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01_重要文書フォルダ（保存期間１年以上）\03_建設キャリアアップシステム推進室\04_指導調整係\01_公共事業労務費調査\R0510調査\03_手引き、マニュアル、調査票等\02_調査票\"/>
    </mc:Choice>
  </mc:AlternateContent>
  <workbookProtection workbookAlgorithmName="SHA-512" workbookHashValue="LnimSGluEBYWIuN9/gid1yUhjQUwfmfUx8jef4BioOYfXqmmtLdQnrN+IFDHxW4VWtDRMCqm5D4DQu8IXZgt1g==" workbookSaltValue="sqHTPq3yIH++MaL/irxZSA==" workbookSpinCount="100000" lockStructure="1"/>
  <bookViews>
    <workbookView xWindow="-38520" yWindow="-5430" windowWidth="38640" windowHeight="21240"/>
  </bookViews>
  <sheets>
    <sheet name="機能説明" sheetId="15" r:id="rId1"/>
    <sheet name="入力1" sheetId="4" r:id="rId2"/>
    <sheet name="入力1-1" sheetId="14" r:id="rId3"/>
    <sheet name="入力2" sheetId="10" r:id="rId4"/>
    <sheet name="入力3" sheetId="9" r:id="rId5"/>
    <sheet name="提出（様式1）" sheetId="7" r:id="rId6"/>
    <sheet name="提出（様式1-1）" sheetId="13" r:id="rId7"/>
    <sheet name="提出（様式2）" sheetId="5" r:id="rId8"/>
    <sheet name="提出（様式3）" sheetId="6" r:id="rId9"/>
    <sheet name="コード表" sheetId="2" state="hidden" r:id="rId10"/>
  </sheets>
  <definedNames>
    <definedName name="_xlnm.Print_Area" localSheetId="0">機能説明!$A$1:$C$25</definedName>
    <definedName name="_xlnm.Print_Area" localSheetId="5">'提出（様式1）'!$A$1:$EI$252</definedName>
    <definedName name="_xlnm.Print_Area" localSheetId="6">'提出（様式1-1）'!$A$1:$CI$149,'提出（様式1-1）'!$CJ$1:$EK$41</definedName>
    <definedName name="_xlnm.Print_Area" localSheetId="7">'提出（様式2）'!$A$1:$AI$259</definedName>
    <definedName name="_xlnm.Print_Area" localSheetId="8">'提出（様式3）'!$A$1:$AG$142</definedName>
    <definedName name="_xlnm.Print_Area" localSheetId="1">入力1!$DS$226:$DZ$228</definedName>
    <definedName name="_xlnm.Print_Area" localSheetId="2">'入力1-1'!$BL$148:$CB$149</definedName>
    <definedName name="_xlnm.Print_Area" localSheetId="3">入力2!$AN$229:$BC$230</definedName>
    <definedName name="_xlnm.Print_Area" localSheetId="4">入力3!$AI$138:$BB$139</definedName>
    <definedName name="_xlnm.Print_Titles" localSheetId="5">'提出（様式1）'!$1:$17</definedName>
    <definedName name="_xlnm.Print_Titles" localSheetId="6">'提出（様式1-1）'!$1:$14</definedName>
    <definedName name="_xlnm.Print_Titles" localSheetId="7">'提出（様式2）'!$1:$14</definedName>
    <definedName name="_xlnm.Print_Titles" localSheetId="8">'提出（様式3）'!$1:$12</definedName>
    <definedName name="ガラス工">コード表!$DH$2:$DH$51</definedName>
    <definedName name="さく岩工">コード表!$CH$2:$CH$51</definedName>
    <definedName name="サッシ工">コード表!$DE$2:$DE$51</definedName>
    <definedName name="タイル工">コード表!$DD$2:$DD$51</definedName>
    <definedName name="ダクト工">コード表!$DJ$2:$DJ$51</definedName>
    <definedName name="とび工">コード表!$BV$2:$BV$51</definedName>
    <definedName name="トンネル作業員">コード表!$CJ$2:$CJ$51</definedName>
    <definedName name="トンネル世話役">コード表!$CK$2:$CK$51</definedName>
    <definedName name="トンネル特殊工">コード表!$CI$2:$CI$51</definedName>
    <definedName name="はつり工">コード表!$DA$2:$DA$51</definedName>
    <definedName name="ブロック工">コード表!$BX$2:$BX$51</definedName>
    <definedName name="愛知県">コード表!$AN$2:$AN$57</definedName>
    <definedName name="愛媛県">コード表!$BC$2:$BC$57</definedName>
    <definedName name="茨城県">コード表!$Y$2:$Y$57</definedName>
    <definedName name="運転手一般">コード表!$CE$2:$CE$51</definedName>
    <definedName name="運転手特殊">コード表!$CD$2:$CD$51</definedName>
    <definedName name="岡山県">コード表!$AX$2:$AX$57</definedName>
    <definedName name="沖縄県">コード表!$BL$2:$BL$57</definedName>
    <definedName name="屋根ふき工">コード表!$DF$2:$DF$51</definedName>
    <definedName name="岩手県">コード表!$T$2:$T$57</definedName>
    <definedName name="岐阜県">コード表!$AL$2:$AL$57</definedName>
    <definedName name="軌道工">コード表!$CV$2:$CV$51</definedName>
    <definedName name="宮崎県">コード表!$BJ$2:$BJ$57</definedName>
    <definedName name="宮城県">コード表!$U$2:$U$57</definedName>
    <definedName name="京都府">コード表!$AQ$2:$AQ$57</definedName>
    <definedName name="橋りょう世話役">コード表!$CN$2:$CN$51</definedName>
    <definedName name="橋りょう塗装工">コード表!$CM$2:$CM$51</definedName>
    <definedName name="橋りょう特殊工">コード表!$CL$2:$CL$51</definedName>
    <definedName name="九月最初">入力1!$DE$220:$DE$221</definedName>
    <definedName name="熊本県">コード表!$BH$2:$BH$57</definedName>
    <definedName name="群馬県">コード表!$AA$2:$AA$57</definedName>
    <definedName name="型わく工">コード表!$CW$2:$CW$51</definedName>
    <definedName name="軽作業員">コード表!$BS$2:$BS$51</definedName>
    <definedName name="建具工">コード表!$DI$2:$DI$51</definedName>
    <definedName name="建築ブロック工">コード表!$DL$2:$DL$51</definedName>
    <definedName name="交通誘導警備員A">コード表!$DN$2:$DN$51</definedName>
    <definedName name="交通誘導警備員B">コード表!$DO$2:$DO$51</definedName>
    <definedName name="広島県">コード表!$AY$2:$AY$57</definedName>
    <definedName name="香川県">コード表!$BB$2:$BB$57</definedName>
    <definedName name="高級船員">コード表!$CP$2:$CP$51</definedName>
    <definedName name="高知県">コード表!$BD$2:$BD$57</definedName>
    <definedName name="佐賀県">コード表!$BF$2:$BF$57</definedName>
    <definedName name="左官">コード表!$CY$2:$CY$51</definedName>
    <definedName name="埼玉県">コード表!$AB$2:$AB$57</definedName>
    <definedName name="三重県">コード表!$AO$2:$AO$57</definedName>
    <definedName name="山形県">コード表!$W$2:$W$57</definedName>
    <definedName name="山口県">コード表!$AZ$2:$AZ$57</definedName>
    <definedName name="山梨県">コード表!$AJ$2:$AJ$57</definedName>
    <definedName name="山林砂防工">コード表!$CU$2:$CU$51</definedName>
    <definedName name="滋賀県">コード表!$AP$2:$AP$57</definedName>
    <definedName name="鹿児島県">コード表!$BK$2:$BK$57</definedName>
    <definedName name="秋田県">コード表!$V$2:$V$57</definedName>
    <definedName name="十月最初">入力1!$DF$220:$DF$221</definedName>
    <definedName name="少数職種">入力1!$EH$2:$EH$40</definedName>
    <definedName name="新潟県">コード表!$AF$2:$AF$57</definedName>
    <definedName name="神奈川県">コード表!$AE$2:$AE$57</definedName>
    <definedName name="青森県">コード表!$S$2:$S$57</definedName>
    <definedName name="静岡県">コード表!$AM$2:$AM$57</definedName>
    <definedName name="石工">コード表!$BW$2:$BW$51</definedName>
    <definedName name="石川県">コード表!$AH$2:$AH$57</definedName>
    <definedName name="設備機械工">コード表!$DM$2:$DM$51</definedName>
    <definedName name="千葉県">コード表!$AC$2:$AC$57</definedName>
    <definedName name="潜かん工">コード表!$CF$2:$CF$51</definedName>
    <definedName name="潜かん世話役">コード表!$CG$2:$CG$51</definedName>
    <definedName name="潜水士">コード表!$CR$2:$CR$51</definedName>
    <definedName name="潜水送気員">コード表!$CT$2:$CT$51</definedName>
    <definedName name="潜水連絡員">コード表!$CS$2:$CS$51</definedName>
    <definedName name="造園工">コード表!$BT$2:$BT$51</definedName>
    <definedName name="大工">コード表!$CX$2:$CX$51</definedName>
    <definedName name="大阪府">コード表!$AR$2:$AR$57</definedName>
    <definedName name="大分県">コード表!$BI$2:$BI$57</definedName>
    <definedName name="長崎県">コード表!$BG$2:$BG$57</definedName>
    <definedName name="長野県">コード表!$AK$2:$AK$57</definedName>
    <definedName name="鳥取県">コード表!$AV$2:$AV$57</definedName>
    <definedName name="鉄筋工">コード表!$BZ$2:$BZ$51</definedName>
    <definedName name="鉄骨工">コード表!$CA$2:$CA$51</definedName>
    <definedName name="電工">コード表!$BY$2:$BY$51</definedName>
    <definedName name="塗装工">コード表!$CB$2:$CB$51</definedName>
    <definedName name="土木一般世話役">コード表!$CO$2:$CO$51</definedName>
    <definedName name="島根県">コード表!$AW$2:$AW$57</definedName>
    <definedName name="東京都">コード表!$AD$2:$AD$57</definedName>
    <definedName name="徳島県">コード表!$BA$2:$BA$57</definedName>
    <definedName name="特殊作業員">コード表!$BQ$2:$BQ$51</definedName>
    <definedName name="栃木県">コード表!$Z$2:$Z$57</definedName>
    <definedName name="奈良県">コード表!$AT$2:$AT$57</definedName>
    <definedName name="内装工">コード表!$DG$2:$DG$51</definedName>
    <definedName name="配管工">コード表!$CZ$2:$CZ$51</definedName>
    <definedName name="板金工">コード表!$DC$2:$DC$51</definedName>
    <definedName name="富山県">コード表!$AG$2:$AG$57</definedName>
    <definedName name="普通作業員">コード表!$BR$2:$BR$51</definedName>
    <definedName name="普通職種">入力1!$EI$2:$EI$53</definedName>
    <definedName name="普通船員">コード表!$CQ$2:$CQ$51</definedName>
    <definedName name="福井県">コード表!$AI$2:$AI$57</definedName>
    <definedName name="福岡県">コード表!$BE$2:$BE$57</definedName>
    <definedName name="福島県">コード表!$X$2:$X$57</definedName>
    <definedName name="兵庫県">コード表!$AS$2:$AS$57</definedName>
    <definedName name="保温工">コード表!$DK$2:$DK$51</definedName>
    <definedName name="法面工">コード表!$BU$2:$BU$51</definedName>
    <definedName name="防水工">コード表!$DB$2:$DB$51</definedName>
    <definedName name="北海道">コード表!$R$2:$R$57</definedName>
    <definedName name="溶接工">コード表!$CC$2:$CC$51</definedName>
    <definedName name="和歌山県">コード表!$AU$2:$AU$57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 i="9" l="1"/>
  <c r="Y14" i="9"/>
  <c r="Y15" i="9"/>
  <c r="Y16" i="9"/>
  <c r="Y17" i="9"/>
  <c r="X13" i="9"/>
  <c r="X14" i="9"/>
  <c r="X15" i="9"/>
  <c r="X16" i="9"/>
  <c r="X17" i="9"/>
  <c r="W7" i="4" l="1"/>
  <c r="CZ10" i="4"/>
  <c r="DQ244" i="7" l="1"/>
  <c r="DQ242" i="7"/>
  <c r="DQ240" i="7"/>
  <c r="DQ238" i="7"/>
  <c r="DQ236" i="7"/>
  <c r="DQ234" i="7"/>
  <c r="DQ232" i="7"/>
  <c r="DQ230" i="7"/>
  <c r="DQ228" i="7"/>
  <c r="DQ226" i="7"/>
  <c r="DQ224" i="7"/>
  <c r="DQ222" i="7"/>
  <c r="DQ220" i="7"/>
  <c r="DQ218" i="7"/>
  <c r="DQ216" i="7"/>
  <c r="DQ214" i="7"/>
  <c r="DQ212" i="7"/>
  <c r="DQ210" i="7"/>
  <c r="DQ208" i="7"/>
  <c r="DQ206" i="7"/>
  <c r="DQ197" i="7"/>
  <c r="DQ195" i="7"/>
  <c r="DQ193" i="7"/>
  <c r="DQ191" i="7"/>
  <c r="DQ189" i="7"/>
  <c r="DQ187" i="7"/>
  <c r="DQ185" i="7"/>
  <c r="DQ183" i="7"/>
  <c r="DQ181" i="7"/>
  <c r="DQ179" i="7"/>
  <c r="DQ177" i="7"/>
  <c r="DQ175" i="7"/>
  <c r="DQ173" i="7"/>
  <c r="DQ171" i="7"/>
  <c r="DQ169" i="7"/>
  <c r="DQ167" i="7"/>
  <c r="DQ165" i="7"/>
  <c r="DQ163" i="7"/>
  <c r="DQ161" i="7"/>
  <c r="DQ159" i="7"/>
  <c r="DQ150" i="7"/>
  <c r="DQ148" i="7"/>
  <c r="DQ146" i="7"/>
  <c r="DQ144" i="7"/>
  <c r="DQ142" i="7"/>
  <c r="DQ140" i="7"/>
  <c r="DQ138" i="7"/>
  <c r="DQ136" i="7"/>
  <c r="DQ134" i="7"/>
  <c r="DQ132" i="7"/>
  <c r="DQ130" i="7"/>
  <c r="DQ128" i="7"/>
  <c r="DQ126" i="7"/>
  <c r="DQ124" i="7"/>
  <c r="DQ122" i="7"/>
  <c r="DQ120" i="7"/>
  <c r="DQ118" i="7"/>
  <c r="DQ116" i="7"/>
  <c r="DQ114" i="7"/>
  <c r="DQ112" i="7"/>
  <c r="DQ103" i="7"/>
  <c r="DQ101" i="7"/>
  <c r="DQ99" i="7"/>
  <c r="DQ97" i="7"/>
  <c r="DQ95" i="7"/>
  <c r="DQ93" i="7"/>
  <c r="DQ91" i="7"/>
  <c r="DQ89" i="7"/>
  <c r="DQ87" i="7"/>
  <c r="DQ85" i="7"/>
  <c r="DQ83" i="7"/>
  <c r="DQ81" i="7"/>
  <c r="DQ79" i="7"/>
  <c r="DQ77" i="7"/>
  <c r="DQ75" i="7"/>
  <c r="DQ73" i="7"/>
  <c r="DQ71" i="7"/>
  <c r="DQ69" i="7"/>
  <c r="DQ67" i="7"/>
  <c r="DQ65" i="7"/>
  <c r="DQ56" i="7"/>
  <c r="DQ54" i="7"/>
  <c r="DQ52" i="7"/>
  <c r="DQ50" i="7"/>
  <c r="DQ48" i="7"/>
  <c r="DQ46" i="7"/>
  <c r="DQ44" i="7"/>
  <c r="DQ42" i="7"/>
  <c r="DQ40" i="7"/>
  <c r="DQ38" i="7"/>
  <c r="DQ36" i="7"/>
  <c r="DQ34" i="7"/>
  <c r="DQ32" i="7"/>
  <c r="DQ30" i="7"/>
  <c r="DQ28" i="7"/>
  <c r="DQ26" i="7"/>
  <c r="DQ24" i="7"/>
  <c r="DQ22" i="7"/>
  <c r="DQ20" i="7"/>
  <c r="DQ18" i="7"/>
  <c r="DK244" i="7"/>
  <c r="DK242" i="7"/>
  <c r="DK240" i="7"/>
  <c r="DK238" i="7"/>
  <c r="DK236" i="7"/>
  <c r="DK234" i="7"/>
  <c r="DK232" i="7"/>
  <c r="DK230" i="7"/>
  <c r="DK228" i="7"/>
  <c r="DK226" i="7"/>
  <c r="DK224" i="7"/>
  <c r="DK222" i="7"/>
  <c r="DK220" i="7"/>
  <c r="DK218" i="7"/>
  <c r="DK216" i="7"/>
  <c r="DK214" i="7"/>
  <c r="DK212" i="7"/>
  <c r="DK210" i="7"/>
  <c r="DK208" i="7"/>
  <c r="DK206" i="7"/>
  <c r="DK197" i="7"/>
  <c r="DK195" i="7"/>
  <c r="DK193" i="7"/>
  <c r="DK191" i="7"/>
  <c r="DK189" i="7"/>
  <c r="DK187" i="7"/>
  <c r="DK185" i="7"/>
  <c r="DK183" i="7"/>
  <c r="DK181" i="7"/>
  <c r="DK179" i="7"/>
  <c r="DK177" i="7"/>
  <c r="DK175" i="7"/>
  <c r="DK173" i="7"/>
  <c r="DK171" i="7"/>
  <c r="DK169" i="7"/>
  <c r="DK167" i="7"/>
  <c r="DK165" i="7"/>
  <c r="DK163" i="7"/>
  <c r="DK161" i="7"/>
  <c r="DK159" i="7"/>
  <c r="DK150" i="7"/>
  <c r="DK148" i="7"/>
  <c r="DK146" i="7"/>
  <c r="DK144" i="7"/>
  <c r="DK142" i="7"/>
  <c r="DK140" i="7"/>
  <c r="DK138" i="7"/>
  <c r="DK136" i="7"/>
  <c r="DK134" i="7"/>
  <c r="DK132" i="7"/>
  <c r="DK130" i="7"/>
  <c r="DK128" i="7"/>
  <c r="DK126" i="7"/>
  <c r="DK124" i="7"/>
  <c r="DK122" i="7"/>
  <c r="DK120" i="7"/>
  <c r="DK118" i="7"/>
  <c r="DK116" i="7"/>
  <c r="DK114" i="7"/>
  <c r="DK112" i="7"/>
  <c r="DK103" i="7"/>
  <c r="DK101" i="7"/>
  <c r="DK99" i="7"/>
  <c r="DK97" i="7"/>
  <c r="DK95" i="7"/>
  <c r="DK93" i="7"/>
  <c r="DK91" i="7"/>
  <c r="DK89" i="7"/>
  <c r="DK87" i="7"/>
  <c r="DK85" i="7"/>
  <c r="DK83" i="7"/>
  <c r="DK81" i="7"/>
  <c r="DK79" i="7"/>
  <c r="DK77" i="7"/>
  <c r="DK75" i="7"/>
  <c r="DK73" i="7"/>
  <c r="DK71" i="7"/>
  <c r="DK69" i="7"/>
  <c r="DK67" i="7"/>
  <c r="DK65" i="7"/>
  <c r="DK56" i="7"/>
  <c r="DK54" i="7"/>
  <c r="DK52" i="7"/>
  <c r="DK50" i="7"/>
  <c r="DK48" i="7"/>
  <c r="DK46" i="7"/>
  <c r="DK44" i="7"/>
  <c r="DK42" i="7"/>
  <c r="DK40" i="7"/>
  <c r="DK38" i="7"/>
  <c r="DK36" i="7"/>
  <c r="DK34" i="7"/>
  <c r="DK32" i="7"/>
  <c r="DK30" i="7"/>
  <c r="DK28" i="7"/>
  <c r="DK26" i="7"/>
  <c r="DK24" i="7"/>
  <c r="DK22" i="7"/>
  <c r="DK20" i="7"/>
  <c r="DK18" i="7"/>
  <c r="DF244" i="7"/>
  <c r="DF242" i="7"/>
  <c r="DF240" i="7"/>
  <c r="DF238" i="7"/>
  <c r="DF236" i="7"/>
  <c r="DF234" i="7"/>
  <c r="DF232" i="7"/>
  <c r="DF230" i="7"/>
  <c r="DF228" i="7"/>
  <c r="DF226" i="7"/>
  <c r="DF224" i="7"/>
  <c r="DF222" i="7"/>
  <c r="DF220" i="7"/>
  <c r="DF218" i="7"/>
  <c r="DF216" i="7"/>
  <c r="DF214" i="7"/>
  <c r="DF212" i="7"/>
  <c r="DF210" i="7"/>
  <c r="DF208" i="7"/>
  <c r="DF206" i="7"/>
  <c r="DF197" i="7"/>
  <c r="DF195" i="7"/>
  <c r="DF193" i="7"/>
  <c r="DF191" i="7"/>
  <c r="DF189" i="7"/>
  <c r="DF187" i="7"/>
  <c r="DF185" i="7"/>
  <c r="DF183" i="7"/>
  <c r="DF181" i="7"/>
  <c r="DF179" i="7"/>
  <c r="DF177" i="7"/>
  <c r="DF175" i="7"/>
  <c r="DF173" i="7"/>
  <c r="DF171" i="7"/>
  <c r="DF169" i="7"/>
  <c r="DF167" i="7"/>
  <c r="DF165" i="7"/>
  <c r="DF163" i="7"/>
  <c r="DF161" i="7"/>
  <c r="DF159" i="7"/>
  <c r="DF150" i="7"/>
  <c r="DF148" i="7"/>
  <c r="DF146" i="7"/>
  <c r="DF144" i="7"/>
  <c r="DF142" i="7"/>
  <c r="DF140" i="7"/>
  <c r="DF138" i="7"/>
  <c r="DF136" i="7"/>
  <c r="DF134" i="7"/>
  <c r="DF132" i="7"/>
  <c r="DF130" i="7"/>
  <c r="DF128" i="7"/>
  <c r="DF126" i="7"/>
  <c r="DF124" i="7"/>
  <c r="DF122" i="7"/>
  <c r="DF120" i="7"/>
  <c r="DF118" i="7"/>
  <c r="DF116" i="7"/>
  <c r="DF114" i="7"/>
  <c r="DF112" i="7"/>
  <c r="DF103" i="7"/>
  <c r="DF101" i="7"/>
  <c r="DF99" i="7"/>
  <c r="DF97" i="7"/>
  <c r="DF95" i="7"/>
  <c r="DF93" i="7"/>
  <c r="DF91" i="7"/>
  <c r="DF89" i="7"/>
  <c r="DF87" i="7"/>
  <c r="DF85" i="7"/>
  <c r="DF83" i="7"/>
  <c r="DF81" i="7"/>
  <c r="DF79" i="7"/>
  <c r="DF77" i="7"/>
  <c r="DF75" i="7"/>
  <c r="DF73" i="7"/>
  <c r="DF71" i="7"/>
  <c r="DF69" i="7"/>
  <c r="DF67" i="7"/>
  <c r="DF65" i="7"/>
  <c r="DF56" i="7"/>
  <c r="DF54" i="7"/>
  <c r="DF52" i="7"/>
  <c r="DF50" i="7"/>
  <c r="DF48" i="7"/>
  <c r="DF46" i="7"/>
  <c r="DF44" i="7"/>
  <c r="DF42" i="7"/>
  <c r="DF40" i="7"/>
  <c r="DF38" i="7"/>
  <c r="DF36" i="7"/>
  <c r="DF34" i="7"/>
  <c r="DF32" i="7"/>
  <c r="DF30" i="7"/>
  <c r="DF28" i="7"/>
  <c r="DF26" i="7"/>
  <c r="DF24" i="7"/>
  <c r="DF22" i="7"/>
  <c r="DF20" i="7"/>
  <c r="DF18" i="7"/>
  <c r="S244" i="7"/>
  <c r="S242" i="7"/>
  <c r="S240" i="7"/>
  <c r="S238" i="7"/>
  <c r="S236" i="7"/>
  <c r="S234" i="7"/>
  <c r="S232" i="7"/>
  <c r="S230" i="7"/>
  <c r="S228" i="7"/>
  <c r="S226" i="7"/>
  <c r="S224" i="7"/>
  <c r="S222" i="7"/>
  <c r="S220" i="7"/>
  <c r="S218" i="7"/>
  <c r="S216" i="7"/>
  <c r="S214" i="7"/>
  <c r="S212" i="7"/>
  <c r="S210" i="7"/>
  <c r="S208" i="7"/>
  <c r="S206" i="7"/>
  <c r="S197" i="7"/>
  <c r="S195" i="7"/>
  <c r="S193" i="7"/>
  <c r="S191" i="7"/>
  <c r="S189" i="7"/>
  <c r="S187" i="7"/>
  <c r="S185" i="7"/>
  <c r="S183" i="7"/>
  <c r="S181" i="7"/>
  <c r="S179" i="7"/>
  <c r="S177" i="7"/>
  <c r="S175" i="7"/>
  <c r="S173" i="7"/>
  <c r="S171" i="7"/>
  <c r="S169" i="7"/>
  <c r="S167" i="7"/>
  <c r="S165" i="7"/>
  <c r="S163" i="7"/>
  <c r="S161" i="7"/>
  <c r="S159" i="7"/>
  <c r="S150" i="7"/>
  <c r="S148" i="7"/>
  <c r="S146" i="7"/>
  <c r="S144" i="7"/>
  <c r="S142" i="7"/>
  <c r="S140" i="7"/>
  <c r="S138" i="7"/>
  <c r="S136" i="7"/>
  <c r="S134" i="7"/>
  <c r="S132" i="7"/>
  <c r="S130" i="7"/>
  <c r="S128" i="7"/>
  <c r="S126" i="7"/>
  <c r="S124" i="7"/>
  <c r="S122" i="7"/>
  <c r="S120" i="7"/>
  <c r="S118" i="7"/>
  <c r="S116" i="7"/>
  <c r="S114" i="7"/>
  <c r="S112" i="7"/>
  <c r="S103" i="7"/>
  <c r="S101" i="7"/>
  <c r="S99" i="7"/>
  <c r="S97" i="7"/>
  <c r="S95" i="7"/>
  <c r="S93" i="7"/>
  <c r="S91" i="7"/>
  <c r="S89" i="7"/>
  <c r="S87" i="7"/>
  <c r="S85" i="7"/>
  <c r="S83" i="7"/>
  <c r="S81" i="7"/>
  <c r="S79" i="7"/>
  <c r="S77" i="7"/>
  <c r="S75" i="7"/>
  <c r="S73" i="7"/>
  <c r="S71" i="7"/>
  <c r="S69" i="7"/>
  <c r="S67" i="7"/>
  <c r="S65" i="7"/>
  <c r="S56" i="7"/>
  <c r="S54" i="7"/>
  <c r="S52" i="7"/>
  <c r="S50" i="7"/>
  <c r="S48" i="7"/>
  <c r="S46" i="7"/>
  <c r="S44" i="7"/>
  <c r="S42" i="7"/>
  <c r="S40" i="7"/>
  <c r="S38" i="7"/>
  <c r="S36" i="7"/>
  <c r="S34" i="7"/>
  <c r="S32" i="7"/>
  <c r="S30" i="7"/>
  <c r="S28" i="7"/>
  <c r="S26" i="7"/>
  <c r="S24" i="7"/>
  <c r="S22" i="7"/>
  <c r="S20" i="7"/>
  <c r="S18" i="7"/>
  <c r="P56" i="7"/>
  <c r="P54" i="7"/>
  <c r="P52" i="7"/>
  <c r="P50" i="7"/>
  <c r="P48" i="7"/>
  <c r="P46" i="7"/>
  <c r="P44" i="7"/>
  <c r="P42" i="7"/>
  <c r="P40" i="7"/>
  <c r="P38" i="7"/>
  <c r="P36" i="7"/>
  <c r="P34" i="7"/>
  <c r="P32" i="7"/>
  <c r="P30" i="7"/>
  <c r="P28" i="7"/>
  <c r="P26" i="7"/>
  <c r="P24" i="7"/>
  <c r="P22" i="7"/>
  <c r="P20" i="7"/>
  <c r="P18" i="7"/>
  <c r="P103" i="7"/>
  <c r="P101" i="7"/>
  <c r="P99" i="7"/>
  <c r="P97" i="7"/>
  <c r="P95" i="7"/>
  <c r="P93" i="7"/>
  <c r="P91" i="7"/>
  <c r="P89" i="7"/>
  <c r="P87" i="7"/>
  <c r="P85" i="7"/>
  <c r="P83" i="7"/>
  <c r="P81" i="7"/>
  <c r="P79" i="7"/>
  <c r="P77" i="7"/>
  <c r="P75" i="7"/>
  <c r="P73" i="7"/>
  <c r="P71" i="7"/>
  <c r="P69" i="7"/>
  <c r="P67" i="7"/>
  <c r="P65" i="7"/>
  <c r="P150" i="7"/>
  <c r="P148" i="7"/>
  <c r="P146" i="7"/>
  <c r="P144" i="7"/>
  <c r="P142" i="7"/>
  <c r="P140" i="7"/>
  <c r="P138" i="7"/>
  <c r="P136" i="7"/>
  <c r="P134" i="7"/>
  <c r="P132" i="7"/>
  <c r="P130" i="7"/>
  <c r="P128" i="7"/>
  <c r="P126" i="7"/>
  <c r="P124" i="7"/>
  <c r="P122" i="7"/>
  <c r="P120" i="7"/>
  <c r="P118" i="7"/>
  <c r="P116" i="7"/>
  <c r="P114" i="7"/>
  <c r="P112" i="7"/>
  <c r="P197" i="7"/>
  <c r="P195" i="7"/>
  <c r="P193" i="7"/>
  <c r="P191" i="7"/>
  <c r="P189" i="7"/>
  <c r="P187" i="7"/>
  <c r="P185" i="7"/>
  <c r="P183" i="7"/>
  <c r="P181" i="7"/>
  <c r="P179" i="7"/>
  <c r="P177" i="7"/>
  <c r="P175" i="7"/>
  <c r="P173" i="7"/>
  <c r="P171" i="7"/>
  <c r="P169" i="7"/>
  <c r="P167" i="7"/>
  <c r="P165" i="7"/>
  <c r="P163" i="7"/>
  <c r="P161" i="7"/>
  <c r="P159" i="7"/>
  <c r="P244" i="7"/>
  <c r="P242" i="7"/>
  <c r="P240" i="7"/>
  <c r="P238" i="7"/>
  <c r="P236" i="7"/>
  <c r="P234" i="7"/>
  <c r="P232" i="7"/>
  <c r="P230" i="7"/>
  <c r="P228" i="7"/>
  <c r="P226" i="7"/>
  <c r="P224" i="7"/>
  <c r="P222" i="7"/>
  <c r="P220" i="7"/>
  <c r="P218" i="7"/>
  <c r="P216" i="7"/>
  <c r="P214" i="7"/>
  <c r="P212" i="7"/>
  <c r="P210" i="7"/>
  <c r="P208" i="7"/>
  <c r="P206" i="7"/>
  <c r="O244" i="7"/>
  <c r="O242" i="7"/>
  <c r="O240" i="7"/>
  <c r="O238" i="7"/>
  <c r="O236" i="7"/>
  <c r="O234" i="7"/>
  <c r="O232" i="7"/>
  <c r="O230" i="7"/>
  <c r="O228" i="7"/>
  <c r="O226" i="7"/>
  <c r="O224" i="7"/>
  <c r="O222" i="7"/>
  <c r="O220" i="7"/>
  <c r="O218" i="7"/>
  <c r="O216" i="7"/>
  <c r="O214" i="7"/>
  <c r="O212" i="7"/>
  <c r="O210" i="7"/>
  <c r="O208" i="7"/>
  <c r="O206" i="7"/>
  <c r="O197" i="7"/>
  <c r="O195" i="7"/>
  <c r="O193" i="7"/>
  <c r="O191" i="7"/>
  <c r="O189" i="7"/>
  <c r="O187" i="7"/>
  <c r="O185" i="7"/>
  <c r="O183" i="7"/>
  <c r="O181" i="7"/>
  <c r="O179" i="7"/>
  <c r="O177" i="7"/>
  <c r="O175" i="7"/>
  <c r="O173" i="7"/>
  <c r="O171" i="7"/>
  <c r="O169" i="7"/>
  <c r="O167" i="7"/>
  <c r="O165" i="7"/>
  <c r="O163" i="7"/>
  <c r="O161" i="7"/>
  <c r="O159" i="7"/>
  <c r="O150" i="7"/>
  <c r="O148" i="7"/>
  <c r="O146" i="7"/>
  <c r="O144" i="7"/>
  <c r="O142" i="7"/>
  <c r="O140" i="7"/>
  <c r="O138" i="7"/>
  <c r="O136" i="7"/>
  <c r="O134" i="7"/>
  <c r="O132" i="7"/>
  <c r="O130" i="7"/>
  <c r="O128" i="7"/>
  <c r="O126" i="7"/>
  <c r="O124" i="7"/>
  <c r="O122" i="7"/>
  <c r="O120" i="7"/>
  <c r="O118" i="7"/>
  <c r="O116" i="7"/>
  <c r="O114" i="7"/>
  <c r="O112" i="7"/>
  <c r="O103" i="7"/>
  <c r="O101" i="7"/>
  <c r="O99" i="7"/>
  <c r="O97" i="7"/>
  <c r="O95" i="7"/>
  <c r="O93" i="7"/>
  <c r="O91" i="7"/>
  <c r="O89" i="7"/>
  <c r="O87" i="7"/>
  <c r="O85" i="7"/>
  <c r="O83" i="7"/>
  <c r="O81" i="7"/>
  <c r="O79" i="7"/>
  <c r="O77" i="7"/>
  <c r="O75" i="7"/>
  <c r="O73" i="7"/>
  <c r="O71" i="7"/>
  <c r="O69" i="7"/>
  <c r="O67" i="7"/>
  <c r="O65" i="7"/>
  <c r="O56" i="7"/>
  <c r="O54" i="7"/>
  <c r="O52" i="7"/>
  <c r="O50" i="7"/>
  <c r="O48" i="7"/>
  <c r="O46" i="7"/>
  <c r="O44" i="7"/>
  <c r="O42" i="7"/>
  <c r="O40" i="7"/>
  <c r="O38" i="7"/>
  <c r="O36" i="7"/>
  <c r="O34" i="7"/>
  <c r="O32" i="7"/>
  <c r="O30" i="7"/>
  <c r="O28" i="7"/>
  <c r="O26" i="7"/>
  <c r="O24" i="7"/>
  <c r="O22" i="7"/>
  <c r="O20" i="7"/>
  <c r="O18" i="7"/>
  <c r="DS12" i="7"/>
  <c r="DQ12" i="7"/>
  <c r="DO12" i="7"/>
  <c r="DF7" i="7"/>
  <c r="DC7" i="7"/>
  <c r="CZ7" i="7"/>
  <c r="AH153" i="10" l="1"/>
  <c r="AH211" i="10"/>
  <c r="AH209" i="10"/>
  <c r="AH207" i="10"/>
  <c r="AH205" i="10"/>
  <c r="AH203" i="10"/>
  <c r="AH201" i="10"/>
  <c r="AH199" i="10"/>
  <c r="AH197" i="10"/>
  <c r="AH195" i="10"/>
  <c r="AH193" i="10"/>
  <c r="AH191" i="10"/>
  <c r="AH189" i="10"/>
  <c r="AH187" i="10"/>
  <c r="AH185" i="10"/>
  <c r="AH183" i="10"/>
  <c r="AH181" i="10"/>
  <c r="AH179" i="10"/>
  <c r="AH177" i="10"/>
  <c r="AH175" i="10"/>
  <c r="AH173" i="10"/>
  <c r="AH171" i="10"/>
  <c r="AH169" i="10"/>
  <c r="AH167" i="10"/>
  <c r="AH165" i="10"/>
  <c r="AH163" i="10"/>
  <c r="AH161" i="10"/>
  <c r="AH159" i="10"/>
  <c r="AH157" i="10"/>
  <c r="AH155" i="10"/>
  <c r="AH151" i="10"/>
  <c r="AH149" i="10"/>
  <c r="AH147" i="10"/>
  <c r="AH145" i="10"/>
  <c r="AH143" i="10"/>
  <c r="AH141" i="10"/>
  <c r="AH139" i="10"/>
  <c r="AH137" i="10"/>
  <c r="AH135" i="10"/>
  <c r="AH133" i="10"/>
  <c r="AH131" i="10"/>
  <c r="AH129" i="10"/>
  <c r="AH127" i="10"/>
  <c r="AH125" i="10"/>
  <c r="AH123" i="10"/>
  <c r="AH121" i="10"/>
  <c r="AH119" i="10"/>
  <c r="AH117" i="10"/>
  <c r="AH115" i="10"/>
  <c r="AH113" i="10"/>
  <c r="AH111" i="10"/>
  <c r="AH109" i="10"/>
  <c r="AH107" i="10"/>
  <c r="AH105" i="10"/>
  <c r="AH103" i="10"/>
  <c r="AH101" i="10"/>
  <c r="AH99" i="10"/>
  <c r="AH97" i="10"/>
  <c r="AH95" i="10"/>
  <c r="AH93" i="10"/>
  <c r="AH91" i="10"/>
  <c r="AH89" i="10"/>
  <c r="AH87" i="10"/>
  <c r="AH85" i="10"/>
  <c r="AH83" i="10"/>
  <c r="AH81" i="10"/>
  <c r="AH79" i="10"/>
  <c r="AH77" i="10"/>
  <c r="AH75" i="10"/>
  <c r="AH73" i="10"/>
  <c r="AH71" i="10"/>
  <c r="AH69" i="10"/>
  <c r="AH67" i="10"/>
  <c r="AH65" i="10"/>
  <c r="AH63" i="10"/>
  <c r="AH61" i="10"/>
  <c r="AH59" i="10"/>
  <c r="AH57" i="10"/>
  <c r="AH55" i="10"/>
  <c r="AH53" i="10"/>
  <c r="AH51" i="10"/>
  <c r="AH49" i="10"/>
  <c r="AH47" i="10"/>
  <c r="AH45" i="10"/>
  <c r="AH43" i="10"/>
  <c r="AH41" i="10"/>
  <c r="AH39" i="10"/>
  <c r="AH37" i="10"/>
  <c r="AH35" i="10"/>
  <c r="AH33" i="10"/>
  <c r="AH31" i="10"/>
  <c r="AH29" i="10"/>
  <c r="AH27" i="10"/>
  <c r="AH25" i="10"/>
  <c r="AH23" i="10"/>
  <c r="AH21" i="10"/>
  <c r="AH19" i="10"/>
  <c r="AH17" i="10"/>
  <c r="AH213" i="10"/>
  <c r="AH214" i="10"/>
  <c r="AH212" i="10"/>
  <c r="AH210" i="10"/>
  <c r="AH208" i="10"/>
  <c r="AH206" i="10"/>
  <c r="AH204" i="10"/>
  <c r="AH202" i="10"/>
  <c r="AH200" i="10"/>
  <c r="AH198" i="10"/>
  <c r="AH196" i="10"/>
  <c r="AH194" i="10"/>
  <c r="AH192" i="10"/>
  <c r="AH190" i="10"/>
  <c r="AH188" i="10"/>
  <c r="AH186" i="10"/>
  <c r="AH184" i="10"/>
  <c r="AH182" i="10"/>
  <c r="AH180" i="10"/>
  <c r="AH178" i="10"/>
  <c r="AH176" i="10"/>
  <c r="AH174" i="10"/>
  <c r="AH172" i="10"/>
  <c r="AH170" i="10"/>
  <c r="AH168" i="10"/>
  <c r="AH166" i="10"/>
  <c r="AH164" i="10"/>
  <c r="AH162" i="10"/>
  <c r="AH160" i="10"/>
  <c r="AH158" i="10"/>
  <c r="AH156" i="10"/>
  <c r="AH154" i="10"/>
  <c r="AH152" i="10"/>
  <c r="AH150" i="10"/>
  <c r="AH148" i="10"/>
  <c r="AH146" i="10"/>
  <c r="AH144" i="10"/>
  <c r="AH142" i="10"/>
  <c r="AH140" i="10"/>
  <c r="AH138" i="10"/>
  <c r="AH136" i="10"/>
  <c r="AH134" i="10"/>
  <c r="AH132" i="10"/>
  <c r="AH130" i="10"/>
  <c r="AH128" i="10"/>
  <c r="AH126" i="10"/>
  <c r="AH124" i="10"/>
  <c r="AH122" i="10"/>
  <c r="AH120" i="10"/>
  <c r="AH118" i="10"/>
  <c r="AH116" i="10"/>
  <c r="AH114" i="10"/>
  <c r="AH112" i="10"/>
  <c r="AH110" i="10"/>
  <c r="AH108" i="10"/>
  <c r="AH106" i="10"/>
  <c r="AH104" i="10"/>
  <c r="AH102" i="10"/>
  <c r="AH100" i="10"/>
  <c r="AH98" i="10"/>
  <c r="AH96" i="10"/>
  <c r="AH94" i="10"/>
  <c r="AH92" i="10"/>
  <c r="AH90" i="10"/>
  <c r="AH88" i="10"/>
  <c r="AH86" i="10"/>
  <c r="AH84" i="10"/>
  <c r="AH82" i="10"/>
  <c r="AH80" i="10"/>
  <c r="AH78" i="10"/>
  <c r="AH76" i="10"/>
  <c r="AH74" i="10"/>
  <c r="AH72" i="10"/>
  <c r="AH70" i="10"/>
  <c r="AH68" i="10"/>
  <c r="AH66" i="10"/>
  <c r="AH64" i="10"/>
  <c r="AH62" i="10"/>
  <c r="AH60" i="10"/>
  <c r="AH58" i="10"/>
  <c r="AH56" i="10"/>
  <c r="AH54" i="10"/>
  <c r="AH52" i="10"/>
  <c r="AH50" i="10"/>
  <c r="AH48" i="10"/>
  <c r="AH46" i="10"/>
  <c r="AH44" i="10"/>
  <c r="AH42" i="10"/>
  <c r="AH40" i="10"/>
  <c r="AH38" i="10"/>
  <c r="AH36" i="10"/>
  <c r="AH34" i="10"/>
  <c r="AH32" i="10"/>
  <c r="AH30" i="10"/>
  <c r="AH28" i="10"/>
  <c r="AH26" i="10"/>
  <c r="AH24" i="10"/>
  <c r="AH22" i="10"/>
  <c r="AH20" i="10"/>
  <c r="AH18" i="10"/>
  <c r="AH15" i="10"/>
  <c r="AI214" i="10"/>
  <c r="AI213" i="10"/>
  <c r="AI212" i="10"/>
  <c r="AI211" i="10"/>
  <c r="AI210" i="10"/>
  <c r="AI209" i="10"/>
  <c r="AI208" i="10"/>
  <c r="AI207" i="10"/>
  <c r="AI206"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3" i="10"/>
  <c r="AI172"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9" i="10"/>
  <c r="AI138"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5" i="10"/>
  <c r="AI104"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71" i="10"/>
  <c r="AI70" i="10"/>
  <c r="AI69" i="10"/>
  <c r="AI68" i="10"/>
  <c r="AI67" i="10"/>
  <c r="AI66" i="10"/>
  <c r="AI65" i="10"/>
  <c r="AI64" i="10"/>
  <c r="AI63" i="10"/>
  <c r="AI62" i="10"/>
  <c r="AI61" i="10"/>
  <c r="AI60" i="10"/>
  <c r="AI59" i="10"/>
  <c r="AI58" i="10"/>
  <c r="AI57" i="10"/>
  <c r="AI56" i="10"/>
  <c r="AI55" i="10"/>
  <c r="AI54" i="10"/>
  <c r="AI53" i="10"/>
  <c r="AI52" i="10"/>
  <c r="AI51" i="10"/>
  <c r="AI50" i="10"/>
  <c r="AI49" i="10"/>
  <c r="AI48" i="10"/>
  <c r="AI47" i="10"/>
  <c r="AI46" i="10"/>
  <c r="AI45" i="10"/>
  <c r="AI44" i="10"/>
  <c r="AI43" i="10"/>
  <c r="AI42" i="10"/>
  <c r="AI41" i="10"/>
  <c r="AI40" i="10"/>
  <c r="AI39" i="10"/>
  <c r="AI38" i="10"/>
  <c r="AI37" i="10"/>
  <c r="AI36" i="10"/>
  <c r="AI35" i="10"/>
  <c r="AI34" i="10"/>
  <c r="AI33" i="10"/>
  <c r="AI32" i="10"/>
  <c r="AI31" i="10"/>
  <c r="AI30" i="10"/>
  <c r="AI29" i="10"/>
  <c r="AI28" i="10"/>
  <c r="AI27" i="10"/>
  <c r="AI26" i="10"/>
  <c r="AI25" i="10"/>
  <c r="AI24" i="10"/>
  <c r="AI23" i="10"/>
  <c r="AI22" i="10"/>
  <c r="AI21" i="10"/>
  <c r="AI20" i="10"/>
  <c r="AI19" i="10"/>
  <c r="AI18" i="10"/>
  <c r="AI17" i="10"/>
  <c r="AI15" i="10"/>
  <c r="W213" i="10"/>
  <c r="W211" i="10"/>
  <c r="W209" i="10"/>
  <c r="W207" i="10"/>
  <c r="W205" i="10"/>
  <c r="W203" i="10"/>
  <c r="W201" i="10"/>
  <c r="W199" i="10"/>
  <c r="W197" i="10"/>
  <c r="W195" i="10"/>
  <c r="W193" i="10"/>
  <c r="W191" i="10"/>
  <c r="W189" i="10"/>
  <c r="W187" i="10"/>
  <c r="W185" i="10"/>
  <c r="W183" i="10"/>
  <c r="W181" i="10"/>
  <c r="W179" i="10"/>
  <c r="W177" i="10"/>
  <c r="W175" i="10"/>
  <c r="W173" i="10"/>
  <c r="W171" i="10"/>
  <c r="W169" i="10"/>
  <c r="W167" i="10"/>
  <c r="W165" i="10"/>
  <c r="W163" i="10"/>
  <c r="W161" i="10"/>
  <c r="W159" i="10"/>
  <c r="W157" i="10"/>
  <c r="W155" i="10"/>
  <c r="W153" i="10"/>
  <c r="W151" i="10"/>
  <c r="W149" i="10"/>
  <c r="W147" i="10"/>
  <c r="W145" i="10"/>
  <c r="W143" i="10"/>
  <c r="W141" i="10"/>
  <c r="W139" i="10"/>
  <c r="W137" i="10"/>
  <c r="W135" i="10"/>
  <c r="W133" i="10"/>
  <c r="W131" i="10"/>
  <c r="W129" i="10"/>
  <c r="W127" i="10"/>
  <c r="W125" i="10"/>
  <c r="W123" i="10"/>
  <c r="W121" i="10"/>
  <c r="W119" i="10"/>
  <c r="W117" i="10"/>
  <c r="W115" i="10"/>
  <c r="W113" i="10"/>
  <c r="W111" i="10"/>
  <c r="W109" i="10"/>
  <c r="W107" i="10"/>
  <c r="W105" i="10"/>
  <c r="W103" i="10"/>
  <c r="W101" i="10"/>
  <c r="W99" i="10"/>
  <c r="W97" i="10"/>
  <c r="W95" i="10"/>
  <c r="W93" i="10"/>
  <c r="W91" i="10"/>
  <c r="W89" i="10"/>
  <c r="W87" i="10"/>
  <c r="W85" i="10"/>
  <c r="W83" i="10"/>
  <c r="W81" i="10"/>
  <c r="W79" i="10"/>
  <c r="W77" i="10"/>
  <c r="W75" i="10"/>
  <c r="W73" i="10"/>
  <c r="W71" i="10"/>
  <c r="W69" i="10"/>
  <c r="W67" i="10"/>
  <c r="W65" i="10"/>
  <c r="W63" i="10"/>
  <c r="W61" i="10"/>
  <c r="W59" i="10"/>
  <c r="W57" i="10"/>
  <c r="W55" i="10"/>
  <c r="W53" i="10"/>
  <c r="W51" i="10"/>
  <c r="W49" i="10"/>
  <c r="W47" i="10"/>
  <c r="W45" i="10"/>
  <c r="W43" i="10"/>
  <c r="W41" i="10"/>
  <c r="W39" i="10"/>
  <c r="W37" i="10"/>
  <c r="W35" i="10"/>
  <c r="W33" i="10"/>
  <c r="W31" i="10"/>
  <c r="W29" i="10"/>
  <c r="W27" i="10"/>
  <c r="W25" i="10"/>
  <c r="W23" i="10"/>
  <c r="W21" i="10"/>
  <c r="W19" i="10"/>
  <c r="W17" i="10"/>
  <c r="W15" i="10"/>
  <c r="AH16" i="10"/>
  <c r="AI16" i="10"/>
  <c r="V213" i="10" l="1"/>
  <c r="V211" i="10"/>
  <c r="V209" i="10"/>
  <c r="V207" i="10"/>
  <c r="V205" i="10"/>
  <c r="V203" i="10"/>
  <c r="V201" i="10"/>
  <c r="V199" i="10"/>
  <c r="V197" i="10"/>
  <c r="V195" i="10"/>
  <c r="V193" i="10"/>
  <c r="V191" i="10"/>
  <c r="V189" i="10"/>
  <c r="V187" i="10"/>
  <c r="V185" i="10"/>
  <c r="V183" i="10"/>
  <c r="V181" i="10"/>
  <c r="V179" i="10"/>
  <c r="V177" i="10"/>
  <c r="V175" i="10"/>
  <c r="V173" i="10"/>
  <c r="V171" i="10"/>
  <c r="V169" i="10"/>
  <c r="V167" i="10"/>
  <c r="V165" i="10"/>
  <c r="V163" i="10"/>
  <c r="V161" i="10"/>
  <c r="V159" i="10"/>
  <c r="V157" i="10"/>
  <c r="V155" i="10"/>
  <c r="V153" i="10"/>
  <c r="V151" i="10"/>
  <c r="V149" i="10"/>
  <c r="V147" i="10"/>
  <c r="V145" i="10"/>
  <c r="V143" i="10"/>
  <c r="V141" i="10"/>
  <c r="V139" i="10"/>
  <c r="V137" i="10"/>
  <c r="V135" i="10"/>
  <c r="V133" i="10"/>
  <c r="V131" i="10"/>
  <c r="V129" i="10"/>
  <c r="V127" i="10"/>
  <c r="V125" i="10"/>
  <c r="V123" i="10"/>
  <c r="V121" i="10"/>
  <c r="V119" i="10"/>
  <c r="V117" i="10"/>
  <c r="V115" i="10"/>
  <c r="V113" i="10"/>
  <c r="V111" i="10"/>
  <c r="V109" i="10"/>
  <c r="V107" i="10"/>
  <c r="V105" i="10"/>
  <c r="V103" i="10"/>
  <c r="V101" i="10"/>
  <c r="V99" i="10"/>
  <c r="V97" i="10"/>
  <c r="V95" i="10"/>
  <c r="V93" i="10"/>
  <c r="V91" i="10"/>
  <c r="V89" i="10"/>
  <c r="V87" i="10"/>
  <c r="V85" i="10"/>
  <c r="V83" i="10"/>
  <c r="V81" i="10"/>
  <c r="V79" i="10"/>
  <c r="V77" i="10"/>
  <c r="V75" i="10"/>
  <c r="V73" i="10"/>
  <c r="V71" i="10"/>
  <c r="V69" i="10"/>
  <c r="V67" i="10"/>
  <c r="V65" i="10"/>
  <c r="V63" i="10"/>
  <c r="V61" i="10"/>
  <c r="V59" i="10"/>
  <c r="V57" i="10"/>
  <c r="V55" i="10"/>
  <c r="V53" i="10"/>
  <c r="V51" i="10"/>
  <c r="V49" i="10"/>
  <c r="V47" i="10"/>
  <c r="V45" i="10"/>
  <c r="V43" i="10"/>
  <c r="V41" i="10"/>
  <c r="V39" i="10"/>
  <c r="V37" i="10"/>
  <c r="V35" i="10"/>
  <c r="V33" i="10"/>
  <c r="V31" i="10"/>
  <c r="V29" i="10"/>
  <c r="V27" i="10"/>
  <c r="V25" i="10"/>
  <c r="V23" i="10"/>
  <c r="V21" i="10"/>
  <c r="V19" i="10"/>
  <c r="V17" i="10"/>
  <c r="X18" i="9"/>
  <c r="Y18" i="9"/>
  <c r="X19" i="9"/>
  <c r="Y19" i="9"/>
  <c r="X20" i="9"/>
  <c r="Y20" i="9"/>
  <c r="X21" i="9"/>
  <c r="Y21" i="9"/>
  <c r="X22" i="9"/>
  <c r="Y22" i="9"/>
  <c r="X23" i="9"/>
  <c r="Y23" i="9"/>
  <c r="X24" i="9"/>
  <c r="Y24" i="9"/>
  <c r="X25" i="9"/>
  <c r="Y25" i="9"/>
  <c r="X26" i="9"/>
  <c r="Y26" i="9"/>
  <c r="X27" i="9"/>
  <c r="Y27" i="9"/>
  <c r="X28" i="9"/>
  <c r="Y28" i="9"/>
  <c r="X29" i="9"/>
  <c r="Y29" i="9"/>
  <c r="X30" i="9"/>
  <c r="Y30" i="9"/>
  <c r="X31" i="9"/>
  <c r="Y31" i="9"/>
  <c r="X32" i="9"/>
  <c r="Y32" i="9"/>
  <c r="X33" i="9"/>
  <c r="Y33" i="9"/>
  <c r="X34" i="9"/>
  <c r="Y34" i="9"/>
  <c r="X35" i="9"/>
  <c r="Y35" i="9"/>
  <c r="X36" i="9"/>
  <c r="Y36" i="9"/>
  <c r="X37" i="9"/>
  <c r="Y37" i="9"/>
  <c r="X38" i="9"/>
  <c r="Y38" i="9"/>
  <c r="X39" i="9"/>
  <c r="Y39" i="9"/>
  <c r="X40" i="9"/>
  <c r="Y40" i="9"/>
  <c r="X41" i="9"/>
  <c r="Y41" i="9"/>
  <c r="X42" i="9"/>
  <c r="Y42" i="9"/>
  <c r="X43" i="9"/>
  <c r="Y43" i="9"/>
  <c r="X44" i="9"/>
  <c r="Y44" i="9"/>
  <c r="X45" i="9"/>
  <c r="Y45" i="9"/>
  <c r="X46" i="9"/>
  <c r="Y46" i="9"/>
  <c r="X47" i="9"/>
  <c r="Y47" i="9"/>
  <c r="X48" i="9"/>
  <c r="Y48" i="9"/>
  <c r="X49" i="9"/>
  <c r="Y49" i="9"/>
  <c r="X50" i="9"/>
  <c r="Y50" i="9"/>
  <c r="X51" i="9"/>
  <c r="Y51" i="9"/>
  <c r="X52" i="9"/>
  <c r="Y52" i="9"/>
  <c r="X53" i="9"/>
  <c r="Y53" i="9"/>
  <c r="X54" i="9"/>
  <c r="Y54" i="9"/>
  <c r="X55" i="9"/>
  <c r="Y55" i="9"/>
  <c r="X56" i="9"/>
  <c r="Y56" i="9"/>
  <c r="X57" i="9"/>
  <c r="Y57" i="9"/>
  <c r="X58" i="9"/>
  <c r="Y58" i="9"/>
  <c r="X59" i="9"/>
  <c r="Y59" i="9"/>
  <c r="X60" i="9"/>
  <c r="Y60" i="9"/>
  <c r="X61" i="9"/>
  <c r="Y61" i="9"/>
  <c r="X62" i="9"/>
  <c r="Y62" i="9"/>
  <c r="X63" i="9"/>
  <c r="Y63" i="9"/>
  <c r="X64" i="9"/>
  <c r="Y64" i="9"/>
  <c r="X65" i="9"/>
  <c r="Y65" i="9"/>
  <c r="X66" i="9"/>
  <c r="Y66" i="9"/>
  <c r="X67" i="9"/>
  <c r="Y67" i="9"/>
  <c r="X68" i="9"/>
  <c r="Y68" i="9"/>
  <c r="X69" i="9"/>
  <c r="Y69" i="9"/>
  <c r="X70" i="9"/>
  <c r="Y70" i="9"/>
  <c r="X71" i="9"/>
  <c r="Y71" i="9"/>
  <c r="X72" i="9"/>
  <c r="Y72" i="9"/>
  <c r="X73" i="9"/>
  <c r="Y73" i="9"/>
  <c r="X74" i="9"/>
  <c r="Y74" i="9"/>
  <c r="X75" i="9"/>
  <c r="Y75" i="9"/>
  <c r="X76" i="9"/>
  <c r="Y76" i="9"/>
  <c r="X77" i="9"/>
  <c r="Y77" i="9"/>
  <c r="X78" i="9"/>
  <c r="Y78" i="9"/>
  <c r="X79" i="9"/>
  <c r="Y79" i="9"/>
  <c r="X80" i="9"/>
  <c r="Y80" i="9"/>
  <c r="X81" i="9"/>
  <c r="Y81" i="9"/>
  <c r="X82" i="9"/>
  <c r="Y82" i="9"/>
  <c r="X83" i="9"/>
  <c r="Y83" i="9"/>
  <c r="X84" i="9"/>
  <c r="Y84" i="9"/>
  <c r="X85" i="9"/>
  <c r="Y85" i="9"/>
  <c r="X86" i="9"/>
  <c r="Y86" i="9"/>
  <c r="X87" i="9"/>
  <c r="Y87" i="9"/>
  <c r="X88" i="9"/>
  <c r="Y88" i="9"/>
  <c r="X89" i="9"/>
  <c r="Y89" i="9"/>
  <c r="X90" i="9"/>
  <c r="Y90" i="9"/>
  <c r="X91" i="9"/>
  <c r="Y91" i="9"/>
  <c r="X92" i="9"/>
  <c r="Y92" i="9"/>
  <c r="X93" i="9"/>
  <c r="Y93" i="9"/>
  <c r="X94" i="9"/>
  <c r="Y94" i="9"/>
  <c r="X95" i="9"/>
  <c r="Y95" i="9"/>
  <c r="X96" i="9"/>
  <c r="Y96" i="9"/>
  <c r="X97" i="9"/>
  <c r="Y97" i="9"/>
  <c r="X98" i="9"/>
  <c r="Y98" i="9"/>
  <c r="X99" i="9"/>
  <c r="Y99" i="9"/>
  <c r="X100" i="9"/>
  <c r="Y100" i="9"/>
  <c r="X101" i="9"/>
  <c r="Y101" i="9"/>
  <c r="X102" i="9"/>
  <c r="Y102" i="9"/>
  <c r="X103" i="9"/>
  <c r="Y103" i="9"/>
  <c r="X104" i="9"/>
  <c r="Y104" i="9"/>
  <c r="X105" i="9"/>
  <c r="Y105" i="9"/>
  <c r="X106" i="9"/>
  <c r="Y106" i="9"/>
  <c r="X107" i="9"/>
  <c r="Y107" i="9"/>
  <c r="X108" i="9"/>
  <c r="Y108" i="9"/>
  <c r="X109" i="9"/>
  <c r="Y109" i="9"/>
  <c r="X110" i="9"/>
  <c r="Y110" i="9"/>
  <c r="X111" i="9"/>
  <c r="Y111" i="9"/>
  <c r="X112" i="9"/>
  <c r="Y112" i="9"/>
  <c r="V214" i="10" l="1"/>
  <c r="V212" i="10"/>
  <c r="V210" i="10"/>
  <c r="V208" i="10"/>
  <c r="V206" i="10"/>
  <c r="V204" i="10"/>
  <c r="V202" i="10"/>
  <c r="V200" i="10"/>
  <c r="V198" i="10"/>
  <c r="V196" i="10"/>
  <c r="V194" i="10"/>
  <c r="V192" i="10"/>
  <c r="V190" i="10"/>
  <c r="V188" i="10"/>
  <c r="V186" i="10"/>
  <c r="V184" i="10"/>
  <c r="V182" i="10"/>
  <c r="V180" i="10"/>
  <c r="V178" i="10"/>
  <c r="V176" i="10"/>
  <c r="V174" i="10"/>
  <c r="V172" i="10"/>
  <c r="V170" i="10"/>
  <c r="V168" i="10"/>
  <c r="V166" i="10"/>
  <c r="V164" i="10"/>
  <c r="V162" i="10"/>
  <c r="V160" i="10"/>
  <c r="V158" i="10"/>
  <c r="V156" i="10"/>
  <c r="V154" i="10"/>
  <c r="V152" i="10"/>
  <c r="V150" i="10"/>
  <c r="V148" i="10"/>
  <c r="V146" i="10"/>
  <c r="V144" i="10"/>
  <c r="V142" i="10"/>
  <c r="V140" i="10"/>
  <c r="V138" i="10"/>
  <c r="V136" i="10"/>
  <c r="V134" i="10"/>
  <c r="V132" i="10"/>
  <c r="V130" i="10"/>
  <c r="V128" i="10"/>
  <c r="V126" i="10"/>
  <c r="V124" i="10"/>
  <c r="V122" i="10"/>
  <c r="V120" i="10"/>
  <c r="V118" i="10"/>
  <c r="V116" i="10"/>
  <c r="V114" i="10"/>
  <c r="V112" i="10"/>
  <c r="V110" i="10"/>
  <c r="V108" i="10"/>
  <c r="V106" i="10"/>
  <c r="V104" i="10"/>
  <c r="V102" i="10"/>
  <c r="V100" i="10"/>
  <c r="V98" i="10"/>
  <c r="V96" i="10"/>
  <c r="V94" i="10"/>
  <c r="V92" i="10"/>
  <c r="V90" i="10"/>
  <c r="V88" i="10"/>
  <c r="V86" i="10"/>
  <c r="V84" i="10"/>
  <c r="V82" i="10"/>
  <c r="V80" i="10"/>
  <c r="V78" i="10"/>
  <c r="V76" i="10"/>
  <c r="V74" i="10"/>
  <c r="V72" i="10"/>
  <c r="V70" i="10"/>
  <c r="V68" i="10"/>
  <c r="V66" i="10"/>
  <c r="V64" i="10"/>
  <c r="V62" i="10"/>
  <c r="V60" i="10"/>
  <c r="V58" i="10"/>
  <c r="V56" i="10"/>
  <c r="V54" i="10"/>
  <c r="V52" i="10"/>
  <c r="V50" i="10"/>
  <c r="V48" i="10"/>
  <c r="V46" i="10"/>
  <c r="V44" i="10"/>
  <c r="V42" i="10"/>
  <c r="V40" i="10"/>
  <c r="CK18" i="4" l="1"/>
  <c r="CL18" i="4"/>
  <c r="CM18" i="4"/>
  <c r="CN18" i="4"/>
  <c r="CO18" i="4"/>
  <c r="CP18" i="4"/>
  <c r="CQ18" i="4"/>
  <c r="CK20" i="4"/>
  <c r="CL20" i="4"/>
  <c r="CM20" i="4"/>
  <c r="CN20" i="4"/>
  <c r="CO20" i="4"/>
  <c r="CP20" i="4"/>
  <c r="CQ20" i="4"/>
  <c r="CK22" i="4"/>
  <c r="CL22" i="4"/>
  <c r="CM22" i="4"/>
  <c r="CN22" i="4"/>
  <c r="CO22" i="4"/>
  <c r="CP22" i="4"/>
  <c r="CQ22" i="4"/>
  <c r="CK24" i="4"/>
  <c r="CL24" i="4"/>
  <c r="CM24" i="4"/>
  <c r="CN24" i="4"/>
  <c r="CO24" i="4"/>
  <c r="CP24" i="4"/>
  <c r="CQ24" i="4"/>
  <c r="CK26" i="4"/>
  <c r="CL26" i="4"/>
  <c r="CM26" i="4"/>
  <c r="CN26" i="4"/>
  <c r="CO26" i="4"/>
  <c r="CP26" i="4"/>
  <c r="CQ26" i="4"/>
  <c r="EL213" i="4" l="1"/>
  <c r="EL215" i="4"/>
  <c r="EL217" i="4"/>
  <c r="EL25" i="4"/>
  <c r="EL27" i="4"/>
  <c r="EL29" i="4"/>
  <c r="EL31" i="4"/>
  <c r="EL33" i="4"/>
  <c r="EL35" i="4"/>
  <c r="EL37" i="4"/>
  <c r="EL39" i="4"/>
  <c r="EL41" i="4"/>
  <c r="EL43" i="4"/>
  <c r="EL45" i="4"/>
  <c r="EL47" i="4"/>
  <c r="EL49" i="4"/>
  <c r="EL51" i="4"/>
  <c r="EL53" i="4"/>
  <c r="EL55" i="4"/>
  <c r="EL57" i="4"/>
  <c r="EL59" i="4"/>
  <c r="EL61" i="4"/>
  <c r="EL63" i="4"/>
  <c r="EL65" i="4"/>
  <c r="EL67" i="4"/>
  <c r="EL69" i="4"/>
  <c r="EL71" i="4"/>
  <c r="EL73" i="4"/>
  <c r="EL75" i="4"/>
  <c r="EL77" i="4"/>
  <c r="EL79" i="4"/>
  <c r="EL81" i="4"/>
  <c r="EL83" i="4"/>
  <c r="EL85" i="4"/>
  <c r="EL87" i="4"/>
  <c r="EL89" i="4"/>
  <c r="EL91" i="4"/>
  <c r="EL93" i="4"/>
  <c r="EL95" i="4"/>
  <c r="EL97" i="4"/>
  <c r="EL99" i="4"/>
  <c r="EL101" i="4"/>
  <c r="EL103" i="4"/>
  <c r="EL105" i="4"/>
  <c r="EL107" i="4"/>
  <c r="EL109" i="4"/>
  <c r="EL111" i="4"/>
  <c r="EL113" i="4"/>
  <c r="EL115" i="4"/>
  <c r="EL117" i="4"/>
  <c r="EL119" i="4"/>
  <c r="EL121" i="4"/>
  <c r="EL123" i="4"/>
  <c r="EL125" i="4"/>
  <c r="EL127" i="4"/>
  <c r="EL129" i="4"/>
  <c r="EL131" i="4"/>
  <c r="EL133" i="4"/>
  <c r="EL135" i="4"/>
  <c r="EL137" i="4"/>
  <c r="EL139" i="4"/>
  <c r="EL141" i="4"/>
  <c r="EL143" i="4"/>
  <c r="EL145" i="4"/>
  <c r="EL147" i="4"/>
  <c r="EL149" i="4"/>
  <c r="EL151" i="4"/>
  <c r="EL153" i="4"/>
  <c r="EL155" i="4"/>
  <c r="EL157" i="4"/>
  <c r="EL159" i="4"/>
  <c r="EL161" i="4"/>
  <c r="EL163" i="4"/>
  <c r="EL165" i="4"/>
  <c r="EL167" i="4"/>
  <c r="EL169" i="4"/>
  <c r="EL171" i="4"/>
  <c r="EL173" i="4"/>
  <c r="EL175" i="4"/>
  <c r="EL177" i="4"/>
  <c r="EL179" i="4"/>
  <c r="EL181" i="4"/>
  <c r="EL183" i="4"/>
  <c r="EL185" i="4"/>
  <c r="EL187" i="4"/>
  <c r="EL189" i="4"/>
  <c r="EL191" i="4"/>
  <c r="EL193" i="4"/>
  <c r="EL195" i="4"/>
  <c r="EL197" i="4"/>
  <c r="EL199" i="4"/>
  <c r="EL201" i="4"/>
  <c r="EL203" i="4"/>
  <c r="EL205" i="4"/>
  <c r="EL207" i="4"/>
  <c r="EL209" i="4"/>
  <c r="EL211" i="4"/>
  <c r="EL23" i="4"/>
  <c r="EL21" i="4"/>
  <c r="EL19" i="4"/>
  <c r="AZ14" i="13" l="1"/>
  <c r="BA14" i="13" s="1"/>
  <c r="BB14" i="13" s="1"/>
  <c r="BC14" i="13" s="1"/>
  <c r="BD14" i="13" s="1"/>
  <c r="BE14" i="13" s="1"/>
  <c r="BF14" i="13" s="1"/>
  <c r="BG14" i="13" s="1"/>
  <c r="BH14" i="13" s="1"/>
  <c r="BI14" i="13" s="1"/>
  <c r="BJ14" i="13" s="1"/>
  <c r="BK14" i="13" s="1"/>
  <c r="BL14" i="13" s="1"/>
  <c r="BM14" i="13" s="1"/>
  <c r="BN14" i="13" s="1"/>
  <c r="BO14" i="13" s="1"/>
  <c r="BP14" i="13" s="1"/>
  <c r="BQ14" i="13" s="1"/>
  <c r="BR14" i="13" s="1"/>
  <c r="BS14" i="13" s="1"/>
  <c r="BT14" i="13" s="1"/>
  <c r="BU14" i="13" s="1"/>
  <c r="BV14" i="13" s="1"/>
  <c r="BW14" i="13" s="1"/>
  <c r="BX14" i="13" s="1"/>
  <c r="BY14" i="13" s="1"/>
  <c r="BZ14" i="13" s="1"/>
  <c r="CA14" i="13" s="1"/>
  <c r="CB14" i="13" s="1"/>
  <c r="CC14" i="13" s="1"/>
  <c r="CD14" i="13" s="1"/>
  <c r="CE14" i="13" s="1"/>
  <c r="CF14" i="13" s="1"/>
  <c r="CG14" i="13" s="1"/>
  <c r="CH14" i="13" s="1"/>
  <c r="CI14" i="13" s="1"/>
  <c r="EG20" i="7" l="1"/>
  <c r="AK16" i="10" l="1"/>
  <c r="AJ16" i="10"/>
  <c r="BW18" i="4" l="1"/>
  <c r="BX18" i="4"/>
  <c r="BY18" i="4"/>
  <c r="BZ18" i="4"/>
  <c r="CA18" i="4"/>
  <c r="CB18" i="4"/>
  <c r="AC14" i="6"/>
  <c r="CQ26" i="7"/>
  <c r="CQ20" i="7"/>
  <c r="Z14" i="5"/>
  <c r="CK22" i="7" l="1"/>
  <c r="CL22" i="7"/>
  <c r="CM22" i="7"/>
  <c r="CN22" i="7"/>
  <c r="CO22" i="7"/>
  <c r="CP22" i="7"/>
  <c r="CQ22" i="7"/>
  <c r="CK24" i="7"/>
  <c r="CL24" i="7"/>
  <c r="CM24" i="7"/>
  <c r="CN24" i="7"/>
  <c r="CO24" i="7"/>
  <c r="CP24" i="7"/>
  <c r="CQ24" i="7"/>
  <c r="CK26" i="7"/>
  <c r="CL26" i="7"/>
  <c r="CM26" i="7"/>
  <c r="CN26" i="7"/>
  <c r="CO26" i="7"/>
  <c r="CP26" i="7"/>
  <c r="CK28" i="4"/>
  <c r="CK28" i="7" s="1"/>
  <c r="CL28" i="4"/>
  <c r="CL28" i="7" s="1"/>
  <c r="CM28" i="4"/>
  <c r="CM28" i="7" s="1"/>
  <c r="CN28" i="4"/>
  <c r="CN28" i="7" s="1"/>
  <c r="CO28" i="4"/>
  <c r="CO28" i="7" s="1"/>
  <c r="CP28" i="4"/>
  <c r="CP28" i="7" s="1"/>
  <c r="CQ28" i="4"/>
  <c r="CQ28" i="7" s="1"/>
  <c r="CK30" i="4"/>
  <c r="CK30" i="7" s="1"/>
  <c r="CL30" i="4"/>
  <c r="CL30" i="7" s="1"/>
  <c r="CM30" i="4"/>
  <c r="CM30" i="7" s="1"/>
  <c r="CN30" i="4"/>
  <c r="CN30" i="7" s="1"/>
  <c r="CO30" i="4"/>
  <c r="CO30" i="7" s="1"/>
  <c r="CP30" i="4"/>
  <c r="CP30" i="7" s="1"/>
  <c r="CQ30" i="4"/>
  <c r="CQ30" i="7" s="1"/>
  <c r="CK32" i="4"/>
  <c r="CK32" i="7" s="1"/>
  <c r="CL32" i="4"/>
  <c r="CL32" i="7" s="1"/>
  <c r="CM32" i="4"/>
  <c r="CM32" i="7" s="1"/>
  <c r="CN32" i="4"/>
  <c r="CN32" i="7" s="1"/>
  <c r="CO32" i="4"/>
  <c r="CO32" i="7" s="1"/>
  <c r="CP32" i="4"/>
  <c r="CP32" i="7" s="1"/>
  <c r="CQ32" i="4"/>
  <c r="CQ32" i="7" s="1"/>
  <c r="CK34" i="4"/>
  <c r="CK34" i="7" s="1"/>
  <c r="CL34" i="4"/>
  <c r="CL34" i="7" s="1"/>
  <c r="CM34" i="4"/>
  <c r="CM34" i="7" s="1"/>
  <c r="CN34" i="4"/>
  <c r="CN34" i="7" s="1"/>
  <c r="CO34" i="4"/>
  <c r="CO34" i="7" s="1"/>
  <c r="CP34" i="4"/>
  <c r="CP34" i="7" s="1"/>
  <c r="CQ34" i="4"/>
  <c r="CQ34" i="7" s="1"/>
  <c r="CK36" i="4"/>
  <c r="CK36" i="7" s="1"/>
  <c r="CL36" i="4"/>
  <c r="CL36" i="7" s="1"/>
  <c r="CM36" i="4"/>
  <c r="CM36" i="7" s="1"/>
  <c r="CN36" i="4"/>
  <c r="CN36" i="7" s="1"/>
  <c r="CO36" i="4"/>
  <c r="CO36" i="7" s="1"/>
  <c r="CP36" i="4"/>
  <c r="CP36" i="7" s="1"/>
  <c r="CQ36" i="4"/>
  <c r="CQ36" i="7" s="1"/>
  <c r="CK38" i="4"/>
  <c r="CK38" i="7" s="1"/>
  <c r="CL38" i="4"/>
  <c r="CL38" i="7" s="1"/>
  <c r="CM38" i="4"/>
  <c r="CM38" i="7" s="1"/>
  <c r="CN38" i="4"/>
  <c r="CN38" i="7" s="1"/>
  <c r="CO38" i="4"/>
  <c r="CO38" i="7" s="1"/>
  <c r="CP38" i="4"/>
  <c r="CP38" i="7" s="1"/>
  <c r="CQ38" i="4"/>
  <c r="CQ38" i="7" s="1"/>
  <c r="CK40" i="4"/>
  <c r="CK40" i="7" s="1"/>
  <c r="CL40" i="4"/>
  <c r="CL40" i="7" s="1"/>
  <c r="CM40" i="4"/>
  <c r="CM40" i="7" s="1"/>
  <c r="CN40" i="4"/>
  <c r="CN40" i="7" s="1"/>
  <c r="CO40" i="4"/>
  <c r="CO40" i="7" s="1"/>
  <c r="CP40" i="4"/>
  <c r="CP40" i="7" s="1"/>
  <c r="CQ40" i="4"/>
  <c r="CQ40" i="7" s="1"/>
  <c r="CK42" i="4"/>
  <c r="CK42" i="7" s="1"/>
  <c r="CL42" i="4"/>
  <c r="CL42" i="7" s="1"/>
  <c r="CM42" i="4"/>
  <c r="CM42" i="7" s="1"/>
  <c r="CN42" i="4"/>
  <c r="CN42" i="7" s="1"/>
  <c r="CO42" i="4"/>
  <c r="CO42" i="7" s="1"/>
  <c r="CP42" i="4"/>
  <c r="CP42" i="7" s="1"/>
  <c r="CQ42" i="4"/>
  <c r="CQ42" i="7" s="1"/>
  <c r="CK44" i="4"/>
  <c r="CK44" i="7" s="1"/>
  <c r="CL44" i="4"/>
  <c r="CL44" i="7" s="1"/>
  <c r="CM44" i="4"/>
  <c r="CM44" i="7" s="1"/>
  <c r="CN44" i="4"/>
  <c r="CN44" i="7" s="1"/>
  <c r="CO44" i="4"/>
  <c r="CO44" i="7" s="1"/>
  <c r="CP44" i="4"/>
  <c r="CP44" i="7" s="1"/>
  <c r="CQ44" i="4"/>
  <c r="CQ44" i="7" s="1"/>
  <c r="CK46" i="4"/>
  <c r="CK46" i="7" s="1"/>
  <c r="CL46" i="4"/>
  <c r="CL46" i="7" s="1"/>
  <c r="CM46" i="4"/>
  <c r="CM46" i="7" s="1"/>
  <c r="CN46" i="4"/>
  <c r="CN46" i="7" s="1"/>
  <c r="CO46" i="4"/>
  <c r="CO46" i="7" s="1"/>
  <c r="CP46" i="4"/>
  <c r="CP46" i="7" s="1"/>
  <c r="CQ46" i="4"/>
  <c r="CQ46" i="7" s="1"/>
  <c r="CK48" i="4"/>
  <c r="CK48" i="7" s="1"/>
  <c r="CL48" i="4"/>
  <c r="CL48" i="7" s="1"/>
  <c r="CM48" i="4"/>
  <c r="CM48" i="7" s="1"/>
  <c r="CN48" i="4"/>
  <c r="CN48" i="7" s="1"/>
  <c r="CO48" i="4"/>
  <c r="CO48" i="7" s="1"/>
  <c r="CP48" i="4"/>
  <c r="CP48" i="7" s="1"/>
  <c r="CQ48" i="4"/>
  <c r="CQ48" i="7" s="1"/>
  <c r="CK50" i="4"/>
  <c r="CK50" i="7" s="1"/>
  <c r="CL50" i="4"/>
  <c r="CL50" i="7" s="1"/>
  <c r="CM50" i="4"/>
  <c r="CM50" i="7" s="1"/>
  <c r="CN50" i="4"/>
  <c r="CN50" i="7" s="1"/>
  <c r="CO50" i="4"/>
  <c r="CO50" i="7" s="1"/>
  <c r="CP50" i="4"/>
  <c r="CP50" i="7" s="1"/>
  <c r="CQ50" i="4"/>
  <c r="CQ50" i="7" s="1"/>
  <c r="CK52" i="4"/>
  <c r="CK52" i="7" s="1"/>
  <c r="CL52" i="4"/>
  <c r="CL52" i="7" s="1"/>
  <c r="CM52" i="4"/>
  <c r="CM52" i="7" s="1"/>
  <c r="CN52" i="4"/>
  <c r="CN52" i="7" s="1"/>
  <c r="CO52" i="4"/>
  <c r="CO52" i="7" s="1"/>
  <c r="CP52" i="4"/>
  <c r="CP52" i="7" s="1"/>
  <c r="CQ52" i="4"/>
  <c r="CQ52" i="7" s="1"/>
  <c r="CK54" i="4"/>
  <c r="CK54" i="7" s="1"/>
  <c r="CL54" i="4"/>
  <c r="CL54" i="7" s="1"/>
  <c r="CM54" i="4"/>
  <c r="CM54" i="7" s="1"/>
  <c r="CN54" i="4"/>
  <c r="CN54" i="7" s="1"/>
  <c r="CO54" i="4"/>
  <c r="CO54" i="7" s="1"/>
  <c r="CP54" i="4"/>
  <c r="CP54" i="7" s="1"/>
  <c r="CQ54" i="4"/>
  <c r="CQ54" i="7" s="1"/>
  <c r="CK56" i="4"/>
  <c r="CK56" i="7" s="1"/>
  <c r="CL56" i="4"/>
  <c r="CL56" i="7" s="1"/>
  <c r="CM56" i="4"/>
  <c r="CM56" i="7" s="1"/>
  <c r="CN56" i="4"/>
  <c r="CN56" i="7" s="1"/>
  <c r="CO56" i="4"/>
  <c r="CO56" i="7" s="1"/>
  <c r="CP56" i="4"/>
  <c r="CP56" i="7" s="1"/>
  <c r="CQ56" i="4"/>
  <c r="CQ56" i="7" s="1"/>
  <c r="CK58" i="4"/>
  <c r="CK65" i="7" s="1"/>
  <c r="CL58" i="4"/>
  <c r="CL65" i="7" s="1"/>
  <c r="CM58" i="4"/>
  <c r="CM65" i="7" s="1"/>
  <c r="CN58" i="4"/>
  <c r="CN65" i="7" s="1"/>
  <c r="CO58" i="4"/>
  <c r="CO65" i="7" s="1"/>
  <c r="CP58" i="4"/>
  <c r="CP65" i="7" s="1"/>
  <c r="CQ58" i="4"/>
  <c r="CQ65" i="7" s="1"/>
  <c r="CK60" i="4"/>
  <c r="CK67" i="7" s="1"/>
  <c r="CL60" i="4"/>
  <c r="CL67" i="7" s="1"/>
  <c r="CM60" i="4"/>
  <c r="CM67" i="7" s="1"/>
  <c r="CN60" i="4"/>
  <c r="CN67" i="7" s="1"/>
  <c r="CO60" i="4"/>
  <c r="CO67" i="7" s="1"/>
  <c r="CP60" i="4"/>
  <c r="CP67" i="7" s="1"/>
  <c r="CQ60" i="4"/>
  <c r="CQ67" i="7" s="1"/>
  <c r="CK62" i="4"/>
  <c r="CK69" i="7" s="1"/>
  <c r="CL62" i="4"/>
  <c r="CL69" i="7" s="1"/>
  <c r="CM62" i="4"/>
  <c r="CM69" i="7" s="1"/>
  <c r="CN62" i="4"/>
  <c r="CN69" i="7" s="1"/>
  <c r="CO62" i="4"/>
  <c r="CO69" i="7" s="1"/>
  <c r="CP62" i="4"/>
  <c r="CP69" i="7" s="1"/>
  <c r="CQ62" i="4"/>
  <c r="CQ69" i="7" s="1"/>
  <c r="CK64" i="4"/>
  <c r="CK71" i="7" s="1"/>
  <c r="CL64" i="4"/>
  <c r="CL71" i="7" s="1"/>
  <c r="CM64" i="4"/>
  <c r="CM71" i="7" s="1"/>
  <c r="CN64" i="4"/>
  <c r="CN71" i="7" s="1"/>
  <c r="CO64" i="4"/>
  <c r="CO71" i="7" s="1"/>
  <c r="CP64" i="4"/>
  <c r="CP71" i="7" s="1"/>
  <c r="CQ64" i="4"/>
  <c r="CQ71" i="7" s="1"/>
  <c r="CK66" i="4"/>
  <c r="CK73" i="7" s="1"/>
  <c r="CL66" i="4"/>
  <c r="CL73" i="7" s="1"/>
  <c r="CM66" i="4"/>
  <c r="CM73" i="7" s="1"/>
  <c r="CN66" i="4"/>
  <c r="CN73" i="7" s="1"/>
  <c r="CO66" i="4"/>
  <c r="CO73" i="7" s="1"/>
  <c r="CP66" i="4"/>
  <c r="CP73" i="7" s="1"/>
  <c r="CQ66" i="4"/>
  <c r="CQ73" i="7" s="1"/>
  <c r="CK68" i="4"/>
  <c r="CK75" i="7" s="1"/>
  <c r="CL68" i="4"/>
  <c r="CL75" i="7" s="1"/>
  <c r="CM68" i="4"/>
  <c r="CM75" i="7" s="1"/>
  <c r="CN68" i="4"/>
  <c r="CN75" i="7" s="1"/>
  <c r="CO68" i="4"/>
  <c r="CO75" i="7" s="1"/>
  <c r="CP68" i="4"/>
  <c r="CP75" i="7" s="1"/>
  <c r="CQ68" i="4"/>
  <c r="CQ75" i="7" s="1"/>
  <c r="CK70" i="4"/>
  <c r="CK77" i="7" s="1"/>
  <c r="CL70" i="4"/>
  <c r="CL77" i="7" s="1"/>
  <c r="CM70" i="4"/>
  <c r="CM77" i="7" s="1"/>
  <c r="CN70" i="4"/>
  <c r="CN77" i="7" s="1"/>
  <c r="CO70" i="4"/>
  <c r="CO77" i="7" s="1"/>
  <c r="CP70" i="4"/>
  <c r="CP77" i="7" s="1"/>
  <c r="CQ70" i="4"/>
  <c r="CQ77" i="7" s="1"/>
  <c r="CK72" i="4"/>
  <c r="CK79" i="7" s="1"/>
  <c r="CL72" i="4"/>
  <c r="CL79" i="7" s="1"/>
  <c r="CM72" i="4"/>
  <c r="CM79" i="7" s="1"/>
  <c r="CN72" i="4"/>
  <c r="CN79" i="7" s="1"/>
  <c r="CO72" i="4"/>
  <c r="CO79" i="7" s="1"/>
  <c r="CP72" i="4"/>
  <c r="CP79" i="7" s="1"/>
  <c r="CQ72" i="4"/>
  <c r="CQ79" i="7" s="1"/>
  <c r="CK74" i="4"/>
  <c r="CK81" i="7" s="1"/>
  <c r="CL74" i="4"/>
  <c r="CL81" i="7" s="1"/>
  <c r="CM74" i="4"/>
  <c r="CM81" i="7" s="1"/>
  <c r="CN74" i="4"/>
  <c r="CN81" i="7" s="1"/>
  <c r="CO74" i="4"/>
  <c r="CO81" i="7" s="1"/>
  <c r="CP74" i="4"/>
  <c r="CP81" i="7" s="1"/>
  <c r="CQ74" i="4"/>
  <c r="CQ81" i="7" s="1"/>
  <c r="CK76" i="4"/>
  <c r="CK83" i="7" s="1"/>
  <c r="CL76" i="4"/>
  <c r="CL83" i="7" s="1"/>
  <c r="CM76" i="4"/>
  <c r="CM83" i="7" s="1"/>
  <c r="CN76" i="4"/>
  <c r="CN83" i="7" s="1"/>
  <c r="CO76" i="4"/>
  <c r="CO83" i="7" s="1"/>
  <c r="CP76" i="4"/>
  <c r="CP83" i="7" s="1"/>
  <c r="CQ76" i="4"/>
  <c r="CQ83" i="7" s="1"/>
  <c r="CK78" i="4"/>
  <c r="CK85" i="7" s="1"/>
  <c r="CL78" i="4"/>
  <c r="CL85" i="7" s="1"/>
  <c r="CM78" i="4"/>
  <c r="CM85" i="7" s="1"/>
  <c r="CN78" i="4"/>
  <c r="CN85" i="7" s="1"/>
  <c r="CO78" i="4"/>
  <c r="CO85" i="7" s="1"/>
  <c r="CP78" i="4"/>
  <c r="CP85" i="7" s="1"/>
  <c r="CQ78" i="4"/>
  <c r="CQ85" i="7" s="1"/>
  <c r="CK80" i="4"/>
  <c r="CK87" i="7" s="1"/>
  <c r="CL80" i="4"/>
  <c r="CL87" i="7" s="1"/>
  <c r="CM80" i="4"/>
  <c r="CM87" i="7" s="1"/>
  <c r="CN80" i="4"/>
  <c r="CN87" i="7" s="1"/>
  <c r="CO80" i="4"/>
  <c r="CO87" i="7" s="1"/>
  <c r="CP80" i="4"/>
  <c r="CP87" i="7" s="1"/>
  <c r="CQ80" i="4"/>
  <c r="CQ87" i="7" s="1"/>
  <c r="CK82" i="4"/>
  <c r="CK89" i="7" s="1"/>
  <c r="CL82" i="4"/>
  <c r="CL89" i="7" s="1"/>
  <c r="CM82" i="4"/>
  <c r="CM89" i="7" s="1"/>
  <c r="CN82" i="4"/>
  <c r="CN89" i="7" s="1"/>
  <c r="CO82" i="4"/>
  <c r="CO89" i="7" s="1"/>
  <c r="CP82" i="4"/>
  <c r="CP89" i="7" s="1"/>
  <c r="CQ82" i="4"/>
  <c r="CQ89" i="7" s="1"/>
  <c r="CK84" i="4"/>
  <c r="CK91" i="7" s="1"/>
  <c r="CL84" i="4"/>
  <c r="CL91" i="7" s="1"/>
  <c r="CM84" i="4"/>
  <c r="CM91" i="7" s="1"/>
  <c r="CN84" i="4"/>
  <c r="CN91" i="7" s="1"/>
  <c r="CO84" i="4"/>
  <c r="CO91" i="7" s="1"/>
  <c r="CP84" i="4"/>
  <c r="CP91" i="7" s="1"/>
  <c r="CQ84" i="4"/>
  <c r="CQ91" i="7" s="1"/>
  <c r="CK86" i="4"/>
  <c r="CK93" i="7" s="1"/>
  <c r="CL86" i="4"/>
  <c r="CL93" i="7" s="1"/>
  <c r="CM86" i="4"/>
  <c r="CM93" i="7" s="1"/>
  <c r="CN86" i="4"/>
  <c r="CN93" i="7" s="1"/>
  <c r="CO86" i="4"/>
  <c r="CO93" i="7" s="1"/>
  <c r="CP86" i="4"/>
  <c r="CP93" i="7" s="1"/>
  <c r="CQ86" i="4"/>
  <c r="CQ93" i="7" s="1"/>
  <c r="CK88" i="4"/>
  <c r="CK95" i="7" s="1"/>
  <c r="CL88" i="4"/>
  <c r="CL95" i="7" s="1"/>
  <c r="CM88" i="4"/>
  <c r="CM95" i="7" s="1"/>
  <c r="CN88" i="4"/>
  <c r="CN95" i="7" s="1"/>
  <c r="CO88" i="4"/>
  <c r="CO95" i="7" s="1"/>
  <c r="CP88" i="4"/>
  <c r="CP95" i="7" s="1"/>
  <c r="CQ88" i="4"/>
  <c r="CQ95" i="7" s="1"/>
  <c r="CK90" i="4"/>
  <c r="CK97" i="7" s="1"/>
  <c r="CL90" i="4"/>
  <c r="CL97" i="7" s="1"/>
  <c r="CM90" i="4"/>
  <c r="CM97" i="7" s="1"/>
  <c r="CN90" i="4"/>
  <c r="CN97" i="7" s="1"/>
  <c r="CO90" i="4"/>
  <c r="CO97" i="7" s="1"/>
  <c r="CP90" i="4"/>
  <c r="CP97" i="7" s="1"/>
  <c r="CQ90" i="4"/>
  <c r="CQ97" i="7" s="1"/>
  <c r="CK92" i="4"/>
  <c r="CK99" i="7" s="1"/>
  <c r="CL92" i="4"/>
  <c r="CL99" i="7" s="1"/>
  <c r="CM92" i="4"/>
  <c r="CM99" i="7" s="1"/>
  <c r="CN92" i="4"/>
  <c r="CN99" i="7" s="1"/>
  <c r="CO92" i="4"/>
  <c r="CO99" i="7" s="1"/>
  <c r="CP92" i="4"/>
  <c r="CP99" i="7" s="1"/>
  <c r="CQ92" i="4"/>
  <c r="CQ99" i="7" s="1"/>
  <c r="CK94" i="4"/>
  <c r="CK101" i="7" s="1"/>
  <c r="CL94" i="4"/>
  <c r="CL101" i="7" s="1"/>
  <c r="CM94" i="4"/>
  <c r="CM101" i="7" s="1"/>
  <c r="CN94" i="4"/>
  <c r="CN101" i="7" s="1"/>
  <c r="CO94" i="4"/>
  <c r="CO101" i="7" s="1"/>
  <c r="CP94" i="4"/>
  <c r="CP101" i="7" s="1"/>
  <c r="CQ94" i="4"/>
  <c r="CQ101" i="7" s="1"/>
  <c r="CK96" i="4"/>
  <c r="CK103" i="7" s="1"/>
  <c r="CL96" i="4"/>
  <c r="CL103" i="7" s="1"/>
  <c r="CM96" i="4"/>
  <c r="CM103" i="7" s="1"/>
  <c r="CN96" i="4"/>
  <c r="CN103" i="7" s="1"/>
  <c r="CO96" i="4"/>
  <c r="CO103" i="7" s="1"/>
  <c r="CP96" i="4"/>
  <c r="CP103" i="7" s="1"/>
  <c r="CQ96" i="4"/>
  <c r="CQ103" i="7" s="1"/>
  <c r="CK98" i="4"/>
  <c r="CK112" i="7" s="1"/>
  <c r="CL98" i="4"/>
  <c r="CL112" i="7" s="1"/>
  <c r="CM98" i="4"/>
  <c r="CM112" i="7" s="1"/>
  <c r="CN98" i="4"/>
  <c r="CN112" i="7" s="1"/>
  <c r="CO98" i="4"/>
  <c r="CO112" i="7" s="1"/>
  <c r="CP98" i="4"/>
  <c r="CP112" i="7" s="1"/>
  <c r="CQ98" i="4"/>
  <c r="CQ112" i="7" s="1"/>
  <c r="CK100" i="4"/>
  <c r="CK114" i="7" s="1"/>
  <c r="CL100" i="4"/>
  <c r="CL114" i="7" s="1"/>
  <c r="CM100" i="4"/>
  <c r="CM114" i="7" s="1"/>
  <c r="CN100" i="4"/>
  <c r="CN114" i="7" s="1"/>
  <c r="CO100" i="4"/>
  <c r="CO114" i="7" s="1"/>
  <c r="CP100" i="4"/>
  <c r="CP114" i="7" s="1"/>
  <c r="CQ100" i="4"/>
  <c r="CQ114" i="7" s="1"/>
  <c r="CK102" i="4"/>
  <c r="CK116" i="7" s="1"/>
  <c r="CL102" i="4"/>
  <c r="CL116" i="7" s="1"/>
  <c r="CM102" i="4"/>
  <c r="CM116" i="7" s="1"/>
  <c r="CN102" i="4"/>
  <c r="CN116" i="7" s="1"/>
  <c r="CO102" i="4"/>
  <c r="CO116" i="7" s="1"/>
  <c r="CP102" i="4"/>
  <c r="CP116" i="7" s="1"/>
  <c r="CQ102" i="4"/>
  <c r="CQ116" i="7" s="1"/>
  <c r="CK104" i="4"/>
  <c r="CK118" i="7" s="1"/>
  <c r="CL104" i="4"/>
  <c r="CL118" i="7" s="1"/>
  <c r="CM104" i="4"/>
  <c r="CM118" i="7" s="1"/>
  <c r="CN104" i="4"/>
  <c r="CN118" i="7" s="1"/>
  <c r="CO104" i="4"/>
  <c r="CO118" i="7" s="1"/>
  <c r="CP104" i="4"/>
  <c r="CP118" i="7" s="1"/>
  <c r="CQ104" i="4"/>
  <c r="CQ118" i="7" s="1"/>
  <c r="CK106" i="4"/>
  <c r="CK120" i="7" s="1"/>
  <c r="CL106" i="4"/>
  <c r="CL120" i="7" s="1"/>
  <c r="CM106" i="4"/>
  <c r="CM120" i="7" s="1"/>
  <c r="CN106" i="4"/>
  <c r="CN120" i="7" s="1"/>
  <c r="CO106" i="4"/>
  <c r="CO120" i="7" s="1"/>
  <c r="CP106" i="4"/>
  <c r="CP120" i="7" s="1"/>
  <c r="CQ106" i="4"/>
  <c r="CQ120" i="7" s="1"/>
  <c r="CK108" i="4"/>
  <c r="CK122" i="7" s="1"/>
  <c r="CL108" i="4"/>
  <c r="CL122" i="7" s="1"/>
  <c r="CM108" i="4"/>
  <c r="CM122" i="7" s="1"/>
  <c r="CN108" i="4"/>
  <c r="CN122" i="7" s="1"/>
  <c r="CO108" i="4"/>
  <c r="CO122" i="7" s="1"/>
  <c r="CP108" i="4"/>
  <c r="CP122" i="7" s="1"/>
  <c r="CQ108" i="4"/>
  <c r="CQ122" i="7" s="1"/>
  <c r="CK110" i="4"/>
  <c r="CK124" i="7" s="1"/>
  <c r="CL110" i="4"/>
  <c r="CL124" i="7" s="1"/>
  <c r="CM110" i="4"/>
  <c r="CM124" i="7" s="1"/>
  <c r="CN110" i="4"/>
  <c r="CN124" i="7" s="1"/>
  <c r="CO110" i="4"/>
  <c r="CO124" i="7" s="1"/>
  <c r="CP110" i="4"/>
  <c r="CP124" i="7" s="1"/>
  <c r="CQ110" i="4"/>
  <c r="CQ124" i="7" s="1"/>
  <c r="CK112" i="4"/>
  <c r="CK126" i="7" s="1"/>
  <c r="CL112" i="4"/>
  <c r="CL126" i="7" s="1"/>
  <c r="CM112" i="4"/>
  <c r="CM126" i="7" s="1"/>
  <c r="CN112" i="4"/>
  <c r="CN126" i="7" s="1"/>
  <c r="CO112" i="4"/>
  <c r="CO126" i="7" s="1"/>
  <c r="CP112" i="4"/>
  <c r="CP126" i="7" s="1"/>
  <c r="CQ112" i="4"/>
  <c r="CQ126" i="7" s="1"/>
  <c r="CK114" i="4"/>
  <c r="CK128" i="7" s="1"/>
  <c r="CL114" i="4"/>
  <c r="CL128" i="7" s="1"/>
  <c r="CM114" i="4"/>
  <c r="CM128" i="7" s="1"/>
  <c r="CN114" i="4"/>
  <c r="CN128" i="7" s="1"/>
  <c r="CO114" i="4"/>
  <c r="CO128" i="7" s="1"/>
  <c r="CP114" i="4"/>
  <c r="CP128" i="7" s="1"/>
  <c r="CQ114" i="4"/>
  <c r="CQ128" i="7" s="1"/>
  <c r="CK116" i="4"/>
  <c r="CK130" i="7" s="1"/>
  <c r="CL116" i="4"/>
  <c r="CL130" i="7" s="1"/>
  <c r="CM116" i="4"/>
  <c r="CM130" i="7" s="1"/>
  <c r="CN116" i="4"/>
  <c r="CN130" i="7" s="1"/>
  <c r="CO116" i="4"/>
  <c r="CO130" i="7" s="1"/>
  <c r="CP116" i="4"/>
  <c r="CP130" i="7" s="1"/>
  <c r="CQ116" i="4"/>
  <c r="CQ130" i="7" s="1"/>
  <c r="CK118" i="4"/>
  <c r="CK132" i="7" s="1"/>
  <c r="CL118" i="4"/>
  <c r="CL132" i="7" s="1"/>
  <c r="CM118" i="4"/>
  <c r="CM132" i="7" s="1"/>
  <c r="CN118" i="4"/>
  <c r="CN132" i="7" s="1"/>
  <c r="CO118" i="4"/>
  <c r="CO132" i="7" s="1"/>
  <c r="CP118" i="4"/>
  <c r="CP132" i="7" s="1"/>
  <c r="CQ118" i="4"/>
  <c r="CQ132" i="7" s="1"/>
  <c r="CK120" i="4"/>
  <c r="CK134" i="7" s="1"/>
  <c r="CL120" i="4"/>
  <c r="CL134" i="7" s="1"/>
  <c r="CM120" i="4"/>
  <c r="CM134" i="7" s="1"/>
  <c r="CN120" i="4"/>
  <c r="CN134" i="7" s="1"/>
  <c r="CO120" i="4"/>
  <c r="CO134" i="7" s="1"/>
  <c r="CP120" i="4"/>
  <c r="CP134" i="7" s="1"/>
  <c r="CQ120" i="4"/>
  <c r="CQ134" i="7" s="1"/>
  <c r="CK122" i="4"/>
  <c r="CK136" i="7" s="1"/>
  <c r="CL122" i="4"/>
  <c r="CL136" i="7" s="1"/>
  <c r="CM122" i="4"/>
  <c r="CM136" i="7" s="1"/>
  <c r="CN122" i="4"/>
  <c r="CN136" i="7" s="1"/>
  <c r="CO122" i="4"/>
  <c r="CO136" i="7" s="1"/>
  <c r="CP122" i="4"/>
  <c r="CP136" i="7" s="1"/>
  <c r="CQ122" i="4"/>
  <c r="CQ136" i="7" s="1"/>
  <c r="CK124" i="4"/>
  <c r="CK138" i="7" s="1"/>
  <c r="CL124" i="4"/>
  <c r="CL138" i="7" s="1"/>
  <c r="CM124" i="4"/>
  <c r="CM138" i="7" s="1"/>
  <c r="CN124" i="4"/>
  <c r="CN138" i="7" s="1"/>
  <c r="CO124" i="4"/>
  <c r="CO138" i="7" s="1"/>
  <c r="CP124" i="4"/>
  <c r="CP138" i="7" s="1"/>
  <c r="CQ124" i="4"/>
  <c r="CQ138" i="7" s="1"/>
  <c r="CK126" i="4"/>
  <c r="CK140" i="7" s="1"/>
  <c r="CL126" i="4"/>
  <c r="CL140" i="7" s="1"/>
  <c r="CM126" i="4"/>
  <c r="CM140" i="7" s="1"/>
  <c r="CN126" i="4"/>
  <c r="CN140" i="7" s="1"/>
  <c r="CO126" i="4"/>
  <c r="CO140" i="7" s="1"/>
  <c r="CP126" i="4"/>
  <c r="CP140" i="7" s="1"/>
  <c r="CQ126" i="4"/>
  <c r="CQ140" i="7" s="1"/>
  <c r="CK128" i="4"/>
  <c r="CK142" i="7" s="1"/>
  <c r="CL128" i="4"/>
  <c r="CL142" i="7" s="1"/>
  <c r="CM128" i="4"/>
  <c r="CM142" i="7" s="1"/>
  <c r="CN128" i="4"/>
  <c r="CN142" i="7" s="1"/>
  <c r="CO128" i="4"/>
  <c r="CO142" i="7" s="1"/>
  <c r="CP128" i="4"/>
  <c r="CP142" i="7" s="1"/>
  <c r="CQ128" i="4"/>
  <c r="CQ142" i="7" s="1"/>
  <c r="CK130" i="4"/>
  <c r="CK144" i="7" s="1"/>
  <c r="CL130" i="4"/>
  <c r="CL144" i="7" s="1"/>
  <c r="CM130" i="4"/>
  <c r="CM144" i="7" s="1"/>
  <c r="CN130" i="4"/>
  <c r="CN144" i="7" s="1"/>
  <c r="CO130" i="4"/>
  <c r="CO144" i="7" s="1"/>
  <c r="CP130" i="4"/>
  <c r="CP144" i="7" s="1"/>
  <c r="CQ130" i="4"/>
  <c r="CQ144" i="7" s="1"/>
  <c r="CK132" i="4"/>
  <c r="CK146" i="7" s="1"/>
  <c r="CL132" i="4"/>
  <c r="CL146" i="7" s="1"/>
  <c r="CM132" i="4"/>
  <c r="CM146" i="7" s="1"/>
  <c r="CN132" i="4"/>
  <c r="CN146" i="7" s="1"/>
  <c r="CO132" i="4"/>
  <c r="CO146" i="7" s="1"/>
  <c r="CP132" i="4"/>
  <c r="CP146" i="7" s="1"/>
  <c r="CQ132" i="4"/>
  <c r="CQ146" i="7" s="1"/>
  <c r="CK134" i="4"/>
  <c r="CK148" i="7" s="1"/>
  <c r="CL134" i="4"/>
  <c r="CL148" i="7" s="1"/>
  <c r="CM134" i="4"/>
  <c r="CM148" i="7" s="1"/>
  <c r="CN134" i="4"/>
  <c r="CN148" i="7" s="1"/>
  <c r="CO134" i="4"/>
  <c r="CO148" i="7" s="1"/>
  <c r="CP134" i="4"/>
  <c r="CP148" i="7" s="1"/>
  <c r="CQ134" i="4"/>
  <c r="CQ148" i="7" s="1"/>
  <c r="CK136" i="4"/>
  <c r="CK150" i="7" s="1"/>
  <c r="CL136" i="4"/>
  <c r="CL150" i="7" s="1"/>
  <c r="CM136" i="4"/>
  <c r="CM150" i="7" s="1"/>
  <c r="CN136" i="4"/>
  <c r="CN150" i="7" s="1"/>
  <c r="CO136" i="4"/>
  <c r="CO150" i="7" s="1"/>
  <c r="CP136" i="4"/>
  <c r="CP150" i="7" s="1"/>
  <c r="CQ136" i="4"/>
  <c r="CQ150" i="7" s="1"/>
  <c r="CK138" i="4"/>
  <c r="CK159" i="7" s="1"/>
  <c r="CL138" i="4"/>
  <c r="CL159" i="7" s="1"/>
  <c r="CM138" i="4"/>
  <c r="CM159" i="7" s="1"/>
  <c r="CN138" i="4"/>
  <c r="CN159" i="7" s="1"/>
  <c r="CO138" i="4"/>
  <c r="CO159" i="7" s="1"/>
  <c r="CP138" i="4"/>
  <c r="CP159" i="7" s="1"/>
  <c r="CQ138" i="4"/>
  <c r="CQ159" i="7" s="1"/>
  <c r="CK140" i="4"/>
  <c r="CK161" i="7" s="1"/>
  <c r="CL140" i="4"/>
  <c r="CL161" i="7" s="1"/>
  <c r="CM140" i="4"/>
  <c r="CM161" i="7" s="1"/>
  <c r="CN140" i="4"/>
  <c r="CN161" i="7" s="1"/>
  <c r="CO140" i="4"/>
  <c r="CO161" i="7" s="1"/>
  <c r="CP140" i="4"/>
  <c r="CP161" i="7" s="1"/>
  <c r="CQ140" i="4"/>
  <c r="CQ161" i="7" s="1"/>
  <c r="CK142" i="4"/>
  <c r="CK163" i="7" s="1"/>
  <c r="CL142" i="4"/>
  <c r="CL163" i="7" s="1"/>
  <c r="CM142" i="4"/>
  <c r="CM163" i="7" s="1"/>
  <c r="CN142" i="4"/>
  <c r="CN163" i="7" s="1"/>
  <c r="CO142" i="4"/>
  <c r="CO163" i="7" s="1"/>
  <c r="CP142" i="4"/>
  <c r="CP163" i="7" s="1"/>
  <c r="CQ142" i="4"/>
  <c r="CQ163" i="7" s="1"/>
  <c r="CK144" i="4"/>
  <c r="CK165" i="7" s="1"/>
  <c r="CL144" i="4"/>
  <c r="CL165" i="7" s="1"/>
  <c r="CM144" i="4"/>
  <c r="CM165" i="7" s="1"/>
  <c r="CN144" i="4"/>
  <c r="CN165" i="7" s="1"/>
  <c r="CO144" i="4"/>
  <c r="CO165" i="7" s="1"/>
  <c r="CP144" i="4"/>
  <c r="CP165" i="7" s="1"/>
  <c r="CQ144" i="4"/>
  <c r="CQ165" i="7" s="1"/>
  <c r="CK146" i="4"/>
  <c r="CK167" i="7" s="1"/>
  <c r="CL146" i="4"/>
  <c r="CL167" i="7" s="1"/>
  <c r="CM146" i="4"/>
  <c r="CM167" i="7" s="1"/>
  <c r="CN146" i="4"/>
  <c r="CN167" i="7" s="1"/>
  <c r="CO146" i="4"/>
  <c r="CO167" i="7" s="1"/>
  <c r="CP146" i="4"/>
  <c r="CP167" i="7" s="1"/>
  <c r="CQ146" i="4"/>
  <c r="CQ167" i="7" s="1"/>
  <c r="CK148" i="4"/>
  <c r="CK169" i="7" s="1"/>
  <c r="CL148" i="4"/>
  <c r="CL169" i="7" s="1"/>
  <c r="CM148" i="4"/>
  <c r="CM169" i="7" s="1"/>
  <c r="CN148" i="4"/>
  <c r="CN169" i="7" s="1"/>
  <c r="CO148" i="4"/>
  <c r="CO169" i="7" s="1"/>
  <c r="CP148" i="4"/>
  <c r="CP169" i="7" s="1"/>
  <c r="CQ148" i="4"/>
  <c r="CQ169" i="7" s="1"/>
  <c r="CK150" i="4"/>
  <c r="CK171" i="7" s="1"/>
  <c r="CL150" i="4"/>
  <c r="CL171" i="7" s="1"/>
  <c r="CM150" i="4"/>
  <c r="CM171" i="7" s="1"/>
  <c r="CN150" i="4"/>
  <c r="CN171" i="7" s="1"/>
  <c r="CO150" i="4"/>
  <c r="CO171" i="7" s="1"/>
  <c r="CP150" i="4"/>
  <c r="CP171" i="7" s="1"/>
  <c r="CQ150" i="4"/>
  <c r="CQ171" i="7" s="1"/>
  <c r="CK152" i="4"/>
  <c r="CK173" i="7" s="1"/>
  <c r="CL152" i="4"/>
  <c r="CL173" i="7" s="1"/>
  <c r="CM152" i="4"/>
  <c r="CM173" i="7" s="1"/>
  <c r="CN152" i="4"/>
  <c r="CN173" i="7" s="1"/>
  <c r="CO152" i="4"/>
  <c r="CO173" i="7" s="1"/>
  <c r="CP152" i="4"/>
  <c r="CP173" i="7" s="1"/>
  <c r="CQ152" i="4"/>
  <c r="CQ173" i="7" s="1"/>
  <c r="CK154" i="4"/>
  <c r="CK175" i="7" s="1"/>
  <c r="CL154" i="4"/>
  <c r="CL175" i="7" s="1"/>
  <c r="CM154" i="4"/>
  <c r="CM175" i="7" s="1"/>
  <c r="CN154" i="4"/>
  <c r="CN175" i="7" s="1"/>
  <c r="CO154" i="4"/>
  <c r="CO175" i="7" s="1"/>
  <c r="CP154" i="4"/>
  <c r="CP175" i="7" s="1"/>
  <c r="CQ154" i="4"/>
  <c r="CQ175" i="7" s="1"/>
  <c r="CK156" i="4"/>
  <c r="CK177" i="7" s="1"/>
  <c r="CL156" i="4"/>
  <c r="CL177" i="7" s="1"/>
  <c r="CM156" i="4"/>
  <c r="CM177" i="7" s="1"/>
  <c r="CN156" i="4"/>
  <c r="CN177" i="7" s="1"/>
  <c r="CO156" i="4"/>
  <c r="CO177" i="7" s="1"/>
  <c r="CP156" i="4"/>
  <c r="CP177" i="7" s="1"/>
  <c r="CQ156" i="4"/>
  <c r="CQ177" i="7" s="1"/>
  <c r="CK158" i="4"/>
  <c r="CK179" i="7" s="1"/>
  <c r="CL158" i="4"/>
  <c r="CL179" i="7" s="1"/>
  <c r="CM158" i="4"/>
  <c r="CM179" i="7" s="1"/>
  <c r="CN158" i="4"/>
  <c r="CN179" i="7" s="1"/>
  <c r="CO158" i="4"/>
  <c r="CO179" i="7" s="1"/>
  <c r="CP158" i="4"/>
  <c r="CP179" i="7" s="1"/>
  <c r="CQ158" i="4"/>
  <c r="CQ179" i="7" s="1"/>
  <c r="CK160" i="4"/>
  <c r="CK181" i="7" s="1"/>
  <c r="CL160" i="4"/>
  <c r="CL181" i="7" s="1"/>
  <c r="CM160" i="4"/>
  <c r="CM181" i="7" s="1"/>
  <c r="CN160" i="4"/>
  <c r="CN181" i="7" s="1"/>
  <c r="CO160" i="4"/>
  <c r="CO181" i="7" s="1"/>
  <c r="CP160" i="4"/>
  <c r="CP181" i="7" s="1"/>
  <c r="CQ160" i="4"/>
  <c r="CQ181" i="7" s="1"/>
  <c r="CK162" i="4"/>
  <c r="CK183" i="7" s="1"/>
  <c r="CL162" i="4"/>
  <c r="CL183" i="7" s="1"/>
  <c r="CM162" i="4"/>
  <c r="CM183" i="7" s="1"/>
  <c r="CN162" i="4"/>
  <c r="CN183" i="7" s="1"/>
  <c r="CO162" i="4"/>
  <c r="CO183" i="7" s="1"/>
  <c r="CP162" i="4"/>
  <c r="CP183" i="7" s="1"/>
  <c r="CQ162" i="4"/>
  <c r="CQ183" i="7" s="1"/>
  <c r="CK164" i="4"/>
  <c r="CK185" i="7" s="1"/>
  <c r="CL164" i="4"/>
  <c r="CL185" i="7" s="1"/>
  <c r="CM164" i="4"/>
  <c r="CM185" i="7" s="1"/>
  <c r="CN164" i="4"/>
  <c r="CN185" i="7" s="1"/>
  <c r="CO164" i="4"/>
  <c r="CO185" i="7" s="1"/>
  <c r="CP164" i="4"/>
  <c r="CP185" i="7" s="1"/>
  <c r="CQ164" i="4"/>
  <c r="CQ185" i="7" s="1"/>
  <c r="CK166" i="4"/>
  <c r="CK187" i="7" s="1"/>
  <c r="CL166" i="4"/>
  <c r="CL187" i="7" s="1"/>
  <c r="CM166" i="4"/>
  <c r="CM187" i="7" s="1"/>
  <c r="CN166" i="4"/>
  <c r="CN187" i="7" s="1"/>
  <c r="CO166" i="4"/>
  <c r="CO187" i="7" s="1"/>
  <c r="CP166" i="4"/>
  <c r="CP187" i="7" s="1"/>
  <c r="CQ166" i="4"/>
  <c r="CQ187" i="7" s="1"/>
  <c r="CK168" i="4"/>
  <c r="CK189" i="7" s="1"/>
  <c r="CL168" i="4"/>
  <c r="CL189" i="7" s="1"/>
  <c r="CM168" i="4"/>
  <c r="CM189" i="7" s="1"/>
  <c r="CN168" i="4"/>
  <c r="CN189" i="7" s="1"/>
  <c r="CO168" i="4"/>
  <c r="CO189" i="7" s="1"/>
  <c r="CP168" i="4"/>
  <c r="CP189" i="7" s="1"/>
  <c r="CQ168" i="4"/>
  <c r="CQ189" i="7" s="1"/>
  <c r="CK170" i="4"/>
  <c r="CK191" i="7" s="1"/>
  <c r="CL170" i="4"/>
  <c r="CL191" i="7" s="1"/>
  <c r="CM170" i="4"/>
  <c r="CM191" i="7" s="1"/>
  <c r="CN170" i="4"/>
  <c r="CN191" i="7" s="1"/>
  <c r="CO170" i="4"/>
  <c r="CO191" i="7" s="1"/>
  <c r="CP170" i="4"/>
  <c r="CP191" i="7" s="1"/>
  <c r="CQ170" i="4"/>
  <c r="CQ191" i="7" s="1"/>
  <c r="CK172" i="4"/>
  <c r="CK193" i="7" s="1"/>
  <c r="CL172" i="4"/>
  <c r="CL193" i="7" s="1"/>
  <c r="CM172" i="4"/>
  <c r="CM193" i="7" s="1"/>
  <c r="CN172" i="4"/>
  <c r="CN193" i="7" s="1"/>
  <c r="CO172" i="4"/>
  <c r="CO193" i="7" s="1"/>
  <c r="CP172" i="4"/>
  <c r="CP193" i="7" s="1"/>
  <c r="CQ172" i="4"/>
  <c r="CQ193" i="7" s="1"/>
  <c r="CK174" i="4"/>
  <c r="CK195" i="7" s="1"/>
  <c r="CL174" i="4"/>
  <c r="CL195" i="7" s="1"/>
  <c r="CM174" i="4"/>
  <c r="CM195" i="7" s="1"/>
  <c r="CN174" i="4"/>
  <c r="CN195" i="7" s="1"/>
  <c r="CO174" i="4"/>
  <c r="CO195" i="7" s="1"/>
  <c r="CP174" i="4"/>
  <c r="CP195" i="7" s="1"/>
  <c r="CQ174" i="4"/>
  <c r="CQ195" i="7" s="1"/>
  <c r="CK176" i="4"/>
  <c r="CK197" i="7" s="1"/>
  <c r="CL176" i="4"/>
  <c r="CL197" i="7" s="1"/>
  <c r="CM176" i="4"/>
  <c r="CM197" i="7" s="1"/>
  <c r="CN176" i="4"/>
  <c r="CN197" i="7" s="1"/>
  <c r="CO176" i="4"/>
  <c r="CO197" i="7" s="1"/>
  <c r="CP176" i="4"/>
  <c r="CP197" i="7" s="1"/>
  <c r="CQ176" i="4"/>
  <c r="CQ197" i="7" s="1"/>
  <c r="CK178" i="4"/>
  <c r="CK206" i="7" s="1"/>
  <c r="CL178" i="4"/>
  <c r="CL206" i="7" s="1"/>
  <c r="CM178" i="4"/>
  <c r="CM206" i="7" s="1"/>
  <c r="CN178" i="4"/>
  <c r="CN206" i="7" s="1"/>
  <c r="CO178" i="4"/>
  <c r="CO206" i="7" s="1"/>
  <c r="CP178" i="4"/>
  <c r="CP206" i="7" s="1"/>
  <c r="CQ178" i="4"/>
  <c r="CQ206" i="7" s="1"/>
  <c r="CK180" i="4"/>
  <c r="CK208" i="7" s="1"/>
  <c r="CL180" i="4"/>
  <c r="CL208" i="7" s="1"/>
  <c r="CM180" i="4"/>
  <c r="CM208" i="7" s="1"/>
  <c r="CN180" i="4"/>
  <c r="CN208" i="7" s="1"/>
  <c r="CO180" i="4"/>
  <c r="CO208" i="7" s="1"/>
  <c r="CP180" i="4"/>
  <c r="CP208" i="7" s="1"/>
  <c r="CQ180" i="4"/>
  <c r="CQ208" i="7" s="1"/>
  <c r="CK182" i="4"/>
  <c r="CK210" i="7" s="1"/>
  <c r="CL182" i="4"/>
  <c r="CL210" i="7" s="1"/>
  <c r="CM182" i="4"/>
  <c r="CM210" i="7" s="1"/>
  <c r="CN182" i="4"/>
  <c r="CN210" i="7" s="1"/>
  <c r="CO182" i="4"/>
  <c r="CO210" i="7" s="1"/>
  <c r="CP182" i="4"/>
  <c r="CP210" i="7" s="1"/>
  <c r="CQ182" i="4"/>
  <c r="CQ210" i="7" s="1"/>
  <c r="CK184" i="4"/>
  <c r="CK212" i="7" s="1"/>
  <c r="CL184" i="4"/>
  <c r="CL212" i="7" s="1"/>
  <c r="CM184" i="4"/>
  <c r="CM212" i="7" s="1"/>
  <c r="CN184" i="4"/>
  <c r="CN212" i="7" s="1"/>
  <c r="CO184" i="4"/>
  <c r="CO212" i="7" s="1"/>
  <c r="CP184" i="4"/>
  <c r="CP212" i="7" s="1"/>
  <c r="CQ184" i="4"/>
  <c r="CQ212" i="7" s="1"/>
  <c r="CK186" i="4"/>
  <c r="CK214" i="7" s="1"/>
  <c r="CL186" i="4"/>
  <c r="CL214" i="7" s="1"/>
  <c r="CM186" i="4"/>
  <c r="CM214" i="7" s="1"/>
  <c r="CN186" i="4"/>
  <c r="CN214" i="7" s="1"/>
  <c r="CO186" i="4"/>
  <c r="CO214" i="7" s="1"/>
  <c r="CP186" i="4"/>
  <c r="CP214" i="7" s="1"/>
  <c r="CQ186" i="4"/>
  <c r="CQ214" i="7" s="1"/>
  <c r="CK188" i="4"/>
  <c r="CK216" i="7" s="1"/>
  <c r="CL188" i="4"/>
  <c r="CL216" i="7" s="1"/>
  <c r="CM188" i="4"/>
  <c r="CM216" i="7" s="1"/>
  <c r="CN188" i="4"/>
  <c r="CN216" i="7" s="1"/>
  <c r="CO188" i="4"/>
  <c r="CO216" i="7" s="1"/>
  <c r="CP188" i="4"/>
  <c r="CP216" i="7" s="1"/>
  <c r="CQ188" i="4"/>
  <c r="CQ216" i="7" s="1"/>
  <c r="CK190" i="4"/>
  <c r="CK218" i="7" s="1"/>
  <c r="CL190" i="4"/>
  <c r="CL218" i="7" s="1"/>
  <c r="CM190" i="4"/>
  <c r="CM218" i="7" s="1"/>
  <c r="CN190" i="4"/>
  <c r="CN218" i="7" s="1"/>
  <c r="CO190" i="4"/>
  <c r="CO218" i="7" s="1"/>
  <c r="CP190" i="4"/>
  <c r="CP218" i="7" s="1"/>
  <c r="CQ190" i="4"/>
  <c r="CQ218" i="7" s="1"/>
  <c r="CK192" i="4"/>
  <c r="CK220" i="7" s="1"/>
  <c r="CL192" i="4"/>
  <c r="CL220" i="7" s="1"/>
  <c r="CM192" i="4"/>
  <c r="CM220" i="7" s="1"/>
  <c r="CN192" i="4"/>
  <c r="CN220" i="7" s="1"/>
  <c r="CO192" i="4"/>
  <c r="CO220" i="7" s="1"/>
  <c r="CP192" i="4"/>
  <c r="CP220" i="7" s="1"/>
  <c r="CQ192" i="4"/>
  <c r="CQ220" i="7" s="1"/>
  <c r="CK194" i="4"/>
  <c r="CK222" i="7" s="1"/>
  <c r="CL194" i="4"/>
  <c r="CL222" i="7" s="1"/>
  <c r="CM194" i="4"/>
  <c r="CM222" i="7" s="1"/>
  <c r="CN194" i="4"/>
  <c r="CN222" i="7" s="1"/>
  <c r="CO194" i="4"/>
  <c r="CO222" i="7" s="1"/>
  <c r="CP194" i="4"/>
  <c r="CP222" i="7" s="1"/>
  <c r="CQ194" i="4"/>
  <c r="CQ222" i="7" s="1"/>
  <c r="CK196" i="4"/>
  <c r="CK224" i="7" s="1"/>
  <c r="CL196" i="4"/>
  <c r="CL224" i="7" s="1"/>
  <c r="CM196" i="4"/>
  <c r="CM224" i="7" s="1"/>
  <c r="CN196" i="4"/>
  <c r="CN224" i="7" s="1"/>
  <c r="CO196" i="4"/>
  <c r="CO224" i="7" s="1"/>
  <c r="CP196" i="4"/>
  <c r="CP224" i="7" s="1"/>
  <c r="CQ196" i="4"/>
  <c r="CQ224" i="7" s="1"/>
  <c r="CK198" i="4"/>
  <c r="CK226" i="7" s="1"/>
  <c r="CL198" i="4"/>
  <c r="CL226" i="7" s="1"/>
  <c r="CM198" i="4"/>
  <c r="CM226" i="7" s="1"/>
  <c r="CN198" i="4"/>
  <c r="CN226" i="7" s="1"/>
  <c r="CO198" i="4"/>
  <c r="CO226" i="7" s="1"/>
  <c r="CP198" i="4"/>
  <c r="CP226" i="7" s="1"/>
  <c r="CQ198" i="4"/>
  <c r="CQ226" i="7" s="1"/>
  <c r="CK200" i="4"/>
  <c r="CK228" i="7" s="1"/>
  <c r="CL200" i="4"/>
  <c r="CL228" i="7" s="1"/>
  <c r="CM200" i="4"/>
  <c r="CM228" i="7" s="1"/>
  <c r="CN200" i="4"/>
  <c r="CN228" i="7" s="1"/>
  <c r="CO200" i="4"/>
  <c r="CO228" i="7" s="1"/>
  <c r="CP200" i="4"/>
  <c r="CP228" i="7" s="1"/>
  <c r="CQ200" i="4"/>
  <c r="CQ228" i="7" s="1"/>
  <c r="CK202" i="4"/>
  <c r="CK230" i="7" s="1"/>
  <c r="CL202" i="4"/>
  <c r="CL230" i="7" s="1"/>
  <c r="CM202" i="4"/>
  <c r="CM230" i="7" s="1"/>
  <c r="CN202" i="4"/>
  <c r="CN230" i="7" s="1"/>
  <c r="CO202" i="4"/>
  <c r="CO230" i="7" s="1"/>
  <c r="CP202" i="4"/>
  <c r="CP230" i="7" s="1"/>
  <c r="CQ202" i="4"/>
  <c r="CQ230" i="7" s="1"/>
  <c r="CK204" i="4"/>
  <c r="CK232" i="7" s="1"/>
  <c r="CL204" i="4"/>
  <c r="CL232" i="7" s="1"/>
  <c r="CM204" i="4"/>
  <c r="CM232" i="7" s="1"/>
  <c r="CN204" i="4"/>
  <c r="CN232" i="7" s="1"/>
  <c r="CO204" i="4"/>
  <c r="CO232" i="7" s="1"/>
  <c r="CP204" i="4"/>
  <c r="CP232" i="7" s="1"/>
  <c r="CQ204" i="4"/>
  <c r="CQ232" i="7" s="1"/>
  <c r="CK206" i="4"/>
  <c r="CK234" i="7" s="1"/>
  <c r="CL206" i="4"/>
  <c r="CL234" i="7" s="1"/>
  <c r="CM206" i="4"/>
  <c r="CM234" i="7" s="1"/>
  <c r="CN206" i="4"/>
  <c r="CN234" i="7" s="1"/>
  <c r="CO206" i="4"/>
  <c r="CO234" i="7" s="1"/>
  <c r="CP206" i="4"/>
  <c r="CP234" i="7" s="1"/>
  <c r="CQ206" i="4"/>
  <c r="CQ234" i="7" s="1"/>
  <c r="CK208" i="4"/>
  <c r="CK236" i="7" s="1"/>
  <c r="CL208" i="4"/>
  <c r="CL236" i="7" s="1"/>
  <c r="CM208" i="4"/>
  <c r="CM236" i="7" s="1"/>
  <c r="CN208" i="4"/>
  <c r="CN236" i="7" s="1"/>
  <c r="CO208" i="4"/>
  <c r="CO236" i="7" s="1"/>
  <c r="CP208" i="4"/>
  <c r="CP236" i="7" s="1"/>
  <c r="CQ208" i="4"/>
  <c r="CQ236" i="7" s="1"/>
  <c r="CK210" i="4"/>
  <c r="CK238" i="7" s="1"/>
  <c r="CL210" i="4"/>
  <c r="CL238" i="7" s="1"/>
  <c r="CM210" i="4"/>
  <c r="CM238" i="7" s="1"/>
  <c r="CN210" i="4"/>
  <c r="CN238" i="7" s="1"/>
  <c r="CO210" i="4"/>
  <c r="CO238" i="7" s="1"/>
  <c r="CP210" i="4"/>
  <c r="CP238" i="7" s="1"/>
  <c r="CQ210" i="4"/>
  <c r="CQ238" i="7" s="1"/>
  <c r="CK212" i="4"/>
  <c r="CK240" i="7" s="1"/>
  <c r="CL212" i="4"/>
  <c r="CL240" i="7" s="1"/>
  <c r="CM212" i="4"/>
  <c r="CM240" i="7" s="1"/>
  <c r="CN212" i="4"/>
  <c r="CN240" i="7" s="1"/>
  <c r="CO212" i="4"/>
  <c r="CO240" i="7" s="1"/>
  <c r="CP212" i="4"/>
  <c r="CP240" i="7" s="1"/>
  <c r="CQ212" i="4"/>
  <c r="CQ240" i="7" s="1"/>
  <c r="CK214" i="4"/>
  <c r="CK242" i="7" s="1"/>
  <c r="CL214" i="4"/>
  <c r="CL242" i="7" s="1"/>
  <c r="CM214" i="4"/>
  <c r="CM242" i="7" s="1"/>
  <c r="CN214" i="4"/>
  <c r="CN242" i="7" s="1"/>
  <c r="CO214" i="4"/>
  <c r="CO242" i="7" s="1"/>
  <c r="CP214" i="4"/>
  <c r="CP242" i="7" s="1"/>
  <c r="CQ214" i="4"/>
  <c r="CQ242" i="7" s="1"/>
  <c r="CK216" i="4"/>
  <c r="CK244" i="7" s="1"/>
  <c r="CL216" i="4"/>
  <c r="CL244" i="7" s="1"/>
  <c r="CM216" i="4"/>
  <c r="CM244" i="7" s="1"/>
  <c r="CN216" i="4"/>
  <c r="CN244" i="7" s="1"/>
  <c r="CO216" i="4"/>
  <c r="CO244" i="7" s="1"/>
  <c r="CP216" i="4"/>
  <c r="CP244" i="7" s="1"/>
  <c r="CQ216" i="4"/>
  <c r="CQ244" i="7" s="1"/>
  <c r="CK20" i="7"/>
  <c r="CL20" i="7"/>
  <c r="CM20" i="7"/>
  <c r="CN20" i="7"/>
  <c r="CO20" i="7"/>
  <c r="CP20" i="7"/>
  <c r="DF3" i="4" l="1"/>
  <c r="EH57" i="4" l="1"/>
  <c r="AK18" i="10" l="1"/>
  <c r="AK20" i="10"/>
  <c r="AK22" i="10"/>
  <c r="AK24" i="10"/>
  <c r="AK26" i="10"/>
  <c r="AK28" i="10"/>
  <c r="AK30" i="10"/>
  <c r="AK32" i="10"/>
  <c r="AK34" i="10"/>
  <c r="AK36" i="10"/>
  <c r="AK38" i="10"/>
  <c r="AK40" i="10"/>
  <c r="AK42" i="10"/>
  <c r="AK44" i="10"/>
  <c r="AK46" i="10"/>
  <c r="AK48" i="10"/>
  <c r="AK50" i="10"/>
  <c r="AK52" i="10"/>
  <c r="AK54" i="10"/>
  <c r="AK56" i="10"/>
  <c r="AK58" i="10"/>
  <c r="AK60" i="10"/>
  <c r="AK62" i="10"/>
  <c r="AK64" i="10"/>
  <c r="AK66" i="10"/>
  <c r="AK68" i="10"/>
  <c r="AK70" i="10"/>
  <c r="AK72" i="10"/>
  <c r="AK74" i="10"/>
  <c r="AK76" i="10"/>
  <c r="AK78" i="10"/>
  <c r="AK80" i="10"/>
  <c r="AK82" i="10"/>
  <c r="AK84" i="10"/>
  <c r="AK86" i="10"/>
  <c r="AK88" i="10"/>
  <c r="AK90" i="10"/>
  <c r="AK92" i="10"/>
  <c r="AK94" i="10"/>
  <c r="AK96" i="10"/>
  <c r="AK98" i="10"/>
  <c r="AK100" i="10"/>
  <c r="AK102" i="10"/>
  <c r="AK104" i="10"/>
  <c r="AK106" i="10"/>
  <c r="AK108" i="10"/>
  <c r="AK110" i="10"/>
  <c r="AK112" i="10"/>
  <c r="AK114" i="10"/>
  <c r="AK116" i="10"/>
  <c r="AK118" i="10"/>
  <c r="AK120" i="10"/>
  <c r="AK122" i="10"/>
  <c r="AK124" i="10"/>
  <c r="AK126" i="10"/>
  <c r="AK128" i="10"/>
  <c r="AK130" i="10"/>
  <c r="AK132" i="10"/>
  <c r="AK134" i="10"/>
  <c r="AK136" i="10"/>
  <c r="AK138" i="10"/>
  <c r="AK140" i="10"/>
  <c r="AK142" i="10"/>
  <c r="AK144" i="10"/>
  <c r="AK146" i="10"/>
  <c r="AK148" i="10"/>
  <c r="AK150" i="10"/>
  <c r="AK152" i="10"/>
  <c r="AK154" i="10"/>
  <c r="AK156" i="10"/>
  <c r="AK158" i="10"/>
  <c r="AK160" i="10"/>
  <c r="AK162" i="10"/>
  <c r="AK164" i="10"/>
  <c r="AK166" i="10"/>
  <c r="AK168" i="10"/>
  <c r="AK170" i="10"/>
  <c r="AK172" i="10"/>
  <c r="AK174" i="10"/>
  <c r="AK176" i="10"/>
  <c r="AK178" i="10"/>
  <c r="AK180" i="10"/>
  <c r="AK182" i="10"/>
  <c r="AK184" i="10"/>
  <c r="AK186" i="10"/>
  <c r="AK188" i="10"/>
  <c r="AK190" i="10"/>
  <c r="AK192" i="10"/>
  <c r="AK194" i="10"/>
  <c r="AK196" i="10"/>
  <c r="AK198" i="10"/>
  <c r="AK200" i="10"/>
  <c r="AK202" i="10"/>
  <c r="AK204" i="10"/>
  <c r="AK206" i="10"/>
  <c r="AK208" i="10"/>
  <c r="AK210" i="10"/>
  <c r="AK212" i="10"/>
  <c r="AK214" i="10"/>
  <c r="AJ18" i="10"/>
  <c r="AN19" i="10"/>
  <c r="AJ20" i="10"/>
  <c r="AJ22" i="10"/>
  <c r="AJ24" i="10"/>
  <c r="AJ26" i="10"/>
  <c r="AJ28" i="10"/>
  <c r="BX30" i="4" s="1"/>
  <c r="AJ30" i="10"/>
  <c r="AJ32" i="10"/>
  <c r="AJ34" i="10"/>
  <c r="AJ36" i="10"/>
  <c r="AJ38" i="10"/>
  <c r="AJ40" i="10"/>
  <c r="AJ42" i="10"/>
  <c r="AJ44" i="10"/>
  <c r="BX46" i="4" s="1"/>
  <c r="AJ46" i="10"/>
  <c r="AJ48" i="10"/>
  <c r="AJ50" i="10"/>
  <c r="AJ52" i="10"/>
  <c r="BX54" i="4" s="1"/>
  <c r="AJ54" i="10"/>
  <c r="BX56" i="4" s="1"/>
  <c r="AJ56" i="10"/>
  <c r="BX58" i="4" s="1"/>
  <c r="AJ58" i="10"/>
  <c r="AJ60" i="10"/>
  <c r="BX62" i="4" s="1"/>
  <c r="AJ62" i="10"/>
  <c r="AJ64" i="10"/>
  <c r="AJ66" i="10"/>
  <c r="BX68" i="4" s="1"/>
  <c r="AJ68" i="10"/>
  <c r="BX70" i="4" s="1"/>
  <c r="AJ70" i="10"/>
  <c r="AJ72" i="10"/>
  <c r="BX74" i="4" s="1"/>
  <c r="AJ74" i="10"/>
  <c r="AJ76" i="10"/>
  <c r="AJ78" i="10"/>
  <c r="AJ80" i="10"/>
  <c r="AJ82" i="10"/>
  <c r="AJ84" i="10"/>
  <c r="AJ86" i="10"/>
  <c r="AJ88" i="10"/>
  <c r="BX90" i="4" s="1"/>
  <c r="AJ90" i="10"/>
  <c r="AJ92" i="10"/>
  <c r="AJ94" i="10"/>
  <c r="AJ96" i="10"/>
  <c r="AJ98" i="10"/>
  <c r="BX100" i="4" s="1"/>
  <c r="AJ100" i="10"/>
  <c r="AJ102" i="10"/>
  <c r="AJ104" i="10"/>
  <c r="AJ106" i="10"/>
  <c r="AJ108" i="10"/>
  <c r="AJ110" i="10"/>
  <c r="AJ112" i="10"/>
  <c r="AJ114" i="10"/>
  <c r="BX116" i="4" s="1"/>
  <c r="AJ116" i="10"/>
  <c r="AJ118" i="10"/>
  <c r="AJ120" i="10"/>
  <c r="BX122" i="4" s="1"/>
  <c r="AJ122" i="10"/>
  <c r="AJ124" i="10"/>
  <c r="AJ126" i="10"/>
  <c r="AJ128" i="10"/>
  <c r="AJ130" i="10"/>
  <c r="AJ132" i="10"/>
  <c r="AJ134" i="10"/>
  <c r="AJ136" i="10"/>
  <c r="AJ138" i="10"/>
  <c r="AJ140" i="10"/>
  <c r="BX142" i="4" s="1"/>
  <c r="AJ142" i="10"/>
  <c r="AJ144" i="10"/>
  <c r="AJ146" i="10"/>
  <c r="BX148" i="4" s="1"/>
  <c r="AJ148" i="10"/>
  <c r="AJ150" i="10"/>
  <c r="AJ152" i="10"/>
  <c r="AJ154" i="10"/>
  <c r="AJ156" i="10"/>
  <c r="BX158" i="4" s="1"/>
  <c r="AJ158" i="10"/>
  <c r="AJ160" i="10"/>
  <c r="AJ162" i="10"/>
  <c r="BX164" i="4" s="1"/>
  <c r="AJ164" i="10"/>
  <c r="BX166" i="4" s="1"/>
  <c r="AJ166" i="10"/>
  <c r="AJ168" i="10"/>
  <c r="AJ170" i="10"/>
  <c r="AJ172" i="10"/>
  <c r="AJ174" i="10"/>
  <c r="AJ176" i="10"/>
  <c r="AJ178" i="10"/>
  <c r="AJ180" i="10"/>
  <c r="BX182" i="4" s="1"/>
  <c r="AJ182" i="10"/>
  <c r="AJ184" i="10"/>
  <c r="AJ186" i="10"/>
  <c r="AJ188" i="10"/>
  <c r="BX190" i="4" s="1"/>
  <c r="AJ190" i="10"/>
  <c r="AJ192" i="10"/>
  <c r="AJ194" i="10"/>
  <c r="BX196" i="4" s="1"/>
  <c r="AJ196" i="10"/>
  <c r="AJ198" i="10"/>
  <c r="AJ200" i="10"/>
  <c r="AJ202" i="10"/>
  <c r="AJ204" i="10"/>
  <c r="AJ206" i="10"/>
  <c r="AJ208" i="10"/>
  <c r="AJ210" i="10"/>
  <c r="AJ212" i="10"/>
  <c r="AJ214" i="10"/>
  <c r="BX82" i="4" l="1"/>
  <c r="BX50" i="4"/>
  <c r="BX34" i="4"/>
  <c r="BX98" i="4"/>
  <c r="BX188" i="4"/>
  <c r="BX172" i="4"/>
  <c r="BX140" i="4"/>
  <c r="BX44" i="4"/>
  <c r="BX28" i="4"/>
  <c r="BX40" i="4"/>
  <c r="BX180" i="4"/>
  <c r="BX156" i="4"/>
  <c r="BX132" i="4"/>
  <c r="BX108" i="4"/>
  <c r="BX84" i="4"/>
  <c r="BX60" i="4"/>
  <c r="BX67" i="7" s="1"/>
  <c r="BX36" i="4"/>
  <c r="BW26" i="4"/>
  <c r="BX26" i="4"/>
  <c r="BX26" i="7" s="1"/>
  <c r="BY26" i="4"/>
  <c r="BY26" i="7" s="1"/>
  <c r="BZ26" i="4"/>
  <c r="BZ26" i="7" s="1"/>
  <c r="CA26" i="4"/>
  <c r="CB26" i="4"/>
  <c r="CB26" i="7" s="1"/>
  <c r="CA24" i="4"/>
  <c r="CA24" i="7" s="1"/>
  <c r="BW24" i="4"/>
  <c r="CB24" i="4"/>
  <c r="CB24" i="7" s="1"/>
  <c r="BX24" i="4"/>
  <c r="BX24" i="7" s="1"/>
  <c r="BY24" i="4"/>
  <c r="BY24" i="7" s="1"/>
  <c r="BZ24" i="4"/>
  <c r="BZ24" i="7" s="1"/>
  <c r="CA22" i="4"/>
  <c r="CA22" i="7" s="1"/>
  <c r="CB22" i="4"/>
  <c r="CB22" i="7" s="1"/>
  <c r="BW22" i="4"/>
  <c r="BW22" i="7" s="1"/>
  <c r="BX22" i="4"/>
  <c r="BX22" i="7" s="1"/>
  <c r="BY22" i="4"/>
  <c r="BZ22" i="4"/>
  <c r="BZ20" i="4"/>
  <c r="CA20" i="4"/>
  <c r="CB20" i="4"/>
  <c r="CB20" i="7" s="1"/>
  <c r="BX20" i="4"/>
  <c r="BX20" i="7" s="1"/>
  <c r="BY20" i="4"/>
  <c r="BY20" i="7" s="1"/>
  <c r="BW20" i="4"/>
  <c r="BW20" i="7" s="1"/>
  <c r="BY200" i="4"/>
  <c r="BX200" i="4"/>
  <c r="BW176" i="4"/>
  <c r="BW197" i="7" s="1"/>
  <c r="BX176" i="4"/>
  <c r="BX197" i="7" s="1"/>
  <c r="BW152" i="4"/>
  <c r="BX152" i="4"/>
  <c r="BY128" i="4"/>
  <c r="BX128" i="4"/>
  <c r="BX142" i="7" s="1"/>
  <c r="CA104" i="4"/>
  <c r="BX104" i="4"/>
  <c r="BX118" i="7" s="1"/>
  <c r="CA80" i="4"/>
  <c r="CA87" i="7" s="1"/>
  <c r="BX80" i="4"/>
  <c r="BX87" i="7" s="1"/>
  <c r="CA32" i="4"/>
  <c r="BX32" i="4"/>
  <c r="BW206" i="4"/>
  <c r="BW234" i="7" s="1"/>
  <c r="BX206" i="4"/>
  <c r="BX234" i="7" s="1"/>
  <c r="BZ126" i="4"/>
  <c r="BX126" i="4"/>
  <c r="BW118" i="4"/>
  <c r="BX118" i="4"/>
  <c r="BX132" i="7" s="1"/>
  <c r="BZ110" i="4"/>
  <c r="BZ124" i="7" s="1"/>
  <c r="BX110" i="4"/>
  <c r="BX124" i="7" s="1"/>
  <c r="BY102" i="4"/>
  <c r="BY116" i="7" s="1"/>
  <c r="BX102" i="4"/>
  <c r="BX116" i="7" s="1"/>
  <c r="BY94" i="4"/>
  <c r="BY101" i="7" s="1"/>
  <c r="BX94" i="4"/>
  <c r="BY86" i="4"/>
  <c r="BY93" i="7" s="1"/>
  <c r="BX86" i="4"/>
  <c r="BX93" i="7" s="1"/>
  <c r="BY78" i="4"/>
  <c r="BX78" i="4"/>
  <c r="BY38" i="4"/>
  <c r="BX38" i="4"/>
  <c r="BY208" i="4"/>
  <c r="BY236" i="7" s="1"/>
  <c r="BX208" i="4"/>
  <c r="BX236" i="7" s="1"/>
  <c r="BW184" i="4"/>
  <c r="BW212" i="7" s="1"/>
  <c r="BX184" i="4"/>
  <c r="BX212" i="7" s="1"/>
  <c r="BW160" i="4"/>
  <c r="BX160" i="4"/>
  <c r="CB136" i="4"/>
  <c r="BX136" i="4"/>
  <c r="BX150" i="7" s="1"/>
  <c r="BY112" i="4"/>
  <c r="BX112" i="4"/>
  <c r="CA88" i="4"/>
  <c r="BX88" i="4"/>
  <c r="CA72" i="4"/>
  <c r="BX72" i="4"/>
  <c r="BX79" i="7" s="1"/>
  <c r="BW64" i="4"/>
  <c r="BW71" i="7" s="1"/>
  <c r="BX64" i="4"/>
  <c r="BX71" i="7" s="1"/>
  <c r="BW48" i="4"/>
  <c r="BX48" i="4"/>
  <c r="BW214" i="4"/>
  <c r="BW242" i="7" s="1"/>
  <c r="BX214" i="4"/>
  <c r="BX242" i="7" s="1"/>
  <c r="CB198" i="4"/>
  <c r="BX198" i="4"/>
  <c r="BX226" i="7" s="1"/>
  <c r="CB174" i="4"/>
  <c r="BX174" i="4"/>
  <c r="BX195" i="7" s="1"/>
  <c r="CB150" i="4"/>
  <c r="CB171" i="7" s="1"/>
  <c r="BX150" i="4"/>
  <c r="BY134" i="4"/>
  <c r="BY148" i="7" s="1"/>
  <c r="BX134" i="4"/>
  <c r="BX148" i="7" s="1"/>
  <c r="BY212" i="4"/>
  <c r="BY240" i="7" s="1"/>
  <c r="BX212" i="4"/>
  <c r="BY204" i="4"/>
  <c r="BY232" i="7" s="1"/>
  <c r="BX204" i="4"/>
  <c r="BX232" i="7" s="1"/>
  <c r="CA124" i="4"/>
  <c r="BX124" i="4"/>
  <c r="BW92" i="4"/>
  <c r="BX92" i="4"/>
  <c r="BX99" i="7" s="1"/>
  <c r="BW76" i="4"/>
  <c r="BW83" i="7" s="1"/>
  <c r="BX76" i="4"/>
  <c r="BX83" i="7" s="1"/>
  <c r="CA52" i="4"/>
  <c r="CA52" i="7" s="1"/>
  <c r="BX52" i="4"/>
  <c r="BX52" i="7" s="1"/>
  <c r="BY216" i="4"/>
  <c r="BY244" i="7" s="1"/>
  <c r="BX216" i="4"/>
  <c r="BX244" i="7" s="1"/>
  <c r="BW192" i="4"/>
  <c r="BW220" i="7" s="1"/>
  <c r="BX192" i="4"/>
  <c r="BX220" i="7" s="1"/>
  <c r="BW168" i="4"/>
  <c r="BX168" i="4"/>
  <c r="BW144" i="4"/>
  <c r="BX144" i="4"/>
  <c r="BW120" i="4"/>
  <c r="BX120" i="4"/>
  <c r="BX134" i="7" s="1"/>
  <c r="CA96" i="4"/>
  <c r="CA103" i="7" s="1"/>
  <c r="BX96" i="4"/>
  <c r="BX103" i="7" s="1"/>
  <c r="BW210" i="4"/>
  <c r="BX210" i="4"/>
  <c r="BW202" i="4"/>
  <c r="BW230" i="7" s="1"/>
  <c r="BX202" i="4"/>
  <c r="BX230" i="7" s="1"/>
  <c r="BY194" i="4"/>
  <c r="BX194" i="4"/>
  <c r="BY186" i="4"/>
  <c r="BX186" i="4"/>
  <c r="BX214" i="7" s="1"/>
  <c r="BY178" i="4"/>
  <c r="BY206" i="7" s="1"/>
  <c r="BX178" i="4"/>
  <c r="BX206" i="7" s="1"/>
  <c r="BY170" i="4"/>
  <c r="BY191" i="7" s="1"/>
  <c r="BX170" i="4"/>
  <c r="BX191" i="7" s="1"/>
  <c r="BY162" i="4"/>
  <c r="BY183" i="7" s="1"/>
  <c r="BX162" i="4"/>
  <c r="BY154" i="4"/>
  <c r="BY175" i="7" s="1"/>
  <c r="BX154" i="4"/>
  <c r="BX175" i="7" s="1"/>
  <c r="BY146" i="4"/>
  <c r="BX146" i="4"/>
  <c r="BW138" i="4"/>
  <c r="BW159" i="7" s="1"/>
  <c r="BX138" i="4"/>
  <c r="BZ130" i="4"/>
  <c r="BZ144" i="7" s="1"/>
  <c r="BX130" i="4"/>
  <c r="BX144" i="7" s="1"/>
  <c r="BY114" i="4"/>
  <c r="BY128" i="7" s="1"/>
  <c r="BX114" i="4"/>
  <c r="BX128" i="7" s="1"/>
  <c r="CA106" i="4"/>
  <c r="CA120" i="7" s="1"/>
  <c r="BX106" i="4"/>
  <c r="BY66" i="4"/>
  <c r="BY73" i="7" s="1"/>
  <c r="BX66" i="4"/>
  <c r="BX73" i="7" s="1"/>
  <c r="BY42" i="4"/>
  <c r="BX42" i="4"/>
  <c r="CB216" i="4"/>
  <c r="CB244" i="7" s="1"/>
  <c r="BZ214" i="4"/>
  <c r="BZ242" i="7" s="1"/>
  <c r="CB212" i="4"/>
  <c r="CB240" i="7" s="1"/>
  <c r="BZ210" i="4"/>
  <c r="BZ238" i="7" s="1"/>
  <c r="CB208" i="4"/>
  <c r="CB236" i="7" s="1"/>
  <c r="BZ206" i="4"/>
  <c r="CB204" i="4"/>
  <c r="CB232" i="7" s="1"/>
  <c r="BZ202" i="4"/>
  <c r="BZ230" i="7" s="1"/>
  <c r="CB200" i="4"/>
  <c r="CB228" i="7" s="1"/>
  <c r="BX228" i="7"/>
  <c r="CB194" i="4"/>
  <c r="CB222" i="7" s="1"/>
  <c r="BZ192" i="4"/>
  <c r="BZ220" i="7" s="1"/>
  <c r="CB186" i="4"/>
  <c r="CB214" i="7" s="1"/>
  <c r="BZ184" i="4"/>
  <c r="BZ212" i="7" s="1"/>
  <c r="CB178" i="4"/>
  <c r="CB206" i="7" s="1"/>
  <c r="BZ176" i="4"/>
  <c r="CB170" i="4"/>
  <c r="CB191" i="7" s="1"/>
  <c r="BZ168" i="4"/>
  <c r="BZ189" i="7" s="1"/>
  <c r="CB162" i="4"/>
  <c r="CB183" i="7" s="1"/>
  <c r="BZ160" i="4"/>
  <c r="BZ181" i="7" s="1"/>
  <c r="CB154" i="4"/>
  <c r="CB175" i="7" s="1"/>
  <c r="BZ152" i="4"/>
  <c r="BZ173" i="7" s="1"/>
  <c r="CB146" i="4"/>
  <c r="BZ144" i="4"/>
  <c r="BZ165" i="7" s="1"/>
  <c r="CA138" i="4"/>
  <c r="CA159" i="7" s="1"/>
  <c r="BW136" i="4"/>
  <c r="BW150" i="7" s="1"/>
  <c r="CB120" i="4"/>
  <c r="CB134" i="7" s="1"/>
  <c r="BZ190" i="4"/>
  <c r="BZ218" i="7" s="1"/>
  <c r="BW190" i="4"/>
  <c r="BW218" i="7" s="1"/>
  <c r="CA190" i="4"/>
  <c r="BZ166" i="4"/>
  <c r="BZ187" i="7" s="1"/>
  <c r="BW166" i="4"/>
  <c r="BW187" i="7" s="1"/>
  <c r="CA166" i="4"/>
  <c r="CA187" i="7" s="1"/>
  <c r="BZ142" i="4"/>
  <c r="BW142" i="4"/>
  <c r="BW163" i="7" s="1"/>
  <c r="CA142" i="4"/>
  <c r="CA163" i="7" s="1"/>
  <c r="CB118" i="4"/>
  <c r="CB132" i="7" s="1"/>
  <c r="BZ118" i="4"/>
  <c r="BZ132" i="7" s="1"/>
  <c r="CA118" i="4"/>
  <c r="CA132" i="7" s="1"/>
  <c r="BW102" i="4"/>
  <c r="BW116" i="7" s="1"/>
  <c r="CA102" i="4"/>
  <c r="CA116" i="7" s="1"/>
  <c r="CB102" i="4"/>
  <c r="CB116" i="7" s="1"/>
  <c r="BW62" i="4"/>
  <c r="BW69" i="7" s="1"/>
  <c r="CA62" i="4"/>
  <c r="CA69" i="7" s="1"/>
  <c r="BX69" i="7"/>
  <c r="CB62" i="4"/>
  <c r="CB69" i="7" s="1"/>
  <c r="BZ62" i="4"/>
  <c r="BZ69" i="7" s="1"/>
  <c r="BY62" i="4"/>
  <c r="BY69" i="7" s="1"/>
  <c r="BW46" i="4"/>
  <c r="BW46" i="7" s="1"/>
  <c r="CA46" i="4"/>
  <c r="CA46" i="7" s="1"/>
  <c r="BX46" i="7"/>
  <c r="CB46" i="4"/>
  <c r="CB46" i="7" s="1"/>
  <c r="BZ46" i="4"/>
  <c r="BZ46" i="7" s="1"/>
  <c r="BY46" i="4"/>
  <c r="BY46" i="7" s="1"/>
  <c r="BY22" i="7"/>
  <c r="BW70" i="4"/>
  <c r="BW77" i="7" s="1"/>
  <c r="BX224" i="7"/>
  <c r="CB196" i="4"/>
  <c r="CB224" i="7" s="1"/>
  <c r="BY196" i="4"/>
  <c r="CB188" i="4"/>
  <c r="CB216" i="7" s="1"/>
  <c r="BY188" i="4"/>
  <c r="BY216" i="7" s="1"/>
  <c r="CB180" i="4"/>
  <c r="CB208" i="7" s="1"/>
  <c r="BY180" i="4"/>
  <c r="BY208" i="7" s="1"/>
  <c r="BX193" i="7"/>
  <c r="CB172" i="4"/>
  <c r="BY172" i="4"/>
  <c r="BY193" i="7" s="1"/>
  <c r="BX185" i="7"/>
  <c r="CB164" i="4"/>
  <c r="CB185" i="7" s="1"/>
  <c r="BY164" i="4"/>
  <c r="CB156" i="4"/>
  <c r="CB177" i="7" s="1"/>
  <c r="BY156" i="4"/>
  <c r="BY177" i="7" s="1"/>
  <c r="CB148" i="4"/>
  <c r="CB169" i="7" s="1"/>
  <c r="BY148" i="4"/>
  <c r="BY169" i="7" s="1"/>
  <c r="BX161" i="7"/>
  <c r="CB140" i="4"/>
  <c r="CB161" i="7" s="1"/>
  <c r="BY140" i="4"/>
  <c r="BY161" i="7" s="1"/>
  <c r="BZ132" i="4"/>
  <c r="BZ146" i="7" s="1"/>
  <c r="CA132" i="4"/>
  <c r="CA146" i="7" s="1"/>
  <c r="BW132" i="4"/>
  <c r="BW146" i="7" s="1"/>
  <c r="CB132" i="4"/>
  <c r="CB146" i="7" s="1"/>
  <c r="BZ124" i="4"/>
  <c r="BZ138" i="7" s="1"/>
  <c r="BX138" i="7"/>
  <c r="BY124" i="4"/>
  <c r="BZ116" i="4"/>
  <c r="BZ130" i="7" s="1"/>
  <c r="CA116" i="4"/>
  <c r="CA130" i="7" s="1"/>
  <c r="BW116" i="4"/>
  <c r="BW130" i="7" s="1"/>
  <c r="CB116" i="4"/>
  <c r="CB130" i="7" s="1"/>
  <c r="BZ108" i="4"/>
  <c r="BZ122" i="7" s="1"/>
  <c r="BX122" i="7"/>
  <c r="BY108" i="4"/>
  <c r="BY122" i="7" s="1"/>
  <c r="BY100" i="4"/>
  <c r="BY114" i="7" s="1"/>
  <c r="BZ100" i="4"/>
  <c r="BZ114" i="7" s="1"/>
  <c r="CA100" i="4"/>
  <c r="CA114" i="7" s="1"/>
  <c r="CB100" i="4"/>
  <c r="CB114" i="7" s="1"/>
  <c r="BY92" i="4"/>
  <c r="BZ92" i="4"/>
  <c r="BZ99" i="7" s="1"/>
  <c r="CA92" i="4"/>
  <c r="CA99" i="7" s="1"/>
  <c r="CB92" i="4"/>
  <c r="CB99" i="7" s="1"/>
  <c r="BY84" i="4"/>
  <c r="BY91" i="7" s="1"/>
  <c r="BZ84" i="4"/>
  <c r="BZ91" i="7" s="1"/>
  <c r="CA84" i="4"/>
  <c r="CA91" i="7" s="1"/>
  <c r="CB84" i="4"/>
  <c r="CB91" i="7" s="1"/>
  <c r="BY76" i="4"/>
  <c r="BY83" i="7" s="1"/>
  <c r="BZ76" i="4"/>
  <c r="BZ83" i="7" s="1"/>
  <c r="CA76" i="4"/>
  <c r="CA83" i="7" s="1"/>
  <c r="CB76" i="4"/>
  <c r="CB83" i="7" s="1"/>
  <c r="BY68" i="4"/>
  <c r="BX75" i="7"/>
  <c r="CB68" i="4"/>
  <c r="CB75" i="7" s="1"/>
  <c r="BY60" i="4"/>
  <c r="BY67" i="7" s="1"/>
  <c r="BZ60" i="4"/>
  <c r="BZ67" i="7" s="1"/>
  <c r="CB60" i="4"/>
  <c r="CB67" i="7" s="1"/>
  <c r="CA60" i="4"/>
  <c r="CA67" i="7" s="1"/>
  <c r="BY52" i="4"/>
  <c r="BZ52" i="4"/>
  <c r="BZ52" i="7" s="1"/>
  <c r="CB52" i="4"/>
  <c r="CB52" i="7" s="1"/>
  <c r="BW52" i="4"/>
  <c r="BW52" i="7" s="1"/>
  <c r="BY44" i="4"/>
  <c r="BY44" i="7" s="1"/>
  <c r="BZ44" i="4"/>
  <c r="BZ44" i="7" s="1"/>
  <c r="BX44" i="7"/>
  <c r="CB44" i="4"/>
  <c r="CA44" i="4"/>
  <c r="CA44" i="7" s="1"/>
  <c r="BY36" i="4"/>
  <c r="BY36" i="7" s="1"/>
  <c r="BZ36" i="4"/>
  <c r="BZ36" i="7" s="1"/>
  <c r="CB36" i="4"/>
  <c r="CB36" i="7" s="1"/>
  <c r="BW36" i="4"/>
  <c r="BW36" i="7" s="1"/>
  <c r="CA36" i="4"/>
  <c r="CA36" i="7" s="1"/>
  <c r="BY28" i="4"/>
  <c r="BZ28" i="4"/>
  <c r="BZ28" i="7" s="1"/>
  <c r="BX28" i="7"/>
  <c r="CB28" i="4"/>
  <c r="CB28" i="7" s="1"/>
  <c r="CA28" i="4"/>
  <c r="CA28" i="7" s="1"/>
  <c r="CA216" i="4"/>
  <c r="CA244" i="7" s="1"/>
  <c r="BW216" i="4"/>
  <c r="BW244" i="7" s="1"/>
  <c r="BY214" i="4"/>
  <c r="BY242" i="7" s="1"/>
  <c r="CA212" i="4"/>
  <c r="BW212" i="4"/>
  <c r="BW240" i="7" s="1"/>
  <c r="BY210" i="4"/>
  <c r="BY238" i="7" s="1"/>
  <c r="CA208" i="4"/>
  <c r="CA236" i="7" s="1"/>
  <c r="BW208" i="4"/>
  <c r="BW236" i="7" s="1"/>
  <c r="BY206" i="4"/>
  <c r="BY234" i="7" s="1"/>
  <c r="CA204" i="4"/>
  <c r="CA232" i="7" s="1"/>
  <c r="BW204" i="4"/>
  <c r="BW232" i="7" s="1"/>
  <c r="BY202" i="4"/>
  <c r="BY230" i="7" s="1"/>
  <c r="CA200" i="4"/>
  <c r="CA228" i="7" s="1"/>
  <c r="BW200" i="4"/>
  <c r="BW228" i="7" s="1"/>
  <c r="CA196" i="4"/>
  <c r="CA224" i="7" s="1"/>
  <c r="CA188" i="4"/>
  <c r="CA216" i="7" s="1"/>
  <c r="CA180" i="4"/>
  <c r="CA208" i="7" s="1"/>
  <c r="CA172" i="4"/>
  <c r="CA193" i="7" s="1"/>
  <c r="CA164" i="4"/>
  <c r="CA185" i="7" s="1"/>
  <c r="CA156" i="4"/>
  <c r="CA177" i="7" s="1"/>
  <c r="CA148" i="4"/>
  <c r="CA169" i="7" s="1"/>
  <c r="CA140" i="4"/>
  <c r="CA161" i="7" s="1"/>
  <c r="CA126" i="4"/>
  <c r="CA140" i="7" s="1"/>
  <c r="BW124" i="4"/>
  <c r="BW138" i="7" s="1"/>
  <c r="BY116" i="4"/>
  <c r="BY130" i="7" s="1"/>
  <c r="CA112" i="4"/>
  <c r="CA126" i="7" s="1"/>
  <c r="CB108" i="4"/>
  <c r="CB122" i="7" s="1"/>
  <c r="CB104" i="4"/>
  <c r="CB118" i="7" s="1"/>
  <c r="BX114" i="7"/>
  <c r="BZ94" i="4"/>
  <c r="BZ101" i="7" s="1"/>
  <c r="CB88" i="4"/>
  <c r="CB95" i="7" s="1"/>
  <c r="BZ78" i="4"/>
  <c r="BZ85" i="7" s="1"/>
  <c r="CB72" i="4"/>
  <c r="CB79" i="7" s="1"/>
  <c r="BW60" i="4"/>
  <c r="BW67" i="7" s="1"/>
  <c r="CA48" i="4"/>
  <c r="CA48" i="7" s="1"/>
  <c r="BZ182" i="4"/>
  <c r="BZ210" i="7" s="1"/>
  <c r="BW182" i="4"/>
  <c r="BW210" i="7" s="1"/>
  <c r="CA182" i="4"/>
  <c r="CA210" i="7" s="1"/>
  <c r="BZ158" i="4"/>
  <c r="BZ179" i="7" s="1"/>
  <c r="BW158" i="4"/>
  <c r="BW179" i="7" s="1"/>
  <c r="CA158" i="4"/>
  <c r="CA179" i="7" s="1"/>
  <c r="CB134" i="4"/>
  <c r="CB148" i="7" s="1"/>
  <c r="BZ134" i="4"/>
  <c r="BZ148" i="7" s="1"/>
  <c r="CA134" i="4"/>
  <c r="CA148" i="7" s="1"/>
  <c r="CB110" i="4"/>
  <c r="CB124" i="7" s="1"/>
  <c r="BW110" i="4"/>
  <c r="BW124" i="7" s="1"/>
  <c r="BY110" i="4"/>
  <c r="BY124" i="7" s="1"/>
  <c r="BW86" i="4"/>
  <c r="BW93" i="7" s="1"/>
  <c r="CA86" i="4"/>
  <c r="CA93" i="7" s="1"/>
  <c r="CB86" i="4"/>
  <c r="CB93" i="7" s="1"/>
  <c r="BW54" i="4"/>
  <c r="CA54" i="4"/>
  <c r="CA54" i="7" s="1"/>
  <c r="BX54" i="7"/>
  <c r="CB54" i="4"/>
  <c r="CB54" i="7" s="1"/>
  <c r="BZ54" i="4"/>
  <c r="BZ54" i="7" s="1"/>
  <c r="BW38" i="4"/>
  <c r="BW38" i="7" s="1"/>
  <c r="CA38" i="4"/>
  <c r="CA38" i="7" s="1"/>
  <c r="BX38" i="7"/>
  <c r="CB38" i="4"/>
  <c r="CB38" i="7" s="1"/>
  <c r="BZ38" i="4"/>
  <c r="BZ38" i="7" s="1"/>
  <c r="BZ194" i="4"/>
  <c r="BZ222" i="7" s="1"/>
  <c r="BW194" i="4"/>
  <c r="BW222" i="7" s="1"/>
  <c r="CA194" i="4"/>
  <c r="BZ186" i="4"/>
  <c r="BZ214" i="7" s="1"/>
  <c r="BW186" i="4"/>
  <c r="BW214" i="7" s="1"/>
  <c r="CA186" i="4"/>
  <c r="CA214" i="7" s="1"/>
  <c r="BZ178" i="4"/>
  <c r="BZ206" i="7" s="1"/>
  <c r="BW178" i="4"/>
  <c r="BW206" i="7" s="1"/>
  <c r="CA178" i="4"/>
  <c r="CA206" i="7" s="1"/>
  <c r="BZ170" i="4"/>
  <c r="BZ191" i="7" s="1"/>
  <c r="BW170" i="4"/>
  <c r="CA170" i="4"/>
  <c r="CA191" i="7" s="1"/>
  <c r="BZ162" i="4"/>
  <c r="BZ183" i="7" s="1"/>
  <c r="BW162" i="4"/>
  <c r="BW183" i="7" s="1"/>
  <c r="CA162" i="4"/>
  <c r="BZ154" i="4"/>
  <c r="BZ175" i="7" s="1"/>
  <c r="BW154" i="4"/>
  <c r="BW175" i="7" s="1"/>
  <c r="CA154" i="4"/>
  <c r="CA175" i="7" s="1"/>
  <c r="BZ146" i="4"/>
  <c r="BZ167" i="7" s="1"/>
  <c r="BW146" i="4"/>
  <c r="BW167" i="7" s="1"/>
  <c r="CA146" i="4"/>
  <c r="CA167" i="7" s="1"/>
  <c r="BX159" i="7"/>
  <c r="CB138" i="4"/>
  <c r="CB159" i="7" s="1"/>
  <c r="BY138" i="4"/>
  <c r="BY159" i="7" s="1"/>
  <c r="BZ138" i="4"/>
  <c r="BZ159" i="7" s="1"/>
  <c r="CB130" i="4"/>
  <c r="CB144" i="7" s="1"/>
  <c r="CA130" i="4"/>
  <c r="CA144" i="7" s="1"/>
  <c r="BW130" i="4"/>
  <c r="BW144" i="7" s="1"/>
  <c r="BX136" i="7"/>
  <c r="CB122" i="4"/>
  <c r="BY122" i="4"/>
  <c r="BY136" i="7" s="1"/>
  <c r="BZ122" i="4"/>
  <c r="BZ136" i="7" s="1"/>
  <c r="CB114" i="4"/>
  <c r="CB128" i="7" s="1"/>
  <c r="CA114" i="4"/>
  <c r="CA128" i="7" s="1"/>
  <c r="BW114" i="4"/>
  <c r="BW128" i="7" s="1"/>
  <c r="BW106" i="4"/>
  <c r="BW120" i="7" s="1"/>
  <c r="CB106" i="4"/>
  <c r="CB120" i="7" s="1"/>
  <c r="BY106" i="4"/>
  <c r="BY120" i="7" s="1"/>
  <c r="BZ106" i="4"/>
  <c r="BZ120" i="7" s="1"/>
  <c r="BW98" i="4"/>
  <c r="BW112" i="7" s="1"/>
  <c r="CA98" i="4"/>
  <c r="CA112" i="7" s="1"/>
  <c r="BX112" i="7"/>
  <c r="CB98" i="4"/>
  <c r="CB112" i="7" s="1"/>
  <c r="BY98" i="4"/>
  <c r="BY112" i="7" s="1"/>
  <c r="BZ98" i="4"/>
  <c r="BZ112" i="7" s="1"/>
  <c r="BW90" i="4"/>
  <c r="BW97" i="7" s="1"/>
  <c r="CA90" i="4"/>
  <c r="CA97" i="7" s="1"/>
  <c r="CB90" i="4"/>
  <c r="CB97" i="7" s="1"/>
  <c r="BY90" i="4"/>
  <c r="BY97" i="7" s="1"/>
  <c r="BZ90" i="4"/>
  <c r="BZ97" i="7" s="1"/>
  <c r="BW82" i="4"/>
  <c r="CA82" i="4"/>
  <c r="CA89" i="7" s="1"/>
  <c r="BX89" i="7"/>
  <c r="CB82" i="4"/>
  <c r="CB89" i="7" s="1"/>
  <c r="BY82" i="4"/>
  <c r="BY89" i="7" s="1"/>
  <c r="BZ82" i="4"/>
  <c r="BZ89" i="7" s="1"/>
  <c r="BW74" i="4"/>
  <c r="BW81" i="7" s="1"/>
  <c r="CA74" i="4"/>
  <c r="CA81" i="7" s="1"/>
  <c r="CB74" i="4"/>
  <c r="CB81" i="7" s="1"/>
  <c r="BY74" i="4"/>
  <c r="BY81" i="7" s="1"/>
  <c r="BZ74" i="4"/>
  <c r="BZ81" i="7" s="1"/>
  <c r="BW58" i="4"/>
  <c r="BW65" i="7" s="1"/>
  <c r="CA58" i="4"/>
  <c r="CA65" i="7" s="1"/>
  <c r="BX65" i="7"/>
  <c r="CB58" i="4"/>
  <c r="CB65" i="7" s="1"/>
  <c r="BZ58" i="4"/>
  <c r="BW50" i="4"/>
  <c r="BW50" i="7" s="1"/>
  <c r="CA50" i="4"/>
  <c r="CA50" i="7" s="1"/>
  <c r="BX50" i="7"/>
  <c r="CB50" i="4"/>
  <c r="CB50" i="7" s="1"/>
  <c r="BZ50" i="4"/>
  <c r="BZ50" i="7" s="1"/>
  <c r="BY50" i="4"/>
  <c r="BY50" i="7" s="1"/>
  <c r="BW42" i="4"/>
  <c r="BW42" i="7" s="1"/>
  <c r="CA42" i="4"/>
  <c r="CA42" i="7" s="1"/>
  <c r="BX42" i="7"/>
  <c r="CB42" i="4"/>
  <c r="CB42" i="7" s="1"/>
  <c r="BZ42" i="4"/>
  <c r="BZ42" i="7" s="1"/>
  <c r="BW34" i="4"/>
  <c r="CA34" i="4"/>
  <c r="CA34" i="7" s="1"/>
  <c r="BX34" i="7"/>
  <c r="CB34" i="4"/>
  <c r="CB34" i="7" s="1"/>
  <c r="BZ34" i="4"/>
  <c r="BZ34" i="7" s="1"/>
  <c r="BY34" i="4"/>
  <c r="BY34" i="7" s="1"/>
  <c r="BW26" i="7"/>
  <c r="CA26" i="7"/>
  <c r="BZ216" i="4"/>
  <c r="BZ244" i="7" s="1"/>
  <c r="CB214" i="4"/>
  <c r="CB242" i="7" s="1"/>
  <c r="BZ212" i="4"/>
  <c r="BZ240" i="7" s="1"/>
  <c r="CB210" i="4"/>
  <c r="CB238" i="7" s="1"/>
  <c r="BX238" i="7"/>
  <c r="BZ208" i="4"/>
  <c r="BZ236" i="7" s="1"/>
  <c r="CB206" i="4"/>
  <c r="CB234" i="7" s="1"/>
  <c r="BZ204" i="4"/>
  <c r="BZ232" i="7" s="1"/>
  <c r="CB202" i="4"/>
  <c r="CB230" i="7" s="1"/>
  <c r="BZ200" i="4"/>
  <c r="BZ228" i="7" s="1"/>
  <c r="BZ196" i="4"/>
  <c r="BZ224" i="7" s="1"/>
  <c r="BX222" i="7"/>
  <c r="CB190" i="4"/>
  <c r="CB218" i="7" s="1"/>
  <c r="BZ188" i="4"/>
  <c r="BZ216" i="7" s="1"/>
  <c r="CB182" i="4"/>
  <c r="CB210" i="7" s="1"/>
  <c r="BZ180" i="4"/>
  <c r="BZ208" i="7" s="1"/>
  <c r="BZ172" i="4"/>
  <c r="BZ193" i="7" s="1"/>
  <c r="CB166" i="4"/>
  <c r="CB187" i="7" s="1"/>
  <c r="BZ164" i="4"/>
  <c r="BZ185" i="7" s="1"/>
  <c r="BX183" i="7"/>
  <c r="CB158" i="4"/>
  <c r="CB179" i="7" s="1"/>
  <c r="BZ156" i="4"/>
  <c r="BZ177" i="7" s="1"/>
  <c r="BZ148" i="4"/>
  <c r="BZ169" i="7" s="1"/>
  <c r="BX167" i="7"/>
  <c r="CB142" i="4"/>
  <c r="CB163" i="7" s="1"/>
  <c r="BZ140" i="4"/>
  <c r="BZ161" i="7" s="1"/>
  <c r="BW134" i="4"/>
  <c r="BW148" i="7" s="1"/>
  <c r="BY130" i="4"/>
  <c r="BY144" i="7" s="1"/>
  <c r="CA122" i="4"/>
  <c r="CA136" i="7" s="1"/>
  <c r="BX130" i="7"/>
  <c r="CA108" i="4"/>
  <c r="CA122" i="7" s="1"/>
  <c r="BW100" i="4"/>
  <c r="BW114" i="7" s="1"/>
  <c r="BW84" i="4"/>
  <c r="BW91" i="7" s="1"/>
  <c r="BY58" i="4"/>
  <c r="BY65" i="7" s="1"/>
  <c r="BZ198" i="4"/>
  <c r="BZ226" i="7" s="1"/>
  <c r="BW198" i="4"/>
  <c r="BW226" i="7" s="1"/>
  <c r="CA198" i="4"/>
  <c r="CA226" i="7" s="1"/>
  <c r="BZ174" i="4"/>
  <c r="BZ195" i="7" s="1"/>
  <c r="BW174" i="4"/>
  <c r="BW195" i="7" s="1"/>
  <c r="CA174" i="4"/>
  <c r="CA195" i="7" s="1"/>
  <c r="BZ150" i="4"/>
  <c r="BZ171" i="7" s="1"/>
  <c r="BW150" i="4"/>
  <c r="BW171" i="7" s="1"/>
  <c r="CA150" i="4"/>
  <c r="CA171" i="7" s="1"/>
  <c r="BX140" i="7"/>
  <c r="CB126" i="4"/>
  <c r="CB140" i="7" s="1"/>
  <c r="BW126" i="4"/>
  <c r="BW140" i="7" s="1"/>
  <c r="BY126" i="4"/>
  <c r="BY140" i="7" s="1"/>
  <c r="BW94" i="4"/>
  <c r="BW101" i="7" s="1"/>
  <c r="CA94" i="4"/>
  <c r="CA101" i="7" s="1"/>
  <c r="CB94" i="4"/>
  <c r="CB101" i="7" s="1"/>
  <c r="BW78" i="4"/>
  <c r="BW85" i="7" s="1"/>
  <c r="CA78" i="4"/>
  <c r="CA85" i="7" s="1"/>
  <c r="BX85" i="7"/>
  <c r="CB78" i="4"/>
  <c r="CB85" i="7" s="1"/>
  <c r="BW30" i="4"/>
  <c r="BW30" i="7" s="1"/>
  <c r="CA30" i="4"/>
  <c r="CA30" i="7" s="1"/>
  <c r="BX30" i="7"/>
  <c r="CB30" i="4"/>
  <c r="CB30" i="7" s="1"/>
  <c r="BZ30" i="4"/>
  <c r="BZ30" i="7" s="1"/>
  <c r="BY30" i="4"/>
  <c r="BY30" i="7" s="1"/>
  <c r="CB192" i="4"/>
  <c r="CB220" i="7" s="1"/>
  <c r="BY192" i="4"/>
  <c r="BY220" i="7" s="1"/>
  <c r="CB184" i="4"/>
  <c r="CB212" i="7" s="1"/>
  <c r="BY184" i="4"/>
  <c r="BY212" i="7" s="1"/>
  <c r="CB176" i="4"/>
  <c r="CB197" i="7" s="1"/>
  <c r="BY176" i="4"/>
  <c r="BY197" i="7" s="1"/>
  <c r="BX189" i="7"/>
  <c r="CB168" i="4"/>
  <c r="CB189" i="7" s="1"/>
  <c r="BY168" i="4"/>
  <c r="BY189" i="7" s="1"/>
  <c r="BX181" i="7"/>
  <c r="CB160" i="4"/>
  <c r="CB181" i="7" s="1"/>
  <c r="BY160" i="4"/>
  <c r="BY181" i="7" s="1"/>
  <c r="BX173" i="7"/>
  <c r="CB152" i="4"/>
  <c r="CB173" i="7" s="1"/>
  <c r="BY152" i="4"/>
  <c r="BY173" i="7" s="1"/>
  <c r="BX165" i="7"/>
  <c r="CB144" i="4"/>
  <c r="CB165" i="7" s="1"/>
  <c r="BY144" i="4"/>
  <c r="BY165" i="7" s="1"/>
  <c r="BZ136" i="4"/>
  <c r="BZ150" i="7" s="1"/>
  <c r="BY136" i="4"/>
  <c r="BY150" i="7" s="1"/>
  <c r="CA136" i="4"/>
  <c r="CA150" i="7" s="1"/>
  <c r="BZ128" i="4"/>
  <c r="BZ142" i="7" s="1"/>
  <c r="BW128" i="4"/>
  <c r="BW142" i="7" s="1"/>
  <c r="CB128" i="4"/>
  <c r="CB142" i="7" s="1"/>
  <c r="BZ120" i="4"/>
  <c r="BZ134" i="7" s="1"/>
  <c r="BY120" i="4"/>
  <c r="BY134" i="7" s="1"/>
  <c r="CA120" i="4"/>
  <c r="CA134" i="7" s="1"/>
  <c r="BZ112" i="4"/>
  <c r="BZ126" i="7" s="1"/>
  <c r="BW112" i="4"/>
  <c r="BW126" i="7" s="1"/>
  <c r="CB112" i="4"/>
  <c r="CB126" i="7" s="1"/>
  <c r="BX126" i="7"/>
  <c r="BY104" i="4"/>
  <c r="BY118" i="7" s="1"/>
  <c r="BZ104" i="4"/>
  <c r="BZ118" i="7" s="1"/>
  <c r="BW104" i="4"/>
  <c r="BW118" i="7" s="1"/>
  <c r="BY96" i="4"/>
  <c r="BY103" i="7" s="1"/>
  <c r="BZ96" i="4"/>
  <c r="BZ103" i="7" s="1"/>
  <c r="BW96" i="4"/>
  <c r="BW103" i="7" s="1"/>
  <c r="BY88" i="4"/>
  <c r="BY95" i="7" s="1"/>
  <c r="BZ88" i="4"/>
  <c r="BZ95" i="7" s="1"/>
  <c r="BW88" i="4"/>
  <c r="BW95" i="7" s="1"/>
  <c r="BX95" i="7"/>
  <c r="BY80" i="4"/>
  <c r="BY87" i="7" s="1"/>
  <c r="BZ80" i="4"/>
  <c r="BZ87" i="7" s="1"/>
  <c r="BW80" i="4"/>
  <c r="BW87" i="7" s="1"/>
  <c r="BY72" i="4"/>
  <c r="BY79" i="7" s="1"/>
  <c r="BZ72" i="4"/>
  <c r="BZ79" i="7" s="1"/>
  <c r="BW72" i="4"/>
  <c r="BW79" i="7" s="1"/>
  <c r="BY64" i="4"/>
  <c r="BY71" i="7" s="1"/>
  <c r="BZ64" i="4"/>
  <c r="CB64" i="4"/>
  <c r="CB71" i="7" s="1"/>
  <c r="BY56" i="4"/>
  <c r="BY56" i="7" s="1"/>
  <c r="BZ56" i="4"/>
  <c r="BZ56" i="7" s="1"/>
  <c r="BX56" i="7"/>
  <c r="CB56" i="4"/>
  <c r="CB56" i="7" s="1"/>
  <c r="BW56" i="4"/>
  <c r="BW56" i="7" s="1"/>
  <c r="CA56" i="4"/>
  <c r="CA56" i="7" s="1"/>
  <c r="BY48" i="4"/>
  <c r="BY48" i="7" s="1"/>
  <c r="BZ48" i="4"/>
  <c r="BZ48" i="7" s="1"/>
  <c r="BX48" i="7"/>
  <c r="CB48" i="4"/>
  <c r="CB48" i="7" s="1"/>
  <c r="BY40" i="4"/>
  <c r="BY40" i="7" s="1"/>
  <c r="BZ40" i="4"/>
  <c r="BZ40" i="7" s="1"/>
  <c r="BX40" i="7"/>
  <c r="CB40" i="4"/>
  <c r="CB40" i="7" s="1"/>
  <c r="BW40" i="4"/>
  <c r="BW40" i="7" s="1"/>
  <c r="CA40" i="4"/>
  <c r="CA40" i="7" s="1"/>
  <c r="BY32" i="4"/>
  <c r="BY32" i="7" s="1"/>
  <c r="BZ32" i="4"/>
  <c r="BZ32" i="7" s="1"/>
  <c r="CB32" i="4"/>
  <c r="CB32" i="7" s="1"/>
  <c r="BW32" i="4"/>
  <c r="BW32" i="7" s="1"/>
  <c r="BW24" i="7"/>
  <c r="CA214" i="4"/>
  <c r="CA242" i="7" s="1"/>
  <c r="CA210" i="4"/>
  <c r="CA238" i="7" s="1"/>
  <c r="CA206" i="4"/>
  <c r="CA234" i="7" s="1"/>
  <c r="CA202" i="4"/>
  <c r="CA230" i="7" s="1"/>
  <c r="BY198" i="4"/>
  <c r="BY226" i="7" s="1"/>
  <c r="BW196" i="4"/>
  <c r="BW224" i="7" s="1"/>
  <c r="CA192" i="4"/>
  <c r="CA220" i="7" s="1"/>
  <c r="BY190" i="4"/>
  <c r="BY218" i="7" s="1"/>
  <c r="BW188" i="4"/>
  <c r="BW216" i="7" s="1"/>
  <c r="CA184" i="4"/>
  <c r="CA212" i="7" s="1"/>
  <c r="BY182" i="4"/>
  <c r="BY210" i="7" s="1"/>
  <c r="BW180" i="4"/>
  <c r="BW208" i="7" s="1"/>
  <c r="CA176" i="4"/>
  <c r="CA197" i="7" s="1"/>
  <c r="BY174" i="4"/>
  <c r="BY195" i="7" s="1"/>
  <c r="BW172" i="4"/>
  <c r="BW193" i="7" s="1"/>
  <c r="CA168" i="4"/>
  <c r="CA189" i="7" s="1"/>
  <c r="BY166" i="4"/>
  <c r="BY187" i="7" s="1"/>
  <c r="BW164" i="4"/>
  <c r="BW185" i="7" s="1"/>
  <c r="CA160" i="4"/>
  <c r="CA181" i="7" s="1"/>
  <c r="BY158" i="4"/>
  <c r="BY179" i="7" s="1"/>
  <c r="BW156" i="4"/>
  <c r="BW177" i="7" s="1"/>
  <c r="CA152" i="4"/>
  <c r="CA173" i="7" s="1"/>
  <c r="BY150" i="4"/>
  <c r="BY171" i="7" s="1"/>
  <c r="BW148" i="4"/>
  <c r="BW169" i="7" s="1"/>
  <c r="CA144" i="4"/>
  <c r="CA165" i="7" s="1"/>
  <c r="BY142" i="4"/>
  <c r="BY163" i="7" s="1"/>
  <c r="BW140" i="4"/>
  <c r="BW161" i="7" s="1"/>
  <c r="BY132" i="4"/>
  <c r="BY146" i="7" s="1"/>
  <c r="CA128" i="4"/>
  <c r="CA142" i="7" s="1"/>
  <c r="CB124" i="4"/>
  <c r="CB138" i="7" s="1"/>
  <c r="BW122" i="4"/>
  <c r="BW136" i="7" s="1"/>
  <c r="BY118" i="4"/>
  <c r="BY132" i="7" s="1"/>
  <c r="BZ114" i="4"/>
  <c r="BZ128" i="7" s="1"/>
  <c r="CA110" i="4"/>
  <c r="CA124" i="7" s="1"/>
  <c r="BW108" i="4"/>
  <c r="BW122" i="7" s="1"/>
  <c r="BZ102" i="4"/>
  <c r="BZ116" i="7" s="1"/>
  <c r="CB96" i="4"/>
  <c r="CB103" i="7" s="1"/>
  <c r="BZ86" i="4"/>
  <c r="BZ93" i="7" s="1"/>
  <c r="CB80" i="4"/>
  <c r="CB87" i="7" s="1"/>
  <c r="CA64" i="4"/>
  <c r="CA71" i="7" s="1"/>
  <c r="BY54" i="4"/>
  <c r="BY54" i="7" s="1"/>
  <c r="BW44" i="4"/>
  <c r="BW44" i="7" s="1"/>
  <c r="BW28" i="4"/>
  <c r="BW28" i="7" s="1"/>
  <c r="BZ20" i="7"/>
  <c r="CA20" i="7"/>
  <c r="CA68" i="4"/>
  <c r="CA75" i="7" s="1"/>
  <c r="BW68" i="4"/>
  <c r="BW75" i="7" s="1"/>
  <c r="BZ68" i="4"/>
  <c r="BZ75" i="7" s="1"/>
  <c r="BZ66" i="4"/>
  <c r="BZ73" i="7" s="1"/>
  <c r="BZ70" i="4"/>
  <c r="BZ77" i="7" s="1"/>
  <c r="BY70" i="4"/>
  <c r="BY77" i="7" s="1"/>
  <c r="CB70" i="4"/>
  <c r="CB77" i="7" s="1"/>
  <c r="BX77" i="7"/>
  <c r="CA70" i="4"/>
  <c r="CA77" i="7" s="1"/>
  <c r="CB66" i="4"/>
  <c r="CB73" i="7" s="1"/>
  <c r="CA66" i="4"/>
  <c r="CA73" i="7" s="1"/>
  <c r="BW66" i="4"/>
  <c r="BW73" i="7" s="1"/>
  <c r="BX18" i="7"/>
  <c r="BW18" i="7"/>
  <c r="BY18" i="7"/>
  <c r="CA18" i="7"/>
  <c r="CB18" i="7"/>
  <c r="BZ22" i="7"/>
  <c r="BX32" i="7"/>
  <c r="CB44" i="7"/>
  <c r="BZ65" i="7"/>
  <c r="BX81" i="7"/>
  <c r="BX91" i="7"/>
  <c r="BX97" i="7"/>
  <c r="BX101" i="7"/>
  <c r="BX120" i="7"/>
  <c r="CB136" i="7"/>
  <c r="BZ140" i="7"/>
  <c r="BX146" i="7"/>
  <c r="CB150" i="7"/>
  <c r="BX163" i="7"/>
  <c r="BZ163" i="7"/>
  <c r="CB167" i="7"/>
  <c r="BX169" i="7"/>
  <c r="BX171" i="7"/>
  <c r="BX177" i="7"/>
  <c r="BX179" i="7"/>
  <c r="BX187" i="7"/>
  <c r="CB193" i="7"/>
  <c r="CB195" i="7"/>
  <c r="BZ197" i="7"/>
  <c r="BX208" i="7"/>
  <c r="BX210" i="7"/>
  <c r="BX216" i="7"/>
  <c r="BX218" i="7"/>
  <c r="CB226" i="7"/>
  <c r="BZ234" i="7"/>
  <c r="BX240" i="7"/>
  <c r="BZ71" i="7"/>
  <c r="BW89" i="7"/>
  <c r="BY99" i="7"/>
  <c r="BY126" i="7"/>
  <c r="BW132" i="7"/>
  <c r="BY185" i="7"/>
  <c r="BW191" i="7"/>
  <c r="CA218" i="7"/>
  <c r="BY224" i="7"/>
  <c r="BW238" i="7"/>
  <c r="BZ18" i="7"/>
  <c r="BY138" i="7"/>
  <c r="BY142" i="7"/>
  <c r="CA183" i="7"/>
  <c r="CA222" i="7"/>
  <c r="BY228" i="7"/>
  <c r="CA240" i="7"/>
  <c r="BY222" i="7"/>
  <c r="BY214" i="7"/>
  <c r="BW189" i="7"/>
  <c r="BW181" i="7"/>
  <c r="BW173" i="7"/>
  <c r="BY167" i="7"/>
  <c r="BW165" i="7"/>
  <c r="CA138" i="7"/>
  <c r="BW134" i="7"/>
  <c r="CA118" i="7"/>
  <c r="BW99" i="7"/>
  <c r="CA95" i="7"/>
  <c r="BY85" i="7"/>
  <c r="CA79" i="7"/>
  <c r="BY75" i="7"/>
  <c r="BW54" i="7"/>
  <c r="BY52" i="7"/>
  <c r="BW48" i="7"/>
  <c r="BY42" i="7"/>
  <c r="BY38" i="7"/>
  <c r="BX36" i="7"/>
  <c r="BW34" i="7"/>
  <c r="CA32" i="7"/>
  <c r="BY28" i="7"/>
  <c r="Y12" i="5"/>
  <c r="Z12" i="5"/>
  <c r="AA12" i="5"/>
  <c r="AB12" i="5"/>
  <c r="AC12" i="5"/>
  <c r="AD12" i="5"/>
  <c r="AE12" i="5"/>
  <c r="AF12" i="5"/>
  <c r="AG12" i="5"/>
  <c r="X12" i="5"/>
  <c r="L12" i="5"/>
  <c r="M12" i="5"/>
  <c r="N12" i="5"/>
  <c r="O12" i="5"/>
  <c r="P12" i="5"/>
  <c r="Q12" i="5"/>
  <c r="R12" i="5"/>
  <c r="S12" i="5"/>
  <c r="T12" i="5"/>
  <c r="U12" i="5"/>
  <c r="L14" i="5"/>
  <c r="M14" i="5"/>
  <c r="N14" i="5"/>
  <c r="F15" i="5"/>
  <c r="CW244" i="7" l="1"/>
  <c r="CV244" i="7"/>
  <c r="CU244" i="7"/>
  <c r="CW242" i="7"/>
  <c r="CV242" i="7"/>
  <c r="CU242" i="7"/>
  <c r="CW240" i="7"/>
  <c r="CV240" i="7"/>
  <c r="CU240" i="7"/>
  <c r="CW238" i="7"/>
  <c r="CV238" i="7"/>
  <c r="CU238" i="7"/>
  <c r="CW236" i="7"/>
  <c r="CV236" i="7"/>
  <c r="CU236" i="7"/>
  <c r="CW234" i="7"/>
  <c r="CV234" i="7"/>
  <c r="CU234" i="7"/>
  <c r="CW232" i="7"/>
  <c r="CV232" i="7"/>
  <c r="CU232" i="7"/>
  <c r="CW230" i="7"/>
  <c r="CV230" i="7"/>
  <c r="CU230" i="7"/>
  <c r="CW228" i="7"/>
  <c r="CV228" i="7"/>
  <c r="CU228" i="7"/>
  <c r="CW226" i="7"/>
  <c r="CV226" i="7"/>
  <c r="CU226" i="7"/>
  <c r="CW224" i="7"/>
  <c r="CV224" i="7"/>
  <c r="CU224" i="7"/>
  <c r="CW222" i="7"/>
  <c r="CV222" i="7"/>
  <c r="CU222" i="7"/>
  <c r="CW220" i="7"/>
  <c r="CV220" i="7"/>
  <c r="CU220" i="7"/>
  <c r="CW218" i="7"/>
  <c r="CV218" i="7"/>
  <c r="CU218" i="7"/>
  <c r="CW216" i="7"/>
  <c r="CV216" i="7"/>
  <c r="CU216" i="7"/>
  <c r="CW214" i="7"/>
  <c r="CV214" i="7"/>
  <c r="CU214" i="7"/>
  <c r="CW212" i="7"/>
  <c r="CV212" i="7"/>
  <c r="CU212" i="7"/>
  <c r="CW210" i="7"/>
  <c r="CV210" i="7"/>
  <c r="CU210" i="7"/>
  <c r="CW208" i="7"/>
  <c r="CV208" i="7"/>
  <c r="CU208" i="7"/>
  <c r="CW206" i="7"/>
  <c r="CV206" i="7"/>
  <c r="CU206" i="7"/>
  <c r="CW197" i="7"/>
  <c r="CV197" i="7"/>
  <c r="CU197" i="7"/>
  <c r="CW195" i="7"/>
  <c r="CV195" i="7"/>
  <c r="CU195" i="7"/>
  <c r="CW193" i="7"/>
  <c r="CV193" i="7"/>
  <c r="CU193" i="7"/>
  <c r="CW191" i="7"/>
  <c r="CV191" i="7"/>
  <c r="CU191" i="7"/>
  <c r="CW189" i="7"/>
  <c r="CV189" i="7"/>
  <c r="CU189" i="7"/>
  <c r="CW187" i="7"/>
  <c r="CV187" i="7"/>
  <c r="CU187" i="7"/>
  <c r="CW185" i="7"/>
  <c r="CV185" i="7"/>
  <c r="CU185" i="7"/>
  <c r="CW183" i="7"/>
  <c r="CV183" i="7"/>
  <c r="CU183" i="7"/>
  <c r="CW181" i="7"/>
  <c r="CV181" i="7"/>
  <c r="CU181" i="7"/>
  <c r="CW179" i="7"/>
  <c r="CV179" i="7"/>
  <c r="CU179" i="7"/>
  <c r="CW177" i="7"/>
  <c r="CV177" i="7"/>
  <c r="CU177" i="7"/>
  <c r="CW175" i="7"/>
  <c r="CV175" i="7"/>
  <c r="CU175" i="7"/>
  <c r="CW173" i="7"/>
  <c r="CV173" i="7"/>
  <c r="CU173" i="7"/>
  <c r="CW171" i="7"/>
  <c r="CV171" i="7"/>
  <c r="CU171" i="7"/>
  <c r="CW169" i="7"/>
  <c r="CV169" i="7"/>
  <c r="CU169" i="7"/>
  <c r="CW167" i="7"/>
  <c r="CV167" i="7"/>
  <c r="CU167" i="7"/>
  <c r="CW165" i="7"/>
  <c r="CV165" i="7"/>
  <c r="CU165" i="7"/>
  <c r="CW163" i="7"/>
  <c r="CV163" i="7"/>
  <c r="CU163" i="7"/>
  <c r="CW161" i="7"/>
  <c r="CV161" i="7"/>
  <c r="CU161" i="7"/>
  <c r="CW159" i="7"/>
  <c r="CV159" i="7"/>
  <c r="CU159" i="7"/>
  <c r="CW150" i="7"/>
  <c r="CV150" i="7"/>
  <c r="CU150" i="7"/>
  <c r="CW148" i="7"/>
  <c r="CV148" i="7"/>
  <c r="CU148" i="7"/>
  <c r="CW146" i="7"/>
  <c r="CV146" i="7"/>
  <c r="CU146" i="7"/>
  <c r="CW144" i="7"/>
  <c r="CV144" i="7"/>
  <c r="CU144" i="7"/>
  <c r="CW142" i="7"/>
  <c r="CV142" i="7"/>
  <c r="CU142" i="7"/>
  <c r="CW140" i="7"/>
  <c r="CV140" i="7"/>
  <c r="CU140" i="7"/>
  <c r="CW138" i="7"/>
  <c r="CV138" i="7"/>
  <c r="CU138" i="7"/>
  <c r="CW136" i="7"/>
  <c r="CV136" i="7"/>
  <c r="CU136" i="7"/>
  <c r="CW134" i="7"/>
  <c r="CV134" i="7"/>
  <c r="CU134" i="7"/>
  <c r="CW132" i="7"/>
  <c r="CV132" i="7"/>
  <c r="CU132" i="7"/>
  <c r="CW130" i="7"/>
  <c r="CV130" i="7"/>
  <c r="CU130" i="7"/>
  <c r="CW128" i="7"/>
  <c r="CV128" i="7"/>
  <c r="CU128" i="7"/>
  <c r="CW126" i="7"/>
  <c r="CV126" i="7"/>
  <c r="CU126" i="7"/>
  <c r="CW124" i="7"/>
  <c r="CV124" i="7"/>
  <c r="CU124" i="7"/>
  <c r="CW122" i="7"/>
  <c r="CV122" i="7"/>
  <c r="CU122" i="7"/>
  <c r="CX122" i="7"/>
  <c r="CY122" i="7"/>
  <c r="CZ122" i="7"/>
  <c r="DA122" i="7"/>
  <c r="DB122" i="7"/>
  <c r="DC122" i="7"/>
  <c r="DD122" i="7"/>
  <c r="CX124" i="7"/>
  <c r="CY124" i="7"/>
  <c r="CZ124" i="7"/>
  <c r="DA124" i="7"/>
  <c r="DB124" i="7"/>
  <c r="DC124" i="7"/>
  <c r="DD124" i="7"/>
  <c r="CW120" i="7"/>
  <c r="CV120" i="7"/>
  <c r="CU120" i="7"/>
  <c r="CW118" i="7"/>
  <c r="CV118" i="7"/>
  <c r="CU118" i="7"/>
  <c r="CW116" i="7"/>
  <c r="CV116" i="7"/>
  <c r="CU116" i="7"/>
  <c r="CW114" i="7"/>
  <c r="CV114" i="7"/>
  <c r="CU114" i="7"/>
  <c r="CV112" i="7"/>
  <c r="CW112" i="7"/>
  <c r="CU112" i="7"/>
  <c r="CW103" i="7"/>
  <c r="CV103" i="7"/>
  <c r="CU103" i="7"/>
  <c r="CW101" i="7"/>
  <c r="CV101" i="7"/>
  <c r="CU101" i="7"/>
  <c r="CW99" i="7"/>
  <c r="CV99" i="7"/>
  <c r="CU99" i="7"/>
  <c r="CW97" i="7"/>
  <c r="CV97" i="7"/>
  <c r="CU97" i="7"/>
  <c r="CW95" i="7"/>
  <c r="CV95" i="7"/>
  <c r="CU95" i="7"/>
  <c r="CW93" i="7"/>
  <c r="CV93" i="7"/>
  <c r="CU93" i="7"/>
  <c r="CW91" i="7"/>
  <c r="CV91" i="7"/>
  <c r="CU91" i="7"/>
  <c r="CW89" i="7"/>
  <c r="CV89" i="7"/>
  <c r="CU89" i="7"/>
  <c r="CW87" i="7"/>
  <c r="CV87" i="7"/>
  <c r="CU87" i="7"/>
  <c r="CW85" i="7"/>
  <c r="CV85" i="7"/>
  <c r="CU85" i="7"/>
  <c r="CW83" i="7"/>
  <c r="CV83" i="7"/>
  <c r="CU83" i="7"/>
  <c r="CW81" i="7"/>
  <c r="CV81" i="7"/>
  <c r="CU81" i="7"/>
  <c r="CW79" i="7"/>
  <c r="CV79" i="7"/>
  <c r="CU79" i="7"/>
  <c r="CW77" i="7"/>
  <c r="CV77" i="7"/>
  <c r="CU77" i="7"/>
  <c r="CW75" i="7"/>
  <c r="CV75" i="7"/>
  <c r="CU75" i="7"/>
  <c r="CW73" i="7"/>
  <c r="CV73" i="7"/>
  <c r="CU73" i="7"/>
  <c r="CW71" i="7"/>
  <c r="CV71" i="7"/>
  <c r="CU71" i="7"/>
  <c r="CW69" i="7"/>
  <c r="CV69" i="7"/>
  <c r="CU69" i="7"/>
  <c r="CW67" i="7"/>
  <c r="CV67" i="7"/>
  <c r="CU67" i="7"/>
  <c r="CW65" i="7"/>
  <c r="CV65" i="7"/>
  <c r="CU65" i="7"/>
  <c r="CW56" i="7"/>
  <c r="CV56" i="7"/>
  <c r="CU56" i="7"/>
  <c r="CW54" i="7"/>
  <c r="CV54" i="7"/>
  <c r="CU54" i="7"/>
  <c r="CW52" i="7"/>
  <c r="CV52" i="7"/>
  <c r="CU52" i="7"/>
  <c r="CW50" i="7"/>
  <c r="CV50" i="7"/>
  <c r="CU50" i="7"/>
  <c r="CW48" i="7"/>
  <c r="CV48" i="7"/>
  <c r="CU48" i="7"/>
  <c r="CW46" i="7"/>
  <c r="CV46" i="7"/>
  <c r="CU46" i="7"/>
  <c r="CW44" i="7"/>
  <c r="CV44" i="7"/>
  <c r="CU44" i="7"/>
  <c r="CW42" i="7"/>
  <c r="CV42" i="7"/>
  <c r="CU42" i="7"/>
  <c r="CW40" i="7"/>
  <c r="CV40" i="7"/>
  <c r="CU40" i="7"/>
  <c r="CW38" i="7"/>
  <c r="CV38" i="7"/>
  <c r="CU38" i="7"/>
  <c r="CW36" i="7"/>
  <c r="CV36" i="7"/>
  <c r="CU36" i="7"/>
  <c r="CW34" i="7"/>
  <c r="CV34" i="7"/>
  <c r="CU34" i="7"/>
  <c r="CW32" i="7"/>
  <c r="CV32" i="7"/>
  <c r="CU32" i="7"/>
  <c r="CW30" i="7"/>
  <c r="CV30" i="7"/>
  <c r="CU30" i="7"/>
  <c r="CW28" i="7"/>
  <c r="CV28" i="7"/>
  <c r="CU28" i="7"/>
  <c r="CW26" i="7"/>
  <c r="CV26" i="7"/>
  <c r="CU26" i="7"/>
  <c r="CW24" i="7"/>
  <c r="CV24" i="7"/>
  <c r="CU24" i="7"/>
  <c r="CW22" i="7"/>
  <c r="CV22" i="7"/>
  <c r="CU22" i="7"/>
  <c r="CW20" i="7"/>
  <c r="CV20" i="7"/>
  <c r="CU20" i="7"/>
  <c r="CU18" i="7"/>
  <c r="CV18" i="7"/>
  <c r="CW18" i="7"/>
  <c r="CX208" i="7"/>
  <c r="CY208" i="7"/>
  <c r="CZ208" i="7"/>
  <c r="CX210" i="7"/>
  <c r="CY210" i="7"/>
  <c r="CZ210" i="7"/>
  <c r="CX212" i="7"/>
  <c r="CY212" i="7"/>
  <c r="CZ212" i="7"/>
  <c r="CX214" i="7"/>
  <c r="CY214" i="7"/>
  <c r="CZ214" i="7"/>
  <c r="CX216" i="7"/>
  <c r="CY216" i="7"/>
  <c r="CZ216" i="7"/>
  <c r="CX218" i="7"/>
  <c r="CY218" i="7"/>
  <c r="CZ218" i="7"/>
  <c r="CX220" i="7"/>
  <c r="CY220" i="7"/>
  <c r="CZ220" i="7"/>
  <c r="CX222" i="7"/>
  <c r="CY222" i="7"/>
  <c r="CZ222" i="7"/>
  <c r="CX224" i="7"/>
  <c r="CY224" i="7"/>
  <c r="CZ224" i="7"/>
  <c r="CX226" i="7"/>
  <c r="CY226" i="7"/>
  <c r="CZ226" i="7"/>
  <c r="CX228" i="7"/>
  <c r="CY228" i="7"/>
  <c r="CZ228" i="7"/>
  <c r="CX230" i="7"/>
  <c r="CY230" i="7"/>
  <c r="CZ230" i="7"/>
  <c r="CX232" i="7"/>
  <c r="CY232" i="7"/>
  <c r="CZ232" i="7"/>
  <c r="CX234" i="7"/>
  <c r="CY234" i="7"/>
  <c r="CZ234" i="7"/>
  <c r="CX236" i="7"/>
  <c r="CY236" i="7"/>
  <c r="CZ236" i="7"/>
  <c r="CX238" i="7"/>
  <c r="CY238" i="7"/>
  <c r="CZ238" i="7"/>
  <c r="CX240" i="7"/>
  <c r="CY240" i="7"/>
  <c r="CZ240" i="7"/>
  <c r="CX242" i="7"/>
  <c r="CY242" i="7"/>
  <c r="CZ242" i="7"/>
  <c r="CX244" i="7"/>
  <c r="CY244" i="7"/>
  <c r="CZ244" i="7"/>
  <c r="CZ206" i="7"/>
  <c r="CY206" i="7"/>
  <c r="CX206" i="7"/>
  <c r="CX161" i="7"/>
  <c r="CY161" i="7"/>
  <c r="CZ161" i="7"/>
  <c r="CX163" i="7"/>
  <c r="CY163" i="7"/>
  <c r="CZ163" i="7"/>
  <c r="CX165" i="7"/>
  <c r="CY165" i="7"/>
  <c r="CZ165" i="7"/>
  <c r="CX167" i="7"/>
  <c r="CY167" i="7"/>
  <c r="CZ167" i="7"/>
  <c r="CX169" i="7"/>
  <c r="CY169" i="7"/>
  <c r="CZ169" i="7"/>
  <c r="CX171" i="7"/>
  <c r="CY171" i="7"/>
  <c r="CZ171" i="7"/>
  <c r="CX173" i="7"/>
  <c r="CY173" i="7"/>
  <c r="CZ173" i="7"/>
  <c r="CX175" i="7"/>
  <c r="CY175" i="7"/>
  <c r="CZ175" i="7"/>
  <c r="CX177" i="7"/>
  <c r="CY177" i="7"/>
  <c r="CZ177" i="7"/>
  <c r="CX179" i="7"/>
  <c r="CY179" i="7"/>
  <c r="CZ179" i="7"/>
  <c r="CX181" i="7"/>
  <c r="CY181" i="7"/>
  <c r="CZ181" i="7"/>
  <c r="CX183" i="7"/>
  <c r="CY183" i="7"/>
  <c r="CZ183" i="7"/>
  <c r="CX185" i="7"/>
  <c r="CY185" i="7"/>
  <c r="CZ185" i="7"/>
  <c r="CX187" i="7"/>
  <c r="CY187" i="7"/>
  <c r="CZ187" i="7"/>
  <c r="CX189" i="7"/>
  <c r="CY189" i="7"/>
  <c r="CZ189" i="7"/>
  <c r="CX191" i="7"/>
  <c r="CY191" i="7"/>
  <c r="CZ191" i="7"/>
  <c r="CX193" i="7"/>
  <c r="CY193" i="7"/>
  <c r="CZ193" i="7"/>
  <c r="CX195" i="7"/>
  <c r="CY195" i="7"/>
  <c r="CZ195" i="7"/>
  <c r="CX197" i="7"/>
  <c r="CY197" i="7"/>
  <c r="CZ197" i="7"/>
  <c r="CY159" i="7"/>
  <c r="CZ159" i="7"/>
  <c r="CX159" i="7"/>
  <c r="CX114" i="7"/>
  <c r="CY114" i="7"/>
  <c r="CZ114" i="7"/>
  <c r="CX116" i="7"/>
  <c r="CY116" i="7"/>
  <c r="CZ116" i="7"/>
  <c r="CX118" i="7"/>
  <c r="CY118" i="7"/>
  <c r="CZ118" i="7"/>
  <c r="CX120" i="7"/>
  <c r="CY120" i="7"/>
  <c r="CZ120" i="7"/>
  <c r="CX126" i="7"/>
  <c r="CY126" i="7"/>
  <c r="CZ126" i="7"/>
  <c r="CX128" i="7"/>
  <c r="CY128" i="7"/>
  <c r="CZ128" i="7"/>
  <c r="CX130" i="7"/>
  <c r="CY130" i="7"/>
  <c r="CZ130" i="7"/>
  <c r="CX132" i="7"/>
  <c r="CY132" i="7"/>
  <c r="CZ132" i="7"/>
  <c r="CX134" i="7"/>
  <c r="CY134" i="7"/>
  <c r="CZ134" i="7"/>
  <c r="CX136" i="7"/>
  <c r="CY136" i="7"/>
  <c r="CZ136" i="7"/>
  <c r="CX138" i="7"/>
  <c r="CY138" i="7"/>
  <c r="CZ138" i="7"/>
  <c r="CX140" i="7"/>
  <c r="CY140" i="7"/>
  <c r="CZ140" i="7"/>
  <c r="CX142" i="7"/>
  <c r="CY142" i="7"/>
  <c r="CZ142" i="7"/>
  <c r="CX144" i="7"/>
  <c r="CY144" i="7"/>
  <c r="CZ144" i="7"/>
  <c r="CX146" i="7"/>
  <c r="CY146" i="7"/>
  <c r="CZ146" i="7"/>
  <c r="CX148" i="7"/>
  <c r="CY148" i="7"/>
  <c r="CZ148" i="7"/>
  <c r="CX150" i="7"/>
  <c r="CY150" i="7"/>
  <c r="CZ150" i="7"/>
  <c r="CZ112" i="7"/>
  <c r="CY112" i="7"/>
  <c r="CX112" i="7"/>
  <c r="CX67" i="7"/>
  <c r="CY67" i="7"/>
  <c r="CZ67" i="7"/>
  <c r="CX69" i="7"/>
  <c r="CY69" i="7"/>
  <c r="CZ69" i="7"/>
  <c r="CX71" i="7"/>
  <c r="CY71" i="7"/>
  <c r="CZ71" i="7"/>
  <c r="CX73" i="7"/>
  <c r="CY73" i="7"/>
  <c r="CZ73" i="7"/>
  <c r="CX75" i="7"/>
  <c r="CY75" i="7"/>
  <c r="CZ75" i="7"/>
  <c r="CX77" i="7"/>
  <c r="CY77" i="7"/>
  <c r="CZ77" i="7"/>
  <c r="CX79" i="7"/>
  <c r="CY79" i="7"/>
  <c r="CZ79" i="7"/>
  <c r="CX81" i="7"/>
  <c r="CY81" i="7"/>
  <c r="CZ81" i="7"/>
  <c r="CX83" i="7"/>
  <c r="CY83" i="7"/>
  <c r="CZ83" i="7"/>
  <c r="CX85" i="7"/>
  <c r="CY85" i="7"/>
  <c r="CZ85" i="7"/>
  <c r="CX87" i="7"/>
  <c r="CY87" i="7"/>
  <c r="CZ87" i="7"/>
  <c r="CX89" i="7"/>
  <c r="CY89" i="7"/>
  <c r="CZ89" i="7"/>
  <c r="CX91" i="7"/>
  <c r="CY91" i="7"/>
  <c r="CZ91" i="7"/>
  <c r="CX93" i="7"/>
  <c r="CY93" i="7"/>
  <c r="CZ93" i="7"/>
  <c r="CX95" i="7"/>
  <c r="CY95" i="7"/>
  <c r="CZ95" i="7"/>
  <c r="CX97" i="7"/>
  <c r="CY97" i="7"/>
  <c r="CZ97" i="7"/>
  <c r="CX99" i="7"/>
  <c r="CY99" i="7"/>
  <c r="CZ99" i="7"/>
  <c r="CX101" i="7"/>
  <c r="CY101" i="7"/>
  <c r="CZ101" i="7"/>
  <c r="CX103" i="7"/>
  <c r="CY103" i="7"/>
  <c r="CZ103" i="7"/>
  <c r="CY65" i="7"/>
  <c r="CZ65" i="7"/>
  <c r="CX65" i="7"/>
  <c r="CX20" i="7"/>
  <c r="CY20" i="7"/>
  <c r="CZ20" i="7"/>
  <c r="CX22" i="7"/>
  <c r="CY22" i="7"/>
  <c r="CZ22" i="7"/>
  <c r="CX24" i="7"/>
  <c r="CY24" i="7"/>
  <c r="CZ24" i="7"/>
  <c r="CX26" i="7"/>
  <c r="CY26" i="7"/>
  <c r="CZ26" i="7"/>
  <c r="CX28" i="7"/>
  <c r="CY28" i="7"/>
  <c r="CZ28" i="7"/>
  <c r="CX30" i="7"/>
  <c r="CY30" i="7"/>
  <c r="CZ30" i="7"/>
  <c r="CX32" i="7"/>
  <c r="CY32" i="7"/>
  <c r="CZ32" i="7"/>
  <c r="CX34" i="7"/>
  <c r="CY34" i="7"/>
  <c r="CZ34" i="7"/>
  <c r="CX36" i="7"/>
  <c r="CY36" i="7"/>
  <c r="CZ36" i="7"/>
  <c r="CX38" i="7"/>
  <c r="CY38" i="7"/>
  <c r="CZ38" i="7"/>
  <c r="CX40" i="7"/>
  <c r="CY40" i="7"/>
  <c r="CZ40" i="7"/>
  <c r="CX42" i="7"/>
  <c r="CY42" i="7"/>
  <c r="CZ42" i="7"/>
  <c r="CX44" i="7"/>
  <c r="CY44" i="7"/>
  <c r="CZ44" i="7"/>
  <c r="CX46" i="7"/>
  <c r="CY46" i="7"/>
  <c r="CZ46" i="7"/>
  <c r="CX48" i="7"/>
  <c r="CY48" i="7"/>
  <c r="CZ48" i="7"/>
  <c r="CX50" i="7"/>
  <c r="CY50" i="7"/>
  <c r="CZ50" i="7"/>
  <c r="CX52" i="7"/>
  <c r="CY52" i="7"/>
  <c r="CZ52" i="7"/>
  <c r="CX54" i="7"/>
  <c r="CY54" i="7"/>
  <c r="CZ54" i="7"/>
  <c r="CX56" i="7"/>
  <c r="CY56" i="7"/>
  <c r="CZ56" i="7"/>
  <c r="CZ18" i="7"/>
  <c r="CY18" i="7"/>
  <c r="CX18" i="7"/>
  <c r="DC161" i="7"/>
  <c r="N17" i="7" l="1"/>
  <c r="CC16" i="14" l="1"/>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CC81" i="14"/>
  <c r="CC82" i="14"/>
  <c r="CC83" i="14"/>
  <c r="CC84" i="14"/>
  <c r="CC85" i="14"/>
  <c r="CC86" i="14"/>
  <c r="CC87" i="14"/>
  <c r="CC88" i="14"/>
  <c r="CC89" i="14"/>
  <c r="CC90" i="14"/>
  <c r="CC91" i="14"/>
  <c r="CC92" i="14"/>
  <c r="CC93" i="14"/>
  <c r="CC94" i="14"/>
  <c r="CC95" i="14"/>
  <c r="CC96" i="14"/>
  <c r="CC97" i="14"/>
  <c r="CC98" i="14"/>
  <c r="CC99" i="14"/>
  <c r="CC100" i="14"/>
  <c r="CC101" i="14"/>
  <c r="CC102" i="14"/>
  <c r="CC103" i="14"/>
  <c r="CC104" i="14"/>
  <c r="CC105" i="14"/>
  <c r="CC106" i="14"/>
  <c r="CC107" i="14"/>
  <c r="CC108" i="14"/>
  <c r="CC109" i="14"/>
  <c r="CC110" i="14"/>
  <c r="CC111" i="14"/>
  <c r="CC112" i="14"/>
  <c r="CC113" i="14"/>
  <c r="CC114" i="14"/>
  <c r="CC15" i="14"/>
  <c r="K100" i="4" l="1"/>
  <c r="K20" i="4"/>
  <c r="AE136" i="6" l="1"/>
  <c r="AD136" i="6"/>
  <c r="AC136" i="6"/>
  <c r="AB136" i="6"/>
  <c r="AA136" i="6"/>
  <c r="W136" i="6"/>
  <c r="V136" i="6"/>
  <c r="U136" i="6"/>
  <c r="T136" i="6"/>
  <c r="S136" i="6"/>
  <c r="R136" i="6"/>
  <c r="Q136" i="6"/>
  <c r="P136" i="6"/>
  <c r="O136" i="6"/>
  <c r="N136" i="6"/>
  <c r="AE135" i="6"/>
  <c r="AD135" i="6"/>
  <c r="AC135" i="6"/>
  <c r="AB135" i="6"/>
  <c r="AA135" i="6"/>
  <c r="W135" i="6"/>
  <c r="V135" i="6"/>
  <c r="U135" i="6"/>
  <c r="T135" i="6"/>
  <c r="S135" i="6"/>
  <c r="R135" i="6"/>
  <c r="Q135" i="6"/>
  <c r="P135" i="6"/>
  <c r="O135" i="6"/>
  <c r="N135" i="6"/>
  <c r="AE134" i="6"/>
  <c r="AD134" i="6"/>
  <c r="AC134" i="6"/>
  <c r="AB134" i="6"/>
  <c r="AA134" i="6"/>
  <c r="W134" i="6"/>
  <c r="V134" i="6"/>
  <c r="U134" i="6"/>
  <c r="T134" i="6"/>
  <c r="S134" i="6"/>
  <c r="R134" i="6"/>
  <c r="Q134" i="6"/>
  <c r="P134" i="6"/>
  <c r="O134" i="6"/>
  <c r="N134" i="6"/>
  <c r="AE133" i="6"/>
  <c r="AD133" i="6"/>
  <c r="AC133" i="6"/>
  <c r="AB133" i="6"/>
  <c r="AA133" i="6"/>
  <c r="W133" i="6"/>
  <c r="V133" i="6"/>
  <c r="U133" i="6"/>
  <c r="T133" i="6"/>
  <c r="S133" i="6"/>
  <c r="R133" i="6"/>
  <c r="Q133" i="6"/>
  <c r="P133" i="6"/>
  <c r="O133" i="6"/>
  <c r="N133" i="6"/>
  <c r="AE132" i="6"/>
  <c r="AD132" i="6"/>
  <c r="AC132" i="6"/>
  <c r="AB132" i="6"/>
  <c r="AA132" i="6"/>
  <c r="W132" i="6"/>
  <c r="V132" i="6"/>
  <c r="U132" i="6"/>
  <c r="T132" i="6"/>
  <c r="S132" i="6"/>
  <c r="R132" i="6"/>
  <c r="Q132" i="6"/>
  <c r="P132" i="6"/>
  <c r="O132" i="6"/>
  <c r="N132" i="6"/>
  <c r="AE131" i="6"/>
  <c r="AD131" i="6"/>
  <c r="AC131" i="6"/>
  <c r="AB131" i="6"/>
  <c r="AA131" i="6"/>
  <c r="W131" i="6"/>
  <c r="V131" i="6"/>
  <c r="U131" i="6"/>
  <c r="T131" i="6"/>
  <c r="S131" i="6"/>
  <c r="R131" i="6"/>
  <c r="Q131" i="6"/>
  <c r="P131" i="6"/>
  <c r="O131" i="6"/>
  <c r="N131" i="6"/>
  <c r="AE130" i="6"/>
  <c r="AD130" i="6"/>
  <c r="AC130" i="6"/>
  <c r="AB130" i="6"/>
  <c r="AA130" i="6"/>
  <c r="W130" i="6"/>
  <c r="V130" i="6"/>
  <c r="U130" i="6"/>
  <c r="T130" i="6"/>
  <c r="S130" i="6"/>
  <c r="R130" i="6"/>
  <c r="Q130" i="6"/>
  <c r="P130" i="6"/>
  <c r="O130" i="6"/>
  <c r="N130" i="6"/>
  <c r="AE129" i="6"/>
  <c r="AD129" i="6"/>
  <c r="AC129" i="6"/>
  <c r="AB129" i="6"/>
  <c r="AA129" i="6"/>
  <c r="W129" i="6"/>
  <c r="V129" i="6"/>
  <c r="U129" i="6"/>
  <c r="T129" i="6"/>
  <c r="S129" i="6"/>
  <c r="R129" i="6"/>
  <c r="Q129" i="6"/>
  <c r="P129" i="6"/>
  <c r="O129" i="6"/>
  <c r="N129" i="6"/>
  <c r="AE128" i="6"/>
  <c r="AD128" i="6"/>
  <c r="AC128" i="6"/>
  <c r="AB128" i="6"/>
  <c r="AA128" i="6"/>
  <c r="W128" i="6"/>
  <c r="V128" i="6"/>
  <c r="U128" i="6"/>
  <c r="T128" i="6"/>
  <c r="S128" i="6"/>
  <c r="R128" i="6"/>
  <c r="Q128" i="6"/>
  <c r="P128" i="6"/>
  <c r="O128" i="6"/>
  <c r="N128" i="6"/>
  <c r="AE127" i="6"/>
  <c r="AD127" i="6"/>
  <c r="AC127" i="6"/>
  <c r="AB127" i="6"/>
  <c r="AA127" i="6"/>
  <c r="W127" i="6"/>
  <c r="V127" i="6"/>
  <c r="U127" i="6"/>
  <c r="T127" i="6"/>
  <c r="S127" i="6"/>
  <c r="R127" i="6"/>
  <c r="Q127" i="6"/>
  <c r="P127" i="6"/>
  <c r="O127" i="6"/>
  <c r="N127" i="6"/>
  <c r="AE126" i="6"/>
  <c r="AD126" i="6"/>
  <c r="AC126" i="6"/>
  <c r="AB126" i="6"/>
  <c r="AA126" i="6"/>
  <c r="W126" i="6"/>
  <c r="V126" i="6"/>
  <c r="U126" i="6"/>
  <c r="T126" i="6"/>
  <c r="S126" i="6"/>
  <c r="R126" i="6"/>
  <c r="Q126" i="6"/>
  <c r="P126" i="6"/>
  <c r="O126" i="6"/>
  <c r="N126" i="6"/>
  <c r="AE125" i="6"/>
  <c r="AD125" i="6"/>
  <c r="AC125" i="6"/>
  <c r="AB125" i="6"/>
  <c r="AA125" i="6"/>
  <c r="W125" i="6"/>
  <c r="V125" i="6"/>
  <c r="U125" i="6"/>
  <c r="T125" i="6"/>
  <c r="S125" i="6"/>
  <c r="R125" i="6"/>
  <c r="Q125" i="6"/>
  <c r="P125" i="6"/>
  <c r="O125" i="6"/>
  <c r="N125" i="6"/>
  <c r="AE124" i="6"/>
  <c r="AD124" i="6"/>
  <c r="AC124" i="6"/>
  <c r="AB124" i="6"/>
  <c r="AA124" i="6"/>
  <c r="W124" i="6"/>
  <c r="V124" i="6"/>
  <c r="U124" i="6"/>
  <c r="T124" i="6"/>
  <c r="S124" i="6"/>
  <c r="R124" i="6"/>
  <c r="Q124" i="6"/>
  <c r="P124" i="6"/>
  <c r="O124" i="6"/>
  <c r="N124" i="6"/>
  <c r="AE123" i="6"/>
  <c r="AD123" i="6"/>
  <c r="AC123" i="6"/>
  <c r="AB123" i="6"/>
  <c r="AA123" i="6"/>
  <c r="W123" i="6"/>
  <c r="V123" i="6"/>
  <c r="U123" i="6"/>
  <c r="T123" i="6"/>
  <c r="S123" i="6"/>
  <c r="R123" i="6"/>
  <c r="Q123" i="6"/>
  <c r="P123" i="6"/>
  <c r="O123" i="6"/>
  <c r="N123" i="6"/>
  <c r="AE122" i="6"/>
  <c r="AD122" i="6"/>
  <c r="AC122" i="6"/>
  <c r="AB122" i="6"/>
  <c r="AA122" i="6"/>
  <c r="W122" i="6"/>
  <c r="V122" i="6"/>
  <c r="U122" i="6"/>
  <c r="T122" i="6"/>
  <c r="S122" i="6"/>
  <c r="R122" i="6"/>
  <c r="Q122" i="6"/>
  <c r="P122" i="6"/>
  <c r="O122" i="6"/>
  <c r="N122" i="6"/>
  <c r="AE121" i="6"/>
  <c r="AD121" i="6"/>
  <c r="AC121" i="6"/>
  <c r="AB121" i="6"/>
  <c r="AA121" i="6"/>
  <c r="W121" i="6"/>
  <c r="V121" i="6"/>
  <c r="U121" i="6"/>
  <c r="T121" i="6"/>
  <c r="S121" i="6"/>
  <c r="R121" i="6"/>
  <c r="Q121" i="6"/>
  <c r="P121" i="6"/>
  <c r="O121" i="6"/>
  <c r="N121" i="6"/>
  <c r="AE120" i="6"/>
  <c r="AD120" i="6"/>
  <c r="AC120" i="6"/>
  <c r="AB120" i="6"/>
  <c r="AA120" i="6"/>
  <c r="W120" i="6"/>
  <c r="V120" i="6"/>
  <c r="U120" i="6"/>
  <c r="T120" i="6"/>
  <c r="S120" i="6"/>
  <c r="R120" i="6"/>
  <c r="Q120" i="6"/>
  <c r="P120" i="6"/>
  <c r="O120" i="6"/>
  <c r="N120" i="6"/>
  <c r="AE119" i="6"/>
  <c r="AD119" i="6"/>
  <c r="AC119" i="6"/>
  <c r="AB119" i="6"/>
  <c r="AA119" i="6"/>
  <c r="W119" i="6"/>
  <c r="V119" i="6"/>
  <c r="U119" i="6"/>
  <c r="T119" i="6"/>
  <c r="S119" i="6"/>
  <c r="R119" i="6"/>
  <c r="Q119" i="6"/>
  <c r="P119" i="6"/>
  <c r="O119" i="6"/>
  <c r="N119" i="6"/>
  <c r="AE118" i="6"/>
  <c r="AD118" i="6"/>
  <c r="AC118" i="6"/>
  <c r="AB118" i="6"/>
  <c r="AA118" i="6"/>
  <c r="W118" i="6"/>
  <c r="V118" i="6"/>
  <c r="U118" i="6"/>
  <c r="T118" i="6"/>
  <c r="S118" i="6"/>
  <c r="R118" i="6"/>
  <c r="Q118" i="6"/>
  <c r="P118" i="6"/>
  <c r="O118" i="6"/>
  <c r="N118" i="6"/>
  <c r="AE117" i="6"/>
  <c r="AD117" i="6"/>
  <c r="AC117" i="6"/>
  <c r="AB117" i="6"/>
  <c r="AA117" i="6"/>
  <c r="W117" i="6"/>
  <c r="V117" i="6"/>
  <c r="U117" i="6"/>
  <c r="T117" i="6"/>
  <c r="S117" i="6"/>
  <c r="R117" i="6"/>
  <c r="Q117" i="6"/>
  <c r="P117" i="6"/>
  <c r="O117" i="6"/>
  <c r="N117" i="6"/>
  <c r="AE110" i="6"/>
  <c r="AD110" i="6"/>
  <c r="AC110" i="6"/>
  <c r="AB110" i="6"/>
  <c r="AA110" i="6"/>
  <c r="W110" i="6"/>
  <c r="V110" i="6"/>
  <c r="U110" i="6"/>
  <c r="T110" i="6"/>
  <c r="S110" i="6"/>
  <c r="R110" i="6"/>
  <c r="Q110" i="6"/>
  <c r="P110" i="6"/>
  <c r="O110" i="6"/>
  <c r="N110" i="6"/>
  <c r="AE109" i="6"/>
  <c r="AD109" i="6"/>
  <c r="AC109" i="6"/>
  <c r="AB109" i="6"/>
  <c r="AA109" i="6"/>
  <c r="W109" i="6"/>
  <c r="V109" i="6"/>
  <c r="U109" i="6"/>
  <c r="T109" i="6"/>
  <c r="S109" i="6"/>
  <c r="R109" i="6"/>
  <c r="Q109" i="6"/>
  <c r="P109" i="6"/>
  <c r="O109" i="6"/>
  <c r="N109" i="6"/>
  <c r="AE108" i="6"/>
  <c r="AD108" i="6"/>
  <c r="AC108" i="6"/>
  <c r="AB108" i="6"/>
  <c r="AA108" i="6"/>
  <c r="W108" i="6"/>
  <c r="V108" i="6"/>
  <c r="U108" i="6"/>
  <c r="T108" i="6"/>
  <c r="S108" i="6"/>
  <c r="R108" i="6"/>
  <c r="Q108" i="6"/>
  <c r="P108" i="6"/>
  <c r="O108" i="6"/>
  <c r="N108" i="6"/>
  <c r="AE107" i="6"/>
  <c r="AD107" i="6"/>
  <c r="AC107" i="6"/>
  <c r="AB107" i="6"/>
  <c r="AA107" i="6"/>
  <c r="W107" i="6"/>
  <c r="V107" i="6"/>
  <c r="U107" i="6"/>
  <c r="T107" i="6"/>
  <c r="S107" i="6"/>
  <c r="R107" i="6"/>
  <c r="Q107" i="6"/>
  <c r="P107" i="6"/>
  <c r="O107" i="6"/>
  <c r="N107" i="6"/>
  <c r="AE106" i="6"/>
  <c r="AD106" i="6"/>
  <c r="AC106" i="6"/>
  <c r="AB106" i="6"/>
  <c r="AA106" i="6"/>
  <c r="W106" i="6"/>
  <c r="V106" i="6"/>
  <c r="U106" i="6"/>
  <c r="T106" i="6"/>
  <c r="S106" i="6"/>
  <c r="R106" i="6"/>
  <c r="Q106" i="6"/>
  <c r="P106" i="6"/>
  <c r="O106" i="6"/>
  <c r="N106" i="6"/>
  <c r="AE105" i="6"/>
  <c r="AD105" i="6"/>
  <c r="AC105" i="6"/>
  <c r="AB105" i="6"/>
  <c r="AA105" i="6"/>
  <c r="W105" i="6"/>
  <c r="V105" i="6"/>
  <c r="U105" i="6"/>
  <c r="T105" i="6"/>
  <c r="S105" i="6"/>
  <c r="R105" i="6"/>
  <c r="Q105" i="6"/>
  <c r="P105" i="6"/>
  <c r="O105" i="6"/>
  <c r="N105" i="6"/>
  <c r="AE104" i="6"/>
  <c r="AD104" i="6"/>
  <c r="AC104" i="6"/>
  <c r="AB104" i="6"/>
  <c r="AA104" i="6"/>
  <c r="W104" i="6"/>
  <c r="V104" i="6"/>
  <c r="U104" i="6"/>
  <c r="T104" i="6"/>
  <c r="S104" i="6"/>
  <c r="R104" i="6"/>
  <c r="Q104" i="6"/>
  <c r="P104" i="6"/>
  <c r="O104" i="6"/>
  <c r="N104" i="6"/>
  <c r="AE103" i="6"/>
  <c r="AD103" i="6"/>
  <c r="AC103" i="6"/>
  <c r="AB103" i="6"/>
  <c r="AA103" i="6"/>
  <c r="W103" i="6"/>
  <c r="V103" i="6"/>
  <c r="U103" i="6"/>
  <c r="T103" i="6"/>
  <c r="S103" i="6"/>
  <c r="R103" i="6"/>
  <c r="Q103" i="6"/>
  <c r="P103" i="6"/>
  <c r="O103" i="6"/>
  <c r="N103" i="6"/>
  <c r="AE102" i="6"/>
  <c r="AD102" i="6"/>
  <c r="AC102" i="6"/>
  <c r="AB102" i="6"/>
  <c r="AA102" i="6"/>
  <c r="W102" i="6"/>
  <c r="V102" i="6"/>
  <c r="U102" i="6"/>
  <c r="T102" i="6"/>
  <c r="S102" i="6"/>
  <c r="R102" i="6"/>
  <c r="Q102" i="6"/>
  <c r="P102" i="6"/>
  <c r="O102" i="6"/>
  <c r="N102" i="6"/>
  <c r="AE101" i="6"/>
  <c r="AD101" i="6"/>
  <c r="AC101" i="6"/>
  <c r="AB101" i="6"/>
  <c r="AA101" i="6"/>
  <c r="W101" i="6"/>
  <c r="V101" i="6"/>
  <c r="U101" i="6"/>
  <c r="T101" i="6"/>
  <c r="S101" i="6"/>
  <c r="R101" i="6"/>
  <c r="Q101" i="6"/>
  <c r="P101" i="6"/>
  <c r="O101" i="6"/>
  <c r="N101" i="6"/>
  <c r="AE100" i="6"/>
  <c r="AD100" i="6"/>
  <c r="AC100" i="6"/>
  <c r="AB100" i="6"/>
  <c r="AA100" i="6"/>
  <c r="W100" i="6"/>
  <c r="V100" i="6"/>
  <c r="U100" i="6"/>
  <c r="T100" i="6"/>
  <c r="S100" i="6"/>
  <c r="R100" i="6"/>
  <c r="Q100" i="6"/>
  <c r="P100" i="6"/>
  <c r="O100" i="6"/>
  <c r="N100" i="6"/>
  <c r="AE99" i="6"/>
  <c r="AD99" i="6"/>
  <c r="AC99" i="6"/>
  <c r="AB99" i="6"/>
  <c r="AA99" i="6"/>
  <c r="W99" i="6"/>
  <c r="V99" i="6"/>
  <c r="U99" i="6"/>
  <c r="T99" i="6"/>
  <c r="S99" i="6"/>
  <c r="R99" i="6"/>
  <c r="Q99" i="6"/>
  <c r="P99" i="6"/>
  <c r="O99" i="6"/>
  <c r="N99" i="6"/>
  <c r="AE98" i="6"/>
  <c r="AD98" i="6"/>
  <c r="AC98" i="6"/>
  <c r="AB98" i="6"/>
  <c r="AA98" i="6"/>
  <c r="W98" i="6"/>
  <c r="V98" i="6"/>
  <c r="U98" i="6"/>
  <c r="T98" i="6"/>
  <c r="S98" i="6"/>
  <c r="R98" i="6"/>
  <c r="Q98" i="6"/>
  <c r="P98" i="6"/>
  <c r="O98" i="6"/>
  <c r="N98" i="6"/>
  <c r="AE97" i="6"/>
  <c r="AD97" i="6"/>
  <c r="AC97" i="6"/>
  <c r="AB97" i="6"/>
  <c r="AA97" i="6"/>
  <c r="W97" i="6"/>
  <c r="V97" i="6"/>
  <c r="U97" i="6"/>
  <c r="T97" i="6"/>
  <c r="S97" i="6"/>
  <c r="R97" i="6"/>
  <c r="Q97" i="6"/>
  <c r="P97" i="6"/>
  <c r="O97" i="6"/>
  <c r="N97" i="6"/>
  <c r="AE96" i="6"/>
  <c r="AD96" i="6"/>
  <c r="AC96" i="6"/>
  <c r="AB96" i="6"/>
  <c r="AA96" i="6"/>
  <c r="W96" i="6"/>
  <c r="V96" i="6"/>
  <c r="U96" i="6"/>
  <c r="T96" i="6"/>
  <c r="S96" i="6"/>
  <c r="R96" i="6"/>
  <c r="Q96" i="6"/>
  <c r="P96" i="6"/>
  <c r="O96" i="6"/>
  <c r="N96" i="6"/>
  <c r="AE95" i="6"/>
  <c r="AD95" i="6"/>
  <c r="AC95" i="6"/>
  <c r="AB95" i="6"/>
  <c r="AA95" i="6"/>
  <c r="W95" i="6"/>
  <c r="V95" i="6"/>
  <c r="U95" i="6"/>
  <c r="T95" i="6"/>
  <c r="S95" i="6"/>
  <c r="R95" i="6"/>
  <c r="Q95" i="6"/>
  <c r="P95" i="6"/>
  <c r="O95" i="6"/>
  <c r="N95" i="6"/>
  <c r="AE94" i="6"/>
  <c r="AD94" i="6"/>
  <c r="AC94" i="6"/>
  <c r="AB94" i="6"/>
  <c r="AA94" i="6"/>
  <c r="W94" i="6"/>
  <c r="V94" i="6"/>
  <c r="U94" i="6"/>
  <c r="T94" i="6"/>
  <c r="S94" i="6"/>
  <c r="R94" i="6"/>
  <c r="Q94" i="6"/>
  <c r="P94" i="6"/>
  <c r="O94" i="6"/>
  <c r="N94" i="6"/>
  <c r="AE93" i="6"/>
  <c r="AD93" i="6"/>
  <c r="AC93" i="6"/>
  <c r="AB93" i="6"/>
  <c r="AA93" i="6"/>
  <c r="W93" i="6"/>
  <c r="V93" i="6"/>
  <c r="U93" i="6"/>
  <c r="T93" i="6"/>
  <c r="S93" i="6"/>
  <c r="R93" i="6"/>
  <c r="Q93" i="6"/>
  <c r="P93" i="6"/>
  <c r="O93" i="6"/>
  <c r="N93" i="6"/>
  <c r="AE92" i="6"/>
  <c r="AD92" i="6"/>
  <c r="AC92" i="6"/>
  <c r="AB92" i="6"/>
  <c r="AA92" i="6"/>
  <c r="W92" i="6"/>
  <c r="V92" i="6"/>
  <c r="U92" i="6"/>
  <c r="T92" i="6"/>
  <c r="S92" i="6"/>
  <c r="R92" i="6"/>
  <c r="Q92" i="6"/>
  <c r="P92" i="6"/>
  <c r="O92" i="6"/>
  <c r="N92" i="6"/>
  <c r="AE91" i="6"/>
  <c r="AD91" i="6"/>
  <c r="AC91" i="6"/>
  <c r="AB91" i="6"/>
  <c r="AA91" i="6"/>
  <c r="W91" i="6"/>
  <c r="V91" i="6"/>
  <c r="U91" i="6"/>
  <c r="T91" i="6"/>
  <c r="S91" i="6"/>
  <c r="R91" i="6"/>
  <c r="Q91" i="6"/>
  <c r="P91" i="6"/>
  <c r="O91" i="6"/>
  <c r="N91" i="6"/>
  <c r="AE84" i="6"/>
  <c r="AD84" i="6"/>
  <c r="AC84" i="6"/>
  <c r="AB84" i="6"/>
  <c r="AA84" i="6"/>
  <c r="W84" i="6"/>
  <c r="V84" i="6"/>
  <c r="U84" i="6"/>
  <c r="T84" i="6"/>
  <c r="S84" i="6"/>
  <c r="R84" i="6"/>
  <c r="Q84" i="6"/>
  <c r="P84" i="6"/>
  <c r="O84" i="6"/>
  <c r="N84" i="6"/>
  <c r="AE83" i="6"/>
  <c r="AD83" i="6"/>
  <c r="AC83" i="6"/>
  <c r="AB83" i="6"/>
  <c r="AA83" i="6"/>
  <c r="W83" i="6"/>
  <c r="V83" i="6"/>
  <c r="U83" i="6"/>
  <c r="T83" i="6"/>
  <c r="S83" i="6"/>
  <c r="R83" i="6"/>
  <c r="Q83" i="6"/>
  <c r="P83" i="6"/>
  <c r="O83" i="6"/>
  <c r="N83" i="6"/>
  <c r="AE82" i="6"/>
  <c r="AD82" i="6"/>
  <c r="AC82" i="6"/>
  <c r="AB82" i="6"/>
  <c r="AA82" i="6"/>
  <c r="W82" i="6"/>
  <c r="V82" i="6"/>
  <c r="U82" i="6"/>
  <c r="T82" i="6"/>
  <c r="S82" i="6"/>
  <c r="R82" i="6"/>
  <c r="Q82" i="6"/>
  <c r="P82" i="6"/>
  <c r="O82" i="6"/>
  <c r="N82" i="6"/>
  <c r="AE81" i="6"/>
  <c r="AD81" i="6"/>
  <c r="AC81" i="6"/>
  <c r="AB81" i="6"/>
  <c r="AA81" i="6"/>
  <c r="W81" i="6"/>
  <c r="V81" i="6"/>
  <c r="U81" i="6"/>
  <c r="T81" i="6"/>
  <c r="S81" i="6"/>
  <c r="R81" i="6"/>
  <c r="Q81" i="6"/>
  <c r="P81" i="6"/>
  <c r="O81" i="6"/>
  <c r="N81" i="6"/>
  <c r="AE80" i="6"/>
  <c r="AD80" i="6"/>
  <c r="AC80" i="6"/>
  <c r="AB80" i="6"/>
  <c r="AA80" i="6"/>
  <c r="W80" i="6"/>
  <c r="V80" i="6"/>
  <c r="U80" i="6"/>
  <c r="T80" i="6"/>
  <c r="S80" i="6"/>
  <c r="R80" i="6"/>
  <c r="Q80" i="6"/>
  <c r="P80" i="6"/>
  <c r="O80" i="6"/>
  <c r="N80" i="6"/>
  <c r="AE79" i="6"/>
  <c r="AD79" i="6"/>
  <c r="AC79" i="6"/>
  <c r="AB79" i="6"/>
  <c r="AA79" i="6"/>
  <c r="W79" i="6"/>
  <c r="V79" i="6"/>
  <c r="U79" i="6"/>
  <c r="T79" i="6"/>
  <c r="S79" i="6"/>
  <c r="R79" i="6"/>
  <c r="Q79" i="6"/>
  <c r="P79" i="6"/>
  <c r="O79" i="6"/>
  <c r="N79" i="6"/>
  <c r="AE78" i="6"/>
  <c r="AD78" i="6"/>
  <c r="AC78" i="6"/>
  <c r="AB78" i="6"/>
  <c r="AA78" i="6"/>
  <c r="W78" i="6"/>
  <c r="V78" i="6"/>
  <c r="U78" i="6"/>
  <c r="T78" i="6"/>
  <c r="S78" i="6"/>
  <c r="R78" i="6"/>
  <c r="Q78" i="6"/>
  <c r="P78" i="6"/>
  <c r="O78" i="6"/>
  <c r="N78" i="6"/>
  <c r="AE77" i="6"/>
  <c r="AD77" i="6"/>
  <c r="AC77" i="6"/>
  <c r="AB77" i="6"/>
  <c r="AA77" i="6"/>
  <c r="W77" i="6"/>
  <c r="V77" i="6"/>
  <c r="U77" i="6"/>
  <c r="T77" i="6"/>
  <c r="S77" i="6"/>
  <c r="R77" i="6"/>
  <c r="Q77" i="6"/>
  <c r="P77" i="6"/>
  <c r="O77" i="6"/>
  <c r="N77" i="6"/>
  <c r="AE76" i="6"/>
  <c r="AD76" i="6"/>
  <c r="AC76" i="6"/>
  <c r="AB76" i="6"/>
  <c r="AA76" i="6"/>
  <c r="W76" i="6"/>
  <c r="V76" i="6"/>
  <c r="U76" i="6"/>
  <c r="T76" i="6"/>
  <c r="S76" i="6"/>
  <c r="R76" i="6"/>
  <c r="Q76" i="6"/>
  <c r="P76" i="6"/>
  <c r="O76" i="6"/>
  <c r="N76" i="6"/>
  <c r="AE75" i="6"/>
  <c r="AD75" i="6"/>
  <c r="AC75" i="6"/>
  <c r="AB75" i="6"/>
  <c r="AA75" i="6"/>
  <c r="W75" i="6"/>
  <c r="V75" i="6"/>
  <c r="U75" i="6"/>
  <c r="T75" i="6"/>
  <c r="S75" i="6"/>
  <c r="R75" i="6"/>
  <c r="Q75" i="6"/>
  <c r="P75" i="6"/>
  <c r="O75" i="6"/>
  <c r="N75" i="6"/>
  <c r="AE74" i="6"/>
  <c r="AD74" i="6"/>
  <c r="AC74" i="6"/>
  <c r="AB74" i="6"/>
  <c r="AA74" i="6"/>
  <c r="W74" i="6"/>
  <c r="V74" i="6"/>
  <c r="U74" i="6"/>
  <c r="T74" i="6"/>
  <c r="S74" i="6"/>
  <c r="R74" i="6"/>
  <c r="Q74" i="6"/>
  <c r="P74" i="6"/>
  <c r="O74" i="6"/>
  <c r="N74" i="6"/>
  <c r="AE73" i="6"/>
  <c r="AD73" i="6"/>
  <c r="AC73" i="6"/>
  <c r="AB73" i="6"/>
  <c r="AA73" i="6"/>
  <c r="W73" i="6"/>
  <c r="V73" i="6"/>
  <c r="U73" i="6"/>
  <c r="T73" i="6"/>
  <c r="S73" i="6"/>
  <c r="R73" i="6"/>
  <c r="Q73" i="6"/>
  <c r="P73" i="6"/>
  <c r="O73" i="6"/>
  <c r="N73" i="6"/>
  <c r="AE72" i="6"/>
  <c r="AD72" i="6"/>
  <c r="AC72" i="6"/>
  <c r="AB72" i="6"/>
  <c r="AA72" i="6"/>
  <c r="W72" i="6"/>
  <c r="V72" i="6"/>
  <c r="U72" i="6"/>
  <c r="T72" i="6"/>
  <c r="S72" i="6"/>
  <c r="R72" i="6"/>
  <c r="Q72" i="6"/>
  <c r="P72" i="6"/>
  <c r="O72" i="6"/>
  <c r="N72" i="6"/>
  <c r="AE71" i="6"/>
  <c r="AD71" i="6"/>
  <c r="AC71" i="6"/>
  <c r="AB71" i="6"/>
  <c r="AA71" i="6"/>
  <c r="W71" i="6"/>
  <c r="V71" i="6"/>
  <c r="U71" i="6"/>
  <c r="T71" i="6"/>
  <c r="S71" i="6"/>
  <c r="R71" i="6"/>
  <c r="Q71" i="6"/>
  <c r="P71" i="6"/>
  <c r="O71" i="6"/>
  <c r="N71" i="6"/>
  <c r="AE70" i="6"/>
  <c r="AD70" i="6"/>
  <c r="AC70" i="6"/>
  <c r="AB70" i="6"/>
  <c r="AA70" i="6"/>
  <c r="W70" i="6"/>
  <c r="V70" i="6"/>
  <c r="U70" i="6"/>
  <c r="T70" i="6"/>
  <c r="S70" i="6"/>
  <c r="R70" i="6"/>
  <c r="Q70" i="6"/>
  <c r="P70" i="6"/>
  <c r="O70" i="6"/>
  <c r="N70" i="6"/>
  <c r="AE69" i="6"/>
  <c r="AD69" i="6"/>
  <c r="AC69" i="6"/>
  <c r="AB69" i="6"/>
  <c r="AA69" i="6"/>
  <c r="W69" i="6"/>
  <c r="V69" i="6"/>
  <c r="U69" i="6"/>
  <c r="T69" i="6"/>
  <c r="S69" i="6"/>
  <c r="R69" i="6"/>
  <c r="Q69" i="6"/>
  <c r="P69" i="6"/>
  <c r="O69" i="6"/>
  <c r="N69" i="6"/>
  <c r="AE68" i="6"/>
  <c r="AD68" i="6"/>
  <c r="AC68" i="6"/>
  <c r="AB68" i="6"/>
  <c r="AA68" i="6"/>
  <c r="W68" i="6"/>
  <c r="V68" i="6"/>
  <c r="U68" i="6"/>
  <c r="T68" i="6"/>
  <c r="S68" i="6"/>
  <c r="R68" i="6"/>
  <c r="Q68" i="6"/>
  <c r="P68" i="6"/>
  <c r="O68" i="6"/>
  <c r="N68" i="6"/>
  <c r="AE67" i="6"/>
  <c r="AD67" i="6"/>
  <c r="AC67" i="6"/>
  <c r="AB67" i="6"/>
  <c r="AA67" i="6"/>
  <c r="W67" i="6"/>
  <c r="V67" i="6"/>
  <c r="U67" i="6"/>
  <c r="T67" i="6"/>
  <c r="S67" i="6"/>
  <c r="R67" i="6"/>
  <c r="Q67" i="6"/>
  <c r="P67" i="6"/>
  <c r="O67" i="6"/>
  <c r="N67" i="6"/>
  <c r="AE66" i="6"/>
  <c r="AD66" i="6"/>
  <c r="AC66" i="6"/>
  <c r="AB66" i="6"/>
  <c r="AA66" i="6"/>
  <c r="W66" i="6"/>
  <c r="V66" i="6"/>
  <c r="U66" i="6"/>
  <c r="T66" i="6"/>
  <c r="S66" i="6"/>
  <c r="R66" i="6"/>
  <c r="Q66" i="6"/>
  <c r="P66" i="6"/>
  <c r="O66" i="6"/>
  <c r="N66" i="6"/>
  <c r="AE65" i="6"/>
  <c r="AD65" i="6"/>
  <c r="AC65" i="6"/>
  <c r="AB65" i="6"/>
  <c r="AA65" i="6"/>
  <c r="W65" i="6"/>
  <c r="V65" i="6"/>
  <c r="U65" i="6"/>
  <c r="T65" i="6"/>
  <c r="S65" i="6"/>
  <c r="R65" i="6"/>
  <c r="Q65" i="6"/>
  <c r="P65" i="6"/>
  <c r="O65" i="6"/>
  <c r="N65" i="6"/>
  <c r="L136" i="6"/>
  <c r="K136" i="6"/>
  <c r="D136" i="6"/>
  <c r="C136" i="6"/>
  <c r="M136" i="6" s="1"/>
  <c r="B136" i="6"/>
  <c r="A136" i="6"/>
  <c r="L135" i="6"/>
  <c r="K135" i="6"/>
  <c r="D135" i="6"/>
  <c r="C135" i="6"/>
  <c r="M135" i="6" s="1"/>
  <c r="B135" i="6"/>
  <c r="A135" i="6"/>
  <c r="L134" i="6"/>
  <c r="K134" i="6"/>
  <c r="D134" i="6"/>
  <c r="C134" i="6"/>
  <c r="M134" i="6" s="1"/>
  <c r="B134" i="6"/>
  <c r="A134" i="6"/>
  <c r="L133" i="6"/>
  <c r="K133" i="6"/>
  <c r="D133" i="6"/>
  <c r="C133" i="6"/>
  <c r="M133" i="6" s="1"/>
  <c r="B133" i="6"/>
  <c r="A133" i="6"/>
  <c r="L132" i="6"/>
  <c r="K132" i="6"/>
  <c r="D132" i="6"/>
  <c r="C132" i="6"/>
  <c r="M132" i="6" s="1"/>
  <c r="B132" i="6"/>
  <c r="A132" i="6"/>
  <c r="L131" i="6"/>
  <c r="K131" i="6"/>
  <c r="D131" i="6"/>
  <c r="C131" i="6"/>
  <c r="M131" i="6" s="1"/>
  <c r="B131" i="6"/>
  <c r="A131" i="6"/>
  <c r="L130" i="6"/>
  <c r="K130" i="6"/>
  <c r="D130" i="6"/>
  <c r="C130" i="6"/>
  <c r="M130" i="6" s="1"/>
  <c r="B130" i="6"/>
  <c r="A130" i="6"/>
  <c r="L129" i="6"/>
  <c r="K129" i="6"/>
  <c r="D129" i="6"/>
  <c r="C129" i="6"/>
  <c r="M129" i="6" s="1"/>
  <c r="B129" i="6"/>
  <c r="A129" i="6"/>
  <c r="L128" i="6"/>
  <c r="K128" i="6"/>
  <c r="D128" i="6"/>
  <c r="C128" i="6"/>
  <c r="M128" i="6" s="1"/>
  <c r="B128" i="6"/>
  <c r="A128" i="6"/>
  <c r="L127" i="6"/>
  <c r="K127" i="6"/>
  <c r="D127" i="6"/>
  <c r="C127" i="6"/>
  <c r="M127" i="6" s="1"/>
  <c r="B127" i="6"/>
  <c r="A127" i="6"/>
  <c r="L126" i="6"/>
  <c r="K126" i="6"/>
  <c r="D126" i="6"/>
  <c r="C126" i="6"/>
  <c r="M126" i="6" s="1"/>
  <c r="B126" i="6"/>
  <c r="A126" i="6"/>
  <c r="L125" i="6"/>
  <c r="K125" i="6"/>
  <c r="D125" i="6"/>
  <c r="C125" i="6"/>
  <c r="M125" i="6" s="1"/>
  <c r="B125" i="6"/>
  <c r="A125" i="6"/>
  <c r="L124" i="6"/>
  <c r="K124" i="6"/>
  <c r="D124" i="6"/>
  <c r="C124" i="6"/>
  <c r="M124" i="6" s="1"/>
  <c r="B124" i="6"/>
  <c r="A124" i="6"/>
  <c r="L123" i="6"/>
  <c r="K123" i="6"/>
  <c r="D123" i="6"/>
  <c r="C123" i="6"/>
  <c r="M123" i="6" s="1"/>
  <c r="B123" i="6"/>
  <c r="A123" i="6"/>
  <c r="L122" i="6"/>
  <c r="K122" i="6"/>
  <c r="D122" i="6"/>
  <c r="C122" i="6"/>
  <c r="M122" i="6" s="1"/>
  <c r="B122" i="6"/>
  <c r="A122" i="6"/>
  <c r="L121" i="6"/>
  <c r="K121" i="6"/>
  <c r="D121" i="6"/>
  <c r="C121" i="6"/>
  <c r="M121" i="6" s="1"/>
  <c r="B121" i="6"/>
  <c r="A121" i="6"/>
  <c r="L120" i="6"/>
  <c r="K120" i="6"/>
  <c r="D120" i="6"/>
  <c r="C120" i="6"/>
  <c r="M120" i="6" s="1"/>
  <c r="B120" i="6"/>
  <c r="A120" i="6"/>
  <c r="L119" i="6"/>
  <c r="K119" i="6"/>
  <c r="D119" i="6"/>
  <c r="C119" i="6"/>
  <c r="M119" i="6" s="1"/>
  <c r="B119" i="6"/>
  <c r="A119" i="6"/>
  <c r="L118" i="6"/>
  <c r="K118" i="6"/>
  <c r="D118" i="6"/>
  <c r="C118" i="6"/>
  <c r="M118" i="6" s="1"/>
  <c r="B118" i="6"/>
  <c r="A118" i="6"/>
  <c r="L117" i="6"/>
  <c r="K117" i="6"/>
  <c r="D117" i="6"/>
  <c r="C117" i="6"/>
  <c r="M117" i="6" s="1"/>
  <c r="B117" i="6"/>
  <c r="A117" i="6"/>
  <c r="L110" i="6"/>
  <c r="K110" i="6"/>
  <c r="D110" i="6"/>
  <c r="C110" i="6"/>
  <c r="M110" i="6" s="1"/>
  <c r="B110" i="6"/>
  <c r="A110" i="6"/>
  <c r="L109" i="6"/>
  <c r="K109" i="6"/>
  <c r="D109" i="6"/>
  <c r="C109" i="6"/>
  <c r="M109" i="6" s="1"/>
  <c r="B109" i="6"/>
  <c r="A109" i="6"/>
  <c r="L108" i="6"/>
  <c r="K108" i="6"/>
  <c r="D108" i="6"/>
  <c r="C108" i="6"/>
  <c r="M108" i="6" s="1"/>
  <c r="B108" i="6"/>
  <c r="A108" i="6"/>
  <c r="L107" i="6"/>
  <c r="K107" i="6"/>
  <c r="D107" i="6"/>
  <c r="C107" i="6"/>
  <c r="M107" i="6" s="1"/>
  <c r="B107" i="6"/>
  <c r="A107" i="6"/>
  <c r="L106" i="6"/>
  <c r="K106" i="6"/>
  <c r="D106" i="6"/>
  <c r="C106" i="6"/>
  <c r="M106" i="6" s="1"/>
  <c r="B106" i="6"/>
  <c r="A106" i="6"/>
  <c r="L105" i="6"/>
  <c r="K105" i="6"/>
  <c r="D105" i="6"/>
  <c r="C105" i="6"/>
  <c r="M105" i="6" s="1"/>
  <c r="B105" i="6"/>
  <c r="A105" i="6"/>
  <c r="L104" i="6"/>
  <c r="K104" i="6"/>
  <c r="D104" i="6"/>
  <c r="C104" i="6"/>
  <c r="M104" i="6" s="1"/>
  <c r="B104" i="6"/>
  <c r="A104" i="6"/>
  <c r="L103" i="6"/>
  <c r="K103" i="6"/>
  <c r="D103" i="6"/>
  <c r="C103" i="6"/>
  <c r="M103" i="6" s="1"/>
  <c r="B103" i="6"/>
  <c r="A103" i="6"/>
  <c r="L102" i="6"/>
  <c r="K102" i="6"/>
  <c r="D102" i="6"/>
  <c r="C102" i="6"/>
  <c r="M102" i="6" s="1"/>
  <c r="B102" i="6"/>
  <c r="A102" i="6"/>
  <c r="L101" i="6"/>
  <c r="K101" i="6"/>
  <c r="D101" i="6"/>
  <c r="C101" i="6"/>
  <c r="M101" i="6" s="1"/>
  <c r="B101" i="6"/>
  <c r="A101" i="6"/>
  <c r="L100" i="6"/>
  <c r="K100" i="6"/>
  <c r="D100" i="6"/>
  <c r="C100" i="6"/>
  <c r="M100" i="6" s="1"/>
  <c r="B100" i="6"/>
  <c r="A100" i="6"/>
  <c r="L99" i="6"/>
  <c r="K99" i="6"/>
  <c r="D99" i="6"/>
  <c r="C99" i="6"/>
  <c r="M99" i="6" s="1"/>
  <c r="B99" i="6"/>
  <c r="A99" i="6"/>
  <c r="L98" i="6"/>
  <c r="K98" i="6"/>
  <c r="D98" i="6"/>
  <c r="C98" i="6"/>
  <c r="M98" i="6" s="1"/>
  <c r="B98" i="6"/>
  <c r="A98" i="6"/>
  <c r="L97" i="6"/>
  <c r="K97" i="6"/>
  <c r="D97" i="6"/>
  <c r="C97" i="6"/>
  <c r="M97" i="6" s="1"/>
  <c r="B97" i="6"/>
  <c r="A97" i="6"/>
  <c r="L96" i="6"/>
  <c r="K96" i="6"/>
  <c r="D96" i="6"/>
  <c r="C96" i="6"/>
  <c r="M96" i="6" s="1"/>
  <c r="B96" i="6"/>
  <c r="A96" i="6"/>
  <c r="L95" i="6"/>
  <c r="K95" i="6"/>
  <c r="D95" i="6"/>
  <c r="C95" i="6"/>
  <c r="M95" i="6" s="1"/>
  <c r="B95" i="6"/>
  <c r="A95" i="6"/>
  <c r="L94" i="6"/>
  <c r="K94" i="6"/>
  <c r="D94" i="6"/>
  <c r="C94" i="6"/>
  <c r="M94" i="6" s="1"/>
  <c r="B94" i="6"/>
  <c r="A94" i="6"/>
  <c r="L93" i="6"/>
  <c r="K93" i="6"/>
  <c r="D93" i="6"/>
  <c r="C93" i="6"/>
  <c r="M93" i="6" s="1"/>
  <c r="B93" i="6"/>
  <c r="A93" i="6"/>
  <c r="L92" i="6"/>
  <c r="K92" i="6"/>
  <c r="D92" i="6"/>
  <c r="C92" i="6"/>
  <c r="M92" i="6" s="1"/>
  <c r="B92" i="6"/>
  <c r="A92" i="6"/>
  <c r="L91" i="6"/>
  <c r="K91" i="6"/>
  <c r="D91" i="6"/>
  <c r="C91" i="6"/>
  <c r="M91" i="6" s="1"/>
  <c r="B91" i="6"/>
  <c r="A91" i="6"/>
  <c r="L84" i="6"/>
  <c r="K84" i="6"/>
  <c r="D84" i="6"/>
  <c r="C84" i="6"/>
  <c r="M84" i="6" s="1"/>
  <c r="B84" i="6"/>
  <c r="A84" i="6"/>
  <c r="L83" i="6"/>
  <c r="K83" i="6"/>
  <c r="D83" i="6"/>
  <c r="C83" i="6"/>
  <c r="M83" i="6" s="1"/>
  <c r="B83" i="6"/>
  <c r="A83" i="6"/>
  <c r="L82" i="6"/>
  <c r="K82" i="6"/>
  <c r="D82" i="6"/>
  <c r="C82" i="6"/>
  <c r="M82" i="6" s="1"/>
  <c r="B82" i="6"/>
  <c r="A82" i="6"/>
  <c r="L81" i="6"/>
  <c r="K81" i="6"/>
  <c r="D81" i="6"/>
  <c r="C81" i="6"/>
  <c r="M81" i="6" s="1"/>
  <c r="B81" i="6"/>
  <c r="A81" i="6"/>
  <c r="L80" i="6"/>
  <c r="K80" i="6"/>
  <c r="D80" i="6"/>
  <c r="C80" i="6"/>
  <c r="M80" i="6" s="1"/>
  <c r="B80" i="6"/>
  <c r="A80" i="6"/>
  <c r="L79" i="6"/>
  <c r="K79" i="6"/>
  <c r="D79" i="6"/>
  <c r="C79" i="6"/>
  <c r="M79" i="6" s="1"/>
  <c r="B79" i="6"/>
  <c r="A79" i="6"/>
  <c r="L78" i="6"/>
  <c r="K78" i="6"/>
  <c r="D78" i="6"/>
  <c r="C78" i="6"/>
  <c r="M78" i="6" s="1"/>
  <c r="B78" i="6"/>
  <c r="A78" i="6"/>
  <c r="L77" i="6"/>
  <c r="K77" i="6"/>
  <c r="D77" i="6"/>
  <c r="C77" i="6"/>
  <c r="M77" i="6" s="1"/>
  <c r="B77" i="6"/>
  <c r="A77" i="6"/>
  <c r="L76" i="6"/>
  <c r="K76" i="6"/>
  <c r="D76" i="6"/>
  <c r="C76" i="6"/>
  <c r="M76" i="6" s="1"/>
  <c r="B76" i="6"/>
  <c r="A76" i="6"/>
  <c r="L75" i="6"/>
  <c r="K75" i="6"/>
  <c r="D75" i="6"/>
  <c r="C75" i="6"/>
  <c r="M75" i="6" s="1"/>
  <c r="B75" i="6"/>
  <c r="A75" i="6"/>
  <c r="L74" i="6"/>
  <c r="K74" i="6"/>
  <c r="D74" i="6"/>
  <c r="C74" i="6"/>
  <c r="M74" i="6" s="1"/>
  <c r="B74" i="6"/>
  <c r="A74" i="6"/>
  <c r="L73" i="6"/>
  <c r="K73" i="6"/>
  <c r="D73" i="6"/>
  <c r="C73" i="6"/>
  <c r="M73" i="6" s="1"/>
  <c r="B73" i="6"/>
  <c r="A73" i="6"/>
  <c r="L72" i="6"/>
  <c r="K72" i="6"/>
  <c r="D72" i="6"/>
  <c r="C72" i="6"/>
  <c r="M72" i="6" s="1"/>
  <c r="B72" i="6"/>
  <c r="A72" i="6"/>
  <c r="L71" i="6"/>
  <c r="K71" i="6"/>
  <c r="D71" i="6"/>
  <c r="C71" i="6"/>
  <c r="M71" i="6" s="1"/>
  <c r="B71" i="6"/>
  <c r="A71" i="6"/>
  <c r="L70" i="6"/>
  <c r="K70" i="6"/>
  <c r="D70" i="6"/>
  <c r="C70" i="6"/>
  <c r="M70" i="6" s="1"/>
  <c r="B70" i="6"/>
  <c r="A70" i="6"/>
  <c r="L69" i="6"/>
  <c r="K69" i="6"/>
  <c r="D69" i="6"/>
  <c r="C69" i="6"/>
  <c r="M69" i="6" s="1"/>
  <c r="B69" i="6"/>
  <c r="A69" i="6"/>
  <c r="L68" i="6"/>
  <c r="K68" i="6"/>
  <c r="D68" i="6"/>
  <c r="C68" i="6"/>
  <c r="M68" i="6" s="1"/>
  <c r="B68" i="6"/>
  <c r="A68" i="6"/>
  <c r="L67" i="6"/>
  <c r="K67" i="6"/>
  <c r="D67" i="6"/>
  <c r="C67" i="6"/>
  <c r="M67" i="6" s="1"/>
  <c r="B67" i="6"/>
  <c r="A67" i="6"/>
  <c r="L66" i="6"/>
  <c r="K66" i="6"/>
  <c r="D66" i="6"/>
  <c r="C66" i="6"/>
  <c r="M66" i="6" s="1"/>
  <c r="B66" i="6"/>
  <c r="A66" i="6"/>
  <c r="L65" i="6"/>
  <c r="K65" i="6"/>
  <c r="D65" i="6"/>
  <c r="C65" i="6"/>
  <c r="M65" i="6" s="1"/>
  <c r="B65" i="6"/>
  <c r="A65" i="6"/>
  <c r="F249" i="5"/>
  <c r="F247" i="5"/>
  <c r="F245" i="5"/>
  <c r="F243" i="5"/>
  <c r="F241" i="5"/>
  <c r="F239" i="5"/>
  <c r="F237" i="5"/>
  <c r="F235" i="5"/>
  <c r="F233" i="5"/>
  <c r="F231" i="5"/>
  <c r="F229" i="5"/>
  <c r="F227" i="5"/>
  <c r="F225" i="5"/>
  <c r="F223" i="5"/>
  <c r="F221" i="5"/>
  <c r="F219" i="5"/>
  <c r="F217" i="5"/>
  <c r="F215" i="5"/>
  <c r="F213" i="5"/>
  <c r="F211" i="5"/>
  <c r="F200" i="5"/>
  <c r="F198" i="5"/>
  <c r="F196" i="5"/>
  <c r="F194" i="5"/>
  <c r="F192" i="5"/>
  <c r="F190" i="5"/>
  <c r="F188" i="5"/>
  <c r="F186" i="5"/>
  <c r="F184" i="5"/>
  <c r="F182" i="5"/>
  <c r="F180" i="5"/>
  <c r="F178" i="5"/>
  <c r="F176" i="5"/>
  <c r="F174" i="5"/>
  <c r="F172" i="5"/>
  <c r="F170" i="5"/>
  <c r="F168" i="5"/>
  <c r="F166" i="5"/>
  <c r="F164" i="5"/>
  <c r="F162" i="5"/>
  <c r="F151" i="5"/>
  <c r="F149" i="5"/>
  <c r="F147" i="5"/>
  <c r="F145" i="5"/>
  <c r="F143" i="5"/>
  <c r="F141" i="5"/>
  <c r="F139" i="5"/>
  <c r="F137" i="5"/>
  <c r="F135" i="5"/>
  <c r="F133" i="5"/>
  <c r="F131" i="5"/>
  <c r="F129" i="5"/>
  <c r="F127" i="5"/>
  <c r="F125" i="5"/>
  <c r="F123" i="5"/>
  <c r="F121" i="5"/>
  <c r="F119" i="5"/>
  <c r="F117" i="5"/>
  <c r="F115" i="5"/>
  <c r="F113" i="5"/>
  <c r="AG250" i="5"/>
  <c r="AF250" i="5"/>
  <c r="AE250" i="5"/>
  <c r="AD250" i="5"/>
  <c r="AC250" i="5"/>
  <c r="AB250" i="5"/>
  <c r="AA250" i="5"/>
  <c r="Z250" i="5"/>
  <c r="Y250" i="5"/>
  <c r="X250" i="5"/>
  <c r="U250" i="5"/>
  <c r="T250" i="5"/>
  <c r="S250" i="5"/>
  <c r="R250" i="5"/>
  <c r="Q250" i="5"/>
  <c r="P250" i="5"/>
  <c r="O250" i="5"/>
  <c r="N250" i="5"/>
  <c r="M250" i="5"/>
  <c r="L250" i="5"/>
  <c r="AG249" i="5"/>
  <c r="AF249" i="5"/>
  <c r="AE249" i="5"/>
  <c r="AD249" i="5"/>
  <c r="AC249" i="5"/>
  <c r="AB249" i="5"/>
  <c r="AA249" i="5"/>
  <c r="Z249" i="5"/>
  <c r="Y249" i="5"/>
  <c r="X249" i="5"/>
  <c r="U249" i="5"/>
  <c r="T249" i="5"/>
  <c r="S249" i="5"/>
  <c r="R249" i="5"/>
  <c r="Q249" i="5"/>
  <c r="P249" i="5"/>
  <c r="O249" i="5"/>
  <c r="N249" i="5"/>
  <c r="M249" i="5"/>
  <c r="L249" i="5"/>
  <c r="AG248" i="5"/>
  <c r="AF248" i="5"/>
  <c r="AE248" i="5"/>
  <c r="AD248" i="5"/>
  <c r="AC248" i="5"/>
  <c r="AB248" i="5"/>
  <c r="AA248" i="5"/>
  <c r="Z248" i="5"/>
  <c r="Y248" i="5"/>
  <c r="X248" i="5"/>
  <c r="U248" i="5"/>
  <c r="T248" i="5"/>
  <c r="S248" i="5"/>
  <c r="R248" i="5"/>
  <c r="Q248" i="5"/>
  <c r="P248" i="5"/>
  <c r="O248" i="5"/>
  <c r="N248" i="5"/>
  <c r="M248" i="5"/>
  <c r="L248" i="5"/>
  <c r="AG247" i="5"/>
  <c r="AF247" i="5"/>
  <c r="AE247" i="5"/>
  <c r="AD247" i="5"/>
  <c r="AC247" i="5"/>
  <c r="AB247" i="5"/>
  <c r="AA247" i="5"/>
  <c r="Z247" i="5"/>
  <c r="Y247" i="5"/>
  <c r="X247" i="5"/>
  <c r="U247" i="5"/>
  <c r="T247" i="5"/>
  <c r="S247" i="5"/>
  <c r="R247" i="5"/>
  <c r="Q247" i="5"/>
  <c r="P247" i="5"/>
  <c r="O247" i="5"/>
  <c r="N247" i="5"/>
  <c r="M247" i="5"/>
  <c r="L247" i="5"/>
  <c r="AG246" i="5"/>
  <c r="AF246" i="5"/>
  <c r="AE246" i="5"/>
  <c r="AD246" i="5"/>
  <c r="AC246" i="5"/>
  <c r="AB246" i="5"/>
  <c r="AA246" i="5"/>
  <c r="Z246" i="5"/>
  <c r="Y246" i="5"/>
  <c r="X246" i="5"/>
  <c r="U246" i="5"/>
  <c r="T246" i="5"/>
  <c r="S246" i="5"/>
  <c r="R246" i="5"/>
  <c r="Q246" i="5"/>
  <c r="P246" i="5"/>
  <c r="O246" i="5"/>
  <c r="N246" i="5"/>
  <c r="M246" i="5"/>
  <c r="L246" i="5"/>
  <c r="AG245" i="5"/>
  <c r="AF245" i="5"/>
  <c r="AE245" i="5"/>
  <c r="AD245" i="5"/>
  <c r="AC245" i="5"/>
  <c r="AB245" i="5"/>
  <c r="AA245" i="5"/>
  <c r="Z245" i="5"/>
  <c r="Y245" i="5"/>
  <c r="X245" i="5"/>
  <c r="U245" i="5"/>
  <c r="T245" i="5"/>
  <c r="S245" i="5"/>
  <c r="R245" i="5"/>
  <c r="Q245" i="5"/>
  <c r="P245" i="5"/>
  <c r="O245" i="5"/>
  <c r="N245" i="5"/>
  <c r="M245" i="5"/>
  <c r="L245" i="5"/>
  <c r="AG244" i="5"/>
  <c r="AF244" i="5"/>
  <c r="AE244" i="5"/>
  <c r="AD244" i="5"/>
  <c r="AC244" i="5"/>
  <c r="AB244" i="5"/>
  <c r="AA244" i="5"/>
  <c r="Z244" i="5"/>
  <c r="Y244" i="5"/>
  <c r="X244" i="5"/>
  <c r="U244" i="5"/>
  <c r="T244" i="5"/>
  <c r="S244" i="5"/>
  <c r="R244" i="5"/>
  <c r="Q244" i="5"/>
  <c r="P244" i="5"/>
  <c r="O244" i="5"/>
  <c r="N244" i="5"/>
  <c r="M244" i="5"/>
  <c r="L244" i="5"/>
  <c r="AG243" i="5"/>
  <c r="AF243" i="5"/>
  <c r="AE243" i="5"/>
  <c r="AD243" i="5"/>
  <c r="AC243" i="5"/>
  <c r="AB243" i="5"/>
  <c r="AA243" i="5"/>
  <c r="Z243" i="5"/>
  <c r="Y243" i="5"/>
  <c r="X243" i="5"/>
  <c r="U243" i="5"/>
  <c r="T243" i="5"/>
  <c r="S243" i="5"/>
  <c r="R243" i="5"/>
  <c r="Q243" i="5"/>
  <c r="P243" i="5"/>
  <c r="O243" i="5"/>
  <c r="N243" i="5"/>
  <c r="M243" i="5"/>
  <c r="L243" i="5"/>
  <c r="AG242" i="5"/>
  <c r="AF242" i="5"/>
  <c r="AE242" i="5"/>
  <c r="AD242" i="5"/>
  <c r="AC242" i="5"/>
  <c r="AB242" i="5"/>
  <c r="AA242" i="5"/>
  <c r="Z242" i="5"/>
  <c r="Y242" i="5"/>
  <c r="X242" i="5"/>
  <c r="U242" i="5"/>
  <c r="T242" i="5"/>
  <c r="S242" i="5"/>
  <c r="R242" i="5"/>
  <c r="Q242" i="5"/>
  <c r="P242" i="5"/>
  <c r="O242" i="5"/>
  <c r="N242" i="5"/>
  <c r="M242" i="5"/>
  <c r="L242" i="5"/>
  <c r="AG241" i="5"/>
  <c r="AF241" i="5"/>
  <c r="AE241" i="5"/>
  <c r="AD241" i="5"/>
  <c r="AC241" i="5"/>
  <c r="AB241" i="5"/>
  <c r="AA241" i="5"/>
  <c r="Z241" i="5"/>
  <c r="Y241" i="5"/>
  <c r="X241" i="5"/>
  <c r="U241" i="5"/>
  <c r="T241" i="5"/>
  <c r="S241" i="5"/>
  <c r="R241" i="5"/>
  <c r="Q241" i="5"/>
  <c r="P241" i="5"/>
  <c r="O241" i="5"/>
  <c r="N241" i="5"/>
  <c r="M241" i="5"/>
  <c r="L241" i="5"/>
  <c r="AG240" i="5"/>
  <c r="AF240" i="5"/>
  <c r="AE240" i="5"/>
  <c r="AD240" i="5"/>
  <c r="AC240" i="5"/>
  <c r="AB240" i="5"/>
  <c r="AA240" i="5"/>
  <c r="Z240" i="5"/>
  <c r="Y240" i="5"/>
  <c r="X240" i="5"/>
  <c r="U240" i="5"/>
  <c r="T240" i="5"/>
  <c r="S240" i="5"/>
  <c r="R240" i="5"/>
  <c r="Q240" i="5"/>
  <c r="P240" i="5"/>
  <c r="O240" i="5"/>
  <c r="N240" i="5"/>
  <c r="M240" i="5"/>
  <c r="L240" i="5"/>
  <c r="AG239" i="5"/>
  <c r="AF239" i="5"/>
  <c r="AE239" i="5"/>
  <c r="AD239" i="5"/>
  <c r="AC239" i="5"/>
  <c r="AB239" i="5"/>
  <c r="AA239" i="5"/>
  <c r="Z239" i="5"/>
  <c r="Y239" i="5"/>
  <c r="X239" i="5"/>
  <c r="U239" i="5"/>
  <c r="T239" i="5"/>
  <c r="S239" i="5"/>
  <c r="R239" i="5"/>
  <c r="Q239" i="5"/>
  <c r="P239" i="5"/>
  <c r="O239" i="5"/>
  <c r="N239" i="5"/>
  <c r="M239" i="5"/>
  <c r="L239" i="5"/>
  <c r="AG238" i="5"/>
  <c r="AF238" i="5"/>
  <c r="AE238" i="5"/>
  <c r="AD238" i="5"/>
  <c r="AC238" i="5"/>
  <c r="AB238" i="5"/>
  <c r="AA238" i="5"/>
  <c r="Z238" i="5"/>
  <c r="Y238" i="5"/>
  <c r="X238" i="5"/>
  <c r="U238" i="5"/>
  <c r="T238" i="5"/>
  <c r="S238" i="5"/>
  <c r="R238" i="5"/>
  <c r="Q238" i="5"/>
  <c r="P238" i="5"/>
  <c r="O238" i="5"/>
  <c r="N238" i="5"/>
  <c r="M238" i="5"/>
  <c r="L238" i="5"/>
  <c r="AG237" i="5"/>
  <c r="AF237" i="5"/>
  <c r="AE237" i="5"/>
  <c r="AD237" i="5"/>
  <c r="AC237" i="5"/>
  <c r="AB237" i="5"/>
  <c r="AA237" i="5"/>
  <c r="Z237" i="5"/>
  <c r="Y237" i="5"/>
  <c r="X237" i="5"/>
  <c r="U237" i="5"/>
  <c r="T237" i="5"/>
  <c r="S237" i="5"/>
  <c r="R237" i="5"/>
  <c r="Q237" i="5"/>
  <c r="P237" i="5"/>
  <c r="O237" i="5"/>
  <c r="N237" i="5"/>
  <c r="M237" i="5"/>
  <c r="L237" i="5"/>
  <c r="AG236" i="5"/>
  <c r="AF236" i="5"/>
  <c r="AE236" i="5"/>
  <c r="AD236" i="5"/>
  <c r="AC236" i="5"/>
  <c r="AB236" i="5"/>
  <c r="AA236" i="5"/>
  <c r="Z236" i="5"/>
  <c r="Y236" i="5"/>
  <c r="X236" i="5"/>
  <c r="U236" i="5"/>
  <c r="T236" i="5"/>
  <c r="S236" i="5"/>
  <c r="R236" i="5"/>
  <c r="Q236" i="5"/>
  <c r="P236" i="5"/>
  <c r="O236" i="5"/>
  <c r="N236" i="5"/>
  <c r="M236" i="5"/>
  <c r="L236" i="5"/>
  <c r="AG235" i="5"/>
  <c r="AF235" i="5"/>
  <c r="AE235" i="5"/>
  <c r="AD235" i="5"/>
  <c r="AC235" i="5"/>
  <c r="AB235" i="5"/>
  <c r="AA235" i="5"/>
  <c r="Z235" i="5"/>
  <c r="Y235" i="5"/>
  <c r="X235" i="5"/>
  <c r="U235" i="5"/>
  <c r="T235" i="5"/>
  <c r="S235" i="5"/>
  <c r="R235" i="5"/>
  <c r="Q235" i="5"/>
  <c r="P235" i="5"/>
  <c r="O235" i="5"/>
  <c r="N235" i="5"/>
  <c r="M235" i="5"/>
  <c r="L235" i="5"/>
  <c r="AG234" i="5"/>
  <c r="AF234" i="5"/>
  <c r="AE234" i="5"/>
  <c r="AD234" i="5"/>
  <c r="AC234" i="5"/>
  <c r="AB234" i="5"/>
  <c r="AA234" i="5"/>
  <c r="Z234" i="5"/>
  <c r="Y234" i="5"/>
  <c r="X234" i="5"/>
  <c r="U234" i="5"/>
  <c r="T234" i="5"/>
  <c r="S234" i="5"/>
  <c r="R234" i="5"/>
  <c r="Q234" i="5"/>
  <c r="P234" i="5"/>
  <c r="O234" i="5"/>
  <c r="N234" i="5"/>
  <c r="M234" i="5"/>
  <c r="L234" i="5"/>
  <c r="AG233" i="5"/>
  <c r="AF233" i="5"/>
  <c r="AE233" i="5"/>
  <c r="AD233" i="5"/>
  <c r="AC233" i="5"/>
  <c r="AB233" i="5"/>
  <c r="AA233" i="5"/>
  <c r="Z233" i="5"/>
  <c r="Y233" i="5"/>
  <c r="X233" i="5"/>
  <c r="U233" i="5"/>
  <c r="T233" i="5"/>
  <c r="S233" i="5"/>
  <c r="R233" i="5"/>
  <c r="Q233" i="5"/>
  <c r="P233" i="5"/>
  <c r="O233" i="5"/>
  <c r="N233" i="5"/>
  <c r="M233" i="5"/>
  <c r="L233" i="5"/>
  <c r="AG232" i="5"/>
  <c r="AF232" i="5"/>
  <c r="AE232" i="5"/>
  <c r="AD232" i="5"/>
  <c r="AC232" i="5"/>
  <c r="AB232" i="5"/>
  <c r="AA232" i="5"/>
  <c r="Z232" i="5"/>
  <c r="Y232" i="5"/>
  <c r="X232" i="5"/>
  <c r="U232" i="5"/>
  <c r="T232" i="5"/>
  <c r="S232" i="5"/>
  <c r="R232" i="5"/>
  <c r="Q232" i="5"/>
  <c r="P232" i="5"/>
  <c r="O232" i="5"/>
  <c r="N232" i="5"/>
  <c r="M232" i="5"/>
  <c r="L232" i="5"/>
  <c r="AG231" i="5"/>
  <c r="AF231" i="5"/>
  <c r="AE231" i="5"/>
  <c r="AD231" i="5"/>
  <c r="AC231" i="5"/>
  <c r="AB231" i="5"/>
  <c r="AA231" i="5"/>
  <c r="Z231" i="5"/>
  <c r="Y231" i="5"/>
  <c r="X231" i="5"/>
  <c r="U231" i="5"/>
  <c r="T231" i="5"/>
  <c r="S231" i="5"/>
  <c r="R231" i="5"/>
  <c r="Q231" i="5"/>
  <c r="P231" i="5"/>
  <c r="O231" i="5"/>
  <c r="N231" i="5"/>
  <c r="M231" i="5"/>
  <c r="L231" i="5"/>
  <c r="AG230" i="5"/>
  <c r="AF230" i="5"/>
  <c r="AE230" i="5"/>
  <c r="AD230" i="5"/>
  <c r="AC230" i="5"/>
  <c r="AB230" i="5"/>
  <c r="AA230" i="5"/>
  <c r="Z230" i="5"/>
  <c r="Y230" i="5"/>
  <c r="X230" i="5"/>
  <c r="U230" i="5"/>
  <c r="T230" i="5"/>
  <c r="S230" i="5"/>
  <c r="R230" i="5"/>
  <c r="Q230" i="5"/>
  <c r="P230" i="5"/>
  <c r="O230" i="5"/>
  <c r="N230" i="5"/>
  <c r="M230" i="5"/>
  <c r="L230" i="5"/>
  <c r="AG229" i="5"/>
  <c r="AF229" i="5"/>
  <c r="AE229" i="5"/>
  <c r="AD229" i="5"/>
  <c r="AC229" i="5"/>
  <c r="AB229" i="5"/>
  <c r="AA229" i="5"/>
  <c r="Z229" i="5"/>
  <c r="Y229" i="5"/>
  <c r="X229" i="5"/>
  <c r="U229" i="5"/>
  <c r="T229" i="5"/>
  <c r="S229" i="5"/>
  <c r="R229" i="5"/>
  <c r="Q229" i="5"/>
  <c r="P229" i="5"/>
  <c r="O229" i="5"/>
  <c r="N229" i="5"/>
  <c r="M229" i="5"/>
  <c r="L229" i="5"/>
  <c r="AG228" i="5"/>
  <c r="AF228" i="5"/>
  <c r="AE228" i="5"/>
  <c r="AD228" i="5"/>
  <c r="AC228" i="5"/>
  <c r="AB228" i="5"/>
  <c r="AA228" i="5"/>
  <c r="Z228" i="5"/>
  <c r="Y228" i="5"/>
  <c r="X228" i="5"/>
  <c r="U228" i="5"/>
  <c r="T228" i="5"/>
  <c r="S228" i="5"/>
  <c r="R228" i="5"/>
  <c r="Q228" i="5"/>
  <c r="P228" i="5"/>
  <c r="O228" i="5"/>
  <c r="N228" i="5"/>
  <c r="M228" i="5"/>
  <c r="L228" i="5"/>
  <c r="AG227" i="5"/>
  <c r="AF227" i="5"/>
  <c r="AE227" i="5"/>
  <c r="AD227" i="5"/>
  <c r="AC227" i="5"/>
  <c r="AB227" i="5"/>
  <c r="AA227" i="5"/>
  <c r="Z227" i="5"/>
  <c r="Y227" i="5"/>
  <c r="X227" i="5"/>
  <c r="U227" i="5"/>
  <c r="T227" i="5"/>
  <c r="S227" i="5"/>
  <c r="R227" i="5"/>
  <c r="Q227" i="5"/>
  <c r="P227" i="5"/>
  <c r="O227" i="5"/>
  <c r="N227" i="5"/>
  <c r="M227" i="5"/>
  <c r="L227" i="5"/>
  <c r="AG226" i="5"/>
  <c r="AF226" i="5"/>
  <c r="AE226" i="5"/>
  <c r="AD226" i="5"/>
  <c r="AC226" i="5"/>
  <c r="AB226" i="5"/>
  <c r="AA226" i="5"/>
  <c r="Z226" i="5"/>
  <c r="Y226" i="5"/>
  <c r="X226" i="5"/>
  <c r="U226" i="5"/>
  <c r="T226" i="5"/>
  <c r="S226" i="5"/>
  <c r="R226" i="5"/>
  <c r="Q226" i="5"/>
  <c r="P226" i="5"/>
  <c r="O226" i="5"/>
  <c r="N226" i="5"/>
  <c r="M226" i="5"/>
  <c r="L226" i="5"/>
  <c r="AG225" i="5"/>
  <c r="AF225" i="5"/>
  <c r="AE225" i="5"/>
  <c r="AD225" i="5"/>
  <c r="AC225" i="5"/>
  <c r="AB225" i="5"/>
  <c r="AA225" i="5"/>
  <c r="Z225" i="5"/>
  <c r="Y225" i="5"/>
  <c r="X225" i="5"/>
  <c r="U225" i="5"/>
  <c r="T225" i="5"/>
  <c r="S225" i="5"/>
  <c r="R225" i="5"/>
  <c r="Q225" i="5"/>
  <c r="P225" i="5"/>
  <c r="O225" i="5"/>
  <c r="N225" i="5"/>
  <c r="M225" i="5"/>
  <c r="L225" i="5"/>
  <c r="AG224" i="5"/>
  <c r="AF224" i="5"/>
  <c r="AE224" i="5"/>
  <c r="AD224" i="5"/>
  <c r="AC224" i="5"/>
  <c r="AB224" i="5"/>
  <c r="AA224" i="5"/>
  <c r="Z224" i="5"/>
  <c r="Y224" i="5"/>
  <c r="X224" i="5"/>
  <c r="U224" i="5"/>
  <c r="T224" i="5"/>
  <c r="S224" i="5"/>
  <c r="R224" i="5"/>
  <c r="Q224" i="5"/>
  <c r="P224" i="5"/>
  <c r="O224" i="5"/>
  <c r="N224" i="5"/>
  <c r="M224" i="5"/>
  <c r="L224" i="5"/>
  <c r="AG223" i="5"/>
  <c r="AF223" i="5"/>
  <c r="AE223" i="5"/>
  <c r="AD223" i="5"/>
  <c r="AC223" i="5"/>
  <c r="AB223" i="5"/>
  <c r="AA223" i="5"/>
  <c r="Z223" i="5"/>
  <c r="Y223" i="5"/>
  <c r="X223" i="5"/>
  <c r="U223" i="5"/>
  <c r="T223" i="5"/>
  <c r="S223" i="5"/>
  <c r="R223" i="5"/>
  <c r="Q223" i="5"/>
  <c r="P223" i="5"/>
  <c r="O223" i="5"/>
  <c r="N223" i="5"/>
  <c r="M223" i="5"/>
  <c r="L223" i="5"/>
  <c r="AG222" i="5"/>
  <c r="AF222" i="5"/>
  <c r="AE222" i="5"/>
  <c r="AD222" i="5"/>
  <c r="AC222" i="5"/>
  <c r="AB222" i="5"/>
  <c r="AA222" i="5"/>
  <c r="Z222" i="5"/>
  <c r="Y222" i="5"/>
  <c r="X222" i="5"/>
  <c r="U222" i="5"/>
  <c r="T222" i="5"/>
  <c r="S222" i="5"/>
  <c r="R222" i="5"/>
  <c r="Q222" i="5"/>
  <c r="P222" i="5"/>
  <c r="O222" i="5"/>
  <c r="N222" i="5"/>
  <c r="M222" i="5"/>
  <c r="L222" i="5"/>
  <c r="AG221" i="5"/>
  <c r="AF221" i="5"/>
  <c r="AE221" i="5"/>
  <c r="AD221" i="5"/>
  <c r="AC221" i="5"/>
  <c r="AB221" i="5"/>
  <c r="AA221" i="5"/>
  <c r="Z221" i="5"/>
  <c r="Y221" i="5"/>
  <c r="X221" i="5"/>
  <c r="U221" i="5"/>
  <c r="T221" i="5"/>
  <c r="S221" i="5"/>
  <c r="R221" i="5"/>
  <c r="Q221" i="5"/>
  <c r="P221" i="5"/>
  <c r="O221" i="5"/>
  <c r="N221" i="5"/>
  <c r="M221" i="5"/>
  <c r="L221" i="5"/>
  <c r="AG220" i="5"/>
  <c r="AF220" i="5"/>
  <c r="AE220" i="5"/>
  <c r="AD220" i="5"/>
  <c r="AC220" i="5"/>
  <c r="AB220" i="5"/>
  <c r="AA220" i="5"/>
  <c r="Z220" i="5"/>
  <c r="Y220" i="5"/>
  <c r="X220" i="5"/>
  <c r="U220" i="5"/>
  <c r="T220" i="5"/>
  <c r="S220" i="5"/>
  <c r="R220" i="5"/>
  <c r="Q220" i="5"/>
  <c r="P220" i="5"/>
  <c r="O220" i="5"/>
  <c r="N220" i="5"/>
  <c r="M220" i="5"/>
  <c r="L220" i="5"/>
  <c r="AG219" i="5"/>
  <c r="AF219" i="5"/>
  <c r="AE219" i="5"/>
  <c r="AD219" i="5"/>
  <c r="AC219" i="5"/>
  <c r="AB219" i="5"/>
  <c r="AA219" i="5"/>
  <c r="Z219" i="5"/>
  <c r="Y219" i="5"/>
  <c r="X219" i="5"/>
  <c r="U219" i="5"/>
  <c r="T219" i="5"/>
  <c r="S219" i="5"/>
  <c r="R219" i="5"/>
  <c r="Q219" i="5"/>
  <c r="P219" i="5"/>
  <c r="O219" i="5"/>
  <c r="N219" i="5"/>
  <c r="M219" i="5"/>
  <c r="L219" i="5"/>
  <c r="AG218" i="5"/>
  <c r="AF218" i="5"/>
  <c r="AE218" i="5"/>
  <c r="AD218" i="5"/>
  <c r="AC218" i="5"/>
  <c r="AB218" i="5"/>
  <c r="AA218" i="5"/>
  <c r="Z218" i="5"/>
  <c r="Y218" i="5"/>
  <c r="X218" i="5"/>
  <c r="U218" i="5"/>
  <c r="T218" i="5"/>
  <c r="S218" i="5"/>
  <c r="R218" i="5"/>
  <c r="Q218" i="5"/>
  <c r="P218" i="5"/>
  <c r="O218" i="5"/>
  <c r="N218" i="5"/>
  <c r="M218" i="5"/>
  <c r="L218" i="5"/>
  <c r="AG217" i="5"/>
  <c r="AF217" i="5"/>
  <c r="AE217" i="5"/>
  <c r="AD217" i="5"/>
  <c r="AC217" i="5"/>
  <c r="AB217" i="5"/>
  <c r="AA217" i="5"/>
  <c r="Z217" i="5"/>
  <c r="Y217" i="5"/>
  <c r="X217" i="5"/>
  <c r="U217" i="5"/>
  <c r="T217" i="5"/>
  <c r="S217" i="5"/>
  <c r="R217" i="5"/>
  <c r="Q217" i="5"/>
  <c r="P217" i="5"/>
  <c r="O217" i="5"/>
  <c r="N217" i="5"/>
  <c r="M217" i="5"/>
  <c r="L217" i="5"/>
  <c r="AG216" i="5"/>
  <c r="AF216" i="5"/>
  <c r="AE216" i="5"/>
  <c r="AD216" i="5"/>
  <c r="AC216" i="5"/>
  <c r="AB216" i="5"/>
  <c r="AA216" i="5"/>
  <c r="Z216" i="5"/>
  <c r="Y216" i="5"/>
  <c r="X216" i="5"/>
  <c r="U216" i="5"/>
  <c r="T216" i="5"/>
  <c r="S216" i="5"/>
  <c r="R216" i="5"/>
  <c r="Q216" i="5"/>
  <c r="P216" i="5"/>
  <c r="O216" i="5"/>
  <c r="N216" i="5"/>
  <c r="M216" i="5"/>
  <c r="L216" i="5"/>
  <c r="AG215" i="5"/>
  <c r="AF215" i="5"/>
  <c r="AE215" i="5"/>
  <c r="AD215" i="5"/>
  <c r="AC215" i="5"/>
  <c r="AB215" i="5"/>
  <c r="AA215" i="5"/>
  <c r="Z215" i="5"/>
  <c r="Y215" i="5"/>
  <c r="X215" i="5"/>
  <c r="U215" i="5"/>
  <c r="T215" i="5"/>
  <c r="S215" i="5"/>
  <c r="R215" i="5"/>
  <c r="Q215" i="5"/>
  <c r="P215" i="5"/>
  <c r="O215" i="5"/>
  <c r="N215" i="5"/>
  <c r="M215" i="5"/>
  <c r="L215" i="5"/>
  <c r="AG214" i="5"/>
  <c r="AF214" i="5"/>
  <c r="AE214" i="5"/>
  <c r="AD214" i="5"/>
  <c r="AC214" i="5"/>
  <c r="AB214" i="5"/>
  <c r="AA214" i="5"/>
  <c r="Z214" i="5"/>
  <c r="Y214" i="5"/>
  <c r="X214" i="5"/>
  <c r="U214" i="5"/>
  <c r="T214" i="5"/>
  <c r="S214" i="5"/>
  <c r="R214" i="5"/>
  <c r="Q214" i="5"/>
  <c r="P214" i="5"/>
  <c r="O214" i="5"/>
  <c r="N214" i="5"/>
  <c r="M214" i="5"/>
  <c r="L214" i="5"/>
  <c r="AG213" i="5"/>
  <c r="AF213" i="5"/>
  <c r="AE213" i="5"/>
  <c r="AD213" i="5"/>
  <c r="AC213" i="5"/>
  <c r="AB213" i="5"/>
  <c r="AA213" i="5"/>
  <c r="Z213" i="5"/>
  <c r="Y213" i="5"/>
  <c r="X213" i="5"/>
  <c r="U213" i="5"/>
  <c r="T213" i="5"/>
  <c r="S213" i="5"/>
  <c r="R213" i="5"/>
  <c r="Q213" i="5"/>
  <c r="P213" i="5"/>
  <c r="O213" i="5"/>
  <c r="N213" i="5"/>
  <c r="M213" i="5"/>
  <c r="L213" i="5"/>
  <c r="AG212" i="5"/>
  <c r="AF212" i="5"/>
  <c r="AE212" i="5"/>
  <c r="AD212" i="5"/>
  <c r="AC212" i="5"/>
  <c r="AB212" i="5"/>
  <c r="AA212" i="5"/>
  <c r="Z212" i="5"/>
  <c r="Y212" i="5"/>
  <c r="X212" i="5"/>
  <c r="U212" i="5"/>
  <c r="T212" i="5"/>
  <c r="S212" i="5"/>
  <c r="R212" i="5"/>
  <c r="Q212" i="5"/>
  <c r="P212" i="5"/>
  <c r="O212" i="5"/>
  <c r="N212" i="5"/>
  <c r="M212" i="5"/>
  <c r="L212" i="5"/>
  <c r="AG211" i="5"/>
  <c r="AF211" i="5"/>
  <c r="AE211" i="5"/>
  <c r="AD211" i="5"/>
  <c r="AC211" i="5"/>
  <c r="AB211" i="5"/>
  <c r="AA211" i="5"/>
  <c r="Z211" i="5"/>
  <c r="Y211" i="5"/>
  <c r="X211" i="5"/>
  <c r="U211" i="5"/>
  <c r="T211" i="5"/>
  <c r="S211" i="5"/>
  <c r="R211" i="5"/>
  <c r="Q211" i="5"/>
  <c r="P211" i="5"/>
  <c r="O211" i="5"/>
  <c r="N211" i="5"/>
  <c r="M211" i="5"/>
  <c r="L211" i="5"/>
  <c r="AG201" i="5"/>
  <c r="AF201" i="5"/>
  <c r="AE201" i="5"/>
  <c r="AD201" i="5"/>
  <c r="AC201" i="5"/>
  <c r="AB201" i="5"/>
  <c r="AA201" i="5"/>
  <c r="Z201" i="5"/>
  <c r="Y201" i="5"/>
  <c r="X201" i="5"/>
  <c r="U201" i="5"/>
  <c r="T201" i="5"/>
  <c r="S201" i="5"/>
  <c r="R201" i="5"/>
  <c r="Q201" i="5"/>
  <c r="P201" i="5"/>
  <c r="O201" i="5"/>
  <c r="N201" i="5"/>
  <c r="M201" i="5"/>
  <c r="L201" i="5"/>
  <c r="AG200" i="5"/>
  <c r="AF200" i="5"/>
  <c r="AE200" i="5"/>
  <c r="AD200" i="5"/>
  <c r="AC200" i="5"/>
  <c r="AB200" i="5"/>
  <c r="AA200" i="5"/>
  <c r="Z200" i="5"/>
  <c r="Y200" i="5"/>
  <c r="X200" i="5"/>
  <c r="U200" i="5"/>
  <c r="T200" i="5"/>
  <c r="S200" i="5"/>
  <c r="R200" i="5"/>
  <c r="Q200" i="5"/>
  <c r="P200" i="5"/>
  <c r="O200" i="5"/>
  <c r="N200" i="5"/>
  <c r="M200" i="5"/>
  <c r="L200" i="5"/>
  <c r="AG199" i="5"/>
  <c r="AF199" i="5"/>
  <c r="AE199" i="5"/>
  <c r="AD199" i="5"/>
  <c r="AC199" i="5"/>
  <c r="AB199" i="5"/>
  <c r="AA199" i="5"/>
  <c r="Z199" i="5"/>
  <c r="Y199" i="5"/>
  <c r="X199" i="5"/>
  <c r="U199" i="5"/>
  <c r="T199" i="5"/>
  <c r="S199" i="5"/>
  <c r="R199" i="5"/>
  <c r="Q199" i="5"/>
  <c r="P199" i="5"/>
  <c r="O199" i="5"/>
  <c r="N199" i="5"/>
  <c r="M199" i="5"/>
  <c r="L199" i="5"/>
  <c r="AG198" i="5"/>
  <c r="AF198" i="5"/>
  <c r="AE198" i="5"/>
  <c r="AD198" i="5"/>
  <c r="AC198" i="5"/>
  <c r="AB198" i="5"/>
  <c r="AA198" i="5"/>
  <c r="Z198" i="5"/>
  <c r="Y198" i="5"/>
  <c r="X198" i="5"/>
  <c r="U198" i="5"/>
  <c r="T198" i="5"/>
  <c r="S198" i="5"/>
  <c r="R198" i="5"/>
  <c r="Q198" i="5"/>
  <c r="P198" i="5"/>
  <c r="O198" i="5"/>
  <c r="N198" i="5"/>
  <c r="M198" i="5"/>
  <c r="L198" i="5"/>
  <c r="AG197" i="5"/>
  <c r="AF197" i="5"/>
  <c r="AE197" i="5"/>
  <c r="AD197" i="5"/>
  <c r="AC197" i="5"/>
  <c r="AB197" i="5"/>
  <c r="AA197" i="5"/>
  <c r="Z197" i="5"/>
  <c r="Y197" i="5"/>
  <c r="X197" i="5"/>
  <c r="U197" i="5"/>
  <c r="T197" i="5"/>
  <c r="S197" i="5"/>
  <c r="R197" i="5"/>
  <c r="Q197" i="5"/>
  <c r="P197" i="5"/>
  <c r="O197" i="5"/>
  <c r="N197" i="5"/>
  <c r="M197" i="5"/>
  <c r="L197" i="5"/>
  <c r="AG196" i="5"/>
  <c r="AF196" i="5"/>
  <c r="AE196" i="5"/>
  <c r="AD196" i="5"/>
  <c r="AC196" i="5"/>
  <c r="AB196" i="5"/>
  <c r="AA196" i="5"/>
  <c r="Z196" i="5"/>
  <c r="Y196" i="5"/>
  <c r="X196" i="5"/>
  <c r="U196" i="5"/>
  <c r="T196" i="5"/>
  <c r="S196" i="5"/>
  <c r="R196" i="5"/>
  <c r="Q196" i="5"/>
  <c r="P196" i="5"/>
  <c r="O196" i="5"/>
  <c r="N196" i="5"/>
  <c r="M196" i="5"/>
  <c r="L196" i="5"/>
  <c r="AG195" i="5"/>
  <c r="AF195" i="5"/>
  <c r="AE195" i="5"/>
  <c r="AD195" i="5"/>
  <c r="AC195" i="5"/>
  <c r="AB195" i="5"/>
  <c r="AA195" i="5"/>
  <c r="Z195" i="5"/>
  <c r="Y195" i="5"/>
  <c r="X195" i="5"/>
  <c r="U195" i="5"/>
  <c r="T195" i="5"/>
  <c r="S195" i="5"/>
  <c r="R195" i="5"/>
  <c r="Q195" i="5"/>
  <c r="P195" i="5"/>
  <c r="O195" i="5"/>
  <c r="N195" i="5"/>
  <c r="M195" i="5"/>
  <c r="L195" i="5"/>
  <c r="AG194" i="5"/>
  <c r="AF194" i="5"/>
  <c r="AE194" i="5"/>
  <c r="AD194" i="5"/>
  <c r="AC194" i="5"/>
  <c r="AB194" i="5"/>
  <c r="AA194" i="5"/>
  <c r="Z194" i="5"/>
  <c r="Y194" i="5"/>
  <c r="X194" i="5"/>
  <c r="U194" i="5"/>
  <c r="T194" i="5"/>
  <c r="S194" i="5"/>
  <c r="R194" i="5"/>
  <c r="Q194" i="5"/>
  <c r="P194" i="5"/>
  <c r="O194" i="5"/>
  <c r="N194" i="5"/>
  <c r="M194" i="5"/>
  <c r="L194" i="5"/>
  <c r="AG193" i="5"/>
  <c r="AF193" i="5"/>
  <c r="AE193" i="5"/>
  <c r="AD193" i="5"/>
  <c r="AC193" i="5"/>
  <c r="AB193" i="5"/>
  <c r="AA193" i="5"/>
  <c r="Z193" i="5"/>
  <c r="Y193" i="5"/>
  <c r="X193" i="5"/>
  <c r="U193" i="5"/>
  <c r="T193" i="5"/>
  <c r="S193" i="5"/>
  <c r="R193" i="5"/>
  <c r="Q193" i="5"/>
  <c r="P193" i="5"/>
  <c r="O193" i="5"/>
  <c r="N193" i="5"/>
  <c r="M193" i="5"/>
  <c r="L193" i="5"/>
  <c r="AG192" i="5"/>
  <c r="AF192" i="5"/>
  <c r="AE192" i="5"/>
  <c r="AD192" i="5"/>
  <c r="AC192" i="5"/>
  <c r="AB192" i="5"/>
  <c r="AA192" i="5"/>
  <c r="Z192" i="5"/>
  <c r="Y192" i="5"/>
  <c r="X192" i="5"/>
  <c r="U192" i="5"/>
  <c r="T192" i="5"/>
  <c r="S192" i="5"/>
  <c r="R192" i="5"/>
  <c r="Q192" i="5"/>
  <c r="P192" i="5"/>
  <c r="O192" i="5"/>
  <c r="N192" i="5"/>
  <c r="M192" i="5"/>
  <c r="L192" i="5"/>
  <c r="AG191" i="5"/>
  <c r="AF191" i="5"/>
  <c r="AE191" i="5"/>
  <c r="AD191" i="5"/>
  <c r="AC191" i="5"/>
  <c r="AB191" i="5"/>
  <c r="AA191" i="5"/>
  <c r="Z191" i="5"/>
  <c r="Y191" i="5"/>
  <c r="X191" i="5"/>
  <c r="U191" i="5"/>
  <c r="T191" i="5"/>
  <c r="S191" i="5"/>
  <c r="R191" i="5"/>
  <c r="Q191" i="5"/>
  <c r="P191" i="5"/>
  <c r="O191" i="5"/>
  <c r="N191" i="5"/>
  <c r="M191" i="5"/>
  <c r="L191" i="5"/>
  <c r="AG190" i="5"/>
  <c r="AF190" i="5"/>
  <c r="AE190" i="5"/>
  <c r="AD190" i="5"/>
  <c r="AC190" i="5"/>
  <c r="AB190" i="5"/>
  <c r="AA190" i="5"/>
  <c r="Z190" i="5"/>
  <c r="Y190" i="5"/>
  <c r="X190" i="5"/>
  <c r="U190" i="5"/>
  <c r="T190" i="5"/>
  <c r="S190" i="5"/>
  <c r="R190" i="5"/>
  <c r="Q190" i="5"/>
  <c r="P190" i="5"/>
  <c r="O190" i="5"/>
  <c r="N190" i="5"/>
  <c r="M190" i="5"/>
  <c r="L190" i="5"/>
  <c r="AG189" i="5"/>
  <c r="AF189" i="5"/>
  <c r="AE189" i="5"/>
  <c r="AD189" i="5"/>
  <c r="AC189" i="5"/>
  <c r="AB189" i="5"/>
  <c r="AA189" i="5"/>
  <c r="Z189" i="5"/>
  <c r="Y189" i="5"/>
  <c r="X189" i="5"/>
  <c r="U189" i="5"/>
  <c r="T189" i="5"/>
  <c r="S189" i="5"/>
  <c r="R189" i="5"/>
  <c r="Q189" i="5"/>
  <c r="P189" i="5"/>
  <c r="O189" i="5"/>
  <c r="N189" i="5"/>
  <c r="M189" i="5"/>
  <c r="L189" i="5"/>
  <c r="AG188" i="5"/>
  <c r="AF188" i="5"/>
  <c r="AE188" i="5"/>
  <c r="AD188" i="5"/>
  <c r="AC188" i="5"/>
  <c r="AB188" i="5"/>
  <c r="AA188" i="5"/>
  <c r="Z188" i="5"/>
  <c r="Y188" i="5"/>
  <c r="X188" i="5"/>
  <c r="U188" i="5"/>
  <c r="T188" i="5"/>
  <c r="S188" i="5"/>
  <c r="R188" i="5"/>
  <c r="Q188" i="5"/>
  <c r="P188" i="5"/>
  <c r="O188" i="5"/>
  <c r="N188" i="5"/>
  <c r="M188" i="5"/>
  <c r="L188" i="5"/>
  <c r="AG187" i="5"/>
  <c r="AF187" i="5"/>
  <c r="AE187" i="5"/>
  <c r="AD187" i="5"/>
  <c r="AC187" i="5"/>
  <c r="AB187" i="5"/>
  <c r="AA187" i="5"/>
  <c r="Z187" i="5"/>
  <c r="Y187" i="5"/>
  <c r="X187" i="5"/>
  <c r="U187" i="5"/>
  <c r="T187" i="5"/>
  <c r="S187" i="5"/>
  <c r="R187" i="5"/>
  <c r="Q187" i="5"/>
  <c r="P187" i="5"/>
  <c r="O187" i="5"/>
  <c r="N187" i="5"/>
  <c r="M187" i="5"/>
  <c r="L187" i="5"/>
  <c r="AG186" i="5"/>
  <c r="AF186" i="5"/>
  <c r="AE186" i="5"/>
  <c r="AD186" i="5"/>
  <c r="AC186" i="5"/>
  <c r="AB186" i="5"/>
  <c r="AA186" i="5"/>
  <c r="Z186" i="5"/>
  <c r="Y186" i="5"/>
  <c r="X186" i="5"/>
  <c r="U186" i="5"/>
  <c r="T186" i="5"/>
  <c r="S186" i="5"/>
  <c r="R186" i="5"/>
  <c r="Q186" i="5"/>
  <c r="P186" i="5"/>
  <c r="O186" i="5"/>
  <c r="N186" i="5"/>
  <c r="M186" i="5"/>
  <c r="L186" i="5"/>
  <c r="AG185" i="5"/>
  <c r="AF185" i="5"/>
  <c r="AE185" i="5"/>
  <c r="AD185" i="5"/>
  <c r="AC185" i="5"/>
  <c r="AB185" i="5"/>
  <c r="AA185" i="5"/>
  <c r="Z185" i="5"/>
  <c r="Y185" i="5"/>
  <c r="X185" i="5"/>
  <c r="U185" i="5"/>
  <c r="T185" i="5"/>
  <c r="S185" i="5"/>
  <c r="R185" i="5"/>
  <c r="Q185" i="5"/>
  <c r="P185" i="5"/>
  <c r="O185" i="5"/>
  <c r="N185" i="5"/>
  <c r="M185" i="5"/>
  <c r="L185" i="5"/>
  <c r="AG184" i="5"/>
  <c r="AF184" i="5"/>
  <c r="AE184" i="5"/>
  <c r="AD184" i="5"/>
  <c r="AC184" i="5"/>
  <c r="AB184" i="5"/>
  <c r="AA184" i="5"/>
  <c r="Z184" i="5"/>
  <c r="Y184" i="5"/>
  <c r="X184" i="5"/>
  <c r="U184" i="5"/>
  <c r="T184" i="5"/>
  <c r="S184" i="5"/>
  <c r="R184" i="5"/>
  <c r="Q184" i="5"/>
  <c r="P184" i="5"/>
  <c r="O184" i="5"/>
  <c r="N184" i="5"/>
  <c r="M184" i="5"/>
  <c r="L184" i="5"/>
  <c r="AG183" i="5"/>
  <c r="AF183" i="5"/>
  <c r="AE183" i="5"/>
  <c r="AD183" i="5"/>
  <c r="AC183" i="5"/>
  <c r="AB183" i="5"/>
  <c r="AA183" i="5"/>
  <c r="Z183" i="5"/>
  <c r="Y183" i="5"/>
  <c r="X183" i="5"/>
  <c r="U183" i="5"/>
  <c r="T183" i="5"/>
  <c r="S183" i="5"/>
  <c r="R183" i="5"/>
  <c r="Q183" i="5"/>
  <c r="P183" i="5"/>
  <c r="O183" i="5"/>
  <c r="N183" i="5"/>
  <c r="M183" i="5"/>
  <c r="L183" i="5"/>
  <c r="AG182" i="5"/>
  <c r="AF182" i="5"/>
  <c r="AE182" i="5"/>
  <c r="AD182" i="5"/>
  <c r="AC182" i="5"/>
  <c r="AB182" i="5"/>
  <c r="AA182" i="5"/>
  <c r="Z182" i="5"/>
  <c r="Y182" i="5"/>
  <c r="X182" i="5"/>
  <c r="U182" i="5"/>
  <c r="T182" i="5"/>
  <c r="S182" i="5"/>
  <c r="R182" i="5"/>
  <c r="Q182" i="5"/>
  <c r="P182" i="5"/>
  <c r="O182" i="5"/>
  <c r="N182" i="5"/>
  <c r="M182" i="5"/>
  <c r="L182" i="5"/>
  <c r="AG181" i="5"/>
  <c r="AF181" i="5"/>
  <c r="AE181" i="5"/>
  <c r="AD181" i="5"/>
  <c r="AC181" i="5"/>
  <c r="AB181" i="5"/>
  <c r="AA181" i="5"/>
  <c r="Z181" i="5"/>
  <c r="Y181" i="5"/>
  <c r="X181" i="5"/>
  <c r="U181" i="5"/>
  <c r="T181" i="5"/>
  <c r="S181" i="5"/>
  <c r="R181" i="5"/>
  <c r="Q181" i="5"/>
  <c r="P181" i="5"/>
  <c r="O181" i="5"/>
  <c r="N181" i="5"/>
  <c r="M181" i="5"/>
  <c r="L181" i="5"/>
  <c r="AG180" i="5"/>
  <c r="AF180" i="5"/>
  <c r="AE180" i="5"/>
  <c r="AD180" i="5"/>
  <c r="AC180" i="5"/>
  <c r="AB180" i="5"/>
  <c r="AA180" i="5"/>
  <c r="Z180" i="5"/>
  <c r="Y180" i="5"/>
  <c r="X180" i="5"/>
  <c r="U180" i="5"/>
  <c r="T180" i="5"/>
  <c r="S180" i="5"/>
  <c r="R180" i="5"/>
  <c r="Q180" i="5"/>
  <c r="P180" i="5"/>
  <c r="O180" i="5"/>
  <c r="N180" i="5"/>
  <c r="M180" i="5"/>
  <c r="L180" i="5"/>
  <c r="AG179" i="5"/>
  <c r="AF179" i="5"/>
  <c r="AE179" i="5"/>
  <c r="AD179" i="5"/>
  <c r="AC179" i="5"/>
  <c r="AB179" i="5"/>
  <c r="AA179" i="5"/>
  <c r="Z179" i="5"/>
  <c r="Y179" i="5"/>
  <c r="X179" i="5"/>
  <c r="U179" i="5"/>
  <c r="T179" i="5"/>
  <c r="S179" i="5"/>
  <c r="R179" i="5"/>
  <c r="Q179" i="5"/>
  <c r="P179" i="5"/>
  <c r="O179" i="5"/>
  <c r="N179" i="5"/>
  <c r="M179" i="5"/>
  <c r="L179" i="5"/>
  <c r="AG178" i="5"/>
  <c r="AF178" i="5"/>
  <c r="AE178" i="5"/>
  <c r="AD178" i="5"/>
  <c r="AC178" i="5"/>
  <c r="AB178" i="5"/>
  <c r="AA178" i="5"/>
  <c r="Z178" i="5"/>
  <c r="Y178" i="5"/>
  <c r="X178" i="5"/>
  <c r="U178" i="5"/>
  <c r="T178" i="5"/>
  <c r="S178" i="5"/>
  <c r="R178" i="5"/>
  <c r="Q178" i="5"/>
  <c r="P178" i="5"/>
  <c r="O178" i="5"/>
  <c r="N178" i="5"/>
  <c r="M178" i="5"/>
  <c r="L178" i="5"/>
  <c r="AG177" i="5"/>
  <c r="AF177" i="5"/>
  <c r="AE177" i="5"/>
  <c r="AD177" i="5"/>
  <c r="AC177" i="5"/>
  <c r="AB177" i="5"/>
  <c r="AA177" i="5"/>
  <c r="Z177" i="5"/>
  <c r="Y177" i="5"/>
  <c r="X177" i="5"/>
  <c r="U177" i="5"/>
  <c r="T177" i="5"/>
  <c r="S177" i="5"/>
  <c r="R177" i="5"/>
  <c r="Q177" i="5"/>
  <c r="P177" i="5"/>
  <c r="O177" i="5"/>
  <c r="N177" i="5"/>
  <c r="M177" i="5"/>
  <c r="L177" i="5"/>
  <c r="AG176" i="5"/>
  <c r="AF176" i="5"/>
  <c r="AE176" i="5"/>
  <c r="AD176" i="5"/>
  <c r="AC176" i="5"/>
  <c r="AB176" i="5"/>
  <c r="AA176" i="5"/>
  <c r="Z176" i="5"/>
  <c r="Y176" i="5"/>
  <c r="X176" i="5"/>
  <c r="U176" i="5"/>
  <c r="T176" i="5"/>
  <c r="S176" i="5"/>
  <c r="R176" i="5"/>
  <c r="Q176" i="5"/>
  <c r="P176" i="5"/>
  <c r="O176" i="5"/>
  <c r="N176" i="5"/>
  <c r="M176" i="5"/>
  <c r="L176" i="5"/>
  <c r="AG175" i="5"/>
  <c r="AF175" i="5"/>
  <c r="AE175" i="5"/>
  <c r="AD175" i="5"/>
  <c r="AC175" i="5"/>
  <c r="AB175" i="5"/>
  <c r="AA175" i="5"/>
  <c r="Z175" i="5"/>
  <c r="Y175" i="5"/>
  <c r="X175" i="5"/>
  <c r="U175" i="5"/>
  <c r="T175" i="5"/>
  <c r="S175" i="5"/>
  <c r="R175" i="5"/>
  <c r="Q175" i="5"/>
  <c r="P175" i="5"/>
  <c r="O175" i="5"/>
  <c r="N175" i="5"/>
  <c r="M175" i="5"/>
  <c r="L175" i="5"/>
  <c r="AG174" i="5"/>
  <c r="AF174" i="5"/>
  <c r="AE174" i="5"/>
  <c r="AD174" i="5"/>
  <c r="AC174" i="5"/>
  <c r="AB174" i="5"/>
  <c r="AA174" i="5"/>
  <c r="Z174" i="5"/>
  <c r="Y174" i="5"/>
  <c r="X174" i="5"/>
  <c r="U174" i="5"/>
  <c r="T174" i="5"/>
  <c r="S174" i="5"/>
  <c r="R174" i="5"/>
  <c r="Q174" i="5"/>
  <c r="P174" i="5"/>
  <c r="O174" i="5"/>
  <c r="N174" i="5"/>
  <c r="M174" i="5"/>
  <c r="L174" i="5"/>
  <c r="AG173" i="5"/>
  <c r="AF173" i="5"/>
  <c r="AE173" i="5"/>
  <c r="AD173" i="5"/>
  <c r="AC173" i="5"/>
  <c r="AB173" i="5"/>
  <c r="AA173" i="5"/>
  <c r="Z173" i="5"/>
  <c r="Y173" i="5"/>
  <c r="X173" i="5"/>
  <c r="U173" i="5"/>
  <c r="T173" i="5"/>
  <c r="S173" i="5"/>
  <c r="R173" i="5"/>
  <c r="Q173" i="5"/>
  <c r="P173" i="5"/>
  <c r="O173" i="5"/>
  <c r="N173" i="5"/>
  <c r="M173" i="5"/>
  <c r="L173" i="5"/>
  <c r="AG172" i="5"/>
  <c r="AF172" i="5"/>
  <c r="AE172" i="5"/>
  <c r="AD172" i="5"/>
  <c r="AC172" i="5"/>
  <c r="AB172" i="5"/>
  <c r="AA172" i="5"/>
  <c r="Z172" i="5"/>
  <c r="Y172" i="5"/>
  <c r="X172" i="5"/>
  <c r="U172" i="5"/>
  <c r="T172" i="5"/>
  <c r="S172" i="5"/>
  <c r="R172" i="5"/>
  <c r="Q172" i="5"/>
  <c r="P172" i="5"/>
  <c r="O172" i="5"/>
  <c r="N172" i="5"/>
  <c r="M172" i="5"/>
  <c r="L172" i="5"/>
  <c r="AG171" i="5"/>
  <c r="AF171" i="5"/>
  <c r="AE171" i="5"/>
  <c r="AD171" i="5"/>
  <c r="AC171" i="5"/>
  <c r="AB171" i="5"/>
  <c r="AA171" i="5"/>
  <c r="Z171" i="5"/>
  <c r="Y171" i="5"/>
  <c r="X171" i="5"/>
  <c r="U171" i="5"/>
  <c r="T171" i="5"/>
  <c r="S171" i="5"/>
  <c r="R171" i="5"/>
  <c r="Q171" i="5"/>
  <c r="P171" i="5"/>
  <c r="O171" i="5"/>
  <c r="N171" i="5"/>
  <c r="M171" i="5"/>
  <c r="L171" i="5"/>
  <c r="AG170" i="5"/>
  <c r="AF170" i="5"/>
  <c r="AE170" i="5"/>
  <c r="AD170" i="5"/>
  <c r="AC170" i="5"/>
  <c r="AB170" i="5"/>
  <c r="AA170" i="5"/>
  <c r="Z170" i="5"/>
  <c r="Y170" i="5"/>
  <c r="X170" i="5"/>
  <c r="U170" i="5"/>
  <c r="T170" i="5"/>
  <c r="S170" i="5"/>
  <c r="R170" i="5"/>
  <c r="Q170" i="5"/>
  <c r="P170" i="5"/>
  <c r="O170" i="5"/>
  <c r="N170" i="5"/>
  <c r="M170" i="5"/>
  <c r="L170" i="5"/>
  <c r="AG169" i="5"/>
  <c r="AF169" i="5"/>
  <c r="AE169" i="5"/>
  <c r="AD169" i="5"/>
  <c r="AC169" i="5"/>
  <c r="AB169" i="5"/>
  <c r="AA169" i="5"/>
  <c r="Z169" i="5"/>
  <c r="Y169" i="5"/>
  <c r="X169" i="5"/>
  <c r="U169" i="5"/>
  <c r="T169" i="5"/>
  <c r="S169" i="5"/>
  <c r="R169" i="5"/>
  <c r="Q169" i="5"/>
  <c r="P169" i="5"/>
  <c r="O169" i="5"/>
  <c r="N169" i="5"/>
  <c r="M169" i="5"/>
  <c r="L169" i="5"/>
  <c r="AG168" i="5"/>
  <c r="AF168" i="5"/>
  <c r="AE168" i="5"/>
  <c r="AD168" i="5"/>
  <c r="AC168" i="5"/>
  <c r="AB168" i="5"/>
  <c r="AA168" i="5"/>
  <c r="Z168" i="5"/>
  <c r="Y168" i="5"/>
  <c r="X168" i="5"/>
  <c r="U168" i="5"/>
  <c r="T168" i="5"/>
  <c r="S168" i="5"/>
  <c r="R168" i="5"/>
  <c r="Q168" i="5"/>
  <c r="P168" i="5"/>
  <c r="O168" i="5"/>
  <c r="N168" i="5"/>
  <c r="M168" i="5"/>
  <c r="L168" i="5"/>
  <c r="AG167" i="5"/>
  <c r="AF167" i="5"/>
  <c r="AE167" i="5"/>
  <c r="AD167" i="5"/>
  <c r="AC167" i="5"/>
  <c r="AB167" i="5"/>
  <c r="AA167" i="5"/>
  <c r="Z167" i="5"/>
  <c r="Y167" i="5"/>
  <c r="X167" i="5"/>
  <c r="U167" i="5"/>
  <c r="T167" i="5"/>
  <c r="S167" i="5"/>
  <c r="R167" i="5"/>
  <c r="Q167" i="5"/>
  <c r="P167" i="5"/>
  <c r="O167" i="5"/>
  <c r="N167" i="5"/>
  <c r="M167" i="5"/>
  <c r="L167" i="5"/>
  <c r="AG166" i="5"/>
  <c r="AF166" i="5"/>
  <c r="AE166" i="5"/>
  <c r="AD166" i="5"/>
  <c r="AC166" i="5"/>
  <c r="AB166" i="5"/>
  <c r="AA166" i="5"/>
  <c r="Z166" i="5"/>
  <c r="Y166" i="5"/>
  <c r="X166" i="5"/>
  <c r="U166" i="5"/>
  <c r="T166" i="5"/>
  <c r="S166" i="5"/>
  <c r="R166" i="5"/>
  <c r="Q166" i="5"/>
  <c r="P166" i="5"/>
  <c r="O166" i="5"/>
  <c r="N166" i="5"/>
  <c r="M166" i="5"/>
  <c r="L166" i="5"/>
  <c r="AG165" i="5"/>
  <c r="AF165" i="5"/>
  <c r="AE165" i="5"/>
  <c r="AD165" i="5"/>
  <c r="AC165" i="5"/>
  <c r="AB165" i="5"/>
  <c r="AA165" i="5"/>
  <c r="Z165" i="5"/>
  <c r="Y165" i="5"/>
  <c r="X165" i="5"/>
  <c r="U165" i="5"/>
  <c r="T165" i="5"/>
  <c r="S165" i="5"/>
  <c r="R165" i="5"/>
  <c r="Q165" i="5"/>
  <c r="P165" i="5"/>
  <c r="O165" i="5"/>
  <c r="N165" i="5"/>
  <c r="M165" i="5"/>
  <c r="L165" i="5"/>
  <c r="AG164" i="5"/>
  <c r="AF164" i="5"/>
  <c r="AE164" i="5"/>
  <c r="AD164" i="5"/>
  <c r="AC164" i="5"/>
  <c r="AB164" i="5"/>
  <c r="AA164" i="5"/>
  <c r="Z164" i="5"/>
  <c r="Y164" i="5"/>
  <c r="X164" i="5"/>
  <c r="U164" i="5"/>
  <c r="T164" i="5"/>
  <c r="S164" i="5"/>
  <c r="R164" i="5"/>
  <c r="Q164" i="5"/>
  <c r="P164" i="5"/>
  <c r="O164" i="5"/>
  <c r="N164" i="5"/>
  <c r="M164" i="5"/>
  <c r="L164" i="5"/>
  <c r="AG163" i="5"/>
  <c r="AF163" i="5"/>
  <c r="AE163" i="5"/>
  <c r="AD163" i="5"/>
  <c r="AC163" i="5"/>
  <c r="AB163" i="5"/>
  <c r="AA163" i="5"/>
  <c r="Z163" i="5"/>
  <c r="Y163" i="5"/>
  <c r="X163" i="5"/>
  <c r="U163" i="5"/>
  <c r="T163" i="5"/>
  <c r="S163" i="5"/>
  <c r="R163" i="5"/>
  <c r="Q163" i="5"/>
  <c r="P163" i="5"/>
  <c r="O163" i="5"/>
  <c r="N163" i="5"/>
  <c r="M163" i="5"/>
  <c r="L163" i="5"/>
  <c r="AG162" i="5"/>
  <c r="AF162" i="5"/>
  <c r="AE162" i="5"/>
  <c r="AD162" i="5"/>
  <c r="AC162" i="5"/>
  <c r="AB162" i="5"/>
  <c r="AA162" i="5"/>
  <c r="Z162" i="5"/>
  <c r="Y162" i="5"/>
  <c r="X162" i="5"/>
  <c r="U162" i="5"/>
  <c r="T162" i="5"/>
  <c r="S162" i="5"/>
  <c r="R162" i="5"/>
  <c r="Q162" i="5"/>
  <c r="P162" i="5"/>
  <c r="O162" i="5"/>
  <c r="N162" i="5"/>
  <c r="M162" i="5"/>
  <c r="L162" i="5"/>
  <c r="AG152" i="5"/>
  <c r="AF152" i="5"/>
  <c r="AE152" i="5"/>
  <c r="AD152" i="5"/>
  <c r="AC152" i="5"/>
  <c r="AB152" i="5"/>
  <c r="AA152" i="5"/>
  <c r="Z152" i="5"/>
  <c r="Y152" i="5"/>
  <c r="X152" i="5"/>
  <c r="U152" i="5"/>
  <c r="T152" i="5"/>
  <c r="S152" i="5"/>
  <c r="R152" i="5"/>
  <c r="Q152" i="5"/>
  <c r="P152" i="5"/>
  <c r="O152" i="5"/>
  <c r="N152" i="5"/>
  <c r="M152" i="5"/>
  <c r="L152" i="5"/>
  <c r="AG151" i="5"/>
  <c r="AF151" i="5"/>
  <c r="AE151" i="5"/>
  <c r="AD151" i="5"/>
  <c r="AC151" i="5"/>
  <c r="AB151" i="5"/>
  <c r="AA151" i="5"/>
  <c r="Z151" i="5"/>
  <c r="Y151" i="5"/>
  <c r="X151" i="5"/>
  <c r="U151" i="5"/>
  <c r="T151" i="5"/>
  <c r="S151" i="5"/>
  <c r="R151" i="5"/>
  <c r="Q151" i="5"/>
  <c r="P151" i="5"/>
  <c r="O151" i="5"/>
  <c r="N151" i="5"/>
  <c r="M151" i="5"/>
  <c r="L151" i="5"/>
  <c r="AG150" i="5"/>
  <c r="AF150" i="5"/>
  <c r="AE150" i="5"/>
  <c r="AD150" i="5"/>
  <c r="AC150" i="5"/>
  <c r="AB150" i="5"/>
  <c r="AA150" i="5"/>
  <c r="Z150" i="5"/>
  <c r="Y150" i="5"/>
  <c r="X150" i="5"/>
  <c r="U150" i="5"/>
  <c r="T150" i="5"/>
  <c r="S150" i="5"/>
  <c r="R150" i="5"/>
  <c r="Q150" i="5"/>
  <c r="P150" i="5"/>
  <c r="O150" i="5"/>
  <c r="N150" i="5"/>
  <c r="M150" i="5"/>
  <c r="L150" i="5"/>
  <c r="AG149" i="5"/>
  <c r="AF149" i="5"/>
  <c r="AE149" i="5"/>
  <c r="AD149" i="5"/>
  <c r="AC149" i="5"/>
  <c r="AB149" i="5"/>
  <c r="AA149" i="5"/>
  <c r="Z149" i="5"/>
  <c r="Y149" i="5"/>
  <c r="X149" i="5"/>
  <c r="U149" i="5"/>
  <c r="T149" i="5"/>
  <c r="S149" i="5"/>
  <c r="R149" i="5"/>
  <c r="Q149" i="5"/>
  <c r="P149" i="5"/>
  <c r="O149" i="5"/>
  <c r="N149" i="5"/>
  <c r="M149" i="5"/>
  <c r="L149" i="5"/>
  <c r="AG148" i="5"/>
  <c r="AF148" i="5"/>
  <c r="AE148" i="5"/>
  <c r="AD148" i="5"/>
  <c r="AC148" i="5"/>
  <c r="AB148" i="5"/>
  <c r="AA148" i="5"/>
  <c r="Z148" i="5"/>
  <c r="Y148" i="5"/>
  <c r="X148" i="5"/>
  <c r="U148" i="5"/>
  <c r="T148" i="5"/>
  <c r="S148" i="5"/>
  <c r="R148" i="5"/>
  <c r="Q148" i="5"/>
  <c r="P148" i="5"/>
  <c r="O148" i="5"/>
  <c r="N148" i="5"/>
  <c r="M148" i="5"/>
  <c r="L148" i="5"/>
  <c r="AG147" i="5"/>
  <c r="AF147" i="5"/>
  <c r="AE147" i="5"/>
  <c r="AD147" i="5"/>
  <c r="AC147" i="5"/>
  <c r="AB147" i="5"/>
  <c r="AA147" i="5"/>
  <c r="Z147" i="5"/>
  <c r="Y147" i="5"/>
  <c r="X147" i="5"/>
  <c r="U147" i="5"/>
  <c r="T147" i="5"/>
  <c r="S147" i="5"/>
  <c r="R147" i="5"/>
  <c r="Q147" i="5"/>
  <c r="P147" i="5"/>
  <c r="O147" i="5"/>
  <c r="N147" i="5"/>
  <c r="M147" i="5"/>
  <c r="L147" i="5"/>
  <c r="AG146" i="5"/>
  <c r="AF146" i="5"/>
  <c r="AE146" i="5"/>
  <c r="AD146" i="5"/>
  <c r="AC146" i="5"/>
  <c r="AB146" i="5"/>
  <c r="AA146" i="5"/>
  <c r="Z146" i="5"/>
  <c r="Y146" i="5"/>
  <c r="X146" i="5"/>
  <c r="U146" i="5"/>
  <c r="T146" i="5"/>
  <c r="S146" i="5"/>
  <c r="R146" i="5"/>
  <c r="Q146" i="5"/>
  <c r="P146" i="5"/>
  <c r="O146" i="5"/>
  <c r="N146" i="5"/>
  <c r="M146" i="5"/>
  <c r="L146" i="5"/>
  <c r="AG145" i="5"/>
  <c r="AF145" i="5"/>
  <c r="AE145" i="5"/>
  <c r="AD145" i="5"/>
  <c r="AC145" i="5"/>
  <c r="AB145" i="5"/>
  <c r="AA145" i="5"/>
  <c r="Z145" i="5"/>
  <c r="Y145" i="5"/>
  <c r="X145" i="5"/>
  <c r="U145" i="5"/>
  <c r="T145" i="5"/>
  <c r="S145" i="5"/>
  <c r="R145" i="5"/>
  <c r="Q145" i="5"/>
  <c r="P145" i="5"/>
  <c r="O145" i="5"/>
  <c r="N145" i="5"/>
  <c r="M145" i="5"/>
  <c r="L145" i="5"/>
  <c r="AG144" i="5"/>
  <c r="AF144" i="5"/>
  <c r="AE144" i="5"/>
  <c r="AD144" i="5"/>
  <c r="AC144" i="5"/>
  <c r="AB144" i="5"/>
  <c r="AA144" i="5"/>
  <c r="Z144" i="5"/>
  <c r="Y144" i="5"/>
  <c r="X144" i="5"/>
  <c r="U144" i="5"/>
  <c r="T144" i="5"/>
  <c r="S144" i="5"/>
  <c r="R144" i="5"/>
  <c r="Q144" i="5"/>
  <c r="P144" i="5"/>
  <c r="O144" i="5"/>
  <c r="N144" i="5"/>
  <c r="M144" i="5"/>
  <c r="L144" i="5"/>
  <c r="AG143" i="5"/>
  <c r="AF143" i="5"/>
  <c r="AE143" i="5"/>
  <c r="AD143" i="5"/>
  <c r="AC143" i="5"/>
  <c r="AB143" i="5"/>
  <c r="AA143" i="5"/>
  <c r="Z143" i="5"/>
  <c r="Y143" i="5"/>
  <c r="X143" i="5"/>
  <c r="U143" i="5"/>
  <c r="T143" i="5"/>
  <c r="S143" i="5"/>
  <c r="R143" i="5"/>
  <c r="Q143" i="5"/>
  <c r="P143" i="5"/>
  <c r="O143" i="5"/>
  <c r="N143" i="5"/>
  <c r="M143" i="5"/>
  <c r="L143" i="5"/>
  <c r="AG142" i="5"/>
  <c r="AF142" i="5"/>
  <c r="AE142" i="5"/>
  <c r="AD142" i="5"/>
  <c r="AC142" i="5"/>
  <c r="AB142" i="5"/>
  <c r="AA142" i="5"/>
  <c r="Z142" i="5"/>
  <c r="Y142" i="5"/>
  <c r="X142" i="5"/>
  <c r="U142" i="5"/>
  <c r="T142" i="5"/>
  <c r="S142" i="5"/>
  <c r="R142" i="5"/>
  <c r="Q142" i="5"/>
  <c r="P142" i="5"/>
  <c r="O142" i="5"/>
  <c r="N142" i="5"/>
  <c r="M142" i="5"/>
  <c r="L142" i="5"/>
  <c r="AG141" i="5"/>
  <c r="AF141" i="5"/>
  <c r="AE141" i="5"/>
  <c r="AD141" i="5"/>
  <c r="AC141" i="5"/>
  <c r="AB141" i="5"/>
  <c r="AA141" i="5"/>
  <c r="Z141" i="5"/>
  <c r="Y141" i="5"/>
  <c r="X141" i="5"/>
  <c r="U141" i="5"/>
  <c r="T141" i="5"/>
  <c r="S141" i="5"/>
  <c r="R141" i="5"/>
  <c r="Q141" i="5"/>
  <c r="P141" i="5"/>
  <c r="O141" i="5"/>
  <c r="N141" i="5"/>
  <c r="M141" i="5"/>
  <c r="L141" i="5"/>
  <c r="AG140" i="5"/>
  <c r="AF140" i="5"/>
  <c r="AE140" i="5"/>
  <c r="AD140" i="5"/>
  <c r="AC140" i="5"/>
  <c r="AB140" i="5"/>
  <c r="AA140" i="5"/>
  <c r="Z140" i="5"/>
  <c r="Y140" i="5"/>
  <c r="X140" i="5"/>
  <c r="U140" i="5"/>
  <c r="T140" i="5"/>
  <c r="S140" i="5"/>
  <c r="R140" i="5"/>
  <c r="Q140" i="5"/>
  <c r="P140" i="5"/>
  <c r="O140" i="5"/>
  <c r="N140" i="5"/>
  <c r="M140" i="5"/>
  <c r="L140" i="5"/>
  <c r="AG139" i="5"/>
  <c r="AF139" i="5"/>
  <c r="AE139" i="5"/>
  <c r="AD139" i="5"/>
  <c r="AC139" i="5"/>
  <c r="AB139" i="5"/>
  <c r="AA139" i="5"/>
  <c r="Z139" i="5"/>
  <c r="Y139" i="5"/>
  <c r="X139" i="5"/>
  <c r="U139" i="5"/>
  <c r="T139" i="5"/>
  <c r="S139" i="5"/>
  <c r="R139" i="5"/>
  <c r="Q139" i="5"/>
  <c r="P139" i="5"/>
  <c r="O139" i="5"/>
  <c r="N139" i="5"/>
  <c r="M139" i="5"/>
  <c r="L139" i="5"/>
  <c r="AG138" i="5"/>
  <c r="AF138" i="5"/>
  <c r="AE138" i="5"/>
  <c r="AD138" i="5"/>
  <c r="AC138" i="5"/>
  <c r="AB138" i="5"/>
  <c r="AA138" i="5"/>
  <c r="Z138" i="5"/>
  <c r="Y138" i="5"/>
  <c r="X138" i="5"/>
  <c r="U138" i="5"/>
  <c r="T138" i="5"/>
  <c r="S138" i="5"/>
  <c r="R138" i="5"/>
  <c r="Q138" i="5"/>
  <c r="P138" i="5"/>
  <c r="O138" i="5"/>
  <c r="N138" i="5"/>
  <c r="M138" i="5"/>
  <c r="L138" i="5"/>
  <c r="AG137" i="5"/>
  <c r="AF137" i="5"/>
  <c r="AE137" i="5"/>
  <c r="AD137" i="5"/>
  <c r="AC137" i="5"/>
  <c r="AB137" i="5"/>
  <c r="AA137" i="5"/>
  <c r="Z137" i="5"/>
  <c r="Y137" i="5"/>
  <c r="X137" i="5"/>
  <c r="U137" i="5"/>
  <c r="T137" i="5"/>
  <c r="S137" i="5"/>
  <c r="R137" i="5"/>
  <c r="Q137" i="5"/>
  <c r="P137" i="5"/>
  <c r="O137" i="5"/>
  <c r="N137" i="5"/>
  <c r="M137" i="5"/>
  <c r="L137" i="5"/>
  <c r="AG136" i="5"/>
  <c r="AF136" i="5"/>
  <c r="AE136" i="5"/>
  <c r="AD136" i="5"/>
  <c r="AC136" i="5"/>
  <c r="AB136" i="5"/>
  <c r="AA136" i="5"/>
  <c r="Z136" i="5"/>
  <c r="Y136" i="5"/>
  <c r="X136" i="5"/>
  <c r="U136" i="5"/>
  <c r="T136" i="5"/>
  <c r="S136" i="5"/>
  <c r="R136" i="5"/>
  <c r="Q136" i="5"/>
  <c r="P136" i="5"/>
  <c r="O136" i="5"/>
  <c r="N136" i="5"/>
  <c r="M136" i="5"/>
  <c r="L136" i="5"/>
  <c r="AG135" i="5"/>
  <c r="AF135" i="5"/>
  <c r="AE135" i="5"/>
  <c r="AD135" i="5"/>
  <c r="AC135" i="5"/>
  <c r="AB135" i="5"/>
  <c r="AA135" i="5"/>
  <c r="Z135" i="5"/>
  <c r="Y135" i="5"/>
  <c r="X135" i="5"/>
  <c r="U135" i="5"/>
  <c r="T135" i="5"/>
  <c r="S135" i="5"/>
  <c r="R135" i="5"/>
  <c r="Q135" i="5"/>
  <c r="P135" i="5"/>
  <c r="O135" i="5"/>
  <c r="N135" i="5"/>
  <c r="M135" i="5"/>
  <c r="L135" i="5"/>
  <c r="AG134" i="5"/>
  <c r="AF134" i="5"/>
  <c r="AE134" i="5"/>
  <c r="AD134" i="5"/>
  <c r="AC134" i="5"/>
  <c r="AB134" i="5"/>
  <c r="AA134" i="5"/>
  <c r="Z134" i="5"/>
  <c r="Y134" i="5"/>
  <c r="X134" i="5"/>
  <c r="U134" i="5"/>
  <c r="T134" i="5"/>
  <c r="S134" i="5"/>
  <c r="R134" i="5"/>
  <c r="Q134" i="5"/>
  <c r="P134" i="5"/>
  <c r="O134" i="5"/>
  <c r="N134" i="5"/>
  <c r="M134" i="5"/>
  <c r="L134" i="5"/>
  <c r="AG133" i="5"/>
  <c r="AF133" i="5"/>
  <c r="AE133" i="5"/>
  <c r="AD133" i="5"/>
  <c r="AC133" i="5"/>
  <c r="AB133" i="5"/>
  <c r="AA133" i="5"/>
  <c r="Z133" i="5"/>
  <c r="Y133" i="5"/>
  <c r="X133" i="5"/>
  <c r="U133" i="5"/>
  <c r="T133" i="5"/>
  <c r="S133" i="5"/>
  <c r="R133" i="5"/>
  <c r="Q133" i="5"/>
  <c r="P133" i="5"/>
  <c r="O133" i="5"/>
  <c r="N133" i="5"/>
  <c r="M133" i="5"/>
  <c r="L133" i="5"/>
  <c r="AG132" i="5"/>
  <c r="AF132" i="5"/>
  <c r="AE132" i="5"/>
  <c r="AD132" i="5"/>
  <c r="AC132" i="5"/>
  <c r="AB132" i="5"/>
  <c r="AA132" i="5"/>
  <c r="Z132" i="5"/>
  <c r="Y132" i="5"/>
  <c r="X132" i="5"/>
  <c r="U132" i="5"/>
  <c r="T132" i="5"/>
  <c r="S132" i="5"/>
  <c r="R132" i="5"/>
  <c r="Q132" i="5"/>
  <c r="P132" i="5"/>
  <c r="O132" i="5"/>
  <c r="N132" i="5"/>
  <c r="M132" i="5"/>
  <c r="L132" i="5"/>
  <c r="AG131" i="5"/>
  <c r="AF131" i="5"/>
  <c r="AE131" i="5"/>
  <c r="AD131" i="5"/>
  <c r="AC131" i="5"/>
  <c r="AB131" i="5"/>
  <c r="AA131" i="5"/>
  <c r="Z131" i="5"/>
  <c r="Y131" i="5"/>
  <c r="X131" i="5"/>
  <c r="U131" i="5"/>
  <c r="T131" i="5"/>
  <c r="S131" i="5"/>
  <c r="R131" i="5"/>
  <c r="Q131" i="5"/>
  <c r="P131" i="5"/>
  <c r="O131" i="5"/>
  <c r="N131" i="5"/>
  <c r="M131" i="5"/>
  <c r="L131" i="5"/>
  <c r="AG130" i="5"/>
  <c r="AF130" i="5"/>
  <c r="AE130" i="5"/>
  <c r="AD130" i="5"/>
  <c r="AC130" i="5"/>
  <c r="AB130" i="5"/>
  <c r="AA130" i="5"/>
  <c r="Z130" i="5"/>
  <c r="Y130" i="5"/>
  <c r="X130" i="5"/>
  <c r="U130" i="5"/>
  <c r="T130" i="5"/>
  <c r="S130" i="5"/>
  <c r="R130" i="5"/>
  <c r="Q130" i="5"/>
  <c r="P130" i="5"/>
  <c r="O130" i="5"/>
  <c r="N130" i="5"/>
  <c r="M130" i="5"/>
  <c r="L130" i="5"/>
  <c r="AG129" i="5"/>
  <c r="AF129" i="5"/>
  <c r="AE129" i="5"/>
  <c r="AD129" i="5"/>
  <c r="AC129" i="5"/>
  <c r="AB129" i="5"/>
  <c r="AA129" i="5"/>
  <c r="Z129" i="5"/>
  <c r="Y129" i="5"/>
  <c r="X129" i="5"/>
  <c r="U129" i="5"/>
  <c r="T129" i="5"/>
  <c r="S129" i="5"/>
  <c r="R129" i="5"/>
  <c r="Q129" i="5"/>
  <c r="P129" i="5"/>
  <c r="O129" i="5"/>
  <c r="N129" i="5"/>
  <c r="M129" i="5"/>
  <c r="L129" i="5"/>
  <c r="AG128" i="5"/>
  <c r="AF128" i="5"/>
  <c r="AE128" i="5"/>
  <c r="AD128" i="5"/>
  <c r="AC128" i="5"/>
  <c r="AB128" i="5"/>
  <c r="AA128" i="5"/>
  <c r="Z128" i="5"/>
  <c r="Y128" i="5"/>
  <c r="X128" i="5"/>
  <c r="U128" i="5"/>
  <c r="T128" i="5"/>
  <c r="S128" i="5"/>
  <c r="R128" i="5"/>
  <c r="Q128" i="5"/>
  <c r="P128" i="5"/>
  <c r="O128" i="5"/>
  <c r="N128" i="5"/>
  <c r="M128" i="5"/>
  <c r="L128" i="5"/>
  <c r="AG127" i="5"/>
  <c r="AF127" i="5"/>
  <c r="AE127" i="5"/>
  <c r="AD127" i="5"/>
  <c r="AC127" i="5"/>
  <c r="AB127" i="5"/>
  <c r="AA127" i="5"/>
  <c r="Z127" i="5"/>
  <c r="Y127" i="5"/>
  <c r="X127" i="5"/>
  <c r="U127" i="5"/>
  <c r="T127" i="5"/>
  <c r="S127" i="5"/>
  <c r="R127" i="5"/>
  <c r="Q127" i="5"/>
  <c r="P127" i="5"/>
  <c r="O127" i="5"/>
  <c r="N127" i="5"/>
  <c r="M127" i="5"/>
  <c r="L127" i="5"/>
  <c r="AG126" i="5"/>
  <c r="AF126" i="5"/>
  <c r="AE126" i="5"/>
  <c r="AD126" i="5"/>
  <c r="AC126" i="5"/>
  <c r="AB126" i="5"/>
  <c r="AA126" i="5"/>
  <c r="Z126" i="5"/>
  <c r="Y126" i="5"/>
  <c r="X126" i="5"/>
  <c r="U126" i="5"/>
  <c r="T126" i="5"/>
  <c r="S126" i="5"/>
  <c r="R126" i="5"/>
  <c r="Q126" i="5"/>
  <c r="P126" i="5"/>
  <c r="O126" i="5"/>
  <c r="N126" i="5"/>
  <c r="M126" i="5"/>
  <c r="L126" i="5"/>
  <c r="AG125" i="5"/>
  <c r="AF125" i="5"/>
  <c r="AE125" i="5"/>
  <c r="AD125" i="5"/>
  <c r="AC125" i="5"/>
  <c r="AB125" i="5"/>
  <c r="AA125" i="5"/>
  <c r="Z125" i="5"/>
  <c r="Y125" i="5"/>
  <c r="X125" i="5"/>
  <c r="U125" i="5"/>
  <c r="T125" i="5"/>
  <c r="S125" i="5"/>
  <c r="R125" i="5"/>
  <c r="Q125" i="5"/>
  <c r="P125" i="5"/>
  <c r="O125" i="5"/>
  <c r="N125" i="5"/>
  <c r="M125" i="5"/>
  <c r="L125" i="5"/>
  <c r="AG124" i="5"/>
  <c r="AF124" i="5"/>
  <c r="AE124" i="5"/>
  <c r="AD124" i="5"/>
  <c r="AC124" i="5"/>
  <c r="AB124" i="5"/>
  <c r="AA124" i="5"/>
  <c r="Z124" i="5"/>
  <c r="Y124" i="5"/>
  <c r="X124" i="5"/>
  <c r="U124" i="5"/>
  <c r="T124" i="5"/>
  <c r="S124" i="5"/>
  <c r="R124" i="5"/>
  <c r="Q124" i="5"/>
  <c r="P124" i="5"/>
  <c r="O124" i="5"/>
  <c r="N124" i="5"/>
  <c r="M124" i="5"/>
  <c r="L124" i="5"/>
  <c r="AG123" i="5"/>
  <c r="AF123" i="5"/>
  <c r="AE123" i="5"/>
  <c r="AD123" i="5"/>
  <c r="AC123" i="5"/>
  <c r="AB123" i="5"/>
  <c r="AA123" i="5"/>
  <c r="Z123" i="5"/>
  <c r="Y123" i="5"/>
  <c r="X123" i="5"/>
  <c r="U123" i="5"/>
  <c r="T123" i="5"/>
  <c r="S123" i="5"/>
  <c r="R123" i="5"/>
  <c r="Q123" i="5"/>
  <c r="P123" i="5"/>
  <c r="O123" i="5"/>
  <c r="N123" i="5"/>
  <c r="M123" i="5"/>
  <c r="L123" i="5"/>
  <c r="AG122" i="5"/>
  <c r="AF122" i="5"/>
  <c r="AE122" i="5"/>
  <c r="AD122" i="5"/>
  <c r="AC122" i="5"/>
  <c r="AB122" i="5"/>
  <c r="AA122" i="5"/>
  <c r="Z122" i="5"/>
  <c r="Y122" i="5"/>
  <c r="X122" i="5"/>
  <c r="U122" i="5"/>
  <c r="T122" i="5"/>
  <c r="S122" i="5"/>
  <c r="R122" i="5"/>
  <c r="Q122" i="5"/>
  <c r="P122" i="5"/>
  <c r="O122" i="5"/>
  <c r="N122" i="5"/>
  <c r="M122" i="5"/>
  <c r="L122" i="5"/>
  <c r="AG121" i="5"/>
  <c r="AF121" i="5"/>
  <c r="AE121" i="5"/>
  <c r="AD121" i="5"/>
  <c r="AC121" i="5"/>
  <c r="AB121" i="5"/>
  <c r="AA121" i="5"/>
  <c r="Z121" i="5"/>
  <c r="Y121" i="5"/>
  <c r="X121" i="5"/>
  <c r="U121" i="5"/>
  <c r="T121" i="5"/>
  <c r="S121" i="5"/>
  <c r="R121" i="5"/>
  <c r="Q121" i="5"/>
  <c r="P121" i="5"/>
  <c r="O121" i="5"/>
  <c r="N121" i="5"/>
  <c r="M121" i="5"/>
  <c r="L121" i="5"/>
  <c r="AG120" i="5"/>
  <c r="AF120" i="5"/>
  <c r="AE120" i="5"/>
  <c r="AD120" i="5"/>
  <c r="AC120" i="5"/>
  <c r="AB120" i="5"/>
  <c r="AA120" i="5"/>
  <c r="Z120" i="5"/>
  <c r="Y120" i="5"/>
  <c r="X120" i="5"/>
  <c r="U120" i="5"/>
  <c r="T120" i="5"/>
  <c r="S120" i="5"/>
  <c r="R120" i="5"/>
  <c r="Q120" i="5"/>
  <c r="P120" i="5"/>
  <c r="O120" i="5"/>
  <c r="N120" i="5"/>
  <c r="M120" i="5"/>
  <c r="L120" i="5"/>
  <c r="AG119" i="5"/>
  <c r="AF119" i="5"/>
  <c r="AE119" i="5"/>
  <c r="AD119" i="5"/>
  <c r="AC119" i="5"/>
  <c r="AB119" i="5"/>
  <c r="AA119" i="5"/>
  <c r="Z119" i="5"/>
  <c r="Y119" i="5"/>
  <c r="X119" i="5"/>
  <c r="U119" i="5"/>
  <c r="T119" i="5"/>
  <c r="S119" i="5"/>
  <c r="R119" i="5"/>
  <c r="Q119" i="5"/>
  <c r="P119" i="5"/>
  <c r="O119" i="5"/>
  <c r="N119" i="5"/>
  <c r="M119" i="5"/>
  <c r="L119" i="5"/>
  <c r="AG118" i="5"/>
  <c r="AF118" i="5"/>
  <c r="AE118" i="5"/>
  <c r="AD118" i="5"/>
  <c r="AC118" i="5"/>
  <c r="AB118" i="5"/>
  <c r="AA118" i="5"/>
  <c r="Z118" i="5"/>
  <c r="Y118" i="5"/>
  <c r="X118" i="5"/>
  <c r="U118" i="5"/>
  <c r="T118" i="5"/>
  <c r="S118" i="5"/>
  <c r="R118" i="5"/>
  <c r="Q118" i="5"/>
  <c r="P118" i="5"/>
  <c r="O118" i="5"/>
  <c r="N118" i="5"/>
  <c r="M118" i="5"/>
  <c r="L118" i="5"/>
  <c r="AG117" i="5"/>
  <c r="AF117" i="5"/>
  <c r="AE117" i="5"/>
  <c r="AD117" i="5"/>
  <c r="AC117" i="5"/>
  <c r="AB117" i="5"/>
  <c r="AA117" i="5"/>
  <c r="Z117" i="5"/>
  <c r="Y117" i="5"/>
  <c r="X117" i="5"/>
  <c r="U117" i="5"/>
  <c r="T117" i="5"/>
  <c r="S117" i="5"/>
  <c r="R117" i="5"/>
  <c r="Q117" i="5"/>
  <c r="P117" i="5"/>
  <c r="O117" i="5"/>
  <c r="N117" i="5"/>
  <c r="M117" i="5"/>
  <c r="L117" i="5"/>
  <c r="AG116" i="5"/>
  <c r="AF116" i="5"/>
  <c r="AE116" i="5"/>
  <c r="AD116" i="5"/>
  <c r="AC116" i="5"/>
  <c r="AB116" i="5"/>
  <c r="AA116" i="5"/>
  <c r="Z116" i="5"/>
  <c r="Y116" i="5"/>
  <c r="X116" i="5"/>
  <c r="U116" i="5"/>
  <c r="T116" i="5"/>
  <c r="S116" i="5"/>
  <c r="R116" i="5"/>
  <c r="Q116" i="5"/>
  <c r="P116" i="5"/>
  <c r="O116" i="5"/>
  <c r="N116" i="5"/>
  <c r="M116" i="5"/>
  <c r="L116" i="5"/>
  <c r="AG115" i="5"/>
  <c r="AF115" i="5"/>
  <c r="AE115" i="5"/>
  <c r="AD115" i="5"/>
  <c r="AC115" i="5"/>
  <c r="AB115" i="5"/>
  <c r="AA115" i="5"/>
  <c r="Z115" i="5"/>
  <c r="Y115" i="5"/>
  <c r="X115" i="5"/>
  <c r="U115" i="5"/>
  <c r="T115" i="5"/>
  <c r="S115" i="5"/>
  <c r="R115" i="5"/>
  <c r="Q115" i="5"/>
  <c r="P115" i="5"/>
  <c r="O115" i="5"/>
  <c r="N115" i="5"/>
  <c r="M115" i="5"/>
  <c r="L115" i="5"/>
  <c r="AG114" i="5"/>
  <c r="AF114" i="5"/>
  <c r="AE114" i="5"/>
  <c r="AD114" i="5"/>
  <c r="AC114" i="5"/>
  <c r="AB114" i="5"/>
  <c r="AA114" i="5"/>
  <c r="Z114" i="5"/>
  <c r="Y114" i="5"/>
  <c r="X114" i="5"/>
  <c r="U114" i="5"/>
  <c r="T114" i="5"/>
  <c r="S114" i="5"/>
  <c r="R114" i="5"/>
  <c r="Q114" i="5"/>
  <c r="P114" i="5"/>
  <c r="O114" i="5"/>
  <c r="N114" i="5"/>
  <c r="M114" i="5"/>
  <c r="L114" i="5"/>
  <c r="AG113" i="5"/>
  <c r="AF113" i="5"/>
  <c r="AE113" i="5"/>
  <c r="AD113" i="5"/>
  <c r="AC113" i="5"/>
  <c r="AB113" i="5"/>
  <c r="AA113" i="5"/>
  <c r="Z113" i="5"/>
  <c r="Y113" i="5"/>
  <c r="X113" i="5"/>
  <c r="U113" i="5"/>
  <c r="T113" i="5"/>
  <c r="S113" i="5"/>
  <c r="R113" i="5"/>
  <c r="Q113" i="5"/>
  <c r="P113" i="5"/>
  <c r="O113" i="5"/>
  <c r="N113" i="5"/>
  <c r="M113" i="5"/>
  <c r="L113" i="5"/>
  <c r="J249" i="5"/>
  <c r="I249" i="5"/>
  <c r="D249" i="5"/>
  <c r="C249" i="5"/>
  <c r="K249" i="5" s="1"/>
  <c r="B249" i="5"/>
  <c r="A249" i="5"/>
  <c r="J247" i="5"/>
  <c r="I247" i="5"/>
  <c r="D247" i="5"/>
  <c r="C247" i="5"/>
  <c r="K247" i="5" s="1"/>
  <c r="B247" i="5"/>
  <c r="A247" i="5"/>
  <c r="J245" i="5"/>
  <c r="I245" i="5"/>
  <c r="D245" i="5"/>
  <c r="C245" i="5"/>
  <c r="K245" i="5" s="1"/>
  <c r="B245" i="5"/>
  <c r="A245" i="5"/>
  <c r="J243" i="5"/>
  <c r="I243" i="5"/>
  <c r="D243" i="5"/>
  <c r="C243" i="5"/>
  <c r="K243" i="5" s="1"/>
  <c r="B243" i="5"/>
  <c r="A243" i="5"/>
  <c r="J241" i="5"/>
  <c r="I241" i="5"/>
  <c r="D241" i="5"/>
  <c r="C241" i="5"/>
  <c r="K241" i="5" s="1"/>
  <c r="B241" i="5"/>
  <c r="A241" i="5"/>
  <c r="J239" i="5"/>
  <c r="I239" i="5"/>
  <c r="D239" i="5"/>
  <c r="C239" i="5"/>
  <c r="K239" i="5" s="1"/>
  <c r="B239" i="5"/>
  <c r="A239" i="5"/>
  <c r="J237" i="5"/>
  <c r="I237" i="5"/>
  <c r="D237" i="5"/>
  <c r="C237" i="5"/>
  <c r="K237" i="5" s="1"/>
  <c r="B237" i="5"/>
  <c r="A237" i="5"/>
  <c r="J235" i="5"/>
  <c r="I235" i="5"/>
  <c r="D235" i="5"/>
  <c r="C235" i="5"/>
  <c r="K235" i="5" s="1"/>
  <c r="B235" i="5"/>
  <c r="A235" i="5"/>
  <c r="J233" i="5"/>
  <c r="I233" i="5"/>
  <c r="D233" i="5"/>
  <c r="C233" i="5"/>
  <c r="K233" i="5" s="1"/>
  <c r="B233" i="5"/>
  <c r="A233" i="5"/>
  <c r="J231" i="5"/>
  <c r="I231" i="5"/>
  <c r="D231" i="5"/>
  <c r="C231" i="5"/>
  <c r="K231" i="5" s="1"/>
  <c r="B231" i="5"/>
  <c r="A231" i="5"/>
  <c r="J229" i="5"/>
  <c r="I229" i="5"/>
  <c r="D229" i="5"/>
  <c r="C229" i="5"/>
  <c r="K229" i="5" s="1"/>
  <c r="B229" i="5"/>
  <c r="A229" i="5"/>
  <c r="J227" i="5"/>
  <c r="I227" i="5"/>
  <c r="D227" i="5"/>
  <c r="C227" i="5"/>
  <c r="K227" i="5" s="1"/>
  <c r="B227" i="5"/>
  <c r="A227" i="5"/>
  <c r="J225" i="5"/>
  <c r="I225" i="5"/>
  <c r="D225" i="5"/>
  <c r="C225" i="5"/>
  <c r="K225" i="5" s="1"/>
  <c r="B225" i="5"/>
  <c r="A225" i="5"/>
  <c r="J223" i="5"/>
  <c r="I223" i="5"/>
  <c r="D223" i="5"/>
  <c r="C223" i="5"/>
  <c r="K223" i="5" s="1"/>
  <c r="B223" i="5"/>
  <c r="A223" i="5"/>
  <c r="J221" i="5"/>
  <c r="I221" i="5"/>
  <c r="D221" i="5"/>
  <c r="C221" i="5"/>
  <c r="K221" i="5" s="1"/>
  <c r="B221" i="5"/>
  <c r="A221" i="5"/>
  <c r="J219" i="5"/>
  <c r="I219" i="5"/>
  <c r="D219" i="5"/>
  <c r="C219" i="5"/>
  <c r="K219" i="5" s="1"/>
  <c r="B219" i="5"/>
  <c r="A219" i="5"/>
  <c r="J217" i="5"/>
  <c r="I217" i="5"/>
  <c r="D217" i="5"/>
  <c r="C217" i="5"/>
  <c r="K217" i="5" s="1"/>
  <c r="B217" i="5"/>
  <c r="A217" i="5"/>
  <c r="J215" i="5"/>
  <c r="I215" i="5"/>
  <c r="D215" i="5"/>
  <c r="C215" i="5"/>
  <c r="K215" i="5" s="1"/>
  <c r="B215" i="5"/>
  <c r="A215" i="5"/>
  <c r="J213" i="5"/>
  <c r="I213" i="5"/>
  <c r="D213" i="5"/>
  <c r="C213" i="5"/>
  <c r="K213" i="5" s="1"/>
  <c r="B213" i="5"/>
  <c r="A213" i="5"/>
  <c r="J211" i="5"/>
  <c r="I211" i="5"/>
  <c r="D211" i="5"/>
  <c r="C211" i="5"/>
  <c r="K211" i="5" s="1"/>
  <c r="B211" i="5"/>
  <c r="A211" i="5"/>
  <c r="J200" i="5"/>
  <c r="I200" i="5"/>
  <c r="D200" i="5"/>
  <c r="C200" i="5"/>
  <c r="K200" i="5" s="1"/>
  <c r="B200" i="5"/>
  <c r="A200" i="5"/>
  <c r="J198" i="5"/>
  <c r="I198" i="5"/>
  <c r="D198" i="5"/>
  <c r="C198" i="5"/>
  <c r="K198" i="5" s="1"/>
  <c r="B198" i="5"/>
  <c r="A198" i="5"/>
  <c r="J196" i="5"/>
  <c r="I196" i="5"/>
  <c r="D196" i="5"/>
  <c r="C196" i="5"/>
  <c r="K196" i="5" s="1"/>
  <c r="B196" i="5"/>
  <c r="A196" i="5"/>
  <c r="J194" i="5"/>
  <c r="I194" i="5"/>
  <c r="D194" i="5"/>
  <c r="C194" i="5"/>
  <c r="K194" i="5" s="1"/>
  <c r="B194" i="5"/>
  <c r="A194" i="5"/>
  <c r="J192" i="5"/>
  <c r="I192" i="5"/>
  <c r="D192" i="5"/>
  <c r="C192" i="5"/>
  <c r="K192" i="5" s="1"/>
  <c r="B192" i="5"/>
  <c r="A192" i="5"/>
  <c r="J190" i="5"/>
  <c r="I190" i="5"/>
  <c r="D190" i="5"/>
  <c r="C190" i="5"/>
  <c r="K190" i="5" s="1"/>
  <c r="B190" i="5"/>
  <c r="A190" i="5"/>
  <c r="J188" i="5"/>
  <c r="I188" i="5"/>
  <c r="D188" i="5"/>
  <c r="C188" i="5"/>
  <c r="K188" i="5" s="1"/>
  <c r="B188" i="5"/>
  <c r="A188" i="5"/>
  <c r="J186" i="5"/>
  <c r="I186" i="5"/>
  <c r="D186" i="5"/>
  <c r="C186" i="5"/>
  <c r="K186" i="5" s="1"/>
  <c r="B186" i="5"/>
  <c r="A186" i="5"/>
  <c r="J184" i="5"/>
  <c r="I184" i="5"/>
  <c r="D184" i="5"/>
  <c r="C184" i="5"/>
  <c r="K184" i="5" s="1"/>
  <c r="B184" i="5"/>
  <c r="A184" i="5"/>
  <c r="J182" i="5"/>
  <c r="I182" i="5"/>
  <c r="D182" i="5"/>
  <c r="C182" i="5"/>
  <c r="K182" i="5" s="1"/>
  <c r="B182" i="5"/>
  <c r="A182" i="5"/>
  <c r="J180" i="5"/>
  <c r="I180" i="5"/>
  <c r="D180" i="5"/>
  <c r="C180" i="5"/>
  <c r="K180" i="5" s="1"/>
  <c r="B180" i="5"/>
  <c r="A180" i="5"/>
  <c r="J178" i="5"/>
  <c r="I178" i="5"/>
  <c r="D178" i="5"/>
  <c r="C178" i="5"/>
  <c r="K178" i="5" s="1"/>
  <c r="B178" i="5"/>
  <c r="A178" i="5"/>
  <c r="J176" i="5"/>
  <c r="I176" i="5"/>
  <c r="D176" i="5"/>
  <c r="C176" i="5"/>
  <c r="K176" i="5" s="1"/>
  <c r="B176" i="5"/>
  <c r="A176" i="5"/>
  <c r="J174" i="5"/>
  <c r="I174" i="5"/>
  <c r="D174" i="5"/>
  <c r="C174" i="5"/>
  <c r="K174" i="5" s="1"/>
  <c r="B174" i="5"/>
  <c r="A174" i="5"/>
  <c r="J172" i="5"/>
  <c r="I172" i="5"/>
  <c r="D172" i="5"/>
  <c r="C172" i="5"/>
  <c r="K172" i="5" s="1"/>
  <c r="B172" i="5"/>
  <c r="A172" i="5"/>
  <c r="J170" i="5"/>
  <c r="I170" i="5"/>
  <c r="D170" i="5"/>
  <c r="C170" i="5"/>
  <c r="K170" i="5" s="1"/>
  <c r="B170" i="5"/>
  <c r="A170" i="5"/>
  <c r="J168" i="5"/>
  <c r="I168" i="5"/>
  <c r="D168" i="5"/>
  <c r="C168" i="5"/>
  <c r="K168" i="5" s="1"/>
  <c r="B168" i="5"/>
  <c r="A168" i="5"/>
  <c r="J166" i="5"/>
  <c r="I166" i="5"/>
  <c r="D166" i="5"/>
  <c r="C166" i="5"/>
  <c r="K166" i="5" s="1"/>
  <c r="B166" i="5"/>
  <c r="A166" i="5"/>
  <c r="J164" i="5"/>
  <c r="I164" i="5"/>
  <c r="D164" i="5"/>
  <c r="C164" i="5"/>
  <c r="K164" i="5" s="1"/>
  <c r="B164" i="5"/>
  <c r="A164" i="5"/>
  <c r="J162" i="5"/>
  <c r="I162" i="5"/>
  <c r="D162" i="5"/>
  <c r="C162" i="5"/>
  <c r="K162" i="5" s="1"/>
  <c r="B162" i="5"/>
  <c r="A162" i="5"/>
  <c r="J151" i="5"/>
  <c r="I151" i="5"/>
  <c r="D151" i="5"/>
  <c r="C151" i="5"/>
  <c r="K151" i="5" s="1"/>
  <c r="B151" i="5"/>
  <c r="A151" i="5"/>
  <c r="J149" i="5"/>
  <c r="I149" i="5"/>
  <c r="D149" i="5"/>
  <c r="C149" i="5"/>
  <c r="K149" i="5" s="1"/>
  <c r="B149" i="5"/>
  <c r="A149" i="5"/>
  <c r="J147" i="5"/>
  <c r="I147" i="5"/>
  <c r="D147" i="5"/>
  <c r="C147" i="5"/>
  <c r="K147" i="5" s="1"/>
  <c r="B147" i="5"/>
  <c r="A147" i="5"/>
  <c r="J145" i="5"/>
  <c r="I145" i="5"/>
  <c r="D145" i="5"/>
  <c r="C145" i="5"/>
  <c r="K145" i="5" s="1"/>
  <c r="B145" i="5"/>
  <c r="A145" i="5"/>
  <c r="J143" i="5"/>
  <c r="I143" i="5"/>
  <c r="D143" i="5"/>
  <c r="C143" i="5"/>
  <c r="K143" i="5" s="1"/>
  <c r="B143" i="5"/>
  <c r="A143" i="5"/>
  <c r="J141" i="5"/>
  <c r="I141" i="5"/>
  <c r="D141" i="5"/>
  <c r="C141" i="5"/>
  <c r="K141" i="5" s="1"/>
  <c r="B141" i="5"/>
  <c r="A141" i="5"/>
  <c r="J139" i="5"/>
  <c r="I139" i="5"/>
  <c r="D139" i="5"/>
  <c r="C139" i="5"/>
  <c r="K139" i="5" s="1"/>
  <c r="B139" i="5"/>
  <c r="A139" i="5"/>
  <c r="J137" i="5"/>
  <c r="I137" i="5"/>
  <c r="D137" i="5"/>
  <c r="C137" i="5"/>
  <c r="K137" i="5" s="1"/>
  <c r="B137" i="5"/>
  <c r="A137" i="5"/>
  <c r="J135" i="5"/>
  <c r="I135" i="5"/>
  <c r="D135" i="5"/>
  <c r="C135" i="5"/>
  <c r="K135" i="5" s="1"/>
  <c r="B135" i="5"/>
  <c r="A135" i="5"/>
  <c r="J133" i="5"/>
  <c r="I133" i="5"/>
  <c r="D133" i="5"/>
  <c r="C133" i="5"/>
  <c r="K133" i="5" s="1"/>
  <c r="B133" i="5"/>
  <c r="A133" i="5"/>
  <c r="J131" i="5"/>
  <c r="I131" i="5"/>
  <c r="D131" i="5"/>
  <c r="C131" i="5"/>
  <c r="K131" i="5" s="1"/>
  <c r="B131" i="5"/>
  <c r="A131" i="5"/>
  <c r="J129" i="5"/>
  <c r="I129" i="5"/>
  <c r="D129" i="5"/>
  <c r="C129" i="5"/>
  <c r="K129" i="5" s="1"/>
  <c r="B129" i="5"/>
  <c r="A129" i="5"/>
  <c r="J127" i="5"/>
  <c r="I127" i="5"/>
  <c r="D127" i="5"/>
  <c r="C127" i="5"/>
  <c r="K127" i="5" s="1"/>
  <c r="B127" i="5"/>
  <c r="A127" i="5"/>
  <c r="J125" i="5"/>
  <c r="I125" i="5"/>
  <c r="D125" i="5"/>
  <c r="C125" i="5"/>
  <c r="K125" i="5" s="1"/>
  <c r="B125" i="5"/>
  <c r="A125" i="5"/>
  <c r="J123" i="5"/>
  <c r="I123" i="5"/>
  <c r="D123" i="5"/>
  <c r="C123" i="5"/>
  <c r="K123" i="5" s="1"/>
  <c r="B123" i="5"/>
  <c r="A123" i="5"/>
  <c r="J121" i="5"/>
  <c r="I121" i="5"/>
  <c r="D121" i="5"/>
  <c r="C121" i="5"/>
  <c r="K121" i="5" s="1"/>
  <c r="B121" i="5"/>
  <c r="A121" i="5"/>
  <c r="J119" i="5"/>
  <c r="I119" i="5"/>
  <c r="D119" i="5"/>
  <c r="C119" i="5"/>
  <c r="K119" i="5" s="1"/>
  <c r="B119" i="5"/>
  <c r="A119" i="5"/>
  <c r="J117" i="5"/>
  <c r="I117" i="5"/>
  <c r="D117" i="5"/>
  <c r="C117" i="5"/>
  <c r="K117" i="5" s="1"/>
  <c r="B117" i="5"/>
  <c r="A117" i="5"/>
  <c r="J115" i="5"/>
  <c r="I115" i="5"/>
  <c r="D115" i="5"/>
  <c r="C115" i="5"/>
  <c r="K115" i="5" s="1"/>
  <c r="B115" i="5"/>
  <c r="A115" i="5"/>
  <c r="J113" i="5"/>
  <c r="I113" i="5"/>
  <c r="D113" i="5"/>
  <c r="C113" i="5"/>
  <c r="K113" i="5" s="1"/>
  <c r="B113" i="5"/>
  <c r="A113" i="5"/>
  <c r="CI142" i="13"/>
  <c r="CH142" i="13"/>
  <c r="CG142" i="13"/>
  <c r="CF142" i="13"/>
  <c r="CE142" i="13"/>
  <c r="CD142" i="13"/>
  <c r="CC142" i="13"/>
  <c r="CB142" i="13"/>
  <c r="BU142" i="13"/>
  <c r="BT142" i="13"/>
  <c r="BS142" i="13"/>
  <c r="BR142" i="13"/>
  <c r="BQ142" i="13"/>
  <c r="BP142" i="13"/>
  <c r="BO142" i="13"/>
  <c r="BN142" i="13"/>
  <c r="BM142" i="13"/>
  <c r="BL142" i="13"/>
  <c r="BK142" i="13"/>
  <c r="BJ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J142" i="13"/>
  <c r="AI142" i="13"/>
  <c r="AH142" i="13"/>
  <c r="AG142" i="13"/>
  <c r="AF142" i="13"/>
  <c r="AE142" i="13"/>
  <c r="AD142" i="13"/>
  <c r="AC142" i="13"/>
  <c r="AB142" i="13"/>
  <c r="AA142" i="13"/>
  <c r="Z142" i="13"/>
  <c r="Y142" i="13"/>
  <c r="X142" i="13"/>
  <c r="W142" i="13"/>
  <c r="V142" i="13"/>
  <c r="U142" i="13"/>
  <c r="T142" i="13"/>
  <c r="S142" i="13"/>
  <c r="R142" i="13"/>
  <c r="CI141" i="13"/>
  <c r="CH141" i="13"/>
  <c r="CG141" i="13"/>
  <c r="CF141" i="13"/>
  <c r="CE141" i="13"/>
  <c r="CD141" i="13"/>
  <c r="CC141" i="13"/>
  <c r="CB141" i="13"/>
  <c r="BU141" i="13"/>
  <c r="BT141" i="13"/>
  <c r="BS141" i="13"/>
  <c r="BR141" i="13"/>
  <c r="BQ141" i="13"/>
  <c r="BP141" i="13"/>
  <c r="BO141" i="13"/>
  <c r="BN141" i="13"/>
  <c r="BM141" i="13"/>
  <c r="BL141" i="13"/>
  <c r="BK141" i="13"/>
  <c r="BJ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CI140" i="13"/>
  <c r="CH140" i="13"/>
  <c r="CG140" i="13"/>
  <c r="CF140" i="13"/>
  <c r="CE140" i="13"/>
  <c r="CD140" i="13"/>
  <c r="CC140" i="13"/>
  <c r="CB140" i="13"/>
  <c r="BU140" i="13"/>
  <c r="BT140" i="13"/>
  <c r="BS140" i="13"/>
  <c r="BR140" i="13"/>
  <c r="BQ140" i="13"/>
  <c r="BP140" i="13"/>
  <c r="BO140" i="13"/>
  <c r="BN140" i="13"/>
  <c r="BM140" i="13"/>
  <c r="BL140" i="13"/>
  <c r="BK140" i="13"/>
  <c r="BJ140" i="13"/>
  <c r="BI140" i="13"/>
  <c r="BH140" i="13"/>
  <c r="BG140" i="13"/>
  <c r="BF140" i="13"/>
  <c r="BE140" i="13"/>
  <c r="BD140" i="13"/>
  <c r="BC140" i="13"/>
  <c r="BB140" i="13"/>
  <c r="BA140" i="13"/>
  <c r="AZ140" i="13"/>
  <c r="AY140" i="13"/>
  <c r="AX140" i="13"/>
  <c r="AW140" i="13"/>
  <c r="AV140" i="13"/>
  <c r="AU140" i="13"/>
  <c r="AT140" i="13"/>
  <c r="AS140" i="13"/>
  <c r="AR140" i="13"/>
  <c r="AQ140" i="13"/>
  <c r="AP140" i="13"/>
  <c r="AO140" i="13"/>
  <c r="AN140" i="13"/>
  <c r="AM140" i="13"/>
  <c r="AL140" i="13"/>
  <c r="AK140" i="13"/>
  <c r="AJ140" i="13"/>
  <c r="AI140" i="13"/>
  <c r="AH140" i="13"/>
  <c r="AG140" i="13"/>
  <c r="AF140" i="13"/>
  <c r="AE140" i="13"/>
  <c r="AD140" i="13"/>
  <c r="AC140" i="13"/>
  <c r="AB140" i="13"/>
  <c r="AA140" i="13"/>
  <c r="Z140" i="13"/>
  <c r="Y140" i="13"/>
  <c r="X140" i="13"/>
  <c r="W140" i="13"/>
  <c r="V140" i="13"/>
  <c r="U140" i="13"/>
  <c r="T140" i="13"/>
  <c r="S140" i="13"/>
  <c r="R140" i="13"/>
  <c r="CI139" i="13"/>
  <c r="CH139" i="13"/>
  <c r="CG139" i="13"/>
  <c r="CF139" i="13"/>
  <c r="CE139" i="13"/>
  <c r="CD139" i="13"/>
  <c r="CC139" i="13"/>
  <c r="CB139" i="13"/>
  <c r="BU139" i="13"/>
  <c r="BT139" i="13"/>
  <c r="BS139" i="13"/>
  <c r="BR139" i="13"/>
  <c r="BQ139" i="13"/>
  <c r="BP139" i="13"/>
  <c r="BO139" i="13"/>
  <c r="BN139" i="13"/>
  <c r="BM139" i="13"/>
  <c r="BL139" i="13"/>
  <c r="BK139" i="13"/>
  <c r="BJ139" i="13"/>
  <c r="BI139" i="13"/>
  <c r="BH139" i="13"/>
  <c r="BG139" i="13"/>
  <c r="BF139" i="13"/>
  <c r="BE139" i="13"/>
  <c r="BD139" i="13"/>
  <c r="BC139" i="13"/>
  <c r="BB139" i="13"/>
  <c r="BA139" i="13"/>
  <c r="AZ139" i="13"/>
  <c r="AY139" i="13"/>
  <c r="AX139" i="13"/>
  <c r="AW139" i="13"/>
  <c r="AV139" i="13"/>
  <c r="AU139" i="13"/>
  <c r="AT139" i="13"/>
  <c r="AS139" i="13"/>
  <c r="AR139" i="13"/>
  <c r="AQ139" i="13"/>
  <c r="AP139" i="13"/>
  <c r="AO139" i="13"/>
  <c r="AN139" i="13"/>
  <c r="AM139" i="13"/>
  <c r="AL139" i="13"/>
  <c r="AK139" i="13"/>
  <c r="AJ139" i="13"/>
  <c r="AI139" i="13"/>
  <c r="AH139" i="13"/>
  <c r="AG139" i="13"/>
  <c r="AF139" i="13"/>
  <c r="AE139" i="13"/>
  <c r="AD139" i="13"/>
  <c r="AC139" i="13"/>
  <c r="AB139" i="13"/>
  <c r="AA139" i="13"/>
  <c r="Z139" i="13"/>
  <c r="Y139" i="13"/>
  <c r="X139" i="13"/>
  <c r="W139" i="13"/>
  <c r="V139" i="13"/>
  <c r="U139" i="13"/>
  <c r="T139" i="13"/>
  <c r="S139" i="13"/>
  <c r="R139" i="13"/>
  <c r="CI138" i="13"/>
  <c r="CH138" i="13"/>
  <c r="CG138" i="13"/>
  <c r="CF138" i="13"/>
  <c r="CE138" i="13"/>
  <c r="CD138" i="13"/>
  <c r="CC138" i="13"/>
  <c r="CB138" i="13"/>
  <c r="BU138" i="13"/>
  <c r="BT138" i="13"/>
  <c r="BS138" i="13"/>
  <c r="BR138" i="13"/>
  <c r="BQ138" i="13"/>
  <c r="BP138" i="13"/>
  <c r="BO138" i="13"/>
  <c r="BN138" i="13"/>
  <c r="BM138" i="13"/>
  <c r="BL138" i="13"/>
  <c r="BK138" i="13"/>
  <c r="BJ138" i="13"/>
  <c r="BI138" i="13"/>
  <c r="BH138" i="13"/>
  <c r="BG138" i="13"/>
  <c r="BF138" i="13"/>
  <c r="BE138" i="13"/>
  <c r="BD138" i="13"/>
  <c r="BC138" i="13"/>
  <c r="BB138" i="13"/>
  <c r="BA138" i="13"/>
  <c r="AZ138" i="13"/>
  <c r="AY138" i="13"/>
  <c r="AX138" i="13"/>
  <c r="AW138" i="13"/>
  <c r="AV138" i="13"/>
  <c r="AU138" i="13"/>
  <c r="AT138" i="13"/>
  <c r="AS138" i="13"/>
  <c r="AR138" i="13"/>
  <c r="AQ138" i="13"/>
  <c r="AP138" i="13"/>
  <c r="AO138" i="13"/>
  <c r="AN138" i="13"/>
  <c r="AM138" i="13"/>
  <c r="AL138" i="13"/>
  <c r="AK138" i="13"/>
  <c r="AJ138" i="13"/>
  <c r="AI138" i="13"/>
  <c r="AH138" i="13"/>
  <c r="AG138" i="13"/>
  <c r="AF138" i="13"/>
  <c r="AE138" i="13"/>
  <c r="AD138" i="13"/>
  <c r="AC138" i="13"/>
  <c r="AB138" i="13"/>
  <c r="AA138" i="13"/>
  <c r="Z138" i="13"/>
  <c r="Y138" i="13"/>
  <c r="X138" i="13"/>
  <c r="W138" i="13"/>
  <c r="V138" i="13"/>
  <c r="U138" i="13"/>
  <c r="T138" i="13"/>
  <c r="S138" i="13"/>
  <c r="R138" i="13"/>
  <c r="CI137" i="13"/>
  <c r="CH137" i="13"/>
  <c r="CG137" i="13"/>
  <c r="CF137" i="13"/>
  <c r="CE137" i="13"/>
  <c r="CD137" i="13"/>
  <c r="CC137" i="13"/>
  <c r="CB137" i="13"/>
  <c r="BU137" i="13"/>
  <c r="BT137" i="13"/>
  <c r="BS137" i="13"/>
  <c r="BR137" i="13"/>
  <c r="BQ137" i="13"/>
  <c r="BP137" i="13"/>
  <c r="BO137" i="13"/>
  <c r="BN137" i="13"/>
  <c r="BM137" i="13"/>
  <c r="BL137" i="13"/>
  <c r="BK137" i="13"/>
  <c r="BJ137" i="13"/>
  <c r="BI137" i="13"/>
  <c r="BH137" i="13"/>
  <c r="BG137" i="13"/>
  <c r="BF137" i="13"/>
  <c r="BE137" i="13"/>
  <c r="BD137" i="13"/>
  <c r="BC137" i="13"/>
  <c r="BB137" i="13"/>
  <c r="BA137" i="13"/>
  <c r="AZ137" i="13"/>
  <c r="AY137" i="13"/>
  <c r="AX137" i="13"/>
  <c r="AW137" i="13"/>
  <c r="AV137" i="13"/>
  <c r="AU137" i="13"/>
  <c r="AT137" i="13"/>
  <c r="AS137" i="13"/>
  <c r="AR137" i="13"/>
  <c r="AQ137" i="13"/>
  <c r="AP137" i="13"/>
  <c r="AO137" i="13"/>
  <c r="AN137" i="13"/>
  <c r="AM137" i="13"/>
  <c r="AL137" i="13"/>
  <c r="AK137" i="13"/>
  <c r="AJ137" i="13"/>
  <c r="AI137" i="13"/>
  <c r="AH137" i="13"/>
  <c r="AG137" i="13"/>
  <c r="AF137" i="13"/>
  <c r="AE137" i="13"/>
  <c r="AD137" i="13"/>
  <c r="AC137" i="13"/>
  <c r="AB137" i="13"/>
  <c r="AA137" i="13"/>
  <c r="Z137" i="13"/>
  <c r="Y137" i="13"/>
  <c r="X137" i="13"/>
  <c r="W137" i="13"/>
  <c r="V137" i="13"/>
  <c r="U137" i="13"/>
  <c r="T137" i="13"/>
  <c r="S137" i="13"/>
  <c r="R137" i="13"/>
  <c r="CI136" i="13"/>
  <c r="CH136" i="13"/>
  <c r="CG136" i="13"/>
  <c r="CF136" i="13"/>
  <c r="CE136" i="13"/>
  <c r="CD136" i="13"/>
  <c r="CC136" i="13"/>
  <c r="CB136" i="13"/>
  <c r="BU136"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Y136" i="13"/>
  <c r="AX136" i="13"/>
  <c r="AW136" i="13"/>
  <c r="AV136" i="13"/>
  <c r="AU136" i="13"/>
  <c r="AT136" i="13"/>
  <c r="AS136" i="13"/>
  <c r="AR136" i="13"/>
  <c r="AQ136" i="13"/>
  <c r="AP136" i="13"/>
  <c r="AO136" i="13"/>
  <c r="AN136" i="13"/>
  <c r="AM136" i="13"/>
  <c r="AL136" i="13"/>
  <c r="AK136" i="13"/>
  <c r="AJ136" i="13"/>
  <c r="AI136" i="13"/>
  <c r="AH136" i="13"/>
  <c r="AG136" i="13"/>
  <c r="AF136" i="13"/>
  <c r="AE136" i="13"/>
  <c r="AD136" i="13"/>
  <c r="AC136" i="13"/>
  <c r="AB136" i="13"/>
  <c r="AA136" i="13"/>
  <c r="Z136" i="13"/>
  <c r="Y136" i="13"/>
  <c r="X136" i="13"/>
  <c r="W136" i="13"/>
  <c r="V136" i="13"/>
  <c r="U136" i="13"/>
  <c r="T136" i="13"/>
  <c r="S136" i="13"/>
  <c r="R136" i="13"/>
  <c r="CI135" i="13"/>
  <c r="CH135" i="13"/>
  <c r="CG135" i="13"/>
  <c r="CF135" i="13"/>
  <c r="CE135" i="13"/>
  <c r="CD135" i="13"/>
  <c r="CC135" i="13"/>
  <c r="CB135" i="13"/>
  <c r="BU135" i="13"/>
  <c r="BT135" i="13"/>
  <c r="BS135" i="13"/>
  <c r="BR135" i="13"/>
  <c r="BQ135" i="13"/>
  <c r="BP135" i="13"/>
  <c r="BO135" i="13"/>
  <c r="BN135" i="13"/>
  <c r="BM135" i="13"/>
  <c r="BL135" i="13"/>
  <c r="BK135" i="13"/>
  <c r="BJ135" i="13"/>
  <c r="BI135" i="13"/>
  <c r="BH135" i="13"/>
  <c r="BG135" i="13"/>
  <c r="BF135" i="13"/>
  <c r="BE135" i="13"/>
  <c r="BD135" i="13"/>
  <c r="BC135" i="13"/>
  <c r="BB135" i="13"/>
  <c r="BA135" i="13"/>
  <c r="AZ135" i="13"/>
  <c r="AY135" i="13"/>
  <c r="AX135" i="13"/>
  <c r="AW135" i="13"/>
  <c r="AV135" i="13"/>
  <c r="AU135" i="13"/>
  <c r="AT135" i="13"/>
  <c r="AS135" i="13"/>
  <c r="AR135" i="13"/>
  <c r="AQ135" i="13"/>
  <c r="AP135" i="13"/>
  <c r="AO135" i="13"/>
  <c r="AN135" i="13"/>
  <c r="AM135" i="13"/>
  <c r="AL135" i="13"/>
  <c r="AK135" i="13"/>
  <c r="AJ135" i="13"/>
  <c r="AI135" i="13"/>
  <c r="AH135" i="13"/>
  <c r="AG135" i="13"/>
  <c r="AF135" i="13"/>
  <c r="AE135" i="13"/>
  <c r="AD135" i="13"/>
  <c r="AC135" i="13"/>
  <c r="AB135" i="13"/>
  <c r="AA135" i="13"/>
  <c r="Z135" i="13"/>
  <c r="Y135" i="13"/>
  <c r="X135" i="13"/>
  <c r="W135" i="13"/>
  <c r="V135" i="13"/>
  <c r="U135" i="13"/>
  <c r="T135" i="13"/>
  <c r="S135" i="13"/>
  <c r="R135" i="13"/>
  <c r="CI134" i="13"/>
  <c r="CH134" i="13"/>
  <c r="CG134" i="13"/>
  <c r="CF134" i="13"/>
  <c r="CE134" i="13"/>
  <c r="CD134" i="13"/>
  <c r="CC134" i="13"/>
  <c r="CB134" i="13"/>
  <c r="BU134" i="13"/>
  <c r="BT134" i="13"/>
  <c r="BS134" i="13"/>
  <c r="BR134" i="13"/>
  <c r="BQ134" i="13"/>
  <c r="BP134" i="13"/>
  <c r="BO134" i="13"/>
  <c r="BN134" i="13"/>
  <c r="BM134" i="13"/>
  <c r="BL134" i="13"/>
  <c r="BK134" i="13"/>
  <c r="BJ134" i="13"/>
  <c r="BI134" i="13"/>
  <c r="BH134" i="13"/>
  <c r="BG134" i="13"/>
  <c r="BF134" i="13"/>
  <c r="BE134" i="13"/>
  <c r="BD134" i="13"/>
  <c r="BC134" i="13"/>
  <c r="BB134" i="13"/>
  <c r="BA134" i="13"/>
  <c r="AZ134" i="13"/>
  <c r="AY134" i="13"/>
  <c r="AX134" i="13"/>
  <c r="AW134" i="13"/>
  <c r="AV134" i="13"/>
  <c r="AU134" i="13"/>
  <c r="AT134" i="13"/>
  <c r="AS134" i="13"/>
  <c r="AR134" i="13"/>
  <c r="AQ134" i="13"/>
  <c r="AP134" i="13"/>
  <c r="AO134" i="13"/>
  <c r="AN134" i="13"/>
  <c r="AM134" i="13"/>
  <c r="AL134" i="13"/>
  <c r="AK134" i="13"/>
  <c r="AJ134" i="13"/>
  <c r="AI134" i="13"/>
  <c r="AH134" i="13"/>
  <c r="AG134" i="13"/>
  <c r="AF134" i="13"/>
  <c r="AE134" i="13"/>
  <c r="AD134" i="13"/>
  <c r="AC134" i="13"/>
  <c r="AB134" i="13"/>
  <c r="AA134" i="13"/>
  <c r="Z134" i="13"/>
  <c r="Y134" i="13"/>
  <c r="X134" i="13"/>
  <c r="W134" i="13"/>
  <c r="V134" i="13"/>
  <c r="U134" i="13"/>
  <c r="T134" i="13"/>
  <c r="S134" i="13"/>
  <c r="R134" i="13"/>
  <c r="CI133" i="13"/>
  <c r="CH133" i="13"/>
  <c r="CG133" i="13"/>
  <c r="CF133" i="13"/>
  <c r="CE133" i="13"/>
  <c r="CD133" i="13"/>
  <c r="CC133" i="13"/>
  <c r="CB133" i="13"/>
  <c r="BU133" i="13"/>
  <c r="BT133" i="13"/>
  <c r="BS133" i="13"/>
  <c r="BR133" i="13"/>
  <c r="BQ133" i="13"/>
  <c r="BP133" i="13"/>
  <c r="BO133" i="13"/>
  <c r="BN133" i="13"/>
  <c r="BM133" i="13"/>
  <c r="BL133" i="13"/>
  <c r="BK133" i="13"/>
  <c r="BJ133" i="13"/>
  <c r="BI133" i="13"/>
  <c r="BH133" i="13"/>
  <c r="BG133" i="13"/>
  <c r="BF133" i="13"/>
  <c r="BE133" i="13"/>
  <c r="BD133" i="13"/>
  <c r="BC133" i="13"/>
  <c r="BB133" i="13"/>
  <c r="BA133" i="13"/>
  <c r="AZ133" i="13"/>
  <c r="AY133" i="13"/>
  <c r="AX133" i="13"/>
  <c r="AW133" i="13"/>
  <c r="AV133" i="13"/>
  <c r="AU133" i="13"/>
  <c r="AT133" i="13"/>
  <c r="AS133" i="13"/>
  <c r="AR133" i="13"/>
  <c r="AQ133" i="13"/>
  <c r="AP133" i="13"/>
  <c r="AO133" i="13"/>
  <c r="AN133" i="13"/>
  <c r="AM133" i="13"/>
  <c r="AL133" i="13"/>
  <c r="AK133" i="13"/>
  <c r="AJ133" i="13"/>
  <c r="AI133" i="13"/>
  <c r="AH133" i="13"/>
  <c r="AG133" i="13"/>
  <c r="AF133" i="13"/>
  <c r="AE133" i="13"/>
  <c r="AD133" i="13"/>
  <c r="AC133" i="13"/>
  <c r="AB133" i="13"/>
  <c r="AA133" i="13"/>
  <c r="Z133" i="13"/>
  <c r="Y133" i="13"/>
  <c r="X133" i="13"/>
  <c r="W133" i="13"/>
  <c r="V133" i="13"/>
  <c r="U133" i="13"/>
  <c r="T133" i="13"/>
  <c r="S133" i="13"/>
  <c r="R133" i="13"/>
  <c r="CI132" i="13"/>
  <c r="CH132" i="13"/>
  <c r="CG132" i="13"/>
  <c r="CF132" i="13"/>
  <c r="CE132" i="13"/>
  <c r="CD132" i="13"/>
  <c r="CC132" i="13"/>
  <c r="CB132" i="13"/>
  <c r="BU132" i="13"/>
  <c r="BT132" i="13"/>
  <c r="BS132" i="13"/>
  <c r="BR132" i="13"/>
  <c r="BQ132" i="13"/>
  <c r="BP132" i="13"/>
  <c r="BO132" i="13"/>
  <c r="BN132" i="13"/>
  <c r="BM132" i="13"/>
  <c r="BL132" i="13"/>
  <c r="BK132" i="13"/>
  <c r="BJ132" i="13"/>
  <c r="BI132" i="13"/>
  <c r="BH132" i="13"/>
  <c r="BG132" i="13"/>
  <c r="BF132" i="13"/>
  <c r="BE132" i="13"/>
  <c r="BD132" i="13"/>
  <c r="BC132" i="13"/>
  <c r="BB132" i="13"/>
  <c r="BA132" i="13"/>
  <c r="AZ132" i="13"/>
  <c r="AY132" i="13"/>
  <c r="AX132" i="13"/>
  <c r="AW132" i="13"/>
  <c r="AV132" i="13"/>
  <c r="AU132" i="13"/>
  <c r="AT132" i="13"/>
  <c r="AS132" i="13"/>
  <c r="AR132" i="13"/>
  <c r="AQ132" i="13"/>
  <c r="AP132" i="13"/>
  <c r="AO132" i="13"/>
  <c r="AN132" i="13"/>
  <c r="AM132" i="13"/>
  <c r="AL132" i="13"/>
  <c r="AK132" i="13"/>
  <c r="AJ132" i="13"/>
  <c r="AI132" i="13"/>
  <c r="AH132" i="13"/>
  <c r="AG132" i="13"/>
  <c r="AF132" i="13"/>
  <c r="AE132" i="13"/>
  <c r="AD132" i="13"/>
  <c r="AC132" i="13"/>
  <c r="AB132" i="13"/>
  <c r="AA132" i="13"/>
  <c r="Z132" i="13"/>
  <c r="Y132" i="13"/>
  <c r="X132" i="13"/>
  <c r="W132" i="13"/>
  <c r="V132" i="13"/>
  <c r="U132" i="13"/>
  <c r="T132" i="13"/>
  <c r="S132" i="13"/>
  <c r="R132" i="13"/>
  <c r="CI131" i="13"/>
  <c r="CH131" i="13"/>
  <c r="CG131" i="13"/>
  <c r="CF131" i="13"/>
  <c r="CE131" i="13"/>
  <c r="CD131" i="13"/>
  <c r="CC131" i="13"/>
  <c r="CB131" i="13"/>
  <c r="BU131" i="13"/>
  <c r="BT131" i="13"/>
  <c r="BS131" i="13"/>
  <c r="BR131" i="13"/>
  <c r="BQ131" i="13"/>
  <c r="BP131" i="13"/>
  <c r="BO131" i="13"/>
  <c r="BN131" i="13"/>
  <c r="BM131" i="13"/>
  <c r="BL131" i="13"/>
  <c r="BK131" i="13"/>
  <c r="BJ131" i="13"/>
  <c r="BI131" i="13"/>
  <c r="BH131"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J131" i="13"/>
  <c r="AI131" i="13"/>
  <c r="AH131" i="13"/>
  <c r="AG131" i="13"/>
  <c r="AF131" i="13"/>
  <c r="AE131" i="13"/>
  <c r="AD131" i="13"/>
  <c r="AC131" i="13"/>
  <c r="AB131" i="13"/>
  <c r="AA131" i="13"/>
  <c r="Z131" i="13"/>
  <c r="Y131" i="13"/>
  <c r="X131" i="13"/>
  <c r="W131" i="13"/>
  <c r="V131" i="13"/>
  <c r="U131" i="13"/>
  <c r="T131" i="13"/>
  <c r="S131" i="13"/>
  <c r="R131" i="13"/>
  <c r="CI130" i="13"/>
  <c r="CH130" i="13"/>
  <c r="CG130" i="13"/>
  <c r="CF130" i="13"/>
  <c r="CE130" i="13"/>
  <c r="CD130" i="13"/>
  <c r="CC130" i="13"/>
  <c r="CB130" i="13"/>
  <c r="BU130" i="13"/>
  <c r="BT130" i="13"/>
  <c r="BS130" i="13"/>
  <c r="BR130" i="13"/>
  <c r="BQ130" i="13"/>
  <c r="BP130" i="13"/>
  <c r="BO130" i="13"/>
  <c r="BN130" i="13"/>
  <c r="BM130" i="13"/>
  <c r="BL130" i="13"/>
  <c r="BK130" i="13"/>
  <c r="BJ130" i="13"/>
  <c r="BI130" i="13"/>
  <c r="BH130"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J130" i="13"/>
  <c r="AI130" i="13"/>
  <c r="AH130" i="13"/>
  <c r="AG130" i="13"/>
  <c r="AF130" i="13"/>
  <c r="AE130" i="13"/>
  <c r="AD130" i="13"/>
  <c r="AC130" i="13"/>
  <c r="AB130" i="13"/>
  <c r="AA130" i="13"/>
  <c r="Z130" i="13"/>
  <c r="Y130" i="13"/>
  <c r="X130" i="13"/>
  <c r="W130" i="13"/>
  <c r="V130" i="13"/>
  <c r="U130" i="13"/>
  <c r="T130" i="13"/>
  <c r="S130" i="13"/>
  <c r="R130" i="13"/>
  <c r="CI129" i="13"/>
  <c r="CH129" i="13"/>
  <c r="CG129" i="13"/>
  <c r="CF129" i="13"/>
  <c r="CE129" i="13"/>
  <c r="CD129" i="13"/>
  <c r="CC129" i="13"/>
  <c r="CB129" i="13"/>
  <c r="BU129" i="13"/>
  <c r="BT129" i="13"/>
  <c r="BS129" i="13"/>
  <c r="BR129" i="13"/>
  <c r="BQ129" i="13"/>
  <c r="BP129" i="13"/>
  <c r="BO129" i="13"/>
  <c r="BN129" i="13"/>
  <c r="BM129" i="13"/>
  <c r="BL129" i="13"/>
  <c r="BK129" i="13"/>
  <c r="BJ129" i="13"/>
  <c r="BI129" i="13"/>
  <c r="BH129" i="13"/>
  <c r="BG129" i="13"/>
  <c r="BF129" i="13"/>
  <c r="BE129" i="13"/>
  <c r="BD129" i="13"/>
  <c r="BC129" i="13"/>
  <c r="BB129" i="13"/>
  <c r="BA129" i="13"/>
  <c r="AZ129" i="13"/>
  <c r="AY129" i="13"/>
  <c r="AX129" i="13"/>
  <c r="AW129" i="13"/>
  <c r="AV129" i="13"/>
  <c r="AU129" i="13"/>
  <c r="AT129" i="13"/>
  <c r="AS129" i="13"/>
  <c r="AR129" i="13"/>
  <c r="AQ129" i="13"/>
  <c r="AP129" i="13"/>
  <c r="AO129" i="13"/>
  <c r="AN129" i="13"/>
  <c r="AM129" i="13"/>
  <c r="AL129" i="13"/>
  <c r="AK129" i="13"/>
  <c r="AJ129" i="13"/>
  <c r="AI129" i="13"/>
  <c r="AH129" i="13"/>
  <c r="AG129" i="13"/>
  <c r="AF129" i="13"/>
  <c r="AE129" i="13"/>
  <c r="AD129" i="13"/>
  <c r="AC129" i="13"/>
  <c r="AB129" i="13"/>
  <c r="AA129" i="13"/>
  <c r="Z129" i="13"/>
  <c r="Y129" i="13"/>
  <c r="X129" i="13"/>
  <c r="W129" i="13"/>
  <c r="V129" i="13"/>
  <c r="U129" i="13"/>
  <c r="T129" i="13"/>
  <c r="S129" i="13"/>
  <c r="R129" i="13"/>
  <c r="CI128" i="13"/>
  <c r="CH128" i="13"/>
  <c r="CG128" i="13"/>
  <c r="CF128" i="13"/>
  <c r="CE128" i="13"/>
  <c r="CD128" i="13"/>
  <c r="CC128" i="13"/>
  <c r="CB128" i="13"/>
  <c r="BU128" i="13"/>
  <c r="BT128" i="13"/>
  <c r="BS128" i="13"/>
  <c r="BR128" i="13"/>
  <c r="BQ128" i="13"/>
  <c r="BP128" i="13"/>
  <c r="BO128" i="13"/>
  <c r="BN128" i="13"/>
  <c r="BM128" i="13"/>
  <c r="BL128" i="13"/>
  <c r="BK128" i="13"/>
  <c r="BJ128" i="13"/>
  <c r="BI128" i="13"/>
  <c r="BH128"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CI127" i="13"/>
  <c r="CH127" i="13"/>
  <c r="CG127" i="13"/>
  <c r="CF127" i="13"/>
  <c r="CE127" i="13"/>
  <c r="CD127" i="13"/>
  <c r="CC127" i="13"/>
  <c r="CB127" i="13"/>
  <c r="BU127" i="13"/>
  <c r="BT127" i="13"/>
  <c r="BS127" i="13"/>
  <c r="BR127" i="13"/>
  <c r="BQ127" i="13"/>
  <c r="BP127" i="13"/>
  <c r="BO127" i="13"/>
  <c r="BN127" i="13"/>
  <c r="BM127" i="13"/>
  <c r="BL127" i="13"/>
  <c r="BK127" i="13"/>
  <c r="BJ127" i="13"/>
  <c r="BI127" i="13"/>
  <c r="BH127" i="13"/>
  <c r="BG127" i="13"/>
  <c r="BF127" i="13"/>
  <c r="BE127" i="13"/>
  <c r="BD127" i="13"/>
  <c r="BC127" i="13"/>
  <c r="BB127" i="13"/>
  <c r="BA127" i="13"/>
  <c r="AZ127" i="13"/>
  <c r="AY127" i="13"/>
  <c r="AX127" i="13"/>
  <c r="AW127" i="13"/>
  <c r="AV127" i="13"/>
  <c r="AU127" i="13"/>
  <c r="AT127" i="13"/>
  <c r="AS127" i="13"/>
  <c r="AR127" i="13"/>
  <c r="AQ127" i="13"/>
  <c r="AP127" i="13"/>
  <c r="AO127" i="13"/>
  <c r="AN127" i="13"/>
  <c r="AM127" i="13"/>
  <c r="AL127" i="13"/>
  <c r="AK127" i="13"/>
  <c r="AJ127" i="13"/>
  <c r="AI127" i="13"/>
  <c r="AH127" i="13"/>
  <c r="AG127" i="13"/>
  <c r="AF127" i="13"/>
  <c r="AE127" i="13"/>
  <c r="AD127" i="13"/>
  <c r="AC127" i="13"/>
  <c r="AB127" i="13"/>
  <c r="AA127" i="13"/>
  <c r="Z127" i="13"/>
  <c r="Y127" i="13"/>
  <c r="X127" i="13"/>
  <c r="W127" i="13"/>
  <c r="V127" i="13"/>
  <c r="U127" i="13"/>
  <c r="T127" i="13"/>
  <c r="S127" i="13"/>
  <c r="R127" i="13"/>
  <c r="CI126" i="13"/>
  <c r="CH126" i="13"/>
  <c r="CG126" i="13"/>
  <c r="CF126" i="13"/>
  <c r="CE126" i="13"/>
  <c r="CD126" i="13"/>
  <c r="CC126" i="13"/>
  <c r="CB126" i="13"/>
  <c r="BU126"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CI125" i="13"/>
  <c r="CH125" i="13"/>
  <c r="CG125" i="13"/>
  <c r="CF125" i="13"/>
  <c r="CE125" i="13"/>
  <c r="CD125" i="13"/>
  <c r="CC125" i="13"/>
  <c r="CB125" i="13"/>
  <c r="BU125"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CI124" i="13"/>
  <c r="CH124" i="13"/>
  <c r="CG124" i="13"/>
  <c r="CF124" i="13"/>
  <c r="CE124" i="13"/>
  <c r="CD124" i="13"/>
  <c r="CC124" i="13"/>
  <c r="CB124" i="13"/>
  <c r="BU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CI123" i="13"/>
  <c r="CH123" i="13"/>
  <c r="CG123" i="13"/>
  <c r="CF123" i="13"/>
  <c r="CE123" i="13"/>
  <c r="CD123" i="13"/>
  <c r="CC123" i="13"/>
  <c r="CB123" i="13"/>
  <c r="BU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CI115" i="13"/>
  <c r="CH115" i="13"/>
  <c r="CG115" i="13"/>
  <c r="CF115" i="13"/>
  <c r="CE115" i="13"/>
  <c r="CD115" i="13"/>
  <c r="CC115" i="13"/>
  <c r="CB115" i="13"/>
  <c r="BU115"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CI114" i="13"/>
  <c r="CH114" i="13"/>
  <c r="CG114" i="13"/>
  <c r="CF114" i="13"/>
  <c r="CE114" i="13"/>
  <c r="CD114" i="13"/>
  <c r="CC114" i="13"/>
  <c r="CB114" i="13"/>
  <c r="BU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CI113" i="13"/>
  <c r="CH113" i="13"/>
  <c r="CG113" i="13"/>
  <c r="CF113" i="13"/>
  <c r="CE113" i="13"/>
  <c r="CD113" i="13"/>
  <c r="CC113" i="13"/>
  <c r="CB113" i="13"/>
  <c r="BU113"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CI112" i="13"/>
  <c r="CH112" i="13"/>
  <c r="CG112" i="13"/>
  <c r="CF112" i="13"/>
  <c r="CE112" i="13"/>
  <c r="CD112" i="13"/>
  <c r="CC112" i="13"/>
  <c r="CB112" i="13"/>
  <c r="BU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CI111" i="13"/>
  <c r="CH111" i="13"/>
  <c r="CG111" i="13"/>
  <c r="CF111" i="13"/>
  <c r="CE111" i="13"/>
  <c r="CD111" i="13"/>
  <c r="CC111" i="13"/>
  <c r="CB111" i="13"/>
  <c r="BU111"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CI110" i="13"/>
  <c r="CH110" i="13"/>
  <c r="CG110" i="13"/>
  <c r="CF110" i="13"/>
  <c r="CE110" i="13"/>
  <c r="CD110" i="13"/>
  <c r="CC110" i="13"/>
  <c r="CB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CI109" i="13"/>
  <c r="CH109" i="13"/>
  <c r="CG109" i="13"/>
  <c r="CF109" i="13"/>
  <c r="CE109" i="13"/>
  <c r="CD109" i="13"/>
  <c r="CC109" i="13"/>
  <c r="CB109" i="13"/>
  <c r="BU109"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CI108" i="13"/>
  <c r="CH108" i="13"/>
  <c r="CG108" i="13"/>
  <c r="CF108" i="13"/>
  <c r="CE108" i="13"/>
  <c r="CD108" i="13"/>
  <c r="CC108" i="13"/>
  <c r="CB108" i="13"/>
  <c r="BU108"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CI107" i="13"/>
  <c r="CH107" i="13"/>
  <c r="CG107" i="13"/>
  <c r="CF107" i="13"/>
  <c r="CE107" i="13"/>
  <c r="CD107" i="13"/>
  <c r="CC107" i="13"/>
  <c r="CB107" i="13"/>
  <c r="BU107"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CI106" i="13"/>
  <c r="CH106" i="13"/>
  <c r="CG106" i="13"/>
  <c r="CF106" i="13"/>
  <c r="CE106" i="13"/>
  <c r="CD106" i="13"/>
  <c r="CC106" i="13"/>
  <c r="CB106" i="13"/>
  <c r="BU106"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CI105" i="13"/>
  <c r="CH105" i="13"/>
  <c r="CG105" i="13"/>
  <c r="CF105" i="13"/>
  <c r="CE105" i="13"/>
  <c r="CD105" i="13"/>
  <c r="CC105" i="13"/>
  <c r="CB105" i="13"/>
  <c r="BU105"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CI104" i="13"/>
  <c r="CH104" i="13"/>
  <c r="CG104" i="13"/>
  <c r="CF104" i="13"/>
  <c r="CE104" i="13"/>
  <c r="CD104" i="13"/>
  <c r="CC104" i="13"/>
  <c r="CB104" i="13"/>
  <c r="BU104"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CI103" i="13"/>
  <c r="CH103" i="13"/>
  <c r="CG103" i="13"/>
  <c r="CF103" i="13"/>
  <c r="CE103" i="13"/>
  <c r="CD103" i="13"/>
  <c r="CC103" i="13"/>
  <c r="CB103" i="13"/>
  <c r="BU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CI102" i="13"/>
  <c r="CH102" i="13"/>
  <c r="CG102" i="13"/>
  <c r="CF102" i="13"/>
  <c r="CE102" i="13"/>
  <c r="CD102" i="13"/>
  <c r="CC102" i="13"/>
  <c r="CB102" i="13"/>
  <c r="BU102"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CI101" i="13"/>
  <c r="CH101" i="13"/>
  <c r="CG101" i="13"/>
  <c r="CF101" i="13"/>
  <c r="CE101" i="13"/>
  <c r="CD101" i="13"/>
  <c r="CC101" i="13"/>
  <c r="CB101" i="13"/>
  <c r="BU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CI100" i="13"/>
  <c r="CH100" i="13"/>
  <c r="CG100" i="13"/>
  <c r="CF100" i="13"/>
  <c r="CE100" i="13"/>
  <c r="CD100" i="13"/>
  <c r="CC100" i="13"/>
  <c r="CB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CI99" i="13"/>
  <c r="CH99" i="13"/>
  <c r="CG99" i="13"/>
  <c r="CF99" i="13"/>
  <c r="CE99" i="13"/>
  <c r="CD99" i="13"/>
  <c r="CC99" i="13"/>
  <c r="CB99" i="13"/>
  <c r="BU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CI98" i="13"/>
  <c r="CH98" i="13"/>
  <c r="CG98" i="13"/>
  <c r="CF98" i="13"/>
  <c r="CE98" i="13"/>
  <c r="CD98" i="13"/>
  <c r="CC98" i="13"/>
  <c r="CB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CI97" i="13"/>
  <c r="CH97" i="13"/>
  <c r="CG97" i="13"/>
  <c r="CF97" i="13"/>
  <c r="CE97" i="13"/>
  <c r="CD97" i="13"/>
  <c r="CC97" i="13"/>
  <c r="CB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CI96" i="13"/>
  <c r="CH96" i="13"/>
  <c r="CG96" i="13"/>
  <c r="CF96" i="13"/>
  <c r="CE96" i="13"/>
  <c r="CD96" i="13"/>
  <c r="CC96" i="13"/>
  <c r="CB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CI88" i="13"/>
  <c r="CH88" i="13"/>
  <c r="CG88" i="13"/>
  <c r="CF88" i="13"/>
  <c r="CE88" i="13"/>
  <c r="CD88" i="13"/>
  <c r="CC88" i="13"/>
  <c r="CB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CI87" i="13"/>
  <c r="CH87" i="13"/>
  <c r="CG87" i="13"/>
  <c r="CF87" i="13"/>
  <c r="CE87" i="13"/>
  <c r="CD87" i="13"/>
  <c r="CC87" i="13"/>
  <c r="CB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CI86" i="13"/>
  <c r="CH86" i="13"/>
  <c r="CG86" i="13"/>
  <c r="CF86" i="13"/>
  <c r="CE86" i="13"/>
  <c r="CD86" i="13"/>
  <c r="CC86" i="13"/>
  <c r="CB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CI85" i="13"/>
  <c r="CH85" i="13"/>
  <c r="CG85" i="13"/>
  <c r="CF85" i="13"/>
  <c r="CE85" i="13"/>
  <c r="CD85" i="13"/>
  <c r="CC85" i="13"/>
  <c r="CB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CI84" i="13"/>
  <c r="CH84" i="13"/>
  <c r="CG84" i="13"/>
  <c r="CF84" i="13"/>
  <c r="CE84" i="13"/>
  <c r="CD84" i="13"/>
  <c r="CC84" i="13"/>
  <c r="CB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CI83" i="13"/>
  <c r="CH83" i="13"/>
  <c r="CG83" i="13"/>
  <c r="CF83" i="13"/>
  <c r="CE83" i="13"/>
  <c r="CD83" i="13"/>
  <c r="CC83" i="13"/>
  <c r="CB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CI82" i="13"/>
  <c r="CH82" i="13"/>
  <c r="CG82" i="13"/>
  <c r="CF82" i="13"/>
  <c r="CE82" i="13"/>
  <c r="CD82" i="13"/>
  <c r="CC82" i="13"/>
  <c r="CB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CI81" i="13"/>
  <c r="CH81" i="13"/>
  <c r="CG81" i="13"/>
  <c r="CF81" i="13"/>
  <c r="CE81" i="13"/>
  <c r="CD81" i="13"/>
  <c r="CC81" i="13"/>
  <c r="CB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CI80" i="13"/>
  <c r="CH80" i="13"/>
  <c r="CG80" i="13"/>
  <c r="CF80" i="13"/>
  <c r="CE80" i="13"/>
  <c r="CD80" i="13"/>
  <c r="CC80" i="13"/>
  <c r="CB80" i="13"/>
  <c r="BU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CI79" i="13"/>
  <c r="CH79" i="13"/>
  <c r="CG79" i="13"/>
  <c r="CF79" i="13"/>
  <c r="CE79" i="13"/>
  <c r="CD79" i="13"/>
  <c r="CC79" i="13"/>
  <c r="CB79" i="13"/>
  <c r="BU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CI78" i="13"/>
  <c r="CH78" i="13"/>
  <c r="CG78" i="13"/>
  <c r="CF78" i="13"/>
  <c r="CE78" i="13"/>
  <c r="CD78" i="13"/>
  <c r="CC78" i="13"/>
  <c r="CB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CI77" i="13"/>
  <c r="CH77" i="13"/>
  <c r="CG77" i="13"/>
  <c r="CF77" i="13"/>
  <c r="CE77" i="13"/>
  <c r="CD77" i="13"/>
  <c r="CC77" i="13"/>
  <c r="CB77" i="13"/>
  <c r="BU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CI76" i="13"/>
  <c r="CH76" i="13"/>
  <c r="CG76" i="13"/>
  <c r="CF76" i="13"/>
  <c r="CE76" i="13"/>
  <c r="CD76" i="13"/>
  <c r="CC76" i="13"/>
  <c r="CB76" i="13"/>
  <c r="BU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CI75" i="13"/>
  <c r="CH75" i="13"/>
  <c r="CG75" i="13"/>
  <c r="CF75" i="13"/>
  <c r="CE75" i="13"/>
  <c r="CD75" i="13"/>
  <c r="CC75" i="13"/>
  <c r="CB75" i="13"/>
  <c r="BU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CI74" i="13"/>
  <c r="CH74" i="13"/>
  <c r="CG74" i="13"/>
  <c r="CF74" i="13"/>
  <c r="CE74" i="13"/>
  <c r="CD74" i="13"/>
  <c r="CC74" i="13"/>
  <c r="CB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CI73" i="13"/>
  <c r="CH73" i="13"/>
  <c r="CG73" i="13"/>
  <c r="CF73" i="13"/>
  <c r="CE73" i="13"/>
  <c r="CD73" i="13"/>
  <c r="CC73" i="13"/>
  <c r="CB73" i="13"/>
  <c r="BU73"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CI72" i="13"/>
  <c r="CH72" i="13"/>
  <c r="CG72" i="13"/>
  <c r="CF72" i="13"/>
  <c r="CE72" i="13"/>
  <c r="CD72" i="13"/>
  <c r="CC72" i="13"/>
  <c r="CB72" i="13"/>
  <c r="BU72"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CI71" i="13"/>
  <c r="CH71" i="13"/>
  <c r="CG71" i="13"/>
  <c r="CF71" i="13"/>
  <c r="CE71" i="13"/>
  <c r="CD71" i="13"/>
  <c r="CC71" i="13"/>
  <c r="CB71" i="13"/>
  <c r="BU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CI70" i="13"/>
  <c r="CH70" i="13"/>
  <c r="CG70" i="13"/>
  <c r="CF70" i="13"/>
  <c r="CE70" i="13"/>
  <c r="CD70" i="13"/>
  <c r="CC70" i="13"/>
  <c r="CB70" i="13"/>
  <c r="BU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CI69" i="13"/>
  <c r="CH69" i="13"/>
  <c r="CG69" i="13"/>
  <c r="CF69" i="13"/>
  <c r="CE69" i="13"/>
  <c r="CD69" i="13"/>
  <c r="CC69" i="13"/>
  <c r="CB69" i="13"/>
  <c r="BU69"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D142" i="13"/>
  <c r="B142" i="13"/>
  <c r="A142" i="13"/>
  <c r="D141" i="13"/>
  <c r="B141" i="13"/>
  <c r="A141" i="13"/>
  <c r="D140" i="13"/>
  <c r="B140" i="13"/>
  <c r="A140" i="13"/>
  <c r="D139" i="13"/>
  <c r="B139" i="13"/>
  <c r="A139" i="13"/>
  <c r="D138" i="13"/>
  <c r="B138" i="13"/>
  <c r="A138" i="13"/>
  <c r="D137" i="13"/>
  <c r="B137" i="13"/>
  <c r="A137" i="13"/>
  <c r="D136" i="13"/>
  <c r="B136" i="13"/>
  <c r="A136" i="13"/>
  <c r="D135" i="13"/>
  <c r="B135" i="13"/>
  <c r="A135" i="13"/>
  <c r="D134" i="13"/>
  <c r="B134" i="13"/>
  <c r="A134" i="13"/>
  <c r="D133" i="13"/>
  <c r="B133" i="13"/>
  <c r="A133" i="13"/>
  <c r="D132" i="13"/>
  <c r="B132" i="13"/>
  <c r="A132" i="13"/>
  <c r="D131" i="13"/>
  <c r="B131" i="13"/>
  <c r="A131" i="13"/>
  <c r="D130" i="13"/>
  <c r="B130" i="13"/>
  <c r="A130" i="13"/>
  <c r="D129" i="13"/>
  <c r="B129" i="13"/>
  <c r="A129" i="13"/>
  <c r="D128" i="13"/>
  <c r="B128" i="13"/>
  <c r="A128" i="13"/>
  <c r="D127" i="13"/>
  <c r="B127" i="13"/>
  <c r="A127" i="13"/>
  <c r="D126" i="13"/>
  <c r="B126" i="13"/>
  <c r="A126" i="13"/>
  <c r="D125" i="13"/>
  <c r="B125" i="13"/>
  <c r="A125" i="13"/>
  <c r="D124" i="13"/>
  <c r="B124" i="13"/>
  <c r="A124" i="13"/>
  <c r="D123" i="13"/>
  <c r="B123" i="13"/>
  <c r="A123" i="13"/>
  <c r="D115" i="13"/>
  <c r="B115" i="13"/>
  <c r="A115" i="13"/>
  <c r="D114" i="13"/>
  <c r="B114" i="13"/>
  <c r="A114" i="13"/>
  <c r="D113" i="13"/>
  <c r="B113" i="13"/>
  <c r="A113" i="13"/>
  <c r="D112" i="13"/>
  <c r="B112" i="13"/>
  <c r="A112" i="13"/>
  <c r="D111" i="13"/>
  <c r="B111" i="13"/>
  <c r="A111" i="13"/>
  <c r="D110" i="13"/>
  <c r="B110" i="13"/>
  <c r="A110" i="13"/>
  <c r="D109" i="13"/>
  <c r="B109" i="13"/>
  <c r="A109" i="13"/>
  <c r="D108" i="13"/>
  <c r="B108" i="13"/>
  <c r="A108" i="13"/>
  <c r="D107" i="13"/>
  <c r="B107" i="13"/>
  <c r="A107" i="13"/>
  <c r="D106" i="13"/>
  <c r="B106" i="13"/>
  <c r="A106" i="13"/>
  <c r="D105" i="13"/>
  <c r="B105" i="13"/>
  <c r="A105" i="13"/>
  <c r="D104" i="13"/>
  <c r="B104" i="13"/>
  <c r="A104" i="13"/>
  <c r="D103" i="13"/>
  <c r="B103" i="13"/>
  <c r="A103" i="13"/>
  <c r="D102" i="13"/>
  <c r="B102" i="13"/>
  <c r="A102" i="13"/>
  <c r="D101" i="13"/>
  <c r="B101" i="13"/>
  <c r="A101" i="13"/>
  <c r="D100" i="13"/>
  <c r="B100" i="13"/>
  <c r="A100" i="13"/>
  <c r="D99" i="13"/>
  <c r="B99" i="13"/>
  <c r="A99" i="13"/>
  <c r="D98" i="13"/>
  <c r="B98" i="13"/>
  <c r="A98" i="13"/>
  <c r="D97" i="13"/>
  <c r="B97" i="13"/>
  <c r="A97" i="13"/>
  <c r="D96" i="13"/>
  <c r="B96" i="13"/>
  <c r="A96" i="13"/>
  <c r="D88" i="13"/>
  <c r="B88" i="13"/>
  <c r="A88" i="13"/>
  <c r="D87" i="13"/>
  <c r="B87" i="13"/>
  <c r="A87" i="13"/>
  <c r="D86" i="13"/>
  <c r="B86" i="13"/>
  <c r="A86" i="13"/>
  <c r="D85" i="13"/>
  <c r="B85" i="13"/>
  <c r="A85" i="13"/>
  <c r="D84" i="13"/>
  <c r="B84" i="13"/>
  <c r="A84" i="13"/>
  <c r="D83" i="13"/>
  <c r="B83" i="13"/>
  <c r="A83" i="13"/>
  <c r="D82" i="13"/>
  <c r="B82" i="13"/>
  <c r="A82" i="13"/>
  <c r="D81" i="13"/>
  <c r="B81" i="13"/>
  <c r="A81" i="13"/>
  <c r="D80" i="13"/>
  <c r="B80" i="13"/>
  <c r="A80" i="13"/>
  <c r="D79" i="13"/>
  <c r="B79" i="13"/>
  <c r="A79" i="13"/>
  <c r="D78" i="13"/>
  <c r="B78" i="13"/>
  <c r="A78" i="13"/>
  <c r="D77" i="13"/>
  <c r="B77" i="13"/>
  <c r="A77" i="13"/>
  <c r="D76" i="13"/>
  <c r="B76" i="13"/>
  <c r="A76" i="13"/>
  <c r="D75" i="13"/>
  <c r="B75" i="13"/>
  <c r="A75" i="13"/>
  <c r="D74" i="13"/>
  <c r="B74" i="13"/>
  <c r="A74" i="13"/>
  <c r="D73" i="13"/>
  <c r="B73" i="13"/>
  <c r="A73" i="13"/>
  <c r="D72" i="13"/>
  <c r="B72" i="13"/>
  <c r="A72" i="13"/>
  <c r="D71" i="13"/>
  <c r="B71" i="13"/>
  <c r="A71" i="13"/>
  <c r="M70" i="13"/>
  <c r="D70" i="13"/>
  <c r="B70" i="13"/>
  <c r="A70" i="13"/>
  <c r="D69" i="13"/>
  <c r="B69" i="13"/>
  <c r="A69"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AX107" i="13"/>
  <c r="AW107" i="13"/>
  <c r="AV107"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AE245" i="7"/>
  <c r="AD245" i="7"/>
  <c r="AC245" i="7"/>
  <c r="AB245" i="7"/>
  <c r="DV244" i="7"/>
  <c r="DU244" i="7"/>
  <c r="DT244" i="7"/>
  <c r="DS244" i="7"/>
  <c r="DR244" i="7"/>
  <c r="DP244" i="7"/>
  <c r="DO244" i="7"/>
  <c r="DN244" i="7"/>
  <c r="DM244" i="7"/>
  <c r="DL244" i="7"/>
  <c r="DJ244" i="7"/>
  <c r="DI244" i="7"/>
  <c r="DH244" i="7"/>
  <c r="DG244" i="7"/>
  <c r="DE244" i="7"/>
  <c r="DD244" i="7"/>
  <c r="DC244" i="7"/>
  <c r="DB244" i="7"/>
  <c r="DA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B244" i="7"/>
  <c r="AA244" i="7"/>
  <c r="Z244" i="7"/>
  <c r="Y244" i="7"/>
  <c r="X244" i="7"/>
  <c r="W244" i="7"/>
  <c r="V244" i="7"/>
  <c r="U244" i="7"/>
  <c r="T244" i="7"/>
  <c r="R244" i="7"/>
  <c r="Q244" i="7"/>
  <c r="N244" i="7"/>
  <c r="D244" i="7"/>
  <c r="C244" i="7"/>
  <c r="M244" i="7" s="1"/>
  <c r="B244" i="7"/>
  <c r="L244" i="7" s="1"/>
  <c r="A244" i="7"/>
  <c r="K244" i="7" s="1"/>
  <c r="AE243" i="7"/>
  <c r="AD243" i="7"/>
  <c r="AC243" i="7"/>
  <c r="AB243" i="7"/>
  <c r="DV242" i="7"/>
  <c r="DU242" i="7"/>
  <c r="DT242" i="7"/>
  <c r="DS242" i="7"/>
  <c r="DR242" i="7"/>
  <c r="DP242" i="7"/>
  <c r="DO242" i="7"/>
  <c r="DN242" i="7"/>
  <c r="DM242" i="7"/>
  <c r="DL242" i="7"/>
  <c r="DJ242" i="7"/>
  <c r="DI242" i="7"/>
  <c r="DH242" i="7"/>
  <c r="DG242" i="7"/>
  <c r="DE242" i="7"/>
  <c r="DD242" i="7"/>
  <c r="DC242" i="7"/>
  <c r="DB242" i="7"/>
  <c r="DA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B242" i="7"/>
  <c r="AA242" i="7"/>
  <c r="Z242" i="7"/>
  <c r="Y242" i="7"/>
  <c r="X242" i="7"/>
  <c r="W242" i="7"/>
  <c r="V242" i="7"/>
  <c r="U242" i="7"/>
  <c r="T242" i="7"/>
  <c r="R242" i="7"/>
  <c r="Q242" i="7"/>
  <c r="N242" i="7"/>
  <c r="D242" i="7"/>
  <c r="C242" i="7"/>
  <c r="M242" i="7" s="1"/>
  <c r="B242" i="7"/>
  <c r="L242" i="7" s="1"/>
  <c r="A242" i="7"/>
  <c r="K242" i="7" s="1"/>
  <c r="AE241" i="7"/>
  <c r="AD241" i="7"/>
  <c r="AC241" i="7"/>
  <c r="AB241" i="7"/>
  <c r="DV240" i="7"/>
  <c r="DU240" i="7"/>
  <c r="DT240" i="7"/>
  <c r="DS240" i="7"/>
  <c r="DR240" i="7"/>
  <c r="DP240" i="7"/>
  <c r="DO240" i="7"/>
  <c r="DN240" i="7"/>
  <c r="DM240" i="7"/>
  <c r="DL240" i="7"/>
  <c r="DJ240" i="7"/>
  <c r="DI240" i="7"/>
  <c r="DH240" i="7"/>
  <c r="DG240" i="7"/>
  <c r="DE240" i="7"/>
  <c r="DD240" i="7"/>
  <c r="DC240" i="7"/>
  <c r="DB240" i="7"/>
  <c r="DA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B240" i="7"/>
  <c r="AA240" i="7"/>
  <c r="Z240" i="7"/>
  <c r="Y240" i="7"/>
  <c r="X240" i="7"/>
  <c r="W240" i="7"/>
  <c r="V240" i="7"/>
  <c r="U240" i="7"/>
  <c r="T240" i="7"/>
  <c r="R240" i="7"/>
  <c r="Q240" i="7"/>
  <c r="N240" i="7"/>
  <c r="D240" i="7"/>
  <c r="C240" i="7"/>
  <c r="M240" i="7" s="1"/>
  <c r="B240" i="7"/>
  <c r="L240" i="7" s="1"/>
  <c r="A240" i="7"/>
  <c r="K240" i="7" s="1"/>
  <c r="AE239" i="7"/>
  <c r="AD239" i="7"/>
  <c r="AC239" i="7"/>
  <c r="AB239" i="7"/>
  <c r="DV238" i="7"/>
  <c r="DU238" i="7"/>
  <c r="DT238" i="7"/>
  <c r="DS238" i="7"/>
  <c r="DR238" i="7"/>
  <c r="DP238" i="7"/>
  <c r="DO238" i="7"/>
  <c r="DN238" i="7"/>
  <c r="DM238" i="7"/>
  <c r="DL238" i="7"/>
  <c r="DJ238" i="7"/>
  <c r="DI238" i="7"/>
  <c r="DH238" i="7"/>
  <c r="DG238" i="7"/>
  <c r="DE238" i="7"/>
  <c r="DD238" i="7"/>
  <c r="DC238" i="7"/>
  <c r="DB238" i="7"/>
  <c r="DA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B238" i="7"/>
  <c r="AA238" i="7"/>
  <c r="Z238" i="7"/>
  <c r="Y238" i="7"/>
  <c r="X238" i="7"/>
  <c r="W238" i="7"/>
  <c r="V238" i="7"/>
  <c r="U238" i="7"/>
  <c r="T238" i="7"/>
  <c r="R238" i="7"/>
  <c r="Q238" i="7"/>
  <c r="N238" i="7"/>
  <c r="D238" i="7"/>
  <c r="C238" i="7"/>
  <c r="M238" i="7" s="1"/>
  <c r="B238" i="7"/>
  <c r="L238" i="7" s="1"/>
  <c r="A238" i="7"/>
  <c r="K238" i="7" s="1"/>
  <c r="AE237" i="7"/>
  <c r="AD237" i="7"/>
  <c r="AC237" i="7"/>
  <c r="AB237" i="7"/>
  <c r="DV236" i="7"/>
  <c r="DU236" i="7"/>
  <c r="DT236" i="7"/>
  <c r="DS236" i="7"/>
  <c r="DR236" i="7"/>
  <c r="DP236" i="7"/>
  <c r="DO236" i="7"/>
  <c r="DN236" i="7"/>
  <c r="DM236" i="7"/>
  <c r="DL236" i="7"/>
  <c r="DJ236" i="7"/>
  <c r="DI236" i="7"/>
  <c r="DH236" i="7"/>
  <c r="DG236" i="7"/>
  <c r="DE236" i="7"/>
  <c r="DD236" i="7"/>
  <c r="DC236" i="7"/>
  <c r="DB236" i="7"/>
  <c r="DA236" i="7"/>
  <c r="BJ236" i="7"/>
  <c r="BI236" i="7"/>
  <c r="BH236" i="7"/>
  <c r="BG236" i="7"/>
  <c r="BF236" i="7"/>
  <c r="BE236" i="7"/>
  <c r="BD236" i="7"/>
  <c r="BC236" i="7"/>
  <c r="BB236" i="7"/>
  <c r="BA236" i="7"/>
  <c r="AZ236" i="7"/>
  <c r="AY236" i="7"/>
  <c r="AX236" i="7"/>
  <c r="AW236" i="7"/>
  <c r="AV236" i="7"/>
  <c r="AU236" i="7"/>
  <c r="AT236" i="7"/>
  <c r="AS236" i="7"/>
  <c r="AR236" i="7"/>
  <c r="AQ236" i="7"/>
  <c r="AP236" i="7"/>
  <c r="AO236" i="7"/>
  <c r="AN236" i="7"/>
  <c r="AM236" i="7"/>
  <c r="AL236" i="7"/>
  <c r="AK236" i="7"/>
  <c r="AJ236" i="7"/>
  <c r="AI236" i="7"/>
  <c r="AH236" i="7"/>
  <c r="AG236" i="7"/>
  <c r="AF236" i="7"/>
  <c r="AB236" i="7"/>
  <c r="AA236" i="7"/>
  <c r="Z236" i="7"/>
  <c r="Y236" i="7"/>
  <c r="X236" i="7"/>
  <c r="W236" i="7"/>
  <c r="V236" i="7"/>
  <c r="U236" i="7"/>
  <c r="T236" i="7"/>
  <c r="R236" i="7"/>
  <c r="Q236" i="7"/>
  <c r="N236" i="7"/>
  <c r="D236" i="7"/>
  <c r="C236" i="7"/>
  <c r="M236" i="7" s="1"/>
  <c r="B236" i="7"/>
  <c r="L236" i="7" s="1"/>
  <c r="A236" i="7"/>
  <c r="K236" i="7" s="1"/>
  <c r="AE235" i="7"/>
  <c r="AD235" i="7"/>
  <c r="AC235" i="7"/>
  <c r="AB235" i="7"/>
  <c r="DV234" i="7"/>
  <c r="DU234" i="7"/>
  <c r="DT234" i="7"/>
  <c r="DS234" i="7"/>
  <c r="DR234" i="7"/>
  <c r="DP234" i="7"/>
  <c r="DO234" i="7"/>
  <c r="DN234" i="7"/>
  <c r="DM234" i="7"/>
  <c r="DL234" i="7"/>
  <c r="DJ234" i="7"/>
  <c r="DI234" i="7"/>
  <c r="DH234" i="7"/>
  <c r="DG234" i="7"/>
  <c r="DE234" i="7"/>
  <c r="DD234" i="7"/>
  <c r="DC234" i="7"/>
  <c r="DB234" i="7"/>
  <c r="DA234" i="7"/>
  <c r="BJ234" i="7"/>
  <c r="BI234" i="7"/>
  <c r="BH234" i="7"/>
  <c r="BG234" i="7"/>
  <c r="BF234" i="7"/>
  <c r="BE234" i="7"/>
  <c r="BD234" i="7"/>
  <c r="BC234" i="7"/>
  <c r="BB234" i="7"/>
  <c r="BA234" i="7"/>
  <c r="AZ234" i="7"/>
  <c r="AY234" i="7"/>
  <c r="AX234" i="7"/>
  <c r="AW234" i="7"/>
  <c r="AV234" i="7"/>
  <c r="AU234" i="7"/>
  <c r="AT234" i="7"/>
  <c r="AS234" i="7"/>
  <c r="AR234" i="7"/>
  <c r="AQ234" i="7"/>
  <c r="AP234" i="7"/>
  <c r="AO234" i="7"/>
  <c r="AN234" i="7"/>
  <c r="AM234" i="7"/>
  <c r="AL234" i="7"/>
  <c r="AK234" i="7"/>
  <c r="AJ234" i="7"/>
  <c r="AI234" i="7"/>
  <c r="AH234" i="7"/>
  <c r="AG234" i="7"/>
  <c r="AF234" i="7"/>
  <c r="AB234" i="7"/>
  <c r="AA234" i="7"/>
  <c r="Z234" i="7"/>
  <c r="Y234" i="7"/>
  <c r="X234" i="7"/>
  <c r="W234" i="7"/>
  <c r="V234" i="7"/>
  <c r="U234" i="7"/>
  <c r="T234" i="7"/>
  <c r="R234" i="7"/>
  <c r="Q234" i="7"/>
  <c r="N234" i="7"/>
  <c r="D234" i="7"/>
  <c r="C234" i="7"/>
  <c r="M234" i="7" s="1"/>
  <c r="B234" i="7"/>
  <c r="L234" i="7" s="1"/>
  <c r="A234" i="7"/>
  <c r="K234" i="7" s="1"/>
  <c r="AE233" i="7"/>
  <c r="AD233" i="7"/>
  <c r="AC233" i="7"/>
  <c r="AB233" i="7"/>
  <c r="AE231" i="7"/>
  <c r="AD231" i="7"/>
  <c r="AC231" i="7"/>
  <c r="AB231" i="7"/>
  <c r="DV232" i="7"/>
  <c r="DU232" i="7"/>
  <c r="DT232" i="7"/>
  <c r="DS232" i="7"/>
  <c r="DR232" i="7"/>
  <c r="DP232" i="7"/>
  <c r="DO232" i="7"/>
  <c r="DN232" i="7"/>
  <c r="DM232" i="7"/>
  <c r="DL232" i="7"/>
  <c r="DJ232" i="7"/>
  <c r="DI232" i="7"/>
  <c r="DH232" i="7"/>
  <c r="DG232" i="7"/>
  <c r="DE232" i="7"/>
  <c r="DD232" i="7"/>
  <c r="DC232" i="7"/>
  <c r="DB232" i="7"/>
  <c r="DA232" i="7"/>
  <c r="BJ232" i="7"/>
  <c r="BI232" i="7"/>
  <c r="BH232" i="7"/>
  <c r="BG232" i="7"/>
  <c r="BF232" i="7"/>
  <c r="BE232" i="7"/>
  <c r="BD232" i="7"/>
  <c r="BC232" i="7"/>
  <c r="BB232" i="7"/>
  <c r="BA232" i="7"/>
  <c r="AZ232" i="7"/>
  <c r="AY232" i="7"/>
  <c r="AX232" i="7"/>
  <c r="AW232" i="7"/>
  <c r="AV232" i="7"/>
  <c r="AU232" i="7"/>
  <c r="AT232" i="7"/>
  <c r="AS232" i="7"/>
  <c r="AR232" i="7"/>
  <c r="AQ232" i="7"/>
  <c r="AP232" i="7"/>
  <c r="AO232" i="7"/>
  <c r="AN232" i="7"/>
  <c r="AM232" i="7"/>
  <c r="AL232" i="7"/>
  <c r="AK232" i="7"/>
  <c r="AJ232" i="7"/>
  <c r="AI232" i="7"/>
  <c r="AH232" i="7"/>
  <c r="AG232" i="7"/>
  <c r="AF232" i="7"/>
  <c r="AB232" i="7"/>
  <c r="AA232" i="7"/>
  <c r="Z232" i="7"/>
  <c r="Y232" i="7"/>
  <c r="X232" i="7"/>
  <c r="W232" i="7"/>
  <c r="V232" i="7"/>
  <c r="U232" i="7"/>
  <c r="T232" i="7"/>
  <c r="R232" i="7"/>
  <c r="Q232" i="7"/>
  <c r="N232" i="7"/>
  <c r="D232" i="7"/>
  <c r="C232" i="7"/>
  <c r="M232" i="7" s="1"/>
  <c r="B232" i="7"/>
  <c r="L232" i="7" s="1"/>
  <c r="A232" i="7"/>
  <c r="K232" i="7" s="1"/>
  <c r="DV230" i="7"/>
  <c r="DU230" i="7"/>
  <c r="DT230" i="7"/>
  <c r="DS230" i="7"/>
  <c r="DR230" i="7"/>
  <c r="DP230" i="7"/>
  <c r="DO230" i="7"/>
  <c r="DN230" i="7"/>
  <c r="DM230" i="7"/>
  <c r="DL230" i="7"/>
  <c r="DJ230" i="7"/>
  <c r="DI230" i="7"/>
  <c r="DH230" i="7"/>
  <c r="DG230" i="7"/>
  <c r="DE230" i="7"/>
  <c r="DD230" i="7"/>
  <c r="DC230" i="7"/>
  <c r="DB230" i="7"/>
  <c r="DA230" i="7"/>
  <c r="BJ230" i="7"/>
  <c r="BI230" i="7"/>
  <c r="BH230" i="7"/>
  <c r="BG230" i="7"/>
  <c r="BF230" i="7"/>
  <c r="BE230" i="7"/>
  <c r="BD230" i="7"/>
  <c r="BC230" i="7"/>
  <c r="BB230" i="7"/>
  <c r="BA230" i="7"/>
  <c r="AZ230" i="7"/>
  <c r="AY230" i="7"/>
  <c r="AX230" i="7"/>
  <c r="AW230" i="7"/>
  <c r="AV230" i="7"/>
  <c r="AU230" i="7"/>
  <c r="AT230" i="7"/>
  <c r="AS230" i="7"/>
  <c r="AR230" i="7"/>
  <c r="AQ230" i="7"/>
  <c r="AP230" i="7"/>
  <c r="AO230" i="7"/>
  <c r="AN230" i="7"/>
  <c r="AM230" i="7"/>
  <c r="AL230" i="7"/>
  <c r="AK230" i="7"/>
  <c r="AJ230" i="7"/>
  <c r="AI230" i="7"/>
  <c r="AH230" i="7"/>
  <c r="AG230" i="7"/>
  <c r="AF230" i="7"/>
  <c r="AB230" i="7"/>
  <c r="AA230" i="7"/>
  <c r="Z230" i="7"/>
  <c r="Y230" i="7"/>
  <c r="X230" i="7"/>
  <c r="W230" i="7"/>
  <c r="V230" i="7"/>
  <c r="U230" i="7"/>
  <c r="T230" i="7"/>
  <c r="R230" i="7"/>
  <c r="Q230" i="7"/>
  <c r="N230" i="7"/>
  <c r="D230" i="7"/>
  <c r="C230" i="7"/>
  <c r="M230" i="7" s="1"/>
  <c r="B230" i="7"/>
  <c r="L230" i="7" s="1"/>
  <c r="A230" i="7"/>
  <c r="K230" i="7" s="1"/>
  <c r="AE229" i="7"/>
  <c r="AD229" i="7"/>
  <c r="AC229" i="7"/>
  <c r="AB229" i="7"/>
  <c r="DV228" i="7"/>
  <c r="DU228" i="7"/>
  <c r="DT228" i="7"/>
  <c r="DS228" i="7"/>
  <c r="DR228" i="7"/>
  <c r="DP228" i="7"/>
  <c r="DO228" i="7"/>
  <c r="DN228" i="7"/>
  <c r="DM228" i="7"/>
  <c r="DL228" i="7"/>
  <c r="DJ228" i="7"/>
  <c r="DI228" i="7"/>
  <c r="DH228" i="7"/>
  <c r="DG228" i="7"/>
  <c r="DE228" i="7"/>
  <c r="DD228" i="7"/>
  <c r="DC228" i="7"/>
  <c r="DB228" i="7"/>
  <c r="DA228" i="7"/>
  <c r="BJ228" i="7"/>
  <c r="BI228" i="7"/>
  <c r="BH228" i="7"/>
  <c r="BG228" i="7"/>
  <c r="BF228" i="7"/>
  <c r="BE228" i="7"/>
  <c r="BD228" i="7"/>
  <c r="BC228" i="7"/>
  <c r="BB228" i="7"/>
  <c r="BA228" i="7"/>
  <c r="AZ228" i="7"/>
  <c r="AY228" i="7"/>
  <c r="AX228" i="7"/>
  <c r="AW228" i="7"/>
  <c r="AV228" i="7"/>
  <c r="AU228" i="7"/>
  <c r="AT228" i="7"/>
  <c r="AS228" i="7"/>
  <c r="AR228" i="7"/>
  <c r="AQ228" i="7"/>
  <c r="AP228" i="7"/>
  <c r="AO228" i="7"/>
  <c r="AN228" i="7"/>
  <c r="AM228" i="7"/>
  <c r="AL228" i="7"/>
  <c r="AK228" i="7"/>
  <c r="AJ228" i="7"/>
  <c r="AI228" i="7"/>
  <c r="AH228" i="7"/>
  <c r="AG228" i="7"/>
  <c r="AF228" i="7"/>
  <c r="AB228" i="7"/>
  <c r="AA228" i="7"/>
  <c r="Z228" i="7"/>
  <c r="Y228" i="7"/>
  <c r="X228" i="7"/>
  <c r="W228" i="7"/>
  <c r="V228" i="7"/>
  <c r="U228" i="7"/>
  <c r="T228" i="7"/>
  <c r="R228" i="7"/>
  <c r="Q228" i="7"/>
  <c r="N228" i="7"/>
  <c r="D228" i="7"/>
  <c r="C228" i="7"/>
  <c r="M228" i="7" s="1"/>
  <c r="B228" i="7"/>
  <c r="L228" i="7" s="1"/>
  <c r="A228" i="7"/>
  <c r="K228" i="7" s="1"/>
  <c r="AE227" i="7"/>
  <c r="AD227" i="7"/>
  <c r="AC227" i="7"/>
  <c r="AB227" i="7"/>
  <c r="DV226" i="7"/>
  <c r="DU226" i="7"/>
  <c r="DT226" i="7"/>
  <c r="DS226" i="7"/>
  <c r="DR226" i="7"/>
  <c r="DP226" i="7"/>
  <c r="DO226" i="7"/>
  <c r="DN226" i="7"/>
  <c r="DM226" i="7"/>
  <c r="DL226" i="7"/>
  <c r="DJ226" i="7"/>
  <c r="DI226" i="7"/>
  <c r="DH226" i="7"/>
  <c r="DG226" i="7"/>
  <c r="DE226" i="7"/>
  <c r="DD226" i="7"/>
  <c r="DC226" i="7"/>
  <c r="DB226" i="7"/>
  <c r="DA226" i="7"/>
  <c r="BJ226" i="7"/>
  <c r="BI226" i="7"/>
  <c r="BH226" i="7"/>
  <c r="BG226" i="7"/>
  <c r="BF226" i="7"/>
  <c r="BE226" i="7"/>
  <c r="BD226" i="7"/>
  <c r="BC226" i="7"/>
  <c r="BB226" i="7"/>
  <c r="BA226" i="7"/>
  <c r="AZ226" i="7"/>
  <c r="AY226" i="7"/>
  <c r="AX226" i="7"/>
  <c r="AW226" i="7"/>
  <c r="AV226" i="7"/>
  <c r="AU226" i="7"/>
  <c r="AT226" i="7"/>
  <c r="AS226" i="7"/>
  <c r="AR226" i="7"/>
  <c r="AQ226" i="7"/>
  <c r="AP226" i="7"/>
  <c r="AO226" i="7"/>
  <c r="AN226" i="7"/>
  <c r="AM226" i="7"/>
  <c r="AL226" i="7"/>
  <c r="AK226" i="7"/>
  <c r="AJ226" i="7"/>
  <c r="AI226" i="7"/>
  <c r="AH226" i="7"/>
  <c r="AG226" i="7"/>
  <c r="AF226" i="7"/>
  <c r="AB226" i="7"/>
  <c r="AA226" i="7"/>
  <c r="Z226" i="7"/>
  <c r="Y226" i="7"/>
  <c r="X226" i="7"/>
  <c r="W226" i="7"/>
  <c r="V226" i="7"/>
  <c r="U226" i="7"/>
  <c r="T226" i="7"/>
  <c r="R226" i="7"/>
  <c r="Q226" i="7"/>
  <c r="N226" i="7"/>
  <c r="D226" i="7"/>
  <c r="C226" i="7"/>
  <c r="M226" i="7" s="1"/>
  <c r="B226" i="7"/>
  <c r="L226" i="7" s="1"/>
  <c r="A226" i="7"/>
  <c r="K226" i="7" s="1"/>
  <c r="AE225" i="7"/>
  <c r="AD225" i="7"/>
  <c r="AC225" i="7"/>
  <c r="AB225" i="7"/>
  <c r="DV224" i="7"/>
  <c r="DU224" i="7"/>
  <c r="DT224" i="7"/>
  <c r="DS224" i="7"/>
  <c r="DR224" i="7"/>
  <c r="DP224" i="7"/>
  <c r="DO224" i="7"/>
  <c r="DN224" i="7"/>
  <c r="DM224" i="7"/>
  <c r="DL224" i="7"/>
  <c r="DJ224" i="7"/>
  <c r="DI224" i="7"/>
  <c r="DH224" i="7"/>
  <c r="DG224" i="7"/>
  <c r="DE224" i="7"/>
  <c r="DD224" i="7"/>
  <c r="DC224" i="7"/>
  <c r="DB224" i="7"/>
  <c r="DA224" i="7"/>
  <c r="BJ224" i="7"/>
  <c r="BI224" i="7"/>
  <c r="BH224" i="7"/>
  <c r="BG224" i="7"/>
  <c r="BF224" i="7"/>
  <c r="BE224" i="7"/>
  <c r="BD224" i="7"/>
  <c r="BC224" i="7"/>
  <c r="BB224" i="7"/>
  <c r="BA224" i="7"/>
  <c r="AZ224" i="7"/>
  <c r="AY224" i="7"/>
  <c r="AX224" i="7"/>
  <c r="AW224" i="7"/>
  <c r="AV224" i="7"/>
  <c r="AU224" i="7"/>
  <c r="AT224" i="7"/>
  <c r="AS224" i="7"/>
  <c r="AR224" i="7"/>
  <c r="AQ224" i="7"/>
  <c r="AP224" i="7"/>
  <c r="AO224" i="7"/>
  <c r="AN224" i="7"/>
  <c r="AM224" i="7"/>
  <c r="AL224" i="7"/>
  <c r="AK224" i="7"/>
  <c r="AJ224" i="7"/>
  <c r="AI224" i="7"/>
  <c r="AH224" i="7"/>
  <c r="AG224" i="7"/>
  <c r="AF224" i="7"/>
  <c r="AB224" i="7"/>
  <c r="AA224" i="7"/>
  <c r="Z224" i="7"/>
  <c r="Y224" i="7"/>
  <c r="X224" i="7"/>
  <c r="W224" i="7"/>
  <c r="V224" i="7"/>
  <c r="U224" i="7"/>
  <c r="T224" i="7"/>
  <c r="R224" i="7"/>
  <c r="Q224" i="7"/>
  <c r="N224" i="7"/>
  <c r="D224" i="7"/>
  <c r="C224" i="7"/>
  <c r="M224" i="7" s="1"/>
  <c r="B224" i="7"/>
  <c r="L224" i="7" s="1"/>
  <c r="A224" i="7"/>
  <c r="K224" i="7" s="1"/>
  <c r="AE223" i="7"/>
  <c r="AD223" i="7"/>
  <c r="AC223" i="7"/>
  <c r="AB223" i="7"/>
  <c r="DV222" i="7"/>
  <c r="DU222" i="7"/>
  <c r="DT222" i="7"/>
  <c r="DS222" i="7"/>
  <c r="DR222" i="7"/>
  <c r="DP222" i="7"/>
  <c r="DO222" i="7"/>
  <c r="DN222" i="7"/>
  <c r="DM222" i="7"/>
  <c r="DL222" i="7"/>
  <c r="DJ222" i="7"/>
  <c r="DI222" i="7"/>
  <c r="DH222" i="7"/>
  <c r="DG222" i="7"/>
  <c r="DE222" i="7"/>
  <c r="DD222" i="7"/>
  <c r="DC222" i="7"/>
  <c r="DB222" i="7"/>
  <c r="DA222" i="7"/>
  <c r="BJ222" i="7"/>
  <c r="BI222" i="7"/>
  <c r="BH222" i="7"/>
  <c r="BG222" i="7"/>
  <c r="BF222" i="7"/>
  <c r="BE222" i="7"/>
  <c r="BD222" i="7"/>
  <c r="BC222" i="7"/>
  <c r="BB222" i="7"/>
  <c r="BA222" i="7"/>
  <c r="AZ222" i="7"/>
  <c r="AY222" i="7"/>
  <c r="AX222" i="7"/>
  <c r="AW222" i="7"/>
  <c r="AV222" i="7"/>
  <c r="AU222" i="7"/>
  <c r="AT222" i="7"/>
  <c r="AS222" i="7"/>
  <c r="AR222" i="7"/>
  <c r="AQ222" i="7"/>
  <c r="AP222" i="7"/>
  <c r="AO222" i="7"/>
  <c r="AN222" i="7"/>
  <c r="AM222" i="7"/>
  <c r="AL222" i="7"/>
  <c r="AK222" i="7"/>
  <c r="AJ222" i="7"/>
  <c r="AI222" i="7"/>
  <c r="AH222" i="7"/>
  <c r="AG222" i="7"/>
  <c r="AF222" i="7"/>
  <c r="AB222" i="7"/>
  <c r="AA222" i="7"/>
  <c r="Z222" i="7"/>
  <c r="Y222" i="7"/>
  <c r="X222" i="7"/>
  <c r="W222" i="7"/>
  <c r="V222" i="7"/>
  <c r="U222" i="7"/>
  <c r="T222" i="7"/>
  <c r="R222" i="7"/>
  <c r="Q222" i="7"/>
  <c r="N222" i="7"/>
  <c r="D222" i="7"/>
  <c r="C222" i="7"/>
  <c r="M222" i="7" s="1"/>
  <c r="B222" i="7"/>
  <c r="L222" i="7" s="1"/>
  <c r="A222" i="7"/>
  <c r="K222" i="7" s="1"/>
  <c r="AE221" i="7"/>
  <c r="AD221" i="7"/>
  <c r="AC221" i="7"/>
  <c r="AB221" i="7"/>
  <c r="DV220" i="7"/>
  <c r="DU220" i="7"/>
  <c r="DT220" i="7"/>
  <c r="DS220" i="7"/>
  <c r="DR220" i="7"/>
  <c r="DP220" i="7"/>
  <c r="DO220" i="7"/>
  <c r="DN220" i="7"/>
  <c r="DM220" i="7"/>
  <c r="DL220" i="7"/>
  <c r="DJ220" i="7"/>
  <c r="DI220" i="7"/>
  <c r="DH220" i="7"/>
  <c r="DG220" i="7"/>
  <c r="DE220" i="7"/>
  <c r="DD220" i="7"/>
  <c r="DC220" i="7"/>
  <c r="DB220" i="7"/>
  <c r="DA220" i="7"/>
  <c r="BJ220" i="7"/>
  <c r="BI220" i="7"/>
  <c r="BH220" i="7"/>
  <c r="BG220" i="7"/>
  <c r="BF220" i="7"/>
  <c r="BE220" i="7"/>
  <c r="BD220" i="7"/>
  <c r="BC220" i="7"/>
  <c r="BB220" i="7"/>
  <c r="BA220" i="7"/>
  <c r="AZ220" i="7"/>
  <c r="AY220" i="7"/>
  <c r="AX220" i="7"/>
  <c r="AW220" i="7"/>
  <c r="AV220" i="7"/>
  <c r="AU220" i="7"/>
  <c r="AT220" i="7"/>
  <c r="AS220" i="7"/>
  <c r="AR220" i="7"/>
  <c r="AQ220" i="7"/>
  <c r="AP220" i="7"/>
  <c r="AO220" i="7"/>
  <c r="AN220" i="7"/>
  <c r="AM220" i="7"/>
  <c r="AL220" i="7"/>
  <c r="AK220" i="7"/>
  <c r="AJ220" i="7"/>
  <c r="AI220" i="7"/>
  <c r="AH220" i="7"/>
  <c r="AG220" i="7"/>
  <c r="AF220" i="7"/>
  <c r="AB220" i="7"/>
  <c r="AA220" i="7"/>
  <c r="Z220" i="7"/>
  <c r="Y220" i="7"/>
  <c r="X220" i="7"/>
  <c r="W220" i="7"/>
  <c r="V220" i="7"/>
  <c r="U220" i="7"/>
  <c r="T220" i="7"/>
  <c r="R220" i="7"/>
  <c r="Q220" i="7"/>
  <c r="N220" i="7"/>
  <c r="D220" i="7"/>
  <c r="C220" i="7"/>
  <c r="M220" i="7" s="1"/>
  <c r="B220" i="7"/>
  <c r="L220" i="7" s="1"/>
  <c r="A220" i="7"/>
  <c r="K220" i="7" s="1"/>
  <c r="AE219" i="7"/>
  <c r="AD219" i="7"/>
  <c r="AC219" i="7"/>
  <c r="AB219" i="7"/>
  <c r="DV218" i="7"/>
  <c r="DU218" i="7"/>
  <c r="DT218" i="7"/>
  <c r="DS218" i="7"/>
  <c r="DR218" i="7"/>
  <c r="DP218" i="7"/>
  <c r="DO218" i="7"/>
  <c r="DN218" i="7"/>
  <c r="DM218" i="7"/>
  <c r="DL218" i="7"/>
  <c r="DJ218" i="7"/>
  <c r="DI218" i="7"/>
  <c r="DH218" i="7"/>
  <c r="DG218" i="7"/>
  <c r="DE218" i="7"/>
  <c r="DD218" i="7"/>
  <c r="DC218" i="7"/>
  <c r="DB218" i="7"/>
  <c r="DA218" i="7"/>
  <c r="BJ218" i="7"/>
  <c r="BI218" i="7"/>
  <c r="BH218" i="7"/>
  <c r="BG218" i="7"/>
  <c r="BF218" i="7"/>
  <c r="BE218" i="7"/>
  <c r="BD218" i="7"/>
  <c r="BC218" i="7"/>
  <c r="BB218" i="7"/>
  <c r="BA218" i="7"/>
  <c r="AZ218" i="7"/>
  <c r="AY218" i="7"/>
  <c r="AX218" i="7"/>
  <c r="AW218" i="7"/>
  <c r="AV218" i="7"/>
  <c r="AU218" i="7"/>
  <c r="AT218" i="7"/>
  <c r="AS218" i="7"/>
  <c r="AR218" i="7"/>
  <c r="AQ218" i="7"/>
  <c r="AP218" i="7"/>
  <c r="AO218" i="7"/>
  <c r="AN218" i="7"/>
  <c r="AM218" i="7"/>
  <c r="AL218" i="7"/>
  <c r="AK218" i="7"/>
  <c r="AJ218" i="7"/>
  <c r="AI218" i="7"/>
  <c r="AH218" i="7"/>
  <c r="AG218" i="7"/>
  <c r="AF218" i="7"/>
  <c r="AB218" i="7"/>
  <c r="AA218" i="7"/>
  <c r="Z218" i="7"/>
  <c r="Y218" i="7"/>
  <c r="X218" i="7"/>
  <c r="W218" i="7"/>
  <c r="V218" i="7"/>
  <c r="U218" i="7"/>
  <c r="T218" i="7"/>
  <c r="R218" i="7"/>
  <c r="Q218" i="7"/>
  <c r="N218" i="7"/>
  <c r="D218" i="7"/>
  <c r="C218" i="7"/>
  <c r="M218" i="7" s="1"/>
  <c r="B218" i="7"/>
  <c r="L218" i="7" s="1"/>
  <c r="A218" i="7"/>
  <c r="K218" i="7" s="1"/>
  <c r="AE217" i="7"/>
  <c r="AD217" i="7"/>
  <c r="AC217" i="7"/>
  <c r="AB217" i="7"/>
  <c r="DV216" i="7"/>
  <c r="DU216" i="7"/>
  <c r="DT216" i="7"/>
  <c r="DS216" i="7"/>
  <c r="DR216" i="7"/>
  <c r="DP216" i="7"/>
  <c r="DO216" i="7"/>
  <c r="DN216" i="7"/>
  <c r="DM216" i="7"/>
  <c r="DL216" i="7"/>
  <c r="DJ216" i="7"/>
  <c r="DI216" i="7"/>
  <c r="DH216" i="7"/>
  <c r="DG216" i="7"/>
  <c r="DE216" i="7"/>
  <c r="DD216" i="7"/>
  <c r="DC216" i="7"/>
  <c r="DB216" i="7"/>
  <c r="DA216" i="7"/>
  <c r="BJ216" i="7"/>
  <c r="BI216" i="7"/>
  <c r="BH216" i="7"/>
  <c r="BG216" i="7"/>
  <c r="BF216" i="7"/>
  <c r="BE216" i="7"/>
  <c r="BD216" i="7"/>
  <c r="BC216" i="7"/>
  <c r="BB216" i="7"/>
  <c r="BA216" i="7"/>
  <c r="AZ216" i="7"/>
  <c r="AY216" i="7"/>
  <c r="AX216" i="7"/>
  <c r="AW216" i="7"/>
  <c r="AV216" i="7"/>
  <c r="AU216" i="7"/>
  <c r="AT216" i="7"/>
  <c r="AS216" i="7"/>
  <c r="AR216" i="7"/>
  <c r="AQ216" i="7"/>
  <c r="AP216" i="7"/>
  <c r="AO216" i="7"/>
  <c r="AN216" i="7"/>
  <c r="AM216" i="7"/>
  <c r="AL216" i="7"/>
  <c r="AK216" i="7"/>
  <c r="AJ216" i="7"/>
  <c r="AI216" i="7"/>
  <c r="AH216" i="7"/>
  <c r="AG216" i="7"/>
  <c r="AF216" i="7"/>
  <c r="AB216" i="7"/>
  <c r="AA216" i="7"/>
  <c r="Z216" i="7"/>
  <c r="Y216" i="7"/>
  <c r="X216" i="7"/>
  <c r="W216" i="7"/>
  <c r="V216" i="7"/>
  <c r="U216" i="7"/>
  <c r="T216" i="7"/>
  <c r="R216" i="7"/>
  <c r="Q216" i="7"/>
  <c r="N216" i="7"/>
  <c r="D216" i="7"/>
  <c r="C216" i="7"/>
  <c r="M216" i="7" s="1"/>
  <c r="B216" i="7"/>
  <c r="L216" i="7" s="1"/>
  <c r="A216" i="7"/>
  <c r="K216" i="7" s="1"/>
  <c r="AE215" i="7"/>
  <c r="AD215" i="7"/>
  <c r="AC215" i="7"/>
  <c r="AB215" i="7"/>
  <c r="DV214" i="7"/>
  <c r="DU214" i="7"/>
  <c r="DT214" i="7"/>
  <c r="DS214" i="7"/>
  <c r="DR214" i="7"/>
  <c r="DP214" i="7"/>
  <c r="DO214" i="7"/>
  <c r="DN214" i="7"/>
  <c r="DM214" i="7"/>
  <c r="DL214" i="7"/>
  <c r="DJ214" i="7"/>
  <c r="DI214" i="7"/>
  <c r="DH214" i="7"/>
  <c r="DG214" i="7"/>
  <c r="DE214" i="7"/>
  <c r="DD214" i="7"/>
  <c r="DC214" i="7"/>
  <c r="DB214" i="7"/>
  <c r="DA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B214" i="7"/>
  <c r="AA214" i="7"/>
  <c r="Z214" i="7"/>
  <c r="Y214" i="7"/>
  <c r="X214" i="7"/>
  <c r="W214" i="7"/>
  <c r="V214" i="7"/>
  <c r="U214" i="7"/>
  <c r="T214" i="7"/>
  <c r="R214" i="7"/>
  <c r="Q214" i="7"/>
  <c r="N214" i="7"/>
  <c r="D214" i="7"/>
  <c r="C214" i="7"/>
  <c r="M214" i="7" s="1"/>
  <c r="B214" i="7"/>
  <c r="L214" i="7" s="1"/>
  <c r="A214" i="7"/>
  <c r="K214" i="7" s="1"/>
  <c r="AE213" i="7"/>
  <c r="AD213" i="7"/>
  <c r="AC213" i="7"/>
  <c r="AB213" i="7"/>
  <c r="DV212" i="7"/>
  <c r="DU212" i="7"/>
  <c r="DT212" i="7"/>
  <c r="DS212" i="7"/>
  <c r="DR212" i="7"/>
  <c r="DP212" i="7"/>
  <c r="DO212" i="7"/>
  <c r="DN212" i="7"/>
  <c r="DM212" i="7"/>
  <c r="DL212" i="7"/>
  <c r="DJ212" i="7"/>
  <c r="DI212" i="7"/>
  <c r="DH212" i="7"/>
  <c r="DG212" i="7"/>
  <c r="DE212" i="7"/>
  <c r="DD212" i="7"/>
  <c r="DC212" i="7"/>
  <c r="DB212" i="7"/>
  <c r="DA212" i="7"/>
  <c r="BJ212" i="7"/>
  <c r="BI212" i="7"/>
  <c r="BH212" i="7"/>
  <c r="BG212" i="7"/>
  <c r="BF212" i="7"/>
  <c r="BE212" i="7"/>
  <c r="BD212" i="7"/>
  <c r="BC212" i="7"/>
  <c r="BB212" i="7"/>
  <c r="BA212" i="7"/>
  <c r="AZ212" i="7"/>
  <c r="AY212" i="7"/>
  <c r="AX212" i="7"/>
  <c r="AW212" i="7"/>
  <c r="AV212" i="7"/>
  <c r="AU212" i="7"/>
  <c r="AT212" i="7"/>
  <c r="AS212" i="7"/>
  <c r="AR212" i="7"/>
  <c r="AQ212" i="7"/>
  <c r="AP212" i="7"/>
  <c r="AO212" i="7"/>
  <c r="AN212" i="7"/>
  <c r="AM212" i="7"/>
  <c r="AL212" i="7"/>
  <c r="AK212" i="7"/>
  <c r="AJ212" i="7"/>
  <c r="AI212" i="7"/>
  <c r="AH212" i="7"/>
  <c r="AG212" i="7"/>
  <c r="AF212" i="7"/>
  <c r="AB212" i="7"/>
  <c r="AA212" i="7"/>
  <c r="Z212" i="7"/>
  <c r="Y212" i="7"/>
  <c r="X212" i="7"/>
  <c r="W212" i="7"/>
  <c r="V212" i="7"/>
  <c r="U212" i="7"/>
  <c r="T212" i="7"/>
  <c r="R212" i="7"/>
  <c r="Q212" i="7"/>
  <c r="N212" i="7"/>
  <c r="D212" i="7"/>
  <c r="C212" i="7"/>
  <c r="M212" i="7" s="1"/>
  <c r="B212" i="7"/>
  <c r="L212" i="7" s="1"/>
  <c r="A212" i="7"/>
  <c r="K212" i="7" s="1"/>
  <c r="AE211" i="7"/>
  <c r="AD211" i="7"/>
  <c r="AC211" i="7"/>
  <c r="AB211" i="7"/>
  <c r="DV210" i="7"/>
  <c r="DU210" i="7"/>
  <c r="DT210" i="7"/>
  <c r="DS210" i="7"/>
  <c r="DR210" i="7"/>
  <c r="DP210" i="7"/>
  <c r="DO210" i="7"/>
  <c r="DN210" i="7"/>
  <c r="DM210" i="7"/>
  <c r="DL210" i="7"/>
  <c r="DJ210" i="7"/>
  <c r="DI210" i="7"/>
  <c r="DH210" i="7"/>
  <c r="DG210" i="7"/>
  <c r="DE210" i="7"/>
  <c r="DD210" i="7"/>
  <c r="DC210" i="7"/>
  <c r="DB210" i="7"/>
  <c r="DA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B210" i="7"/>
  <c r="AA210" i="7"/>
  <c r="Z210" i="7"/>
  <c r="Y210" i="7"/>
  <c r="X210" i="7"/>
  <c r="W210" i="7"/>
  <c r="V210" i="7"/>
  <c r="U210" i="7"/>
  <c r="T210" i="7"/>
  <c r="R210" i="7"/>
  <c r="Q210" i="7"/>
  <c r="N210" i="7"/>
  <c r="D210" i="7"/>
  <c r="C210" i="7"/>
  <c r="M210" i="7" s="1"/>
  <c r="B210" i="7"/>
  <c r="L210" i="7" s="1"/>
  <c r="A210" i="7"/>
  <c r="K210" i="7" s="1"/>
  <c r="AE209" i="7"/>
  <c r="AD209" i="7"/>
  <c r="AC209" i="7"/>
  <c r="AB209" i="7"/>
  <c r="DV208" i="7"/>
  <c r="DU208" i="7"/>
  <c r="DT208" i="7"/>
  <c r="DS208" i="7"/>
  <c r="DR208" i="7"/>
  <c r="DP208" i="7"/>
  <c r="DO208" i="7"/>
  <c r="DN208" i="7"/>
  <c r="DM208" i="7"/>
  <c r="DL208" i="7"/>
  <c r="DJ208" i="7"/>
  <c r="DI208" i="7"/>
  <c r="DH208" i="7"/>
  <c r="DG208" i="7"/>
  <c r="DE208" i="7"/>
  <c r="DD208" i="7"/>
  <c r="DC208" i="7"/>
  <c r="DB208" i="7"/>
  <c r="DA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B208" i="7"/>
  <c r="AA208" i="7"/>
  <c r="Z208" i="7"/>
  <c r="Y208" i="7"/>
  <c r="X208" i="7"/>
  <c r="W208" i="7"/>
  <c r="V208" i="7"/>
  <c r="U208" i="7"/>
  <c r="T208" i="7"/>
  <c r="R208" i="7"/>
  <c r="Q208" i="7"/>
  <c r="N208" i="7"/>
  <c r="D208" i="7"/>
  <c r="C208" i="7"/>
  <c r="M208" i="7" s="1"/>
  <c r="B208" i="7"/>
  <c r="L208" i="7" s="1"/>
  <c r="A208" i="7"/>
  <c r="K208" i="7" s="1"/>
  <c r="AE207" i="7"/>
  <c r="AD207" i="7"/>
  <c r="AC207" i="7"/>
  <c r="AB207" i="7"/>
  <c r="DV206" i="7"/>
  <c r="DU206" i="7"/>
  <c r="DT206" i="7"/>
  <c r="DS206" i="7"/>
  <c r="DR206" i="7"/>
  <c r="DP206" i="7"/>
  <c r="DO206" i="7"/>
  <c r="DN206" i="7"/>
  <c r="DM206" i="7"/>
  <c r="DL206" i="7"/>
  <c r="DJ206" i="7"/>
  <c r="DI206" i="7"/>
  <c r="DH206" i="7"/>
  <c r="DG206" i="7"/>
  <c r="DE206" i="7"/>
  <c r="DD206" i="7"/>
  <c r="DC206" i="7"/>
  <c r="DB206" i="7"/>
  <c r="DA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B206" i="7"/>
  <c r="AA206" i="7"/>
  <c r="Z206" i="7"/>
  <c r="Y206" i="7"/>
  <c r="X206" i="7"/>
  <c r="W206" i="7"/>
  <c r="V206" i="7"/>
  <c r="U206" i="7"/>
  <c r="T206" i="7"/>
  <c r="R206" i="7"/>
  <c r="Q206" i="7"/>
  <c r="N206" i="7"/>
  <c r="D206" i="7"/>
  <c r="C206" i="7"/>
  <c r="M206" i="7" s="1"/>
  <c r="B206" i="7"/>
  <c r="L206" i="7" s="1"/>
  <c r="A206" i="7"/>
  <c r="K206" i="7" s="1"/>
  <c r="AE198" i="7"/>
  <c r="AD198" i="7"/>
  <c r="AC198" i="7"/>
  <c r="AB198" i="7"/>
  <c r="DV197" i="7"/>
  <c r="DU197" i="7"/>
  <c r="DT197" i="7"/>
  <c r="DS197" i="7"/>
  <c r="DR197" i="7"/>
  <c r="DP197" i="7"/>
  <c r="DO197" i="7"/>
  <c r="DN197" i="7"/>
  <c r="DM197" i="7"/>
  <c r="DL197" i="7"/>
  <c r="DJ197" i="7"/>
  <c r="DI197" i="7"/>
  <c r="DH197" i="7"/>
  <c r="DG197" i="7"/>
  <c r="DE197" i="7"/>
  <c r="DD197" i="7"/>
  <c r="DC197" i="7"/>
  <c r="DB197" i="7"/>
  <c r="DA197" i="7"/>
  <c r="BJ197" i="7"/>
  <c r="BI197" i="7"/>
  <c r="BH197" i="7"/>
  <c r="BG197" i="7"/>
  <c r="BF197" i="7"/>
  <c r="BE197" i="7"/>
  <c r="BD197" i="7"/>
  <c r="BC197" i="7"/>
  <c r="BB197" i="7"/>
  <c r="BA197" i="7"/>
  <c r="AZ197" i="7"/>
  <c r="AY197" i="7"/>
  <c r="AX197" i="7"/>
  <c r="AW197" i="7"/>
  <c r="AV197" i="7"/>
  <c r="AU197" i="7"/>
  <c r="AT197" i="7"/>
  <c r="AS197" i="7"/>
  <c r="AR197" i="7"/>
  <c r="AQ197" i="7"/>
  <c r="AP197" i="7"/>
  <c r="AO197" i="7"/>
  <c r="AN197" i="7"/>
  <c r="AM197" i="7"/>
  <c r="AL197" i="7"/>
  <c r="AK197" i="7"/>
  <c r="AJ197" i="7"/>
  <c r="AI197" i="7"/>
  <c r="AH197" i="7"/>
  <c r="AG197" i="7"/>
  <c r="AF197" i="7"/>
  <c r="AB197" i="7"/>
  <c r="AA197" i="7"/>
  <c r="Z197" i="7"/>
  <c r="Y197" i="7"/>
  <c r="X197" i="7"/>
  <c r="W197" i="7"/>
  <c r="V197" i="7"/>
  <c r="U197" i="7"/>
  <c r="T197" i="7"/>
  <c r="R197" i="7"/>
  <c r="Q197" i="7"/>
  <c r="N197" i="7"/>
  <c r="D197" i="7"/>
  <c r="C197" i="7"/>
  <c r="M197" i="7" s="1"/>
  <c r="B197" i="7"/>
  <c r="L197" i="7" s="1"/>
  <c r="A197" i="7"/>
  <c r="K197" i="7" s="1"/>
  <c r="AE196" i="7"/>
  <c r="AD196" i="7"/>
  <c r="AC196" i="7"/>
  <c r="AB196" i="7"/>
  <c r="DV195" i="7"/>
  <c r="DU195" i="7"/>
  <c r="DT195" i="7"/>
  <c r="DS195" i="7"/>
  <c r="DR195" i="7"/>
  <c r="DP195" i="7"/>
  <c r="DO195" i="7"/>
  <c r="DN195" i="7"/>
  <c r="DM195" i="7"/>
  <c r="DL195" i="7"/>
  <c r="DJ195" i="7"/>
  <c r="DI195" i="7"/>
  <c r="DH195" i="7"/>
  <c r="DG195" i="7"/>
  <c r="DE195" i="7"/>
  <c r="DD195" i="7"/>
  <c r="DC195" i="7"/>
  <c r="DB195" i="7"/>
  <c r="DA195" i="7"/>
  <c r="BJ195" i="7"/>
  <c r="BI195" i="7"/>
  <c r="BH195" i="7"/>
  <c r="BG195" i="7"/>
  <c r="BF195" i="7"/>
  <c r="BE195" i="7"/>
  <c r="BD195" i="7"/>
  <c r="BC195" i="7"/>
  <c r="BB195" i="7"/>
  <c r="BA195" i="7"/>
  <c r="AZ195" i="7"/>
  <c r="AY195" i="7"/>
  <c r="AX195" i="7"/>
  <c r="AW195" i="7"/>
  <c r="AV195" i="7"/>
  <c r="AU195" i="7"/>
  <c r="AT195" i="7"/>
  <c r="AS195" i="7"/>
  <c r="AR195" i="7"/>
  <c r="AQ195" i="7"/>
  <c r="AP195" i="7"/>
  <c r="AO195" i="7"/>
  <c r="AN195" i="7"/>
  <c r="AM195" i="7"/>
  <c r="AL195" i="7"/>
  <c r="AK195" i="7"/>
  <c r="AJ195" i="7"/>
  <c r="AI195" i="7"/>
  <c r="AH195" i="7"/>
  <c r="AG195" i="7"/>
  <c r="AF195" i="7"/>
  <c r="AB195" i="7"/>
  <c r="AA195" i="7"/>
  <c r="Z195" i="7"/>
  <c r="Y195" i="7"/>
  <c r="X195" i="7"/>
  <c r="W195" i="7"/>
  <c r="V195" i="7"/>
  <c r="U195" i="7"/>
  <c r="T195" i="7"/>
  <c r="R195" i="7"/>
  <c r="Q195" i="7"/>
  <c r="N195" i="7"/>
  <c r="D195" i="7"/>
  <c r="C195" i="7"/>
  <c r="M195" i="7" s="1"/>
  <c r="B195" i="7"/>
  <c r="L195" i="7" s="1"/>
  <c r="A195" i="7"/>
  <c r="K195" i="7" s="1"/>
  <c r="AE194" i="7"/>
  <c r="AD194" i="7"/>
  <c r="AC194" i="7"/>
  <c r="AB194" i="7"/>
  <c r="DV193" i="7"/>
  <c r="DU193" i="7"/>
  <c r="DT193" i="7"/>
  <c r="DS193" i="7"/>
  <c r="DR193" i="7"/>
  <c r="DP193" i="7"/>
  <c r="DO193" i="7"/>
  <c r="DN193" i="7"/>
  <c r="DM193" i="7"/>
  <c r="DL193" i="7"/>
  <c r="DJ193" i="7"/>
  <c r="DI193" i="7"/>
  <c r="DH193" i="7"/>
  <c r="DG193" i="7"/>
  <c r="DE193" i="7"/>
  <c r="DD193" i="7"/>
  <c r="DC193" i="7"/>
  <c r="DB193" i="7"/>
  <c r="DA193" i="7"/>
  <c r="BJ193" i="7"/>
  <c r="BI193" i="7"/>
  <c r="BH193" i="7"/>
  <c r="BG193" i="7"/>
  <c r="BF193" i="7"/>
  <c r="BE193" i="7"/>
  <c r="BD193" i="7"/>
  <c r="BC193" i="7"/>
  <c r="BB193" i="7"/>
  <c r="BA193" i="7"/>
  <c r="AZ193" i="7"/>
  <c r="AY193" i="7"/>
  <c r="AX193" i="7"/>
  <c r="AW193" i="7"/>
  <c r="AV193" i="7"/>
  <c r="AU193" i="7"/>
  <c r="AT193" i="7"/>
  <c r="AS193" i="7"/>
  <c r="AR193" i="7"/>
  <c r="AQ193" i="7"/>
  <c r="AP193" i="7"/>
  <c r="AO193" i="7"/>
  <c r="AN193" i="7"/>
  <c r="AM193" i="7"/>
  <c r="AL193" i="7"/>
  <c r="AK193" i="7"/>
  <c r="AJ193" i="7"/>
  <c r="AI193" i="7"/>
  <c r="AH193" i="7"/>
  <c r="AG193" i="7"/>
  <c r="AF193" i="7"/>
  <c r="AB193" i="7"/>
  <c r="AA193" i="7"/>
  <c r="Z193" i="7"/>
  <c r="Y193" i="7"/>
  <c r="X193" i="7"/>
  <c r="W193" i="7"/>
  <c r="V193" i="7"/>
  <c r="U193" i="7"/>
  <c r="T193" i="7"/>
  <c r="R193" i="7"/>
  <c r="Q193" i="7"/>
  <c r="N193" i="7"/>
  <c r="D193" i="7"/>
  <c r="C193" i="7"/>
  <c r="M193" i="7" s="1"/>
  <c r="B193" i="7"/>
  <c r="L193" i="7" s="1"/>
  <c r="A193" i="7"/>
  <c r="K193" i="7" s="1"/>
  <c r="AE192" i="7"/>
  <c r="AD192" i="7"/>
  <c r="AC192" i="7"/>
  <c r="AB192" i="7"/>
  <c r="DV191" i="7"/>
  <c r="DU191" i="7"/>
  <c r="DT191" i="7"/>
  <c r="DS191" i="7"/>
  <c r="DR191" i="7"/>
  <c r="DP191" i="7"/>
  <c r="DO191" i="7"/>
  <c r="DN191" i="7"/>
  <c r="DM191" i="7"/>
  <c r="DL191" i="7"/>
  <c r="DJ191" i="7"/>
  <c r="DI191" i="7"/>
  <c r="DH191" i="7"/>
  <c r="DG191" i="7"/>
  <c r="DE191" i="7"/>
  <c r="DD191" i="7"/>
  <c r="DC191" i="7"/>
  <c r="DB191" i="7"/>
  <c r="DA191" i="7"/>
  <c r="BJ191" i="7"/>
  <c r="BI191" i="7"/>
  <c r="BH191" i="7"/>
  <c r="BG191" i="7"/>
  <c r="BF191" i="7"/>
  <c r="BE191" i="7"/>
  <c r="BD191" i="7"/>
  <c r="BC191" i="7"/>
  <c r="BB191" i="7"/>
  <c r="BA191" i="7"/>
  <c r="AZ191" i="7"/>
  <c r="AY191" i="7"/>
  <c r="AX191" i="7"/>
  <c r="AW191" i="7"/>
  <c r="AV191" i="7"/>
  <c r="AU191" i="7"/>
  <c r="AT191" i="7"/>
  <c r="AS191" i="7"/>
  <c r="AR191" i="7"/>
  <c r="AQ191" i="7"/>
  <c r="AP191" i="7"/>
  <c r="AO191" i="7"/>
  <c r="AN191" i="7"/>
  <c r="AM191" i="7"/>
  <c r="AL191" i="7"/>
  <c r="AK191" i="7"/>
  <c r="AJ191" i="7"/>
  <c r="AI191" i="7"/>
  <c r="AH191" i="7"/>
  <c r="AG191" i="7"/>
  <c r="AF191" i="7"/>
  <c r="AB191" i="7"/>
  <c r="AA191" i="7"/>
  <c r="Z191" i="7"/>
  <c r="Y191" i="7"/>
  <c r="X191" i="7"/>
  <c r="W191" i="7"/>
  <c r="V191" i="7"/>
  <c r="U191" i="7"/>
  <c r="T191" i="7"/>
  <c r="R191" i="7"/>
  <c r="Q191" i="7"/>
  <c r="N191" i="7"/>
  <c r="D191" i="7"/>
  <c r="C191" i="7"/>
  <c r="M191" i="7" s="1"/>
  <c r="B191" i="7"/>
  <c r="L191" i="7" s="1"/>
  <c r="A191" i="7"/>
  <c r="K191" i="7" s="1"/>
  <c r="AE190" i="7"/>
  <c r="AD190" i="7"/>
  <c r="AC190" i="7"/>
  <c r="AB190" i="7"/>
  <c r="DV189" i="7"/>
  <c r="DU189" i="7"/>
  <c r="DT189" i="7"/>
  <c r="DS189" i="7"/>
  <c r="DR189" i="7"/>
  <c r="DP189" i="7"/>
  <c r="DO189" i="7"/>
  <c r="DN189" i="7"/>
  <c r="DM189" i="7"/>
  <c r="DL189" i="7"/>
  <c r="DJ189" i="7"/>
  <c r="DI189" i="7"/>
  <c r="DH189" i="7"/>
  <c r="DG189" i="7"/>
  <c r="DE189" i="7"/>
  <c r="DD189" i="7"/>
  <c r="DC189" i="7"/>
  <c r="DB189" i="7"/>
  <c r="DA189" i="7"/>
  <c r="BJ189" i="7"/>
  <c r="BI189" i="7"/>
  <c r="BH189" i="7"/>
  <c r="BG189" i="7"/>
  <c r="BF189" i="7"/>
  <c r="BE189" i="7"/>
  <c r="BD189" i="7"/>
  <c r="BC189" i="7"/>
  <c r="BB189" i="7"/>
  <c r="BA189" i="7"/>
  <c r="AZ189" i="7"/>
  <c r="AY189" i="7"/>
  <c r="AX189" i="7"/>
  <c r="AW189" i="7"/>
  <c r="AV189" i="7"/>
  <c r="AU189" i="7"/>
  <c r="AT189" i="7"/>
  <c r="AS189" i="7"/>
  <c r="AR189" i="7"/>
  <c r="AQ189" i="7"/>
  <c r="AP189" i="7"/>
  <c r="AO189" i="7"/>
  <c r="AN189" i="7"/>
  <c r="AM189" i="7"/>
  <c r="AL189" i="7"/>
  <c r="AK189" i="7"/>
  <c r="AJ189" i="7"/>
  <c r="AI189" i="7"/>
  <c r="AH189" i="7"/>
  <c r="AG189" i="7"/>
  <c r="AF189" i="7"/>
  <c r="AB189" i="7"/>
  <c r="AA189" i="7"/>
  <c r="Z189" i="7"/>
  <c r="Y189" i="7"/>
  <c r="X189" i="7"/>
  <c r="W189" i="7"/>
  <c r="V189" i="7"/>
  <c r="U189" i="7"/>
  <c r="T189" i="7"/>
  <c r="R189" i="7"/>
  <c r="Q189" i="7"/>
  <c r="N189" i="7"/>
  <c r="D189" i="7"/>
  <c r="C189" i="7"/>
  <c r="M189" i="7" s="1"/>
  <c r="B189" i="7"/>
  <c r="L189" i="7" s="1"/>
  <c r="A189" i="7"/>
  <c r="K189" i="7" s="1"/>
  <c r="AE188" i="7"/>
  <c r="AD188" i="7"/>
  <c r="AC188" i="7"/>
  <c r="AB188" i="7"/>
  <c r="DV187" i="7"/>
  <c r="DU187" i="7"/>
  <c r="DT187" i="7"/>
  <c r="DS187" i="7"/>
  <c r="DR187" i="7"/>
  <c r="DP187" i="7"/>
  <c r="DO187" i="7"/>
  <c r="DN187" i="7"/>
  <c r="DM187" i="7"/>
  <c r="DL187" i="7"/>
  <c r="DJ187" i="7"/>
  <c r="DI187" i="7"/>
  <c r="DH187" i="7"/>
  <c r="DG187" i="7"/>
  <c r="DE187" i="7"/>
  <c r="DD187" i="7"/>
  <c r="DC187" i="7"/>
  <c r="DB187" i="7"/>
  <c r="DA187" i="7"/>
  <c r="BJ187" i="7"/>
  <c r="BI187" i="7"/>
  <c r="BH187" i="7"/>
  <c r="BG187" i="7"/>
  <c r="BF187" i="7"/>
  <c r="BE187" i="7"/>
  <c r="BD187" i="7"/>
  <c r="BC187" i="7"/>
  <c r="BB187" i="7"/>
  <c r="BA187" i="7"/>
  <c r="AZ187" i="7"/>
  <c r="AY187" i="7"/>
  <c r="AX187" i="7"/>
  <c r="AW187" i="7"/>
  <c r="AV187" i="7"/>
  <c r="AU187" i="7"/>
  <c r="AT187" i="7"/>
  <c r="AS187" i="7"/>
  <c r="AR187" i="7"/>
  <c r="AQ187" i="7"/>
  <c r="AP187" i="7"/>
  <c r="AO187" i="7"/>
  <c r="AN187" i="7"/>
  <c r="AM187" i="7"/>
  <c r="AL187" i="7"/>
  <c r="AK187" i="7"/>
  <c r="AJ187" i="7"/>
  <c r="AI187" i="7"/>
  <c r="AH187" i="7"/>
  <c r="AG187" i="7"/>
  <c r="AF187" i="7"/>
  <c r="AB187" i="7"/>
  <c r="AA187" i="7"/>
  <c r="Z187" i="7"/>
  <c r="Y187" i="7"/>
  <c r="X187" i="7"/>
  <c r="W187" i="7"/>
  <c r="V187" i="7"/>
  <c r="U187" i="7"/>
  <c r="T187" i="7"/>
  <c r="R187" i="7"/>
  <c r="Q187" i="7"/>
  <c r="N187" i="7"/>
  <c r="D187" i="7"/>
  <c r="C187" i="7"/>
  <c r="M187" i="7" s="1"/>
  <c r="B187" i="7"/>
  <c r="L187" i="7" s="1"/>
  <c r="A187" i="7"/>
  <c r="K187" i="7" s="1"/>
  <c r="AE186" i="7"/>
  <c r="AD186" i="7"/>
  <c r="AC186" i="7"/>
  <c r="AB186" i="7"/>
  <c r="DV185" i="7"/>
  <c r="DU185" i="7"/>
  <c r="DT185" i="7"/>
  <c r="DS185" i="7"/>
  <c r="DR185" i="7"/>
  <c r="DP185" i="7"/>
  <c r="DO185" i="7"/>
  <c r="DN185" i="7"/>
  <c r="DM185" i="7"/>
  <c r="DL185" i="7"/>
  <c r="DJ185" i="7"/>
  <c r="DI185" i="7"/>
  <c r="DH185" i="7"/>
  <c r="DG185" i="7"/>
  <c r="DE185" i="7"/>
  <c r="DD185" i="7"/>
  <c r="DC185" i="7"/>
  <c r="DB185" i="7"/>
  <c r="DA185" i="7"/>
  <c r="BJ185" i="7"/>
  <c r="BI185" i="7"/>
  <c r="BH185" i="7"/>
  <c r="BG185" i="7"/>
  <c r="BF185" i="7"/>
  <c r="BE185" i="7"/>
  <c r="BD185" i="7"/>
  <c r="BC185" i="7"/>
  <c r="BB185" i="7"/>
  <c r="BA185" i="7"/>
  <c r="AZ185" i="7"/>
  <c r="AY185" i="7"/>
  <c r="AX185" i="7"/>
  <c r="AW185" i="7"/>
  <c r="AV185" i="7"/>
  <c r="AU185" i="7"/>
  <c r="AT185" i="7"/>
  <c r="AS185" i="7"/>
  <c r="AR185" i="7"/>
  <c r="AQ185" i="7"/>
  <c r="AP185" i="7"/>
  <c r="AO185" i="7"/>
  <c r="AN185" i="7"/>
  <c r="AM185" i="7"/>
  <c r="AL185" i="7"/>
  <c r="AK185" i="7"/>
  <c r="AJ185" i="7"/>
  <c r="AI185" i="7"/>
  <c r="AH185" i="7"/>
  <c r="AG185" i="7"/>
  <c r="AF185" i="7"/>
  <c r="AB185" i="7"/>
  <c r="AA185" i="7"/>
  <c r="Z185" i="7"/>
  <c r="Y185" i="7"/>
  <c r="X185" i="7"/>
  <c r="W185" i="7"/>
  <c r="V185" i="7"/>
  <c r="U185" i="7"/>
  <c r="T185" i="7"/>
  <c r="R185" i="7"/>
  <c r="Q185" i="7"/>
  <c r="N185" i="7"/>
  <c r="D185" i="7"/>
  <c r="C185" i="7"/>
  <c r="M185" i="7" s="1"/>
  <c r="B185" i="7"/>
  <c r="L185" i="7" s="1"/>
  <c r="A185" i="7"/>
  <c r="K185" i="7" s="1"/>
  <c r="AE184" i="7"/>
  <c r="AD184" i="7"/>
  <c r="AC184" i="7"/>
  <c r="AB184" i="7"/>
  <c r="DV183" i="7"/>
  <c r="DU183" i="7"/>
  <c r="DT183" i="7"/>
  <c r="DS183" i="7"/>
  <c r="DR183" i="7"/>
  <c r="DP183" i="7"/>
  <c r="DO183" i="7"/>
  <c r="DN183" i="7"/>
  <c r="DM183" i="7"/>
  <c r="DL183" i="7"/>
  <c r="DJ183" i="7"/>
  <c r="DI183" i="7"/>
  <c r="DH183" i="7"/>
  <c r="DG183" i="7"/>
  <c r="DE183" i="7"/>
  <c r="DD183" i="7"/>
  <c r="DC183" i="7"/>
  <c r="DB183" i="7"/>
  <c r="DA183" i="7"/>
  <c r="BJ183" i="7"/>
  <c r="BI183" i="7"/>
  <c r="BH183" i="7"/>
  <c r="BG183" i="7"/>
  <c r="BF183" i="7"/>
  <c r="BE183" i="7"/>
  <c r="BD183" i="7"/>
  <c r="BC183" i="7"/>
  <c r="BB183" i="7"/>
  <c r="BA183" i="7"/>
  <c r="AZ183" i="7"/>
  <c r="AY183" i="7"/>
  <c r="AX183" i="7"/>
  <c r="AW183" i="7"/>
  <c r="AV183" i="7"/>
  <c r="AU183" i="7"/>
  <c r="AT183" i="7"/>
  <c r="AS183" i="7"/>
  <c r="AR183" i="7"/>
  <c r="AQ183" i="7"/>
  <c r="AP183" i="7"/>
  <c r="AO183" i="7"/>
  <c r="AN183" i="7"/>
  <c r="AM183" i="7"/>
  <c r="AL183" i="7"/>
  <c r="AK183" i="7"/>
  <c r="AJ183" i="7"/>
  <c r="AI183" i="7"/>
  <c r="AH183" i="7"/>
  <c r="AG183" i="7"/>
  <c r="AF183" i="7"/>
  <c r="AB183" i="7"/>
  <c r="AA183" i="7"/>
  <c r="Z183" i="7"/>
  <c r="Y183" i="7"/>
  <c r="X183" i="7"/>
  <c r="W183" i="7"/>
  <c r="V183" i="7"/>
  <c r="U183" i="7"/>
  <c r="T183" i="7"/>
  <c r="R183" i="7"/>
  <c r="Q183" i="7"/>
  <c r="N183" i="7"/>
  <c r="D183" i="7"/>
  <c r="C183" i="7"/>
  <c r="M183" i="7" s="1"/>
  <c r="B183" i="7"/>
  <c r="L183" i="7" s="1"/>
  <c r="A183" i="7"/>
  <c r="K183" i="7" s="1"/>
  <c r="AE182" i="7"/>
  <c r="AD182" i="7"/>
  <c r="AC182" i="7"/>
  <c r="AB182" i="7"/>
  <c r="DV181" i="7"/>
  <c r="DU181" i="7"/>
  <c r="DT181" i="7"/>
  <c r="DS181" i="7"/>
  <c r="DR181" i="7"/>
  <c r="DP181" i="7"/>
  <c r="DO181" i="7"/>
  <c r="DN181" i="7"/>
  <c r="DM181" i="7"/>
  <c r="DL181" i="7"/>
  <c r="DJ181" i="7"/>
  <c r="DI181" i="7"/>
  <c r="DH181" i="7"/>
  <c r="DG181" i="7"/>
  <c r="DE181" i="7"/>
  <c r="DD181" i="7"/>
  <c r="DC181" i="7"/>
  <c r="DB181" i="7"/>
  <c r="DA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B181" i="7"/>
  <c r="AA181" i="7"/>
  <c r="Z181" i="7"/>
  <c r="Y181" i="7"/>
  <c r="X181" i="7"/>
  <c r="W181" i="7"/>
  <c r="V181" i="7"/>
  <c r="U181" i="7"/>
  <c r="T181" i="7"/>
  <c r="R181" i="7"/>
  <c r="Q181" i="7"/>
  <c r="N181" i="7"/>
  <c r="D181" i="7"/>
  <c r="C181" i="7"/>
  <c r="M181" i="7" s="1"/>
  <c r="B181" i="7"/>
  <c r="L181" i="7" s="1"/>
  <c r="A181" i="7"/>
  <c r="K181" i="7" s="1"/>
  <c r="AE180" i="7"/>
  <c r="AD180" i="7"/>
  <c r="AC180" i="7"/>
  <c r="AB180" i="7"/>
  <c r="DV179" i="7"/>
  <c r="DU179" i="7"/>
  <c r="DT179" i="7"/>
  <c r="DS179" i="7"/>
  <c r="DR179" i="7"/>
  <c r="DP179" i="7"/>
  <c r="DO179" i="7"/>
  <c r="DN179" i="7"/>
  <c r="DM179" i="7"/>
  <c r="DL179" i="7"/>
  <c r="DJ179" i="7"/>
  <c r="DI179" i="7"/>
  <c r="DH179" i="7"/>
  <c r="DG179" i="7"/>
  <c r="DE179" i="7"/>
  <c r="DD179" i="7"/>
  <c r="DC179" i="7"/>
  <c r="DB179" i="7"/>
  <c r="DA179" i="7"/>
  <c r="BJ179" i="7"/>
  <c r="BI179" i="7"/>
  <c r="BH179" i="7"/>
  <c r="BG179" i="7"/>
  <c r="BF179" i="7"/>
  <c r="BE179" i="7"/>
  <c r="BD179" i="7"/>
  <c r="BC179" i="7"/>
  <c r="BB179" i="7"/>
  <c r="BA179" i="7"/>
  <c r="AZ179" i="7"/>
  <c r="AY179" i="7"/>
  <c r="AX179" i="7"/>
  <c r="AW179" i="7"/>
  <c r="AV179" i="7"/>
  <c r="AU179" i="7"/>
  <c r="AT179" i="7"/>
  <c r="AS179" i="7"/>
  <c r="AR179" i="7"/>
  <c r="AQ179" i="7"/>
  <c r="AP179" i="7"/>
  <c r="AO179" i="7"/>
  <c r="AN179" i="7"/>
  <c r="AM179" i="7"/>
  <c r="AL179" i="7"/>
  <c r="AK179" i="7"/>
  <c r="AJ179" i="7"/>
  <c r="AI179" i="7"/>
  <c r="AH179" i="7"/>
  <c r="AG179" i="7"/>
  <c r="AF179" i="7"/>
  <c r="AB179" i="7"/>
  <c r="AA179" i="7"/>
  <c r="Z179" i="7"/>
  <c r="Y179" i="7"/>
  <c r="X179" i="7"/>
  <c r="W179" i="7"/>
  <c r="V179" i="7"/>
  <c r="U179" i="7"/>
  <c r="T179" i="7"/>
  <c r="R179" i="7"/>
  <c r="Q179" i="7"/>
  <c r="N179" i="7"/>
  <c r="D179" i="7"/>
  <c r="C179" i="7"/>
  <c r="M179" i="7" s="1"/>
  <c r="B179" i="7"/>
  <c r="L179" i="7" s="1"/>
  <c r="A179" i="7"/>
  <c r="K179" i="7" s="1"/>
  <c r="AE178" i="7"/>
  <c r="AD178" i="7"/>
  <c r="AC178" i="7"/>
  <c r="AB178" i="7"/>
  <c r="DV177" i="7"/>
  <c r="DU177" i="7"/>
  <c r="DT177" i="7"/>
  <c r="DS177" i="7"/>
  <c r="DR177" i="7"/>
  <c r="DP177" i="7"/>
  <c r="DO177" i="7"/>
  <c r="DN177" i="7"/>
  <c r="DM177" i="7"/>
  <c r="DL177" i="7"/>
  <c r="DJ177" i="7"/>
  <c r="DI177" i="7"/>
  <c r="DH177" i="7"/>
  <c r="DG177" i="7"/>
  <c r="DE177" i="7"/>
  <c r="DD177" i="7"/>
  <c r="DC177" i="7"/>
  <c r="DB177" i="7"/>
  <c r="DA177" i="7"/>
  <c r="BJ177" i="7"/>
  <c r="BI177" i="7"/>
  <c r="BH177" i="7"/>
  <c r="BG177" i="7"/>
  <c r="BF177" i="7"/>
  <c r="BE177" i="7"/>
  <c r="BD177" i="7"/>
  <c r="BC177" i="7"/>
  <c r="BB177" i="7"/>
  <c r="BA177" i="7"/>
  <c r="AZ177" i="7"/>
  <c r="AY177" i="7"/>
  <c r="AX177" i="7"/>
  <c r="AW177" i="7"/>
  <c r="AV177" i="7"/>
  <c r="AU177" i="7"/>
  <c r="AT177" i="7"/>
  <c r="AS177" i="7"/>
  <c r="AR177" i="7"/>
  <c r="AQ177" i="7"/>
  <c r="AP177" i="7"/>
  <c r="AO177" i="7"/>
  <c r="AN177" i="7"/>
  <c r="AM177" i="7"/>
  <c r="AL177" i="7"/>
  <c r="AK177" i="7"/>
  <c r="AJ177" i="7"/>
  <c r="AI177" i="7"/>
  <c r="AH177" i="7"/>
  <c r="AG177" i="7"/>
  <c r="AF177" i="7"/>
  <c r="AB177" i="7"/>
  <c r="AA177" i="7"/>
  <c r="Z177" i="7"/>
  <c r="Y177" i="7"/>
  <c r="X177" i="7"/>
  <c r="W177" i="7"/>
  <c r="V177" i="7"/>
  <c r="U177" i="7"/>
  <c r="T177" i="7"/>
  <c r="R177" i="7"/>
  <c r="Q177" i="7"/>
  <c r="N177" i="7"/>
  <c r="D177" i="7"/>
  <c r="C177" i="7"/>
  <c r="M177" i="7" s="1"/>
  <c r="B177" i="7"/>
  <c r="L177" i="7" s="1"/>
  <c r="A177" i="7"/>
  <c r="K177" i="7" s="1"/>
  <c r="AE176" i="7"/>
  <c r="AD176" i="7"/>
  <c r="AC176" i="7"/>
  <c r="AB176" i="7"/>
  <c r="DV175" i="7"/>
  <c r="DU175" i="7"/>
  <c r="DT175" i="7"/>
  <c r="DS175" i="7"/>
  <c r="DR175" i="7"/>
  <c r="DP175" i="7"/>
  <c r="DO175" i="7"/>
  <c r="DN175" i="7"/>
  <c r="DM175" i="7"/>
  <c r="DL175" i="7"/>
  <c r="DJ175" i="7"/>
  <c r="DI175" i="7"/>
  <c r="DH175" i="7"/>
  <c r="DG175" i="7"/>
  <c r="DE175" i="7"/>
  <c r="DD175" i="7"/>
  <c r="DC175" i="7"/>
  <c r="DB175" i="7"/>
  <c r="DA175" i="7"/>
  <c r="BJ175" i="7"/>
  <c r="BI175" i="7"/>
  <c r="BH175" i="7"/>
  <c r="BG175" i="7"/>
  <c r="BF175" i="7"/>
  <c r="BE175" i="7"/>
  <c r="BD175" i="7"/>
  <c r="BC175" i="7"/>
  <c r="BB175" i="7"/>
  <c r="BA175" i="7"/>
  <c r="AZ175" i="7"/>
  <c r="AY175" i="7"/>
  <c r="AX175" i="7"/>
  <c r="AW175" i="7"/>
  <c r="AV175" i="7"/>
  <c r="AU175" i="7"/>
  <c r="AT175" i="7"/>
  <c r="AS175" i="7"/>
  <c r="AR175" i="7"/>
  <c r="AQ175" i="7"/>
  <c r="AP175" i="7"/>
  <c r="AO175" i="7"/>
  <c r="AN175" i="7"/>
  <c r="AM175" i="7"/>
  <c r="AL175" i="7"/>
  <c r="AK175" i="7"/>
  <c r="AJ175" i="7"/>
  <c r="AI175" i="7"/>
  <c r="AH175" i="7"/>
  <c r="AG175" i="7"/>
  <c r="AF175" i="7"/>
  <c r="AB175" i="7"/>
  <c r="AA175" i="7"/>
  <c r="Z175" i="7"/>
  <c r="Y175" i="7"/>
  <c r="X175" i="7"/>
  <c r="W175" i="7"/>
  <c r="V175" i="7"/>
  <c r="U175" i="7"/>
  <c r="T175" i="7"/>
  <c r="R175" i="7"/>
  <c r="Q175" i="7"/>
  <c r="N175" i="7"/>
  <c r="D175" i="7"/>
  <c r="C175" i="7"/>
  <c r="M175" i="7" s="1"/>
  <c r="B175" i="7"/>
  <c r="L175" i="7" s="1"/>
  <c r="A175" i="7"/>
  <c r="K175" i="7" s="1"/>
  <c r="AE174" i="7"/>
  <c r="AD174" i="7"/>
  <c r="AC174" i="7"/>
  <c r="AB174" i="7"/>
  <c r="DV173" i="7"/>
  <c r="DU173" i="7"/>
  <c r="DT173" i="7"/>
  <c r="DS173" i="7"/>
  <c r="DR173" i="7"/>
  <c r="DP173" i="7"/>
  <c r="DO173" i="7"/>
  <c r="DN173" i="7"/>
  <c r="DM173" i="7"/>
  <c r="DL173" i="7"/>
  <c r="DJ173" i="7"/>
  <c r="DI173" i="7"/>
  <c r="DH173" i="7"/>
  <c r="DG173" i="7"/>
  <c r="DE173" i="7"/>
  <c r="DD173" i="7"/>
  <c r="DC173" i="7"/>
  <c r="DB173" i="7"/>
  <c r="DA173" i="7"/>
  <c r="BJ173" i="7"/>
  <c r="BI173" i="7"/>
  <c r="BH173" i="7"/>
  <c r="BG173" i="7"/>
  <c r="BF173" i="7"/>
  <c r="BE173" i="7"/>
  <c r="BD173" i="7"/>
  <c r="BC173" i="7"/>
  <c r="BB173" i="7"/>
  <c r="BA173" i="7"/>
  <c r="AZ173" i="7"/>
  <c r="AY173" i="7"/>
  <c r="AX173" i="7"/>
  <c r="AW173" i="7"/>
  <c r="AV173" i="7"/>
  <c r="AU173" i="7"/>
  <c r="AT173" i="7"/>
  <c r="AS173" i="7"/>
  <c r="AR173" i="7"/>
  <c r="AQ173" i="7"/>
  <c r="AP173" i="7"/>
  <c r="AO173" i="7"/>
  <c r="AN173" i="7"/>
  <c r="AM173" i="7"/>
  <c r="AL173" i="7"/>
  <c r="AK173" i="7"/>
  <c r="AJ173" i="7"/>
  <c r="AI173" i="7"/>
  <c r="AH173" i="7"/>
  <c r="AG173" i="7"/>
  <c r="AF173" i="7"/>
  <c r="AB173" i="7"/>
  <c r="AA173" i="7"/>
  <c r="Z173" i="7"/>
  <c r="Y173" i="7"/>
  <c r="X173" i="7"/>
  <c r="W173" i="7"/>
  <c r="V173" i="7"/>
  <c r="U173" i="7"/>
  <c r="T173" i="7"/>
  <c r="R173" i="7"/>
  <c r="Q173" i="7"/>
  <c r="N173" i="7"/>
  <c r="D173" i="7"/>
  <c r="C173" i="7"/>
  <c r="M173" i="7" s="1"/>
  <c r="B173" i="7"/>
  <c r="L173" i="7" s="1"/>
  <c r="A173" i="7"/>
  <c r="K173" i="7" s="1"/>
  <c r="AE172" i="7"/>
  <c r="AD172" i="7"/>
  <c r="AC172" i="7"/>
  <c r="AB172" i="7"/>
  <c r="DV171" i="7"/>
  <c r="DU171" i="7"/>
  <c r="DT171" i="7"/>
  <c r="DS171" i="7"/>
  <c r="DR171" i="7"/>
  <c r="DP171" i="7"/>
  <c r="DO171" i="7"/>
  <c r="DN171" i="7"/>
  <c r="DM171" i="7"/>
  <c r="DL171" i="7"/>
  <c r="DJ171" i="7"/>
  <c r="DI171" i="7"/>
  <c r="DH171" i="7"/>
  <c r="DG171" i="7"/>
  <c r="DE171" i="7"/>
  <c r="DD171" i="7"/>
  <c r="DC171" i="7"/>
  <c r="DB171" i="7"/>
  <c r="DA171" i="7"/>
  <c r="BJ171" i="7"/>
  <c r="BI171" i="7"/>
  <c r="BH171" i="7"/>
  <c r="BG171" i="7"/>
  <c r="BF171" i="7"/>
  <c r="BE171" i="7"/>
  <c r="BD171" i="7"/>
  <c r="BC171" i="7"/>
  <c r="BB171" i="7"/>
  <c r="BA171" i="7"/>
  <c r="AZ171" i="7"/>
  <c r="AY171" i="7"/>
  <c r="AX171" i="7"/>
  <c r="AW171" i="7"/>
  <c r="AV171" i="7"/>
  <c r="AU171" i="7"/>
  <c r="AT171" i="7"/>
  <c r="AS171" i="7"/>
  <c r="AR171" i="7"/>
  <c r="AQ171" i="7"/>
  <c r="AP171" i="7"/>
  <c r="AO171" i="7"/>
  <c r="AN171" i="7"/>
  <c r="AM171" i="7"/>
  <c r="AL171" i="7"/>
  <c r="AK171" i="7"/>
  <c r="AJ171" i="7"/>
  <c r="AI171" i="7"/>
  <c r="AH171" i="7"/>
  <c r="AG171" i="7"/>
  <c r="AF171" i="7"/>
  <c r="AB171" i="7"/>
  <c r="AA171" i="7"/>
  <c r="Z171" i="7"/>
  <c r="Y171" i="7"/>
  <c r="X171" i="7"/>
  <c r="W171" i="7"/>
  <c r="V171" i="7"/>
  <c r="U171" i="7"/>
  <c r="T171" i="7"/>
  <c r="R171" i="7"/>
  <c r="Q171" i="7"/>
  <c r="N171" i="7"/>
  <c r="D171" i="7"/>
  <c r="C171" i="7"/>
  <c r="M171" i="7" s="1"/>
  <c r="B171" i="7"/>
  <c r="L171" i="7" s="1"/>
  <c r="A171" i="7"/>
  <c r="K171" i="7" s="1"/>
  <c r="AE170" i="7"/>
  <c r="AD170" i="7"/>
  <c r="AC170" i="7"/>
  <c r="AB170" i="7"/>
  <c r="DV169" i="7"/>
  <c r="DU169" i="7"/>
  <c r="DT169" i="7"/>
  <c r="DS169" i="7"/>
  <c r="DR169" i="7"/>
  <c r="DP169" i="7"/>
  <c r="DO169" i="7"/>
  <c r="DN169" i="7"/>
  <c r="DM169" i="7"/>
  <c r="DL169" i="7"/>
  <c r="DJ169" i="7"/>
  <c r="DI169" i="7"/>
  <c r="DH169" i="7"/>
  <c r="DG169" i="7"/>
  <c r="DE169" i="7"/>
  <c r="DD169" i="7"/>
  <c r="DC169" i="7"/>
  <c r="DB169" i="7"/>
  <c r="DA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B169" i="7"/>
  <c r="AA169" i="7"/>
  <c r="Z169" i="7"/>
  <c r="Y169" i="7"/>
  <c r="X169" i="7"/>
  <c r="W169" i="7"/>
  <c r="V169" i="7"/>
  <c r="U169" i="7"/>
  <c r="T169" i="7"/>
  <c r="R169" i="7"/>
  <c r="Q169" i="7"/>
  <c r="N169" i="7"/>
  <c r="D169" i="7"/>
  <c r="C169" i="7"/>
  <c r="M169" i="7" s="1"/>
  <c r="B169" i="7"/>
  <c r="L169" i="7" s="1"/>
  <c r="A169" i="7"/>
  <c r="K169" i="7" s="1"/>
  <c r="AE168" i="7"/>
  <c r="AD168" i="7"/>
  <c r="AC168" i="7"/>
  <c r="AB168" i="7"/>
  <c r="DV167" i="7"/>
  <c r="DU167" i="7"/>
  <c r="DT167" i="7"/>
  <c r="DS167" i="7"/>
  <c r="DR167" i="7"/>
  <c r="DP167" i="7"/>
  <c r="DO167" i="7"/>
  <c r="DN167" i="7"/>
  <c r="DM167" i="7"/>
  <c r="DL167" i="7"/>
  <c r="DJ167" i="7"/>
  <c r="DI167" i="7"/>
  <c r="DH167" i="7"/>
  <c r="DG167" i="7"/>
  <c r="DE167" i="7"/>
  <c r="DD167" i="7"/>
  <c r="DC167" i="7"/>
  <c r="DB167" i="7"/>
  <c r="DA167" i="7"/>
  <c r="BJ167" i="7"/>
  <c r="BI167" i="7"/>
  <c r="BH167" i="7"/>
  <c r="BG167" i="7"/>
  <c r="BF167" i="7"/>
  <c r="BE167" i="7"/>
  <c r="BD167" i="7"/>
  <c r="BC167" i="7"/>
  <c r="BB167" i="7"/>
  <c r="BA167" i="7"/>
  <c r="AZ167" i="7"/>
  <c r="AY167" i="7"/>
  <c r="AX167" i="7"/>
  <c r="AW167" i="7"/>
  <c r="AV167" i="7"/>
  <c r="AU167" i="7"/>
  <c r="AT167" i="7"/>
  <c r="AS167" i="7"/>
  <c r="AR167" i="7"/>
  <c r="AQ167" i="7"/>
  <c r="AP167" i="7"/>
  <c r="AO167" i="7"/>
  <c r="AN167" i="7"/>
  <c r="AM167" i="7"/>
  <c r="AL167" i="7"/>
  <c r="AK167" i="7"/>
  <c r="AJ167" i="7"/>
  <c r="AI167" i="7"/>
  <c r="AH167" i="7"/>
  <c r="AG167" i="7"/>
  <c r="AF167" i="7"/>
  <c r="AB167" i="7"/>
  <c r="AA167" i="7"/>
  <c r="Z167" i="7"/>
  <c r="Y167" i="7"/>
  <c r="X167" i="7"/>
  <c r="W167" i="7"/>
  <c r="V167" i="7"/>
  <c r="U167" i="7"/>
  <c r="T167" i="7"/>
  <c r="R167" i="7"/>
  <c r="Q167" i="7"/>
  <c r="N167" i="7"/>
  <c r="D167" i="7"/>
  <c r="C167" i="7"/>
  <c r="M167" i="7" s="1"/>
  <c r="B167" i="7"/>
  <c r="L167" i="7" s="1"/>
  <c r="A167" i="7"/>
  <c r="K167" i="7" s="1"/>
  <c r="AE166" i="7"/>
  <c r="AD166" i="7"/>
  <c r="AC166" i="7"/>
  <c r="AB166" i="7"/>
  <c r="DV165" i="7"/>
  <c r="DU165" i="7"/>
  <c r="DT165" i="7"/>
  <c r="DS165" i="7"/>
  <c r="DR165" i="7"/>
  <c r="DP165" i="7"/>
  <c r="DO165" i="7"/>
  <c r="DN165" i="7"/>
  <c r="DM165" i="7"/>
  <c r="DL165" i="7"/>
  <c r="DJ165" i="7"/>
  <c r="DI165" i="7"/>
  <c r="DH165" i="7"/>
  <c r="DG165" i="7"/>
  <c r="DE165" i="7"/>
  <c r="DD165" i="7"/>
  <c r="DC165" i="7"/>
  <c r="DB165" i="7"/>
  <c r="DA165" i="7"/>
  <c r="BJ165" i="7"/>
  <c r="BI165" i="7"/>
  <c r="BH165" i="7"/>
  <c r="BG165" i="7"/>
  <c r="BF165" i="7"/>
  <c r="BE165" i="7"/>
  <c r="BD165" i="7"/>
  <c r="BC165" i="7"/>
  <c r="BB165" i="7"/>
  <c r="BA165" i="7"/>
  <c r="AZ165" i="7"/>
  <c r="AY165" i="7"/>
  <c r="AX165" i="7"/>
  <c r="AW165" i="7"/>
  <c r="AV165" i="7"/>
  <c r="AU165" i="7"/>
  <c r="AT165" i="7"/>
  <c r="AS165" i="7"/>
  <c r="AR165" i="7"/>
  <c r="AQ165" i="7"/>
  <c r="AP165" i="7"/>
  <c r="AO165" i="7"/>
  <c r="AN165" i="7"/>
  <c r="AM165" i="7"/>
  <c r="AL165" i="7"/>
  <c r="AK165" i="7"/>
  <c r="AJ165" i="7"/>
  <c r="AI165" i="7"/>
  <c r="AH165" i="7"/>
  <c r="AG165" i="7"/>
  <c r="AF165" i="7"/>
  <c r="AB165" i="7"/>
  <c r="AA165" i="7"/>
  <c r="Z165" i="7"/>
  <c r="Y165" i="7"/>
  <c r="X165" i="7"/>
  <c r="W165" i="7"/>
  <c r="V165" i="7"/>
  <c r="U165" i="7"/>
  <c r="T165" i="7"/>
  <c r="R165" i="7"/>
  <c r="Q165" i="7"/>
  <c r="N165" i="7"/>
  <c r="D165" i="7"/>
  <c r="C165" i="7"/>
  <c r="M165" i="7" s="1"/>
  <c r="B165" i="7"/>
  <c r="L165" i="7" s="1"/>
  <c r="A165" i="7"/>
  <c r="K165" i="7" s="1"/>
  <c r="AE164" i="7"/>
  <c r="AD164" i="7"/>
  <c r="AC164" i="7"/>
  <c r="AB164" i="7"/>
  <c r="DV163" i="7"/>
  <c r="DU163" i="7"/>
  <c r="DT163" i="7"/>
  <c r="DS163" i="7"/>
  <c r="DR163" i="7"/>
  <c r="DP163" i="7"/>
  <c r="DO163" i="7"/>
  <c r="DN163" i="7"/>
  <c r="DM163" i="7"/>
  <c r="DL163" i="7"/>
  <c r="DJ163" i="7"/>
  <c r="DI163" i="7"/>
  <c r="DH163" i="7"/>
  <c r="DG163" i="7"/>
  <c r="DE163" i="7"/>
  <c r="DD163" i="7"/>
  <c r="DC163" i="7"/>
  <c r="DB163" i="7"/>
  <c r="DA163" i="7"/>
  <c r="BJ163" i="7"/>
  <c r="BI163" i="7"/>
  <c r="BH163" i="7"/>
  <c r="BG163" i="7"/>
  <c r="BF163" i="7"/>
  <c r="BE163" i="7"/>
  <c r="BD163" i="7"/>
  <c r="BC163" i="7"/>
  <c r="BB163" i="7"/>
  <c r="BA163" i="7"/>
  <c r="AZ163" i="7"/>
  <c r="AY163" i="7"/>
  <c r="AX163" i="7"/>
  <c r="AW163" i="7"/>
  <c r="AV163" i="7"/>
  <c r="AU163" i="7"/>
  <c r="AT163" i="7"/>
  <c r="AS163" i="7"/>
  <c r="AR163" i="7"/>
  <c r="AQ163" i="7"/>
  <c r="AP163" i="7"/>
  <c r="AO163" i="7"/>
  <c r="AN163" i="7"/>
  <c r="AM163" i="7"/>
  <c r="AL163" i="7"/>
  <c r="AK163" i="7"/>
  <c r="AJ163" i="7"/>
  <c r="AI163" i="7"/>
  <c r="AH163" i="7"/>
  <c r="AG163" i="7"/>
  <c r="AF163" i="7"/>
  <c r="AB163" i="7"/>
  <c r="AA163" i="7"/>
  <c r="Z163" i="7"/>
  <c r="Y163" i="7"/>
  <c r="X163" i="7"/>
  <c r="W163" i="7"/>
  <c r="V163" i="7"/>
  <c r="U163" i="7"/>
  <c r="T163" i="7"/>
  <c r="R163" i="7"/>
  <c r="Q163" i="7"/>
  <c r="N163" i="7"/>
  <c r="D163" i="7"/>
  <c r="C163" i="7"/>
  <c r="M163" i="7" s="1"/>
  <c r="B163" i="7"/>
  <c r="L163" i="7" s="1"/>
  <c r="A163" i="7"/>
  <c r="K163" i="7" s="1"/>
  <c r="AE162" i="7"/>
  <c r="AD162" i="7"/>
  <c r="AC162" i="7"/>
  <c r="AB162" i="7"/>
  <c r="DV161" i="7"/>
  <c r="DU161" i="7"/>
  <c r="DT161" i="7"/>
  <c r="DS161" i="7"/>
  <c r="DR161" i="7"/>
  <c r="DP161" i="7"/>
  <c r="DO161" i="7"/>
  <c r="DN161" i="7"/>
  <c r="DM161" i="7"/>
  <c r="DL161" i="7"/>
  <c r="DJ161" i="7"/>
  <c r="DI161" i="7"/>
  <c r="DH161" i="7"/>
  <c r="DG161" i="7"/>
  <c r="DE161" i="7"/>
  <c r="DD161" i="7"/>
  <c r="DB161" i="7"/>
  <c r="DA161" i="7"/>
  <c r="BJ161" i="7"/>
  <c r="BI161" i="7"/>
  <c r="BH161" i="7"/>
  <c r="BG161" i="7"/>
  <c r="BF161" i="7"/>
  <c r="BE161" i="7"/>
  <c r="BD161" i="7"/>
  <c r="BC161" i="7"/>
  <c r="BB161" i="7"/>
  <c r="BA161" i="7"/>
  <c r="AZ161" i="7"/>
  <c r="AY161" i="7"/>
  <c r="AX161" i="7"/>
  <c r="AW161" i="7"/>
  <c r="AV161" i="7"/>
  <c r="AU161" i="7"/>
  <c r="AT161" i="7"/>
  <c r="AS161" i="7"/>
  <c r="AR161" i="7"/>
  <c r="AQ161" i="7"/>
  <c r="AP161" i="7"/>
  <c r="AO161" i="7"/>
  <c r="AN161" i="7"/>
  <c r="AM161" i="7"/>
  <c r="AL161" i="7"/>
  <c r="AK161" i="7"/>
  <c r="AJ161" i="7"/>
  <c r="AI161" i="7"/>
  <c r="AH161" i="7"/>
  <c r="AG161" i="7"/>
  <c r="AF161" i="7"/>
  <c r="AB161" i="7"/>
  <c r="AA161" i="7"/>
  <c r="Z161" i="7"/>
  <c r="Y161" i="7"/>
  <c r="X161" i="7"/>
  <c r="W161" i="7"/>
  <c r="V161" i="7"/>
  <c r="U161" i="7"/>
  <c r="T161" i="7"/>
  <c r="R161" i="7"/>
  <c r="Q161" i="7"/>
  <c r="N161" i="7"/>
  <c r="D161" i="7"/>
  <c r="C161" i="7"/>
  <c r="M161" i="7" s="1"/>
  <c r="B161" i="7"/>
  <c r="L161" i="7" s="1"/>
  <c r="A161" i="7"/>
  <c r="K161" i="7" s="1"/>
  <c r="AE160" i="7"/>
  <c r="AD160" i="7"/>
  <c r="AC160" i="7"/>
  <c r="AB160" i="7"/>
  <c r="DV159" i="7"/>
  <c r="DU159" i="7"/>
  <c r="DT159" i="7"/>
  <c r="DS159" i="7"/>
  <c r="DR159" i="7"/>
  <c r="DP159" i="7"/>
  <c r="DO159" i="7"/>
  <c r="DN159" i="7"/>
  <c r="DM159" i="7"/>
  <c r="DL159" i="7"/>
  <c r="DJ159" i="7"/>
  <c r="DI159" i="7"/>
  <c r="DH159" i="7"/>
  <c r="DG159" i="7"/>
  <c r="DE159" i="7"/>
  <c r="DD159" i="7"/>
  <c r="DC159" i="7"/>
  <c r="DB159" i="7"/>
  <c r="DA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B159" i="7"/>
  <c r="AA159" i="7"/>
  <c r="Z159" i="7"/>
  <c r="Y159" i="7"/>
  <c r="X159" i="7"/>
  <c r="W159" i="7"/>
  <c r="V159" i="7"/>
  <c r="U159" i="7"/>
  <c r="T159" i="7"/>
  <c r="R159" i="7"/>
  <c r="Q159" i="7"/>
  <c r="N159" i="7"/>
  <c r="D159" i="7"/>
  <c r="C159" i="7"/>
  <c r="M159" i="7" s="1"/>
  <c r="B159" i="7"/>
  <c r="L159" i="7" s="1"/>
  <c r="A159" i="7"/>
  <c r="K159" i="7" s="1"/>
  <c r="AE151" i="7"/>
  <c r="AD151" i="7"/>
  <c r="AC151" i="7"/>
  <c r="AB151" i="7"/>
  <c r="DV150" i="7"/>
  <c r="DU150" i="7"/>
  <c r="DT150" i="7"/>
  <c r="DS150" i="7"/>
  <c r="DR150" i="7"/>
  <c r="DP150" i="7"/>
  <c r="DO150" i="7"/>
  <c r="DN150" i="7"/>
  <c r="DM150" i="7"/>
  <c r="DL150" i="7"/>
  <c r="DJ150" i="7"/>
  <c r="DI150" i="7"/>
  <c r="DH150" i="7"/>
  <c r="DG150" i="7"/>
  <c r="DE150" i="7"/>
  <c r="DD150" i="7"/>
  <c r="DC150" i="7"/>
  <c r="DB150" i="7"/>
  <c r="DA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B150" i="7"/>
  <c r="AA150" i="7"/>
  <c r="Z150" i="7"/>
  <c r="Y150" i="7"/>
  <c r="X150" i="7"/>
  <c r="W150" i="7"/>
  <c r="V150" i="7"/>
  <c r="U150" i="7"/>
  <c r="T150" i="7"/>
  <c r="R150" i="7"/>
  <c r="Q150" i="7"/>
  <c r="N150" i="7"/>
  <c r="D150" i="7"/>
  <c r="C150" i="7"/>
  <c r="M150" i="7" s="1"/>
  <c r="B150" i="7"/>
  <c r="L150" i="7" s="1"/>
  <c r="A150" i="7"/>
  <c r="K150" i="7" s="1"/>
  <c r="AE149" i="7"/>
  <c r="AD149" i="7"/>
  <c r="AC149" i="7"/>
  <c r="AB149" i="7"/>
  <c r="DV148" i="7"/>
  <c r="DU148" i="7"/>
  <c r="DT148" i="7"/>
  <c r="DS148" i="7"/>
  <c r="DR148" i="7"/>
  <c r="DP148" i="7"/>
  <c r="DO148" i="7"/>
  <c r="DN148" i="7"/>
  <c r="DM148" i="7"/>
  <c r="DL148" i="7"/>
  <c r="DJ148" i="7"/>
  <c r="DI148" i="7"/>
  <c r="DH148" i="7"/>
  <c r="DG148" i="7"/>
  <c r="DE148" i="7"/>
  <c r="DD148" i="7"/>
  <c r="DC148" i="7"/>
  <c r="DB148" i="7"/>
  <c r="DA148" i="7"/>
  <c r="BJ148" i="7"/>
  <c r="BI148" i="7"/>
  <c r="BH148" i="7"/>
  <c r="BG148" i="7"/>
  <c r="BF148" i="7"/>
  <c r="BE148" i="7"/>
  <c r="BD148" i="7"/>
  <c r="BC148" i="7"/>
  <c r="BB148" i="7"/>
  <c r="BA148" i="7"/>
  <c r="AZ148" i="7"/>
  <c r="AY148" i="7"/>
  <c r="AX148" i="7"/>
  <c r="AW148" i="7"/>
  <c r="AV148" i="7"/>
  <c r="AU148" i="7"/>
  <c r="AT148" i="7"/>
  <c r="AS148" i="7"/>
  <c r="AR148" i="7"/>
  <c r="AQ148" i="7"/>
  <c r="AP148" i="7"/>
  <c r="AO148" i="7"/>
  <c r="AN148" i="7"/>
  <c r="AM148" i="7"/>
  <c r="AL148" i="7"/>
  <c r="AK148" i="7"/>
  <c r="AJ148" i="7"/>
  <c r="AI148" i="7"/>
  <c r="AH148" i="7"/>
  <c r="AG148" i="7"/>
  <c r="AF148" i="7"/>
  <c r="AB148" i="7"/>
  <c r="AA148" i="7"/>
  <c r="Z148" i="7"/>
  <c r="Y148" i="7"/>
  <c r="X148" i="7"/>
  <c r="W148" i="7"/>
  <c r="V148" i="7"/>
  <c r="U148" i="7"/>
  <c r="T148" i="7"/>
  <c r="R148" i="7"/>
  <c r="Q148" i="7"/>
  <c r="N148" i="7"/>
  <c r="D148" i="7"/>
  <c r="C148" i="7"/>
  <c r="M148" i="7" s="1"/>
  <c r="B148" i="7"/>
  <c r="L148" i="7" s="1"/>
  <c r="A148" i="7"/>
  <c r="K148" i="7" s="1"/>
  <c r="AE147" i="7"/>
  <c r="AD147" i="7"/>
  <c r="AC147" i="7"/>
  <c r="AB147" i="7"/>
  <c r="DV146" i="7"/>
  <c r="DU146" i="7"/>
  <c r="DT146" i="7"/>
  <c r="DS146" i="7"/>
  <c r="DR146" i="7"/>
  <c r="DP146" i="7"/>
  <c r="DO146" i="7"/>
  <c r="DN146" i="7"/>
  <c r="DM146" i="7"/>
  <c r="DL146" i="7"/>
  <c r="DJ146" i="7"/>
  <c r="DI146" i="7"/>
  <c r="DH146" i="7"/>
  <c r="DG146" i="7"/>
  <c r="DE146" i="7"/>
  <c r="DD146" i="7"/>
  <c r="DC146" i="7"/>
  <c r="DB146" i="7"/>
  <c r="DA146" i="7"/>
  <c r="BJ146" i="7"/>
  <c r="BI146" i="7"/>
  <c r="BH146" i="7"/>
  <c r="BG146" i="7"/>
  <c r="BF146" i="7"/>
  <c r="BE146" i="7"/>
  <c r="BD146" i="7"/>
  <c r="BC146" i="7"/>
  <c r="BB146" i="7"/>
  <c r="BA146" i="7"/>
  <c r="AZ146" i="7"/>
  <c r="AY146" i="7"/>
  <c r="AX146" i="7"/>
  <c r="AW146" i="7"/>
  <c r="AV146" i="7"/>
  <c r="AU146" i="7"/>
  <c r="AT146" i="7"/>
  <c r="AS146" i="7"/>
  <c r="AR146" i="7"/>
  <c r="AQ146" i="7"/>
  <c r="AP146" i="7"/>
  <c r="AO146" i="7"/>
  <c r="AN146" i="7"/>
  <c r="AM146" i="7"/>
  <c r="AL146" i="7"/>
  <c r="AK146" i="7"/>
  <c r="AJ146" i="7"/>
  <c r="AI146" i="7"/>
  <c r="AH146" i="7"/>
  <c r="AG146" i="7"/>
  <c r="AF146" i="7"/>
  <c r="AB146" i="7"/>
  <c r="AA146" i="7"/>
  <c r="Z146" i="7"/>
  <c r="Y146" i="7"/>
  <c r="X146" i="7"/>
  <c r="W146" i="7"/>
  <c r="V146" i="7"/>
  <c r="U146" i="7"/>
  <c r="T146" i="7"/>
  <c r="R146" i="7"/>
  <c r="Q146" i="7"/>
  <c r="N146" i="7"/>
  <c r="D146" i="7"/>
  <c r="C146" i="7"/>
  <c r="M146" i="7" s="1"/>
  <c r="B146" i="7"/>
  <c r="L146" i="7" s="1"/>
  <c r="A146" i="7"/>
  <c r="K146" i="7" s="1"/>
  <c r="AE145" i="7"/>
  <c r="AD145" i="7"/>
  <c r="AC145" i="7"/>
  <c r="AB145" i="7"/>
  <c r="DV144" i="7"/>
  <c r="DU144" i="7"/>
  <c r="DT144" i="7"/>
  <c r="DS144" i="7"/>
  <c r="DR144" i="7"/>
  <c r="DP144" i="7"/>
  <c r="DO144" i="7"/>
  <c r="DN144" i="7"/>
  <c r="DM144" i="7"/>
  <c r="DL144" i="7"/>
  <c r="DJ144" i="7"/>
  <c r="DI144" i="7"/>
  <c r="DH144" i="7"/>
  <c r="DG144" i="7"/>
  <c r="DE144" i="7"/>
  <c r="DD144" i="7"/>
  <c r="DC144" i="7"/>
  <c r="DB144" i="7"/>
  <c r="DA144" i="7"/>
  <c r="BJ144" i="7"/>
  <c r="BI144" i="7"/>
  <c r="BH144" i="7"/>
  <c r="BG144" i="7"/>
  <c r="BF144" i="7"/>
  <c r="BE144" i="7"/>
  <c r="BD144" i="7"/>
  <c r="BC144" i="7"/>
  <c r="BB144" i="7"/>
  <c r="BA144" i="7"/>
  <c r="AZ144" i="7"/>
  <c r="AY144" i="7"/>
  <c r="AX144" i="7"/>
  <c r="AW144" i="7"/>
  <c r="AV144" i="7"/>
  <c r="AU144" i="7"/>
  <c r="AT144" i="7"/>
  <c r="AS144" i="7"/>
  <c r="AR144" i="7"/>
  <c r="AQ144" i="7"/>
  <c r="AP144" i="7"/>
  <c r="AO144" i="7"/>
  <c r="AN144" i="7"/>
  <c r="AM144" i="7"/>
  <c r="AL144" i="7"/>
  <c r="AK144" i="7"/>
  <c r="AJ144" i="7"/>
  <c r="AI144" i="7"/>
  <c r="AH144" i="7"/>
  <c r="AG144" i="7"/>
  <c r="AF144" i="7"/>
  <c r="AB144" i="7"/>
  <c r="AA144" i="7"/>
  <c r="Z144" i="7"/>
  <c r="Y144" i="7"/>
  <c r="X144" i="7"/>
  <c r="W144" i="7"/>
  <c r="V144" i="7"/>
  <c r="U144" i="7"/>
  <c r="T144" i="7"/>
  <c r="R144" i="7"/>
  <c r="Q144" i="7"/>
  <c r="N144" i="7"/>
  <c r="D144" i="7"/>
  <c r="C144" i="7"/>
  <c r="M144" i="7" s="1"/>
  <c r="B144" i="7"/>
  <c r="L144" i="7" s="1"/>
  <c r="A144" i="7"/>
  <c r="K144" i="7" s="1"/>
  <c r="AE143" i="7"/>
  <c r="AD143" i="7"/>
  <c r="AC143" i="7"/>
  <c r="AB143" i="7"/>
  <c r="DV142" i="7"/>
  <c r="DU142" i="7"/>
  <c r="DT142" i="7"/>
  <c r="DS142" i="7"/>
  <c r="DR142" i="7"/>
  <c r="DP142" i="7"/>
  <c r="DO142" i="7"/>
  <c r="DN142" i="7"/>
  <c r="DM142" i="7"/>
  <c r="DL142" i="7"/>
  <c r="DJ142" i="7"/>
  <c r="DI142" i="7"/>
  <c r="DH142" i="7"/>
  <c r="DG142" i="7"/>
  <c r="DE142" i="7"/>
  <c r="DD142" i="7"/>
  <c r="DC142" i="7"/>
  <c r="DB142" i="7"/>
  <c r="DA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B142" i="7"/>
  <c r="AA142" i="7"/>
  <c r="Z142" i="7"/>
  <c r="Y142" i="7"/>
  <c r="X142" i="7"/>
  <c r="W142" i="7"/>
  <c r="V142" i="7"/>
  <c r="U142" i="7"/>
  <c r="T142" i="7"/>
  <c r="R142" i="7"/>
  <c r="Q142" i="7"/>
  <c r="N142" i="7"/>
  <c r="D142" i="7"/>
  <c r="C142" i="7"/>
  <c r="M142" i="7" s="1"/>
  <c r="B142" i="7"/>
  <c r="L142" i="7" s="1"/>
  <c r="A142" i="7"/>
  <c r="K142" i="7" s="1"/>
  <c r="AE141" i="7"/>
  <c r="AD141" i="7"/>
  <c r="AC141" i="7"/>
  <c r="AB141" i="7"/>
  <c r="DV140" i="7"/>
  <c r="DU140" i="7"/>
  <c r="DT140" i="7"/>
  <c r="DS140" i="7"/>
  <c r="DR140" i="7"/>
  <c r="DP140" i="7"/>
  <c r="DO140" i="7"/>
  <c r="DN140" i="7"/>
  <c r="DM140" i="7"/>
  <c r="DL140" i="7"/>
  <c r="DJ140" i="7"/>
  <c r="DI140" i="7"/>
  <c r="DH140" i="7"/>
  <c r="DG140" i="7"/>
  <c r="DE140" i="7"/>
  <c r="DD140" i="7"/>
  <c r="DC140" i="7"/>
  <c r="DB140" i="7"/>
  <c r="DA140" i="7"/>
  <c r="BJ140" i="7"/>
  <c r="BI140" i="7"/>
  <c r="BH140" i="7"/>
  <c r="BG140" i="7"/>
  <c r="BF140" i="7"/>
  <c r="BE140" i="7"/>
  <c r="BD140" i="7"/>
  <c r="BC140" i="7"/>
  <c r="BB140" i="7"/>
  <c r="BA140" i="7"/>
  <c r="AZ140" i="7"/>
  <c r="AY140" i="7"/>
  <c r="AX140" i="7"/>
  <c r="AW140" i="7"/>
  <c r="AV140" i="7"/>
  <c r="AU140" i="7"/>
  <c r="AT140" i="7"/>
  <c r="AS140" i="7"/>
  <c r="AR140" i="7"/>
  <c r="AQ140" i="7"/>
  <c r="AP140" i="7"/>
  <c r="AO140" i="7"/>
  <c r="AN140" i="7"/>
  <c r="AM140" i="7"/>
  <c r="AL140" i="7"/>
  <c r="AK140" i="7"/>
  <c r="AJ140" i="7"/>
  <c r="AI140" i="7"/>
  <c r="AH140" i="7"/>
  <c r="AG140" i="7"/>
  <c r="AF140" i="7"/>
  <c r="AB140" i="7"/>
  <c r="AA140" i="7"/>
  <c r="Z140" i="7"/>
  <c r="Y140" i="7"/>
  <c r="X140" i="7"/>
  <c r="W140" i="7"/>
  <c r="V140" i="7"/>
  <c r="U140" i="7"/>
  <c r="T140" i="7"/>
  <c r="R140" i="7"/>
  <c r="Q140" i="7"/>
  <c r="N140" i="7"/>
  <c r="D140" i="7"/>
  <c r="C140" i="7"/>
  <c r="M140" i="7" s="1"/>
  <c r="B140" i="7"/>
  <c r="L140" i="7" s="1"/>
  <c r="A140" i="7"/>
  <c r="K140" i="7" s="1"/>
  <c r="AE139" i="7"/>
  <c r="AD139" i="7"/>
  <c r="AC139" i="7"/>
  <c r="AB139" i="7"/>
  <c r="DV138" i="7"/>
  <c r="DU138" i="7"/>
  <c r="DT138" i="7"/>
  <c r="DS138" i="7"/>
  <c r="DR138" i="7"/>
  <c r="DP138" i="7"/>
  <c r="DO138" i="7"/>
  <c r="DN138" i="7"/>
  <c r="DM138" i="7"/>
  <c r="DL138" i="7"/>
  <c r="DJ138" i="7"/>
  <c r="DI138" i="7"/>
  <c r="DH138" i="7"/>
  <c r="DG138" i="7"/>
  <c r="DE138" i="7"/>
  <c r="DD138" i="7"/>
  <c r="DC138" i="7"/>
  <c r="DB138" i="7"/>
  <c r="DA138" i="7"/>
  <c r="BJ138" i="7"/>
  <c r="BI138" i="7"/>
  <c r="BH138" i="7"/>
  <c r="BG138" i="7"/>
  <c r="BF138" i="7"/>
  <c r="BE138" i="7"/>
  <c r="BD138" i="7"/>
  <c r="BC138" i="7"/>
  <c r="BB138" i="7"/>
  <c r="BA138" i="7"/>
  <c r="AZ138" i="7"/>
  <c r="AY138" i="7"/>
  <c r="AX138" i="7"/>
  <c r="AW138" i="7"/>
  <c r="AV138" i="7"/>
  <c r="AU138" i="7"/>
  <c r="AT138" i="7"/>
  <c r="AS138" i="7"/>
  <c r="AR138" i="7"/>
  <c r="AQ138" i="7"/>
  <c r="AP138" i="7"/>
  <c r="AO138" i="7"/>
  <c r="AN138" i="7"/>
  <c r="AM138" i="7"/>
  <c r="AL138" i="7"/>
  <c r="AK138" i="7"/>
  <c r="AJ138" i="7"/>
  <c r="AI138" i="7"/>
  <c r="AH138" i="7"/>
  <c r="AG138" i="7"/>
  <c r="AF138" i="7"/>
  <c r="AB138" i="7"/>
  <c r="AA138" i="7"/>
  <c r="Z138" i="7"/>
  <c r="Y138" i="7"/>
  <c r="X138" i="7"/>
  <c r="W138" i="7"/>
  <c r="V138" i="7"/>
  <c r="U138" i="7"/>
  <c r="T138" i="7"/>
  <c r="R138" i="7"/>
  <c r="Q138" i="7"/>
  <c r="N138" i="7"/>
  <c r="D138" i="7"/>
  <c r="C138" i="7"/>
  <c r="M138" i="7" s="1"/>
  <c r="B138" i="7"/>
  <c r="L138" i="7" s="1"/>
  <c r="A138" i="7"/>
  <c r="K138" i="7" s="1"/>
  <c r="AE137" i="7"/>
  <c r="AD137" i="7"/>
  <c r="AC137" i="7"/>
  <c r="AB137" i="7"/>
  <c r="DV136" i="7"/>
  <c r="DU136" i="7"/>
  <c r="DT136" i="7"/>
  <c r="DS136" i="7"/>
  <c r="DR136" i="7"/>
  <c r="DP136" i="7"/>
  <c r="DO136" i="7"/>
  <c r="DN136" i="7"/>
  <c r="DM136" i="7"/>
  <c r="DL136" i="7"/>
  <c r="DJ136" i="7"/>
  <c r="DI136" i="7"/>
  <c r="DH136" i="7"/>
  <c r="DG136" i="7"/>
  <c r="DE136" i="7"/>
  <c r="DD136" i="7"/>
  <c r="DC136" i="7"/>
  <c r="DB136" i="7"/>
  <c r="DA136" i="7"/>
  <c r="BJ136" i="7"/>
  <c r="BI136" i="7"/>
  <c r="BH136" i="7"/>
  <c r="BG136" i="7"/>
  <c r="BF136" i="7"/>
  <c r="BE136" i="7"/>
  <c r="BD136" i="7"/>
  <c r="BC136" i="7"/>
  <c r="BB136" i="7"/>
  <c r="BA136" i="7"/>
  <c r="AZ136" i="7"/>
  <c r="AY136" i="7"/>
  <c r="AX136" i="7"/>
  <c r="AW136" i="7"/>
  <c r="AV136" i="7"/>
  <c r="AU136" i="7"/>
  <c r="AT136" i="7"/>
  <c r="AS136" i="7"/>
  <c r="AR136" i="7"/>
  <c r="AQ136" i="7"/>
  <c r="AP136" i="7"/>
  <c r="AO136" i="7"/>
  <c r="AN136" i="7"/>
  <c r="AM136" i="7"/>
  <c r="AL136" i="7"/>
  <c r="AK136" i="7"/>
  <c r="AJ136" i="7"/>
  <c r="AI136" i="7"/>
  <c r="AH136" i="7"/>
  <c r="AG136" i="7"/>
  <c r="AF136" i="7"/>
  <c r="AB136" i="7"/>
  <c r="AA136" i="7"/>
  <c r="Z136" i="7"/>
  <c r="Y136" i="7"/>
  <c r="X136" i="7"/>
  <c r="W136" i="7"/>
  <c r="V136" i="7"/>
  <c r="U136" i="7"/>
  <c r="T136" i="7"/>
  <c r="R136" i="7"/>
  <c r="Q136" i="7"/>
  <c r="N136" i="7"/>
  <c r="D136" i="7"/>
  <c r="C136" i="7"/>
  <c r="M136" i="7" s="1"/>
  <c r="B136" i="7"/>
  <c r="L136" i="7" s="1"/>
  <c r="A136" i="7"/>
  <c r="K136" i="7" s="1"/>
  <c r="AE135" i="7"/>
  <c r="AD135" i="7"/>
  <c r="AC135" i="7"/>
  <c r="AB135" i="7"/>
  <c r="DV134" i="7"/>
  <c r="DU134" i="7"/>
  <c r="DT134" i="7"/>
  <c r="DS134" i="7"/>
  <c r="DR134" i="7"/>
  <c r="DP134" i="7"/>
  <c r="DO134" i="7"/>
  <c r="DN134" i="7"/>
  <c r="DM134" i="7"/>
  <c r="DL134" i="7"/>
  <c r="DJ134" i="7"/>
  <c r="DI134" i="7"/>
  <c r="DH134" i="7"/>
  <c r="DG134" i="7"/>
  <c r="DE134" i="7"/>
  <c r="DD134" i="7"/>
  <c r="DC134" i="7"/>
  <c r="DB134" i="7"/>
  <c r="DA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B134" i="7"/>
  <c r="AA134" i="7"/>
  <c r="Z134" i="7"/>
  <c r="Y134" i="7"/>
  <c r="X134" i="7"/>
  <c r="W134" i="7"/>
  <c r="V134" i="7"/>
  <c r="U134" i="7"/>
  <c r="T134" i="7"/>
  <c r="R134" i="7"/>
  <c r="Q134" i="7"/>
  <c r="N134" i="7"/>
  <c r="D134" i="7"/>
  <c r="C134" i="7"/>
  <c r="M134" i="7" s="1"/>
  <c r="B134" i="7"/>
  <c r="L134" i="7" s="1"/>
  <c r="A134" i="7"/>
  <c r="K134" i="7" s="1"/>
  <c r="AE133" i="7"/>
  <c r="AD133" i="7"/>
  <c r="AC133" i="7"/>
  <c r="AB133" i="7"/>
  <c r="DV132" i="7"/>
  <c r="DU132" i="7"/>
  <c r="DT132" i="7"/>
  <c r="DS132" i="7"/>
  <c r="DR132" i="7"/>
  <c r="DP132" i="7"/>
  <c r="DO132" i="7"/>
  <c r="DN132" i="7"/>
  <c r="DM132" i="7"/>
  <c r="DL132" i="7"/>
  <c r="DJ132" i="7"/>
  <c r="DI132" i="7"/>
  <c r="DH132" i="7"/>
  <c r="DG132" i="7"/>
  <c r="DE132" i="7"/>
  <c r="DD132" i="7"/>
  <c r="DC132" i="7"/>
  <c r="DB132" i="7"/>
  <c r="DA132" i="7"/>
  <c r="BJ132" i="7"/>
  <c r="BI132" i="7"/>
  <c r="BH132" i="7"/>
  <c r="BG132" i="7"/>
  <c r="BF132" i="7"/>
  <c r="BE132" i="7"/>
  <c r="BD132" i="7"/>
  <c r="BC132" i="7"/>
  <c r="BB132" i="7"/>
  <c r="BA132" i="7"/>
  <c r="AZ132" i="7"/>
  <c r="AY132" i="7"/>
  <c r="AX132" i="7"/>
  <c r="AW132" i="7"/>
  <c r="AV132" i="7"/>
  <c r="AU132" i="7"/>
  <c r="AT132" i="7"/>
  <c r="AS132" i="7"/>
  <c r="AR132" i="7"/>
  <c r="AQ132" i="7"/>
  <c r="AP132" i="7"/>
  <c r="AO132" i="7"/>
  <c r="AN132" i="7"/>
  <c r="AM132" i="7"/>
  <c r="AL132" i="7"/>
  <c r="AK132" i="7"/>
  <c r="AJ132" i="7"/>
  <c r="AI132" i="7"/>
  <c r="AH132" i="7"/>
  <c r="AG132" i="7"/>
  <c r="AF132" i="7"/>
  <c r="AB132" i="7"/>
  <c r="AA132" i="7"/>
  <c r="Z132" i="7"/>
  <c r="Y132" i="7"/>
  <c r="X132" i="7"/>
  <c r="W132" i="7"/>
  <c r="V132" i="7"/>
  <c r="U132" i="7"/>
  <c r="T132" i="7"/>
  <c r="R132" i="7"/>
  <c r="Q132" i="7"/>
  <c r="N132" i="7"/>
  <c r="D132" i="7"/>
  <c r="C132" i="7"/>
  <c r="M132" i="7" s="1"/>
  <c r="B132" i="7"/>
  <c r="L132" i="7" s="1"/>
  <c r="A132" i="7"/>
  <c r="K132" i="7" s="1"/>
  <c r="AE131" i="7"/>
  <c r="AD131" i="7"/>
  <c r="AC131" i="7"/>
  <c r="AB131" i="7"/>
  <c r="DV130" i="7"/>
  <c r="DU130" i="7"/>
  <c r="DT130" i="7"/>
  <c r="DS130" i="7"/>
  <c r="DR130" i="7"/>
  <c r="DP130" i="7"/>
  <c r="DO130" i="7"/>
  <c r="DN130" i="7"/>
  <c r="DM130" i="7"/>
  <c r="DL130" i="7"/>
  <c r="DJ130" i="7"/>
  <c r="DI130" i="7"/>
  <c r="DH130" i="7"/>
  <c r="DG130" i="7"/>
  <c r="DE130" i="7"/>
  <c r="DD130" i="7"/>
  <c r="DC130" i="7"/>
  <c r="DB130" i="7"/>
  <c r="DA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B130" i="7"/>
  <c r="AA130" i="7"/>
  <c r="Z130" i="7"/>
  <c r="Y130" i="7"/>
  <c r="X130" i="7"/>
  <c r="W130" i="7"/>
  <c r="V130" i="7"/>
  <c r="U130" i="7"/>
  <c r="T130" i="7"/>
  <c r="R130" i="7"/>
  <c r="Q130" i="7"/>
  <c r="N130" i="7"/>
  <c r="D130" i="7"/>
  <c r="C130" i="7"/>
  <c r="M130" i="7" s="1"/>
  <c r="B130" i="7"/>
  <c r="L130" i="7" s="1"/>
  <c r="A130" i="7"/>
  <c r="K130" i="7" s="1"/>
  <c r="AE129" i="7"/>
  <c r="AD129" i="7"/>
  <c r="AC129" i="7"/>
  <c r="AB129" i="7"/>
  <c r="DV128" i="7"/>
  <c r="DU128" i="7"/>
  <c r="DT128" i="7"/>
  <c r="DS128" i="7"/>
  <c r="DR128" i="7"/>
  <c r="DP128" i="7"/>
  <c r="DO128" i="7"/>
  <c r="DN128" i="7"/>
  <c r="DM128" i="7"/>
  <c r="DL128" i="7"/>
  <c r="DJ128" i="7"/>
  <c r="DI128" i="7"/>
  <c r="DH128" i="7"/>
  <c r="DG128" i="7"/>
  <c r="DE128" i="7"/>
  <c r="DD128" i="7"/>
  <c r="DC128" i="7"/>
  <c r="DB128" i="7"/>
  <c r="DA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B128" i="7"/>
  <c r="AA128" i="7"/>
  <c r="Z128" i="7"/>
  <c r="Y128" i="7"/>
  <c r="X128" i="7"/>
  <c r="W128" i="7"/>
  <c r="V128" i="7"/>
  <c r="U128" i="7"/>
  <c r="T128" i="7"/>
  <c r="R128" i="7"/>
  <c r="Q128" i="7"/>
  <c r="N128" i="7"/>
  <c r="D128" i="7"/>
  <c r="C128" i="7"/>
  <c r="M128" i="7" s="1"/>
  <c r="B128" i="7"/>
  <c r="L128" i="7" s="1"/>
  <c r="A128" i="7"/>
  <c r="K128" i="7" s="1"/>
  <c r="AE127" i="7"/>
  <c r="AD127" i="7"/>
  <c r="AC127" i="7"/>
  <c r="AB127" i="7"/>
  <c r="DV126" i="7"/>
  <c r="DU126" i="7"/>
  <c r="DT126" i="7"/>
  <c r="DS126" i="7"/>
  <c r="DR126" i="7"/>
  <c r="DP126" i="7"/>
  <c r="DO126" i="7"/>
  <c r="DN126" i="7"/>
  <c r="DM126" i="7"/>
  <c r="DL126" i="7"/>
  <c r="DJ126" i="7"/>
  <c r="DI126" i="7"/>
  <c r="DH126" i="7"/>
  <c r="DG126" i="7"/>
  <c r="DE126" i="7"/>
  <c r="DD126" i="7"/>
  <c r="DC126" i="7"/>
  <c r="DB126" i="7"/>
  <c r="DA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B126" i="7"/>
  <c r="AA126" i="7"/>
  <c r="Z126" i="7"/>
  <c r="Y126" i="7"/>
  <c r="X126" i="7"/>
  <c r="W126" i="7"/>
  <c r="V126" i="7"/>
  <c r="U126" i="7"/>
  <c r="T126" i="7"/>
  <c r="R126" i="7"/>
  <c r="Q126" i="7"/>
  <c r="N126" i="7"/>
  <c r="D126" i="7"/>
  <c r="C126" i="7"/>
  <c r="M126" i="7" s="1"/>
  <c r="B126" i="7"/>
  <c r="L126" i="7" s="1"/>
  <c r="A126" i="7"/>
  <c r="K126" i="7" s="1"/>
  <c r="AE125" i="7"/>
  <c r="AD125" i="7"/>
  <c r="AC125" i="7"/>
  <c r="AB125" i="7"/>
  <c r="DV124" i="7"/>
  <c r="DU124" i="7"/>
  <c r="DT124" i="7"/>
  <c r="DS124" i="7"/>
  <c r="DR124" i="7"/>
  <c r="DP124" i="7"/>
  <c r="DO124" i="7"/>
  <c r="DN124" i="7"/>
  <c r="DM124" i="7"/>
  <c r="DL124" i="7"/>
  <c r="DJ124" i="7"/>
  <c r="DI124" i="7"/>
  <c r="DH124" i="7"/>
  <c r="DG124" i="7"/>
  <c r="DE124" i="7"/>
  <c r="BJ124" i="7"/>
  <c r="BI124" i="7"/>
  <c r="BH124" i="7"/>
  <c r="BG124" i="7"/>
  <c r="BF124" i="7"/>
  <c r="BE124" i="7"/>
  <c r="BD124" i="7"/>
  <c r="BC124" i="7"/>
  <c r="BB124" i="7"/>
  <c r="BA124" i="7"/>
  <c r="AZ124" i="7"/>
  <c r="AY124" i="7"/>
  <c r="AX124" i="7"/>
  <c r="AW124" i="7"/>
  <c r="AV124" i="7"/>
  <c r="AU124" i="7"/>
  <c r="AT124" i="7"/>
  <c r="AS124" i="7"/>
  <c r="AR124" i="7"/>
  <c r="AQ124" i="7"/>
  <c r="AP124" i="7"/>
  <c r="AO124" i="7"/>
  <c r="AN124" i="7"/>
  <c r="AM124" i="7"/>
  <c r="AL124" i="7"/>
  <c r="AK124" i="7"/>
  <c r="AJ124" i="7"/>
  <c r="AI124" i="7"/>
  <c r="AH124" i="7"/>
  <c r="AG124" i="7"/>
  <c r="AF124" i="7"/>
  <c r="AB124" i="7"/>
  <c r="AA124" i="7"/>
  <c r="Z124" i="7"/>
  <c r="Y124" i="7"/>
  <c r="X124" i="7"/>
  <c r="W124" i="7"/>
  <c r="V124" i="7"/>
  <c r="U124" i="7"/>
  <c r="T124" i="7"/>
  <c r="R124" i="7"/>
  <c r="Q124" i="7"/>
  <c r="N124" i="7"/>
  <c r="D124" i="7"/>
  <c r="C124" i="7"/>
  <c r="M124" i="7" s="1"/>
  <c r="B124" i="7"/>
  <c r="L124" i="7" s="1"/>
  <c r="A124" i="7"/>
  <c r="K124" i="7" s="1"/>
  <c r="AE123" i="7"/>
  <c r="AD123" i="7"/>
  <c r="AC123" i="7"/>
  <c r="AB123" i="7"/>
  <c r="DV122" i="7"/>
  <c r="DU122" i="7"/>
  <c r="DT122" i="7"/>
  <c r="DS122" i="7"/>
  <c r="DR122" i="7"/>
  <c r="DP122" i="7"/>
  <c r="DO122" i="7"/>
  <c r="DN122" i="7"/>
  <c r="DM122" i="7"/>
  <c r="DL122" i="7"/>
  <c r="DJ122" i="7"/>
  <c r="DI122" i="7"/>
  <c r="DH122" i="7"/>
  <c r="DG122" i="7"/>
  <c r="DE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B122" i="7"/>
  <c r="AA122" i="7"/>
  <c r="Z122" i="7"/>
  <c r="Y122" i="7"/>
  <c r="X122" i="7"/>
  <c r="W122" i="7"/>
  <c r="V122" i="7"/>
  <c r="U122" i="7"/>
  <c r="T122" i="7"/>
  <c r="R122" i="7"/>
  <c r="Q122" i="7"/>
  <c r="N122" i="7"/>
  <c r="D122" i="7"/>
  <c r="C122" i="7"/>
  <c r="M122" i="7" s="1"/>
  <c r="B122" i="7"/>
  <c r="L122" i="7" s="1"/>
  <c r="A122" i="7"/>
  <c r="K122" i="7" s="1"/>
  <c r="AE121" i="7"/>
  <c r="AD121" i="7"/>
  <c r="AC121" i="7"/>
  <c r="AB121" i="7"/>
  <c r="DV120" i="7"/>
  <c r="DU120" i="7"/>
  <c r="DT120" i="7"/>
  <c r="DS120" i="7"/>
  <c r="DR120" i="7"/>
  <c r="DP120" i="7"/>
  <c r="DO120" i="7"/>
  <c r="DN120" i="7"/>
  <c r="DM120" i="7"/>
  <c r="DL120" i="7"/>
  <c r="DJ120" i="7"/>
  <c r="DI120" i="7"/>
  <c r="DH120" i="7"/>
  <c r="DG120" i="7"/>
  <c r="DE120" i="7"/>
  <c r="DD120" i="7"/>
  <c r="DC120" i="7"/>
  <c r="DB120" i="7"/>
  <c r="DA120" i="7"/>
  <c r="BJ120" i="7"/>
  <c r="BI120" i="7"/>
  <c r="BH120" i="7"/>
  <c r="BG120" i="7"/>
  <c r="BF120" i="7"/>
  <c r="BE120" i="7"/>
  <c r="BD120" i="7"/>
  <c r="BC120" i="7"/>
  <c r="BB120" i="7"/>
  <c r="BA120" i="7"/>
  <c r="AZ120" i="7"/>
  <c r="AY120" i="7"/>
  <c r="AX120" i="7"/>
  <c r="AW120" i="7"/>
  <c r="AV120" i="7"/>
  <c r="AU120" i="7"/>
  <c r="AT120" i="7"/>
  <c r="AS120" i="7"/>
  <c r="AR120" i="7"/>
  <c r="AQ120" i="7"/>
  <c r="AP120" i="7"/>
  <c r="AO120" i="7"/>
  <c r="AN120" i="7"/>
  <c r="AM120" i="7"/>
  <c r="AL120" i="7"/>
  <c r="AK120" i="7"/>
  <c r="AJ120" i="7"/>
  <c r="AI120" i="7"/>
  <c r="AH120" i="7"/>
  <c r="AG120" i="7"/>
  <c r="AF120" i="7"/>
  <c r="AB120" i="7"/>
  <c r="AA120" i="7"/>
  <c r="Z120" i="7"/>
  <c r="Y120" i="7"/>
  <c r="X120" i="7"/>
  <c r="W120" i="7"/>
  <c r="V120" i="7"/>
  <c r="U120" i="7"/>
  <c r="T120" i="7"/>
  <c r="R120" i="7"/>
  <c r="Q120" i="7"/>
  <c r="N120" i="7"/>
  <c r="D120" i="7"/>
  <c r="C120" i="7"/>
  <c r="M120" i="7" s="1"/>
  <c r="B120" i="7"/>
  <c r="L120" i="7" s="1"/>
  <c r="A120" i="7"/>
  <c r="K120" i="7" s="1"/>
  <c r="AE119" i="7"/>
  <c r="AD119" i="7"/>
  <c r="AC119" i="7"/>
  <c r="AB119" i="7"/>
  <c r="DV118" i="7"/>
  <c r="DU118" i="7"/>
  <c r="DT118" i="7"/>
  <c r="DS118" i="7"/>
  <c r="DR118" i="7"/>
  <c r="DP118" i="7"/>
  <c r="DO118" i="7"/>
  <c r="DN118" i="7"/>
  <c r="DM118" i="7"/>
  <c r="DL118" i="7"/>
  <c r="DJ118" i="7"/>
  <c r="DI118" i="7"/>
  <c r="DH118" i="7"/>
  <c r="DG118" i="7"/>
  <c r="DE118" i="7"/>
  <c r="DD118" i="7"/>
  <c r="DC118" i="7"/>
  <c r="DB118" i="7"/>
  <c r="DA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B118" i="7"/>
  <c r="AA118" i="7"/>
  <c r="Z118" i="7"/>
  <c r="Y118" i="7"/>
  <c r="X118" i="7"/>
  <c r="W118" i="7"/>
  <c r="V118" i="7"/>
  <c r="U118" i="7"/>
  <c r="T118" i="7"/>
  <c r="R118" i="7"/>
  <c r="Q118" i="7"/>
  <c r="N118" i="7"/>
  <c r="D118" i="7"/>
  <c r="C118" i="7"/>
  <c r="M118" i="7" s="1"/>
  <c r="B118" i="7"/>
  <c r="L118" i="7" s="1"/>
  <c r="A118" i="7"/>
  <c r="K118" i="7" s="1"/>
  <c r="AE117" i="7"/>
  <c r="AD117" i="7"/>
  <c r="AC117" i="7"/>
  <c r="AB117" i="7"/>
  <c r="DV116" i="7"/>
  <c r="DU116" i="7"/>
  <c r="DT116" i="7"/>
  <c r="DS116" i="7"/>
  <c r="DR116" i="7"/>
  <c r="DP116" i="7"/>
  <c r="DO116" i="7"/>
  <c r="DN116" i="7"/>
  <c r="DM116" i="7"/>
  <c r="DL116" i="7"/>
  <c r="DJ116" i="7"/>
  <c r="DI116" i="7"/>
  <c r="DH116" i="7"/>
  <c r="DG116" i="7"/>
  <c r="DE116" i="7"/>
  <c r="DD116" i="7"/>
  <c r="DC116" i="7"/>
  <c r="DB116" i="7"/>
  <c r="DA116" i="7"/>
  <c r="BJ116" i="7"/>
  <c r="BI116" i="7"/>
  <c r="BH116" i="7"/>
  <c r="BG116" i="7"/>
  <c r="BF116" i="7"/>
  <c r="BE116" i="7"/>
  <c r="BD116" i="7"/>
  <c r="BC116" i="7"/>
  <c r="BB116" i="7"/>
  <c r="BA116" i="7"/>
  <c r="AZ116" i="7"/>
  <c r="AY116" i="7"/>
  <c r="AX116" i="7"/>
  <c r="AW116" i="7"/>
  <c r="AV116" i="7"/>
  <c r="AU116" i="7"/>
  <c r="AT116" i="7"/>
  <c r="AS116" i="7"/>
  <c r="AR116" i="7"/>
  <c r="AQ116" i="7"/>
  <c r="AP116" i="7"/>
  <c r="AO116" i="7"/>
  <c r="AN116" i="7"/>
  <c r="AM116" i="7"/>
  <c r="AL116" i="7"/>
  <c r="AK116" i="7"/>
  <c r="AJ116" i="7"/>
  <c r="AI116" i="7"/>
  <c r="AH116" i="7"/>
  <c r="AG116" i="7"/>
  <c r="AF116" i="7"/>
  <c r="AB116" i="7"/>
  <c r="AA116" i="7"/>
  <c r="Z116" i="7"/>
  <c r="Y116" i="7"/>
  <c r="X116" i="7"/>
  <c r="W116" i="7"/>
  <c r="V116" i="7"/>
  <c r="U116" i="7"/>
  <c r="T116" i="7"/>
  <c r="R116" i="7"/>
  <c r="Q116" i="7"/>
  <c r="N116" i="7"/>
  <c r="D116" i="7"/>
  <c r="C116" i="7"/>
  <c r="M116" i="7" s="1"/>
  <c r="B116" i="7"/>
  <c r="L116" i="7" s="1"/>
  <c r="A116" i="7"/>
  <c r="K116" i="7" s="1"/>
  <c r="AE115" i="7"/>
  <c r="AD115" i="7"/>
  <c r="AC115" i="7"/>
  <c r="AB115" i="7"/>
  <c r="DV114" i="7"/>
  <c r="DU114" i="7"/>
  <c r="DT114" i="7"/>
  <c r="DS114" i="7"/>
  <c r="DR114" i="7"/>
  <c r="DP114" i="7"/>
  <c r="DO114" i="7"/>
  <c r="DN114" i="7"/>
  <c r="DM114" i="7"/>
  <c r="DL114" i="7"/>
  <c r="DJ114" i="7"/>
  <c r="DI114" i="7"/>
  <c r="DH114" i="7"/>
  <c r="DG114" i="7"/>
  <c r="DE114" i="7"/>
  <c r="DD114" i="7"/>
  <c r="DC114" i="7"/>
  <c r="DB114" i="7"/>
  <c r="DA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B114" i="7"/>
  <c r="AA114" i="7"/>
  <c r="Z114" i="7"/>
  <c r="Y114" i="7"/>
  <c r="X114" i="7"/>
  <c r="W114" i="7"/>
  <c r="V114" i="7"/>
  <c r="U114" i="7"/>
  <c r="T114" i="7"/>
  <c r="R114" i="7"/>
  <c r="Q114" i="7"/>
  <c r="N114" i="7"/>
  <c r="D114" i="7"/>
  <c r="C114" i="7"/>
  <c r="M114" i="7" s="1"/>
  <c r="B114" i="7"/>
  <c r="L114" i="7" s="1"/>
  <c r="A114" i="7"/>
  <c r="K114" i="7" s="1"/>
  <c r="D112" i="7"/>
  <c r="DV112" i="7"/>
  <c r="DU112" i="7"/>
  <c r="DT112" i="7"/>
  <c r="DS112" i="7"/>
  <c r="DR112" i="7"/>
  <c r="DP112" i="7"/>
  <c r="DO112" i="7"/>
  <c r="DN112" i="7"/>
  <c r="DM112" i="7"/>
  <c r="DL112" i="7"/>
  <c r="DJ112" i="7"/>
  <c r="DI112" i="7"/>
  <c r="DH112" i="7"/>
  <c r="DG112" i="7"/>
  <c r="DE112" i="7"/>
  <c r="DD112" i="7"/>
  <c r="DC112" i="7"/>
  <c r="DB112" i="7"/>
  <c r="DA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3" i="7"/>
  <c r="AD113" i="7"/>
  <c r="AC113" i="7"/>
  <c r="AB113" i="7"/>
  <c r="AB112" i="7"/>
  <c r="AA112" i="7"/>
  <c r="Z112" i="7"/>
  <c r="Y112" i="7"/>
  <c r="X112" i="7"/>
  <c r="W112" i="7"/>
  <c r="V112" i="7"/>
  <c r="U112" i="7"/>
  <c r="T112" i="7"/>
  <c r="R112" i="7"/>
  <c r="Q112" i="7"/>
  <c r="N112" i="7"/>
  <c r="C112" i="7"/>
  <c r="M112" i="7" s="1"/>
  <c r="B112" i="7"/>
  <c r="L112" i="7" s="1"/>
  <c r="A112" i="7"/>
  <c r="K112" i="7" s="1"/>
  <c r="D245" i="7"/>
  <c r="EG244" i="7"/>
  <c r="D243" i="7"/>
  <c r="EG242" i="7"/>
  <c r="D241" i="7"/>
  <c r="EG240" i="7"/>
  <c r="D239" i="7"/>
  <c r="EG238" i="7"/>
  <c r="D237" i="7"/>
  <c r="EG236" i="7"/>
  <c r="D235" i="7"/>
  <c r="EG234" i="7"/>
  <c r="D233" i="7"/>
  <c r="EG232" i="7"/>
  <c r="D231" i="7"/>
  <c r="EG230" i="7"/>
  <c r="D229" i="7"/>
  <c r="EG228" i="7"/>
  <c r="D227" i="7"/>
  <c r="EG226" i="7"/>
  <c r="D225" i="7"/>
  <c r="EG224" i="7"/>
  <c r="D223" i="7"/>
  <c r="EG222" i="7"/>
  <c r="D221" i="7"/>
  <c r="EG220" i="7"/>
  <c r="D219" i="7"/>
  <c r="EG218" i="7"/>
  <c r="D217" i="7"/>
  <c r="EG216" i="7"/>
  <c r="D215" i="7"/>
  <c r="EG214" i="7"/>
  <c r="D213" i="7"/>
  <c r="EG212" i="7"/>
  <c r="D211" i="7"/>
  <c r="EG210" i="7"/>
  <c r="D209" i="7"/>
  <c r="EG208" i="7"/>
  <c r="D207" i="7"/>
  <c r="EG206" i="7"/>
  <c r="D198" i="7"/>
  <c r="EG197" i="7"/>
  <c r="D196" i="7"/>
  <c r="EG195" i="7"/>
  <c r="D194" i="7"/>
  <c r="EG193" i="7"/>
  <c r="D192" i="7"/>
  <c r="EG191" i="7"/>
  <c r="D190" i="7"/>
  <c r="EG189" i="7"/>
  <c r="D188" i="7"/>
  <c r="EG187" i="7"/>
  <c r="D186" i="7"/>
  <c r="EG185" i="7"/>
  <c r="D184" i="7"/>
  <c r="EG183" i="7"/>
  <c r="D182" i="7"/>
  <c r="EG181" i="7"/>
  <c r="D180" i="7"/>
  <c r="EG179" i="7"/>
  <c r="D178" i="7"/>
  <c r="EG177" i="7"/>
  <c r="D176" i="7"/>
  <c r="EG175" i="7"/>
  <c r="D174" i="7"/>
  <c r="EG173" i="7"/>
  <c r="D172" i="7"/>
  <c r="EG171" i="7"/>
  <c r="D170" i="7"/>
  <c r="EG169" i="7"/>
  <c r="D168" i="7"/>
  <c r="EG167" i="7"/>
  <c r="D166" i="7"/>
  <c r="EG165" i="7"/>
  <c r="D164" i="7"/>
  <c r="EG163" i="7"/>
  <c r="D162" i="7"/>
  <c r="EG161" i="7"/>
  <c r="D160" i="7"/>
  <c r="EG159" i="7"/>
  <c r="D151" i="7"/>
  <c r="EG150" i="7"/>
  <c r="D149" i="7"/>
  <c r="EG148" i="7"/>
  <c r="D147" i="7"/>
  <c r="EG146" i="7"/>
  <c r="D145" i="7"/>
  <c r="EG144" i="7"/>
  <c r="D143" i="7"/>
  <c r="EG142" i="7"/>
  <c r="D141" i="7"/>
  <c r="EG140" i="7"/>
  <c r="D139" i="7"/>
  <c r="EG138" i="7"/>
  <c r="D137" i="7"/>
  <c r="EG136" i="7"/>
  <c r="D135" i="7"/>
  <c r="EG134" i="7"/>
  <c r="D133" i="7"/>
  <c r="EG132" i="7"/>
  <c r="D131" i="7"/>
  <c r="EG130" i="7"/>
  <c r="D129" i="7"/>
  <c r="EG128" i="7"/>
  <c r="D127" i="7"/>
  <c r="EG126" i="7"/>
  <c r="D125" i="7"/>
  <c r="EG124" i="7"/>
  <c r="D123" i="7"/>
  <c r="EG122" i="7"/>
  <c r="D121" i="7"/>
  <c r="EG120" i="7"/>
  <c r="D119" i="7"/>
  <c r="EG118" i="7"/>
  <c r="D117" i="7"/>
  <c r="EG116" i="7"/>
  <c r="D115" i="7"/>
  <c r="EG114" i="7"/>
  <c r="D113" i="7"/>
  <c r="EG112" i="7"/>
  <c r="AH112" i="9" l="1"/>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Y136" i="6"/>
  <c r="X136" i="6"/>
  <c r="Y135" i="6"/>
  <c r="X135" i="6"/>
  <c r="Y134" i="6"/>
  <c r="X134" i="6"/>
  <c r="Y133" i="6"/>
  <c r="X133" i="6"/>
  <c r="Y132" i="6"/>
  <c r="X132" i="6"/>
  <c r="Y131" i="6"/>
  <c r="X131" i="6"/>
  <c r="Y130" i="6"/>
  <c r="X130" i="6"/>
  <c r="Y129" i="6"/>
  <c r="X129" i="6"/>
  <c r="Y128" i="6"/>
  <c r="X128" i="6"/>
  <c r="Y127" i="6"/>
  <c r="X127" i="6"/>
  <c r="Y126" i="6"/>
  <c r="X126" i="6"/>
  <c r="Y125" i="6"/>
  <c r="X125" i="6"/>
  <c r="Y124" i="6"/>
  <c r="X124" i="6"/>
  <c r="Y123" i="6"/>
  <c r="X123" i="6"/>
  <c r="Y122" i="6"/>
  <c r="X122" i="6"/>
  <c r="Y121" i="6"/>
  <c r="X121" i="6"/>
  <c r="Y120" i="6"/>
  <c r="X120" i="6"/>
  <c r="Y119" i="6"/>
  <c r="X119" i="6"/>
  <c r="Y118" i="6"/>
  <c r="X118" i="6"/>
  <c r="Y117" i="6"/>
  <c r="X117" i="6"/>
  <c r="Y110" i="6"/>
  <c r="X110" i="6"/>
  <c r="Y109" i="6"/>
  <c r="X109" i="6"/>
  <c r="Y108" i="6"/>
  <c r="X108" i="6"/>
  <c r="Y107" i="6"/>
  <c r="X107" i="6"/>
  <c r="Y106" i="6"/>
  <c r="X106" i="6"/>
  <c r="Y105" i="6"/>
  <c r="X105" i="6"/>
  <c r="Y104" i="6"/>
  <c r="X104" i="6"/>
  <c r="Y103" i="6"/>
  <c r="X103" i="6"/>
  <c r="Y102" i="6"/>
  <c r="X102" i="6"/>
  <c r="Y101" i="6"/>
  <c r="X101" i="6"/>
  <c r="Y100" i="6"/>
  <c r="X100" i="6"/>
  <c r="Y99" i="6"/>
  <c r="X99" i="6"/>
  <c r="Y98" i="6"/>
  <c r="X98" i="6"/>
  <c r="Y97" i="6"/>
  <c r="X97" i="6"/>
  <c r="Y96" i="6"/>
  <c r="X96" i="6"/>
  <c r="Y95" i="6"/>
  <c r="X95" i="6"/>
  <c r="Y94" i="6"/>
  <c r="X94" i="6"/>
  <c r="Y93" i="6"/>
  <c r="X93" i="6"/>
  <c r="Y92" i="6"/>
  <c r="X92" i="6"/>
  <c r="Y91" i="6"/>
  <c r="X91" i="6"/>
  <c r="Y84" i="6"/>
  <c r="X84" i="6"/>
  <c r="Y83" i="6"/>
  <c r="X83" i="6"/>
  <c r="Y82" i="6"/>
  <c r="X82" i="6"/>
  <c r="Y81" i="6"/>
  <c r="X81" i="6"/>
  <c r="Y80" i="6"/>
  <c r="X80" i="6"/>
  <c r="Y79" i="6"/>
  <c r="X79" i="6"/>
  <c r="Y78" i="6"/>
  <c r="X78" i="6"/>
  <c r="Y77" i="6"/>
  <c r="X77" i="6"/>
  <c r="Y76" i="6"/>
  <c r="X76" i="6"/>
  <c r="Y75" i="6"/>
  <c r="X75" i="6"/>
  <c r="Y74" i="6"/>
  <c r="X74" i="6"/>
  <c r="Y73" i="6"/>
  <c r="X73" i="6"/>
  <c r="Y72" i="6"/>
  <c r="X72" i="6"/>
  <c r="Y71" i="6"/>
  <c r="X71" i="6"/>
  <c r="Y70" i="6"/>
  <c r="X70" i="6"/>
  <c r="Y69" i="6"/>
  <c r="X69" i="6"/>
  <c r="Y68" i="6"/>
  <c r="X68" i="6"/>
  <c r="Y67" i="6"/>
  <c r="X67" i="6"/>
  <c r="Y66" i="6"/>
  <c r="X66" i="6"/>
  <c r="Y65" i="6"/>
  <c r="X65" i="6"/>
  <c r="W249" i="5"/>
  <c r="AO114" i="10"/>
  <c r="AO113" i="10"/>
  <c r="AO112" i="10"/>
  <c r="V245" i="5" s="1"/>
  <c r="AO111" i="10"/>
  <c r="AO110" i="10"/>
  <c r="V241" i="5" s="1"/>
  <c r="AO109" i="10"/>
  <c r="AO108" i="10"/>
  <c r="V237" i="5" s="1"/>
  <c r="AO107" i="10"/>
  <c r="AO106" i="10"/>
  <c r="V233" i="5" s="1"/>
  <c r="AO105" i="10"/>
  <c r="AO104" i="10"/>
  <c r="V229" i="5" s="1"/>
  <c r="AO103" i="10"/>
  <c r="AO102" i="10"/>
  <c r="V225" i="5" s="1"/>
  <c r="AO101" i="10"/>
  <c r="AO100" i="10"/>
  <c r="AH221" i="5" s="1"/>
  <c r="AO99" i="10"/>
  <c r="AO98" i="10"/>
  <c r="V217" i="5" s="1"/>
  <c r="AO97" i="10"/>
  <c r="AO96" i="10"/>
  <c r="V213" i="5" s="1"/>
  <c r="AO95" i="10"/>
  <c r="AO55" i="10"/>
  <c r="AO56" i="10"/>
  <c r="AO57" i="10"/>
  <c r="AO58" i="10"/>
  <c r="AO59" i="10"/>
  <c r="AO60" i="10"/>
  <c r="AO61" i="10"/>
  <c r="AO62" i="10"/>
  <c r="AO63" i="10"/>
  <c r="AO64" i="10"/>
  <c r="AO65" i="10"/>
  <c r="AO66" i="10"/>
  <c r="AO67" i="10"/>
  <c r="AO68" i="10"/>
  <c r="AO69" i="10"/>
  <c r="AO70" i="10"/>
  <c r="AO71" i="10"/>
  <c r="AO72" i="10"/>
  <c r="AO73" i="10"/>
  <c r="V231" i="5" l="1"/>
  <c r="V215" i="5"/>
  <c r="V239" i="5"/>
  <c r="V219" i="5"/>
  <c r="V243" i="5"/>
  <c r="V223" i="5"/>
  <c r="V247" i="5"/>
  <c r="AH211" i="5"/>
  <c r="V235" i="5"/>
  <c r="AH227" i="5"/>
  <c r="AH223" i="5"/>
  <c r="AH239" i="5"/>
  <c r="AH241" i="5"/>
  <c r="AH219" i="5"/>
  <c r="V249" i="5"/>
  <c r="AH249" i="5"/>
  <c r="AH247" i="5"/>
  <c r="AH245" i="5"/>
  <c r="AH243" i="5"/>
  <c r="AH237" i="5"/>
  <c r="AH235" i="5"/>
  <c r="AH233" i="5"/>
  <c r="AH231" i="5"/>
  <c r="AH229" i="5"/>
  <c r="AH225" i="5"/>
  <c r="AH217" i="5"/>
  <c r="AH215" i="5"/>
  <c r="AH213" i="5"/>
  <c r="V211" i="5"/>
  <c r="V221" i="5"/>
  <c r="V227" i="5"/>
  <c r="BU114" i="14"/>
  <c r="BU113" i="14"/>
  <c r="BU112" i="14"/>
  <c r="BU111" i="14"/>
  <c r="BU110" i="14"/>
  <c r="BU109" i="14"/>
  <c r="BU108" i="14"/>
  <c r="BU107" i="14"/>
  <c r="BU106" i="14"/>
  <c r="BU105" i="14"/>
  <c r="BU104" i="14"/>
  <c r="BU103" i="14"/>
  <c r="BU102" i="14"/>
  <c r="BU101" i="14"/>
  <c r="BU100" i="14"/>
  <c r="BU99" i="14"/>
  <c r="BU98" i="14"/>
  <c r="BU97" i="14"/>
  <c r="BU96" i="14"/>
  <c r="BU95" i="14"/>
  <c r="BU94" i="14"/>
  <c r="BU93" i="14"/>
  <c r="BU92" i="14"/>
  <c r="BU91" i="14"/>
  <c r="BU90" i="14"/>
  <c r="BU89" i="14"/>
  <c r="BU88" i="14"/>
  <c r="BU87" i="14"/>
  <c r="BU86" i="14"/>
  <c r="BU85" i="14"/>
  <c r="BU84" i="14"/>
  <c r="BU83" i="14"/>
  <c r="BU82" i="14"/>
  <c r="BU81" i="14"/>
  <c r="BU80" i="14"/>
  <c r="BU79" i="14"/>
  <c r="BU78" i="14"/>
  <c r="BU77" i="14"/>
  <c r="BU76" i="14"/>
  <c r="BU75" i="14"/>
  <c r="BU74" i="14"/>
  <c r="BU73" i="14"/>
  <c r="BU72" i="14"/>
  <c r="BU71" i="14"/>
  <c r="BU70" i="14"/>
  <c r="BU69" i="14"/>
  <c r="BU68" i="14"/>
  <c r="BU67" i="14"/>
  <c r="BU66" i="14"/>
  <c r="BU65" i="14"/>
  <c r="BU64" i="14"/>
  <c r="BU63" i="14"/>
  <c r="BU62" i="14"/>
  <c r="BU61" i="14"/>
  <c r="BU60" i="14"/>
  <c r="BU59" i="14"/>
  <c r="BU58" i="14"/>
  <c r="BU57" i="14"/>
  <c r="BU56" i="14"/>
  <c r="BU55" i="14"/>
  <c r="BJ114" i="14"/>
  <c r="BJ113" i="14"/>
  <c r="BJ112" i="14"/>
  <c r="BJ111" i="14"/>
  <c r="BJ110" i="14"/>
  <c r="BJ109" i="14"/>
  <c r="BJ108" i="14"/>
  <c r="BJ107" i="14"/>
  <c r="BJ106" i="14"/>
  <c r="BJ105" i="14"/>
  <c r="BJ104" i="14"/>
  <c r="BJ103" i="14"/>
  <c r="BJ102" i="14"/>
  <c r="BJ101" i="14"/>
  <c r="BJ100" i="14"/>
  <c r="BJ99" i="14"/>
  <c r="BJ98" i="14"/>
  <c r="BJ97" i="14"/>
  <c r="BJ96" i="14"/>
  <c r="BJ95" i="14"/>
  <c r="BJ94" i="14"/>
  <c r="BJ93" i="14"/>
  <c r="BJ92" i="14"/>
  <c r="BJ91" i="14"/>
  <c r="BJ90" i="14"/>
  <c r="BJ89" i="14"/>
  <c r="BJ88" i="14"/>
  <c r="BJ87" i="14"/>
  <c r="BJ86" i="14"/>
  <c r="BJ85" i="14"/>
  <c r="BJ84" i="14"/>
  <c r="BJ83" i="14"/>
  <c r="BJ82" i="14"/>
  <c r="BJ81" i="14"/>
  <c r="BJ80" i="14"/>
  <c r="BJ79" i="14"/>
  <c r="BJ78" i="14"/>
  <c r="BJ77" i="14"/>
  <c r="BJ76" i="14"/>
  <c r="BJ75" i="14"/>
  <c r="BJ74" i="14"/>
  <c r="BJ73" i="14"/>
  <c r="BJ72" i="14"/>
  <c r="BJ71" i="14"/>
  <c r="BJ70" i="14"/>
  <c r="BJ69" i="14"/>
  <c r="BJ68" i="14"/>
  <c r="BJ67" i="14"/>
  <c r="BJ66" i="14"/>
  <c r="BJ65" i="14"/>
  <c r="BJ64" i="14"/>
  <c r="BJ63" i="14"/>
  <c r="BJ62" i="14"/>
  <c r="BJ61" i="14"/>
  <c r="BJ60" i="14"/>
  <c r="BJ59" i="14"/>
  <c r="BJ58" i="14"/>
  <c r="BJ57" i="14"/>
  <c r="BJ56" i="14"/>
  <c r="BJ5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Q93" i="14"/>
  <c r="BT93" i="14" s="1"/>
  <c r="Q62" i="14"/>
  <c r="BT62" i="14" s="1"/>
  <c r="Q114" i="14"/>
  <c r="BT114" i="14" s="1"/>
  <c r="P114" i="14"/>
  <c r="Q113" i="14"/>
  <c r="BT113" i="14" s="1"/>
  <c r="P113" i="14"/>
  <c r="Q112" i="14"/>
  <c r="BT112" i="14" s="1"/>
  <c r="P112" i="14"/>
  <c r="Q111" i="14"/>
  <c r="BT111" i="14" s="1"/>
  <c r="P111" i="14"/>
  <c r="Q110" i="14"/>
  <c r="BT110" i="14" s="1"/>
  <c r="P110" i="14"/>
  <c r="Q109" i="14"/>
  <c r="BT109" i="14" s="1"/>
  <c r="P109" i="14"/>
  <c r="Q108" i="14"/>
  <c r="BT108" i="14" s="1"/>
  <c r="P108" i="14"/>
  <c r="Q107" i="14"/>
  <c r="BT107" i="14" s="1"/>
  <c r="P107" i="14"/>
  <c r="Q106" i="14"/>
  <c r="BT106" i="14" s="1"/>
  <c r="P106" i="14"/>
  <c r="Q105" i="14"/>
  <c r="BT105" i="14" s="1"/>
  <c r="P105" i="14"/>
  <c r="Q104" i="14"/>
  <c r="BT104" i="14" s="1"/>
  <c r="P104" i="14"/>
  <c r="Q103" i="14"/>
  <c r="BT103" i="14" s="1"/>
  <c r="P103" i="14"/>
  <c r="Q102" i="14"/>
  <c r="BT102" i="14" s="1"/>
  <c r="P102" i="14"/>
  <c r="Q101" i="14"/>
  <c r="BT101" i="14" s="1"/>
  <c r="P101" i="14"/>
  <c r="Q100" i="14"/>
  <c r="BT100" i="14" s="1"/>
  <c r="P100" i="14"/>
  <c r="Q99" i="14"/>
  <c r="BT99" i="14" s="1"/>
  <c r="P99" i="14"/>
  <c r="Q98" i="14"/>
  <c r="BT98" i="14" s="1"/>
  <c r="P98" i="14"/>
  <c r="Q97" i="14"/>
  <c r="BT97" i="14" s="1"/>
  <c r="P97" i="14"/>
  <c r="Q96" i="14"/>
  <c r="BT96" i="14" s="1"/>
  <c r="P96" i="14"/>
  <c r="Q95" i="14"/>
  <c r="BT95" i="14" s="1"/>
  <c r="P95" i="14"/>
  <c r="Q94" i="14"/>
  <c r="BT94" i="14" s="1"/>
  <c r="P94" i="14"/>
  <c r="P93" i="14"/>
  <c r="Q92" i="14"/>
  <c r="BT92" i="14" s="1"/>
  <c r="P92" i="14"/>
  <c r="Q91" i="14"/>
  <c r="BT91" i="14" s="1"/>
  <c r="P91" i="14"/>
  <c r="Q90" i="14"/>
  <c r="BT90" i="14" s="1"/>
  <c r="P90" i="14"/>
  <c r="Q89" i="14"/>
  <c r="BT89" i="14" s="1"/>
  <c r="P89" i="14"/>
  <c r="Q88" i="14"/>
  <c r="BT88" i="14" s="1"/>
  <c r="P88" i="14"/>
  <c r="Q87" i="14"/>
  <c r="BT87" i="14" s="1"/>
  <c r="P87" i="14"/>
  <c r="Q86" i="14"/>
  <c r="BT86" i="14" s="1"/>
  <c r="P86" i="14"/>
  <c r="Q85" i="14"/>
  <c r="BT85" i="14" s="1"/>
  <c r="P85" i="14"/>
  <c r="Q84" i="14"/>
  <c r="BT84" i="14" s="1"/>
  <c r="P84" i="14"/>
  <c r="Q83" i="14"/>
  <c r="BT83" i="14" s="1"/>
  <c r="P83" i="14"/>
  <c r="Q82" i="14"/>
  <c r="BT82" i="14" s="1"/>
  <c r="P82" i="14"/>
  <c r="Q81" i="14"/>
  <c r="BT81" i="14" s="1"/>
  <c r="P81" i="14"/>
  <c r="Q80" i="14"/>
  <c r="BT80" i="14" s="1"/>
  <c r="P80" i="14"/>
  <c r="Q79" i="14"/>
  <c r="BT79" i="14" s="1"/>
  <c r="P79" i="14"/>
  <c r="Q78" i="14"/>
  <c r="BT78" i="14" s="1"/>
  <c r="P78" i="14"/>
  <c r="Q77" i="14"/>
  <c r="BT77" i="14" s="1"/>
  <c r="P77" i="14"/>
  <c r="Q76" i="14"/>
  <c r="BT76" i="14" s="1"/>
  <c r="P76" i="14"/>
  <c r="Q75" i="14"/>
  <c r="BT75" i="14" s="1"/>
  <c r="P75" i="14"/>
  <c r="Q74" i="14"/>
  <c r="BT74" i="14" s="1"/>
  <c r="P74" i="14"/>
  <c r="Q73" i="14"/>
  <c r="BT73" i="14" s="1"/>
  <c r="P73" i="14"/>
  <c r="Q72" i="14"/>
  <c r="BT72" i="14" s="1"/>
  <c r="P72" i="14"/>
  <c r="Q71" i="14"/>
  <c r="BT71" i="14" s="1"/>
  <c r="P71" i="14"/>
  <c r="Q70" i="14"/>
  <c r="BT70" i="14" s="1"/>
  <c r="P70" i="14"/>
  <c r="Q69" i="14"/>
  <c r="BT69" i="14" s="1"/>
  <c r="P69" i="14"/>
  <c r="Q68" i="14"/>
  <c r="BT68" i="14" s="1"/>
  <c r="P68" i="14"/>
  <c r="Q67" i="14"/>
  <c r="BT67" i="14" s="1"/>
  <c r="P67" i="14"/>
  <c r="Q66" i="14"/>
  <c r="BT66" i="14" s="1"/>
  <c r="P66" i="14"/>
  <c r="Q65" i="14"/>
  <c r="BT65" i="14" s="1"/>
  <c r="P65" i="14"/>
  <c r="Q64" i="14"/>
  <c r="BT64" i="14" s="1"/>
  <c r="P64" i="14"/>
  <c r="Q63" i="14"/>
  <c r="BT63" i="14" s="1"/>
  <c r="P63" i="14"/>
  <c r="P62" i="14"/>
  <c r="Q61" i="14"/>
  <c r="BT61" i="14" s="1"/>
  <c r="P61" i="14"/>
  <c r="Q60" i="14"/>
  <c r="BT60" i="14" s="1"/>
  <c r="P60" i="14"/>
  <c r="Q59" i="14"/>
  <c r="BT59" i="14" s="1"/>
  <c r="P59" i="14"/>
  <c r="Q58" i="14"/>
  <c r="BT58" i="14" s="1"/>
  <c r="P58" i="14"/>
  <c r="Q57" i="14"/>
  <c r="BT57" i="14" s="1"/>
  <c r="P57" i="14"/>
  <c r="Q56" i="14"/>
  <c r="BT56" i="14" s="1"/>
  <c r="P56" i="14"/>
  <c r="Q55" i="14"/>
  <c r="BT55" i="14" s="1"/>
  <c r="P55" i="14"/>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L63" i="14"/>
  <c r="K63" i="14"/>
  <c r="J63" i="14"/>
  <c r="I63" i="14"/>
  <c r="H63" i="14"/>
  <c r="G63" i="14"/>
  <c r="F63" i="14"/>
  <c r="E63" i="14"/>
  <c r="L62" i="14"/>
  <c r="K62" i="14"/>
  <c r="J62" i="14"/>
  <c r="I62" i="14"/>
  <c r="H62" i="14"/>
  <c r="G62" i="14"/>
  <c r="F62" i="14"/>
  <c r="E62" i="14"/>
  <c r="D61" i="14"/>
  <c r="D60" i="14"/>
  <c r="L61" i="14"/>
  <c r="K61" i="14"/>
  <c r="J61" i="14"/>
  <c r="I61" i="14"/>
  <c r="H61" i="14"/>
  <c r="G61" i="14"/>
  <c r="F61" i="14"/>
  <c r="E61" i="14"/>
  <c r="L60" i="14"/>
  <c r="K60" i="14"/>
  <c r="J60" i="14"/>
  <c r="I60" i="14"/>
  <c r="H60" i="14"/>
  <c r="G60" i="14"/>
  <c r="F60" i="14"/>
  <c r="E60" i="14"/>
  <c r="D59" i="14"/>
  <c r="D58" i="14"/>
  <c r="L59" i="14"/>
  <c r="K59" i="14"/>
  <c r="J59" i="14"/>
  <c r="I59" i="14"/>
  <c r="H59" i="14"/>
  <c r="G59" i="14"/>
  <c r="F59" i="14"/>
  <c r="E59" i="14"/>
  <c r="L58" i="14"/>
  <c r="K58" i="14"/>
  <c r="J58" i="14"/>
  <c r="I58" i="14"/>
  <c r="H58" i="14"/>
  <c r="G58" i="14"/>
  <c r="F58" i="14"/>
  <c r="E58" i="14"/>
  <c r="D57" i="14"/>
  <c r="D56" i="14"/>
  <c r="L57" i="14"/>
  <c r="K57" i="14"/>
  <c r="J57" i="14"/>
  <c r="I57" i="14"/>
  <c r="H57" i="14"/>
  <c r="G57" i="14"/>
  <c r="F57" i="14"/>
  <c r="E57" i="14"/>
  <c r="L56" i="14"/>
  <c r="K56" i="14"/>
  <c r="J56" i="14"/>
  <c r="I56" i="14"/>
  <c r="H56" i="14"/>
  <c r="G56" i="14"/>
  <c r="F56" i="14"/>
  <c r="E56" i="14"/>
  <c r="D55" i="14"/>
  <c r="L55" i="14"/>
  <c r="K55" i="14"/>
  <c r="J55" i="14"/>
  <c r="I55" i="14"/>
  <c r="H55" i="14"/>
  <c r="G55" i="14"/>
  <c r="F55" i="14"/>
  <c r="E55" i="14"/>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B75" i="9"/>
  <c r="B74" i="9"/>
  <c r="B73" i="9"/>
  <c r="B72" i="9"/>
  <c r="B112" i="9"/>
  <c r="A112" i="9"/>
  <c r="B111" i="9"/>
  <c r="A111" i="9"/>
  <c r="B110" i="9"/>
  <c r="A110" i="9"/>
  <c r="B109" i="9"/>
  <c r="A109" i="9"/>
  <c r="B108" i="9"/>
  <c r="A108" i="9"/>
  <c r="B107" i="9"/>
  <c r="A107" i="9"/>
  <c r="B106" i="9"/>
  <c r="A106" i="9"/>
  <c r="B105" i="9"/>
  <c r="A105" i="9"/>
  <c r="B104" i="9"/>
  <c r="A104" i="9"/>
  <c r="B103" i="9"/>
  <c r="A103" i="9"/>
  <c r="B102" i="9"/>
  <c r="A102" i="9"/>
  <c r="B101" i="9"/>
  <c r="A101" i="9"/>
  <c r="B100" i="9"/>
  <c r="A100" i="9"/>
  <c r="B99" i="9"/>
  <c r="A99" i="9"/>
  <c r="B98" i="9"/>
  <c r="A98" i="9"/>
  <c r="B97" i="9"/>
  <c r="A97" i="9"/>
  <c r="B96" i="9"/>
  <c r="A96" i="9"/>
  <c r="B95" i="9"/>
  <c r="A95" i="9"/>
  <c r="B94" i="9"/>
  <c r="A94" i="9"/>
  <c r="B93" i="9"/>
  <c r="A93" i="9"/>
  <c r="B92" i="9"/>
  <c r="A92" i="9"/>
  <c r="B91" i="9"/>
  <c r="A91" i="9"/>
  <c r="B90" i="9"/>
  <c r="A90" i="9"/>
  <c r="B89" i="9"/>
  <c r="A89" i="9"/>
  <c r="B88" i="9"/>
  <c r="A88" i="9"/>
  <c r="B87" i="9"/>
  <c r="A87" i="9"/>
  <c r="B86" i="9"/>
  <c r="A86" i="9"/>
  <c r="B85" i="9"/>
  <c r="A85" i="9"/>
  <c r="B84" i="9"/>
  <c r="A84" i="9"/>
  <c r="B83" i="9"/>
  <c r="A83" i="9"/>
  <c r="B82" i="9"/>
  <c r="A82" i="9"/>
  <c r="B81" i="9"/>
  <c r="A81" i="9"/>
  <c r="B80" i="9"/>
  <c r="A80" i="9"/>
  <c r="B79" i="9"/>
  <c r="A79" i="9"/>
  <c r="B78" i="9"/>
  <c r="A78" i="9"/>
  <c r="B77" i="9"/>
  <c r="A77" i="9"/>
  <c r="B76" i="9"/>
  <c r="A76" i="9"/>
  <c r="A75" i="9"/>
  <c r="A74" i="9"/>
  <c r="A73" i="9"/>
  <c r="A72" i="9"/>
  <c r="B71" i="9"/>
  <c r="A71" i="9"/>
  <c r="B70" i="9"/>
  <c r="A70" i="9"/>
  <c r="B69" i="9"/>
  <c r="A69" i="9"/>
  <c r="B68" i="9"/>
  <c r="A68" i="9"/>
  <c r="B67" i="9"/>
  <c r="A67" i="9"/>
  <c r="B66" i="9"/>
  <c r="A66" i="9"/>
  <c r="B65" i="9"/>
  <c r="A65" i="9"/>
  <c r="B64" i="9"/>
  <c r="A64" i="9"/>
  <c r="B63" i="9"/>
  <c r="A63" i="9"/>
  <c r="B62" i="9"/>
  <c r="A62" i="9"/>
  <c r="B61" i="9"/>
  <c r="A61" i="9"/>
  <c r="B60" i="9"/>
  <c r="A60" i="9"/>
  <c r="B59" i="9"/>
  <c r="A59" i="9"/>
  <c r="B58" i="9"/>
  <c r="A58" i="9"/>
  <c r="B57" i="9"/>
  <c r="A57" i="9"/>
  <c r="B56" i="9"/>
  <c r="A56" i="9"/>
  <c r="B55" i="9"/>
  <c r="A55" i="9"/>
  <c r="B54" i="9"/>
  <c r="A54" i="9"/>
  <c r="B53" i="9"/>
  <c r="A53" i="9"/>
  <c r="Z53" i="9"/>
  <c r="Z65" i="6" s="1"/>
  <c r="AF53" i="9"/>
  <c r="Z54" i="9"/>
  <c r="Z66" i="6" s="1"/>
  <c r="AF54" i="9"/>
  <c r="Z55" i="9"/>
  <c r="Z67" i="6" s="1"/>
  <c r="AF55" i="9"/>
  <c r="M56" i="14"/>
  <c r="B92" i="14"/>
  <c r="B114" i="14"/>
  <c r="A114" i="14"/>
  <c r="B113" i="14"/>
  <c r="A113" i="14"/>
  <c r="B112" i="14"/>
  <c r="A112" i="14"/>
  <c r="B111" i="14"/>
  <c r="A111" i="14"/>
  <c r="B110" i="14"/>
  <c r="A110" i="14"/>
  <c r="B109" i="14"/>
  <c r="A109" i="14"/>
  <c r="B108" i="14"/>
  <c r="A108" i="14"/>
  <c r="B107" i="14"/>
  <c r="A107" i="14"/>
  <c r="B106" i="14"/>
  <c r="A106" i="14"/>
  <c r="B105" i="14"/>
  <c r="A105" i="14"/>
  <c r="B104" i="14"/>
  <c r="A104" i="14"/>
  <c r="B103" i="14"/>
  <c r="A103" i="14"/>
  <c r="B102" i="14"/>
  <c r="A102" i="14"/>
  <c r="B101" i="14"/>
  <c r="A101" i="14"/>
  <c r="B100" i="14"/>
  <c r="A100" i="14"/>
  <c r="B99" i="14"/>
  <c r="A99" i="14"/>
  <c r="B98" i="14"/>
  <c r="A98" i="14"/>
  <c r="B97" i="14"/>
  <c r="A97" i="14"/>
  <c r="B96" i="14"/>
  <c r="A96" i="14"/>
  <c r="B95" i="14"/>
  <c r="A95" i="14"/>
  <c r="B94" i="14"/>
  <c r="A94" i="14"/>
  <c r="B93" i="14"/>
  <c r="A93" i="14"/>
  <c r="A92" i="14"/>
  <c r="B91" i="14"/>
  <c r="A91" i="14"/>
  <c r="B90" i="14"/>
  <c r="A90" i="14"/>
  <c r="B89" i="14"/>
  <c r="A89" i="14"/>
  <c r="B88" i="14"/>
  <c r="A88" i="14"/>
  <c r="B87" i="14"/>
  <c r="A87" i="14"/>
  <c r="B86" i="14"/>
  <c r="A86" i="14"/>
  <c r="B85" i="14"/>
  <c r="A85" i="14"/>
  <c r="B84" i="14"/>
  <c r="A84" i="14"/>
  <c r="B83" i="14"/>
  <c r="A83" i="14"/>
  <c r="B82" i="14"/>
  <c r="A82" i="14"/>
  <c r="B81" i="14"/>
  <c r="A81" i="14"/>
  <c r="B80" i="14"/>
  <c r="A80" i="14"/>
  <c r="B79" i="14"/>
  <c r="A79" i="14"/>
  <c r="B78" i="14"/>
  <c r="A78" i="14"/>
  <c r="B77" i="14"/>
  <c r="A77" i="14"/>
  <c r="B76" i="14"/>
  <c r="A76" i="14"/>
  <c r="B75" i="14"/>
  <c r="A75" i="14"/>
  <c r="B74" i="14"/>
  <c r="A74" i="14"/>
  <c r="B73" i="14"/>
  <c r="A73" i="14"/>
  <c r="B72" i="14"/>
  <c r="A72" i="14"/>
  <c r="B71" i="14"/>
  <c r="A71" i="14"/>
  <c r="B70" i="14"/>
  <c r="A70" i="14"/>
  <c r="B69" i="14"/>
  <c r="A69" i="14"/>
  <c r="B68" i="14"/>
  <c r="A68" i="14"/>
  <c r="B67" i="14"/>
  <c r="A67" i="14"/>
  <c r="B66" i="14"/>
  <c r="A66" i="14"/>
  <c r="B65" i="14"/>
  <c r="A65" i="14"/>
  <c r="B64" i="14"/>
  <c r="A64" i="14"/>
  <c r="B63" i="14"/>
  <c r="A63" i="14"/>
  <c r="B62" i="14"/>
  <c r="A62" i="14"/>
  <c r="B61" i="14"/>
  <c r="A61" i="14"/>
  <c r="B60" i="14"/>
  <c r="A60" i="14"/>
  <c r="B59" i="14"/>
  <c r="A59" i="14"/>
  <c r="B58" i="14"/>
  <c r="A58" i="14"/>
  <c r="B57" i="14"/>
  <c r="A57" i="14"/>
  <c r="A56" i="14"/>
  <c r="B56" i="14"/>
  <c r="B55" i="14"/>
  <c r="A55" i="14"/>
  <c r="AF112" i="9"/>
  <c r="Z112" i="9"/>
  <c r="Z136" i="6" s="1"/>
  <c r="AF111" i="9"/>
  <c r="Z111" i="9"/>
  <c r="Z135" i="6" s="1"/>
  <c r="AF110" i="9"/>
  <c r="Z110" i="9"/>
  <c r="Z134" i="6" s="1"/>
  <c r="AF109" i="9"/>
  <c r="Z109" i="9"/>
  <c r="Z133" i="6" s="1"/>
  <c r="AF108" i="9"/>
  <c r="Z108" i="9"/>
  <c r="Z132" i="6" s="1"/>
  <c r="AF107" i="9"/>
  <c r="Z107" i="9"/>
  <c r="Z131" i="6" s="1"/>
  <c r="AF106" i="9"/>
  <c r="Z106" i="9"/>
  <c r="Z130" i="6" s="1"/>
  <c r="AF105" i="9"/>
  <c r="Z105" i="9"/>
  <c r="Z129" i="6" s="1"/>
  <c r="AF104" i="9"/>
  <c r="Z104" i="9"/>
  <c r="Z128" i="6" s="1"/>
  <c r="AF103" i="9"/>
  <c r="Z103" i="9"/>
  <c r="Z127" i="6" s="1"/>
  <c r="AF102" i="9"/>
  <c r="Z102" i="9"/>
  <c r="Z126" i="6" s="1"/>
  <c r="AF101" i="9"/>
  <c r="Z101" i="9"/>
  <c r="Z125" i="6" s="1"/>
  <c r="AF100" i="9"/>
  <c r="Z100" i="9"/>
  <c r="Z124" i="6" s="1"/>
  <c r="AF99" i="9"/>
  <c r="Z99" i="9"/>
  <c r="Z123" i="6" s="1"/>
  <c r="AF98" i="9"/>
  <c r="Z98" i="9"/>
  <c r="Z122" i="6" s="1"/>
  <c r="AF97" i="9"/>
  <c r="Z97" i="9"/>
  <c r="Z121" i="6" s="1"/>
  <c r="AF96" i="9"/>
  <c r="Z96" i="9"/>
  <c r="Z120" i="6" s="1"/>
  <c r="AF95" i="9"/>
  <c r="Z95" i="9"/>
  <c r="Z119" i="6" s="1"/>
  <c r="AF94" i="9"/>
  <c r="Z94" i="9"/>
  <c r="Z118" i="6" s="1"/>
  <c r="AF93" i="9"/>
  <c r="Z93" i="9"/>
  <c r="Z117" i="6" s="1"/>
  <c r="AF92" i="9"/>
  <c r="Z92" i="9"/>
  <c r="Z110" i="6" s="1"/>
  <c r="AF91" i="9"/>
  <c r="Z91" i="9"/>
  <c r="Z109" i="6" s="1"/>
  <c r="AF90" i="9"/>
  <c r="Z90" i="9"/>
  <c r="Z108" i="6" s="1"/>
  <c r="AF89" i="9"/>
  <c r="Z89" i="9"/>
  <c r="Z107" i="6" s="1"/>
  <c r="AF88" i="9"/>
  <c r="Z88" i="9"/>
  <c r="Z106" i="6" s="1"/>
  <c r="AF87" i="9"/>
  <c r="Z87" i="9"/>
  <c r="Z105" i="6" s="1"/>
  <c r="AF86" i="9"/>
  <c r="Z86" i="9"/>
  <c r="Z104" i="6" s="1"/>
  <c r="AF85" i="9"/>
  <c r="Z85" i="9"/>
  <c r="Z103" i="6" s="1"/>
  <c r="AF84" i="9"/>
  <c r="Z84" i="9"/>
  <c r="Z102" i="6" s="1"/>
  <c r="AF83" i="9"/>
  <c r="Z83" i="9"/>
  <c r="Z101" i="6" s="1"/>
  <c r="AF82" i="9"/>
  <c r="Z82" i="9"/>
  <c r="Z100" i="6" s="1"/>
  <c r="AF81" i="9"/>
  <c r="Z81" i="9"/>
  <c r="Z99" i="6" s="1"/>
  <c r="AF80" i="9"/>
  <c r="AF79" i="9"/>
  <c r="Z79" i="9"/>
  <c r="Z97" i="6" s="1"/>
  <c r="AF78" i="9"/>
  <c r="Z78" i="9"/>
  <c r="Z96" i="6" s="1"/>
  <c r="AF77" i="9"/>
  <c r="Z77" i="9"/>
  <c r="Z95" i="6" s="1"/>
  <c r="AF76" i="9"/>
  <c r="Z76" i="9"/>
  <c r="Z94" i="6" s="1"/>
  <c r="AF75" i="9"/>
  <c r="Z75" i="9"/>
  <c r="Z93" i="6" s="1"/>
  <c r="AF74" i="9"/>
  <c r="Z74" i="9"/>
  <c r="Z92" i="6" s="1"/>
  <c r="AF73" i="9"/>
  <c r="Z73" i="9"/>
  <c r="Z91" i="6" s="1"/>
  <c r="AF72" i="9"/>
  <c r="AF71" i="9"/>
  <c r="Z71" i="9"/>
  <c r="Z83" i="6" s="1"/>
  <c r="AF70" i="9"/>
  <c r="Z70" i="9"/>
  <c r="Z82" i="6" s="1"/>
  <c r="AF69" i="9"/>
  <c r="Z69" i="9"/>
  <c r="Z81" i="6" s="1"/>
  <c r="AF68" i="9"/>
  <c r="Z68" i="9"/>
  <c r="Z80" i="6" s="1"/>
  <c r="AF67" i="9"/>
  <c r="Z67" i="9"/>
  <c r="Z79" i="6" s="1"/>
  <c r="AF66" i="9"/>
  <c r="Z66" i="9"/>
  <c r="Z78" i="6" s="1"/>
  <c r="AF65" i="9"/>
  <c r="Z65" i="9"/>
  <c r="Z77" i="6" s="1"/>
  <c r="AF64" i="9"/>
  <c r="AF63" i="9"/>
  <c r="Z63" i="9"/>
  <c r="Z75" i="6" s="1"/>
  <c r="AF62" i="9"/>
  <c r="Z62" i="9"/>
  <c r="Z74" i="6" s="1"/>
  <c r="AF61" i="9"/>
  <c r="Z61" i="9"/>
  <c r="Z73" i="6" s="1"/>
  <c r="AF60" i="9"/>
  <c r="Z60" i="9"/>
  <c r="Z72" i="6" s="1"/>
  <c r="AF59" i="9"/>
  <c r="Z59" i="9"/>
  <c r="Z71" i="6" s="1"/>
  <c r="AF58" i="9"/>
  <c r="Z58" i="9"/>
  <c r="Z70" i="6" s="1"/>
  <c r="AF57" i="9"/>
  <c r="Z57" i="9"/>
  <c r="Z69" i="6" s="1"/>
  <c r="AF56" i="9"/>
  <c r="AH250" i="5"/>
  <c r="V250" i="5"/>
  <c r="J213" i="10"/>
  <c r="I213" i="10"/>
  <c r="D213" i="10"/>
  <c r="C213" i="10"/>
  <c r="K213" i="10" s="1"/>
  <c r="B213" i="10"/>
  <c r="A213" i="10"/>
  <c r="AH248" i="5"/>
  <c r="V248" i="5"/>
  <c r="J211" i="10"/>
  <c r="I211" i="10"/>
  <c r="D211" i="10"/>
  <c r="C211" i="10"/>
  <c r="K211" i="10" s="1"/>
  <c r="B211" i="10"/>
  <c r="A211" i="10"/>
  <c r="AH246" i="5"/>
  <c r="V246" i="5"/>
  <c r="J209" i="10"/>
  <c r="I209" i="10"/>
  <c r="D209" i="10"/>
  <c r="C209" i="10"/>
  <c r="K209" i="10" s="1"/>
  <c r="B209" i="10"/>
  <c r="A209" i="10"/>
  <c r="AH244" i="5"/>
  <c r="V244" i="5"/>
  <c r="J207" i="10"/>
  <c r="I207" i="10"/>
  <c r="D207" i="10"/>
  <c r="C207" i="10"/>
  <c r="K207" i="10" s="1"/>
  <c r="B207" i="10"/>
  <c r="A207" i="10"/>
  <c r="AH242" i="5"/>
  <c r="V242" i="5"/>
  <c r="J205" i="10"/>
  <c r="I205" i="10"/>
  <c r="D205" i="10"/>
  <c r="C205" i="10"/>
  <c r="K205" i="10" s="1"/>
  <c r="B205" i="10"/>
  <c r="A205" i="10"/>
  <c r="AH240" i="5"/>
  <c r="V240" i="5"/>
  <c r="J203" i="10"/>
  <c r="I203" i="10"/>
  <c r="D203" i="10"/>
  <c r="C203" i="10"/>
  <c r="K203" i="10" s="1"/>
  <c r="B203" i="10"/>
  <c r="A203" i="10"/>
  <c r="AH238" i="5"/>
  <c r="V238" i="5"/>
  <c r="J201" i="10"/>
  <c r="I201" i="10"/>
  <c r="D201" i="10"/>
  <c r="C201" i="10"/>
  <c r="K201" i="10" s="1"/>
  <c r="B201" i="10"/>
  <c r="A201" i="10"/>
  <c r="AH236" i="5"/>
  <c r="V236" i="5"/>
  <c r="W235" i="5"/>
  <c r="J199" i="10"/>
  <c r="I199" i="10"/>
  <c r="D199" i="10"/>
  <c r="C199" i="10"/>
  <c r="K199" i="10" s="1"/>
  <c r="B199" i="10"/>
  <c r="A199" i="10"/>
  <c r="AH234" i="5"/>
  <c r="V234" i="5"/>
  <c r="J197" i="10"/>
  <c r="I197" i="10"/>
  <c r="D197" i="10"/>
  <c r="C197" i="10"/>
  <c r="K197" i="10" s="1"/>
  <c r="B197" i="10"/>
  <c r="A197" i="10"/>
  <c r="AH232" i="5"/>
  <c r="V232" i="5"/>
  <c r="J195" i="10"/>
  <c r="I195" i="10"/>
  <c r="D195" i="10"/>
  <c r="C195" i="10"/>
  <c r="K195" i="10" s="1"/>
  <c r="B195" i="10"/>
  <c r="A195" i="10"/>
  <c r="AH230" i="5"/>
  <c r="V230" i="5"/>
  <c r="J193" i="10"/>
  <c r="I193" i="10"/>
  <c r="D193" i="10"/>
  <c r="C193" i="10"/>
  <c r="K193" i="10" s="1"/>
  <c r="B193" i="10"/>
  <c r="A193" i="10"/>
  <c r="AH228" i="5"/>
  <c r="V228" i="5"/>
  <c r="J191" i="10"/>
  <c r="I191" i="10"/>
  <c r="D191" i="10"/>
  <c r="C191" i="10"/>
  <c r="K191" i="10" s="1"/>
  <c r="B191" i="10"/>
  <c r="A191" i="10"/>
  <c r="AH226" i="5"/>
  <c r="V226" i="5"/>
  <c r="J189" i="10"/>
  <c r="I189" i="10"/>
  <c r="D189" i="10"/>
  <c r="C189" i="10"/>
  <c r="K189" i="10" s="1"/>
  <c r="B189" i="10"/>
  <c r="A189" i="10"/>
  <c r="AH224" i="5"/>
  <c r="V224" i="5"/>
  <c r="J187" i="10"/>
  <c r="I187" i="10"/>
  <c r="D187" i="10"/>
  <c r="C187" i="10"/>
  <c r="K187" i="10" s="1"/>
  <c r="B187" i="10"/>
  <c r="A187" i="10"/>
  <c r="AH222" i="5"/>
  <c r="V222" i="5"/>
  <c r="J185" i="10"/>
  <c r="I185" i="10"/>
  <c r="D185" i="10"/>
  <c r="C185" i="10"/>
  <c r="K185" i="10" s="1"/>
  <c r="B185" i="10"/>
  <c r="A185" i="10"/>
  <c r="AH220" i="5"/>
  <c r="V220" i="5"/>
  <c r="J183" i="10"/>
  <c r="I183" i="10"/>
  <c r="D183" i="10"/>
  <c r="C183" i="10"/>
  <c r="K183" i="10" s="1"/>
  <c r="B183" i="10"/>
  <c r="A183" i="10"/>
  <c r="AH218" i="5"/>
  <c r="V218" i="5"/>
  <c r="J181" i="10"/>
  <c r="I181" i="10"/>
  <c r="D181" i="10"/>
  <c r="C181" i="10"/>
  <c r="K181" i="10" s="1"/>
  <c r="B181" i="10"/>
  <c r="A181" i="10"/>
  <c r="AH216" i="5"/>
  <c r="V216" i="5"/>
  <c r="J179" i="10"/>
  <c r="I179" i="10"/>
  <c r="D179" i="10"/>
  <c r="C179" i="10"/>
  <c r="K179" i="10" s="1"/>
  <c r="B179" i="10"/>
  <c r="A179" i="10"/>
  <c r="AH214" i="5"/>
  <c r="V214" i="5"/>
  <c r="J177" i="10"/>
  <c r="I177" i="10"/>
  <c r="D177" i="10"/>
  <c r="C177" i="10"/>
  <c r="K177" i="10" s="1"/>
  <c r="B177" i="10"/>
  <c r="A177" i="10"/>
  <c r="AH212" i="5"/>
  <c r="V212" i="5"/>
  <c r="J175" i="10"/>
  <c r="I175" i="10"/>
  <c r="D175" i="10"/>
  <c r="C175" i="10"/>
  <c r="K175" i="10" s="1"/>
  <c r="B175" i="10"/>
  <c r="A175" i="10"/>
  <c r="AH201" i="5"/>
  <c r="V201" i="5"/>
  <c r="AI200" i="5"/>
  <c r="W200" i="5"/>
  <c r="J173" i="10"/>
  <c r="I173" i="10"/>
  <c r="D173" i="10"/>
  <c r="C173" i="10"/>
  <c r="K173" i="10" s="1"/>
  <c r="B173" i="10"/>
  <c r="A173" i="10"/>
  <c r="AH199" i="5"/>
  <c r="V199" i="5"/>
  <c r="W198" i="5"/>
  <c r="J171" i="10"/>
  <c r="I171" i="10"/>
  <c r="D171" i="10"/>
  <c r="C171" i="10"/>
  <c r="K171" i="10" s="1"/>
  <c r="B171" i="10"/>
  <c r="A171" i="10"/>
  <c r="AH197" i="5"/>
  <c r="V197" i="5"/>
  <c r="W196" i="5"/>
  <c r="J169" i="10"/>
  <c r="I169" i="10"/>
  <c r="D169" i="10"/>
  <c r="C169" i="10"/>
  <c r="K169" i="10" s="1"/>
  <c r="B169" i="10"/>
  <c r="A169" i="10"/>
  <c r="AH195" i="5"/>
  <c r="V195" i="5"/>
  <c r="W194" i="5"/>
  <c r="J167" i="10"/>
  <c r="I167" i="10"/>
  <c r="D167" i="10"/>
  <c r="C167" i="10"/>
  <c r="K167" i="10" s="1"/>
  <c r="B167" i="10"/>
  <c r="A167" i="10"/>
  <c r="AH193" i="5"/>
  <c r="V193" i="5"/>
  <c r="W192" i="5"/>
  <c r="J165" i="10"/>
  <c r="I165" i="10"/>
  <c r="D165" i="10"/>
  <c r="C165" i="10"/>
  <c r="K165" i="10" s="1"/>
  <c r="B165" i="10"/>
  <c r="A165" i="10"/>
  <c r="AH191" i="5"/>
  <c r="V191" i="5"/>
  <c r="AI190" i="5"/>
  <c r="W190" i="5"/>
  <c r="J163" i="10"/>
  <c r="I163" i="10"/>
  <c r="D163" i="10"/>
  <c r="C163" i="10"/>
  <c r="K163" i="10" s="1"/>
  <c r="B163" i="10"/>
  <c r="A163" i="10"/>
  <c r="AH189" i="5"/>
  <c r="V189" i="5"/>
  <c r="W188" i="5"/>
  <c r="J161" i="10"/>
  <c r="I161" i="10"/>
  <c r="D161" i="10"/>
  <c r="C161" i="10"/>
  <c r="K161" i="10" s="1"/>
  <c r="B161" i="10"/>
  <c r="A161" i="10"/>
  <c r="AH187" i="5"/>
  <c r="V187" i="5"/>
  <c r="W186" i="5"/>
  <c r="J159" i="10"/>
  <c r="I159" i="10"/>
  <c r="D159" i="10"/>
  <c r="C159" i="10"/>
  <c r="K159" i="10" s="1"/>
  <c r="B159" i="10"/>
  <c r="A159" i="10"/>
  <c r="AH185" i="5"/>
  <c r="V185" i="5"/>
  <c r="W184" i="5"/>
  <c r="J157" i="10"/>
  <c r="I157" i="10"/>
  <c r="D157" i="10"/>
  <c r="C157" i="10"/>
  <c r="K157" i="10" s="1"/>
  <c r="B157" i="10"/>
  <c r="A157" i="10"/>
  <c r="AH183" i="5"/>
  <c r="V183" i="5"/>
  <c r="W182" i="5"/>
  <c r="J155" i="10"/>
  <c r="I155" i="10"/>
  <c r="D155" i="10"/>
  <c r="C155" i="10"/>
  <c r="K155" i="10" s="1"/>
  <c r="B155" i="10"/>
  <c r="A155" i="10"/>
  <c r="AH181" i="5"/>
  <c r="V181" i="5"/>
  <c r="W180" i="5"/>
  <c r="J153" i="10"/>
  <c r="I153" i="10"/>
  <c r="D153" i="10"/>
  <c r="C153" i="10"/>
  <c r="K153" i="10" s="1"/>
  <c r="B153" i="10"/>
  <c r="A153" i="10"/>
  <c r="AH179" i="5"/>
  <c r="V179" i="5"/>
  <c r="AI178" i="5"/>
  <c r="W178" i="5"/>
  <c r="J151" i="10"/>
  <c r="I151" i="10"/>
  <c r="D151" i="10"/>
  <c r="C151" i="10"/>
  <c r="K151" i="10" s="1"/>
  <c r="B151" i="10"/>
  <c r="A151" i="10"/>
  <c r="AH177" i="5"/>
  <c r="V177" i="5"/>
  <c r="W176" i="5"/>
  <c r="J149" i="10"/>
  <c r="I149" i="10"/>
  <c r="D149" i="10"/>
  <c r="C149" i="10"/>
  <c r="K149" i="10" s="1"/>
  <c r="B149" i="10"/>
  <c r="A149" i="10"/>
  <c r="AH175" i="5"/>
  <c r="V175" i="5"/>
  <c r="W174" i="5"/>
  <c r="J147" i="10"/>
  <c r="I147" i="10"/>
  <c r="D147" i="10"/>
  <c r="C147" i="10"/>
  <c r="K147" i="10" s="1"/>
  <c r="B147" i="10"/>
  <c r="A147" i="10"/>
  <c r="AH173" i="5"/>
  <c r="V173" i="5"/>
  <c r="AI172" i="5"/>
  <c r="W172" i="5"/>
  <c r="J145" i="10"/>
  <c r="I145" i="10"/>
  <c r="D145" i="10"/>
  <c r="C145" i="10"/>
  <c r="K145" i="10" s="1"/>
  <c r="B145" i="10"/>
  <c r="A145" i="10"/>
  <c r="AH171" i="5"/>
  <c r="V171" i="5"/>
  <c r="W170" i="5"/>
  <c r="J143" i="10"/>
  <c r="I143" i="10"/>
  <c r="D143" i="10"/>
  <c r="C143" i="10"/>
  <c r="K143" i="10" s="1"/>
  <c r="B143" i="10"/>
  <c r="A143" i="10"/>
  <c r="AH169" i="5"/>
  <c r="V169" i="5"/>
  <c r="W168" i="5"/>
  <c r="J141" i="10"/>
  <c r="I141" i="10"/>
  <c r="D141" i="10"/>
  <c r="C141" i="10"/>
  <c r="K141" i="10" s="1"/>
  <c r="B141" i="10"/>
  <c r="A141" i="10"/>
  <c r="AH167" i="5"/>
  <c r="V167" i="5"/>
  <c r="W166" i="5"/>
  <c r="J139" i="10"/>
  <c r="I139" i="10"/>
  <c r="D139" i="10"/>
  <c r="C139" i="10"/>
  <c r="K139" i="10" s="1"/>
  <c r="B139" i="10"/>
  <c r="A139" i="10"/>
  <c r="AH165" i="5"/>
  <c r="V165" i="5"/>
  <c r="W164" i="5"/>
  <c r="J137" i="10"/>
  <c r="I137" i="10"/>
  <c r="D137" i="10"/>
  <c r="C137" i="10"/>
  <c r="K137" i="10" s="1"/>
  <c r="B137" i="10"/>
  <c r="A137" i="10"/>
  <c r="AH163" i="5"/>
  <c r="V163" i="5"/>
  <c r="W162" i="5"/>
  <c r="J135" i="10"/>
  <c r="I135" i="10"/>
  <c r="D135" i="10"/>
  <c r="C135" i="10"/>
  <c r="K135" i="10" s="1"/>
  <c r="B135" i="10"/>
  <c r="A135" i="10"/>
  <c r="AO94" i="10"/>
  <c r="AH200" i="5" s="1"/>
  <c r="AH152" i="5"/>
  <c r="V152" i="5"/>
  <c r="AO93" i="10"/>
  <c r="J133" i="10"/>
  <c r="I133" i="10"/>
  <c r="D133" i="10"/>
  <c r="C133" i="10"/>
  <c r="K133" i="10" s="1"/>
  <c r="B133" i="10"/>
  <c r="A133" i="10"/>
  <c r="AO92" i="10"/>
  <c r="AH150" i="5"/>
  <c r="V150" i="5"/>
  <c r="AO91" i="10"/>
  <c r="AI149" i="5"/>
  <c r="W149" i="5"/>
  <c r="J131" i="10"/>
  <c r="I131" i="10"/>
  <c r="D131" i="10"/>
  <c r="C131" i="10"/>
  <c r="K131" i="10" s="1"/>
  <c r="B131" i="10"/>
  <c r="A131" i="10"/>
  <c r="AO90" i="10"/>
  <c r="AH148" i="5"/>
  <c r="V148" i="5"/>
  <c r="AO89" i="10"/>
  <c r="W147" i="5"/>
  <c r="J129" i="10"/>
  <c r="I129" i="10"/>
  <c r="D129" i="10"/>
  <c r="C129" i="10"/>
  <c r="K129" i="10" s="1"/>
  <c r="B129" i="10"/>
  <c r="A129" i="10"/>
  <c r="AO88" i="10"/>
  <c r="AH146" i="5"/>
  <c r="V146" i="5"/>
  <c r="AO87" i="10"/>
  <c r="AI145" i="5"/>
  <c r="W145" i="5"/>
  <c r="J127" i="10"/>
  <c r="I127" i="10"/>
  <c r="D127" i="10"/>
  <c r="C127" i="10"/>
  <c r="K127" i="10" s="1"/>
  <c r="B127" i="10"/>
  <c r="A127" i="10"/>
  <c r="AO86" i="10"/>
  <c r="AH144" i="5"/>
  <c r="V144" i="5"/>
  <c r="AO85" i="10"/>
  <c r="J125" i="10"/>
  <c r="I125" i="10"/>
  <c r="D125" i="10"/>
  <c r="C125" i="10"/>
  <c r="K125" i="10" s="1"/>
  <c r="B125" i="10"/>
  <c r="A125" i="10"/>
  <c r="AO84" i="10"/>
  <c r="AH142" i="5"/>
  <c r="V142" i="5"/>
  <c r="AO83" i="10"/>
  <c r="AI141" i="5"/>
  <c r="W141" i="5"/>
  <c r="J123" i="10"/>
  <c r="I123" i="10"/>
  <c r="D123" i="10"/>
  <c r="C123" i="10"/>
  <c r="K123" i="10" s="1"/>
  <c r="B123" i="10"/>
  <c r="A123" i="10"/>
  <c r="AO82" i="10"/>
  <c r="AH140" i="5"/>
  <c r="V140" i="5"/>
  <c r="AO81" i="10"/>
  <c r="W139" i="5"/>
  <c r="J121" i="10"/>
  <c r="I121" i="10"/>
  <c r="D121" i="10"/>
  <c r="C121" i="10"/>
  <c r="K121" i="10" s="1"/>
  <c r="B121" i="10"/>
  <c r="A121" i="10"/>
  <c r="AO80" i="10"/>
  <c r="AH138" i="5"/>
  <c r="V138" i="5"/>
  <c r="AO79" i="10"/>
  <c r="AI137" i="5"/>
  <c r="W137" i="5"/>
  <c r="J119" i="10"/>
  <c r="I119" i="10"/>
  <c r="D119" i="10"/>
  <c r="C119" i="10"/>
  <c r="K119" i="10" s="1"/>
  <c r="B119" i="10"/>
  <c r="A119" i="10"/>
  <c r="AO78" i="10"/>
  <c r="AH136" i="5"/>
  <c r="V136" i="5"/>
  <c r="AO77" i="10"/>
  <c r="J117" i="10"/>
  <c r="I117" i="10"/>
  <c r="D117" i="10"/>
  <c r="C117" i="10"/>
  <c r="K117" i="10" s="1"/>
  <c r="B117" i="10"/>
  <c r="A117" i="10"/>
  <c r="AO76" i="10"/>
  <c r="AH134" i="5"/>
  <c r="V134" i="5"/>
  <c r="AO75" i="10"/>
  <c r="W133" i="5"/>
  <c r="J115" i="10"/>
  <c r="I115" i="10"/>
  <c r="D115" i="10"/>
  <c r="C115" i="10"/>
  <c r="K115" i="10" s="1"/>
  <c r="B115" i="10"/>
  <c r="A115" i="10"/>
  <c r="AO74" i="10"/>
  <c r="AH151" i="5" s="1"/>
  <c r="AH132" i="5"/>
  <c r="V132" i="5"/>
  <c r="W131" i="5"/>
  <c r="J113" i="10"/>
  <c r="I113" i="10"/>
  <c r="D113" i="10"/>
  <c r="C113" i="10"/>
  <c r="K113" i="10" s="1"/>
  <c r="B113" i="10"/>
  <c r="A113" i="10"/>
  <c r="AH130" i="5"/>
  <c r="V130" i="5"/>
  <c r="V145" i="5"/>
  <c r="AI129" i="5"/>
  <c r="J111" i="10"/>
  <c r="I111" i="10"/>
  <c r="D111" i="10"/>
  <c r="C111" i="10"/>
  <c r="K111" i="10" s="1"/>
  <c r="B111" i="10"/>
  <c r="A111" i="10"/>
  <c r="AH143" i="5"/>
  <c r="AH128" i="5"/>
  <c r="V128" i="5"/>
  <c r="AH141" i="5"/>
  <c r="AI127" i="5"/>
  <c r="J109" i="10"/>
  <c r="I109" i="10"/>
  <c r="D109" i="10"/>
  <c r="C109" i="10"/>
  <c r="K109" i="10" s="1"/>
  <c r="B109" i="10"/>
  <c r="A109" i="10"/>
  <c r="AH139" i="5"/>
  <c r="AH126" i="5"/>
  <c r="V126" i="5"/>
  <c r="AI125" i="5"/>
  <c r="W125" i="5"/>
  <c r="J107" i="10"/>
  <c r="I107" i="10"/>
  <c r="D107" i="10"/>
  <c r="C107" i="10"/>
  <c r="K107" i="10" s="1"/>
  <c r="B107" i="10"/>
  <c r="A107" i="10"/>
  <c r="AH135" i="5"/>
  <c r="AH124" i="5"/>
  <c r="V124" i="5"/>
  <c r="W123" i="5"/>
  <c r="J105" i="10"/>
  <c r="I105" i="10"/>
  <c r="D105" i="10"/>
  <c r="C105" i="10"/>
  <c r="K105" i="10" s="1"/>
  <c r="B105" i="10"/>
  <c r="A105" i="10"/>
  <c r="AH122" i="5"/>
  <c r="V122" i="5"/>
  <c r="AI121" i="5"/>
  <c r="AH121" i="5"/>
  <c r="J103" i="10"/>
  <c r="I103" i="10"/>
  <c r="D103" i="10"/>
  <c r="C103" i="10"/>
  <c r="K103" i="10" s="1"/>
  <c r="B103" i="10"/>
  <c r="A103" i="10"/>
  <c r="AH127" i="5"/>
  <c r="AH120" i="5"/>
  <c r="V120" i="5"/>
  <c r="AH125" i="5"/>
  <c r="J101" i="10"/>
  <c r="I101" i="10"/>
  <c r="D101" i="10"/>
  <c r="C101" i="10"/>
  <c r="K101" i="10" s="1"/>
  <c r="B101" i="10"/>
  <c r="A101" i="10"/>
  <c r="AH123" i="5"/>
  <c r="AH118" i="5"/>
  <c r="V118" i="5"/>
  <c r="V121" i="5"/>
  <c r="AI117" i="5"/>
  <c r="W117" i="5"/>
  <c r="J99" i="10"/>
  <c r="I99" i="10"/>
  <c r="D99" i="10"/>
  <c r="C99" i="10"/>
  <c r="K99" i="10" s="1"/>
  <c r="B99" i="10"/>
  <c r="A99" i="10"/>
  <c r="AH119" i="5"/>
  <c r="AH116" i="5"/>
  <c r="V116" i="5"/>
  <c r="AH117" i="5"/>
  <c r="AI115" i="5"/>
  <c r="W115" i="5"/>
  <c r="J97" i="10"/>
  <c r="I97" i="10"/>
  <c r="D97" i="10"/>
  <c r="C97" i="10"/>
  <c r="K97" i="10" s="1"/>
  <c r="B97" i="10"/>
  <c r="A97" i="10"/>
  <c r="AH115" i="5"/>
  <c r="AH114" i="5"/>
  <c r="V114" i="5"/>
  <c r="AH113" i="5"/>
  <c r="J95" i="10"/>
  <c r="I95" i="10"/>
  <c r="D95" i="10"/>
  <c r="C95" i="10"/>
  <c r="K95" i="10" s="1"/>
  <c r="B95" i="10"/>
  <c r="A95" i="10"/>
  <c r="DI114" i="14"/>
  <c r="L114" i="14"/>
  <c r="K114" i="14"/>
  <c r="J114" i="14"/>
  <c r="I114" i="14"/>
  <c r="H114" i="14"/>
  <c r="G114" i="14"/>
  <c r="F114" i="14"/>
  <c r="E114" i="14"/>
  <c r="DI113" i="14"/>
  <c r="L113" i="14"/>
  <c r="K113" i="14"/>
  <c r="J113" i="14"/>
  <c r="I113" i="14"/>
  <c r="H113" i="14"/>
  <c r="G113" i="14"/>
  <c r="F113" i="14"/>
  <c r="E113" i="14"/>
  <c r="DI112" i="14"/>
  <c r="L112" i="14"/>
  <c r="K112" i="14"/>
  <c r="J112" i="14"/>
  <c r="I112" i="14"/>
  <c r="H112" i="14"/>
  <c r="G112" i="14"/>
  <c r="F112" i="14"/>
  <c r="E112" i="14"/>
  <c r="DI111" i="14"/>
  <c r="L111" i="14"/>
  <c r="K111" i="14"/>
  <c r="J111" i="14"/>
  <c r="I111" i="14"/>
  <c r="H111" i="14"/>
  <c r="G111" i="14"/>
  <c r="F111" i="14"/>
  <c r="E111" i="14"/>
  <c r="DI110" i="14"/>
  <c r="L110" i="14"/>
  <c r="K110" i="14"/>
  <c r="J110" i="14"/>
  <c r="I110" i="14"/>
  <c r="H110" i="14"/>
  <c r="G110" i="14"/>
  <c r="F110" i="14"/>
  <c r="E110" i="14"/>
  <c r="DI109" i="14"/>
  <c r="L109" i="14"/>
  <c r="K109" i="14"/>
  <c r="J109" i="14"/>
  <c r="I109" i="14"/>
  <c r="H109" i="14"/>
  <c r="G109" i="14"/>
  <c r="F109" i="14"/>
  <c r="E109" i="14"/>
  <c r="DI108" i="14"/>
  <c r="L108" i="14"/>
  <c r="K108" i="14"/>
  <c r="J108" i="14"/>
  <c r="I108" i="14"/>
  <c r="H108" i="14"/>
  <c r="G108" i="14"/>
  <c r="F108" i="14"/>
  <c r="E108" i="14"/>
  <c r="DI107" i="14"/>
  <c r="L107" i="14"/>
  <c r="K107" i="14"/>
  <c r="J107" i="14"/>
  <c r="I107" i="14"/>
  <c r="H107" i="14"/>
  <c r="G107" i="14"/>
  <c r="F107" i="14"/>
  <c r="E107" i="14"/>
  <c r="DI106" i="14"/>
  <c r="L106" i="14"/>
  <c r="K106" i="14"/>
  <c r="J106" i="14"/>
  <c r="I106" i="14"/>
  <c r="H106" i="14"/>
  <c r="G106" i="14"/>
  <c r="F106" i="14"/>
  <c r="E106" i="14"/>
  <c r="DI105" i="14"/>
  <c r="L105" i="14"/>
  <c r="K105" i="14"/>
  <c r="J105" i="14"/>
  <c r="I105" i="14"/>
  <c r="H105" i="14"/>
  <c r="G105" i="14"/>
  <c r="F105" i="14"/>
  <c r="E105" i="14"/>
  <c r="DI104" i="14"/>
  <c r="L104" i="14"/>
  <c r="K104" i="14"/>
  <c r="J104" i="14"/>
  <c r="I104" i="14"/>
  <c r="H104" i="14"/>
  <c r="G104" i="14"/>
  <c r="F104" i="14"/>
  <c r="E104" i="14"/>
  <c r="DI103" i="14"/>
  <c r="L103" i="14"/>
  <c r="K103" i="14"/>
  <c r="J103" i="14"/>
  <c r="I103" i="14"/>
  <c r="H103" i="14"/>
  <c r="G103" i="14"/>
  <c r="F103" i="14"/>
  <c r="E103" i="14"/>
  <c r="DI102" i="14"/>
  <c r="L102" i="14"/>
  <c r="K102" i="14"/>
  <c r="J102" i="14"/>
  <c r="I102" i="14"/>
  <c r="H102" i="14"/>
  <c r="G102" i="14"/>
  <c r="F102" i="14"/>
  <c r="E102" i="14"/>
  <c r="DI101" i="14"/>
  <c r="L101" i="14"/>
  <c r="K101" i="14"/>
  <c r="J101" i="14"/>
  <c r="I101" i="14"/>
  <c r="H101" i="14"/>
  <c r="G101" i="14"/>
  <c r="F101" i="14"/>
  <c r="E101" i="14"/>
  <c r="DI100" i="14"/>
  <c r="L100" i="14"/>
  <c r="K100" i="14"/>
  <c r="J100" i="14"/>
  <c r="I100" i="14"/>
  <c r="H100" i="14"/>
  <c r="G100" i="14"/>
  <c r="F100" i="14"/>
  <c r="E100" i="14"/>
  <c r="DI99" i="14"/>
  <c r="L99" i="14"/>
  <c r="K99" i="14"/>
  <c r="J99" i="14"/>
  <c r="I99" i="14"/>
  <c r="H99" i="14"/>
  <c r="G99" i="14"/>
  <c r="F99" i="14"/>
  <c r="E99" i="14"/>
  <c r="DI98" i="14"/>
  <c r="L98" i="14"/>
  <c r="K98" i="14"/>
  <c r="J98" i="14"/>
  <c r="I98" i="14"/>
  <c r="H98" i="14"/>
  <c r="G98" i="14"/>
  <c r="F98" i="14"/>
  <c r="E98" i="14"/>
  <c r="DI97" i="14"/>
  <c r="L97" i="14"/>
  <c r="K97" i="14"/>
  <c r="J97" i="14"/>
  <c r="I97" i="14"/>
  <c r="H97" i="14"/>
  <c r="G97" i="14"/>
  <c r="F97" i="14"/>
  <c r="E97" i="14"/>
  <c r="DI96" i="14"/>
  <c r="L96" i="14"/>
  <c r="K96" i="14"/>
  <c r="J96" i="14"/>
  <c r="I96" i="14"/>
  <c r="H96" i="14"/>
  <c r="G96" i="14"/>
  <c r="F96" i="14"/>
  <c r="E96" i="14"/>
  <c r="DI95" i="14"/>
  <c r="L95" i="14"/>
  <c r="K95" i="14"/>
  <c r="J95" i="14"/>
  <c r="I95" i="14"/>
  <c r="H95" i="14"/>
  <c r="G95" i="14"/>
  <c r="F95" i="14"/>
  <c r="E95" i="14"/>
  <c r="DI94" i="14"/>
  <c r="L94" i="14"/>
  <c r="K94" i="14"/>
  <c r="J94" i="14"/>
  <c r="I94" i="14"/>
  <c r="H94" i="14"/>
  <c r="G94" i="14"/>
  <c r="F94" i="14"/>
  <c r="E94" i="14"/>
  <c r="DI93" i="14"/>
  <c r="L93" i="14"/>
  <c r="K93" i="14"/>
  <c r="J93" i="14"/>
  <c r="I93" i="14"/>
  <c r="H93" i="14"/>
  <c r="G93" i="14"/>
  <c r="F93" i="14"/>
  <c r="E93" i="14"/>
  <c r="DI92" i="14"/>
  <c r="L92" i="14"/>
  <c r="K92" i="14"/>
  <c r="J92" i="14"/>
  <c r="I92" i="14"/>
  <c r="H92" i="14"/>
  <c r="G92" i="14"/>
  <c r="F92" i="14"/>
  <c r="E92" i="14"/>
  <c r="DI91" i="14"/>
  <c r="L91" i="14"/>
  <c r="K91" i="14"/>
  <c r="J91" i="14"/>
  <c r="I91" i="14"/>
  <c r="H91" i="14"/>
  <c r="G91" i="14"/>
  <c r="F91" i="14"/>
  <c r="E91" i="14"/>
  <c r="DI90" i="14"/>
  <c r="L90" i="14"/>
  <c r="K90" i="14"/>
  <c r="J90" i="14"/>
  <c r="I90" i="14"/>
  <c r="H90" i="14"/>
  <c r="G90" i="14"/>
  <c r="F90" i="14"/>
  <c r="E90" i="14"/>
  <c r="DI89" i="14"/>
  <c r="L89" i="14"/>
  <c r="K89" i="14"/>
  <c r="J89" i="14"/>
  <c r="I89" i="14"/>
  <c r="H89" i="14"/>
  <c r="G89" i="14"/>
  <c r="F89" i="14"/>
  <c r="E89" i="14"/>
  <c r="DI88" i="14"/>
  <c r="L88" i="14"/>
  <c r="K88" i="14"/>
  <c r="J88" i="14"/>
  <c r="I88" i="14"/>
  <c r="H88" i="14"/>
  <c r="G88" i="14"/>
  <c r="F88" i="14"/>
  <c r="E88" i="14"/>
  <c r="DI87" i="14"/>
  <c r="L87" i="14"/>
  <c r="K87" i="14"/>
  <c r="J87" i="14"/>
  <c r="I87" i="14"/>
  <c r="H87" i="14"/>
  <c r="G87" i="14"/>
  <c r="F87" i="14"/>
  <c r="E87" i="14"/>
  <c r="DI86" i="14"/>
  <c r="L86" i="14"/>
  <c r="K86" i="14"/>
  <c r="J86" i="14"/>
  <c r="I86" i="14"/>
  <c r="H86" i="14"/>
  <c r="G86" i="14"/>
  <c r="F86" i="14"/>
  <c r="E86" i="14"/>
  <c r="DI85" i="14"/>
  <c r="L85" i="14"/>
  <c r="K85" i="14"/>
  <c r="J85" i="14"/>
  <c r="I85" i="14"/>
  <c r="H85" i="14"/>
  <c r="G85" i="14"/>
  <c r="F85" i="14"/>
  <c r="E85" i="14"/>
  <c r="DI84" i="14"/>
  <c r="L84" i="14"/>
  <c r="K84" i="14"/>
  <c r="J84" i="14"/>
  <c r="I84" i="14"/>
  <c r="H84" i="14"/>
  <c r="G84" i="14"/>
  <c r="F84" i="14"/>
  <c r="E84" i="14"/>
  <c r="DI83" i="14"/>
  <c r="L83" i="14"/>
  <c r="K83" i="14"/>
  <c r="J83" i="14"/>
  <c r="I83" i="14"/>
  <c r="H83" i="14"/>
  <c r="G83" i="14"/>
  <c r="F83" i="14"/>
  <c r="E83" i="14"/>
  <c r="DI82" i="14"/>
  <c r="L82" i="14"/>
  <c r="K82" i="14"/>
  <c r="J82" i="14"/>
  <c r="I82" i="14"/>
  <c r="H82" i="14"/>
  <c r="G82" i="14"/>
  <c r="F82" i="14"/>
  <c r="E82" i="14"/>
  <c r="DI81" i="14"/>
  <c r="L81" i="14"/>
  <c r="K81" i="14"/>
  <c r="J81" i="14"/>
  <c r="I81" i="14"/>
  <c r="H81" i="14"/>
  <c r="G81" i="14"/>
  <c r="F81" i="14"/>
  <c r="E81" i="14"/>
  <c r="DI80" i="14"/>
  <c r="L80" i="14"/>
  <c r="K80" i="14"/>
  <c r="J80" i="14"/>
  <c r="I80" i="14"/>
  <c r="H80" i="14"/>
  <c r="G80" i="14"/>
  <c r="F80" i="14"/>
  <c r="E80" i="14"/>
  <c r="DI79" i="14"/>
  <c r="L79" i="14"/>
  <c r="K79" i="14"/>
  <c r="J79" i="14"/>
  <c r="I79" i="14"/>
  <c r="H79" i="14"/>
  <c r="G79" i="14"/>
  <c r="F79" i="14"/>
  <c r="E79" i="14"/>
  <c r="DI78" i="14"/>
  <c r="L78" i="14"/>
  <c r="K78" i="14"/>
  <c r="J78" i="14"/>
  <c r="I78" i="14"/>
  <c r="H78" i="14"/>
  <c r="G78" i="14"/>
  <c r="F78" i="14"/>
  <c r="E78" i="14"/>
  <c r="DI77" i="14"/>
  <c r="L77" i="14"/>
  <c r="K77" i="14"/>
  <c r="J77" i="14"/>
  <c r="I77" i="14"/>
  <c r="H77" i="14"/>
  <c r="G77" i="14"/>
  <c r="F77" i="14"/>
  <c r="E77" i="14"/>
  <c r="DI76" i="14"/>
  <c r="L76" i="14"/>
  <c r="K76" i="14"/>
  <c r="J76" i="14"/>
  <c r="I76" i="14"/>
  <c r="H76" i="14"/>
  <c r="G76" i="14"/>
  <c r="F76" i="14"/>
  <c r="E76" i="14"/>
  <c r="DI75" i="14"/>
  <c r="L75" i="14"/>
  <c r="K75" i="14"/>
  <c r="J75" i="14"/>
  <c r="I75" i="14"/>
  <c r="H75" i="14"/>
  <c r="G75" i="14"/>
  <c r="F75" i="14"/>
  <c r="E75" i="14"/>
  <c r="DI74" i="14"/>
  <c r="L74" i="14"/>
  <c r="K74" i="14"/>
  <c r="J74" i="14"/>
  <c r="I74" i="14"/>
  <c r="H74" i="14"/>
  <c r="G74" i="14"/>
  <c r="F74" i="14"/>
  <c r="E74" i="14"/>
  <c r="DI73" i="14"/>
  <c r="L73" i="14"/>
  <c r="K73" i="14"/>
  <c r="J73" i="14"/>
  <c r="I73" i="14"/>
  <c r="H73" i="14"/>
  <c r="G73" i="14"/>
  <c r="F73" i="14"/>
  <c r="E73" i="14"/>
  <c r="DI72" i="14"/>
  <c r="L72" i="14"/>
  <c r="K72" i="14"/>
  <c r="J72" i="14"/>
  <c r="I72" i="14"/>
  <c r="H72" i="14"/>
  <c r="G72" i="14"/>
  <c r="F72" i="14"/>
  <c r="E72" i="14"/>
  <c r="DI71" i="14"/>
  <c r="L71" i="14"/>
  <c r="K71" i="14"/>
  <c r="J71" i="14"/>
  <c r="I71" i="14"/>
  <c r="H71" i="14"/>
  <c r="G71" i="14"/>
  <c r="F71" i="14"/>
  <c r="E71" i="14"/>
  <c r="DI70" i="14"/>
  <c r="L70" i="14"/>
  <c r="K70" i="14"/>
  <c r="J70" i="14"/>
  <c r="I70" i="14"/>
  <c r="H70" i="14"/>
  <c r="G70" i="14"/>
  <c r="F70" i="14"/>
  <c r="E70" i="14"/>
  <c r="DI69" i="14"/>
  <c r="L69" i="14"/>
  <c r="K69" i="14"/>
  <c r="J69" i="14"/>
  <c r="I69" i="14"/>
  <c r="H69" i="14"/>
  <c r="G69" i="14"/>
  <c r="F69" i="14"/>
  <c r="E69" i="14"/>
  <c r="DI68" i="14"/>
  <c r="L68" i="14"/>
  <c r="K68" i="14"/>
  <c r="J68" i="14"/>
  <c r="I68" i="14"/>
  <c r="H68" i="14"/>
  <c r="G68" i="14"/>
  <c r="F68" i="14"/>
  <c r="E68" i="14"/>
  <c r="DI67" i="14"/>
  <c r="L67" i="14"/>
  <c r="K67" i="14"/>
  <c r="J67" i="14"/>
  <c r="I67" i="14"/>
  <c r="H67" i="14"/>
  <c r="G67" i="14"/>
  <c r="F67" i="14"/>
  <c r="E67" i="14"/>
  <c r="DI66" i="14"/>
  <c r="L66" i="14"/>
  <c r="K66" i="14"/>
  <c r="J66" i="14"/>
  <c r="I66" i="14"/>
  <c r="H66" i="14"/>
  <c r="G66" i="14"/>
  <c r="F66" i="14"/>
  <c r="E66" i="14"/>
  <c r="DI65" i="14"/>
  <c r="L65" i="14"/>
  <c r="K65" i="14"/>
  <c r="J65" i="14"/>
  <c r="I65" i="14"/>
  <c r="H65" i="14"/>
  <c r="G65" i="14"/>
  <c r="F65" i="14"/>
  <c r="E65" i="14"/>
  <c r="DI64" i="14"/>
  <c r="L64" i="14"/>
  <c r="K64" i="14"/>
  <c r="J64" i="14"/>
  <c r="I64" i="14"/>
  <c r="H64" i="14"/>
  <c r="G64" i="14"/>
  <c r="F64" i="14"/>
  <c r="E64" i="14"/>
  <c r="DI63" i="14"/>
  <c r="DI62" i="14"/>
  <c r="DI61" i="14"/>
  <c r="DI60" i="14"/>
  <c r="DI59" i="14"/>
  <c r="DI58" i="14"/>
  <c r="DI57" i="14"/>
  <c r="DI56" i="14"/>
  <c r="DI55" i="14"/>
  <c r="M216" i="4"/>
  <c r="L216" i="4"/>
  <c r="N142" i="13" s="1"/>
  <c r="K216" i="4"/>
  <c r="M142" i="13" s="1"/>
  <c r="M214" i="4"/>
  <c r="L214" i="4"/>
  <c r="N141" i="13" s="1"/>
  <c r="K214" i="4"/>
  <c r="M141" i="13" s="1"/>
  <c r="M212" i="4"/>
  <c r="L212" i="4"/>
  <c r="N140" i="13" s="1"/>
  <c r="K212" i="4"/>
  <c r="M140" i="13" s="1"/>
  <c r="M210" i="4"/>
  <c r="L210" i="4"/>
  <c r="N139" i="13" s="1"/>
  <c r="K210" i="4"/>
  <c r="M139" i="13" s="1"/>
  <c r="M208" i="4"/>
  <c r="L208" i="4"/>
  <c r="N138" i="13" s="1"/>
  <c r="K208" i="4"/>
  <c r="M138" i="13" s="1"/>
  <c r="M206" i="4"/>
  <c r="L206" i="4"/>
  <c r="N137" i="13" s="1"/>
  <c r="K206" i="4"/>
  <c r="M137" i="13" s="1"/>
  <c r="M204" i="4"/>
  <c r="L204" i="4"/>
  <c r="N136" i="13" s="1"/>
  <c r="K204" i="4"/>
  <c r="M136" i="13" s="1"/>
  <c r="M202" i="4"/>
  <c r="L202" i="4"/>
  <c r="N135" i="13" s="1"/>
  <c r="K202" i="4"/>
  <c r="M135" i="13" s="1"/>
  <c r="M200" i="4"/>
  <c r="L200" i="4"/>
  <c r="N134" i="13" s="1"/>
  <c r="K200" i="4"/>
  <c r="M134" i="13" s="1"/>
  <c r="M198" i="4"/>
  <c r="L198" i="4"/>
  <c r="N133" i="13" s="1"/>
  <c r="K198" i="4"/>
  <c r="M133" i="13" s="1"/>
  <c r="M196" i="4"/>
  <c r="L196" i="4"/>
  <c r="N132" i="13" s="1"/>
  <c r="K196" i="4"/>
  <c r="M132" i="13" s="1"/>
  <c r="M194" i="4"/>
  <c r="L194" i="4"/>
  <c r="N131" i="13" s="1"/>
  <c r="K194" i="4"/>
  <c r="M131" i="13" s="1"/>
  <c r="M192" i="4"/>
  <c r="L192" i="4"/>
  <c r="N130" i="13" s="1"/>
  <c r="K192" i="4"/>
  <c r="M130" i="13" s="1"/>
  <c r="M190" i="4"/>
  <c r="L190" i="4"/>
  <c r="N129" i="13" s="1"/>
  <c r="K190" i="4"/>
  <c r="M129" i="13" s="1"/>
  <c r="M188" i="4"/>
  <c r="L188" i="4"/>
  <c r="N128" i="13" s="1"/>
  <c r="K188" i="4"/>
  <c r="M128" i="13" s="1"/>
  <c r="M186" i="4"/>
  <c r="L186" i="4"/>
  <c r="N127" i="13" s="1"/>
  <c r="K186" i="4"/>
  <c r="M127" i="13" s="1"/>
  <c r="M184" i="4"/>
  <c r="L184" i="4"/>
  <c r="N126" i="13" s="1"/>
  <c r="K184" i="4"/>
  <c r="M126" i="13" s="1"/>
  <c r="M182" i="4"/>
  <c r="L182" i="4"/>
  <c r="N125" i="13" s="1"/>
  <c r="K182" i="4"/>
  <c r="M125" i="13" s="1"/>
  <c r="M180" i="4"/>
  <c r="L180" i="4"/>
  <c r="N124" i="13" s="1"/>
  <c r="K180" i="4"/>
  <c r="M124" i="13" s="1"/>
  <c r="M178" i="4"/>
  <c r="L178" i="4"/>
  <c r="N123" i="13" s="1"/>
  <c r="K178" i="4"/>
  <c r="M123" i="13" s="1"/>
  <c r="M176" i="4"/>
  <c r="L176" i="4"/>
  <c r="N115" i="13" s="1"/>
  <c r="K176" i="4"/>
  <c r="M115" i="13" s="1"/>
  <c r="M174" i="4"/>
  <c r="L174" i="4"/>
  <c r="N114" i="13" s="1"/>
  <c r="K174" i="4"/>
  <c r="M114" i="13" s="1"/>
  <c r="M172" i="4"/>
  <c r="L172" i="4"/>
  <c r="N113" i="13" s="1"/>
  <c r="K172" i="4"/>
  <c r="M113" i="13" s="1"/>
  <c r="M170" i="4"/>
  <c r="L170" i="4"/>
  <c r="N112" i="13" s="1"/>
  <c r="K170" i="4"/>
  <c r="M112" i="13" s="1"/>
  <c r="M168" i="4"/>
  <c r="L168" i="4"/>
  <c r="N111" i="13" s="1"/>
  <c r="K168" i="4"/>
  <c r="M111" i="13" s="1"/>
  <c r="M166" i="4"/>
  <c r="L166" i="4"/>
  <c r="N110" i="13" s="1"/>
  <c r="K166" i="4"/>
  <c r="M110" i="13" s="1"/>
  <c r="M164" i="4"/>
  <c r="L164" i="4"/>
  <c r="N109" i="13" s="1"/>
  <c r="K164" i="4"/>
  <c r="M109" i="13" s="1"/>
  <c r="M162" i="4"/>
  <c r="L162" i="4"/>
  <c r="N108" i="13" s="1"/>
  <c r="K162" i="4"/>
  <c r="M108" i="13" s="1"/>
  <c r="M160" i="4"/>
  <c r="L160" i="4"/>
  <c r="N107" i="13" s="1"/>
  <c r="K160" i="4"/>
  <c r="M107" i="13" s="1"/>
  <c r="M158" i="4"/>
  <c r="L158" i="4"/>
  <c r="N106" i="13" s="1"/>
  <c r="K158" i="4"/>
  <c r="M106" i="13" s="1"/>
  <c r="M156" i="4"/>
  <c r="L156" i="4"/>
  <c r="N105" i="13" s="1"/>
  <c r="K156" i="4"/>
  <c r="M105" i="13" s="1"/>
  <c r="M154" i="4"/>
  <c r="L154" i="4"/>
  <c r="N104" i="13" s="1"/>
  <c r="K154" i="4"/>
  <c r="M104" i="13" s="1"/>
  <c r="M152" i="4"/>
  <c r="L152" i="4"/>
  <c r="N103" i="13" s="1"/>
  <c r="K152" i="4"/>
  <c r="M103" i="13" s="1"/>
  <c r="M150" i="4"/>
  <c r="L150" i="4"/>
  <c r="N102" i="13" s="1"/>
  <c r="K150" i="4"/>
  <c r="M102" i="13" s="1"/>
  <c r="M148" i="4"/>
  <c r="L148" i="4"/>
  <c r="N101" i="13" s="1"/>
  <c r="K148" i="4"/>
  <c r="M101" i="13" s="1"/>
  <c r="M146" i="4"/>
  <c r="L146" i="4"/>
  <c r="N100" i="13" s="1"/>
  <c r="K146" i="4"/>
  <c r="M100" i="13" s="1"/>
  <c r="M144" i="4"/>
  <c r="L144" i="4"/>
  <c r="N99" i="13" s="1"/>
  <c r="K144" i="4"/>
  <c r="M99" i="13" s="1"/>
  <c r="M142" i="4"/>
  <c r="L142" i="4"/>
  <c r="N98" i="13" s="1"/>
  <c r="K142" i="4"/>
  <c r="M98" i="13" s="1"/>
  <c r="M140" i="4"/>
  <c r="L140" i="4"/>
  <c r="N97" i="13" s="1"/>
  <c r="K140" i="4"/>
  <c r="M97" i="13" s="1"/>
  <c r="M138" i="4"/>
  <c r="L138" i="4"/>
  <c r="N96" i="13" s="1"/>
  <c r="K138" i="4"/>
  <c r="M96" i="13" s="1"/>
  <c r="M136" i="4"/>
  <c r="L136" i="4"/>
  <c r="N88" i="13" s="1"/>
  <c r="K136" i="4"/>
  <c r="M88" i="13" s="1"/>
  <c r="M134" i="4"/>
  <c r="L134" i="4"/>
  <c r="N87" i="13" s="1"/>
  <c r="K134" i="4"/>
  <c r="M87" i="13" s="1"/>
  <c r="M132" i="4"/>
  <c r="L132" i="4"/>
  <c r="N86" i="13" s="1"/>
  <c r="K132" i="4"/>
  <c r="M86" i="13" s="1"/>
  <c r="M130" i="4"/>
  <c r="L130" i="4"/>
  <c r="N85" i="13" s="1"/>
  <c r="K130" i="4"/>
  <c r="M85" i="13" s="1"/>
  <c r="M128" i="4"/>
  <c r="L128" i="4"/>
  <c r="N84" i="13" s="1"/>
  <c r="K128" i="4"/>
  <c r="M84" i="13" s="1"/>
  <c r="M126" i="4"/>
  <c r="L126" i="4"/>
  <c r="N83" i="13" s="1"/>
  <c r="K126" i="4"/>
  <c r="M83" i="13" s="1"/>
  <c r="M124" i="4"/>
  <c r="L124" i="4"/>
  <c r="N82" i="13" s="1"/>
  <c r="K124" i="4"/>
  <c r="M82" i="13" s="1"/>
  <c r="M122" i="4"/>
  <c r="L122" i="4"/>
  <c r="N81" i="13" s="1"/>
  <c r="K122" i="4"/>
  <c r="M81" i="13" s="1"/>
  <c r="M120" i="4"/>
  <c r="L120" i="4"/>
  <c r="N80" i="13" s="1"/>
  <c r="K120" i="4"/>
  <c r="M80" i="13" s="1"/>
  <c r="M118" i="4"/>
  <c r="L118" i="4"/>
  <c r="N79" i="13" s="1"/>
  <c r="K118" i="4"/>
  <c r="M79" i="13" s="1"/>
  <c r="M116" i="4"/>
  <c r="L116" i="4"/>
  <c r="N78" i="13" s="1"/>
  <c r="K116" i="4"/>
  <c r="M78" i="13" s="1"/>
  <c r="M114" i="4"/>
  <c r="L114" i="4"/>
  <c r="N77" i="13" s="1"/>
  <c r="K114" i="4"/>
  <c r="M77" i="13" s="1"/>
  <c r="M112" i="4"/>
  <c r="L112" i="4"/>
  <c r="N76" i="13" s="1"/>
  <c r="K112" i="4"/>
  <c r="M76" i="13" s="1"/>
  <c r="M110" i="4"/>
  <c r="L110" i="4"/>
  <c r="N75" i="13" s="1"/>
  <c r="K110" i="4"/>
  <c r="M75" i="13" s="1"/>
  <c r="M108" i="4"/>
  <c r="L108" i="4"/>
  <c r="N74" i="13" s="1"/>
  <c r="K108" i="4"/>
  <c r="M74" i="13" s="1"/>
  <c r="M106" i="4"/>
  <c r="L106" i="4"/>
  <c r="N73" i="13" s="1"/>
  <c r="K106" i="4"/>
  <c r="M73" i="13" s="1"/>
  <c r="M104" i="4"/>
  <c r="L104" i="4"/>
  <c r="N72" i="13" s="1"/>
  <c r="K104" i="4"/>
  <c r="M72" i="13" s="1"/>
  <c r="M102" i="4"/>
  <c r="L102" i="4"/>
  <c r="N71" i="13" s="1"/>
  <c r="K102" i="4"/>
  <c r="M71" i="13" s="1"/>
  <c r="M100" i="4"/>
  <c r="L100" i="4"/>
  <c r="N70" i="13" s="1"/>
  <c r="M98" i="4"/>
  <c r="L98" i="4"/>
  <c r="N69" i="13" s="1"/>
  <c r="K98" i="4"/>
  <c r="M69" i="13" s="1"/>
  <c r="V194" i="5" l="1"/>
  <c r="V190" i="5"/>
  <c r="V174" i="5"/>
  <c r="V178" i="5"/>
  <c r="V166" i="5"/>
  <c r="V170" i="5"/>
  <c r="V162" i="5"/>
  <c r="V182" i="5"/>
  <c r="V186" i="5"/>
  <c r="V198" i="5"/>
  <c r="CJ110" i="4"/>
  <c r="CJ124" i="7" s="1"/>
  <c r="CF110" i="4"/>
  <c r="CF124" i="7" s="1"/>
  <c r="CI110" i="4"/>
  <c r="CI124" i="7" s="1"/>
  <c r="CE110" i="4"/>
  <c r="CE124" i="7" s="1"/>
  <c r="CH110" i="4"/>
  <c r="CH124" i="7" s="1"/>
  <c r="CD110" i="4"/>
  <c r="CD124" i="7" s="1"/>
  <c r="CG110" i="4"/>
  <c r="CG124" i="7" s="1"/>
  <c r="CC110" i="4"/>
  <c r="CC124" i="7" s="1"/>
  <c r="CJ118" i="4"/>
  <c r="CJ132" i="7" s="1"/>
  <c r="CF118" i="4"/>
  <c r="CF132" i="7" s="1"/>
  <c r="CI118" i="4"/>
  <c r="CI132" i="7" s="1"/>
  <c r="CE118" i="4"/>
  <c r="CE132" i="7" s="1"/>
  <c r="CH118" i="4"/>
  <c r="CH132" i="7" s="1"/>
  <c r="CD118" i="4"/>
  <c r="CD132" i="7" s="1"/>
  <c r="CG118" i="4"/>
  <c r="CG132" i="7" s="1"/>
  <c r="CC118" i="4"/>
  <c r="CC132" i="7" s="1"/>
  <c r="CJ148" i="4"/>
  <c r="CJ169" i="7" s="1"/>
  <c r="CF148" i="4"/>
  <c r="CF169" i="7" s="1"/>
  <c r="CI148" i="4"/>
  <c r="CI169" i="7" s="1"/>
  <c r="CE148" i="4"/>
  <c r="CE169" i="7" s="1"/>
  <c r="CH148" i="4"/>
  <c r="CH169" i="7" s="1"/>
  <c r="CD148" i="4"/>
  <c r="CD169" i="7" s="1"/>
  <c r="CG148" i="4"/>
  <c r="CG169" i="7" s="1"/>
  <c r="CC148" i="4"/>
  <c r="CC169" i="7" s="1"/>
  <c r="CJ120" i="4"/>
  <c r="CJ134" i="7" s="1"/>
  <c r="CF120" i="4"/>
  <c r="CF134" i="7" s="1"/>
  <c r="CI120" i="4"/>
  <c r="CI134" i="7" s="1"/>
  <c r="CE120" i="4"/>
  <c r="CE134" i="7" s="1"/>
  <c r="CH120" i="4"/>
  <c r="CH134" i="7" s="1"/>
  <c r="CD120" i="4"/>
  <c r="CD134" i="7" s="1"/>
  <c r="CG120" i="4"/>
  <c r="CG134" i="7" s="1"/>
  <c r="CC120" i="4"/>
  <c r="CC134" i="7" s="1"/>
  <c r="CJ124" i="4"/>
  <c r="CJ138" i="7" s="1"/>
  <c r="CF124" i="4"/>
  <c r="CF138" i="7" s="1"/>
  <c r="CI124" i="4"/>
  <c r="CI138" i="7" s="1"/>
  <c r="CE124" i="4"/>
  <c r="CE138" i="7" s="1"/>
  <c r="CH124" i="4"/>
  <c r="CH138" i="7" s="1"/>
  <c r="CD124" i="4"/>
  <c r="CD138" i="7" s="1"/>
  <c r="CG124" i="4"/>
  <c r="CG138" i="7" s="1"/>
  <c r="CC124" i="4"/>
  <c r="CC138" i="7" s="1"/>
  <c r="CJ128" i="4"/>
  <c r="CJ142" i="7" s="1"/>
  <c r="CF128" i="4"/>
  <c r="CF142" i="7" s="1"/>
  <c r="CI128" i="4"/>
  <c r="CI142" i="7" s="1"/>
  <c r="CE128" i="4"/>
  <c r="CE142" i="7" s="1"/>
  <c r="CH128" i="4"/>
  <c r="CH142" i="7" s="1"/>
  <c r="CD128" i="4"/>
  <c r="CD142" i="7" s="1"/>
  <c r="CG128" i="4"/>
  <c r="CG142" i="7" s="1"/>
  <c r="CC128" i="4"/>
  <c r="CC142" i="7" s="1"/>
  <c r="CJ132" i="4"/>
  <c r="CJ146" i="7" s="1"/>
  <c r="CF132" i="4"/>
  <c r="CF146" i="7" s="1"/>
  <c r="CI132" i="4"/>
  <c r="CI146" i="7" s="1"/>
  <c r="CE132" i="4"/>
  <c r="CE146" i="7" s="1"/>
  <c r="CH132" i="4"/>
  <c r="CH146" i="7" s="1"/>
  <c r="CD132" i="4"/>
  <c r="CD146" i="7" s="1"/>
  <c r="CG132" i="4"/>
  <c r="CG146" i="7" s="1"/>
  <c r="CC132" i="4"/>
  <c r="CC146" i="7" s="1"/>
  <c r="CJ154" i="4"/>
  <c r="CJ175" i="7" s="1"/>
  <c r="CF154" i="4"/>
  <c r="CF175" i="7" s="1"/>
  <c r="CI154" i="4"/>
  <c r="CI175" i="7" s="1"/>
  <c r="CE154" i="4"/>
  <c r="CE175" i="7" s="1"/>
  <c r="CH154" i="4"/>
  <c r="CH175" i="7" s="1"/>
  <c r="CD154" i="4"/>
  <c r="CD175" i="7" s="1"/>
  <c r="CG154" i="4"/>
  <c r="CG175" i="7" s="1"/>
  <c r="CC154" i="4"/>
  <c r="CC175" i="7" s="1"/>
  <c r="CJ158" i="4"/>
  <c r="CJ179" i="7" s="1"/>
  <c r="CF158" i="4"/>
  <c r="CF179" i="7" s="1"/>
  <c r="CI158" i="4"/>
  <c r="CI179" i="7" s="1"/>
  <c r="CE158" i="4"/>
  <c r="CE179" i="7" s="1"/>
  <c r="CH158" i="4"/>
  <c r="CH179" i="7" s="1"/>
  <c r="CD158" i="4"/>
  <c r="CD179" i="7" s="1"/>
  <c r="CG158" i="4"/>
  <c r="CG179" i="7" s="1"/>
  <c r="CC158" i="4"/>
  <c r="CC179" i="7" s="1"/>
  <c r="CJ162" i="4"/>
  <c r="CJ183" i="7" s="1"/>
  <c r="CF162" i="4"/>
  <c r="CF183" i="7" s="1"/>
  <c r="CI162" i="4"/>
  <c r="CI183" i="7" s="1"/>
  <c r="CE162" i="4"/>
  <c r="CE183" i="7" s="1"/>
  <c r="CH162" i="4"/>
  <c r="CH183" i="7" s="1"/>
  <c r="CD162" i="4"/>
  <c r="CD183" i="7" s="1"/>
  <c r="CG162" i="4"/>
  <c r="CG183" i="7" s="1"/>
  <c r="CC162" i="4"/>
  <c r="CC183" i="7" s="1"/>
  <c r="CJ166" i="4"/>
  <c r="CJ187" i="7" s="1"/>
  <c r="CF166" i="4"/>
  <c r="CF187" i="7" s="1"/>
  <c r="CI166" i="4"/>
  <c r="CI187" i="7" s="1"/>
  <c r="CE166" i="4"/>
  <c r="CE187" i="7" s="1"/>
  <c r="CH166" i="4"/>
  <c r="CH187" i="7" s="1"/>
  <c r="CD166" i="4"/>
  <c r="CD187" i="7" s="1"/>
  <c r="CG166" i="4"/>
  <c r="CG187" i="7" s="1"/>
  <c r="CC166" i="4"/>
  <c r="CC187" i="7" s="1"/>
  <c r="CJ170" i="4"/>
  <c r="CJ191" i="7" s="1"/>
  <c r="CF170" i="4"/>
  <c r="CF191" i="7" s="1"/>
  <c r="CI170" i="4"/>
  <c r="CI191" i="7" s="1"/>
  <c r="CE170" i="4"/>
  <c r="CE191" i="7" s="1"/>
  <c r="CH170" i="4"/>
  <c r="CH191" i="7" s="1"/>
  <c r="CD170" i="4"/>
  <c r="CD191" i="7" s="1"/>
  <c r="CG170" i="4"/>
  <c r="CG191" i="7" s="1"/>
  <c r="CC170" i="4"/>
  <c r="CC191" i="7" s="1"/>
  <c r="CJ174" i="4"/>
  <c r="CJ195" i="7" s="1"/>
  <c r="CF174" i="4"/>
  <c r="CF195" i="7" s="1"/>
  <c r="CI174" i="4"/>
  <c r="CI195" i="7" s="1"/>
  <c r="CE174" i="4"/>
  <c r="CE195" i="7" s="1"/>
  <c r="CH174" i="4"/>
  <c r="CH195" i="7" s="1"/>
  <c r="CD174" i="4"/>
  <c r="CD195" i="7" s="1"/>
  <c r="CG174" i="4"/>
  <c r="CG195" i="7" s="1"/>
  <c r="CC174" i="4"/>
  <c r="CC195" i="7" s="1"/>
  <c r="CJ178" i="4"/>
  <c r="CJ206" i="7" s="1"/>
  <c r="CF178" i="4"/>
  <c r="CF206" i="7" s="1"/>
  <c r="CI178" i="4"/>
  <c r="CI206" i="7" s="1"/>
  <c r="CE178" i="4"/>
  <c r="CE206" i="7" s="1"/>
  <c r="CH178" i="4"/>
  <c r="CH206" i="7" s="1"/>
  <c r="CD178" i="4"/>
  <c r="CD206" i="7" s="1"/>
  <c r="CG178" i="4"/>
  <c r="CG206" i="7" s="1"/>
  <c r="CC178" i="4"/>
  <c r="CC206" i="7" s="1"/>
  <c r="CJ182" i="4"/>
  <c r="CJ210" i="7" s="1"/>
  <c r="CF182" i="4"/>
  <c r="CF210" i="7" s="1"/>
  <c r="CI182" i="4"/>
  <c r="CI210" i="7" s="1"/>
  <c r="CE182" i="4"/>
  <c r="CE210" i="7" s="1"/>
  <c r="CH182" i="4"/>
  <c r="CH210" i="7" s="1"/>
  <c r="CD182" i="4"/>
  <c r="CD210" i="7" s="1"/>
  <c r="CG182" i="4"/>
  <c r="CG210" i="7" s="1"/>
  <c r="CC182" i="4"/>
  <c r="CC210" i="7" s="1"/>
  <c r="CJ186" i="4"/>
  <c r="CJ214" i="7" s="1"/>
  <c r="CF186" i="4"/>
  <c r="CF214" i="7" s="1"/>
  <c r="CI186" i="4"/>
  <c r="CI214" i="7" s="1"/>
  <c r="CE186" i="4"/>
  <c r="CE214" i="7" s="1"/>
  <c r="CH186" i="4"/>
  <c r="CH214" i="7" s="1"/>
  <c r="CD186" i="4"/>
  <c r="CD214" i="7" s="1"/>
  <c r="CG186" i="4"/>
  <c r="CG214" i="7" s="1"/>
  <c r="CC186" i="4"/>
  <c r="CC214" i="7" s="1"/>
  <c r="CJ190" i="4"/>
  <c r="CJ218" i="7" s="1"/>
  <c r="CF190" i="4"/>
  <c r="CF218" i="7" s="1"/>
  <c r="CI190" i="4"/>
  <c r="CI218" i="7" s="1"/>
  <c r="CE190" i="4"/>
  <c r="CE218" i="7" s="1"/>
  <c r="CH190" i="4"/>
  <c r="CH218" i="7" s="1"/>
  <c r="CD190" i="4"/>
  <c r="CD218" i="7" s="1"/>
  <c r="CG190" i="4"/>
  <c r="CG218" i="7" s="1"/>
  <c r="CC190" i="4"/>
  <c r="CC218" i="7" s="1"/>
  <c r="CJ194" i="4"/>
  <c r="CJ222" i="7" s="1"/>
  <c r="CF194" i="4"/>
  <c r="CF222" i="7" s="1"/>
  <c r="CI194" i="4"/>
  <c r="CI222" i="7" s="1"/>
  <c r="CE194" i="4"/>
  <c r="CE222" i="7" s="1"/>
  <c r="CH194" i="4"/>
  <c r="CH222" i="7" s="1"/>
  <c r="CD194" i="4"/>
  <c r="CD222" i="7" s="1"/>
  <c r="CG194" i="4"/>
  <c r="CG222" i="7" s="1"/>
  <c r="CC194" i="4"/>
  <c r="CC222" i="7" s="1"/>
  <c r="CJ198" i="4"/>
  <c r="CJ226" i="7" s="1"/>
  <c r="CF198" i="4"/>
  <c r="CF226" i="7" s="1"/>
  <c r="CI198" i="4"/>
  <c r="CI226" i="7" s="1"/>
  <c r="CE198" i="4"/>
  <c r="CE226" i="7" s="1"/>
  <c r="CH198" i="4"/>
  <c r="CH226" i="7" s="1"/>
  <c r="CD198" i="4"/>
  <c r="CD226" i="7" s="1"/>
  <c r="CG198" i="4"/>
  <c r="CG226" i="7" s="1"/>
  <c r="CC198" i="4"/>
  <c r="CC226" i="7" s="1"/>
  <c r="CJ202" i="4"/>
  <c r="CJ230" i="7" s="1"/>
  <c r="CF202" i="4"/>
  <c r="CF230" i="7" s="1"/>
  <c r="CI202" i="4"/>
  <c r="CI230" i="7" s="1"/>
  <c r="CE202" i="4"/>
  <c r="CE230" i="7" s="1"/>
  <c r="CH202" i="4"/>
  <c r="CH230" i="7" s="1"/>
  <c r="CD202" i="4"/>
  <c r="CD230" i="7" s="1"/>
  <c r="CG202" i="4"/>
  <c r="CG230" i="7" s="1"/>
  <c r="CC202" i="4"/>
  <c r="CC230" i="7" s="1"/>
  <c r="CJ206" i="4"/>
  <c r="CJ234" i="7" s="1"/>
  <c r="CF206" i="4"/>
  <c r="CF234" i="7" s="1"/>
  <c r="CI206" i="4"/>
  <c r="CI234" i="7" s="1"/>
  <c r="CE206" i="4"/>
  <c r="CE234" i="7" s="1"/>
  <c r="CH206" i="4"/>
  <c r="CH234" i="7" s="1"/>
  <c r="CD206" i="4"/>
  <c r="CD234" i="7" s="1"/>
  <c r="CG206" i="4"/>
  <c r="CG234" i="7" s="1"/>
  <c r="CC206" i="4"/>
  <c r="CC234" i="7" s="1"/>
  <c r="CJ210" i="4"/>
  <c r="CJ238" i="7" s="1"/>
  <c r="CF210" i="4"/>
  <c r="CF238" i="7" s="1"/>
  <c r="CI210" i="4"/>
  <c r="CI238" i="7" s="1"/>
  <c r="CE210" i="4"/>
  <c r="CE238" i="7" s="1"/>
  <c r="CH210" i="4"/>
  <c r="CH238" i="7" s="1"/>
  <c r="CD210" i="4"/>
  <c r="CD238" i="7" s="1"/>
  <c r="CG210" i="4"/>
  <c r="CG238" i="7" s="1"/>
  <c r="CC210" i="4"/>
  <c r="CC238" i="7" s="1"/>
  <c r="CJ214" i="4"/>
  <c r="CJ242" i="7" s="1"/>
  <c r="CF214" i="4"/>
  <c r="CF242" i="7" s="1"/>
  <c r="CI214" i="4"/>
  <c r="CI242" i="7" s="1"/>
  <c r="CE214" i="4"/>
  <c r="CE242" i="7" s="1"/>
  <c r="CH214" i="4"/>
  <c r="CH242" i="7" s="1"/>
  <c r="CD214" i="4"/>
  <c r="CD242" i="7" s="1"/>
  <c r="CG214" i="4"/>
  <c r="CG242" i="7" s="1"/>
  <c r="CC214" i="4"/>
  <c r="CC242" i="7" s="1"/>
  <c r="CJ102" i="4"/>
  <c r="CJ116" i="7" s="1"/>
  <c r="CF102" i="4"/>
  <c r="CF116" i="7" s="1"/>
  <c r="CI102" i="4"/>
  <c r="CI116" i="7" s="1"/>
  <c r="CE102" i="4"/>
  <c r="CE116" i="7" s="1"/>
  <c r="CH102" i="4"/>
  <c r="CH116" i="7" s="1"/>
  <c r="CD102" i="4"/>
  <c r="CD116" i="7" s="1"/>
  <c r="CG102" i="4"/>
  <c r="CG116" i="7" s="1"/>
  <c r="CC102" i="4"/>
  <c r="CC116" i="7" s="1"/>
  <c r="CJ98" i="4"/>
  <c r="CJ112" i="7" s="1"/>
  <c r="CF98" i="4"/>
  <c r="CF112" i="7" s="1"/>
  <c r="CI98" i="4"/>
  <c r="CI112" i="7" s="1"/>
  <c r="CE98" i="4"/>
  <c r="CE112" i="7" s="1"/>
  <c r="CH98" i="4"/>
  <c r="CH112" i="7" s="1"/>
  <c r="CD98" i="4"/>
  <c r="CD112" i="7" s="1"/>
  <c r="CG98" i="4"/>
  <c r="CG112" i="7" s="1"/>
  <c r="CC98" i="4"/>
  <c r="CC112" i="7" s="1"/>
  <c r="CJ106" i="4"/>
  <c r="CJ120" i="7" s="1"/>
  <c r="CF106" i="4"/>
  <c r="CF120" i="7" s="1"/>
  <c r="CI106" i="4"/>
  <c r="CI120" i="7" s="1"/>
  <c r="CE106" i="4"/>
  <c r="CE120" i="7" s="1"/>
  <c r="CH106" i="4"/>
  <c r="CH120" i="7" s="1"/>
  <c r="CD106" i="4"/>
  <c r="CD120" i="7" s="1"/>
  <c r="CG106" i="4"/>
  <c r="CG120" i="7" s="1"/>
  <c r="CC106" i="4"/>
  <c r="CC120" i="7" s="1"/>
  <c r="CJ114" i="4"/>
  <c r="CJ128" i="7" s="1"/>
  <c r="CF114" i="4"/>
  <c r="CF128" i="7" s="1"/>
  <c r="CI114" i="4"/>
  <c r="CI128" i="7" s="1"/>
  <c r="CE114" i="4"/>
  <c r="CE128" i="7" s="1"/>
  <c r="CH114" i="4"/>
  <c r="CH128" i="7" s="1"/>
  <c r="CD114" i="4"/>
  <c r="CD128" i="7" s="1"/>
  <c r="CG114" i="4"/>
  <c r="CG128" i="7" s="1"/>
  <c r="CC114" i="4"/>
  <c r="CC128" i="7" s="1"/>
  <c r="CJ136" i="4"/>
  <c r="CJ150" i="7" s="1"/>
  <c r="CF136" i="4"/>
  <c r="CF150" i="7" s="1"/>
  <c r="CI136" i="4"/>
  <c r="CI150" i="7" s="1"/>
  <c r="CE136" i="4"/>
  <c r="CE150" i="7" s="1"/>
  <c r="CH136" i="4"/>
  <c r="CH150" i="7" s="1"/>
  <c r="CD136" i="4"/>
  <c r="CD150" i="7" s="1"/>
  <c r="CG136" i="4"/>
  <c r="CG150" i="7" s="1"/>
  <c r="CC136" i="4"/>
  <c r="CC150" i="7" s="1"/>
  <c r="CJ144" i="4"/>
  <c r="CJ165" i="7" s="1"/>
  <c r="CF144" i="4"/>
  <c r="CF165" i="7" s="1"/>
  <c r="CI144" i="4"/>
  <c r="CI165" i="7" s="1"/>
  <c r="CE144" i="4"/>
  <c r="CE165" i="7" s="1"/>
  <c r="CH144" i="4"/>
  <c r="CH165" i="7" s="1"/>
  <c r="CD144" i="4"/>
  <c r="CD165" i="7" s="1"/>
  <c r="CG144" i="4"/>
  <c r="CG165" i="7" s="1"/>
  <c r="CC144" i="4"/>
  <c r="CC165" i="7" s="1"/>
  <c r="CJ104" i="4"/>
  <c r="CJ118" i="7" s="1"/>
  <c r="CF104" i="4"/>
  <c r="CF118" i="7" s="1"/>
  <c r="CI104" i="4"/>
  <c r="CI118" i="7" s="1"/>
  <c r="CE104" i="4"/>
  <c r="CE118" i="7" s="1"/>
  <c r="CH104" i="4"/>
  <c r="CH118" i="7" s="1"/>
  <c r="CD104" i="4"/>
  <c r="CD118" i="7" s="1"/>
  <c r="CG104" i="4"/>
  <c r="CG118" i="7" s="1"/>
  <c r="CC104" i="4"/>
  <c r="CC118" i="7" s="1"/>
  <c r="CJ108" i="4"/>
  <c r="CJ122" i="7" s="1"/>
  <c r="CF108" i="4"/>
  <c r="CF122" i="7" s="1"/>
  <c r="CI108" i="4"/>
  <c r="CI122" i="7" s="1"/>
  <c r="CE108" i="4"/>
  <c r="CE122" i="7" s="1"/>
  <c r="CH108" i="4"/>
  <c r="CH122" i="7" s="1"/>
  <c r="CD108" i="4"/>
  <c r="CD122" i="7" s="1"/>
  <c r="CG108" i="4"/>
  <c r="CG122" i="7" s="1"/>
  <c r="CC108" i="4"/>
  <c r="CC122" i="7" s="1"/>
  <c r="CJ112" i="4"/>
  <c r="CJ126" i="7" s="1"/>
  <c r="CF112" i="4"/>
  <c r="CF126" i="7" s="1"/>
  <c r="CI112" i="4"/>
  <c r="CI126" i="7" s="1"/>
  <c r="CE112" i="4"/>
  <c r="CE126" i="7" s="1"/>
  <c r="CH112" i="4"/>
  <c r="CH126" i="7" s="1"/>
  <c r="CD112" i="4"/>
  <c r="CD126" i="7" s="1"/>
  <c r="CG112" i="4"/>
  <c r="CG126" i="7" s="1"/>
  <c r="CC112" i="4"/>
  <c r="CC126" i="7" s="1"/>
  <c r="CJ116" i="4"/>
  <c r="CJ130" i="7" s="1"/>
  <c r="CF116" i="4"/>
  <c r="CF130" i="7" s="1"/>
  <c r="CI116" i="4"/>
  <c r="CI130" i="7" s="1"/>
  <c r="CE116" i="4"/>
  <c r="CE130" i="7" s="1"/>
  <c r="CH116" i="4"/>
  <c r="CH130" i="7" s="1"/>
  <c r="CD116" i="4"/>
  <c r="CD130" i="7" s="1"/>
  <c r="CG116" i="4"/>
  <c r="CG130" i="7" s="1"/>
  <c r="CC116" i="4"/>
  <c r="CC130" i="7" s="1"/>
  <c r="CJ138" i="4"/>
  <c r="CJ159" i="7" s="1"/>
  <c r="CF138" i="4"/>
  <c r="CF159" i="7" s="1"/>
  <c r="CI138" i="4"/>
  <c r="CI159" i="7" s="1"/>
  <c r="CE138" i="4"/>
  <c r="CE159" i="7" s="1"/>
  <c r="CH138" i="4"/>
  <c r="CH159" i="7" s="1"/>
  <c r="CD138" i="4"/>
  <c r="CD159" i="7" s="1"/>
  <c r="CG138" i="4"/>
  <c r="CG159" i="7" s="1"/>
  <c r="CC138" i="4"/>
  <c r="CC159" i="7" s="1"/>
  <c r="CJ142" i="4"/>
  <c r="CJ163" i="7" s="1"/>
  <c r="CF142" i="4"/>
  <c r="CF163" i="7" s="1"/>
  <c r="CI142" i="4"/>
  <c r="CI163" i="7" s="1"/>
  <c r="CE142" i="4"/>
  <c r="CE163" i="7" s="1"/>
  <c r="CH142" i="4"/>
  <c r="CH163" i="7" s="1"/>
  <c r="CD142" i="4"/>
  <c r="CD163" i="7" s="1"/>
  <c r="CG142" i="4"/>
  <c r="CG163" i="7" s="1"/>
  <c r="CC142" i="4"/>
  <c r="CC163" i="7" s="1"/>
  <c r="CJ146" i="4"/>
  <c r="CJ167" i="7" s="1"/>
  <c r="CF146" i="4"/>
  <c r="CF167" i="7" s="1"/>
  <c r="CI146" i="4"/>
  <c r="CI167" i="7" s="1"/>
  <c r="CE146" i="4"/>
  <c r="CE167" i="7" s="1"/>
  <c r="CH146" i="4"/>
  <c r="CH167" i="7" s="1"/>
  <c r="CD146" i="4"/>
  <c r="CD167" i="7" s="1"/>
  <c r="CG146" i="4"/>
  <c r="CG167" i="7" s="1"/>
  <c r="CC146" i="4"/>
  <c r="CC167" i="7" s="1"/>
  <c r="CJ150" i="4"/>
  <c r="CJ171" i="7" s="1"/>
  <c r="CF150" i="4"/>
  <c r="CF171" i="7" s="1"/>
  <c r="CI150" i="4"/>
  <c r="CI171" i="7" s="1"/>
  <c r="CE150" i="4"/>
  <c r="CE171" i="7" s="1"/>
  <c r="CH150" i="4"/>
  <c r="CH171" i="7" s="1"/>
  <c r="CD150" i="4"/>
  <c r="CD171" i="7" s="1"/>
  <c r="CG150" i="4"/>
  <c r="CG171" i="7" s="1"/>
  <c r="CC150" i="4"/>
  <c r="CC171" i="7" s="1"/>
  <c r="CJ140" i="4"/>
  <c r="CJ161" i="7" s="1"/>
  <c r="CF140" i="4"/>
  <c r="CF161" i="7" s="1"/>
  <c r="CI140" i="4"/>
  <c r="CI161" i="7" s="1"/>
  <c r="CE140" i="4"/>
  <c r="CE161" i="7" s="1"/>
  <c r="CH140" i="4"/>
  <c r="CH161" i="7" s="1"/>
  <c r="CD140" i="4"/>
  <c r="CD161" i="7" s="1"/>
  <c r="CG140" i="4"/>
  <c r="CG161" i="7" s="1"/>
  <c r="CC140" i="4"/>
  <c r="CC161" i="7" s="1"/>
  <c r="CJ122" i="4"/>
  <c r="CJ136" i="7" s="1"/>
  <c r="CF122" i="4"/>
  <c r="CF136" i="7" s="1"/>
  <c r="CI122" i="4"/>
  <c r="CI136" i="7" s="1"/>
  <c r="CE122" i="4"/>
  <c r="CE136" i="7" s="1"/>
  <c r="CH122" i="4"/>
  <c r="CH136" i="7" s="1"/>
  <c r="CD122" i="4"/>
  <c r="CD136" i="7" s="1"/>
  <c r="CG122" i="4"/>
  <c r="CG136" i="7" s="1"/>
  <c r="CC122" i="4"/>
  <c r="CC136" i="7" s="1"/>
  <c r="CJ126" i="4"/>
  <c r="CJ140" i="7" s="1"/>
  <c r="CF126" i="4"/>
  <c r="CF140" i="7" s="1"/>
  <c r="CI126" i="4"/>
  <c r="CI140" i="7" s="1"/>
  <c r="CE126" i="4"/>
  <c r="CE140" i="7" s="1"/>
  <c r="CH126" i="4"/>
  <c r="CH140" i="7" s="1"/>
  <c r="CD126" i="4"/>
  <c r="CD140" i="7" s="1"/>
  <c r="CG126" i="4"/>
  <c r="CG140" i="7" s="1"/>
  <c r="CC126" i="4"/>
  <c r="CC140" i="7" s="1"/>
  <c r="CJ130" i="4"/>
  <c r="CJ144" i="7" s="1"/>
  <c r="CF130" i="4"/>
  <c r="CF144" i="7" s="1"/>
  <c r="CI130" i="4"/>
  <c r="CI144" i="7" s="1"/>
  <c r="CE130" i="4"/>
  <c r="CE144" i="7" s="1"/>
  <c r="CH130" i="4"/>
  <c r="CH144" i="7" s="1"/>
  <c r="CD130" i="4"/>
  <c r="CD144" i="7" s="1"/>
  <c r="CG130" i="4"/>
  <c r="CG144" i="7" s="1"/>
  <c r="CC130" i="4"/>
  <c r="CC144" i="7" s="1"/>
  <c r="CJ134" i="4"/>
  <c r="CJ148" i="7" s="1"/>
  <c r="CF134" i="4"/>
  <c r="CF148" i="7" s="1"/>
  <c r="CI134" i="4"/>
  <c r="CI148" i="7" s="1"/>
  <c r="CE134" i="4"/>
  <c r="CE148" i="7" s="1"/>
  <c r="CH134" i="4"/>
  <c r="CH148" i="7" s="1"/>
  <c r="CD134" i="4"/>
  <c r="CD148" i="7" s="1"/>
  <c r="CG134" i="4"/>
  <c r="CG148" i="7" s="1"/>
  <c r="CC134" i="4"/>
  <c r="CC148" i="7" s="1"/>
  <c r="CJ156" i="4"/>
  <c r="CJ177" i="7" s="1"/>
  <c r="CF156" i="4"/>
  <c r="CF177" i="7" s="1"/>
  <c r="CI156" i="4"/>
  <c r="CI177" i="7" s="1"/>
  <c r="CE156" i="4"/>
  <c r="CE177" i="7" s="1"/>
  <c r="CH156" i="4"/>
  <c r="CH177" i="7" s="1"/>
  <c r="CD156" i="4"/>
  <c r="CD177" i="7" s="1"/>
  <c r="CG156" i="4"/>
  <c r="CG177" i="7" s="1"/>
  <c r="CC156" i="4"/>
  <c r="CC177" i="7" s="1"/>
  <c r="CJ160" i="4"/>
  <c r="CJ181" i="7" s="1"/>
  <c r="CF160" i="4"/>
  <c r="CF181" i="7" s="1"/>
  <c r="CI160" i="4"/>
  <c r="CI181" i="7" s="1"/>
  <c r="CE160" i="4"/>
  <c r="CE181" i="7" s="1"/>
  <c r="CH160" i="4"/>
  <c r="CH181" i="7" s="1"/>
  <c r="CD160" i="4"/>
  <c r="CD181" i="7" s="1"/>
  <c r="CG160" i="4"/>
  <c r="CG181" i="7" s="1"/>
  <c r="CC160" i="4"/>
  <c r="CC181" i="7" s="1"/>
  <c r="CJ164" i="4"/>
  <c r="CJ185" i="7" s="1"/>
  <c r="CF164" i="4"/>
  <c r="CF185" i="7" s="1"/>
  <c r="CI164" i="4"/>
  <c r="CI185" i="7" s="1"/>
  <c r="CE164" i="4"/>
  <c r="CE185" i="7" s="1"/>
  <c r="CH164" i="4"/>
  <c r="CH185" i="7" s="1"/>
  <c r="CD164" i="4"/>
  <c r="CD185" i="7" s="1"/>
  <c r="CG164" i="4"/>
  <c r="CG185" i="7" s="1"/>
  <c r="CC164" i="4"/>
  <c r="CC185" i="7" s="1"/>
  <c r="CJ168" i="4"/>
  <c r="CJ189" i="7" s="1"/>
  <c r="CF168" i="4"/>
  <c r="CF189" i="7" s="1"/>
  <c r="CI168" i="4"/>
  <c r="CI189" i="7" s="1"/>
  <c r="CE168" i="4"/>
  <c r="CE189" i="7" s="1"/>
  <c r="CH168" i="4"/>
  <c r="CH189" i="7" s="1"/>
  <c r="CD168" i="4"/>
  <c r="CD189" i="7" s="1"/>
  <c r="CG168" i="4"/>
  <c r="CG189" i="7" s="1"/>
  <c r="CC168" i="4"/>
  <c r="CC189" i="7" s="1"/>
  <c r="CJ172" i="4"/>
  <c r="CJ193" i="7" s="1"/>
  <c r="CF172" i="4"/>
  <c r="CF193" i="7" s="1"/>
  <c r="CI172" i="4"/>
  <c r="CI193" i="7" s="1"/>
  <c r="CE172" i="4"/>
  <c r="CE193" i="7" s="1"/>
  <c r="CH172" i="4"/>
  <c r="CH193" i="7" s="1"/>
  <c r="CD172" i="4"/>
  <c r="CD193" i="7" s="1"/>
  <c r="CG172" i="4"/>
  <c r="CG193" i="7" s="1"/>
  <c r="CC172" i="4"/>
  <c r="CC193" i="7" s="1"/>
  <c r="CJ176" i="4"/>
  <c r="CJ197" i="7" s="1"/>
  <c r="CF176" i="4"/>
  <c r="CF197" i="7" s="1"/>
  <c r="CI176" i="4"/>
  <c r="CI197" i="7" s="1"/>
  <c r="CE176" i="4"/>
  <c r="CE197" i="7" s="1"/>
  <c r="CH176" i="4"/>
  <c r="CH197" i="7" s="1"/>
  <c r="CD176" i="4"/>
  <c r="CD197" i="7" s="1"/>
  <c r="CG176" i="4"/>
  <c r="CG197" i="7" s="1"/>
  <c r="CC176" i="4"/>
  <c r="CC197" i="7" s="1"/>
  <c r="CJ180" i="4"/>
  <c r="CJ208" i="7" s="1"/>
  <c r="CF180" i="4"/>
  <c r="CF208" i="7" s="1"/>
  <c r="CI180" i="4"/>
  <c r="CI208" i="7" s="1"/>
  <c r="CE180" i="4"/>
  <c r="CE208" i="7" s="1"/>
  <c r="CH180" i="4"/>
  <c r="CH208" i="7" s="1"/>
  <c r="CD180" i="4"/>
  <c r="CD208" i="7" s="1"/>
  <c r="CG180" i="4"/>
  <c r="CG208" i="7" s="1"/>
  <c r="CC180" i="4"/>
  <c r="CC208" i="7" s="1"/>
  <c r="CJ184" i="4"/>
  <c r="CJ212" i="7" s="1"/>
  <c r="CF184" i="4"/>
  <c r="CF212" i="7" s="1"/>
  <c r="CI184" i="4"/>
  <c r="CI212" i="7" s="1"/>
  <c r="CE184" i="4"/>
  <c r="CE212" i="7" s="1"/>
  <c r="CH184" i="4"/>
  <c r="CH212" i="7" s="1"/>
  <c r="CD184" i="4"/>
  <c r="CD212" i="7" s="1"/>
  <c r="CG184" i="4"/>
  <c r="CG212" i="7" s="1"/>
  <c r="CC184" i="4"/>
  <c r="CC212" i="7" s="1"/>
  <c r="CJ188" i="4"/>
  <c r="CJ216" i="7" s="1"/>
  <c r="CF188" i="4"/>
  <c r="CF216" i="7" s="1"/>
  <c r="CI188" i="4"/>
  <c r="CI216" i="7" s="1"/>
  <c r="CE188" i="4"/>
  <c r="CE216" i="7" s="1"/>
  <c r="CH188" i="4"/>
  <c r="CH216" i="7" s="1"/>
  <c r="CD188" i="4"/>
  <c r="CD216" i="7" s="1"/>
  <c r="CG188" i="4"/>
  <c r="CG216" i="7" s="1"/>
  <c r="CC188" i="4"/>
  <c r="CC216" i="7" s="1"/>
  <c r="CJ192" i="4"/>
  <c r="CJ220" i="7" s="1"/>
  <c r="CF192" i="4"/>
  <c r="CF220" i="7" s="1"/>
  <c r="CI192" i="4"/>
  <c r="CI220" i="7" s="1"/>
  <c r="CE192" i="4"/>
  <c r="CE220" i="7" s="1"/>
  <c r="CH192" i="4"/>
  <c r="CH220" i="7" s="1"/>
  <c r="CD192" i="4"/>
  <c r="CD220" i="7" s="1"/>
  <c r="CG192" i="4"/>
  <c r="CG220" i="7" s="1"/>
  <c r="CC192" i="4"/>
  <c r="CC220" i="7" s="1"/>
  <c r="CJ196" i="4"/>
  <c r="CJ224" i="7" s="1"/>
  <c r="CF196" i="4"/>
  <c r="CF224" i="7" s="1"/>
  <c r="CI196" i="4"/>
  <c r="CI224" i="7" s="1"/>
  <c r="CE196" i="4"/>
  <c r="CE224" i="7" s="1"/>
  <c r="CH196" i="4"/>
  <c r="CH224" i="7" s="1"/>
  <c r="CD196" i="4"/>
  <c r="CD224" i="7" s="1"/>
  <c r="CG196" i="4"/>
  <c r="CG224" i="7" s="1"/>
  <c r="CC196" i="4"/>
  <c r="CC224" i="7" s="1"/>
  <c r="CJ200" i="4"/>
  <c r="CJ228" i="7" s="1"/>
  <c r="CF200" i="4"/>
  <c r="CF228" i="7" s="1"/>
  <c r="CI200" i="4"/>
  <c r="CI228" i="7" s="1"/>
  <c r="CE200" i="4"/>
  <c r="CE228" i="7" s="1"/>
  <c r="CH200" i="4"/>
  <c r="CH228" i="7" s="1"/>
  <c r="CD200" i="4"/>
  <c r="CD228" i="7" s="1"/>
  <c r="CG200" i="4"/>
  <c r="CG228" i="7" s="1"/>
  <c r="CC200" i="4"/>
  <c r="CC228" i="7" s="1"/>
  <c r="CJ204" i="4"/>
  <c r="CJ232" i="7" s="1"/>
  <c r="CF204" i="4"/>
  <c r="CF232" i="7" s="1"/>
  <c r="CI204" i="4"/>
  <c r="CI232" i="7" s="1"/>
  <c r="CE204" i="4"/>
  <c r="CE232" i="7" s="1"/>
  <c r="CH204" i="4"/>
  <c r="CH232" i="7" s="1"/>
  <c r="CD204" i="4"/>
  <c r="CD232" i="7" s="1"/>
  <c r="CG204" i="4"/>
  <c r="CG232" i="7" s="1"/>
  <c r="CC204" i="4"/>
  <c r="CC232" i="7" s="1"/>
  <c r="CJ208" i="4"/>
  <c r="CJ236" i="7" s="1"/>
  <c r="CF208" i="4"/>
  <c r="CF236" i="7" s="1"/>
  <c r="CI208" i="4"/>
  <c r="CI236" i="7" s="1"/>
  <c r="CE208" i="4"/>
  <c r="CE236" i="7" s="1"/>
  <c r="CH208" i="4"/>
  <c r="CH236" i="7" s="1"/>
  <c r="CD208" i="4"/>
  <c r="CD236" i="7" s="1"/>
  <c r="CG208" i="4"/>
  <c r="CG236" i="7" s="1"/>
  <c r="CC208" i="4"/>
  <c r="CC236" i="7" s="1"/>
  <c r="CJ216" i="4"/>
  <c r="CJ244" i="7" s="1"/>
  <c r="CF216" i="4"/>
  <c r="CF244" i="7" s="1"/>
  <c r="CI216" i="4"/>
  <c r="CI244" i="7" s="1"/>
  <c r="CE216" i="4"/>
  <c r="CE244" i="7" s="1"/>
  <c r="CH216" i="4"/>
  <c r="CH244" i="7" s="1"/>
  <c r="CD216" i="4"/>
  <c r="CD244" i="7" s="1"/>
  <c r="CG216" i="4"/>
  <c r="CG244" i="7" s="1"/>
  <c r="CC216" i="4"/>
  <c r="CC244" i="7" s="1"/>
  <c r="CJ100" i="4"/>
  <c r="CJ114" i="7" s="1"/>
  <c r="CF100" i="4"/>
  <c r="CF114" i="7" s="1"/>
  <c r="CI100" i="4"/>
  <c r="CI114" i="7" s="1"/>
  <c r="CE100" i="4"/>
  <c r="CE114" i="7" s="1"/>
  <c r="CH100" i="4"/>
  <c r="CH114" i="7" s="1"/>
  <c r="CD100" i="4"/>
  <c r="CD114" i="7" s="1"/>
  <c r="CG100" i="4"/>
  <c r="CG114" i="7" s="1"/>
  <c r="CC100" i="4"/>
  <c r="CC114" i="7" s="1"/>
  <c r="CJ212" i="4"/>
  <c r="CJ240" i="7" s="1"/>
  <c r="CF212" i="4"/>
  <c r="CF240" i="7" s="1"/>
  <c r="CC212" i="4"/>
  <c r="CC240" i="7" s="1"/>
  <c r="CI212" i="4"/>
  <c r="CI240" i="7" s="1"/>
  <c r="CE212" i="4"/>
  <c r="CE240" i="7" s="1"/>
  <c r="CH212" i="4"/>
  <c r="CH240" i="7" s="1"/>
  <c r="CD212" i="4"/>
  <c r="CD240" i="7" s="1"/>
  <c r="CG212" i="4"/>
  <c r="CG240" i="7" s="1"/>
  <c r="CJ152" i="4"/>
  <c r="CJ173" i="7" s="1"/>
  <c r="CF152" i="4"/>
  <c r="CF173" i="7" s="1"/>
  <c r="CD152" i="4"/>
  <c r="CD173" i="7" s="1"/>
  <c r="CG152" i="4"/>
  <c r="CG173" i="7" s="1"/>
  <c r="CI152" i="4"/>
  <c r="CI173" i="7" s="1"/>
  <c r="CE152" i="4"/>
  <c r="CE173" i="7" s="1"/>
  <c r="CH152" i="4"/>
  <c r="CH173" i="7" s="1"/>
  <c r="CC152" i="4"/>
  <c r="CC173" i="7" s="1"/>
  <c r="N58" i="14"/>
  <c r="M71" i="14"/>
  <c r="M79" i="14"/>
  <c r="N90" i="14"/>
  <c r="N98" i="14"/>
  <c r="N106" i="14"/>
  <c r="N114" i="14"/>
  <c r="M59" i="14"/>
  <c r="N74" i="14"/>
  <c r="N82" i="14"/>
  <c r="M91" i="14"/>
  <c r="M99" i="14"/>
  <c r="M107" i="14"/>
  <c r="M55" i="14"/>
  <c r="N62" i="14"/>
  <c r="M75" i="14"/>
  <c r="M83" i="14"/>
  <c r="N94" i="14"/>
  <c r="N102" i="14"/>
  <c r="N110" i="14"/>
  <c r="N66" i="14"/>
  <c r="N78" i="14"/>
  <c r="N86" i="14"/>
  <c r="M95" i="14"/>
  <c r="M103" i="14"/>
  <c r="M111" i="14"/>
  <c r="EN161" i="4"/>
  <c r="EO161" i="4" s="1"/>
  <c r="CR160" i="4" s="1"/>
  <c r="AF102" i="6"/>
  <c r="EN209" i="4"/>
  <c r="AF132" i="6"/>
  <c r="EN111" i="4"/>
  <c r="EO111" i="4" s="1"/>
  <c r="AF71" i="6"/>
  <c r="EN145" i="4"/>
  <c r="EO145" i="4" s="1"/>
  <c r="AF94" i="6"/>
  <c r="EN121" i="4"/>
  <c r="AF76" i="6"/>
  <c r="EN129" i="4"/>
  <c r="EO129" i="4" s="1"/>
  <c r="AF80" i="6"/>
  <c r="EN155" i="4"/>
  <c r="EO155" i="4" s="1"/>
  <c r="AF99" i="6"/>
  <c r="EN163" i="4"/>
  <c r="EO163" i="4" s="1"/>
  <c r="AF103" i="6"/>
  <c r="EN171" i="4"/>
  <c r="EO171" i="4" s="1"/>
  <c r="AF107" i="6"/>
  <c r="EN179" i="4"/>
  <c r="EO179" i="4" s="1"/>
  <c r="AF117" i="6"/>
  <c r="EN187" i="4"/>
  <c r="EO187" i="4" s="1"/>
  <c r="AF121" i="6"/>
  <c r="EN195" i="4"/>
  <c r="EO195" i="4" s="1"/>
  <c r="CR194" i="4" s="1"/>
  <c r="AF125" i="6"/>
  <c r="EN203" i="4"/>
  <c r="AF129" i="6"/>
  <c r="EN211" i="4"/>
  <c r="EO211" i="4" s="1"/>
  <c r="AF133" i="6"/>
  <c r="N55" i="14"/>
  <c r="N59" i="14"/>
  <c r="N63" i="14"/>
  <c r="N67" i="14"/>
  <c r="N71" i="14"/>
  <c r="N75" i="14"/>
  <c r="N79" i="14"/>
  <c r="N83" i="14"/>
  <c r="N87" i="14"/>
  <c r="N91" i="14"/>
  <c r="N95" i="14"/>
  <c r="N99" i="14"/>
  <c r="N103" i="14"/>
  <c r="N107" i="14"/>
  <c r="N111" i="14"/>
  <c r="EN135" i="4"/>
  <c r="AF83" i="6"/>
  <c r="EN169" i="4"/>
  <c r="EO169" i="4" s="1"/>
  <c r="AF106" i="6"/>
  <c r="EN217" i="4"/>
  <c r="EO217" i="4" s="1"/>
  <c r="AF136" i="6"/>
  <c r="EN105" i="4"/>
  <c r="EO105" i="4" s="1"/>
  <c r="AF68" i="6"/>
  <c r="EN113" i="4"/>
  <c r="AF72" i="6"/>
  <c r="EN139" i="4"/>
  <c r="EO139" i="4" s="1"/>
  <c r="CS138" i="4" s="1"/>
  <c r="AF91" i="6"/>
  <c r="EN147" i="4"/>
  <c r="EO147" i="4" s="1"/>
  <c r="AF95" i="6"/>
  <c r="M60" i="14"/>
  <c r="M64" i="14"/>
  <c r="M68" i="14"/>
  <c r="M72" i="14"/>
  <c r="M76" i="14"/>
  <c r="M80" i="14"/>
  <c r="M84" i="14"/>
  <c r="M88" i="14"/>
  <c r="M92" i="14"/>
  <c r="M96" i="14"/>
  <c r="M100" i="14"/>
  <c r="M104" i="14"/>
  <c r="M108" i="14"/>
  <c r="M112" i="14"/>
  <c r="EN101" i="4"/>
  <c r="EO101" i="4" s="1"/>
  <c r="CT100" i="4" s="1"/>
  <c r="AF66" i="6"/>
  <c r="EN127" i="4"/>
  <c r="EO127" i="4" s="1"/>
  <c r="AF79" i="6"/>
  <c r="EN153" i="4"/>
  <c r="EO153" i="4" s="1"/>
  <c r="AF98" i="6"/>
  <c r="EN193" i="4"/>
  <c r="EO193" i="4" s="1"/>
  <c r="AF124" i="6"/>
  <c r="EN123" i="4"/>
  <c r="EO123" i="4" s="1"/>
  <c r="AF77" i="6"/>
  <c r="EN131" i="4"/>
  <c r="EO131" i="4" s="1"/>
  <c r="AF81" i="6"/>
  <c r="EN157" i="4"/>
  <c r="EO157" i="4" s="1"/>
  <c r="AF100" i="6"/>
  <c r="EN165" i="4"/>
  <c r="EO165" i="4" s="1"/>
  <c r="AF104" i="6"/>
  <c r="EN173" i="4"/>
  <c r="EO173" i="4" s="1"/>
  <c r="CR172" i="4" s="1"/>
  <c r="AF108" i="6"/>
  <c r="EN181" i="4"/>
  <c r="EO181" i="4" s="1"/>
  <c r="AF118" i="6"/>
  <c r="EN189" i="4"/>
  <c r="EO189" i="4" s="1"/>
  <c r="AF122" i="6"/>
  <c r="EN197" i="4"/>
  <c r="EO197" i="4" s="1"/>
  <c r="AF126" i="6"/>
  <c r="EN205" i="4"/>
  <c r="EO205" i="4" s="1"/>
  <c r="CT204" i="4" s="1"/>
  <c r="AF130" i="6"/>
  <c r="EN213" i="4"/>
  <c r="EO213" i="4" s="1"/>
  <c r="AF134" i="6"/>
  <c r="N56" i="14"/>
  <c r="N60" i="14"/>
  <c r="N64" i="14"/>
  <c r="N68" i="14"/>
  <c r="N72" i="14"/>
  <c r="N76" i="14"/>
  <c r="N80" i="14"/>
  <c r="N84" i="14"/>
  <c r="N88" i="14"/>
  <c r="N92" i="14"/>
  <c r="N96" i="14"/>
  <c r="N100" i="14"/>
  <c r="N104" i="14"/>
  <c r="N108" i="14"/>
  <c r="N112" i="14"/>
  <c r="EN177" i="4"/>
  <c r="AF110" i="6"/>
  <c r="N70" i="14"/>
  <c r="EN137" i="4"/>
  <c r="EO137" i="4" s="1"/>
  <c r="AF84" i="6"/>
  <c r="M67" i="14"/>
  <c r="M87" i="14"/>
  <c r="EN107" i="4"/>
  <c r="AF69" i="6"/>
  <c r="EN115" i="4"/>
  <c r="EO115" i="4" s="1"/>
  <c r="AF73" i="6"/>
  <c r="EN141" i="4"/>
  <c r="EO141" i="4" s="1"/>
  <c r="AF92" i="6"/>
  <c r="EN149" i="4"/>
  <c r="EO149" i="4" s="1"/>
  <c r="AF96" i="6"/>
  <c r="M57" i="14"/>
  <c r="M61" i="14"/>
  <c r="M65" i="14"/>
  <c r="M69" i="14"/>
  <c r="M73" i="14"/>
  <c r="M77" i="14"/>
  <c r="M81" i="14"/>
  <c r="M85" i="14"/>
  <c r="M89" i="14"/>
  <c r="M93" i="14"/>
  <c r="M97" i="14"/>
  <c r="M101" i="14"/>
  <c r="M105" i="14"/>
  <c r="M109" i="14"/>
  <c r="M113" i="14"/>
  <c r="EN99" i="4"/>
  <c r="EO99" i="4" s="1"/>
  <c r="AF65" i="6"/>
  <c r="EN201" i="4"/>
  <c r="EO201" i="4" s="1"/>
  <c r="AF128" i="6"/>
  <c r="EN103" i="4"/>
  <c r="EO103" i="4" s="1"/>
  <c r="AF67" i="6"/>
  <c r="EN125" i="4"/>
  <c r="EO125" i="4" s="1"/>
  <c r="CR124" i="4" s="1"/>
  <c r="AF78" i="6"/>
  <c r="EN133" i="4"/>
  <c r="EO133" i="4" s="1"/>
  <c r="CT132" i="4" s="1"/>
  <c r="AF82" i="6"/>
  <c r="EN159" i="4"/>
  <c r="EO159" i="4" s="1"/>
  <c r="AF101" i="6"/>
  <c r="EN167" i="4"/>
  <c r="AF105" i="6"/>
  <c r="EN175" i="4"/>
  <c r="EO175" i="4" s="1"/>
  <c r="AF109" i="6"/>
  <c r="EN183" i="4"/>
  <c r="EO183" i="4" s="1"/>
  <c r="CT182" i="4" s="1"/>
  <c r="AF119" i="6"/>
  <c r="EN191" i="4"/>
  <c r="EO191" i="4" s="1"/>
  <c r="AF123" i="6"/>
  <c r="EN199" i="4"/>
  <c r="EO199" i="4" s="1"/>
  <c r="AF127" i="6"/>
  <c r="EN207" i="4"/>
  <c r="EO207" i="4" s="1"/>
  <c r="AF131" i="6"/>
  <c r="EN215" i="4"/>
  <c r="EO215" i="4" s="1"/>
  <c r="AF135" i="6"/>
  <c r="N57" i="14"/>
  <c r="N61" i="14"/>
  <c r="N65" i="14"/>
  <c r="N69" i="14"/>
  <c r="N73" i="14"/>
  <c r="N77" i="14"/>
  <c r="N81" i="14"/>
  <c r="N85" i="14"/>
  <c r="N89" i="14"/>
  <c r="N93" i="14"/>
  <c r="N97" i="14"/>
  <c r="N101" i="14"/>
  <c r="N105" i="14"/>
  <c r="N109" i="14"/>
  <c r="N113" i="14"/>
  <c r="EN185" i="4"/>
  <c r="EO185" i="4" s="1"/>
  <c r="AF120" i="6"/>
  <c r="EN119" i="4"/>
  <c r="EO119" i="4" s="1"/>
  <c r="AF75" i="6"/>
  <c r="M63" i="14"/>
  <c r="EN109" i="4"/>
  <c r="EO109" i="4" s="1"/>
  <c r="AF70" i="6"/>
  <c r="EN117" i="4"/>
  <c r="EO117" i="4" s="1"/>
  <c r="CS116" i="4" s="1"/>
  <c r="AF74" i="6"/>
  <c r="EN143" i="4"/>
  <c r="EO143" i="4" s="1"/>
  <c r="AF93" i="6"/>
  <c r="EN151" i="4"/>
  <c r="EO151" i="4" s="1"/>
  <c r="AF97" i="6"/>
  <c r="M58" i="14"/>
  <c r="M62" i="14"/>
  <c r="M66" i="14"/>
  <c r="M70" i="14"/>
  <c r="M74" i="14"/>
  <c r="M78" i="14"/>
  <c r="M82" i="14"/>
  <c r="M86" i="14"/>
  <c r="M90" i="14"/>
  <c r="M94" i="14"/>
  <c r="M98" i="14"/>
  <c r="M102" i="14"/>
  <c r="M106" i="14"/>
  <c r="M110" i="14"/>
  <c r="M114" i="14"/>
  <c r="BL57" i="14"/>
  <c r="BS57" i="14"/>
  <c r="BK57" i="14"/>
  <c r="BR57" i="14"/>
  <c r="BQ57" i="14"/>
  <c r="BP57" i="14"/>
  <c r="BO57" i="14"/>
  <c r="BN57" i="14"/>
  <c r="BM57" i="14"/>
  <c r="BP61" i="14"/>
  <c r="BO61" i="14"/>
  <c r="BN61" i="14"/>
  <c r="BM61" i="14"/>
  <c r="BL61" i="14"/>
  <c r="BS61" i="14"/>
  <c r="BK61" i="14"/>
  <c r="BR61" i="14"/>
  <c r="BQ61" i="14"/>
  <c r="P80" i="13"/>
  <c r="CB66" i="14"/>
  <c r="CD66" i="14" s="1"/>
  <c r="P84" i="13"/>
  <c r="CB70" i="14"/>
  <c r="CD70" i="14" s="1"/>
  <c r="P88" i="13"/>
  <c r="CB74" i="14"/>
  <c r="CD74" i="14" s="1"/>
  <c r="P99" i="13"/>
  <c r="CB78" i="14"/>
  <c r="CD78" i="14" s="1"/>
  <c r="P103" i="13"/>
  <c r="CB82" i="14"/>
  <c r="CD82" i="14" s="1"/>
  <c r="P107" i="13"/>
  <c r="CB86" i="14"/>
  <c r="CD86" i="14" s="1"/>
  <c r="P111" i="13"/>
  <c r="CB90" i="14"/>
  <c r="CD90" i="14" s="1"/>
  <c r="BO94" i="14"/>
  <c r="BN94" i="14"/>
  <c r="BM94" i="14"/>
  <c r="BL94" i="14"/>
  <c r="BS94" i="14"/>
  <c r="BK94" i="14"/>
  <c r="BR94" i="14"/>
  <c r="BQ94" i="14"/>
  <c r="BP94" i="14"/>
  <c r="BS98" i="14"/>
  <c r="BK98" i="14"/>
  <c r="BR98" i="14"/>
  <c r="BQ98" i="14"/>
  <c r="BP98" i="14"/>
  <c r="BO98" i="14"/>
  <c r="BN98" i="14"/>
  <c r="BM98" i="14"/>
  <c r="BL98" i="14"/>
  <c r="BO102" i="14"/>
  <c r="BN102" i="14"/>
  <c r="BM102" i="14"/>
  <c r="BL102" i="14"/>
  <c r="BS102" i="14"/>
  <c r="BK102" i="14"/>
  <c r="BR102" i="14"/>
  <c r="BQ102" i="14"/>
  <c r="BP102" i="14"/>
  <c r="BS106" i="14"/>
  <c r="BK106" i="14"/>
  <c r="BR106" i="14"/>
  <c r="BQ106" i="14"/>
  <c r="BP106" i="14"/>
  <c r="BO106" i="14"/>
  <c r="BN106" i="14"/>
  <c r="BM106" i="14"/>
  <c r="BL106" i="14"/>
  <c r="BO110" i="14"/>
  <c r="BN110" i="14"/>
  <c r="BM110" i="14"/>
  <c r="BL110" i="14"/>
  <c r="BS110" i="14"/>
  <c r="BK110" i="14"/>
  <c r="BR110" i="14"/>
  <c r="BQ110" i="14"/>
  <c r="BP110" i="14"/>
  <c r="BS114" i="14"/>
  <c r="BK114" i="14"/>
  <c r="BR114" i="14"/>
  <c r="BQ114" i="14"/>
  <c r="BP114" i="14"/>
  <c r="BO114" i="14"/>
  <c r="BN114" i="14"/>
  <c r="BM114" i="14"/>
  <c r="BL114" i="14"/>
  <c r="P76" i="13"/>
  <c r="CB62" i="14"/>
  <c r="CD62" i="14" s="1"/>
  <c r="BO78" i="14"/>
  <c r="BN78" i="14"/>
  <c r="BM78" i="14"/>
  <c r="BL78" i="14"/>
  <c r="BS78" i="14"/>
  <c r="BK78" i="14"/>
  <c r="BR78" i="14"/>
  <c r="BQ78" i="14"/>
  <c r="BP78" i="14"/>
  <c r="BS90" i="14"/>
  <c r="BK90" i="14"/>
  <c r="BR90" i="14"/>
  <c r="BQ90" i="14"/>
  <c r="BP90" i="14"/>
  <c r="BO90" i="14"/>
  <c r="BN90" i="14"/>
  <c r="BM90" i="14"/>
  <c r="BL90" i="14"/>
  <c r="P131" i="13"/>
  <c r="CB103" i="14"/>
  <c r="CD103" i="14" s="1"/>
  <c r="BS58" i="14"/>
  <c r="BK58" i="14"/>
  <c r="BR58" i="14"/>
  <c r="BQ58" i="14"/>
  <c r="BP58" i="14"/>
  <c r="BO58" i="14"/>
  <c r="BN58" i="14"/>
  <c r="BM58" i="14"/>
  <c r="BL58" i="14"/>
  <c r="P77" i="13"/>
  <c r="CB63" i="14"/>
  <c r="CD63" i="14" s="1"/>
  <c r="P81" i="13"/>
  <c r="CB67" i="14"/>
  <c r="CD67" i="14" s="1"/>
  <c r="P85" i="13"/>
  <c r="CB71" i="14"/>
  <c r="CD71" i="14" s="1"/>
  <c r="P96" i="13"/>
  <c r="CB75" i="14"/>
  <c r="CD75" i="14" s="1"/>
  <c r="P100" i="13"/>
  <c r="CB79" i="14"/>
  <c r="CD79" i="14" s="1"/>
  <c r="P104" i="13"/>
  <c r="CB83" i="14"/>
  <c r="CD83" i="14" s="1"/>
  <c r="P108" i="13"/>
  <c r="CB87" i="14"/>
  <c r="CD87" i="14" s="1"/>
  <c r="P112" i="13"/>
  <c r="CB91" i="14"/>
  <c r="CD91" i="14" s="1"/>
  <c r="BN95" i="14"/>
  <c r="BM95" i="14"/>
  <c r="BL95" i="14"/>
  <c r="BS95" i="14"/>
  <c r="BK95" i="14"/>
  <c r="BR95" i="14"/>
  <c r="BQ95" i="14"/>
  <c r="BP95" i="14"/>
  <c r="BO95" i="14"/>
  <c r="BR99" i="14"/>
  <c r="BQ99" i="14"/>
  <c r="BP99" i="14"/>
  <c r="BO99" i="14"/>
  <c r="BN99" i="14"/>
  <c r="BM99" i="14"/>
  <c r="BL99" i="14"/>
  <c r="BS99" i="14"/>
  <c r="BK99" i="14"/>
  <c r="BN103" i="14"/>
  <c r="BM103" i="14"/>
  <c r="BL103" i="14"/>
  <c r="BS103" i="14"/>
  <c r="BK103" i="14"/>
  <c r="BR103" i="14"/>
  <c r="BQ103" i="14"/>
  <c r="BP103" i="14"/>
  <c r="BO103" i="14"/>
  <c r="BR107" i="14"/>
  <c r="BQ107" i="14"/>
  <c r="BP107" i="14"/>
  <c r="BO107" i="14"/>
  <c r="BN107" i="14"/>
  <c r="BM107" i="14"/>
  <c r="BL107" i="14"/>
  <c r="BK107" i="14"/>
  <c r="BS107" i="14"/>
  <c r="BN111" i="14"/>
  <c r="BM111" i="14"/>
  <c r="BL111" i="14"/>
  <c r="BS111" i="14"/>
  <c r="BK111" i="14"/>
  <c r="BR111" i="14"/>
  <c r="BQ111" i="14"/>
  <c r="BP111" i="14"/>
  <c r="BO111" i="14"/>
  <c r="BP93" i="14"/>
  <c r="BO93" i="14"/>
  <c r="BN93" i="14"/>
  <c r="BM93" i="14"/>
  <c r="BL93" i="14"/>
  <c r="BS93" i="14"/>
  <c r="BK93" i="14"/>
  <c r="BR93" i="14"/>
  <c r="BQ93" i="14"/>
  <c r="BS66" i="14"/>
  <c r="BK66" i="14"/>
  <c r="BR66" i="14"/>
  <c r="BQ66" i="14"/>
  <c r="BP66" i="14"/>
  <c r="BO66" i="14"/>
  <c r="BN66" i="14"/>
  <c r="BM66" i="14"/>
  <c r="BL66" i="14"/>
  <c r="P69" i="13"/>
  <c r="CB55" i="14"/>
  <c r="CD55" i="14" s="1"/>
  <c r="P73" i="13"/>
  <c r="CB59" i="14"/>
  <c r="CD59" i="14" s="1"/>
  <c r="BN63" i="14"/>
  <c r="BM63" i="14"/>
  <c r="BL63" i="14"/>
  <c r="BS63" i="14"/>
  <c r="BK63" i="14"/>
  <c r="BR63" i="14"/>
  <c r="BQ63" i="14"/>
  <c r="BP63" i="14"/>
  <c r="BO63" i="14"/>
  <c r="BR67" i="14"/>
  <c r="BQ67" i="14"/>
  <c r="BP67" i="14"/>
  <c r="BO67" i="14"/>
  <c r="BN67" i="14"/>
  <c r="BM67" i="14"/>
  <c r="BL67" i="14"/>
  <c r="BS67" i="14"/>
  <c r="BK67" i="14"/>
  <c r="BN71" i="14"/>
  <c r="BM71" i="14"/>
  <c r="BL71" i="14"/>
  <c r="BS71" i="14"/>
  <c r="BK71" i="14"/>
  <c r="BR71" i="14"/>
  <c r="BQ71" i="14"/>
  <c r="BP71" i="14"/>
  <c r="BO71" i="14"/>
  <c r="BR75" i="14"/>
  <c r="BQ75" i="14"/>
  <c r="BP75" i="14"/>
  <c r="BO75" i="14"/>
  <c r="BN75" i="14"/>
  <c r="BM75" i="14"/>
  <c r="BL75" i="14"/>
  <c r="BS75" i="14"/>
  <c r="BK75" i="14"/>
  <c r="BN79" i="14"/>
  <c r="BM79" i="14"/>
  <c r="BL79" i="14"/>
  <c r="BS79" i="14"/>
  <c r="BK79" i="14"/>
  <c r="BR79" i="14"/>
  <c r="BQ79" i="14"/>
  <c r="BP79" i="14"/>
  <c r="BO79" i="14"/>
  <c r="BR83" i="14"/>
  <c r="BQ83" i="14"/>
  <c r="BP83" i="14"/>
  <c r="BO83" i="14"/>
  <c r="BN83" i="14"/>
  <c r="BM83" i="14"/>
  <c r="BL83" i="14"/>
  <c r="BS83" i="14"/>
  <c r="BK83" i="14"/>
  <c r="BN87" i="14"/>
  <c r="BM87" i="14"/>
  <c r="BL87" i="14"/>
  <c r="BS87" i="14"/>
  <c r="BK87" i="14"/>
  <c r="BR87" i="14"/>
  <c r="BQ87" i="14"/>
  <c r="BP87" i="14"/>
  <c r="BO87" i="14"/>
  <c r="BR91" i="14"/>
  <c r="BQ91" i="14"/>
  <c r="BP91" i="14"/>
  <c r="BO91" i="14"/>
  <c r="BN91" i="14"/>
  <c r="BM91" i="14"/>
  <c r="BL91" i="14"/>
  <c r="BS91" i="14"/>
  <c r="BK91" i="14"/>
  <c r="P124" i="13"/>
  <c r="CB96" i="14"/>
  <c r="CD96" i="14" s="1"/>
  <c r="P128" i="13"/>
  <c r="CB100" i="14"/>
  <c r="CD100" i="14" s="1"/>
  <c r="P132" i="13"/>
  <c r="CB104" i="14"/>
  <c r="CD104" i="14" s="1"/>
  <c r="P136" i="13"/>
  <c r="CB108" i="14"/>
  <c r="CD108" i="14" s="1"/>
  <c r="BO70" i="14"/>
  <c r="BN70" i="14"/>
  <c r="BM70" i="14"/>
  <c r="BL70" i="14"/>
  <c r="BS70" i="14"/>
  <c r="BK70" i="14"/>
  <c r="BR70" i="14"/>
  <c r="BQ70" i="14"/>
  <c r="BP70" i="14"/>
  <c r="P123" i="13"/>
  <c r="CB95" i="14"/>
  <c r="CD95" i="14" s="1"/>
  <c r="BN55" i="14"/>
  <c r="BL55" i="14"/>
  <c r="BS55" i="14"/>
  <c r="BK55" i="14"/>
  <c r="BR55" i="14"/>
  <c r="BQ55" i="14"/>
  <c r="BP55" i="14"/>
  <c r="BO55" i="14"/>
  <c r="BM55" i="14"/>
  <c r="BR59" i="14"/>
  <c r="BQ59" i="14"/>
  <c r="BP59" i="14"/>
  <c r="BO59" i="14"/>
  <c r="BN59" i="14"/>
  <c r="BM59" i="14"/>
  <c r="BL59" i="14"/>
  <c r="BS59" i="14"/>
  <c r="BK59" i="14"/>
  <c r="P78" i="13"/>
  <c r="CB64" i="14"/>
  <c r="CD64" i="14" s="1"/>
  <c r="P82" i="13"/>
  <c r="CB68" i="14"/>
  <c r="CD68" i="14" s="1"/>
  <c r="P86" i="13"/>
  <c r="CB72" i="14"/>
  <c r="CD72" i="14" s="1"/>
  <c r="P97" i="13"/>
  <c r="CB76" i="14"/>
  <c r="CD76" i="14" s="1"/>
  <c r="P101" i="13"/>
  <c r="CB80" i="14"/>
  <c r="CD80" i="14" s="1"/>
  <c r="P105" i="13"/>
  <c r="CB84" i="14"/>
  <c r="CD84" i="14" s="1"/>
  <c r="P109" i="13"/>
  <c r="CB88" i="14"/>
  <c r="CD88" i="14" s="1"/>
  <c r="P113" i="13"/>
  <c r="CB92" i="14"/>
  <c r="CD92" i="14" s="1"/>
  <c r="BM96" i="14"/>
  <c r="BL96" i="14"/>
  <c r="BS96" i="14"/>
  <c r="BK96" i="14"/>
  <c r="BR96" i="14"/>
  <c r="BQ96" i="14"/>
  <c r="BP96" i="14"/>
  <c r="BO96" i="14"/>
  <c r="BN96" i="14"/>
  <c r="BQ100" i="14"/>
  <c r="BP100" i="14"/>
  <c r="BO100" i="14"/>
  <c r="BN100" i="14"/>
  <c r="BM100" i="14"/>
  <c r="BL100" i="14"/>
  <c r="BS100" i="14"/>
  <c r="BK100" i="14"/>
  <c r="BR100" i="14"/>
  <c r="BM104" i="14"/>
  <c r="BL104" i="14"/>
  <c r="BS104" i="14"/>
  <c r="BK104" i="14"/>
  <c r="BR104" i="14"/>
  <c r="BQ104" i="14"/>
  <c r="BP104" i="14"/>
  <c r="BO104" i="14"/>
  <c r="BN104" i="14"/>
  <c r="BQ108" i="14"/>
  <c r="BP108" i="14"/>
  <c r="BO108" i="14"/>
  <c r="BN108" i="14"/>
  <c r="BM108" i="14"/>
  <c r="BL108" i="14"/>
  <c r="BS108" i="14"/>
  <c r="BK108" i="14"/>
  <c r="BR108" i="14"/>
  <c r="BM112" i="14"/>
  <c r="BL112" i="14"/>
  <c r="BS112" i="14"/>
  <c r="BK112" i="14"/>
  <c r="BR112" i="14"/>
  <c r="BQ112" i="14"/>
  <c r="BP112" i="14"/>
  <c r="BO112" i="14"/>
  <c r="BN112" i="14"/>
  <c r="P70" i="13"/>
  <c r="CB56" i="14"/>
  <c r="CD56" i="14" s="1"/>
  <c r="P74" i="13"/>
  <c r="CB60" i="14"/>
  <c r="CD60" i="14" s="1"/>
  <c r="BM64" i="14"/>
  <c r="BL64" i="14"/>
  <c r="BS64" i="14"/>
  <c r="BK64" i="14"/>
  <c r="BR64" i="14"/>
  <c r="BQ64" i="14"/>
  <c r="BP64" i="14"/>
  <c r="BO64" i="14"/>
  <c r="BN64" i="14"/>
  <c r="BQ68" i="14"/>
  <c r="BP68" i="14"/>
  <c r="BO68" i="14"/>
  <c r="BN68" i="14"/>
  <c r="BM68" i="14"/>
  <c r="BL68" i="14"/>
  <c r="BS68" i="14"/>
  <c r="BK68" i="14"/>
  <c r="BR68" i="14"/>
  <c r="BM72" i="14"/>
  <c r="BL72" i="14"/>
  <c r="BS72" i="14"/>
  <c r="BK72" i="14"/>
  <c r="BR72" i="14"/>
  <c r="BQ72" i="14"/>
  <c r="BP72" i="14"/>
  <c r="BO72" i="14"/>
  <c r="BN72" i="14"/>
  <c r="BQ76" i="14"/>
  <c r="BP76" i="14"/>
  <c r="BO76" i="14"/>
  <c r="BN76" i="14"/>
  <c r="BM76" i="14"/>
  <c r="BL76" i="14"/>
  <c r="BS76" i="14"/>
  <c r="BK76" i="14"/>
  <c r="BR76" i="14"/>
  <c r="BM80" i="14"/>
  <c r="BL80" i="14"/>
  <c r="BS80" i="14"/>
  <c r="BK80" i="14"/>
  <c r="BR80" i="14"/>
  <c r="BQ80" i="14"/>
  <c r="BP80" i="14"/>
  <c r="BO80" i="14"/>
  <c r="BN80" i="14"/>
  <c r="BQ84" i="14"/>
  <c r="BP84" i="14"/>
  <c r="BO84" i="14"/>
  <c r="BN84" i="14"/>
  <c r="BM84" i="14"/>
  <c r="BL84" i="14"/>
  <c r="BS84" i="14"/>
  <c r="BK84" i="14"/>
  <c r="BR84" i="14"/>
  <c r="BM88" i="14"/>
  <c r="BL88" i="14"/>
  <c r="BS88" i="14"/>
  <c r="BK88" i="14"/>
  <c r="BR88" i="14"/>
  <c r="BQ88" i="14"/>
  <c r="BP88" i="14"/>
  <c r="BO88" i="14"/>
  <c r="BN88" i="14"/>
  <c r="BQ92" i="14"/>
  <c r="BP92" i="14"/>
  <c r="BO92" i="14"/>
  <c r="BN92" i="14"/>
  <c r="BM92" i="14"/>
  <c r="BL92" i="14"/>
  <c r="BS92" i="14"/>
  <c r="BK92" i="14"/>
  <c r="BR92" i="14"/>
  <c r="P125" i="13"/>
  <c r="CB97" i="14"/>
  <c r="CD97" i="14" s="1"/>
  <c r="P129" i="13"/>
  <c r="CB101" i="14"/>
  <c r="CD101" i="14" s="1"/>
  <c r="P133" i="13"/>
  <c r="CB105" i="14"/>
  <c r="CD105" i="14" s="1"/>
  <c r="P137" i="13"/>
  <c r="CB109" i="14"/>
  <c r="CD109" i="14" s="1"/>
  <c r="P72" i="13"/>
  <c r="CB58" i="14"/>
  <c r="CD58" i="14" s="1"/>
  <c r="BS74" i="14"/>
  <c r="BK74" i="14"/>
  <c r="BR74" i="14"/>
  <c r="BQ74" i="14"/>
  <c r="BP74" i="14"/>
  <c r="BO74" i="14"/>
  <c r="BN74" i="14"/>
  <c r="BM74" i="14"/>
  <c r="BL74" i="14"/>
  <c r="BS82" i="14"/>
  <c r="BK82" i="14"/>
  <c r="BR82" i="14"/>
  <c r="BQ82" i="14"/>
  <c r="BP82" i="14"/>
  <c r="BO82" i="14"/>
  <c r="BN82" i="14"/>
  <c r="BM82" i="14"/>
  <c r="BL82" i="14"/>
  <c r="BO86" i="14"/>
  <c r="BN86" i="14"/>
  <c r="BM86" i="14"/>
  <c r="BL86" i="14"/>
  <c r="BS86" i="14"/>
  <c r="BK86" i="14"/>
  <c r="BR86" i="14"/>
  <c r="BQ86" i="14"/>
  <c r="BP86" i="14"/>
  <c r="P127" i="13"/>
  <c r="CB99" i="14"/>
  <c r="CD99" i="14" s="1"/>
  <c r="P135" i="13"/>
  <c r="CB107" i="14"/>
  <c r="CD107" i="14" s="1"/>
  <c r="BO62" i="14"/>
  <c r="BN62" i="14"/>
  <c r="BM62" i="14"/>
  <c r="BL62" i="14"/>
  <c r="BS62" i="14"/>
  <c r="BK62" i="14"/>
  <c r="BR62" i="14"/>
  <c r="BQ62" i="14"/>
  <c r="BP62" i="14"/>
  <c r="BM56" i="14"/>
  <c r="BL56" i="14"/>
  <c r="BS56" i="14"/>
  <c r="BK56" i="14"/>
  <c r="BR56" i="14"/>
  <c r="BQ56" i="14"/>
  <c r="BP56" i="14"/>
  <c r="BO56" i="14"/>
  <c r="BN56" i="14"/>
  <c r="BQ60" i="14"/>
  <c r="BP60" i="14"/>
  <c r="BO60" i="14"/>
  <c r="BN60" i="14"/>
  <c r="BM60" i="14"/>
  <c r="BL60" i="14"/>
  <c r="BS60" i="14"/>
  <c r="BK60" i="14"/>
  <c r="BR60" i="14"/>
  <c r="P79" i="13"/>
  <c r="CB65" i="14"/>
  <c r="CD65" i="14" s="1"/>
  <c r="P83" i="13"/>
  <c r="CB69" i="14"/>
  <c r="CD69" i="14" s="1"/>
  <c r="P87" i="13"/>
  <c r="CB73" i="14"/>
  <c r="CD73" i="14" s="1"/>
  <c r="P98" i="13"/>
  <c r="CB77" i="14"/>
  <c r="CD77" i="14" s="1"/>
  <c r="P102" i="13"/>
  <c r="CB81" i="14"/>
  <c r="CD81" i="14" s="1"/>
  <c r="P106" i="13"/>
  <c r="CB85" i="14"/>
  <c r="CD85" i="14" s="1"/>
  <c r="P110" i="13"/>
  <c r="CB89" i="14"/>
  <c r="CD89" i="14" s="1"/>
  <c r="P114" i="13"/>
  <c r="CB93" i="14"/>
  <c r="CD93" i="14" s="1"/>
  <c r="BL97" i="14"/>
  <c r="BS97" i="14"/>
  <c r="BK97" i="14"/>
  <c r="BR97" i="14"/>
  <c r="BQ97" i="14"/>
  <c r="BP97" i="14"/>
  <c r="BO97" i="14"/>
  <c r="BN97" i="14"/>
  <c r="BM97" i="14"/>
  <c r="BP101" i="14"/>
  <c r="BO101" i="14"/>
  <c r="BN101" i="14"/>
  <c r="BM101" i="14"/>
  <c r="BL101" i="14"/>
  <c r="BS101" i="14"/>
  <c r="BK101" i="14"/>
  <c r="BR101" i="14"/>
  <c r="BQ101" i="14"/>
  <c r="BL105" i="14"/>
  <c r="BS105" i="14"/>
  <c r="BK105" i="14"/>
  <c r="BR105" i="14"/>
  <c r="BQ105" i="14"/>
  <c r="BP105" i="14"/>
  <c r="BO105" i="14"/>
  <c r="BN105" i="14"/>
  <c r="BM105" i="14"/>
  <c r="BP109" i="14"/>
  <c r="BO109" i="14"/>
  <c r="BN109" i="14"/>
  <c r="BM109" i="14"/>
  <c r="BL109" i="14"/>
  <c r="BS109" i="14"/>
  <c r="BK109" i="14"/>
  <c r="BR109" i="14"/>
  <c r="BQ109" i="14"/>
  <c r="BL113" i="14"/>
  <c r="BS113" i="14"/>
  <c r="BK113" i="14"/>
  <c r="BR113" i="14"/>
  <c r="BQ113" i="14"/>
  <c r="BP113" i="14"/>
  <c r="BO113" i="14"/>
  <c r="BN113" i="14"/>
  <c r="BM113" i="14"/>
  <c r="P71" i="13"/>
  <c r="CB57" i="14"/>
  <c r="CD57" i="14" s="1"/>
  <c r="P75" i="13"/>
  <c r="CB61" i="14"/>
  <c r="CD61" i="14" s="1"/>
  <c r="BL65" i="14"/>
  <c r="BS65" i="14"/>
  <c r="BK65" i="14"/>
  <c r="BR65" i="14"/>
  <c r="BQ65" i="14"/>
  <c r="BP65" i="14"/>
  <c r="BO65" i="14"/>
  <c r="BN65" i="14"/>
  <c r="BM65" i="14"/>
  <c r="BP69" i="14"/>
  <c r="BO69" i="14"/>
  <c r="BN69" i="14"/>
  <c r="BM69" i="14"/>
  <c r="BL69" i="14"/>
  <c r="BS69" i="14"/>
  <c r="BK69" i="14"/>
  <c r="BR69" i="14"/>
  <c r="BQ69" i="14"/>
  <c r="BL73" i="14"/>
  <c r="BS73" i="14"/>
  <c r="BK73" i="14"/>
  <c r="BR73" i="14"/>
  <c r="BQ73" i="14"/>
  <c r="BP73" i="14"/>
  <c r="BO73" i="14"/>
  <c r="BN73" i="14"/>
  <c r="BM73" i="14"/>
  <c r="BP77" i="14"/>
  <c r="BO77" i="14"/>
  <c r="BN77" i="14"/>
  <c r="BM77" i="14"/>
  <c r="BL77" i="14"/>
  <c r="BS77" i="14"/>
  <c r="BK77" i="14"/>
  <c r="BR77" i="14"/>
  <c r="BQ77" i="14"/>
  <c r="BL81" i="14"/>
  <c r="BS81" i="14"/>
  <c r="BK81" i="14"/>
  <c r="BR81" i="14"/>
  <c r="BQ81" i="14"/>
  <c r="BP81" i="14"/>
  <c r="BO81" i="14"/>
  <c r="BN81" i="14"/>
  <c r="BM81" i="14"/>
  <c r="BP85" i="14"/>
  <c r="BO85" i="14"/>
  <c r="BN85" i="14"/>
  <c r="BM85" i="14"/>
  <c r="BL85" i="14"/>
  <c r="BS85" i="14"/>
  <c r="BK85" i="14"/>
  <c r="BR85" i="14"/>
  <c r="BQ85" i="14"/>
  <c r="BL89" i="14"/>
  <c r="BS89" i="14"/>
  <c r="BK89" i="14"/>
  <c r="BR89" i="14"/>
  <c r="BQ89" i="14"/>
  <c r="BP89" i="14"/>
  <c r="BO89" i="14"/>
  <c r="BN89" i="14"/>
  <c r="BM89" i="14"/>
  <c r="P115" i="13"/>
  <c r="CB94" i="14"/>
  <c r="CD94" i="14" s="1"/>
  <c r="P126" i="13"/>
  <c r="CB98" i="14"/>
  <c r="CD98" i="14" s="1"/>
  <c r="P130" i="13"/>
  <c r="CB102" i="14"/>
  <c r="CD102" i="14" s="1"/>
  <c r="P134" i="13"/>
  <c r="CB106" i="14"/>
  <c r="CD106" i="14" s="1"/>
  <c r="AI164" i="5"/>
  <c r="AI243" i="5"/>
  <c r="AI143" i="5"/>
  <c r="AI182" i="5"/>
  <c r="AI227" i="5"/>
  <c r="AI249" i="5"/>
  <c r="AI131" i="5"/>
  <c r="AI170" i="5"/>
  <c r="AI174" i="5"/>
  <c r="AI192" i="5"/>
  <c r="AI211" i="5"/>
  <c r="AI223" i="5"/>
  <c r="AI241" i="5"/>
  <c r="AI245" i="5"/>
  <c r="AI235" i="5"/>
  <c r="AI186" i="5"/>
  <c r="AI147" i="5"/>
  <c r="AI162" i="5"/>
  <c r="AI166" i="5"/>
  <c r="AI188" i="5"/>
  <c r="AI198" i="5"/>
  <c r="AI215" i="5"/>
  <c r="AI219" i="5"/>
  <c r="AI233" i="5"/>
  <c r="AI237" i="5"/>
  <c r="AI133" i="5"/>
  <c r="AI239" i="5"/>
  <c r="AI231" i="5"/>
  <c r="AI135" i="5"/>
  <c r="AI184" i="5"/>
  <c r="AI229" i="5"/>
  <c r="AI123" i="5"/>
  <c r="AI217" i="5"/>
  <c r="AI113" i="5"/>
  <c r="AI119" i="5"/>
  <c r="AI151" i="5"/>
  <c r="AI176" i="5"/>
  <c r="AI180" i="5"/>
  <c r="AI194" i="5"/>
  <c r="AI225" i="5"/>
  <c r="AI139" i="5"/>
  <c r="AI196" i="5"/>
  <c r="AI168" i="5"/>
  <c r="AI213" i="5"/>
  <c r="AI221" i="5"/>
  <c r="AI247" i="5"/>
  <c r="W121" i="5"/>
  <c r="W129" i="5"/>
  <c r="W215" i="5"/>
  <c r="W229" i="5"/>
  <c r="W239" i="5"/>
  <c r="W127" i="5"/>
  <c r="W233" i="5"/>
  <c r="W119" i="5"/>
  <c r="W135" i="5"/>
  <c r="W213" i="5"/>
  <c r="W219" i="5"/>
  <c r="W243" i="5"/>
  <c r="W143" i="5"/>
  <c r="W151" i="5"/>
  <c r="W223" i="5"/>
  <c r="W237" i="5"/>
  <c r="W247" i="5"/>
  <c r="W227" i="5"/>
  <c r="W241" i="5"/>
  <c r="W211" i="5"/>
  <c r="W217" i="5"/>
  <c r="W231" i="5"/>
  <c r="W221" i="5"/>
  <c r="W245" i="5"/>
  <c r="W113" i="5"/>
  <c r="W225" i="5"/>
  <c r="P142" i="13"/>
  <c r="CB114" i="14"/>
  <c r="CD114" i="14" s="1"/>
  <c r="P141" i="13"/>
  <c r="CB113" i="14"/>
  <c r="CD113" i="14" s="1"/>
  <c r="P140" i="13"/>
  <c r="CB112" i="14"/>
  <c r="CD112" i="14" s="1"/>
  <c r="P139" i="13"/>
  <c r="CB111" i="14"/>
  <c r="CD111" i="14" s="1"/>
  <c r="P138" i="13"/>
  <c r="CB110" i="14"/>
  <c r="CD110" i="14" s="1"/>
  <c r="Q96" i="13"/>
  <c r="Q112" i="13"/>
  <c r="Q80" i="13"/>
  <c r="Q84" i="13"/>
  <c r="Q88" i="13"/>
  <c r="Q99" i="13"/>
  <c r="Q103" i="13"/>
  <c r="Q107" i="13"/>
  <c r="Q111" i="13"/>
  <c r="Q76" i="13"/>
  <c r="Q127" i="13"/>
  <c r="Q100" i="13"/>
  <c r="Q69" i="13"/>
  <c r="Q73" i="13"/>
  <c r="Q124" i="13"/>
  <c r="Q128" i="13"/>
  <c r="Q132" i="13"/>
  <c r="Q136" i="13"/>
  <c r="Q140" i="13"/>
  <c r="Q131" i="13"/>
  <c r="Q139" i="13"/>
  <c r="Q85" i="13"/>
  <c r="Q78" i="13"/>
  <c r="Q82" i="13"/>
  <c r="Q86" i="13"/>
  <c r="Q97" i="13"/>
  <c r="Q101" i="13"/>
  <c r="Q105" i="13"/>
  <c r="Q109" i="13"/>
  <c r="Q113" i="13"/>
  <c r="Q81" i="13"/>
  <c r="Q70" i="13"/>
  <c r="Q74" i="13"/>
  <c r="Q125" i="13"/>
  <c r="Q129" i="13"/>
  <c r="Q133" i="13"/>
  <c r="Q137" i="13"/>
  <c r="Q141" i="13"/>
  <c r="Q77" i="13"/>
  <c r="Q104" i="13"/>
  <c r="Q79" i="13"/>
  <c r="Q83" i="13"/>
  <c r="Q87" i="13"/>
  <c r="Q102" i="13"/>
  <c r="Q106" i="13"/>
  <c r="Q110" i="13"/>
  <c r="Q72" i="13"/>
  <c r="Q108" i="13"/>
  <c r="Q71" i="13"/>
  <c r="Q75" i="13"/>
  <c r="Q115" i="13"/>
  <c r="Q126" i="13"/>
  <c r="Q130" i="13"/>
  <c r="Q134" i="13"/>
  <c r="Q138" i="13"/>
  <c r="Q142" i="13"/>
  <c r="Q123" i="13"/>
  <c r="Q135" i="13"/>
  <c r="Q114" i="13"/>
  <c r="Q98" i="13"/>
  <c r="CS182" i="4"/>
  <c r="CR182" i="4"/>
  <c r="CR144" i="4"/>
  <c r="CT144" i="4"/>
  <c r="CS144" i="4"/>
  <c r="CT162" i="4"/>
  <c r="CS162" i="4"/>
  <c r="CR162" i="4"/>
  <c r="AH170" i="5"/>
  <c r="V113" i="5"/>
  <c r="V115" i="5"/>
  <c r="AH137" i="5"/>
  <c r="AH178" i="5"/>
  <c r="AH186" i="5"/>
  <c r="AH194" i="5"/>
  <c r="V147" i="5"/>
  <c r="AH145" i="5"/>
  <c r="AH174" i="5"/>
  <c r="AH129" i="5"/>
  <c r="AH190" i="5"/>
  <c r="V131" i="5"/>
  <c r="AH162" i="5"/>
  <c r="Z64" i="9"/>
  <c r="Z76" i="6" s="1"/>
  <c r="Z72" i="9"/>
  <c r="Z84" i="6" s="1"/>
  <c r="Z80" i="9"/>
  <c r="Z98" i="6" s="1"/>
  <c r="EO135" i="4"/>
  <c r="Z56" i="9"/>
  <c r="Z68" i="6" s="1"/>
  <c r="EO107" i="4"/>
  <c r="EO113" i="4"/>
  <c r="EO203" i="4"/>
  <c r="EO209" i="4"/>
  <c r="V123" i="5"/>
  <c r="V139" i="5"/>
  <c r="AH166" i="5"/>
  <c r="AH182" i="5"/>
  <c r="AH198" i="5"/>
  <c r="V117" i="5"/>
  <c r="V125" i="5"/>
  <c r="AH131" i="5"/>
  <c r="V133" i="5"/>
  <c r="V141" i="5"/>
  <c r="AH147" i="5"/>
  <c r="V149" i="5"/>
  <c r="V164" i="5"/>
  <c r="V168" i="5"/>
  <c r="V172" i="5"/>
  <c r="V176" i="5"/>
  <c r="V180" i="5"/>
  <c r="V184" i="5"/>
  <c r="V188" i="5"/>
  <c r="V192" i="5"/>
  <c r="V196" i="5"/>
  <c r="V200" i="5"/>
  <c r="V119" i="5"/>
  <c r="V127" i="5"/>
  <c r="AH133" i="5"/>
  <c r="V135" i="5"/>
  <c r="V143" i="5"/>
  <c r="AH149" i="5"/>
  <c r="V151" i="5"/>
  <c r="AH164" i="5"/>
  <c r="AH168" i="5"/>
  <c r="AH172" i="5"/>
  <c r="AH176" i="5"/>
  <c r="AH180" i="5"/>
  <c r="AH184" i="5"/>
  <c r="AH188" i="5"/>
  <c r="AH192" i="5"/>
  <c r="AH196" i="5"/>
  <c r="V129" i="5"/>
  <c r="V137" i="5"/>
  <c r="EO177" i="4"/>
  <c r="EO121" i="4"/>
  <c r="EO167" i="4"/>
  <c r="DM7" i="7"/>
  <c r="DJ7" i="7"/>
  <c r="CR216" i="4" l="1"/>
  <c r="CS216" i="4"/>
  <c r="CS244" i="7" s="1"/>
  <c r="CT216" i="4"/>
  <c r="CT244" i="7" s="1"/>
  <c r="CS194" i="4"/>
  <c r="CS222" i="7" s="1"/>
  <c r="CT194" i="4"/>
  <c r="CT222" i="7" s="1"/>
  <c r="CR204" i="4"/>
  <c r="CR232" i="7" s="1"/>
  <c r="CT116" i="4"/>
  <c r="CT130" i="7" s="1"/>
  <c r="CT138" i="4"/>
  <c r="CT159" i="7" s="1"/>
  <c r="CS204" i="4"/>
  <c r="CS232" i="7" s="1"/>
  <c r="CR138" i="4"/>
  <c r="CR159" i="7" s="1"/>
  <c r="CR116" i="4"/>
  <c r="CR130" i="7" s="1"/>
  <c r="CT146" i="7"/>
  <c r="CR138" i="7"/>
  <c r="CR193" i="7"/>
  <c r="CR210" i="7"/>
  <c r="CS165" i="7"/>
  <c r="CT232" i="7"/>
  <c r="CS130" i="7"/>
  <c r="CT210" i="7"/>
  <c r="CR183" i="7"/>
  <c r="CT165" i="7"/>
  <c r="CT114" i="7"/>
  <c r="CS159" i="7"/>
  <c r="CS210" i="7"/>
  <c r="CS183" i="7"/>
  <c r="CR165" i="7"/>
  <c r="CR222" i="7"/>
  <c r="CR244" i="7"/>
  <c r="CT183" i="7"/>
  <c r="CR181" i="7"/>
  <c r="CT98" i="4"/>
  <c r="CS98" i="4"/>
  <c r="CR98" i="4"/>
  <c r="CR168" i="4"/>
  <c r="CT168" i="4"/>
  <c r="CS168" i="4"/>
  <c r="CT186" i="4"/>
  <c r="CS186" i="4"/>
  <c r="CR186" i="4"/>
  <c r="CS190" i="4"/>
  <c r="CR190" i="4"/>
  <c r="CT190" i="4"/>
  <c r="CR158" i="4"/>
  <c r="CS158" i="4"/>
  <c r="CT158" i="4"/>
  <c r="CS154" i="4"/>
  <c r="CR154" i="4"/>
  <c r="CT154" i="4"/>
  <c r="CS198" i="4"/>
  <c r="CR198" i="4"/>
  <c r="CT198" i="4"/>
  <c r="CT110" i="4"/>
  <c r="CS110" i="4"/>
  <c r="CR110" i="4"/>
  <c r="CT152" i="4"/>
  <c r="CS152" i="4"/>
  <c r="CR152" i="4"/>
  <c r="CR108" i="4"/>
  <c r="CS108" i="4"/>
  <c r="CT108" i="4"/>
  <c r="CT170" i="4"/>
  <c r="CR170" i="4"/>
  <c r="CS170" i="4"/>
  <c r="CS200" i="4"/>
  <c r="CR200" i="4"/>
  <c r="CT200" i="4"/>
  <c r="CS126" i="4"/>
  <c r="CR126" i="4"/>
  <c r="CT126" i="4"/>
  <c r="CT160" i="4"/>
  <c r="CS124" i="4"/>
  <c r="CS160" i="4"/>
  <c r="CT124" i="4"/>
  <c r="CS172" i="4"/>
  <c r="CR100" i="4"/>
  <c r="CT172" i="4"/>
  <c r="CR132" i="4"/>
  <c r="CS132" i="4"/>
  <c r="CS100" i="4"/>
  <c r="CT214" i="4"/>
  <c r="CS214" i="4"/>
  <c r="CR214" i="4"/>
  <c r="CT212" i="4"/>
  <c r="CS212" i="4"/>
  <c r="CR212" i="4"/>
  <c r="CR210" i="4"/>
  <c r="CT210" i="4"/>
  <c r="CS210" i="4"/>
  <c r="CR208" i="4"/>
  <c r="CT208" i="4"/>
  <c r="CS208" i="4"/>
  <c r="CT206" i="4"/>
  <c r="CS206" i="4"/>
  <c r="CR206" i="4"/>
  <c r="CR202" i="4"/>
  <c r="CT202" i="4"/>
  <c r="CS202" i="4"/>
  <c r="CT196" i="4"/>
  <c r="CS196" i="4"/>
  <c r="CR196" i="4"/>
  <c r="CR192" i="4"/>
  <c r="CT192" i="4"/>
  <c r="CS192" i="4"/>
  <c r="CT188" i="4"/>
  <c r="CS188" i="4"/>
  <c r="CR188" i="4"/>
  <c r="CR184" i="4"/>
  <c r="CT184" i="4"/>
  <c r="CS184" i="4"/>
  <c r="CT180" i="4"/>
  <c r="CS180" i="4"/>
  <c r="CR180" i="4"/>
  <c r="CT178" i="4"/>
  <c r="CS178" i="4"/>
  <c r="CR178" i="4"/>
  <c r="CR176" i="4"/>
  <c r="CT176" i="4"/>
  <c r="CS176" i="4"/>
  <c r="CR140" i="4"/>
  <c r="CT140" i="4"/>
  <c r="CS140" i="4"/>
  <c r="CT148" i="4"/>
  <c r="CS148" i="4"/>
  <c r="CR148" i="4"/>
  <c r="CR156" i="4"/>
  <c r="CT156" i="4"/>
  <c r="CS156" i="4"/>
  <c r="CT174" i="4"/>
  <c r="CS174" i="4"/>
  <c r="CR174" i="4"/>
  <c r="CS150" i="4"/>
  <c r="CR150" i="4"/>
  <c r="CT150" i="4"/>
  <c r="CS134" i="4"/>
  <c r="CR134" i="4"/>
  <c r="CT134" i="4"/>
  <c r="CT146" i="4"/>
  <c r="CS146" i="4"/>
  <c r="CR146" i="4"/>
  <c r="CT130" i="4"/>
  <c r="CS130" i="4"/>
  <c r="CR130" i="4"/>
  <c r="CT164" i="4"/>
  <c r="CS164" i="4"/>
  <c r="CR164" i="4"/>
  <c r="CS122" i="4"/>
  <c r="CT122" i="4"/>
  <c r="CR122" i="4"/>
  <c r="CT136" i="4"/>
  <c r="CS136" i="4"/>
  <c r="CR136" i="4"/>
  <c r="CR166" i="4"/>
  <c r="CS166" i="4"/>
  <c r="CT166" i="4"/>
  <c r="CT142" i="4"/>
  <c r="CS142" i="4"/>
  <c r="CR142" i="4"/>
  <c r="CR128" i="4"/>
  <c r="CT128" i="4"/>
  <c r="CS128" i="4"/>
  <c r="CR120" i="4"/>
  <c r="CS120" i="4"/>
  <c r="CT120" i="4"/>
  <c r="CT118" i="4"/>
  <c r="CS118" i="4"/>
  <c r="CR118" i="4"/>
  <c r="CR114" i="4"/>
  <c r="CT114" i="4"/>
  <c r="CS114" i="4"/>
  <c r="CR112" i="4"/>
  <c r="CT112" i="4"/>
  <c r="CS112" i="4"/>
  <c r="CT106" i="4"/>
  <c r="CS106" i="4"/>
  <c r="CR106" i="4"/>
  <c r="CR104" i="4"/>
  <c r="CT104" i="4"/>
  <c r="CS104" i="4"/>
  <c r="CT102" i="4"/>
  <c r="CS102" i="4"/>
  <c r="CR102" i="4"/>
  <c r="CT116" i="7" l="1"/>
  <c r="CT126" i="7"/>
  <c r="CT134" i="7"/>
  <c r="CT142" i="7"/>
  <c r="CT163" i="7"/>
  <c r="CR150" i="7"/>
  <c r="CT136" i="7"/>
  <c r="CT185" i="7"/>
  <c r="CR167" i="7"/>
  <c r="CR148" i="7"/>
  <c r="CS171" i="7"/>
  <c r="CS177" i="7"/>
  <c r="CS169" i="7"/>
  <c r="CR161" i="7"/>
  <c r="CR206" i="7"/>
  <c r="CS208" i="7"/>
  <c r="CR212" i="7"/>
  <c r="CS220" i="7"/>
  <c r="CS224" i="7"/>
  <c r="CR230" i="7"/>
  <c r="CS236" i="7"/>
  <c r="CT238" i="7"/>
  <c r="CT240" i="7"/>
  <c r="CS114" i="7"/>
  <c r="CR114" i="7"/>
  <c r="CS138" i="7"/>
  <c r="CS140" i="7"/>
  <c r="CS191" i="7"/>
  <c r="CS122" i="7"/>
  <c r="CT173" i="7"/>
  <c r="CT226" i="7"/>
  <c r="CR175" i="7"/>
  <c r="CR179" i="7"/>
  <c r="CR214" i="7"/>
  <c r="CT189" i="7"/>
  <c r="CT112" i="7"/>
  <c r="CS120" i="7"/>
  <c r="CR132" i="7"/>
  <c r="CR142" i="7"/>
  <c r="CS150" i="7"/>
  <c r="CR144" i="7"/>
  <c r="CS148" i="7"/>
  <c r="CT177" i="7"/>
  <c r="CS197" i="7"/>
  <c r="CT208" i="7"/>
  <c r="CT220" i="7"/>
  <c r="CR234" i="7"/>
  <c r="CR238" i="7"/>
  <c r="CS146" i="7"/>
  <c r="CT228" i="7"/>
  <c r="CR122" i="7"/>
  <c r="CR226" i="7"/>
  <c r="CT218" i="7"/>
  <c r="CR189" i="7"/>
  <c r="CT118" i="7"/>
  <c r="CS128" i="7"/>
  <c r="CR134" i="7"/>
  <c r="CS187" i="7"/>
  <c r="CR185" i="7"/>
  <c r="CT167" i="7"/>
  <c r="CS195" i="7"/>
  <c r="CR177" i="7"/>
  <c r="CS161" i="7"/>
  <c r="CT197" i="7"/>
  <c r="CT206" i="7"/>
  <c r="CS212" i="7"/>
  <c r="CS216" i="7"/>
  <c r="CR220" i="7"/>
  <c r="CS230" i="7"/>
  <c r="CS234" i="7"/>
  <c r="CR236" i="7"/>
  <c r="CR240" i="7"/>
  <c r="CS242" i="7"/>
  <c r="CR146" i="7"/>
  <c r="CT138" i="7"/>
  <c r="CT140" i="7"/>
  <c r="CR228" i="7"/>
  <c r="CT191" i="7"/>
  <c r="CR173" i="7"/>
  <c r="CS124" i="7"/>
  <c r="CS226" i="7"/>
  <c r="CT179" i="7"/>
  <c r="CR218" i="7"/>
  <c r="CT214" i="7"/>
  <c r="CR112" i="7"/>
  <c r="CR120" i="7"/>
  <c r="CR128" i="7"/>
  <c r="CS118" i="7"/>
  <c r="CR126" i="7"/>
  <c r="CS134" i="7"/>
  <c r="CT187" i="7"/>
  <c r="CS136" i="7"/>
  <c r="CS167" i="7"/>
  <c r="CR195" i="7"/>
  <c r="CT169" i="7"/>
  <c r="CS206" i="7"/>
  <c r="CR216" i="7"/>
  <c r="CT224" i="7"/>
  <c r="CT236" i="7"/>
  <c r="CR242" i="7"/>
  <c r="CS193" i="7"/>
  <c r="CT181" i="7"/>
  <c r="CR191" i="7"/>
  <c r="CR124" i="7"/>
  <c r="CS175" i="7"/>
  <c r="CS214" i="7"/>
  <c r="CR116" i="7"/>
  <c r="CT120" i="7"/>
  <c r="CS132" i="7"/>
  <c r="CR163" i="7"/>
  <c r="CT150" i="7"/>
  <c r="CS144" i="7"/>
  <c r="CT171" i="7"/>
  <c r="CS116" i="7"/>
  <c r="CR118" i="7"/>
  <c r="CS126" i="7"/>
  <c r="CT128" i="7"/>
  <c r="CT132" i="7"/>
  <c r="CS142" i="7"/>
  <c r="CS163" i="7"/>
  <c r="CR187" i="7"/>
  <c r="CR136" i="7"/>
  <c r="CS185" i="7"/>
  <c r="CT144" i="7"/>
  <c r="CT148" i="7"/>
  <c r="CR171" i="7"/>
  <c r="CT195" i="7"/>
  <c r="CR169" i="7"/>
  <c r="CT161" i="7"/>
  <c r="CR197" i="7"/>
  <c r="CR208" i="7"/>
  <c r="CT212" i="7"/>
  <c r="CT216" i="7"/>
  <c r="CR224" i="7"/>
  <c r="CT230" i="7"/>
  <c r="CT234" i="7"/>
  <c r="CS238" i="7"/>
  <c r="CS240" i="7"/>
  <c r="CT242" i="7"/>
  <c r="CT193" i="7"/>
  <c r="CS181" i="7"/>
  <c r="CR140" i="7"/>
  <c r="CS228" i="7"/>
  <c r="CT122" i="7"/>
  <c r="CS173" i="7"/>
  <c r="CT124" i="7"/>
  <c r="CT175" i="7"/>
  <c r="CS179" i="7"/>
  <c r="CS218" i="7"/>
  <c r="CS189" i="7"/>
  <c r="CS112" i="7"/>
  <c r="AA9" i="6" l="1"/>
  <c r="CI61" i="13"/>
  <c r="CH61" i="13"/>
  <c r="CG61" i="13"/>
  <c r="CF61" i="13"/>
  <c r="CE61" i="13"/>
  <c r="CD61" i="13"/>
  <c r="CC61" i="13"/>
  <c r="CB61" i="13"/>
  <c r="CI60" i="13"/>
  <c r="CH60" i="13"/>
  <c r="CG60" i="13"/>
  <c r="CF60" i="13"/>
  <c r="CE60" i="13"/>
  <c r="CD60" i="13"/>
  <c r="CC60" i="13"/>
  <c r="CB60" i="13"/>
  <c r="CI59" i="13"/>
  <c r="CH59" i="13"/>
  <c r="CG59" i="13"/>
  <c r="CF59" i="13"/>
  <c r="CE59" i="13"/>
  <c r="CD59" i="13"/>
  <c r="CC59" i="13"/>
  <c r="CB59" i="13"/>
  <c r="CI58" i="13"/>
  <c r="CH58" i="13"/>
  <c r="CG58" i="13"/>
  <c r="CF58" i="13"/>
  <c r="CE58" i="13"/>
  <c r="CD58" i="13"/>
  <c r="CC58" i="13"/>
  <c r="CB58" i="13"/>
  <c r="CI57" i="13"/>
  <c r="CH57" i="13"/>
  <c r="CG57" i="13"/>
  <c r="CF57" i="13"/>
  <c r="CE57" i="13"/>
  <c r="CD57" i="13"/>
  <c r="CC57" i="13"/>
  <c r="CB57" i="13"/>
  <c r="CI56" i="13"/>
  <c r="CH56" i="13"/>
  <c r="CG56" i="13"/>
  <c r="CF56" i="13"/>
  <c r="CE56" i="13"/>
  <c r="CD56" i="13"/>
  <c r="CC56" i="13"/>
  <c r="CB56" i="13"/>
  <c r="CI55" i="13"/>
  <c r="CH55" i="13"/>
  <c r="CG55" i="13"/>
  <c r="CF55" i="13"/>
  <c r="CE55" i="13"/>
  <c r="CD55" i="13"/>
  <c r="CC55" i="13"/>
  <c r="CB55" i="13"/>
  <c r="CI54" i="13"/>
  <c r="CH54" i="13"/>
  <c r="CG54" i="13"/>
  <c r="CF54" i="13"/>
  <c r="CE54" i="13"/>
  <c r="CD54" i="13"/>
  <c r="CC54" i="13"/>
  <c r="CB54" i="13"/>
  <c r="CI53" i="13"/>
  <c r="CH53" i="13"/>
  <c r="CG53" i="13"/>
  <c r="CF53" i="13"/>
  <c r="CE53" i="13"/>
  <c r="CD53" i="13"/>
  <c r="CC53" i="13"/>
  <c r="CB53" i="13"/>
  <c r="CI52" i="13"/>
  <c r="CH52" i="13"/>
  <c r="CG52" i="13"/>
  <c r="CF52" i="13"/>
  <c r="CE52" i="13"/>
  <c r="CD52" i="13"/>
  <c r="CC52" i="13"/>
  <c r="CB52" i="13"/>
  <c r="CI51" i="13"/>
  <c r="CH51" i="13"/>
  <c r="CG51" i="13"/>
  <c r="CF51" i="13"/>
  <c r="CE51" i="13"/>
  <c r="CD51" i="13"/>
  <c r="CC51" i="13"/>
  <c r="CB51" i="13"/>
  <c r="CI50" i="13"/>
  <c r="CH50" i="13"/>
  <c r="CG50" i="13"/>
  <c r="CF50" i="13"/>
  <c r="CE50" i="13"/>
  <c r="CD50" i="13"/>
  <c r="CC50" i="13"/>
  <c r="CB50" i="13"/>
  <c r="CI49" i="13"/>
  <c r="CH49" i="13"/>
  <c r="CG49" i="13"/>
  <c r="CF49" i="13"/>
  <c r="CE49" i="13"/>
  <c r="CD49" i="13"/>
  <c r="CC49" i="13"/>
  <c r="CB49" i="13"/>
  <c r="CI48" i="13"/>
  <c r="CH48" i="13"/>
  <c r="CG48" i="13"/>
  <c r="CF48" i="13"/>
  <c r="CE48" i="13"/>
  <c r="CD48" i="13"/>
  <c r="CC48" i="13"/>
  <c r="CB48" i="13"/>
  <c r="CI47" i="13"/>
  <c r="CH47" i="13"/>
  <c r="CG47" i="13"/>
  <c r="CF47" i="13"/>
  <c r="CE47" i="13"/>
  <c r="CD47" i="13"/>
  <c r="CC47" i="13"/>
  <c r="CB47" i="13"/>
  <c r="CI46" i="13"/>
  <c r="CH46" i="13"/>
  <c r="CG46" i="13"/>
  <c r="CF46" i="13"/>
  <c r="CE46" i="13"/>
  <c r="CD46" i="13"/>
  <c r="CC46" i="13"/>
  <c r="CB46" i="13"/>
  <c r="CI45" i="13"/>
  <c r="CH45" i="13"/>
  <c r="CG45" i="13"/>
  <c r="CF45" i="13"/>
  <c r="CE45" i="13"/>
  <c r="CD45" i="13"/>
  <c r="CC45" i="13"/>
  <c r="CB45" i="13"/>
  <c r="CI44" i="13"/>
  <c r="CH44" i="13"/>
  <c r="CG44" i="13"/>
  <c r="CF44" i="13"/>
  <c r="CE44" i="13"/>
  <c r="CD44" i="13"/>
  <c r="CC44" i="13"/>
  <c r="CB44" i="13"/>
  <c r="CI43" i="13"/>
  <c r="CH43" i="13"/>
  <c r="CG43" i="13"/>
  <c r="CF43" i="13"/>
  <c r="CE43" i="13"/>
  <c r="CD43" i="13"/>
  <c r="CC43" i="13"/>
  <c r="CB43" i="13"/>
  <c r="CI42" i="13"/>
  <c r="CI34" i="13"/>
  <c r="CH34" i="13"/>
  <c r="CG34" i="13"/>
  <c r="CF34" i="13"/>
  <c r="CE34" i="13"/>
  <c r="CD34" i="13"/>
  <c r="CC34" i="13"/>
  <c r="CB34" i="13"/>
  <c r="CI33" i="13"/>
  <c r="CH33" i="13"/>
  <c r="CG33" i="13"/>
  <c r="CF33" i="13"/>
  <c r="CE33" i="13"/>
  <c r="CD33" i="13"/>
  <c r="CC33" i="13"/>
  <c r="CB33" i="13"/>
  <c r="CI32" i="13"/>
  <c r="CH32" i="13"/>
  <c r="CG32" i="13"/>
  <c r="CF32" i="13"/>
  <c r="CE32" i="13"/>
  <c r="CD32" i="13"/>
  <c r="CC32" i="13"/>
  <c r="CB32" i="13"/>
  <c r="CI31" i="13"/>
  <c r="CH31" i="13"/>
  <c r="CG31" i="13"/>
  <c r="CF31" i="13"/>
  <c r="CE31" i="13"/>
  <c r="CD31" i="13"/>
  <c r="CC31" i="13"/>
  <c r="CB31" i="13"/>
  <c r="CI30" i="13"/>
  <c r="CH30" i="13"/>
  <c r="CG30" i="13"/>
  <c r="CF30" i="13"/>
  <c r="CE30" i="13"/>
  <c r="CD30" i="13"/>
  <c r="CC30" i="13"/>
  <c r="CB30" i="13"/>
  <c r="CI29" i="13"/>
  <c r="CH29" i="13"/>
  <c r="CG29" i="13"/>
  <c r="CF29" i="13"/>
  <c r="CE29" i="13"/>
  <c r="CD29" i="13"/>
  <c r="CC29" i="13"/>
  <c r="CB29" i="13"/>
  <c r="CI28" i="13"/>
  <c r="CH28" i="13"/>
  <c r="CG28" i="13"/>
  <c r="CF28" i="13"/>
  <c r="CE28" i="13"/>
  <c r="CD28" i="13"/>
  <c r="CC28" i="13"/>
  <c r="CB28" i="13"/>
  <c r="CI27" i="13"/>
  <c r="CH27" i="13"/>
  <c r="CG27" i="13"/>
  <c r="CF27" i="13"/>
  <c r="CE27" i="13"/>
  <c r="CD27" i="13"/>
  <c r="CC27" i="13"/>
  <c r="CB27" i="13"/>
  <c r="CI26" i="13"/>
  <c r="CH26" i="13"/>
  <c r="CG26" i="13"/>
  <c r="CF26" i="13"/>
  <c r="CE26" i="13"/>
  <c r="CD26" i="13"/>
  <c r="CC26" i="13"/>
  <c r="CB26" i="13"/>
  <c r="CI25" i="13"/>
  <c r="CH25" i="13"/>
  <c r="CG25" i="13"/>
  <c r="CF25" i="13"/>
  <c r="CE25" i="13"/>
  <c r="CD25" i="13"/>
  <c r="CC25" i="13"/>
  <c r="CB25" i="13"/>
  <c r="CI24" i="13"/>
  <c r="CH24" i="13"/>
  <c r="CG24" i="13"/>
  <c r="CF24" i="13"/>
  <c r="CE24" i="13"/>
  <c r="CD24" i="13"/>
  <c r="CC24" i="13"/>
  <c r="CB24" i="13"/>
  <c r="CI23" i="13"/>
  <c r="CH23" i="13"/>
  <c r="CG23" i="13"/>
  <c r="CF23" i="13"/>
  <c r="CE23" i="13"/>
  <c r="CD23" i="13"/>
  <c r="CC23" i="13"/>
  <c r="CB23" i="13"/>
  <c r="CI22" i="13"/>
  <c r="CH22" i="13"/>
  <c r="CG22" i="13"/>
  <c r="CF22" i="13"/>
  <c r="CE22" i="13"/>
  <c r="CD22" i="13"/>
  <c r="CC22" i="13"/>
  <c r="CB22" i="13"/>
  <c r="CI21" i="13"/>
  <c r="CH21" i="13"/>
  <c r="CG21" i="13"/>
  <c r="CF21" i="13"/>
  <c r="CE21" i="13"/>
  <c r="CD21" i="13"/>
  <c r="CC21" i="13"/>
  <c r="CB21" i="13"/>
  <c r="CI20" i="13"/>
  <c r="CH20" i="13"/>
  <c r="CG20" i="13"/>
  <c r="CF20" i="13"/>
  <c r="CE20" i="13"/>
  <c r="CD20" i="13"/>
  <c r="CC20" i="13"/>
  <c r="CB20" i="13"/>
  <c r="CI19" i="13"/>
  <c r="CH19" i="13"/>
  <c r="CG19" i="13"/>
  <c r="CF19" i="13"/>
  <c r="CE19" i="13"/>
  <c r="CD19" i="13"/>
  <c r="CC19" i="13"/>
  <c r="CB19" i="13"/>
  <c r="CI18" i="13"/>
  <c r="CH18" i="13"/>
  <c r="CG18" i="13"/>
  <c r="CF18" i="13"/>
  <c r="CE18" i="13"/>
  <c r="CD18" i="13"/>
  <c r="CC18" i="13"/>
  <c r="CB18" i="13"/>
  <c r="CI17" i="13"/>
  <c r="CH17" i="13"/>
  <c r="CG17" i="13"/>
  <c r="CF17" i="13"/>
  <c r="CE17" i="13"/>
  <c r="CD17" i="13"/>
  <c r="CC17" i="13"/>
  <c r="CB17" i="13"/>
  <c r="CI16" i="13"/>
  <c r="CH16" i="13"/>
  <c r="CG16" i="13"/>
  <c r="CF16" i="13"/>
  <c r="CE16" i="13"/>
  <c r="CD16" i="13"/>
  <c r="CC16" i="13"/>
  <c r="CB16" i="13"/>
  <c r="CI15" i="13"/>
  <c r="CH42" i="13"/>
  <c r="CG42" i="13"/>
  <c r="CF42" i="13"/>
  <c r="CE42" i="13"/>
  <c r="CD42" i="13"/>
  <c r="CC42" i="13"/>
  <c r="CB42" i="13"/>
  <c r="CD15" i="13"/>
  <c r="CC15" i="13"/>
  <c r="CB15" i="13"/>
  <c r="CH15" i="13"/>
  <c r="CG15" i="13"/>
  <c r="CF15" i="13"/>
  <c r="CE15" i="13"/>
  <c r="AZ61" i="13" l="1"/>
  <c r="AZ60" i="13"/>
  <c r="AZ59" i="13"/>
  <c r="AZ58" i="13"/>
  <c r="AZ57" i="13"/>
  <c r="AZ56" i="13"/>
  <c r="AZ55" i="13"/>
  <c r="AZ54" i="13"/>
  <c r="AZ53" i="13"/>
  <c r="AZ52" i="13"/>
  <c r="AZ51" i="13"/>
  <c r="AZ50" i="13"/>
  <c r="AZ49" i="13"/>
  <c r="AZ48" i="13"/>
  <c r="AZ47" i="13"/>
  <c r="AZ46" i="13"/>
  <c r="AZ45" i="13"/>
  <c r="AZ44" i="13"/>
  <c r="AZ43" i="13"/>
  <c r="AY61" i="13"/>
  <c r="AY60" i="13"/>
  <c r="AY59" i="13"/>
  <c r="AY58" i="13"/>
  <c r="AY57" i="13"/>
  <c r="AY56" i="13"/>
  <c r="AY55" i="13"/>
  <c r="AY54" i="13"/>
  <c r="AY53" i="13"/>
  <c r="AY52" i="13"/>
  <c r="AY51" i="13"/>
  <c r="AY50" i="13"/>
  <c r="AY49" i="13"/>
  <c r="AY48" i="13"/>
  <c r="AY47" i="13"/>
  <c r="AY46" i="13"/>
  <c r="AY45" i="13"/>
  <c r="AY44" i="13"/>
  <c r="AY43" i="13"/>
  <c r="AZ42" i="13"/>
  <c r="AY42" i="13"/>
  <c r="AZ34" i="13"/>
  <c r="AZ33" i="13"/>
  <c r="AZ32" i="13"/>
  <c r="AZ31" i="13"/>
  <c r="AZ30" i="13"/>
  <c r="AZ29" i="13"/>
  <c r="AZ28" i="13"/>
  <c r="AZ27" i="13"/>
  <c r="AZ26" i="13"/>
  <c r="AZ25" i="13"/>
  <c r="AZ24" i="13"/>
  <c r="AZ23" i="13"/>
  <c r="AZ22" i="13"/>
  <c r="AZ21" i="13"/>
  <c r="AZ20" i="13"/>
  <c r="AZ19" i="13"/>
  <c r="AZ18" i="13"/>
  <c r="AZ17" i="13"/>
  <c r="AZ16" i="13"/>
  <c r="AY34" i="13"/>
  <c r="AY33" i="13"/>
  <c r="AY32" i="13"/>
  <c r="AY31" i="13"/>
  <c r="AY30" i="13"/>
  <c r="AY29" i="13"/>
  <c r="AY28" i="13"/>
  <c r="AY27" i="13"/>
  <c r="AY26" i="13"/>
  <c r="AY25" i="13"/>
  <c r="AY24" i="13"/>
  <c r="AY23" i="13"/>
  <c r="AY22" i="13"/>
  <c r="AY21" i="13"/>
  <c r="AY20" i="13"/>
  <c r="AY19" i="13"/>
  <c r="AY18" i="13"/>
  <c r="AY17" i="13"/>
  <c r="AY16" i="13"/>
  <c r="AZ15" i="13"/>
  <c r="AY15" i="13"/>
  <c r="BU54" i="14" l="1"/>
  <c r="BU53" i="14"/>
  <c r="BU52" i="14"/>
  <c r="BU51" i="14"/>
  <c r="BU50" i="14"/>
  <c r="BU49" i="14"/>
  <c r="BU48" i="14"/>
  <c r="BU47" i="14"/>
  <c r="BU46" i="14"/>
  <c r="BU45" i="14"/>
  <c r="BU44" i="14"/>
  <c r="BU43" i="14"/>
  <c r="BU42" i="14"/>
  <c r="BU41" i="14"/>
  <c r="BU40" i="14"/>
  <c r="BU39" i="14"/>
  <c r="BU38" i="14"/>
  <c r="BU37" i="14"/>
  <c r="BU36" i="14"/>
  <c r="BU35" i="14"/>
  <c r="BJ54" i="14" l="1"/>
  <c r="BJ53" i="14"/>
  <c r="BJ52" i="14"/>
  <c r="BJ51" i="14"/>
  <c r="BJ50" i="14"/>
  <c r="BJ49" i="14"/>
  <c r="BJ48" i="14"/>
  <c r="BJ47" i="14"/>
  <c r="BJ46" i="14"/>
  <c r="BJ45" i="14"/>
  <c r="BJ44" i="14"/>
  <c r="BJ43" i="14"/>
  <c r="BJ42" i="14"/>
  <c r="BJ41" i="14"/>
  <c r="BJ40" i="14"/>
  <c r="BJ39" i="14"/>
  <c r="BJ38" i="14"/>
  <c r="BJ37" i="14"/>
  <c r="BJ36" i="14"/>
  <c r="BJ35" i="14"/>
  <c r="AA5" i="6" l="1"/>
  <c r="Z5" i="5"/>
  <c r="BE6" i="13"/>
  <c r="AV17" i="10" l="1"/>
  <c r="AW17" i="10"/>
  <c r="AX17" i="10"/>
  <c r="AY17" i="10"/>
  <c r="AZ17" i="10"/>
  <c r="BA17" i="10"/>
  <c r="BB17" i="10"/>
  <c r="BC17" i="10"/>
  <c r="BD17" i="10"/>
  <c r="AU17" i="10"/>
  <c r="AV15" i="10"/>
  <c r="AW15" i="10"/>
  <c r="AX15" i="10"/>
  <c r="AY15" i="10"/>
  <c r="AZ15" i="10"/>
  <c r="BA15" i="10"/>
  <c r="BB15" i="10"/>
  <c r="BC15" i="10"/>
  <c r="BD15" i="10"/>
  <c r="AU15" i="10"/>
  <c r="Z15" i="9"/>
  <c r="Z15" i="6" s="1"/>
  <c r="Y16" i="6"/>
  <c r="Z17" i="9"/>
  <c r="Z17" i="6" s="1"/>
  <c r="Y18" i="6"/>
  <c r="Y21" i="6"/>
  <c r="Y22" i="6"/>
  <c r="Y26" i="6"/>
  <c r="Y29" i="6"/>
  <c r="Y30" i="6"/>
  <c r="Y39" i="6"/>
  <c r="Y40" i="6"/>
  <c r="Y42" i="6"/>
  <c r="Y44" i="6"/>
  <c r="Y45" i="6"/>
  <c r="Y47" i="6"/>
  <c r="Y48" i="6"/>
  <c r="Y50" i="6"/>
  <c r="Y51" i="6"/>
  <c r="Y52" i="6"/>
  <c r="Y53" i="6"/>
  <c r="Y55" i="6"/>
  <c r="Y56" i="6"/>
  <c r="Y57" i="6"/>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BC61" i="13"/>
  <c r="BC60" i="13"/>
  <c r="BC59" i="13"/>
  <c r="BC58" i="13"/>
  <c r="BC57" i="13"/>
  <c r="BC56" i="13"/>
  <c r="BC55" i="13"/>
  <c r="BC54" i="13"/>
  <c r="BC53" i="13"/>
  <c r="BC52" i="13"/>
  <c r="BC51" i="13"/>
  <c r="BC50" i="13"/>
  <c r="BC49" i="13"/>
  <c r="BC48" i="13"/>
  <c r="BC47" i="13"/>
  <c r="BC46" i="13"/>
  <c r="BC45" i="13"/>
  <c r="BC44" i="13"/>
  <c r="BC43" i="13"/>
  <c r="BC42" i="13"/>
  <c r="BC34" i="13"/>
  <c r="BC33" i="13"/>
  <c r="BC32" i="13"/>
  <c r="BC31" i="13"/>
  <c r="BC30" i="13"/>
  <c r="BC29" i="13"/>
  <c r="BC28" i="13"/>
  <c r="BC27" i="13"/>
  <c r="BC26" i="13"/>
  <c r="BC25" i="13"/>
  <c r="BC24" i="13"/>
  <c r="BC23" i="13"/>
  <c r="BC22" i="13"/>
  <c r="BC21" i="13"/>
  <c r="BC20" i="13"/>
  <c r="BC19" i="13"/>
  <c r="BC18" i="13"/>
  <c r="BC17" i="13"/>
  <c r="BC16" i="13"/>
  <c r="BB61" i="13"/>
  <c r="BB60" i="13"/>
  <c r="BB59" i="13"/>
  <c r="BB58" i="13"/>
  <c r="BB57" i="13"/>
  <c r="BB56" i="13"/>
  <c r="BB55" i="13"/>
  <c r="BB54" i="13"/>
  <c r="BB53" i="13"/>
  <c r="BB52" i="13"/>
  <c r="BB51" i="13"/>
  <c r="BB50" i="13"/>
  <c r="BB49" i="13"/>
  <c r="BB48" i="13"/>
  <c r="BB47" i="13"/>
  <c r="BB46" i="13"/>
  <c r="BB45" i="13"/>
  <c r="BB44" i="13"/>
  <c r="BB43" i="13"/>
  <c r="BB42" i="13"/>
  <c r="BB34" i="13"/>
  <c r="BB33" i="13"/>
  <c r="BB32" i="13"/>
  <c r="BB31" i="13"/>
  <c r="BB30" i="13"/>
  <c r="BB29" i="13"/>
  <c r="BB28" i="13"/>
  <c r="BB27" i="13"/>
  <c r="BB26" i="13"/>
  <c r="BB25" i="13"/>
  <c r="BB24" i="13"/>
  <c r="BB23" i="13"/>
  <c r="BB22" i="13"/>
  <c r="BB21" i="13"/>
  <c r="BB20" i="13"/>
  <c r="BB19" i="13"/>
  <c r="BB18" i="13"/>
  <c r="BB17" i="13"/>
  <c r="BB16" i="13"/>
  <c r="BC15" i="13"/>
  <c r="BB15" i="13"/>
  <c r="BA16" i="13"/>
  <c r="BA17" i="13"/>
  <c r="BA18" i="13"/>
  <c r="BA19" i="13"/>
  <c r="BA20" i="13"/>
  <c r="BA21" i="13"/>
  <c r="BA22" i="13"/>
  <c r="BA23" i="13"/>
  <c r="BA24" i="13"/>
  <c r="BA25" i="13"/>
  <c r="BA26" i="13"/>
  <c r="BA27" i="13"/>
  <c r="BA28" i="13"/>
  <c r="BA29" i="13"/>
  <c r="BA30" i="13"/>
  <c r="BA31" i="13"/>
  <c r="BA32" i="13"/>
  <c r="BA33" i="13"/>
  <c r="BA34" i="13"/>
  <c r="BA61" i="13"/>
  <c r="BA60" i="13"/>
  <c r="BA59" i="13"/>
  <c r="BA58" i="13"/>
  <c r="BA57" i="13"/>
  <c r="BA56" i="13"/>
  <c r="BA55" i="13"/>
  <c r="BA54" i="13"/>
  <c r="BA53" i="13"/>
  <c r="BA52" i="13"/>
  <c r="BA51" i="13"/>
  <c r="BA50" i="13"/>
  <c r="BA49" i="13"/>
  <c r="BA48" i="13"/>
  <c r="BA47" i="13"/>
  <c r="BA46" i="13"/>
  <c r="BA45" i="13"/>
  <c r="BA44" i="13"/>
  <c r="BA43" i="13"/>
  <c r="BA42" i="13"/>
  <c r="BA15" i="13"/>
  <c r="AA8" i="7"/>
  <c r="W8" i="7"/>
  <c r="BJ9" i="7"/>
  <c r="BJ8" i="7"/>
  <c r="P9" i="6"/>
  <c r="Y20" i="6"/>
  <c r="X57" i="6"/>
  <c r="X55" i="6"/>
  <c r="X53" i="6"/>
  <c r="X52" i="6"/>
  <c r="X51" i="6"/>
  <c r="X50" i="6"/>
  <c r="X49" i="6"/>
  <c r="X48" i="6"/>
  <c r="X47" i="6"/>
  <c r="X45" i="6"/>
  <c r="X44" i="6"/>
  <c r="X41" i="6"/>
  <c r="X40" i="6"/>
  <c r="X39" i="6"/>
  <c r="X31" i="6"/>
  <c r="X30" i="6"/>
  <c r="X29" i="6"/>
  <c r="X28" i="6"/>
  <c r="X27" i="6"/>
  <c r="X26" i="6"/>
  <c r="X25" i="6"/>
  <c r="X24" i="6"/>
  <c r="X23" i="6"/>
  <c r="X22" i="6"/>
  <c r="X21" i="6"/>
  <c r="X20" i="6"/>
  <c r="X19" i="6"/>
  <c r="X18" i="6"/>
  <c r="X16" i="6"/>
  <c r="X14" i="6"/>
  <c r="Z13" i="9"/>
  <c r="DI54" i="14"/>
  <c r="DI53" i="14"/>
  <c r="DI52" i="14"/>
  <c r="DI51" i="14"/>
  <c r="DI50" i="14"/>
  <c r="DI49" i="14"/>
  <c r="DI48" i="14"/>
  <c r="DI47" i="14"/>
  <c r="DI46" i="14"/>
  <c r="DI45" i="14"/>
  <c r="DI44" i="14"/>
  <c r="DI43" i="14"/>
  <c r="DI42" i="14"/>
  <c r="DI41" i="14"/>
  <c r="DI40" i="14"/>
  <c r="DI39" i="14"/>
  <c r="DI38" i="14"/>
  <c r="DI37" i="14"/>
  <c r="DI36" i="14"/>
  <c r="DI35" i="14"/>
  <c r="DI34" i="14"/>
  <c r="DI33" i="14"/>
  <c r="DI32" i="14"/>
  <c r="DI31" i="14"/>
  <c r="DI30" i="14"/>
  <c r="DI29" i="14"/>
  <c r="DI28" i="14"/>
  <c r="DI27" i="14"/>
  <c r="DI26" i="14"/>
  <c r="DI25" i="14"/>
  <c r="DI24" i="14"/>
  <c r="DI23" i="14"/>
  <c r="DI22" i="14"/>
  <c r="DI21" i="14"/>
  <c r="DI20" i="14"/>
  <c r="DI19" i="14"/>
  <c r="DI18" i="14"/>
  <c r="DI17" i="14"/>
  <c r="DI16" i="14"/>
  <c r="DI15" i="14"/>
  <c r="N17" i="4"/>
  <c r="O17" i="4" s="1"/>
  <c r="P17" i="4" s="1"/>
  <c r="Q17" i="4" s="1"/>
  <c r="R17" i="4" s="1"/>
  <c r="S17" i="4" s="1"/>
  <c r="T17" i="4" s="1"/>
  <c r="U17" i="4" s="1"/>
  <c r="X32" i="6"/>
  <c r="X13" i="6"/>
  <c r="A58" i="6"/>
  <c r="L58" i="6"/>
  <c r="K58" i="6"/>
  <c r="D58" i="6"/>
  <c r="C58" i="6"/>
  <c r="M58" i="6" s="1"/>
  <c r="B58" i="6"/>
  <c r="A57" i="6"/>
  <c r="L57" i="6"/>
  <c r="K57" i="6"/>
  <c r="D57" i="6"/>
  <c r="C57" i="6"/>
  <c r="M57" i="6" s="1"/>
  <c r="B57" i="6"/>
  <c r="A56" i="6"/>
  <c r="L56" i="6"/>
  <c r="K56" i="6"/>
  <c r="D56" i="6"/>
  <c r="C56" i="6"/>
  <c r="M56" i="6" s="1"/>
  <c r="B56" i="6"/>
  <c r="A55" i="6"/>
  <c r="L55" i="6"/>
  <c r="K55" i="6"/>
  <c r="D55" i="6"/>
  <c r="C55" i="6"/>
  <c r="M55" i="6" s="1"/>
  <c r="B55" i="6"/>
  <c r="A54" i="6"/>
  <c r="L54" i="6"/>
  <c r="K54" i="6"/>
  <c r="D54" i="6"/>
  <c r="C54" i="6"/>
  <c r="M54" i="6" s="1"/>
  <c r="B54" i="6"/>
  <c r="A53" i="6"/>
  <c r="L53" i="6"/>
  <c r="K53" i="6"/>
  <c r="D53" i="6"/>
  <c r="C53" i="6"/>
  <c r="M53" i="6" s="1"/>
  <c r="B53" i="6"/>
  <c r="A52" i="6"/>
  <c r="L52" i="6"/>
  <c r="K52" i="6"/>
  <c r="D52" i="6"/>
  <c r="C52" i="6"/>
  <c r="M52" i="6" s="1"/>
  <c r="B52" i="6"/>
  <c r="A51" i="6"/>
  <c r="L51" i="6"/>
  <c r="K51" i="6"/>
  <c r="D51" i="6"/>
  <c r="C51" i="6"/>
  <c r="M51" i="6" s="1"/>
  <c r="B51" i="6"/>
  <c r="A50" i="6"/>
  <c r="L50" i="6"/>
  <c r="K50" i="6"/>
  <c r="D50" i="6"/>
  <c r="C50" i="6"/>
  <c r="M50" i="6" s="1"/>
  <c r="B50" i="6"/>
  <c r="A49" i="6"/>
  <c r="L49" i="6"/>
  <c r="K49" i="6"/>
  <c r="D49" i="6"/>
  <c r="C49" i="6"/>
  <c r="M49" i="6" s="1"/>
  <c r="B49" i="6"/>
  <c r="A48" i="6"/>
  <c r="L48" i="6"/>
  <c r="K48" i="6"/>
  <c r="D48" i="6"/>
  <c r="C48" i="6"/>
  <c r="M48" i="6" s="1"/>
  <c r="B48" i="6"/>
  <c r="A47" i="6"/>
  <c r="L47" i="6"/>
  <c r="K47" i="6"/>
  <c r="D47" i="6"/>
  <c r="C47" i="6"/>
  <c r="M47" i="6" s="1"/>
  <c r="B47" i="6"/>
  <c r="A46" i="6"/>
  <c r="L46" i="6"/>
  <c r="K46" i="6"/>
  <c r="D46" i="6"/>
  <c r="C46" i="6"/>
  <c r="M46" i="6" s="1"/>
  <c r="B46" i="6"/>
  <c r="A45" i="6"/>
  <c r="L45" i="6"/>
  <c r="K45" i="6"/>
  <c r="D45" i="6"/>
  <c r="C45" i="6"/>
  <c r="M45" i="6" s="1"/>
  <c r="B45" i="6"/>
  <c r="A44" i="6"/>
  <c r="L44" i="6"/>
  <c r="K44" i="6"/>
  <c r="D44" i="6"/>
  <c r="C44" i="6"/>
  <c r="M44" i="6" s="1"/>
  <c r="B44" i="6"/>
  <c r="A43" i="6"/>
  <c r="L43" i="6"/>
  <c r="K43" i="6"/>
  <c r="D43" i="6"/>
  <c r="C43" i="6"/>
  <c r="M43" i="6" s="1"/>
  <c r="B43" i="6"/>
  <c r="L42" i="6"/>
  <c r="K42" i="6"/>
  <c r="D42" i="6"/>
  <c r="C42" i="6"/>
  <c r="M42" i="6" s="1"/>
  <c r="B42" i="6"/>
  <c r="A42" i="6"/>
  <c r="A41" i="6"/>
  <c r="L41" i="6"/>
  <c r="K41" i="6"/>
  <c r="D41" i="6"/>
  <c r="C41" i="6"/>
  <c r="M41" i="6" s="1"/>
  <c r="B41" i="6"/>
  <c r="A40" i="6"/>
  <c r="L40" i="6"/>
  <c r="K40" i="6"/>
  <c r="D40" i="6"/>
  <c r="C40" i="6"/>
  <c r="M40" i="6" s="1"/>
  <c r="B40" i="6"/>
  <c r="A39" i="6"/>
  <c r="L39" i="6"/>
  <c r="K39" i="6"/>
  <c r="D39" i="6"/>
  <c r="C39" i="6"/>
  <c r="M39" i="6" s="1"/>
  <c r="B39" i="6"/>
  <c r="AE58" i="6"/>
  <c r="AD58" i="6"/>
  <c r="AC58" i="6"/>
  <c r="AB58" i="6"/>
  <c r="AA58" i="6"/>
  <c r="W58" i="6"/>
  <c r="V58" i="6"/>
  <c r="U58" i="6"/>
  <c r="T58" i="6"/>
  <c r="S58" i="6"/>
  <c r="R58" i="6"/>
  <c r="Q58" i="6"/>
  <c r="P58" i="6"/>
  <c r="O58" i="6"/>
  <c r="N58" i="6"/>
  <c r="AE57" i="6"/>
  <c r="AD57" i="6"/>
  <c r="AC57" i="6"/>
  <c r="AB57" i="6"/>
  <c r="AA57" i="6"/>
  <c r="W57" i="6"/>
  <c r="V57" i="6"/>
  <c r="U57" i="6"/>
  <c r="T57" i="6"/>
  <c r="S57" i="6"/>
  <c r="R57" i="6"/>
  <c r="Q57" i="6"/>
  <c r="P57" i="6"/>
  <c r="O57" i="6"/>
  <c r="N57" i="6"/>
  <c r="AE56" i="6"/>
  <c r="AD56" i="6"/>
  <c r="AC56" i="6"/>
  <c r="AB56" i="6"/>
  <c r="AA56" i="6"/>
  <c r="W56" i="6"/>
  <c r="V56" i="6"/>
  <c r="U56" i="6"/>
  <c r="T56" i="6"/>
  <c r="S56" i="6"/>
  <c r="R56" i="6"/>
  <c r="Q56" i="6"/>
  <c r="P56" i="6"/>
  <c r="O56" i="6"/>
  <c r="N56" i="6"/>
  <c r="AE55" i="6"/>
  <c r="AD55" i="6"/>
  <c r="AC55" i="6"/>
  <c r="AB55" i="6"/>
  <c r="AA55" i="6"/>
  <c r="W55" i="6"/>
  <c r="V55" i="6"/>
  <c r="U55" i="6"/>
  <c r="T55" i="6"/>
  <c r="S55" i="6"/>
  <c r="R55" i="6"/>
  <c r="Q55" i="6"/>
  <c r="P55" i="6"/>
  <c r="O55" i="6"/>
  <c r="N55" i="6"/>
  <c r="AE54" i="6"/>
  <c r="AD54" i="6"/>
  <c r="AC54" i="6"/>
  <c r="AB54" i="6"/>
  <c r="AA54" i="6"/>
  <c r="W54" i="6"/>
  <c r="V54" i="6"/>
  <c r="U54" i="6"/>
  <c r="T54" i="6"/>
  <c r="S54" i="6"/>
  <c r="R54" i="6"/>
  <c r="Q54" i="6"/>
  <c r="P54" i="6"/>
  <c r="O54" i="6"/>
  <c r="N54" i="6"/>
  <c r="AE53" i="6"/>
  <c r="AD53" i="6"/>
  <c r="AC53" i="6"/>
  <c r="AB53" i="6"/>
  <c r="AA53" i="6"/>
  <c r="W53" i="6"/>
  <c r="V53" i="6"/>
  <c r="U53" i="6"/>
  <c r="T53" i="6"/>
  <c r="S53" i="6"/>
  <c r="R53" i="6"/>
  <c r="Q53" i="6"/>
  <c r="P53" i="6"/>
  <c r="O53" i="6"/>
  <c r="N53" i="6"/>
  <c r="AE52" i="6"/>
  <c r="AD52" i="6"/>
  <c r="AC52" i="6"/>
  <c r="AB52" i="6"/>
  <c r="AA52" i="6"/>
  <c r="W52" i="6"/>
  <c r="V52" i="6"/>
  <c r="U52" i="6"/>
  <c r="T52" i="6"/>
  <c r="S52" i="6"/>
  <c r="R52" i="6"/>
  <c r="Q52" i="6"/>
  <c r="P52" i="6"/>
  <c r="O52" i="6"/>
  <c r="N52" i="6"/>
  <c r="AE51" i="6"/>
  <c r="AD51" i="6"/>
  <c r="AC51" i="6"/>
  <c r="AB51" i="6"/>
  <c r="AA51" i="6"/>
  <c r="W51" i="6"/>
  <c r="V51" i="6"/>
  <c r="U51" i="6"/>
  <c r="T51" i="6"/>
  <c r="S51" i="6"/>
  <c r="R51" i="6"/>
  <c r="Q51" i="6"/>
  <c r="P51" i="6"/>
  <c r="O51" i="6"/>
  <c r="N51" i="6"/>
  <c r="AE50" i="6"/>
  <c r="AD50" i="6"/>
  <c r="AC50" i="6"/>
  <c r="AB50" i="6"/>
  <c r="AA50" i="6"/>
  <c r="W50" i="6"/>
  <c r="V50" i="6"/>
  <c r="U50" i="6"/>
  <c r="T50" i="6"/>
  <c r="S50" i="6"/>
  <c r="R50" i="6"/>
  <c r="Q50" i="6"/>
  <c r="P50" i="6"/>
  <c r="O50" i="6"/>
  <c r="N50" i="6"/>
  <c r="AE49" i="6"/>
  <c r="AD49" i="6"/>
  <c r="AC49" i="6"/>
  <c r="AB49" i="6"/>
  <c r="AA49" i="6"/>
  <c r="W49" i="6"/>
  <c r="V49" i="6"/>
  <c r="U49" i="6"/>
  <c r="T49" i="6"/>
  <c r="S49" i="6"/>
  <c r="R49" i="6"/>
  <c r="Q49" i="6"/>
  <c r="P49" i="6"/>
  <c r="O49" i="6"/>
  <c r="N49" i="6"/>
  <c r="AE48" i="6"/>
  <c r="AD48" i="6"/>
  <c r="AC48" i="6"/>
  <c r="AB48" i="6"/>
  <c r="AA48" i="6"/>
  <c r="W48" i="6"/>
  <c r="V48" i="6"/>
  <c r="U48" i="6"/>
  <c r="T48" i="6"/>
  <c r="S48" i="6"/>
  <c r="R48" i="6"/>
  <c r="Q48" i="6"/>
  <c r="P48" i="6"/>
  <c r="O48" i="6"/>
  <c r="N48" i="6"/>
  <c r="AE47" i="6"/>
  <c r="AD47" i="6"/>
  <c r="AC47" i="6"/>
  <c r="AB47" i="6"/>
  <c r="AA47" i="6"/>
  <c r="W47" i="6"/>
  <c r="V47" i="6"/>
  <c r="U47" i="6"/>
  <c r="T47" i="6"/>
  <c r="S47" i="6"/>
  <c r="R47" i="6"/>
  <c r="Q47" i="6"/>
  <c r="P47" i="6"/>
  <c r="O47" i="6"/>
  <c r="N47" i="6"/>
  <c r="AE46" i="6"/>
  <c r="AD46" i="6"/>
  <c r="AC46" i="6"/>
  <c r="AB46" i="6"/>
  <c r="AA46" i="6"/>
  <c r="W46" i="6"/>
  <c r="V46" i="6"/>
  <c r="U46" i="6"/>
  <c r="T46" i="6"/>
  <c r="S46" i="6"/>
  <c r="R46" i="6"/>
  <c r="Q46" i="6"/>
  <c r="P46" i="6"/>
  <c r="O46" i="6"/>
  <c r="N46" i="6"/>
  <c r="AE45" i="6"/>
  <c r="AD45" i="6"/>
  <c r="AC45" i="6"/>
  <c r="AB45" i="6"/>
  <c r="AA45" i="6"/>
  <c r="W45" i="6"/>
  <c r="V45" i="6"/>
  <c r="U45" i="6"/>
  <c r="T45" i="6"/>
  <c r="S45" i="6"/>
  <c r="R45" i="6"/>
  <c r="Q45" i="6"/>
  <c r="P45" i="6"/>
  <c r="O45" i="6"/>
  <c r="N45" i="6"/>
  <c r="AE44" i="6"/>
  <c r="AD44" i="6"/>
  <c r="AC44" i="6"/>
  <c r="AB44" i="6"/>
  <c r="AA44" i="6"/>
  <c r="W44" i="6"/>
  <c r="V44" i="6"/>
  <c r="U44" i="6"/>
  <c r="T44" i="6"/>
  <c r="S44" i="6"/>
  <c r="R44" i="6"/>
  <c r="Q44" i="6"/>
  <c r="P44" i="6"/>
  <c r="O44" i="6"/>
  <c r="N44" i="6"/>
  <c r="AE43" i="6"/>
  <c r="AD43" i="6"/>
  <c r="AC43" i="6"/>
  <c r="AB43" i="6"/>
  <c r="AA43" i="6"/>
  <c r="W43" i="6"/>
  <c r="V43" i="6"/>
  <c r="U43" i="6"/>
  <c r="T43" i="6"/>
  <c r="S43" i="6"/>
  <c r="R43" i="6"/>
  <c r="Q43" i="6"/>
  <c r="P43" i="6"/>
  <c r="O43" i="6"/>
  <c r="N43" i="6"/>
  <c r="AE42" i="6"/>
  <c r="AD42" i="6"/>
  <c r="AC42" i="6"/>
  <c r="AB42" i="6"/>
  <c r="AA42" i="6"/>
  <c r="W42" i="6"/>
  <c r="V42" i="6"/>
  <c r="U42" i="6"/>
  <c r="T42" i="6"/>
  <c r="S42" i="6"/>
  <c r="R42" i="6"/>
  <c r="Q42" i="6"/>
  <c r="P42" i="6"/>
  <c r="O42" i="6"/>
  <c r="N42" i="6"/>
  <c r="AE41" i="6"/>
  <c r="AD41" i="6"/>
  <c r="AC41" i="6"/>
  <c r="AB41" i="6"/>
  <c r="AA41" i="6"/>
  <c r="W41" i="6"/>
  <c r="V41" i="6"/>
  <c r="U41" i="6"/>
  <c r="T41" i="6"/>
  <c r="S41" i="6"/>
  <c r="R41" i="6"/>
  <c r="Q41" i="6"/>
  <c r="P41" i="6"/>
  <c r="O41" i="6"/>
  <c r="N41" i="6"/>
  <c r="AE40" i="6"/>
  <c r="AD40" i="6"/>
  <c r="AC40" i="6"/>
  <c r="AB40" i="6"/>
  <c r="AA40" i="6"/>
  <c r="W40" i="6"/>
  <c r="V40" i="6"/>
  <c r="U40" i="6"/>
  <c r="T40" i="6"/>
  <c r="S40" i="6"/>
  <c r="R40" i="6"/>
  <c r="Q40" i="6"/>
  <c r="P40" i="6"/>
  <c r="O40" i="6"/>
  <c r="N40" i="6"/>
  <c r="AE39" i="6"/>
  <c r="AD39" i="6"/>
  <c r="AC39" i="6"/>
  <c r="AB39" i="6"/>
  <c r="AA39" i="6"/>
  <c r="W39" i="6"/>
  <c r="V39" i="6"/>
  <c r="U39" i="6"/>
  <c r="T39" i="6"/>
  <c r="S39" i="6"/>
  <c r="R39" i="6"/>
  <c r="Q39" i="6"/>
  <c r="P39" i="6"/>
  <c r="O39" i="6"/>
  <c r="N39" i="6"/>
  <c r="A52" i="9"/>
  <c r="Y58" i="6"/>
  <c r="L52" i="9"/>
  <c r="K52" i="9"/>
  <c r="D52" i="9"/>
  <c r="C52" i="9"/>
  <c r="M52" i="9" s="1"/>
  <c r="B52" i="9"/>
  <c r="A51" i="9"/>
  <c r="L51" i="9"/>
  <c r="K51" i="9"/>
  <c r="D51" i="9"/>
  <c r="C51" i="9"/>
  <c r="M51" i="9" s="1"/>
  <c r="B51" i="9"/>
  <c r="A50" i="9"/>
  <c r="L50" i="9"/>
  <c r="K50" i="9"/>
  <c r="D50" i="9"/>
  <c r="C50" i="9"/>
  <c r="M50" i="9" s="1"/>
  <c r="B50" i="9"/>
  <c r="A49" i="9"/>
  <c r="L49" i="9"/>
  <c r="K49" i="9"/>
  <c r="D49" i="9"/>
  <c r="C49" i="9"/>
  <c r="M49" i="9" s="1"/>
  <c r="B49" i="9"/>
  <c r="A48" i="9"/>
  <c r="L48" i="9"/>
  <c r="K48" i="9"/>
  <c r="D48" i="9"/>
  <c r="C48" i="9"/>
  <c r="M48" i="9" s="1"/>
  <c r="B48" i="9"/>
  <c r="A47" i="9"/>
  <c r="L47" i="9"/>
  <c r="K47" i="9"/>
  <c r="D47" i="9"/>
  <c r="C47" i="9"/>
  <c r="M47" i="9" s="1"/>
  <c r="B47" i="9"/>
  <c r="A46" i="9"/>
  <c r="L46" i="9"/>
  <c r="K46" i="9"/>
  <c r="D46" i="9"/>
  <c r="C46" i="9"/>
  <c r="M46" i="9" s="1"/>
  <c r="B46" i="9"/>
  <c r="A45" i="9"/>
  <c r="L45" i="9"/>
  <c r="K45" i="9"/>
  <c r="D45" i="9"/>
  <c r="C45" i="9"/>
  <c r="M45" i="9" s="1"/>
  <c r="B45" i="9"/>
  <c r="A44" i="9"/>
  <c r="L44" i="9"/>
  <c r="K44" i="9"/>
  <c r="D44" i="9"/>
  <c r="C44" i="9"/>
  <c r="M44" i="9" s="1"/>
  <c r="B44" i="9"/>
  <c r="A43" i="9"/>
  <c r="Y49" i="6"/>
  <c r="L43" i="9"/>
  <c r="K43" i="9"/>
  <c r="D43" i="9"/>
  <c r="C43" i="9"/>
  <c r="M43" i="9" s="1"/>
  <c r="B43" i="9"/>
  <c r="A42" i="9"/>
  <c r="L42" i="9"/>
  <c r="K42" i="9"/>
  <c r="D42" i="9"/>
  <c r="C42" i="9"/>
  <c r="M42" i="9" s="1"/>
  <c r="B42" i="9"/>
  <c r="A41" i="9"/>
  <c r="L41" i="9"/>
  <c r="K41" i="9"/>
  <c r="D41" i="9"/>
  <c r="C41" i="9"/>
  <c r="M41" i="9" s="1"/>
  <c r="B41" i="9"/>
  <c r="A40" i="9"/>
  <c r="Y46" i="6"/>
  <c r="L40" i="9"/>
  <c r="K40" i="9"/>
  <c r="D40" i="9"/>
  <c r="C40" i="9"/>
  <c r="M40" i="9" s="1"/>
  <c r="B40" i="9"/>
  <c r="A39" i="9"/>
  <c r="L39" i="9"/>
  <c r="K39" i="9"/>
  <c r="D39" i="9"/>
  <c r="C39" i="9"/>
  <c r="M39" i="9" s="1"/>
  <c r="B39" i="9"/>
  <c r="A38" i="9"/>
  <c r="L38" i="9"/>
  <c r="K38" i="9"/>
  <c r="D38" i="9"/>
  <c r="C38" i="9"/>
  <c r="M38" i="9" s="1"/>
  <c r="B38" i="9"/>
  <c r="A37" i="9"/>
  <c r="L37" i="9"/>
  <c r="K37" i="9"/>
  <c r="D37" i="9"/>
  <c r="C37" i="9"/>
  <c r="M37" i="9" s="1"/>
  <c r="B37" i="9"/>
  <c r="A36" i="9"/>
  <c r="L36" i="9"/>
  <c r="K36" i="9"/>
  <c r="D36" i="9"/>
  <c r="C36" i="9"/>
  <c r="M36" i="9" s="1"/>
  <c r="B36" i="9"/>
  <c r="A35" i="9"/>
  <c r="L35" i="9"/>
  <c r="K35" i="9"/>
  <c r="D35" i="9"/>
  <c r="C35" i="9"/>
  <c r="M35" i="9" s="1"/>
  <c r="B35" i="9"/>
  <c r="A34" i="9"/>
  <c r="L34" i="9"/>
  <c r="K34" i="9"/>
  <c r="D34" i="9"/>
  <c r="C34" i="9"/>
  <c r="M34" i="9" s="1"/>
  <c r="B34" i="9"/>
  <c r="A33" i="9"/>
  <c r="L33" i="9"/>
  <c r="K33" i="9"/>
  <c r="D33" i="9"/>
  <c r="C33" i="9"/>
  <c r="M33" i="9" s="1"/>
  <c r="B33" i="9"/>
  <c r="AF52" i="9"/>
  <c r="EN97" i="4" s="1"/>
  <c r="AF51" i="9"/>
  <c r="AF50" i="9"/>
  <c r="AF49" i="9"/>
  <c r="AF48" i="9"/>
  <c r="AF47" i="9"/>
  <c r="AF46" i="9"/>
  <c r="AF45" i="9"/>
  <c r="AF44" i="9"/>
  <c r="AF50" i="6" s="1"/>
  <c r="AF43" i="9"/>
  <c r="AF42" i="9"/>
  <c r="AF41" i="9"/>
  <c r="AF40" i="9"/>
  <c r="AF39" i="9"/>
  <c r="AF38" i="9"/>
  <c r="AF37" i="9"/>
  <c r="EN67" i="4" s="1"/>
  <c r="EO67" i="4" s="1"/>
  <c r="CT66" i="4" s="1"/>
  <c r="AF36" i="9"/>
  <c r="AF35" i="9"/>
  <c r="AF34" i="9"/>
  <c r="AF33" i="9"/>
  <c r="AG103" i="5"/>
  <c r="AF103" i="5"/>
  <c r="AE103" i="5"/>
  <c r="AD103" i="5"/>
  <c r="AC103" i="5"/>
  <c r="AB103" i="5"/>
  <c r="AA103" i="5"/>
  <c r="Z103" i="5"/>
  <c r="Y103" i="5"/>
  <c r="X103" i="5"/>
  <c r="U103" i="5"/>
  <c r="T103" i="5"/>
  <c r="S103" i="5"/>
  <c r="R103" i="5"/>
  <c r="Q103" i="5"/>
  <c r="P103" i="5"/>
  <c r="O103" i="5"/>
  <c r="N103" i="5"/>
  <c r="M103" i="5"/>
  <c r="L103" i="5"/>
  <c r="AG102" i="5"/>
  <c r="AF102" i="5"/>
  <c r="AE102" i="5"/>
  <c r="AD102" i="5"/>
  <c r="AC102" i="5"/>
  <c r="AB102" i="5"/>
  <c r="AA102" i="5"/>
  <c r="Z102" i="5"/>
  <c r="Y102" i="5"/>
  <c r="X102" i="5"/>
  <c r="U102" i="5"/>
  <c r="T102" i="5"/>
  <c r="S102" i="5"/>
  <c r="R102" i="5"/>
  <c r="Q102" i="5"/>
  <c r="P102" i="5"/>
  <c r="O102" i="5"/>
  <c r="N102" i="5"/>
  <c r="M102" i="5"/>
  <c r="L102" i="5"/>
  <c r="J102" i="5"/>
  <c r="I102" i="5"/>
  <c r="F102" i="5"/>
  <c r="D102" i="5"/>
  <c r="C102" i="5"/>
  <c r="K102" i="5" s="1"/>
  <c r="B102" i="5"/>
  <c r="A102" i="5"/>
  <c r="AG101" i="5"/>
  <c r="AF101" i="5"/>
  <c r="AE101" i="5"/>
  <c r="AD101" i="5"/>
  <c r="AC101" i="5"/>
  <c r="AB101" i="5"/>
  <c r="AA101" i="5"/>
  <c r="Z101" i="5"/>
  <c r="Y101" i="5"/>
  <c r="X101" i="5"/>
  <c r="U101" i="5"/>
  <c r="T101" i="5"/>
  <c r="S101" i="5"/>
  <c r="R101" i="5"/>
  <c r="Q101" i="5"/>
  <c r="P101" i="5"/>
  <c r="O101" i="5"/>
  <c r="N101" i="5"/>
  <c r="M101" i="5"/>
  <c r="L101" i="5"/>
  <c r="AG100" i="5"/>
  <c r="AF100" i="5"/>
  <c r="AE100" i="5"/>
  <c r="AD100" i="5"/>
  <c r="AC100" i="5"/>
  <c r="AB100" i="5"/>
  <c r="AA100" i="5"/>
  <c r="Z100" i="5"/>
  <c r="Y100" i="5"/>
  <c r="X100" i="5"/>
  <c r="U100" i="5"/>
  <c r="T100" i="5"/>
  <c r="S100" i="5"/>
  <c r="R100" i="5"/>
  <c r="Q100" i="5"/>
  <c r="P100" i="5"/>
  <c r="O100" i="5"/>
  <c r="N100" i="5"/>
  <c r="M100" i="5"/>
  <c r="L100" i="5"/>
  <c r="J100" i="5"/>
  <c r="I100" i="5"/>
  <c r="F100" i="5"/>
  <c r="D100" i="5"/>
  <c r="C100" i="5"/>
  <c r="K100" i="5" s="1"/>
  <c r="B100" i="5"/>
  <c r="A100" i="5"/>
  <c r="AG99" i="5"/>
  <c r="AF99" i="5"/>
  <c r="AE99" i="5"/>
  <c r="AD99" i="5"/>
  <c r="AC99" i="5"/>
  <c r="AB99" i="5"/>
  <c r="AA99" i="5"/>
  <c r="Z99" i="5"/>
  <c r="Y99" i="5"/>
  <c r="X99" i="5"/>
  <c r="U99" i="5"/>
  <c r="T99" i="5"/>
  <c r="S99" i="5"/>
  <c r="R99" i="5"/>
  <c r="Q99" i="5"/>
  <c r="P99" i="5"/>
  <c r="O99" i="5"/>
  <c r="N99" i="5"/>
  <c r="M99" i="5"/>
  <c r="L99" i="5"/>
  <c r="AG98" i="5"/>
  <c r="AF98" i="5"/>
  <c r="AE98" i="5"/>
  <c r="AD98" i="5"/>
  <c r="AC98" i="5"/>
  <c r="AB98" i="5"/>
  <c r="AA98" i="5"/>
  <c r="Z98" i="5"/>
  <c r="Y98" i="5"/>
  <c r="X98" i="5"/>
  <c r="U98" i="5"/>
  <c r="T98" i="5"/>
  <c r="S98" i="5"/>
  <c r="R98" i="5"/>
  <c r="Q98" i="5"/>
  <c r="P98" i="5"/>
  <c r="O98" i="5"/>
  <c r="N98" i="5"/>
  <c r="M98" i="5"/>
  <c r="L98" i="5"/>
  <c r="J98" i="5"/>
  <c r="I98" i="5"/>
  <c r="F98" i="5"/>
  <c r="D98" i="5"/>
  <c r="C98" i="5"/>
  <c r="K98" i="5" s="1"/>
  <c r="B98" i="5"/>
  <c r="A98" i="5"/>
  <c r="AG97" i="5"/>
  <c r="AF97" i="5"/>
  <c r="AE97" i="5"/>
  <c r="AD97" i="5"/>
  <c r="AC97" i="5"/>
  <c r="AB97" i="5"/>
  <c r="AA97" i="5"/>
  <c r="Z97" i="5"/>
  <c r="Y97" i="5"/>
  <c r="X97" i="5"/>
  <c r="U97" i="5"/>
  <c r="T97" i="5"/>
  <c r="S97" i="5"/>
  <c r="R97" i="5"/>
  <c r="Q97" i="5"/>
  <c r="P97" i="5"/>
  <c r="O97" i="5"/>
  <c r="N97" i="5"/>
  <c r="M97" i="5"/>
  <c r="L97" i="5"/>
  <c r="AG96" i="5"/>
  <c r="AF96" i="5"/>
  <c r="AE96" i="5"/>
  <c r="AD96" i="5"/>
  <c r="AC96" i="5"/>
  <c r="AB96" i="5"/>
  <c r="AA96" i="5"/>
  <c r="Z96" i="5"/>
  <c r="Y96" i="5"/>
  <c r="X96" i="5"/>
  <c r="U96" i="5"/>
  <c r="T96" i="5"/>
  <c r="S96" i="5"/>
  <c r="R96" i="5"/>
  <c r="Q96" i="5"/>
  <c r="P96" i="5"/>
  <c r="O96" i="5"/>
  <c r="N96" i="5"/>
  <c r="M96" i="5"/>
  <c r="L96" i="5"/>
  <c r="J96" i="5"/>
  <c r="I96" i="5"/>
  <c r="F96" i="5"/>
  <c r="D96" i="5"/>
  <c r="C96" i="5"/>
  <c r="K96" i="5" s="1"/>
  <c r="B96" i="5"/>
  <c r="A96" i="5"/>
  <c r="AG95" i="5"/>
  <c r="AF95" i="5"/>
  <c r="AE95" i="5"/>
  <c r="AD95" i="5"/>
  <c r="AC95" i="5"/>
  <c r="AB95" i="5"/>
  <c r="AA95" i="5"/>
  <c r="Z95" i="5"/>
  <c r="Y95" i="5"/>
  <c r="X95" i="5"/>
  <c r="U95" i="5"/>
  <c r="T95" i="5"/>
  <c r="S95" i="5"/>
  <c r="R95" i="5"/>
  <c r="Q95" i="5"/>
  <c r="P95" i="5"/>
  <c r="O95" i="5"/>
  <c r="N95" i="5"/>
  <c r="M95" i="5"/>
  <c r="L95" i="5"/>
  <c r="AG94" i="5"/>
  <c r="AF94" i="5"/>
  <c r="AE94" i="5"/>
  <c r="AD94" i="5"/>
  <c r="AC94" i="5"/>
  <c r="AB94" i="5"/>
  <c r="AA94" i="5"/>
  <c r="Z94" i="5"/>
  <c r="Y94" i="5"/>
  <c r="X94" i="5"/>
  <c r="U94" i="5"/>
  <c r="T94" i="5"/>
  <c r="S94" i="5"/>
  <c r="R94" i="5"/>
  <c r="Q94" i="5"/>
  <c r="P94" i="5"/>
  <c r="O94" i="5"/>
  <c r="N94" i="5"/>
  <c r="M94" i="5"/>
  <c r="L94" i="5"/>
  <c r="J94" i="5"/>
  <c r="I94" i="5"/>
  <c r="F94" i="5"/>
  <c r="D94" i="5"/>
  <c r="C94" i="5"/>
  <c r="K94" i="5" s="1"/>
  <c r="B94" i="5"/>
  <c r="A94" i="5"/>
  <c r="AG93" i="5"/>
  <c r="AF93" i="5"/>
  <c r="AE93" i="5"/>
  <c r="AD93" i="5"/>
  <c r="AC93" i="5"/>
  <c r="AB93" i="5"/>
  <c r="AA93" i="5"/>
  <c r="Z93" i="5"/>
  <c r="Y93" i="5"/>
  <c r="X93" i="5"/>
  <c r="U93" i="5"/>
  <c r="T93" i="5"/>
  <c r="S93" i="5"/>
  <c r="R93" i="5"/>
  <c r="Q93" i="5"/>
  <c r="P93" i="5"/>
  <c r="O93" i="5"/>
  <c r="N93" i="5"/>
  <c r="M93" i="5"/>
  <c r="L93" i="5"/>
  <c r="AG92" i="5"/>
  <c r="AF92" i="5"/>
  <c r="AE92" i="5"/>
  <c r="AD92" i="5"/>
  <c r="AC92" i="5"/>
  <c r="AB92" i="5"/>
  <c r="AA92" i="5"/>
  <c r="Z92" i="5"/>
  <c r="Y92" i="5"/>
  <c r="X92" i="5"/>
  <c r="U92" i="5"/>
  <c r="T92" i="5"/>
  <c r="S92" i="5"/>
  <c r="R92" i="5"/>
  <c r="Q92" i="5"/>
  <c r="P92" i="5"/>
  <c r="O92" i="5"/>
  <c r="N92" i="5"/>
  <c r="M92" i="5"/>
  <c r="L92" i="5"/>
  <c r="J92" i="5"/>
  <c r="I92" i="5"/>
  <c r="F92" i="5"/>
  <c r="D92" i="5"/>
  <c r="C92" i="5"/>
  <c r="K92" i="5" s="1"/>
  <c r="B92" i="5"/>
  <c r="A92" i="5"/>
  <c r="AG91" i="5"/>
  <c r="AF91" i="5"/>
  <c r="AE91" i="5"/>
  <c r="AD91" i="5"/>
  <c r="AC91" i="5"/>
  <c r="AB91" i="5"/>
  <c r="AA91" i="5"/>
  <c r="Z91" i="5"/>
  <c r="Y91" i="5"/>
  <c r="X91" i="5"/>
  <c r="U91" i="5"/>
  <c r="T91" i="5"/>
  <c r="S91" i="5"/>
  <c r="R91" i="5"/>
  <c r="Q91" i="5"/>
  <c r="P91" i="5"/>
  <c r="O91" i="5"/>
  <c r="N91" i="5"/>
  <c r="M91" i="5"/>
  <c r="L91" i="5"/>
  <c r="AG90" i="5"/>
  <c r="AF90" i="5"/>
  <c r="AE90" i="5"/>
  <c r="AD90" i="5"/>
  <c r="AC90" i="5"/>
  <c r="AB90" i="5"/>
  <c r="AA90" i="5"/>
  <c r="Z90" i="5"/>
  <c r="Y90" i="5"/>
  <c r="X90" i="5"/>
  <c r="U90" i="5"/>
  <c r="T90" i="5"/>
  <c r="S90" i="5"/>
  <c r="R90" i="5"/>
  <c r="Q90" i="5"/>
  <c r="P90" i="5"/>
  <c r="O90" i="5"/>
  <c r="N90" i="5"/>
  <c r="M90" i="5"/>
  <c r="L90" i="5"/>
  <c r="J90" i="5"/>
  <c r="I90" i="5"/>
  <c r="F90" i="5"/>
  <c r="D90" i="5"/>
  <c r="C90" i="5"/>
  <c r="K90" i="5" s="1"/>
  <c r="B90" i="5"/>
  <c r="A90" i="5"/>
  <c r="AG89" i="5"/>
  <c r="AF89" i="5"/>
  <c r="AE89" i="5"/>
  <c r="AD89" i="5"/>
  <c r="AC89" i="5"/>
  <c r="AB89" i="5"/>
  <c r="AA89" i="5"/>
  <c r="Z89" i="5"/>
  <c r="Y89" i="5"/>
  <c r="X89" i="5"/>
  <c r="U89" i="5"/>
  <c r="T89" i="5"/>
  <c r="S89" i="5"/>
  <c r="R89" i="5"/>
  <c r="Q89" i="5"/>
  <c r="P89" i="5"/>
  <c r="O89" i="5"/>
  <c r="N89" i="5"/>
  <c r="M89" i="5"/>
  <c r="L89" i="5"/>
  <c r="AG88" i="5"/>
  <c r="AF88" i="5"/>
  <c r="AE88" i="5"/>
  <c r="AD88" i="5"/>
  <c r="AC88" i="5"/>
  <c r="AB88" i="5"/>
  <c r="AA88" i="5"/>
  <c r="Z88" i="5"/>
  <c r="Y88" i="5"/>
  <c r="X88" i="5"/>
  <c r="U88" i="5"/>
  <c r="T88" i="5"/>
  <c r="S88" i="5"/>
  <c r="R88" i="5"/>
  <c r="Q88" i="5"/>
  <c r="P88" i="5"/>
  <c r="O88" i="5"/>
  <c r="N88" i="5"/>
  <c r="M88" i="5"/>
  <c r="L88" i="5"/>
  <c r="J88" i="5"/>
  <c r="I88" i="5"/>
  <c r="F88" i="5"/>
  <c r="D88" i="5"/>
  <c r="C88" i="5"/>
  <c r="K88" i="5" s="1"/>
  <c r="B88" i="5"/>
  <c r="A88" i="5"/>
  <c r="AG87" i="5"/>
  <c r="AF87" i="5"/>
  <c r="AE87" i="5"/>
  <c r="AD87" i="5"/>
  <c r="AC87" i="5"/>
  <c r="AB87" i="5"/>
  <c r="AA87" i="5"/>
  <c r="Z87" i="5"/>
  <c r="Y87" i="5"/>
  <c r="X87" i="5"/>
  <c r="U87" i="5"/>
  <c r="T87" i="5"/>
  <c r="S87" i="5"/>
  <c r="R87" i="5"/>
  <c r="Q87" i="5"/>
  <c r="P87" i="5"/>
  <c r="O87" i="5"/>
  <c r="N87" i="5"/>
  <c r="M87" i="5"/>
  <c r="L87" i="5"/>
  <c r="AG86" i="5"/>
  <c r="AF86" i="5"/>
  <c r="AE86" i="5"/>
  <c r="AD86" i="5"/>
  <c r="AC86" i="5"/>
  <c r="AB86" i="5"/>
  <c r="AA86" i="5"/>
  <c r="Z86" i="5"/>
  <c r="Y86" i="5"/>
  <c r="X86" i="5"/>
  <c r="U86" i="5"/>
  <c r="T86" i="5"/>
  <c r="S86" i="5"/>
  <c r="R86" i="5"/>
  <c r="Q86" i="5"/>
  <c r="P86" i="5"/>
  <c r="O86" i="5"/>
  <c r="N86" i="5"/>
  <c r="M86" i="5"/>
  <c r="L86" i="5"/>
  <c r="J86" i="5"/>
  <c r="I86" i="5"/>
  <c r="F86" i="5"/>
  <c r="D86" i="5"/>
  <c r="C86" i="5"/>
  <c r="K86" i="5" s="1"/>
  <c r="B86" i="5"/>
  <c r="A86" i="5"/>
  <c r="AG85" i="5"/>
  <c r="AF85" i="5"/>
  <c r="AE85" i="5"/>
  <c r="AD85" i="5"/>
  <c r="AC85" i="5"/>
  <c r="AB85" i="5"/>
  <c r="AA85" i="5"/>
  <c r="Z85" i="5"/>
  <c r="Y85" i="5"/>
  <c r="X85" i="5"/>
  <c r="U85" i="5"/>
  <c r="T85" i="5"/>
  <c r="S85" i="5"/>
  <c r="R85" i="5"/>
  <c r="Q85" i="5"/>
  <c r="P85" i="5"/>
  <c r="O85" i="5"/>
  <c r="N85" i="5"/>
  <c r="M85" i="5"/>
  <c r="L85" i="5"/>
  <c r="AG84" i="5"/>
  <c r="AF84" i="5"/>
  <c r="AE84" i="5"/>
  <c r="AD84" i="5"/>
  <c r="AC84" i="5"/>
  <c r="AB84" i="5"/>
  <c r="AA84" i="5"/>
  <c r="Z84" i="5"/>
  <c r="Y84" i="5"/>
  <c r="X84" i="5"/>
  <c r="U84" i="5"/>
  <c r="T84" i="5"/>
  <c r="S84" i="5"/>
  <c r="R84" i="5"/>
  <c r="Q84" i="5"/>
  <c r="P84" i="5"/>
  <c r="O84" i="5"/>
  <c r="N84" i="5"/>
  <c r="M84" i="5"/>
  <c r="L84" i="5"/>
  <c r="J84" i="5"/>
  <c r="I84" i="5"/>
  <c r="F84" i="5"/>
  <c r="D84" i="5"/>
  <c r="C84" i="5"/>
  <c r="K84" i="5" s="1"/>
  <c r="B84" i="5"/>
  <c r="A84" i="5"/>
  <c r="AG83" i="5"/>
  <c r="AF83" i="5"/>
  <c r="AE83" i="5"/>
  <c r="AD83" i="5"/>
  <c r="AC83" i="5"/>
  <c r="AB83" i="5"/>
  <c r="AA83" i="5"/>
  <c r="Z83" i="5"/>
  <c r="Y83" i="5"/>
  <c r="X83" i="5"/>
  <c r="U83" i="5"/>
  <c r="T83" i="5"/>
  <c r="S83" i="5"/>
  <c r="R83" i="5"/>
  <c r="Q83" i="5"/>
  <c r="P83" i="5"/>
  <c r="O83" i="5"/>
  <c r="N83" i="5"/>
  <c r="M83" i="5"/>
  <c r="L83" i="5"/>
  <c r="AG82" i="5"/>
  <c r="AF82" i="5"/>
  <c r="AE82" i="5"/>
  <c r="AD82" i="5"/>
  <c r="AC82" i="5"/>
  <c r="AB82" i="5"/>
  <c r="AA82" i="5"/>
  <c r="Z82" i="5"/>
  <c r="Y82" i="5"/>
  <c r="X82" i="5"/>
  <c r="U82" i="5"/>
  <c r="T82" i="5"/>
  <c r="S82" i="5"/>
  <c r="R82" i="5"/>
  <c r="Q82" i="5"/>
  <c r="P82" i="5"/>
  <c r="O82" i="5"/>
  <c r="N82" i="5"/>
  <c r="M82" i="5"/>
  <c r="L82" i="5"/>
  <c r="J82" i="5"/>
  <c r="I82" i="5"/>
  <c r="F82" i="5"/>
  <c r="D82" i="5"/>
  <c r="C82" i="5"/>
  <c r="K82" i="5" s="1"/>
  <c r="B82" i="5"/>
  <c r="A82" i="5"/>
  <c r="AG81" i="5"/>
  <c r="AF81" i="5"/>
  <c r="AE81" i="5"/>
  <c r="AD81" i="5"/>
  <c r="AC81" i="5"/>
  <c r="AB81" i="5"/>
  <c r="AA81" i="5"/>
  <c r="Z81" i="5"/>
  <c r="Y81" i="5"/>
  <c r="X81" i="5"/>
  <c r="U81" i="5"/>
  <c r="T81" i="5"/>
  <c r="S81" i="5"/>
  <c r="R81" i="5"/>
  <c r="Q81" i="5"/>
  <c r="P81" i="5"/>
  <c r="O81" i="5"/>
  <c r="N81" i="5"/>
  <c r="M81" i="5"/>
  <c r="L81" i="5"/>
  <c r="AG80" i="5"/>
  <c r="AF80" i="5"/>
  <c r="AE80" i="5"/>
  <c r="AD80" i="5"/>
  <c r="AC80" i="5"/>
  <c r="AB80" i="5"/>
  <c r="AA80" i="5"/>
  <c r="Z80" i="5"/>
  <c r="Y80" i="5"/>
  <c r="X80" i="5"/>
  <c r="U80" i="5"/>
  <c r="T80" i="5"/>
  <c r="S80" i="5"/>
  <c r="R80" i="5"/>
  <c r="Q80" i="5"/>
  <c r="P80" i="5"/>
  <c r="O80" i="5"/>
  <c r="N80" i="5"/>
  <c r="M80" i="5"/>
  <c r="L80" i="5"/>
  <c r="J80" i="5"/>
  <c r="I80" i="5"/>
  <c r="F80" i="5"/>
  <c r="D80" i="5"/>
  <c r="C80" i="5"/>
  <c r="K80" i="5" s="1"/>
  <c r="B80" i="5"/>
  <c r="A80" i="5"/>
  <c r="AG79" i="5"/>
  <c r="AF79" i="5"/>
  <c r="AE79" i="5"/>
  <c r="AD79" i="5"/>
  <c r="AC79" i="5"/>
  <c r="AB79" i="5"/>
  <c r="AA79" i="5"/>
  <c r="Z79" i="5"/>
  <c r="Y79" i="5"/>
  <c r="X79" i="5"/>
  <c r="U79" i="5"/>
  <c r="T79" i="5"/>
  <c r="S79" i="5"/>
  <c r="R79" i="5"/>
  <c r="Q79" i="5"/>
  <c r="P79" i="5"/>
  <c r="O79" i="5"/>
  <c r="N79" i="5"/>
  <c r="M79" i="5"/>
  <c r="L79" i="5"/>
  <c r="AG78" i="5"/>
  <c r="AF78" i="5"/>
  <c r="AE78" i="5"/>
  <c r="AD78" i="5"/>
  <c r="AC78" i="5"/>
  <c r="AB78" i="5"/>
  <c r="AA78" i="5"/>
  <c r="Z78" i="5"/>
  <c r="Y78" i="5"/>
  <c r="X78" i="5"/>
  <c r="U78" i="5"/>
  <c r="T78" i="5"/>
  <c r="S78" i="5"/>
  <c r="R78" i="5"/>
  <c r="Q78" i="5"/>
  <c r="P78" i="5"/>
  <c r="O78" i="5"/>
  <c r="N78" i="5"/>
  <c r="M78" i="5"/>
  <c r="L78" i="5"/>
  <c r="J78" i="5"/>
  <c r="I78" i="5"/>
  <c r="F78" i="5"/>
  <c r="D78" i="5"/>
  <c r="C78" i="5"/>
  <c r="K78" i="5" s="1"/>
  <c r="B78" i="5"/>
  <c r="A78" i="5"/>
  <c r="AG77" i="5"/>
  <c r="AF77" i="5"/>
  <c r="AE77" i="5"/>
  <c r="AD77" i="5"/>
  <c r="AC77" i="5"/>
  <c r="AB77" i="5"/>
  <c r="AA77" i="5"/>
  <c r="Z77" i="5"/>
  <c r="Y77" i="5"/>
  <c r="X77" i="5"/>
  <c r="U77" i="5"/>
  <c r="T77" i="5"/>
  <c r="S77" i="5"/>
  <c r="R77" i="5"/>
  <c r="Q77" i="5"/>
  <c r="P77" i="5"/>
  <c r="O77" i="5"/>
  <c r="N77" i="5"/>
  <c r="M77" i="5"/>
  <c r="L77" i="5"/>
  <c r="AG76" i="5"/>
  <c r="AF76" i="5"/>
  <c r="AE76" i="5"/>
  <c r="AD76" i="5"/>
  <c r="AC76" i="5"/>
  <c r="AB76" i="5"/>
  <c r="AA76" i="5"/>
  <c r="Z76" i="5"/>
  <c r="Y76" i="5"/>
  <c r="X76" i="5"/>
  <c r="U76" i="5"/>
  <c r="T76" i="5"/>
  <c r="S76" i="5"/>
  <c r="R76" i="5"/>
  <c r="Q76" i="5"/>
  <c r="P76" i="5"/>
  <c r="O76" i="5"/>
  <c r="N76" i="5"/>
  <c r="M76" i="5"/>
  <c r="L76" i="5"/>
  <c r="J76" i="5"/>
  <c r="I76" i="5"/>
  <c r="F76" i="5"/>
  <c r="D76" i="5"/>
  <c r="C76" i="5"/>
  <c r="K76" i="5" s="1"/>
  <c r="B76" i="5"/>
  <c r="A76" i="5"/>
  <c r="AG75" i="5"/>
  <c r="AF75" i="5"/>
  <c r="AE75" i="5"/>
  <c r="AD75" i="5"/>
  <c r="AC75" i="5"/>
  <c r="AB75" i="5"/>
  <c r="AA75" i="5"/>
  <c r="Z75" i="5"/>
  <c r="Y75" i="5"/>
  <c r="X75" i="5"/>
  <c r="U75" i="5"/>
  <c r="T75" i="5"/>
  <c r="S75" i="5"/>
  <c r="R75" i="5"/>
  <c r="Q75" i="5"/>
  <c r="P75" i="5"/>
  <c r="O75" i="5"/>
  <c r="N75" i="5"/>
  <c r="M75" i="5"/>
  <c r="L75" i="5"/>
  <c r="AG74" i="5"/>
  <c r="AF74" i="5"/>
  <c r="AE74" i="5"/>
  <c r="AD74" i="5"/>
  <c r="AC74" i="5"/>
  <c r="AB74" i="5"/>
  <c r="AA74" i="5"/>
  <c r="Z74" i="5"/>
  <c r="Y74" i="5"/>
  <c r="X74" i="5"/>
  <c r="U74" i="5"/>
  <c r="T74" i="5"/>
  <c r="S74" i="5"/>
  <c r="R74" i="5"/>
  <c r="Q74" i="5"/>
  <c r="P74" i="5"/>
  <c r="O74" i="5"/>
  <c r="N74" i="5"/>
  <c r="M74" i="5"/>
  <c r="L74" i="5"/>
  <c r="J74" i="5"/>
  <c r="I74" i="5"/>
  <c r="F74" i="5"/>
  <c r="D74" i="5"/>
  <c r="C74" i="5"/>
  <c r="K74" i="5" s="1"/>
  <c r="B74" i="5"/>
  <c r="A74" i="5"/>
  <c r="AG73" i="5"/>
  <c r="AF73" i="5"/>
  <c r="AE73" i="5"/>
  <c r="AD73" i="5"/>
  <c r="AC73" i="5"/>
  <c r="AB73" i="5"/>
  <c r="AA73" i="5"/>
  <c r="Z73" i="5"/>
  <c r="Y73" i="5"/>
  <c r="X73" i="5"/>
  <c r="U73" i="5"/>
  <c r="T73" i="5"/>
  <c r="S73" i="5"/>
  <c r="R73" i="5"/>
  <c r="Q73" i="5"/>
  <c r="P73" i="5"/>
  <c r="O73" i="5"/>
  <c r="N73" i="5"/>
  <c r="M73" i="5"/>
  <c r="L73" i="5"/>
  <c r="AG72" i="5"/>
  <c r="AF72" i="5"/>
  <c r="AE72" i="5"/>
  <c r="AD72" i="5"/>
  <c r="AC72" i="5"/>
  <c r="AB72" i="5"/>
  <c r="AA72" i="5"/>
  <c r="Z72" i="5"/>
  <c r="Y72" i="5"/>
  <c r="X72" i="5"/>
  <c r="U72" i="5"/>
  <c r="T72" i="5"/>
  <c r="S72" i="5"/>
  <c r="R72" i="5"/>
  <c r="Q72" i="5"/>
  <c r="P72" i="5"/>
  <c r="O72" i="5"/>
  <c r="N72" i="5"/>
  <c r="M72" i="5"/>
  <c r="L72" i="5"/>
  <c r="J72" i="5"/>
  <c r="I72" i="5"/>
  <c r="F72" i="5"/>
  <c r="D72" i="5"/>
  <c r="C72" i="5"/>
  <c r="K72" i="5" s="1"/>
  <c r="B72" i="5"/>
  <c r="A72" i="5"/>
  <c r="AG71" i="5"/>
  <c r="AF71" i="5"/>
  <c r="AE71" i="5"/>
  <c r="AD71" i="5"/>
  <c r="AC71" i="5"/>
  <c r="AB71" i="5"/>
  <c r="AA71" i="5"/>
  <c r="Z71" i="5"/>
  <c r="Y71" i="5"/>
  <c r="X71" i="5"/>
  <c r="U71" i="5"/>
  <c r="T71" i="5"/>
  <c r="S71" i="5"/>
  <c r="R71" i="5"/>
  <c r="Q71" i="5"/>
  <c r="P71" i="5"/>
  <c r="O71" i="5"/>
  <c r="N71" i="5"/>
  <c r="M71" i="5"/>
  <c r="L71" i="5"/>
  <c r="AG70" i="5"/>
  <c r="AF70" i="5"/>
  <c r="AE70" i="5"/>
  <c r="AD70" i="5"/>
  <c r="AC70" i="5"/>
  <c r="AB70" i="5"/>
  <c r="AA70" i="5"/>
  <c r="Z70" i="5"/>
  <c r="Y70" i="5"/>
  <c r="X70" i="5"/>
  <c r="U70" i="5"/>
  <c r="T70" i="5"/>
  <c r="S70" i="5"/>
  <c r="R70" i="5"/>
  <c r="Q70" i="5"/>
  <c r="P70" i="5"/>
  <c r="O70" i="5"/>
  <c r="N70" i="5"/>
  <c r="M70" i="5"/>
  <c r="L70" i="5"/>
  <c r="J70" i="5"/>
  <c r="I70" i="5"/>
  <c r="F70" i="5"/>
  <c r="D70" i="5"/>
  <c r="C70" i="5"/>
  <c r="K70" i="5" s="1"/>
  <c r="B70" i="5"/>
  <c r="A70" i="5"/>
  <c r="AG69" i="5"/>
  <c r="AF69" i="5"/>
  <c r="AE69" i="5"/>
  <c r="AD69" i="5"/>
  <c r="AC69" i="5"/>
  <c r="AB69" i="5"/>
  <c r="AA69" i="5"/>
  <c r="Z69" i="5"/>
  <c r="Y69" i="5"/>
  <c r="X69" i="5"/>
  <c r="U69" i="5"/>
  <c r="T69" i="5"/>
  <c r="S69" i="5"/>
  <c r="R69" i="5"/>
  <c r="Q69" i="5"/>
  <c r="P69" i="5"/>
  <c r="O69" i="5"/>
  <c r="N69" i="5"/>
  <c r="M69" i="5"/>
  <c r="L69" i="5"/>
  <c r="AG68" i="5"/>
  <c r="AF68" i="5"/>
  <c r="AE68" i="5"/>
  <c r="AD68" i="5"/>
  <c r="AC68" i="5"/>
  <c r="AB68" i="5"/>
  <c r="AA68" i="5"/>
  <c r="Z68" i="5"/>
  <c r="Y68" i="5"/>
  <c r="X68" i="5"/>
  <c r="U68" i="5"/>
  <c r="T68" i="5"/>
  <c r="S68" i="5"/>
  <c r="R68" i="5"/>
  <c r="Q68" i="5"/>
  <c r="P68" i="5"/>
  <c r="O68" i="5"/>
  <c r="N68" i="5"/>
  <c r="M68" i="5"/>
  <c r="L68" i="5"/>
  <c r="J68" i="5"/>
  <c r="I68" i="5"/>
  <c r="F68" i="5"/>
  <c r="D68" i="5"/>
  <c r="C68" i="5"/>
  <c r="K68" i="5" s="1"/>
  <c r="B68" i="5"/>
  <c r="A68" i="5"/>
  <c r="AG67" i="5"/>
  <c r="AF67" i="5"/>
  <c r="AE67" i="5"/>
  <c r="AD67" i="5"/>
  <c r="AC67" i="5"/>
  <c r="AB67" i="5"/>
  <c r="AA67" i="5"/>
  <c r="Z67" i="5"/>
  <c r="Y67" i="5"/>
  <c r="X67" i="5"/>
  <c r="U67" i="5"/>
  <c r="T67" i="5"/>
  <c r="S67" i="5"/>
  <c r="R67" i="5"/>
  <c r="Q67" i="5"/>
  <c r="P67" i="5"/>
  <c r="O67" i="5"/>
  <c r="N67" i="5"/>
  <c r="M67" i="5"/>
  <c r="L67" i="5"/>
  <c r="AG66" i="5"/>
  <c r="AF66" i="5"/>
  <c r="AE66" i="5"/>
  <c r="AD66" i="5"/>
  <c r="AC66" i="5"/>
  <c r="AB66" i="5"/>
  <c r="AA66" i="5"/>
  <c r="Z66" i="5"/>
  <c r="Y66" i="5"/>
  <c r="X66" i="5"/>
  <c r="U66" i="5"/>
  <c r="T66" i="5"/>
  <c r="S66" i="5"/>
  <c r="R66" i="5"/>
  <c r="Q66" i="5"/>
  <c r="P66" i="5"/>
  <c r="O66" i="5"/>
  <c r="N66" i="5"/>
  <c r="M66" i="5"/>
  <c r="L66" i="5"/>
  <c r="J66" i="5"/>
  <c r="I66" i="5"/>
  <c r="F66" i="5"/>
  <c r="D66" i="5"/>
  <c r="C66" i="5"/>
  <c r="K66" i="5" s="1"/>
  <c r="B66" i="5"/>
  <c r="A66" i="5"/>
  <c r="AG65" i="5"/>
  <c r="AF65" i="5"/>
  <c r="AE65" i="5"/>
  <c r="AD65" i="5"/>
  <c r="AC65" i="5"/>
  <c r="AB65" i="5"/>
  <c r="AA65" i="5"/>
  <c r="Z65" i="5"/>
  <c r="Y65" i="5"/>
  <c r="X65" i="5"/>
  <c r="U65" i="5"/>
  <c r="T65" i="5"/>
  <c r="S65" i="5"/>
  <c r="R65" i="5"/>
  <c r="Q65" i="5"/>
  <c r="P65" i="5"/>
  <c r="O65" i="5"/>
  <c r="N65" i="5"/>
  <c r="M65" i="5"/>
  <c r="L65" i="5"/>
  <c r="AG64" i="5"/>
  <c r="AF64" i="5"/>
  <c r="AE64" i="5"/>
  <c r="AD64" i="5"/>
  <c r="AC64" i="5"/>
  <c r="AB64" i="5"/>
  <c r="AA64" i="5"/>
  <c r="Z64" i="5"/>
  <c r="Y64" i="5"/>
  <c r="X64" i="5"/>
  <c r="U64" i="5"/>
  <c r="T64" i="5"/>
  <c r="S64" i="5"/>
  <c r="R64" i="5"/>
  <c r="Q64" i="5"/>
  <c r="P64" i="5"/>
  <c r="O64" i="5"/>
  <c r="N64" i="5"/>
  <c r="M64" i="5"/>
  <c r="L64" i="5"/>
  <c r="J64" i="5"/>
  <c r="I64" i="5"/>
  <c r="F64" i="5"/>
  <c r="D64" i="5"/>
  <c r="C64" i="5"/>
  <c r="K64" i="5" s="1"/>
  <c r="B64" i="5"/>
  <c r="A64" i="5"/>
  <c r="AH103" i="5"/>
  <c r="V103" i="5"/>
  <c r="J93" i="10"/>
  <c r="I93" i="10"/>
  <c r="D93" i="10"/>
  <c r="C93" i="10"/>
  <c r="K93" i="10" s="1"/>
  <c r="B93" i="10"/>
  <c r="A93" i="10"/>
  <c r="V101" i="5"/>
  <c r="J91" i="10"/>
  <c r="I91" i="10"/>
  <c r="D91" i="10"/>
  <c r="C91" i="10"/>
  <c r="K91" i="10" s="1"/>
  <c r="B91" i="10"/>
  <c r="A91" i="10"/>
  <c r="V99" i="5"/>
  <c r="J89" i="10"/>
  <c r="I89" i="10"/>
  <c r="D89" i="10"/>
  <c r="C89" i="10"/>
  <c r="K89" i="10" s="1"/>
  <c r="B89" i="10"/>
  <c r="A89" i="10"/>
  <c r="V97" i="5"/>
  <c r="J87" i="10"/>
  <c r="I87" i="10"/>
  <c r="D87" i="10"/>
  <c r="C87" i="10"/>
  <c r="K87" i="10" s="1"/>
  <c r="B87" i="10"/>
  <c r="A87" i="10"/>
  <c r="AH95" i="5"/>
  <c r="V95" i="5"/>
  <c r="J85" i="10"/>
  <c r="I85" i="10"/>
  <c r="D85" i="10"/>
  <c r="C85" i="10"/>
  <c r="K85" i="10" s="1"/>
  <c r="B85" i="10"/>
  <c r="A85" i="10"/>
  <c r="AH93" i="5"/>
  <c r="V93" i="5"/>
  <c r="J83" i="10"/>
  <c r="I83" i="10"/>
  <c r="D83" i="10"/>
  <c r="C83" i="10"/>
  <c r="K83" i="10" s="1"/>
  <c r="B83" i="10"/>
  <c r="A83" i="10"/>
  <c r="V91" i="5"/>
  <c r="J81" i="10"/>
  <c r="I81" i="10"/>
  <c r="D81" i="10"/>
  <c r="C81" i="10"/>
  <c r="K81" i="10" s="1"/>
  <c r="B81" i="10"/>
  <c r="A81" i="10"/>
  <c r="AH89" i="5"/>
  <c r="V89" i="5"/>
  <c r="J79" i="10"/>
  <c r="I79" i="10"/>
  <c r="D79" i="10"/>
  <c r="C79" i="10"/>
  <c r="K79" i="10" s="1"/>
  <c r="B79" i="10"/>
  <c r="A79" i="10"/>
  <c r="V87" i="5"/>
  <c r="J77" i="10"/>
  <c r="I77" i="10"/>
  <c r="D77" i="10"/>
  <c r="C77" i="10"/>
  <c r="K77" i="10" s="1"/>
  <c r="B77" i="10"/>
  <c r="A77" i="10"/>
  <c r="V85" i="5"/>
  <c r="J75" i="10"/>
  <c r="I75" i="10"/>
  <c r="D75" i="10"/>
  <c r="C75" i="10"/>
  <c r="K75" i="10" s="1"/>
  <c r="B75" i="10"/>
  <c r="A75" i="10"/>
  <c r="AO54" i="10"/>
  <c r="V102" i="5" s="1"/>
  <c r="AH83" i="5"/>
  <c r="AO53" i="10"/>
  <c r="J73" i="10"/>
  <c r="I73" i="10"/>
  <c r="D73" i="10"/>
  <c r="C73" i="10"/>
  <c r="K73" i="10" s="1"/>
  <c r="B73" i="10"/>
  <c r="A73" i="10"/>
  <c r="AO52" i="10"/>
  <c r="V98" i="5" s="1"/>
  <c r="AH81" i="5"/>
  <c r="V81" i="5"/>
  <c r="AO51" i="10"/>
  <c r="J71" i="10"/>
  <c r="I71" i="10"/>
  <c r="D71" i="10"/>
  <c r="C71" i="10"/>
  <c r="K71" i="10" s="1"/>
  <c r="B71" i="10"/>
  <c r="A71" i="10"/>
  <c r="AO50" i="10"/>
  <c r="V94" i="5" s="1"/>
  <c r="AH79" i="5"/>
  <c r="V79" i="5"/>
  <c r="AO49" i="10"/>
  <c r="J69" i="10"/>
  <c r="I69" i="10"/>
  <c r="D69" i="10"/>
  <c r="C69" i="10"/>
  <c r="K69" i="10" s="1"/>
  <c r="B69" i="10"/>
  <c r="A69" i="10"/>
  <c r="AO48" i="10"/>
  <c r="AH90" i="5" s="1"/>
  <c r="AO47" i="10"/>
  <c r="J67" i="10"/>
  <c r="I67" i="10"/>
  <c r="D67" i="10"/>
  <c r="C67" i="10"/>
  <c r="K67" i="10" s="1"/>
  <c r="B67" i="10"/>
  <c r="A67" i="10"/>
  <c r="AO46" i="10"/>
  <c r="V86" i="5" s="1"/>
  <c r="AH75" i="5"/>
  <c r="V75" i="5"/>
  <c r="AO45" i="10"/>
  <c r="J65" i="10"/>
  <c r="I65" i="10"/>
  <c r="D65" i="10"/>
  <c r="C65" i="10"/>
  <c r="K65" i="10" s="1"/>
  <c r="B65" i="10"/>
  <c r="A65" i="10"/>
  <c r="AO44" i="10"/>
  <c r="AH82" i="5" s="1"/>
  <c r="AH73" i="5"/>
  <c r="V73" i="5"/>
  <c r="AO43" i="10"/>
  <c r="J63" i="10"/>
  <c r="I63" i="10"/>
  <c r="D63" i="10"/>
  <c r="C63" i="10"/>
  <c r="K63" i="10" s="1"/>
  <c r="B63" i="10"/>
  <c r="A63" i="10"/>
  <c r="AO42" i="10"/>
  <c r="AH78" i="5" s="1"/>
  <c r="AH71" i="5"/>
  <c r="V71" i="5"/>
  <c r="AO41" i="10"/>
  <c r="J61" i="10"/>
  <c r="I61" i="10"/>
  <c r="D61" i="10"/>
  <c r="C61" i="10"/>
  <c r="K61" i="10" s="1"/>
  <c r="B61" i="10"/>
  <c r="A61" i="10"/>
  <c r="AO40" i="10"/>
  <c r="V74" i="5" s="1"/>
  <c r="AH69" i="5"/>
  <c r="V69" i="5"/>
  <c r="AO39" i="10"/>
  <c r="J59" i="10"/>
  <c r="I59" i="10"/>
  <c r="D59" i="10"/>
  <c r="C59" i="10"/>
  <c r="K59" i="10" s="1"/>
  <c r="B59" i="10"/>
  <c r="A59" i="10"/>
  <c r="AO38" i="10"/>
  <c r="V70" i="5" s="1"/>
  <c r="V67" i="5"/>
  <c r="AO37" i="10"/>
  <c r="J57" i="10"/>
  <c r="I57" i="10"/>
  <c r="D57" i="10"/>
  <c r="C57" i="10"/>
  <c r="K57" i="10" s="1"/>
  <c r="B57" i="10"/>
  <c r="A57" i="10"/>
  <c r="AO36" i="10"/>
  <c r="V66" i="5" s="1"/>
  <c r="AH65" i="5"/>
  <c r="AO35" i="10"/>
  <c r="J55" i="10"/>
  <c r="I55" i="10"/>
  <c r="D55" i="10"/>
  <c r="C55" i="10"/>
  <c r="K55" i="10" s="1"/>
  <c r="B55" i="10"/>
  <c r="A55" i="10"/>
  <c r="A50" i="13"/>
  <c r="D50" i="13"/>
  <c r="B50" i="13"/>
  <c r="A49" i="13"/>
  <c r="D49" i="13"/>
  <c r="B49" i="13"/>
  <c r="A48" i="13"/>
  <c r="D48" i="13"/>
  <c r="B48" i="13"/>
  <c r="A47" i="13"/>
  <c r="D47" i="13"/>
  <c r="B47" i="13"/>
  <c r="A46" i="13"/>
  <c r="D46" i="13"/>
  <c r="B46" i="13"/>
  <c r="A45" i="13"/>
  <c r="D45" i="13"/>
  <c r="B45" i="13"/>
  <c r="A44" i="13"/>
  <c r="D44" i="13"/>
  <c r="B44" i="13"/>
  <c r="A43" i="13"/>
  <c r="D43" i="13"/>
  <c r="B43" i="13"/>
  <c r="A42" i="13"/>
  <c r="D42" i="13"/>
  <c r="B42" i="13"/>
  <c r="A34" i="13"/>
  <c r="D34" i="13"/>
  <c r="B34" i="13"/>
  <c r="BU61" i="13"/>
  <c r="BT61" i="13"/>
  <c r="BS61" i="13"/>
  <c r="BR61" i="13"/>
  <c r="BQ61" i="13"/>
  <c r="BP61" i="13"/>
  <c r="BO61" i="13"/>
  <c r="BN61" i="13"/>
  <c r="BM61" i="13"/>
  <c r="BL61" i="13"/>
  <c r="BK61" i="13"/>
  <c r="BJ61" i="13"/>
  <c r="BI61" i="13"/>
  <c r="BH61" i="13"/>
  <c r="BG61" i="13"/>
  <c r="BF61" i="13"/>
  <c r="BE61" i="13"/>
  <c r="BD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BU60" i="13"/>
  <c r="BT60" i="13"/>
  <c r="BS60" i="13"/>
  <c r="BR60" i="13"/>
  <c r="BQ60" i="13"/>
  <c r="BP60" i="13"/>
  <c r="BO60" i="13"/>
  <c r="BN60" i="13"/>
  <c r="BM60" i="13"/>
  <c r="BL60" i="13"/>
  <c r="BK60" i="13"/>
  <c r="BJ60" i="13"/>
  <c r="BI60" i="13"/>
  <c r="BH60" i="13"/>
  <c r="BG60" i="13"/>
  <c r="BF60" i="13"/>
  <c r="BE60" i="13"/>
  <c r="BD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BU59" i="13"/>
  <c r="BT59" i="13"/>
  <c r="BS59" i="13"/>
  <c r="BR59" i="13"/>
  <c r="BQ59" i="13"/>
  <c r="BP59" i="13"/>
  <c r="BO59" i="13"/>
  <c r="BN59" i="13"/>
  <c r="BM59" i="13"/>
  <c r="BL59" i="13"/>
  <c r="BK59" i="13"/>
  <c r="BJ59" i="13"/>
  <c r="BI59" i="13"/>
  <c r="BH59" i="13"/>
  <c r="BG59" i="13"/>
  <c r="BF59" i="13"/>
  <c r="BE59" i="13"/>
  <c r="BD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BU58" i="13"/>
  <c r="BT58" i="13"/>
  <c r="BS58" i="13"/>
  <c r="BR58" i="13"/>
  <c r="BQ58" i="13"/>
  <c r="BP58" i="13"/>
  <c r="BO58" i="13"/>
  <c r="BN58" i="13"/>
  <c r="BM58" i="13"/>
  <c r="BL58" i="13"/>
  <c r="BK58" i="13"/>
  <c r="BJ58" i="13"/>
  <c r="BI58" i="13"/>
  <c r="BH58" i="13"/>
  <c r="BG58" i="13"/>
  <c r="BF58" i="13"/>
  <c r="BE58" i="13"/>
  <c r="BD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BU57" i="13"/>
  <c r="BT57" i="13"/>
  <c r="BS57" i="13"/>
  <c r="BR57" i="13"/>
  <c r="BQ57" i="13"/>
  <c r="BP57" i="13"/>
  <c r="BO57" i="13"/>
  <c r="BN57" i="13"/>
  <c r="BM57" i="13"/>
  <c r="BL57" i="13"/>
  <c r="BK57" i="13"/>
  <c r="BJ57" i="13"/>
  <c r="BI57" i="13"/>
  <c r="BH57" i="13"/>
  <c r="BG57" i="13"/>
  <c r="BF57" i="13"/>
  <c r="BE57" i="13"/>
  <c r="BD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BU56" i="13"/>
  <c r="BT56" i="13"/>
  <c r="BS56" i="13"/>
  <c r="BR56" i="13"/>
  <c r="BQ56" i="13"/>
  <c r="BP56" i="13"/>
  <c r="BO56" i="13"/>
  <c r="BN56" i="13"/>
  <c r="BM56" i="13"/>
  <c r="BL56" i="13"/>
  <c r="BK56" i="13"/>
  <c r="BJ56" i="13"/>
  <c r="BI56" i="13"/>
  <c r="BH56" i="13"/>
  <c r="BG56" i="13"/>
  <c r="BF56" i="13"/>
  <c r="BE56" i="13"/>
  <c r="BD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BU55" i="13"/>
  <c r="BT55" i="13"/>
  <c r="BS55" i="13"/>
  <c r="BR55" i="13"/>
  <c r="BQ55" i="13"/>
  <c r="BP55" i="13"/>
  <c r="BO55" i="13"/>
  <c r="BN55" i="13"/>
  <c r="BM55" i="13"/>
  <c r="BL55" i="13"/>
  <c r="BK55" i="13"/>
  <c r="BJ55" i="13"/>
  <c r="BI55" i="13"/>
  <c r="BH55" i="13"/>
  <c r="BG55" i="13"/>
  <c r="BF55" i="13"/>
  <c r="BE55" i="13"/>
  <c r="BD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BU54" i="13"/>
  <c r="BT54" i="13"/>
  <c r="BS54" i="13"/>
  <c r="BR54" i="13"/>
  <c r="BQ54" i="13"/>
  <c r="BP54" i="13"/>
  <c r="BO54" i="13"/>
  <c r="BN54" i="13"/>
  <c r="BM54" i="13"/>
  <c r="BL54" i="13"/>
  <c r="BK54" i="13"/>
  <c r="BJ54" i="13"/>
  <c r="BI54" i="13"/>
  <c r="BH54" i="13"/>
  <c r="BG54" i="13"/>
  <c r="BF54" i="13"/>
  <c r="BE54" i="13"/>
  <c r="BD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BU53" i="13"/>
  <c r="BT53" i="13"/>
  <c r="BS53" i="13"/>
  <c r="BR53" i="13"/>
  <c r="BQ53" i="13"/>
  <c r="BP53" i="13"/>
  <c r="BO53" i="13"/>
  <c r="BN53" i="13"/>
  <c r="BM53" i="13"/>
  <c r="BL53" i="13"/>
  <c r="BK53" i="13"/>
  <c r="BJ53" i="13"/>
  <c r="BI53" i="13"/>
  <c r="BH53" i="13"/>
  <c r="BG53" i="13"/>
  <c r="BF53" i="13"/>
  <c r="BE53" i="13"/>
  <c r="BD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BU52" i="13"/>
  <c r="BT52" i="13"/>
  <c r="BS52" i="13"/>
  <c r="BR52" i="13"/>
  <c r="BQ52" i="13"/>
  <c r="BP52" i="13"/>
  <c r="BO52" i="13"/>
  <c r="BN52" i="13"/>
  <c r="BM52" i="13"/>
  <c r="BL52" i="13"/>
  <c r="BK52" i="13"/>
  <c r="BJ52" i="13"/>
  <c r="BI52" i="13"/>
  <c r="BH52" i="13"/>
  <c r="BG52" i="13"/>
  <c r="BF52" i="13"/>
  <c r="BE52" i="13"/>
  <c r="BD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BU51" i="13"/>
  <c r="BT51" i="13"/>
  <c r="BS51" i="13"/>
  <c r="BR51" i="13"/>
  <c r="BQ51" i="13"/>
  <c r="BP51" i="13"/>
  <c r="BO51" i="13"/>
  <c r="BN51" i="13"/>
  <c r="BM51" i="13"/>
  <c r="BL51" i="13"/>
  <c r="BK51" i="13"/>
  <c r="BJ51" i="13"/>
  <c r="BI51" i="13"/>
  <c r="BH51" i="13"/>
  <c r="BG51" i="13"/>
  <c r="BF51" i="13"/>
  <c r="BE51" i="13"/>
  <c r="BD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BU50" i="13"/>
  <c r="BT50" i="13"/>
  <c r="BS50" i="13"/>
  <c r="BR50" i="13"/>
  <c r="BQ50" i="13"/>
  <c r="BP50" i="13"/>
  <c r="BO50" i="13"/>
  <c r="BN50" i="13"/>
  <c r="BM50" i="13"/>
  <c r="BL50" i="13"/>
  <c r="BK50" i="13"/>
  <c r="BJ50" i="13"/>
  <c r="BI50" i="13"/>
  <c r="BH50" i="13"/>
  <c r="BG50" i="13"/>
  <c r="BF50" i="13"/>
  <c r="BE50" i="13"/>
  <c r="BD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BU49" i="13"/>
  <c r="BT49" i="13"/>
  <c r="BS49" i="13"/>
  <c r="BR49" i="13"/>
  <c r="BQ49" i="13"/>
  <c r="BP49" i="13"/>
  <c r="BO49" i="13"/>
  <c r="BN49" i="13"/>
  <c r="BM49" i="13"/>
  <c r="BL49" i="13"/>
  <c r="BK49" i="13"/>
  <c r="BJ49" i="13"/>
  <c r="BI49" i="13"/>
  <c r="BH49" i="13"/>
  <c r="BG49" i="13"/>
  <c r="BF49" i="13"/>
  <c r="BE49" i="13"/>
  <c r="BD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BU48" i="13"/>
  <c r="BT48" i="13"/>
  <c r="BS48" i="13"/>
  <c r="BR48" i="13"/>
  <c r="BQ48" i="13"/>
  <c r="BP48" i="13"/>
  <c r="BO48" i="13"/>
  <c r="BN48" i="13"/>
  <c r="BM48" i="13"/>
  <c r="BL48" i="13"/>
  <c r="BK48" i="13"/>
  <c r="BJ48" i="13"/>
  <c r="BI48" i="13"/>
  <c r="BH48" i="13"/>
  <c r="BG48" i="13"/>
  <c r="BF48" i="13"/>
  <c r="BE48" i="13"/>
  <c r="BD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BU47" i="13"/>
  <c r="BT47" i="13"/>
  <c r="BS47" i="13"/>
  <c r="BR47" i="13"/>
  <c r="BQ47" i="13"/>
  <c r="BP47" i="13"/>
  <c r="BO47" i="13"/>
  <c r="BN47" i="13"/>
  <c r="BM47" i="13"/>
  <c r="BL47" i="13"/>
  <c r="BK47" i="13"/>
  <c r="BJ47" i="13"/>
  <c r="BI47" i="13"/>
  <c r="BH47" i="13"/>
  <c r="BG47" i="13"/>
  <c r="BF47" i="13"/>
  <c r="BE47" i="13"/>
  <c r="BD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BU46" i="13"/>
  <c r="BT46" i="13"/>
  <c r="BS46" i="13"/>
  <c r="BR46" i="13"/>
  <c r="BQ46" i="13"/>
  <c r="BP46" i="13"/>
  <c r="BO46" i="13"/>
  <c r="BN46" i="13"/>
  <c r="BM46" i="13"/>
  <c r="BL46" i="13"/>
  <c r="BK46" i="13"/>
  <c r="BJ46" i="13"/>
  <c r="BI46" i="13"/>
  <c r="BH46" i="13"/>
  <c r="BG46" i="13"/>
  <c r="BF46" i="13"/>
  <c r="BE46" i="13"/>
  <c r="BD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BU45" i="13"/>
  <c r="BT45" i="13"/>
  <c r="BS45" i="13"/>
  <c r="BR45" i="13"/>
  <c r="BQ45" i="13"/>
  <c r="BP45" i="13"/>
  <c r="BO45" i="13"/>
  <c r="BN45" i="13"/>
  <c r="BM45" i="13"/>
  <c r="BL45" i="13"/>
  <c r="BK45" i="13"/>
  <c r="BJ45" i="13"/>
  <c r="BI45" i="13"/>
  <c r="BH45" i="13"/>
  <c r="BG45" i="13"/>
  <c r="BF45" i="13"/>
  <c r="BE45" i="13"/>
  <c r="BD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BU44" i="13"/>
  <c r="BT44" i="13"/>
  <c r="BS44" i="13"/>
  <c r="BR44" i="13"/>
  <c r="BQ44" i="13"/>
  <c r="BP44" i="13"/>
  <c r="BO44" i="13"/>
  <c r="BN44" i="13"/>
  <c r="BM44" i="13"/>
  <c r="BL44" i="13"/>
  <c r="BK44" i="13"/>
  <c r="BJ44" i="13"/>
  <c r="BI44" i="13"/>
  <c r="BH44" i="13"/>
  <c r="BG44" i="13"/>
  <c r="BF44" i="13"/>
  <c r="BE44" i="13"/>
  <c r="BD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BU43" i="13"/>
  <c r="BT43" i="13"/>
  <c r="BS43" i="13"/>
  <c r="BR43" i="13"/>
  <c r="BQ43" i="13"/>
  <c r="BP43" i="13"/>
  <c r="BO43" i="13"/>
  <c r="BN43" i="13"/>
  <c r="BM43" i="13"/>
  <c r="BL43" i="13"/>
  <c r="BK43" i="13"/>
  <c r="BJ43" i="13"/>
  <c r="BI43" i="13"/>
  <c r="BH43" i="13"/>
  <c r="BG43" i="13"/>
  <c r="BF43" i="13"/>
  <c r="BE43" i="13"/>
  <c r="BD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BU42" i="13"/>
  <c r="BT42" i="13"/>
  <c r="BS42" i="13"/>
  <c r="BR42" i="13"/>
  <c r="BQ42" i="13"/>
  <c r="BP42" i="13"/>
  <c r="BO42" i="13"/>
  <c r="BN42" i="13"/>
  <c r="BM42" i="13"/>
  <c r="BL42" i="13"/>
  <c r="BK42" i="13"/>
  <c r="BJ42" i="13"/>
  <c r="BI42" i="13"/>
  <c r="BH42" i="13"/>
  <c r="BG42" i="13"/>
  <c r="BF42" i="13"/>
  <c r="BE42" i="13"/>
  <c r="BD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A61" i="13"/>
  <c r="D61" i="13"/>
  <c r="B61" i="13"/>
  <c r="A60" i="13"/>
  <c r="D60" i="13"/>
  <c r="B60" i="13"/>
  <c r="A59" i="13"/>
  <c r="D59" i="13"/>
  <c r="B59" i="13"/>
  <c r="A58" i="13"/>
  <c r="D58" i="13"/>
  <c r="B58" i="13"/>
  <c r="A57" i="13"/>
  <c r="D57" i="13"/>
  <c r="B57" i="13"/>
  <c r="A56" i="13"/>
  <c r="D56" i="13"/>
  <c r="B56" i="13"/>
  <c r="A55" i="13"/>
  <c r="D55" i="13"/>
  <c r="B55" i="13"/>
  <c r="A54" i="13"/>
  <c r="D54" i="13"/>
  <c r="B54" i="13"/>
  <c r="A53" i="13"/>
  <c r="D53" i="13"/>
  <c r="B53" i="13"/>
  <c r="A52" i="13"/>
  <c r="D52" i="13"/>
  <c r="B52" i="13"/>
  <c r="A51" i="13"/>
  <c r="D51" i="13"/>
  <c r="B51" i="13"/>
  <c r="A36" i="14"/>
  <c r="A54" i="14"/>
  <c r="BD54" i="14"/>
  <c r="Q54" i="14"/>
  <c r="BT54" i="14" s="1"/>
  <c r="P54" i="14"/>
  <c r="D54" i="14"/>
  <c r="B54" i="14"/>
  <c r="A53" i="14"/>
  <c r="BD53" i="14"/>
  <c r="Q53" i="14"/>
  <c r="BT53" i="14" s="1"/>
  <c r="P53" i="14"/>
  <c r="D53" i="14"/>
  <c r="B53" i="14"/>
  <c r="A52" i="14"/>
  <c r="BD52" i="14"/>
  <c r="Q52" i="14"/>
  <c r="BT52" i="14" s="1"/>
  <c r="P52" i="14"/>
  <c r="D52" i="14"/>
  <c r="B52" i="14"/>
  <c r="A51" i="14"/>
  <c r="BD51" i="14"/>
  <c r="Q51" i="14"/>
  <c r="BT51" i="14" s="1"/>
  <c r="P51" i="14"/>
  <c r="D51" i="14"/>
  <c r="B51" i="14"/>
  <c r="A50" i="14"/>
  <c r="BD50" i="14"/>
  <c r="Q50" i="14"/>
  <c r="BT50" i="14" s="1"/>
  <c r="P50" i="14"/>
  <c r="D50" i="14"/>
  <c r="B50" i="14"/>
  <c r="A49" i="14"/>
  <c r="BD49" i="14"/>
  <c r="Q49" i="14"/>
  <c r="BT49" i="14" s="1"/>
  <c r="P49" i="14"/>
  <c r="D49" i="14"/>
  <c r="B49" i="14"/>
  <c r="A48" i="14"/>
  <c r="BD48" i="14"/>
  <c r="Q48" i="14"/>
  <c r="BT48" i="14" s="1"/>
  <c r="P48" i="14"/>
  <c r="D48" i="14"/>
  <c r="B48" i="14"/>
  <c r="A47" i="14"/>
  <c r="BD47" i="14"/>
  <c r="Q47" i="14"/>
  <c r="BT47" i="14" s="1"/>
  <c r="P47" i="14"/>
  <c r="D47" i="14"/>
  <c r="B47" i="14"/>
  <c r="A46" i="14"/>
  <c r="BD46" i="14"/>
  <c r="Q46" i="14"/>
  <c r="BT46" i="14" s="1"/>
  <c r="P46" i="14"/>
  <c r="D46" i="14"/>
  <c r="B46" i="14"/>
  <c r="A45" i="14"/>
  <c r="BD45" i="14"/>
  <c r="Q45" i="14"/>
  <c r="BT45" i="14" s="1"/>
  <c r="P45" i="14"/>
  <c r="D45" i="14"/>
  <c r="B45" i="14"/>
  <c r="A44" i="14"/>
  <c r="BD44" i="14"/>
  <c r="Q44" i="14"/>
  <c r="BT44" i="14" s="1"/>
  <c r="P44" i="14"/>
  <c r="D44" i="14"/>
  <c r="B44" i="14"/>
  <c r="A43" i="14"/>
  <c r="BD43" i="14"/>
  <c r="Q43" i="14"/>
  <c r="BT43" i="14" s="1"/>
  <c r="P43" i="14"/>
  <c r="D43" i="14"/>
  <c r="B43" i="14"/>
  <c r="A42" i="14"/>
  <c r="BD42" i="14"/>
  <c r="Q42" i="14"/>
  <c r="BT42" i="14" s="1"/>
  <c r="P42" i="14"/>
  <c r="D42" i="14"/>
  <c r="B42" i="14"/>
  <c r="A41" i="14"/>
  <c r="BD41" i="14"/>
  <c r="Q41" i="14"/>
  <c r="BT41" i="14" s="1"/>
  <c r="P41" i="14"/>
  <c r="D41" i="14"/>
  <c r="B41" i="14"/>
  <c r="A40" i="14"/>
  <c r="BD40" i="14"/>
  <c r="Q40" i="14"/>
  <c r="BT40" i="14" s="1"/>
  <c r="P40" i="14"/>
  <c r="D40" i="14"/>
  <c r="B40" i="14"/>
  <c r="A39" i="14"/>
  <c r="BD39" i="14"/>
  <c r="Q39" i="14"/>
  <c r="BT39" i="14" s="1"/>
  <c r="P39" i="14"/>
  <c r="D39" i="14"/>
  <c r="B39" i="14"/>
  <c r="A38" i="14"/>
  <c r="BD38" i="14"/>
  <c r="Q38" i="14"/>
  <c r="BT38" i="14" s="1"/>
  <c r="P38" i="14"/>
  <c r="D38" i="14"/>
  <c r="B38" i="14"/>
  <c r="A37" i="14"/>
  <c r="BD37" i="14"/>
  <c r="Q37" i="14"/>
  <c r="BT37" i="14" s="1"/>
  <c r="P37" i="14"/>
  <c r="D37" i="14"/>
  <c r="B37" i="14"/>
  <c r="BD36" i="14"/>
  <c r="Q36" i="14"/>
  <c r="BT36" i="14" s="1"/>
  <c r="P36" i="14"/>
  <c r="D36" i="14"/>
  <c r="B36" i="14"/>
  <c r="A35" i="14"/>
  <c r="BD35" i="14"/>
  <c r="Q35" i="14"/>
  <c r="BT35" i="14" s="1"/>
  <c r="P35" i="14"/>
  <c r="D35" i="14"/>
  <c r="B35" i="14"/>
  <c r="L54" i="14"/>
  <c r="K54" i="14"/>
  <c r="J54" i="14"/>
  <c r="I54" i="14"/>
  <c r="H54" i="14"/>
  <c r="G54" i="14"/>
  <c r="F54" i="14"/>
  <c r="E54" i="14"/>
  <c r="L53" i="14"/>
  <c r="K53" i="14"/>
  <c r="J53" i="14"/>
  <c r="I53" i="14"/>
  <c r="H53" i="14"/>
  <c r="G53" i="14"/>
  <c r="F53" i="14"/>
  <c r="E53" i="14"/>
  <c r="L52" i="14"/>
  <c r="K52" i="14"/>
  <c r="J52" i="14"/>
  <c r="I52" i="14"/>
  <c r="H52" i="14"/>
  <c r="G52" i="14"/>
  <c r="F52" i="14"/>
  <c r="E52" i="14"/>
  <c r="L51" i="14"/>
  <c r="K51" i="14"/>
  <c r="J51" i="14"/>
  <c r="I51" i="14"/>
  <c r="H51" i="14"/>
  <c r="G51" i="14"/>
  <c r="F51" i="14"/>
  <c r="E51" i="14"/>
  <c r="L50" i="14"/>
  <c r="K50" i="14"/>
  <c r="J50" i="14"/>
  <c r="I50" i="14"/>
  <c r="H50" i="14"/>
  <c r="G50" i="14"/>
  <c r="F50" i="14"/>
  <c r="E50" i="14"/>
  <c r="L49" i="14"/>
  <c r="K49" i="14"/>
  <c r="J49" i="14"/>
  <c r="I49" i="14"/>
  <c r="H49" i="14"/>
  <c r="G49" i="14"/>
  <c r="F49" i="14"/>
  <c r="E49" i="14"/>
  <c r="L48" i="14"/>
  <c r="K48" i="14"/>
  <c r="J48" i="14"/>
  <c r="I48" i="14"/>
  <c r="H48" i="14"/>
  <c r="G48" i="14"/>
  <c r="F48" i="14"/>
  <c r="E48" i="14"/>
  <c r="L47" i="14"/>
  <c r="K47" i="14"/>
  <c r="J47" i="14"/>
  <c r="I47" i="14"/>
  <c r="H47" i="14"/>
  <c r="G47" i="14"/>
  <c r="F47" i="14"/>
  <c r="E47" i="14"/>
  <c r="L46" i="14"/>
  <c r="K46" i="14"/>
  <c r="J46" i="14"/>
  <c r="I46" i="14"/>
  <c r="H46" i="14"/>
  <c r="G46" i="14"/>
  <c r="F46" i="14"/>
  <c r="E46" i="14"/>
  <c r="L45" i="14"/>
  <c r="K45" i="14"/>
  <c r="J45" i="14"/>
  <c r="I45" i="14"/>
  <c r="H45" i="14"/>
  <c r="G45" i="14"/>
  <c r="F45" i="14"/>
  <c r="E45" i="14"/>
  <c r="L44" i="14"/>
  <c r="K44" i="14"/>
  <c r="J44" i="14"/>
  <c r="I44" i="14"/>
  <c r="H44" i="14"/>
  <c r="G44" i="14"/>
  <c r="F44" i="14"/>
  <c r="E44" i="14"/>
  <c r="L43" i="14"/>
  <c r="K43" i="14"/>
  <c r="J43" i="14"/>
  <c r="I43" i="14"/>
  <c r="H43" i="14"/>
  <c r="G43" i="14"/>
  <c r="F43" i="14"/>
  <c r="E43" i="14"/>
  <c r="L42" i="14"/>
  <c r="K42" i="14"/>
  <c r="J42" i="14"/>
  <c r="I42" i="14"/>
  <c r="H42" i="14"/>
  <c r="G42" i="14"/>
  <c r="F42" i="14"/>
  <c r="E42" i="14"/>
  <c r="L41" i="14"/>
  <c r="K41" i="14"/>
  <c r="J41" i="14"/>
  <c r="I41" i="14"/>
  <c r="H41" i="14"/>
  <c r="G41" i="14"/>
  <c r="F41" i="14"/>
  <c r="E41"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36" i="14"/>
  <c r="K36" i="14"/>
  <c r="J36" i="14"/>
  <c r="I36" i="14"/>
  <c r="H36" i="14"/>
  <c r="G36" i="14"/>
  <c r="F36" i="14"/>
  <c r="E36" i="14"/>
  <c r="L35" i="14"/>
  <c r="K35" i="14"/>
  <c r="J35" i="14"/>
  <c r="I35" i="14"/>
  <c r="H35" i="14"/>
  <c r="G35" i="14"/>
  <c r="F35" i="14"/>
  <c r="E35" i="14"/>
  <c r="EH58" i="4"/>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AE104" i="7"/>
  <c r="AD104" i="7"/>
  <c r="AC104" i="7"/>
  <c r="AB104" i="7"/>
  <c r="D104" i="7"/>
  <c r="EG103" i="7"/>
  <c r="DV103" i="7"/>
  <c r="DU103" i="7"/>
  <c r="DT103" i="7"/>
  <c r="DS103" i="7"/>
  <c r="DR103" i="7"/>
  <c r="DP103" i="7"/>
  <c r="DO103" i="7"/>
  <c r="DN103" i="7"/>
  <c r="DM103" i="7"/>
  <c r="DL103" i="7"/>
  <c r="DJ103" i="7"/>
  <c r="DI103" i="7"/>
  <c r="DH103" i="7"/>
  <c r="DG103" i="7"/>
  <c r="DE103" i="7"/>
  <c r="DD103" i="7"/>
  <c r="DC103" i="7"/>
  <c r="DB103" i="7"/>
  <c r="DA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B103" i="7"/>
  <c r="AA103" i="7"/>
  <c r="Z103" i="7"/>
  <c r="Y103" i="7"/>
  <c r="X103" i="7"/>
  <c r="W103" i="7"/>
  <c r="V103" i="7"/>
  <c r="U103" i="7"/>
  <c r="T103" i="7"/>
  <c r="R103" i="7"/>
  <c r="Q103" i="7"/>
  <c r="N103" i="7"/>
  <c r="D103" i="7"/>
  <c r="C103" i="7"/>
  <c r="M103" i="7" s="1"/>
  <c r="B103" i="7"/>
  <c r="L103" i="7" s="1"/>
  <c r="A103" i="7"/>
  <c r="K103" i="7" s="1"/>
  <c r="AE102" i="7"/>
  <c r="AD102" i="7"/>
  <c r="AC102" i="7"/>
  <c r="AB102" i="7"/>
  <c r="D102" i="7"/>
  <c r="EG101" i="7"/>
  <c r="DV101" i="7"/>
  <c r="DU101" i="7"/>
  <c r="DT101" i="7"/>
  <c r="DS101" i="7"/>
  <c r="DR101" i="7"/>
  <c r="DP101" i="7"/>
  <c r="DO101" i="7"/>
  <c r="DN101" i="7"/>
  <c r="DM101" i="7"/>
  <c r="DL101" i="7"/>
  <c r="DJ101" i="7"/>
  <c r="DI101" i="7"/>
  <c r="DH101" i="7"/>
  <c r="DG101" i="7"/>
  <c r="DE101" i="7"/>
  <c r="DD101" i="7"/>
  <c r="DC101" i="7"/>
  <c r="DB101" i="7"/>
  <c r="DA101" i="7"/>
  <c r="BJ101" i="7"/>
  <c r="BI101" i="7"/>
  <c r="BH101" i="7"/>
  <c r="BG101" i="7"/>
  <c r="BF101" i="7"/>
  <c r="BE101" i="7"/>
  <c r="BD101" i="7"/>
  <c r="BC101" i="7"/>
  <c r="BB101" i="7"/>
  <c r="BA101" i="7"/>
  <c r="AZ101" i="7"/>
  <c r="AY101" i="7"/>
  <c r="AX101" i="7"/>
  <c r="AW101" i="7"/>
  <c r="AV101" i="7"/>
  <c r="AU101" i="7"/>
  <c r="AT101" i="7"/>
  <c r="AS101" i="7"/>
  <c r="AR101" i="7"/>
  <c r="AQ101" i="7"/>
  <c r="AP101" i="7"/>
  <c r="AO101" i="7"/>
  <c r="AN101" i="7"/>
  <c r="AM101" i="7"/>
  <c r="AL101" i="7"/>
  <c r="AK101" i="7"/>
  <c r="AJ101" i="7"/>
  <c r="AI101" i="7"/>
  <c r="AH101" i="7"/>
  <c r="AG101" i="7"/>
  <c r="AF101" i="7"/>
  <c r="AB101" i="7"/>
  <c r="AA101" i="7"/>
  <c r="Z101" i="7"/>
  <c r="Y101" i="7"/>
  <c r="X101" i="7"/>
  <c r="W101" i="7"/>
  <c r="V101" i="7"/>
  <c r="U101" i="7"/>
  <c r="T101" i="7"/>
  <c r="R101" i="7"/>
  <c r="Q101" i="7"/>
  <c r="N101" i="7"/>
  <c r="D101" i="7"/>
  <c r="C101" i="7"/>
  <c r="M101" i="7" s="1"/>
  <c r="B101" i="7"/>
  <c r="L101" i="7" s="1"/>
  <c r="A101" i="7"/>
  <c r="K101" i="7" s="1"/>
  <c r="AE100" i="7"/>
  <c r="AD100" i="7"/>
  <c r="AC100" i="7"/>
  <c r="AB100" i="7"/>
  <c r="D100" i="7"/>
  <c r="EG99" i="7"/>
  <c r="DV99" i="7"/>
  <c r="DU99" i="7"/>
  <c r="DT99" i="7"/>
  <c r="DS99" i="7"/>
  <c r="DR99" i="7"/>
  <c r="DP99" i="7"/>
  <c r="DO99" i="7"/>
  <c r="DN99" i="7"/>
  <c r="DM99" i="7"/>
  <c r="DL99" i="7"/>
  <c r="DJ99" i="7"/>
  <c r="DI99" i="7"/>
  <c r="DH99" i="7"/>
  <c r="DG99" i="7"/>
  <c r="DE99" i="7"/>
  <c r="DD99" i="7"/>
  <c r="DC99" i="7"/>
  <c r="DB99" i="7"/>
  <c r="DA99" i="7"/>
  <c r="BJ99" i="7"/>
  <c r="BI99" i="7"/>
  <c r="BH99" i="7"/>
  <c r="BG99" i="7"/>
  <c r="BF99" i="7"/>
  <c r="BE99" i="7"/>
  <c r="BD99" i="7"/>
  <c r="BC99" i="7"/>
  <c r="BB99" i="7"/>
  <c r="BA99" i="7"/>
  <c r="AZ99" i="7"/>
  <c r="AY99" i="7"/>
  <c r="AX99" i="7"/>
  <c r="AW99" i="7"/>
  <c r="AV99" i="7"/>
  <c r="AU99" i="7"/>
  <c r="AT99" i="7"/>
  <c r="AS99" i="7"/>
  <c r="AR99" i="7"/>
  <c r="AQ99" i="7"/>
  <c r="AP99" i="7"/>
  <c r="AO99" i="7"/>
  <c r="AN99" i="7"/>
  <c r="AM99" i="7"/>
  <c r="AL99" i="7"/>
  <c r="AK99" i="7"/>
  <c r="AJ99" i="7"/>
  <c r="AI99" i="7"/>
  <c r="AH99" i="7"/>
  <c r="AG99" i="7"/>
  <c r="AF99" i="7"/>
  <c r="AB99" i="7"/>
  <c r="AA99" i="7"/>
  <c r="Z99" i="7"/>
  <c r="Y99" i="7"/>
  <c r="X99" i="7"/>
  <c r="W99" i="7"/>
  <c r="V99" i="7"/>
  <c r="U99" i="7"/>
  <c r="T99" i="7"/>
  <c r="R99" i="7"/>
  <c r="Q99" i="7"/>
  <c r="N99" i="7"/>
  <c r="D99" i="7"/>
  <c r="C99" i="7"/>
  <c r="M99" i="7" s="1"/>
  <c r="B99" i="7"/>
  <c r="L99" i="7" s="1"/>
  <c r="A99" i="7"/>
  <c r="K99" i="7" s="1"/>
  <c r="AE98" i="7"/>
  <c r="AD98" i="7"/>
  <c r="AC98" i="7"/>
  <c r="AB98" i="7"/>
  <c r="D98" i="7"/>
  <c r="EG97" i="7"/>
  <c r="DV97" i="7"/>
  <c r="DU97" i="7"/>
  <c r="DT97" i="7"/>
  <c r="DS97" i="7"/>
  <c r="DR97" i="7"/>
  <c r="DP97" i="7"/>
  <c r="DO97" i="7"/>
  <c r="DN97" i="7"/>
  <c r="DM97" i="7"/>
  <c r="DL97" i="7"/>
  <c r="DJ97" i="7"/>
  <c r="DI97" i="7"/>
  <c r="DH97" i="7"/>
  <c r="DG97" i="7"/>
  <c r="DE97" i="7"/>
  <c r="DD97" i="7"/>
  <c r="DC97" i="7"/>
  <c r="DB97" i="7"/>
  <c r="DA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B97" i="7"/>
  <c r="AA97" i="7"/>
  <c r="Z97" i="7"/>
  <c r="Y97" i="7"/>
  <c r="X97" i="7"/>
  <c r="W97" i="7"/>
  <c r="V97" i="7"/>
  <c r="U97" i="7"/>
  <c r="T97" i="7"/>
  <c r="R97" i="7"/>
  <c r="Q97" i="7"/>
  <c r="N97" i="7"/>
  <c r="D97" i="7"/>
  <c r="C97" i="7"/>
  <c r="M97" i="7" s="1"/>
  <c r="B97" i="7"/>
  <c r="L97" i="7" s="1"/>
  <c r="A97" i="7"/>
  <c r="K97" i="7" s="1"/>
  <c r="AE96" i="7"/>
  <c r="AD96" i="7"/>
  <c r="AC96" i="7"/>
  <c r="AB96" i="7"/>
  <c r="D96" i="7"/>
  <c r="EG95" i="7"/>
  <c r="DV95" i="7"/>
  <c r="DU95" i="7"/>
  <c r="DT95" i="7"/>
  <c r="DS95" i="7"/>
  <c r="DR95" i="7"/>
  <c r="DP95" i="7"/>
  <c r="DO95" i="7"/>
  <c r="DN95" i="7"/>
  <c r="DM95" i="7"/>
  <c r="DL95" i="7"/>
  <c r="DJ95" i="7"/>
  <c r="DI95" i="7"/>
  <c r="DH95" i="7"/>
  <c r="DG95" i="7"/>
  <c r="DE95" i="7"/>
  <c r="DD95" i="7"/>
  <c r="DC95" i="7"/>
  <c r="DB95" i="7"/>
  <c r="DA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B95" i="7"/>
  <c r="AA95" i="7"/>
  <c r="Z95" i="7"/>
  <c r="Y95" i="7"/>
  <c r="X95" i="7"/>
  <c r="W95" i="7"/>
  <c r="V95" i="7"/>
  <c r="U95" i="7"/>
  <c r="T95" i="7"/>
  <c r="R95" i="7"/>
  <c r="Q95" i="7"/>
  <c r="N95" i="7"/>
  <c r="D95" i="7"/>
  <c r="C95" i="7"/>
  <c r="M95" i="7" s="1"/>
  <c r="B95" i="7"/>
  <c r="L95" i="7" s="1"/>
  <c r="A95" i="7"/>
  <c r="K95" i="7" s="1"/>
  <c r="AE94" i="7"/>
  <c r="AD94" i="7"/>
  <c r="AC94" i="7"/>
  <c r="AB94" i="7"/>
  <c r="D94" i="7"/>
  <c r="EG93" i="7"/>
  <c r="DV93" i="7"/>
  <c r="DU93" i="7"/>
  <c r="DT93" i="7"/>
  <c r="DS93" i="7"/>
  <c r="DR93" i="7"/>
  <c r="DP93" i="7"/>
  <c r="DO93" i="7"/>
  <c r="DN93" i="7"/>
  <c r="DM93" i="7"/>
  <c r="DL93" i="7"/>
  <c r="DJ93" i="7"/>
  <c r="DI93" i="7"/>
  <c r="DH93" i="7"/>
  <c r="DG93" i="7"/>
  <c r="DE93" i="7"/>
  <c r="DD93" i="7"/>
  <c r="DC93" i="7"/>
  <c r="DB93" i="7"/>
  <c r="DA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B93" i="7"/>
  <c r="AA93" i="7"/>
  <c r="Z93" i="7"/>
  <c r="Y93" i="7"/>
  <c r="X93" i="7"/>
  <c r="W93" i="7"/>
  <c r="V93" i="7"/>
  <c r="U93" i="7"/>
  <c r="T93" i="7"/>
  <c r="R93" i="7"/>
  <c r="Q93" i="7"/>
  <c r="N93" i="7"/>
  <c r="D93" i="7"/>
  <c r="C93" i="7"/>
  <c r="M93" i="7" s="1"/>
  <c r="B93" i="7"/>
  <c r="L93" i="7" s="1"/>
  <c r="A93" i="7"/>
  <c r="K93" i="7" s="1"/>
  <c r="AE92" i="7"/>
  <c r="AD92" i="7"/>
  <c r="AC92" i="7"/>
  <c r="AB92" i="7"/>
  <c r="D92" i="7"/>
  <c r="EG91" i="7"/>
  <c r="DV91" i="7"/>
  <c r="DU91" i="7"/>
  <c r="DT91" i="7"/>
  <c r="DS91" i="7"/>
  <c r="DR91" i="7"/>
  <c r="DP91" i="7"/>
  <c r="DO91" i="7"/>
  <c r="DN91" i="7"/>
  <c r="DM91" i="7"/>
  <c r="DL91" i="7"/>
  <c r="DJ91" i="7"/>
  <c r="DI91" i="7"/>
  <c r="DH91" i="7"/>
  <c r="DG91" i="7"/>
  <c r="DE91" i="7"/>
  <c r="DD91" i="7"/>
  <c r="DC91" i="7"/>
  <c r="DB91" i="7"/>
  <c r="DA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B91" i="7"/>
  <c r="AA91" i="7"/>
  <c r="Z91" i="7"/>
  <c r="Y91" i="7"/>
  <c r="X91" i="7"/>
  <c r="W91" i="7"/>
  <c r="V91" i="7"/>
  <c r="U91" i="7"/>
  <c r="T91" i="7"/>
  <c r="R91" i="7"/>
  <c r="Q91" i="7"/>
  <c r="N91" i="7"/>
  <c r="D91" i="7"/>
  <c r="C91" i="7"/>
  <c r="M91" i="7" s="1"/>
  <c r="B91" i="7"/>
  <c r="L91" i="7" s="1"/>
  <c r="A91" i="7"/>
  <c r="K91" i="7" s="1"/>
  <c r="AE90" i="7"/>
  <c r="AD90" i="7"/>
  <c r="AC90" i="7"/>
  <c r="AB90" i="7"/>
  <c r="D90" i="7"/>
  <c r="EG89" i="7"/>
  <c r="DV89" i="7"/>
  <c r="DU89" i="7"/>
  <c r="DT89" i="7"/>
  <c r="DS89" i="7"/>
  <c r="DR89" i="7"/>
  <c r="DP89" i="7"/>
  <c r="DO89" i="7"/>
  <c r="DN89" i="7"/>
  <c r="DM89" i="7"/>
  <c r="DL89" i="7"/>
  <c r="DJ89" i="7"/>
  <c r="DI89" i="7"/>
  <c r="DH89" i="7"/>
  <c r="DG89" i="7"/>
  <c r="DE89" i="7"/>
  <c r="DD89" i="7"/>
  <c r="DC89" i="7"/>
  <c r="DB89" i="7"/>
  <c r="DA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B89" i="7"/>
  <c r="AA89" i="7"/>
  <c r="Z89" i="7"/>
  <c r="Y89" i="7"/>
  <c r="X89" i="7"/>
  <c r="W89" i="7"/>
  <c r="V89" i="7"/>
  <c r="U89" i="7"/>
  <c r="T89" i="7"/>
  <c r="R89" i="7"/>
  <c r="Q89" i="7"/>
  <c r="N89" i="7"/>
  <c r="D89" i="7"/>
  <c r="C89" i="7"/>
  <c r="M89" i="7" s="1"/>
  <c r="B89" i="7"/>
  <c r="L89" i="7" s="1"/>
  <c r="A89" i="7"/>
  <c r="K89" i="7" s="1"/>
  <c r="AE88" i="7"/>
  <c r="AD88" i="7"/>
  <c r="AC88" i="7"/>
  <c r="AB88" i="7"/>
  <c r="D88" i="7"/>
  <c r="EG87" i="7"/>
  <c r="DV87" i="7"/>
  <c r="DU87" i="7"/>
  <c r="DT87" i="7"/>
  <c r="DS87" i="7"/>
  <c r="DR87" i="7"/>
  <c r="DP87" i="7"/>
  <c r="DO87" i="7"/>
  <c r="DN87" i="7"/>
  <c r="DM87" i="7"/>
  <c r="DL87" i="7"/>
  <c r="DJ87" i="7"/>
  <c r="DI87" i="7"/>
  <c r="DH87" i="7"/>
  <c r="DG87" i="7"/>
  <c r="DE87" i="7"/>
  <c r="DD87" i="7"/>
  <c r="DC87" i="7"/>
  <c r="DB87" i="7"/>
  <c r="DA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B87" i="7"/>
  <c r="AA87" i="7"/>
  <c r="Z87" i="7"/>
  <c r="Y87" i="7"/>
  <c r="X87" i="7"/>
  <c r="W87" i="7"/>
  <c r="V87" i="7"/>
  <c r="U87" i="7"/>
  <c r="T87" i="7"/>
  <c r="R87" i="7"/>
  <c r="Q87" i="7"/>
  <c r="N87" i="7"/>
  <c r="D87" i="7"/>
  <c r="C87" i="7"/>
  <c r="M87" i="7" s="1"/>
  <c r="B87" i="7"/>
  <c r="L87" i="7" s="1"/>
  <c r="A87" i="7"/>
  <c r="K87" i="7" s="1"/>
  <c r="AE86" i="7"/>
  <c r="AD86" i="7"/>
  <c r="AC86" i="7"/>
  <c r="AB86" i="7"/>
  <c r="D86" i="7"/>
  <c r="EG85" i="7"/>
  <c r="DV85" i="7"/>
  <c r="DU85" i="7"/>
  <c r="DT85" i="7"/>
  <c r="DS85" i="7"/>
  <c r="DR85" i="7"/>
  <c r="DP85" i="7"/>
  <c r="DO85" i="7"/>
  <c r="DN85" i="7"/>
  <c r="DM85" i="7"/>
  <c r="DL85" i="7"/>
  <c r="DJ85" i="7"/>
  <c r="DI85" i="7"/>
  <c r="DH85" i="7"/>
  <c r="DG85" i="7"/>
  <c r="DE85" i="7"/>
  <c r="DD85" i="7"/>
  <c r="DC85" i="7"/>
  <c r="DB85" i="7"/>
  <c r="DA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B85" i="7"/>
  <c r="AA85" i="7"/>
  <c r="Z85" i="7"/>
  <c r="Y85" i="7"/>
  <c r="X85" i="7"/>
  <c r="W85" i="7"/>
  <c r="V85" i="7"/>
  <c r="U85" i="7"/>
  <c r="T85" i="7"/>
  <c r="R85" i="7"/>
  <c r="Q85" i="7"/>
  <c r="N85" i="7"/>
  <c r="D85" i="7"/>
  <c r="C85" i="7"/>
  <c r="M85" i="7" s="1"/>
  <c r="B85" i="7"/>
  <c r="L85" i="7" s="1"/>
  <c r="A85" i="7"/>
  <c r="K85" i="7" s="1"/>
  <c r="AE84" i="7"/>
  <c r="AD84" i="7"/>
  <c r="AC84" i="7"/>
  <c r="AB84" i="7"/>
  <c r="D84" i="7"/>
  <c r="EG83" i="7"/>
  <c r="DV83" i="7"/>
  <c r="DU83" i="7"/>
  <c r="DT83" i="7"/>
  <c r="DS83" i="7"/>
  <c r="DR83" i="7"/>
  <c r="DP83" i="7"/>
  <c r="DO83" i="7"/>
  <c r="DN83" i="7"/>
  <c r="DM83" i="7"/>
  <c r="DL83" i="7"/>
  <c r="DJ83" i="7"/>
  <c r="DI83" i="7"/>
  <c r="DH83" i="7"/>
  <c r="DG83" i="7"/>
  <c r="DE83" i="7"/>
  <c r="DD83" i="7"/>
  <c r="DC83" i="7"/>
  <c r="DB83" i="7"/>
  <c r="DA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B83" i="7"/>
  <c r="AA83" i="7"/>
  <c r="Z83" i="7"/>
  <c r="Y83" i="7"/>
  <c r="X83" i="7"/>
  <c r="W83" i="7"/>
  <c r="V83" i="7"/>
  <c r="U83" i="7"/>
  <c r="T83" i="7"/>
  <c r="R83" i="7"/>
  <c r="Q83" i="7"/>
  <c r="N83" i="7"/>
  <c r="D83" i="7"/>
  <c r="C83" i="7"/>
  <c r="M83" i="7" s="1"/>
  <c r="B83" i="7"/>
  <c r="L83" i="7" s="1"/>
  <c r="A83" i="7"/>
  <c r="K83" i="7" s="1"/>
  <c r="AE82" i="7"/>
  <c r="AD82" i="7"/>
  <c r="AC82" i="7"/>
  <c r="AB82" i="7"/>
  <c r="D82" i="7"/>
  <c r="EG81" i="7"/>
  <c r="DV81" i="7"/>
  <c r="DU81" i="7"/>
  <c r="DT81" i="7"/>
  <c r="DS81" i="7"/>
  <c r="DR81" i="7"/>
  <c r="DP81" i="7"/>
  <c r="DO81" i="7"/>
  <c r="DN81" i="7"/>
  <c r="DM81" i="7"/>
  <c r="DL81" i="7"/>
  <c r="DJ81" i="7"/>
  <c r="DI81" i="7"/>
  <c r="DH81" i="7"/>
  <c r="DG81" i="7"/>
  <c r="DE81" i="7"/>
  <c r="DD81" i="7"/>
  <c r="DC81" i="7"/>
  <c r="DB81" i="7"/>
  <c r="DA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B81" i="7"/>
  <c r="AA81" i="7"/>
  <c r="Z81" i="7"/>
  <c r="Y81" i="7"/>
  <c r="X81" i="7"/>
  <c r="W81" i="7"/>
  <c r="V81" i="7"/>
  <c r="U81" i="7"/>
  <c r="T81" i="7"/>
  <c r="R81" i="7"/>
  <c r="Q81" i="7"/>
  <c r="N81" i="7"/>
  <c r="D81" i="7"/>
  <c r="C81" i="7"/>
  <c r="M81" i="7" s="1"/>
  <c r="B81" i="7"/>
  <c r="L81" i="7" s="1"/>
  <c r="A81" i="7"/>
  <c r="K81" i="7" s="1"/>
  <c r="AE80" i="7"/>
  <c r="AD80" i="7"/>
  <c r="AC80" i="7"/>
  <c r="AB80" i="7"/>
  <c r="D80" i="7"/>
  <c r="EG79" i="7"/>
  <c r="DV79" i="7"/>
  <c r="DU79" i="7"/>
  <c r="DT79" i="7"/>
  <c r="DS79" i="7"/>
  <c r="DR79" i="7"/>
  <c r="DP79" i="7"/>
  <c r="DO79" i="7"/>
  <c r="DN79" i="7"/>
  <c r="DM79" i="7"/>
  <c r="DL79" i="7"/>
  <c r="DJ79" i="7"/>
  <c r="DI79" i="7"/>
  <c r="DH79" i="7"/>
  <c r="DG79" i="7"/>
  <c r="DE79" i="7"/>
  <c r="DD79" i="7"/>
  <c r="DC79" i="7"/>
  <c r="DB79" i="7"/>
  <c r="DA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B79" i="7"/>
  <c r="AA79" i="7"/>
  <c r="Z79" i="7"/>
  <c r="Y79" i="7"/>
  <c r="X79" i="7"/>
  <c r="W79" i="7"/>
  <c r="V79" i="7"/>
  <c r="U79" i="7"/>
  <c r="T79" i="7"/>
  <c r="R79" i="7"/>
  <c r="Q79" i="7"/>
  <c r="N79" i="7"/>
  <c r="D79" i="7"/>
  <c r="C79" i="7"/>
  <c r="M79" i="7" s="1"/>
  <c r="B79" i="7"/>
  <c r="L79" i="7" s="1"/>
  <c r="A79" i="7"/>
  <c r="K79" i="7" s="1"/>
  <c r="AE78" i="7"/>
  <c r="AD78" i="7"/>
  <c r="AC78" i="7"/>
  <c r="AB78" i="7"/>
  <c r="D78" i="7"/>
  <c r="EG77" i="7"/>
  <c r="DV77" i="7"/>
  <c r="DU77" i="7"/>
  <c r="DT77" i="7"/>
  <c r="DS77" i="7"/>
  <c r="DR77" i="7"/>
  <c r="DP77" i="7"/>
  <c r="DO77" i="7"/>
  <c r="DN77" i="7"/>
  <c r="DM77" i="7"/>
  <c r="DL77" i="7"/>
  <c r="DJ77" i="7"/>
  <c r="DI77" i="7"/>
  <c r="DH77" i="7"/>
  <c r="DG77" i="7"/>
  <c r="DE77" i="7"/>
  <c r="DD77" i="7"/>
  <c r="DC77" i="7"/>
  <c r="DB77" i="7"/>
  <c r="DA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B77" i="7"/>
  <c r="AA77" i="7"/>
  <c r="Z77" i="7"/>
  <c r="Y77" i="7"/>
  <c r="X77" i="7"/>
  <c r="W77" i="7"/>
  <c r="V77" i="7"/>
  <c r="U77" i="7"/>
  <c r="T77" i="7"/>
  <c r="R77" i="7"/>
  <c r="Q77" i="7"/>
  <c r="N77" i="7"/>
  <c r="D77" i="7"/>
  <c r="C77" i="7"/>
  <c r="M77" i="7" s="1"/>
  <c r="B77" i="7"/>
  <c r="L77" i="7" s="1"/>
  <c r="A77" i="7"/>
  <c r="K77" i="7" s="1"/>
  <c r="AE76" i="7"/>
  <c r="AD76" i="7"/>
  <c r="AC76" i="7"/>
  <c r="AB76" i="7"/>
  <c r="D76" i="7"/>
  <c r="EG75" i="7"/>
  <c r="DV75" i="7"/>
  <c r="DU75" i="7"/>
  <c r="DT75" i="7"/>
  <c r="DS75" i="7"/>
  <c r="DR75" i="7"/>
  <c r="DP75" i="7"/>
  <c r="DO75" i="7"/>
  <c r="DN75" i="7"/>
  <c r="DM75" i="7"/>
  <c r="DL75" i="7"/>
  <c r="DJ75" i="7"/>
  <c r="DI75" i="7"/>
  <c r="DH75" i="7"/>
  <c r="DG75" i="7"/>
  <c r="DE75" i="7"/>
  <c r="DD75" i="7"/>
  <c r="DC75" i="7"/>
  <c r="DB75" i="7"/>
  <c r="DA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B75" i="7"/>
  <c r="AA75" i="7"/>
  <c r="Z75" i="7"/>
  <c r="Y75" i="7"/>
  <c r="X75" i="7"/>
  <c r="W75" i="7"/>
  <c r="V75" i="7"/>
  <c r="U75" i="7"/>
  <c r="T75" i="7"/>
  <c r="R75" i="7"/>
  <c r="Q75" i="7"/>
  <c r="N75" i="7"/>
  <c r="D75" i="7"/>
  <c r="C75" i="7"/>
  <c r="M75" i="7" s="1"/>
  <c r="B75" i="7"/>
  <c r="L75" i="7" s="1"/>
  <c r="A75" i="7"/>
  <c r="K75" i="7" s="1"/>
  <c r="AE74" i="7"/>
  <c r="AD74" i="7"/>
  <c r="AC74" i="7"/>
  <c r="AB74" i="7"/>
  <c r="D74" i="7"/>
  <c r="EG73" i="7"/>
  <c r="DV73" i="7"/>
  <c r="DU73" i="7"/>
  <c r="DT73" i="7"/>
  <c r="DS73" i="7"/>
  <c r="DR73" i="7"/>
  <c r="DP73" i="7"/>
  <c r="DO73" i="7"/>
  <c r="DN73" i="7"/>
  <c r="DM73" i="7"/>
  <c r="DL73" i="7"/>
  <c r="DJ73" i="7"/>
  <c r="DI73" i="7"/>
  <c r="DH73" i="7"/>
  <c r="DG73" i="7"/>
  <c r="DE73" i="7"/>
  <c r="DD73" i="7"/>
  <c r="DC73" i="7"/>
  <c r="DB73" i="7"/>
  <c r="DA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B73" i="7"/>
  <c r="AA73" i="7"/>
  <c r="Z73" i="7"/>
  <c r="Y73" i="7"/>
  <c r="X73" i="7"/>
  <c r="W73" i="7"/>
  <c r="V73" i="7"/>
  <c r="U73" i="7"/>
  <c r="T73" i="7"/>
  <c r="R73" i="7"/>
  <c r="Q73" i="7"/>
  <c r="N73" i="7"/>
  <c r="D73" i="7"/>
  <c r="C73" i="7"/>
  <c r="M73" i="7" s="1"/>
  <c r="B73" i="7"/>
  <c r="L73" i="7" s="1"/>
  <c r="A73" i="7"/>
  <c r="K73" i="7" s="1"/>
  <c r="AE72" i="7"/>
  <c r="AD72" i="7"/>
  <c r="AC72" i="7"/>
  <c r="AB72" i="7"/>
  <c r="D72" i="7"/>
  <c r="EG71" i="7"/>
  <c r="DV71" i="7"/>
  <c r="DU71" i="7"/>
  <c r="DT71" i="7"/>
  <c r="DS71" i="7"/>
  <c r="DR71" i="7"/>
  <c r="DP71" i="7"/>
  <c r="DO71" i="7"/>
  <c r="DN71" i="7"/>
  <c r="DM71" i="7"/>
  <c r="DL71" i="7"/>
  <c r="DJ71" i="7"/>
  <c r="DI71" i="7"/>
  <c r="DH71" i="7"/>
  <c r="DG71" i="7"/>
  <c r="DE71" i="7"/>
  <c r="DD71" i="7"/>
  <c r="DC71" i="7"/>
  <c r="DB71" i="7"/>
  <c r="DA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B71" i="7"/>
  <c r="AA71" i="7"/>
  <c r="Z71" i="7"/>
  <c r="Y71" i="7"/>
  <c r="X71" i="7"/>
  <c r="W71" i="7"/>
  <c r="V71" i="7"/>
  <c r="U71" i="7"/>
  <c r="T71" i="7"/>
  <c r="R71" i="7"/>
  <c r="Q71" i="7"/>
  <c r="N71" i="7"/>
  <c r="D71" i="7"/>
  <c r="C71" i="7"/>
  <c r="M71" i="7" s="1"/>
  <c r="B71" i="7"/>
  <c r="L71" i="7" s="1"/>
  <c r="A71" i="7"/>
  <c r="K71" i="7" s="1"/>
  <c r="AE70" i="7"/>
  <c r="AD70" i="7"/>
  <c r="AC70" i="7"/>
  <c r="AB70" i="7"/>
  <c r="D70" i="7"/>
  <c r="EG69" i="7"/>
  <c r="DV69" i="7"/>
  <c r="DU69" i="7"/>
  <c r="DT69" i="7"/>
  <c r="DS69" i="7"/>
  <c r="DR69" i="7"/>
  <c r="DP69" i="7"/>
  <c r="DO69" i="7"/>
  <c r="DN69" i="7"/>
  <c r="DM69" i="7"/>
  <c r="DL69" i="7"/>
  <c r="DJ69" i="7"/>
  <c r="DI69" i="7"/>
  <c r="DH69" i="7"/>
  <c r="DG69" i="7"/>
  <c r="DE69" i="7"/>
  <c r="DD69" i="7"/>
  <c r="DC69" i="7"/>
  <c r="DB69" i="7"/>
  <c r="DA69" i="7"/>
  <c r="BJ69" i="7"/>
  <c r="BI69" i="7"/>
  <c r="BH69"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H69" i="7"/>
  <c r="AG69" i="7"/>
  <c r="AF69" i="7"/>
  <c r="AB69" i="7"/>
  <c r="AA69" i="7"/>
  <c r="Z69" i="7"/>
  <c r="Y69" i="7"/>
  <c r="X69" i="7"/>
  <c r="W69" i="7"/>
  <c r="V69" i="7"/>
  <c r="U69" i="7"/>
  <c r="T69" i="7"/>
  <c r="R69" i="7"/>
  <c r="Q69" i="7"/>
  <c r="N69" i="7"/>
  <c r="D69" i="7"/>
  <c r="C69" i="7"/>
  <c r="M69" i="7" s="1"/>
  <c r="B69" i="7"/>
  <c r="L69" i="7" s="1"/>
  <c r="A69" i="7"/>
  <c r="K69" i="7" s="1"/>
  <c r="AE68" i="7"/>
  <c r="AD68" i="7"/>
  <c r="AC68" i="7"/>
  <c r="AB68" i="7"/>
  <c r="D68" i="7"/>
  <c r="EG67" i="7"/>
  <c r="DV67" i="7"/>
  <c r="DU67" i="7"/>
  <c r="DT67" i="7"/>
  <c r="DS67" i="7"/>
  <c r="DR67" i="7"/>
  <c r="DP67" i="7"/>
  <c r="DO67" i="7"/>
  <c r="DN67" i="7"/>
  <c r="DM67" i="7"/>
  <c r="DL67" i="7"/>
  <c r="DJ67" i="7"/>
  <c r="DI67" i="7"/>
  <c r="DH67" i="7"/>
  <c r="DG67" i="7"/>
  <c r="DE67" i="7"/>
  <c r="DD67" i="7"/>
  <c r="DC67" i="7"/>
  <c r="DB67" i="7"/>
  <c r="DA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B67" i="7"/>
  <c r="AA67" i="7"/>
  <c r="Z67" i="7"/>
  <c r="Y67" i="7"/>
  <c r="X67" i="7"/>
  <c r="W67" i="7"/>
  <c r="V67" i="7"/>
  <c r="U67" i="7"/>
  <c r="T67" i="7"/>
  <c r="R67" i="7"/>
  <c r="Q67" i="7"/>
  <c r="N67" i="7"/>
  <c r="D67" i="7"/>
  <c r="C67" i="7"/>
  <c r="M67" i="7" s="1"/>
  <c r="B67" i="7"/>
  <c r="L67" i="7" s="1"/>
  <c r="A67" i="7"/>
  <c r="K67" i="7" s="1"/>
  <c r="AE66" i="7"/>
  <c r="AD66" i="7"/>
  <c r="AC66" i="7"/>
  <c r="AB66" i="7"/>
  <c r="D66" i="7"/>
  <c r="EG65" i="7"/>
  <c r="DV65" i="7"/>
  <c r="DU65" i="7"/>
  <c r="DT65" i="7"/>
  <c r="DS65" i="7"/>
  <c r="DR65" i="7"/>
  <c r="DP65" i="7"/>
  <c r="DO65" i="7"/>
  <c r="DN65" i="7"/>
  <c r="DM65" i="7"/>
  <c r="DL65" i="7"/>
  <c r="DJ65" i="7"/>
  <c r="DI65" i="7"/>
  <c r="DH65" i="7"/>
  <c r="DG65" i="7"/>
  <c r="DE65" i="7"/>
  <c r="DD65" i="7"/>
  <c r="DC65" i="7"/>
  <c r="DB65" i="7"/>
  <c r="DA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B65" i="7"/>
  <c r="AA65" i="7"/>
  <c r="Z65" i="7"/>
  <c r="Y65" i="7"/>
  <c r="X65" i="7"/>
  <c r="W65" i="7"/>
  <c r="V65" i="7"/>
  <c r="U65" i="7"/>
  <c r="T65" i="7"/>
  <c r="R65" i="7"/>
  <c r="Q65" i="7"/>
  <c r="N65" i="7"/>
  <c r="D65" i="7"/>
  <c r="C65" i="7"/>
  <c r="M65" i="7" s="1"/>
  <c r="B65" i="7"/>
  <c r="L65" i="7" s="1"/>
  <c r="A65" i="7"/>
  <c r="K65" i="7" s="1"/>
  <c r="M96" i="4"/>
  <c r="L96" i="4"/>
  <c r="N54" i="14" s="1"/>
  <c r="K96" i="4"/>
  <c r="M54" i="14" s="1"/>
  <c r="M94" i="4"/>
  <c r="L94" i="4"/>
  <c r="N60" i="13" s="1"/>
  <c r="K94" i="4"/>
  <c r="M60" i="13" s="1"/>
  <c r="M92" i="4"/>
  <c r="L92" i="4"/>
  <c r="N59" i="13" s="1"/>
  <c r="K92" i="4"/>
  <c r="M59" i="13" s="1"/>
  <c r="M90" i="4"/>
  <c r="L90" i="4"/>
  <c r="N58" i="13" s="1"/>
  <c r="K90" i="4"/>
  <c r="M51" i="14" s="1"/>
  <c r="M88" i="4"/>
  <c r="L88" i="4"/>
  <c r="N50" i="14" s="1"/>
  <c r="K88" i="4"/>
  <c r="M57" i="13" s="1"/>
  <c r="M86" i="4"/>
  <c r="L86" i="4"/>
  <c r="N49" i="14" s="1"/>
  <c r="K86" i="4"/>
  <c r="M56" i="13" s="1"/>
  <c r="M84" i="4"/>
  <c r="L84" i="4"/>
  <c r="N55" i="13" s="1"/>
  <c r="K84" i="4"/>
  <c r="M55" i="13" s="1"/>
  <c r="M82" i="4"/>
  <c r="L82" i="4"/>
  <c r="N54" i="13" s="1"/>
  <c r="K82" i="4"/>
  <c r="M54" i="13" s="1"/>
  <c r="M80" i="4"/>
  <c r="L80" i="4"/>
  <c r="N46" i="14" s="1"/>
  <c r="K80" i="4"/>
  <c r="M53" i="13" s="1"/>
  <c r="M78" i="4"/>
  <c r="L78" i="4"/>
  <c r="N52" i="13" s="1"/>
  <c r="K78" i="4"/>
  <c r="M76" i="4"/>
  <c r="L76" i="4"/>
  <c r="N51" i="13" s="1"/>
  <c r="K76" i="4"/>
  <c r="M51" i="13" s="1"/>
  <c r="M74" i="4"/>
  <c r="L74" i="4"/>
  <c r="N43" i="14" s="1"/>
  <c r="K74" i="4"/>
  <c r="M50" i="13" s="1"/>
  <c r="M72" i="4"/>
  <c r="L72" i="4"/>
  <c r="N49" i="13" s="1"/>
  <c r="K72" i="4"/>
  <c r="M49" i="13" s="1"/>
  <c r="M70" i="4"/>
  <c r="L70" i="4"/>
  <c r="N48" i="13" s="1"/>
  <c r="K70" i="4"/>
  <c r="M48" i="13" s="1"/>
  <c r="M68" i="4"/>
  <c r="L68" i="4"/>
  <c r="N40" i="14" s="1"/>
  <c r="K68" i="4"/>
  <c r="M40" i="14" s="1"/>
  <c r="M66" i="4"/>
  <c r="L66" i="4"/>
  <c r="N46" i="13" s="1"/>
  <c r="K66" i="4"/>
  <c r="M39" i="14" s="1"/>
  <c r="M64" i="4"/>
  <c r="L64" i="4"/>
  <c r="N45" i="13" s="1"/>
  <c r="K64" i="4"/>
  <c r="M45" i="13" s="1"/>
  <c r="M62" i="4"/>
  <c r="L62" i="4"/>
  <c r="N44" i="13" s="1"/>
  <c r="K62" i="4"/>
  <c r="M37" i="14" s="1"/>
  <c r="M60" i="4"/>
  <c r="L60" i="4"/>
  <c r="N43" i="13" s="1"/>
  <c r="K60" i="4"/>
  <c r="M43" i="13" s="1"/>
  <c r="M58" i="4"/>
  <c r="L58" i="4"/>
  <c r="N42" i="13" s="1"/>
  <c r="K58" i="4"/>
  <c r="M42" i="13" s="1"/>
  <c r="DE56" i="7"/>
  <c r="DE54" i="7"/>
  <c r="DE52" i="7"/>
  <c r="DE50" i="7"/>
  <c r="DE48" i="7"/>
  <c r="DE46" i="7"/>
  <c r="DE44" i="7"/>
  <c r="DE42" i="7"/>
  <c r="DE40" i="7"/>
  <c r="DE38" i="7"/>
  <c r="DE36" i="7"/>
  <c r="DE34" i="7"/>
  <c r="DE32" i="7"/>
  <c r="DE30" i="7"/>
  <c r="DE28" i="7"/>
  <c r="DE26" i="7"/>
  <c r="DE24" i="7"/>
  <c r="DE22" i="7"/>
  <c r="DE20" i="7"/>
  <c r="DE18" i="7"/>
  <c r="AM56" i="7"/>
  <c r="Y27" i="6"/>
  <c r="Y24" i="6"/>
  <c r="Y15" i="6"/>
  <c r="Y14" i="6"/>
  <c r="W7" i="7"/>
  <c r="AQ56" i="7"/>
  <c r="AQ54" i="7"/>
  <c r="AQ52" i="7"/>
  <c r="AQ50" i="7"/>
  <c r="AQ48" i="7"/>
  <c r="AQ46" i="7"/>
  <c r="AQ44" i="7"/>
  <c r="AQ42" i="7"/>
  <c r="AQ40" i="7"/>
  <c r="AQ38" i="7"/>
  <c r="AQ36" i="7"/>
  <c r="AQ34" i="7"/>
  <c r="AQ32" i="7"/>
  <c r="AQ30" i="7"/>
  <c r="AQ28" i="7"/>
  <c r="AQ26" i="7"/>
  <c r="AQ24" i="7"/>
  <c r="AQ22" i="7"/>
  <c r="AQ20" i="7"/>
  <c r="AM54" i="7"/>
  <c r="AM52" i="7"/>
  <c r="AM50" i="7"/>
  <c r="AM48" i="7"/>
  <c r="AM46" i="7"/>
  <c r="AM44" i="7"/>
  <c r="AM42" i="7"/>
  <c r="AM40" i="7"/>
  <c r="AM38" i="7"/>
  <c r="AM36" i="7"/>
  <c r="AM34" i="7"/>
  <c r="AM32" i="7"/>
  <c r="AM30" i="7"/>
  <c r="AM28" i="7"/>
  <c r="AM26" i="7"/>
  <c r="AM24" i="7"/>
  <c r="AM22" i="7"/>
  <c r="AM20" i="7"/>
  <c r="AI56" i="7"/>
  <c r="AI54" i="7"/>
  <c r="AI52" i="7"/>
  <c r="AI50" i="7"/>
  <c r="AI48" i="7"/>
  <c r="AI46" i="7"/>
  <c r="AI44" i="7"/>
  <c r="AI42" i="7"/>
  <c r="AI40" i="7"/>
  <c r="AI38" i="7"/>
  <c r="AI36" i="7"/>
  <c r="AI34" i="7"/>
  <c r="AI32" i="7"/>
  <c r="AI30" i="7"/>
  <c r="AI28" i="7"/>
  <c r="AI26" i="7"/>
  <c r="AI24" i="7"/>
  <c r="AI22" i="7"/>
  <c r="AI20" i="7"/>
  <c r="AE57" i="7"/>
  <c r="AE55" i="7"/>
  <c r="AE53" i="7"/>
  <c r="AE51" i="7"/>
  <c r="AE49" i="7"/>
  <c r="AE47" i="7"/>
  <c r="AE45" i="7"/>
  <c r="AE43" i="7"/>
  <c r="AE41" i="7"/>
  <c r="AE39" i="7"/>
  <c r="AE37" i="7"/>
  <c r="AE35" i="7"/>
  <c r="AE33" i="7"/>
  <c r="AE31" i="7"/>
  <c r="AE29" i="7"/>
  <c r="AE27" i="7"/>
  <c r="AE25" i="7"/>
  <c r="AE23" i="7"/>
  <c r="AE21" i="7"/>
  <c r="AQ18" i="7"/>
  <c r="AM18" i="7"/>
  <c r="AI18" i="7"/>
  <c r="AE19" i="7"/>
  <c r="AG54" i="5"/>
  <c r="AF54" i="5"/>
  <c r="AE54" i="5"/>
  <c r="AD54" i="5"/>
  <c r="AG53" i="5"/>
  <c r="AF53" i="5"/>
  <c r="AE53" i="5"/>
  <c r="AD53" i="5"/>
  <c r="AG52" i="5"/>
  <c r="AF52" i="5"/>
  <c r="AE52" i="5"/>
  <c r="AD52" i="5"/>
  <c r="AG51" i="5"/>
  <c r="AF51" i="5"/>
  <c r="AE51" i="5"/>
  <c r="AD51" i="5"/>
  <c r="AG50" i="5"/>
  <c r="AF50" i="5"/>
  <c r="AE50" i="5"/>
  <c r="AD50" i="5"/>
  <c r="AG49" i="5"/>
  <c r="AF49" i="5"/>
  <c r="AE49" i="5"/>
  <c r="AD49" i="5"/>
  <c r="AG48" i="5"/>
  <c r="AF48" i="5"/>
  <c r="AE48" i="5"/>
  <c r="AD48" i="5"/>
  <c r="AG47" i="5"/>
  <c r="AF47" i="5"/>
  <c r="AE47" i="5"/>
  <c r="AD47" i="5"/>
  <c r="AG46" i="5"/>
  <c r="AF46" i="5"/>
  <c r="AE46" i="5"/>
  <c r="AD46" i="5"/>
  <c r="AG45" i="5"/>
  <c r="AF45" i="5"/>
  <c r="AE45" i="5"/>
  <c r="AD45" i="5"/>
  <c r="AG44" i="5"/>
  <c r="AF44" i="5"/>
  <c r="AE44" i="5"/>
  <c r="AD44" i="5"/>
  <c r="AG43" i="5"/>
  <c r="AF43" i="5"/>
  <c r="AE43" i="5"/>
  <c r="AD43" i="5"/>
  <c r="AG42" i="5"/>
  <c r="AF42" i="5"/>
  <c r="AE42" i="5"/>
  <c r="AD42" i="5"/>
  <c r="AG41" i="5"/>
  <c r="AF41" i="5"/>
  <c r="AE41" i="5"/>
  <c r="AD41" i="5"/>
  <c r="AG40" i="5"/>
  <c r="AF40" i="5"/>
  <c r="AE40" i="5"/>
  <c r="AD40" i="5"/>
  <c r="AG39" i="5"/>
  <c r="AF39" i="5"/>
  <c r="AE39" i="5"/>
  <c r="AD39" i="5"/>
  <c r="AG38" i="5"/>
  <c r="AF38" i="5"/>
  <c r="AE38" i="5"/>
  <c r="AD38" i="5"/>
  <c r="AG37" i="5"/>
  <c r="AF37" i="5"/>
  <c r="AE37" i="5"/>
  <c r="AD37" i="5"/>
  <c r="AG36" i="5"/>
  <c r="AF36" i="5"/>
  <c r="AE36" i="5"/>
  <c r="AD36" i="5"/>
  <c r="AG35" i="5"/>
  <c r="AF35" i="5"/>
  <c r="AE35" i="5"/>
  <c r="AD35" i="5"/>
  <c r="AG34" i="5"/>
  <c r="AF34" i="5"/>
  <c r="AE34" i="5"/>
  <c r="AD34" i="5"/>
  <c r="AG33" i="5"/>
  <c r="AF33" i="5"/>
  <c r="AE33" i="5"/>
  <c r="AD33" i="5"/>
  <c r="AG32" i="5"/>
  <c r="AF32" i="5"/>
  <c r="AE32" i="5"/>
  <c r="AD32" i="5"/>
  <c r="AG31" i="5"/>
  <c r="AF31" i="5"/>
  <c r="AE31" i="5"/>
  <c r="AD31" i="5"/>
  <c r="AG30" i="5"/>
  <c r="AF30" i="5"/>
  <c r="AE30" i="5"/>
  <c r="AD30" i="5"/>
  <c r="AG29" i="5"/>
  <c r="AF29" i="5"/>
  <c r="AE29" i="5"/>
  <c r="AD29" i="5"/>
  <c r="AG28" i="5"/>
  <c r="AF28" i="5"/>
  <c r="AE28" i="5"/>
  <c r="AD28" i="5"/>
  <c r="AG27" i="5"/>
  <c r="AF27" i="5"/>
  <c r="AE27" i="5"/>
  <c r="AD27" i="5"/>
  <c r="AG26" i="5"/>
  <c r="AF26" i="5"/>
  <c r="AE26" i="5"/>
  <c r="AD26" i="5"/>
  <c r="AG25" i="5"/>
  <c r="AF25" i="5"/>
  <c r="AE25" i="5"/>
  <c r="AD25" i="5"/>
  <c r="AG24" i="5"/>
  <c r="AF24" i="5"/>
  <c r="AE24" i="5"/>
  <c r="AD24" i="5"/>
  <c r="AG23" i="5"/>
  <c r="AF23" i="5"/>
  <c r="AE23" i="5"/>
  <c r="AD23" i="5"/>
  <c r="AG22" i="5"/>
  <c r="AF22" i="5"/>
  <c r="AE22" i="5"/>
  <c r="AD22" i="5"/>
  <c r="AG21" i="5"/>
  <c r="AF21" i="5"/>
  <c r="AE21" i="5"/>
  <c r="AD21" i="5"/>
  <c r="AG20" i="5"/>
  <c r="AF20" i="5"/>
  <c r="AE20" i="5"/>
  <c r="AD20" i="5"/>
  <c r="AG19" i="5"/>
  <c r="AF19" i="5"/>
  <c r="AE19" i="5"/>
  <c r="AD19" i="5"/>
  <c r="AG18" i="5"/>
  <c r="AF18" i="5"/>
  <c r="AE18" i="5"/>
  <c r="AD18" i="5"/>
  <c r="AG17" i="5"/>
  <c r="AF17" i="5"/>
  <c r="AE17" i="5"/>
  <c r="AD17" i="5"/>
  <c r="AG16" i="5"/>
  <c r="AF16" i="5"/>
  <c r="AE16" i="5"/>
  <c r="AD16" i="5"/>
  <c r="AG15" i="5"/>
  <c r="AF15" i="5"/>
  <c r="AE15" i="5"/>
  <c r="AD15" i="5"/>
  <c r="AG14" i="5"/>
  <c r="AF14" i="5"/>
  <c r="AE14" i="5"/>
  <c r="AD14" i="5"/>
  <c r="AG11" i="5"/>
  <c r="AF11" i="5"/>
  <c r="AE11" i="5"/>
  <c r="AD11" i="5"/>
  <c r="AG10" i="5"/>
  <c r="AF10" i="5"/>
  <c r="AE10" i="5"/>
  <c r="AD10" i="5"/>
  <c r="U54" i="5"/>
  <c r="T54" i="5"/>
  <c r="S54" i="5"/>
  <c r="R54" i="5"/>
  <c r="U53" i="5"/>
  <c r="T53" i="5"/>
  <c r="S53" i="5"/>
  <c r="R53" i="5"/>
  <c r="U52" i="5"/>
  <c r="T52" i="5"/>
  <c r="S52" i="5"/>
  <c r="R52" i="5"/>
  <c r="U51" i="5"/>
  <c r="T51" i="5"/>
  <c r="S51" i="5"/>
  <c r="R51" i="5"/>
  <c r="U50" i="5"/>
  <c r="T50" i="5"/>
  <c r="S50" i="5"/>
  <c r="R50" i="5"/>
  <c r="U49" i="5"/>
  <c r="T49" i="5"/>
  <c r="S49" i="5"/>
  <c r="R49" i="5"/>
  <c r="U48" i="5"/>
  <c r="T48" i="5"/>
  <c r="S48" i="5"/>
  <c r="R48" i="5"/>
  <c r="U47" i="5"/>
  <c r="T47" i="5"/>
  <c r="S47" i="5"/>
  <c r="R47" i="5"/>
  <c r="U46" i="5"/>
  <c r="T46" i="5"/>
  <c r="S46" i="5"/>
  <c r="R46" i="5"/>
  <c r="U45" i="5"/>
  <c r="T45" i="5"/>
  <c r="S45" i="5"/>
  <c r="R45" i="5"/>
  <c r="U44" i="5"/>
  <c r="T44" i="5"/>
  <c r="S44" i="5"/>
  <c r="R44" i="5"/>
  <c r="U43" i="5"/>
  <c r="T43" i="5"/>
  <c r="S43" i="5"/>
  <c r="R43" i="5"/>
  <c r="U42" i="5"/>
  <c r="T42" i="5"/>
  <c r="S42" i="5"/>
  <c r="R42" i="5"/>
  <c r="U41" i="5"/>
  <c r="T41" i="5"/>
  <c r="S41" i="5"/>
  <c r="R41" i="5"/>
  <c r="U40" i="5"/>
  <c r="T40" i="5"/>
  <c r="S40" i="5"/>
  <c r="R40" i="5"/>
  <c r="U39" i="5"/>
  <c r="T39" i="5"/>
  <c r="S39" i="5"/>
  <c r="R39" i="5"/>
  <c r="U38" i="5"/>
  <c r="T38" i="5"/>
  <c r="S38" i="5"/>
  <c r="R38" i="5"/>
  <c r="U37" i="5"/>
  <c r="T37" i="5"/>
  <c r="S37" i="5"/>
  <c r="R37" i="5"/>
  <c r="U36" i="5"/>
  <c r="T36" i="5"/>
  <c r="S36" i="5"/>
  <c r="R36" i="5"/>
  <c r="U35" i="5"/>
  <c r="T35" i="5"/>
  <c r="S35" i="5"/>
  <c r="R35" i="5"/>
  <c r="U34" i="5"/>
  <c r="T34" i="5"/>
  <c r="S34" i="5"/>
  <c r="R34" i="5"/>
  <c r="U33" i="5"/>
  <c r="T33" i="5"/>
  <c r="S33" i="5"/>
  <c r="R33" i="5"/>
  <c r="U32" i="5"/>
  <c r="T32" i="5"/>
  <c r="S32" i="5"/>
  <c r="R32" i="5"/>
  <c r="U31" i="5"/>
  <c r="T31" i="5"/>
  <c r="S31" i="5"/>
  <c r="R31" i="5"/>
  <c r="U30" i="5"/>
  <c r="T30" i="5"/>
  <c r="S30" i="5"/>
  <c r="R30" i="5"/>
  <c r="U29" i="5"/>
  <c r="T29" i="5"/>
  <c r="S29" i="5"/>
  <c r="R29" i="5"/>
  <c r="U28" i="5"/>
  <c r="T28" i="5"/>
  <c r="S28" i="5"/>
  <c r="R28" i="5"/>
  <c r="U27" i="5"/>
  <c r="T27" i="5"/>
  <c r="S27" i="5"/>
  <c r="R27" i="5"/>
  <c r="U26" i="5"/>
  <c r="T26" i="5"/>
  <c r="S26" i="5"/>
  <c r="R26" i="5"/>
  <c r="U25" i="5"/>
  <c r="T25" i="5"/>
  <c r="S25" i="5"/>
  <c r="R25" i="5"/>
  <c r="U24" i="5"/>
  <c r="T24" i="5"/>
  <c r="S24" i="5"/>
  <c r="R24" i="5"/>
  <c r="U23" i="5"/>
  <c r="T23" i="5"/>
  <c r="S23" i="5"/>
  <c r="R23" i="5"/>
  <c r="U22" i="5"/>
  <c r="T22" i="5"/>
  <c r="S22" i="5"/>
  <c r="R22" i="5"/>
  <c r="U21" i="5"/>
  <c r="T21" i="5"/>
  <c r="S21" i="5"/>
  <c r="R21" i="5"/>
  <c r="U20" i="5"/>
  <c r="T20" i="5"/>
  <c r="S20" i="5"/>
  <c r="R20" i="5"/>
  <c r="U19" i="5"/>
  <c r="T19" i="5"/>
  <c r="S19" i="5"/>
  <c r="R19" i="5"/>
  <c r="U18" i="5"/>
  <c r="T18" i="5"/>
  <c r="S18" i="5"/>
  <c r="R18" i="5"/>
  <c r="U17" i="5"/>
  <c r="T17" i="5"/>
  <c r="S17" i="5"/>
  <c r="R17" i="5"/>
  <c r="U16" i="5"/>
  <c r="T16" i="5"/>
  <c r="S16" i="5"/>
  <c r="R16" i="5"/>
  <c r="U15" i="5"/>
  <c r="T15" i="5"/>
  <c r="S15" i="5"/>
  <c r="R15" i="5"/>
  <c r="U14" i="5"/>
  <c r="T14" i="5"/>
  <c r="S14" i="5"/>
  <c r="R14" i="5"/>
  <c r="U11" i="5"/>
  <c r="T11" i="5"/>
  <c r="S11" i="5"/>
  <c r="R11" i="5"/>
  <c r="U10" i="5"/>
  <c r="T10" i="5"/>
  <c r="S10" i="5"/>
  <c r="R10" i="5"/>
  <c r="AH54" i="5"/>
  <c r="AH52" i="5"/>
  <c r="AH50" i="5"/>
  <c r="AH48" i="5"/>
  <c r="AH46" i="5"/>
  <c r="AH44" i="5"/>
  <c r="AH42" i="5"/>
  <c r="AH38" i="5"/>
  <c r="AH36" i="5"/>
  <c r="AH34" i="5"/>
  <c r="AH28" i="5"/>
  <c r="AH26" i="5"/>
  <c r="AH24" i="5"/>
  <c r="AH22" i="5"/>
  <c r="AH18" i="5"/>
  <c r="AH16" i="5"/>
  <c r="V54" i="5"/>
  <c r="V52" i="5"/>
  <c r="V50" i="5"/>
  <c r="V48" i="5"/>
  <c r="V46" i="5"/>
  <c r="V42" i="5"/>
  <c r="V40" i="5"/>
  <c r="V38" i="10"/>
  <c r="V38" i="5" s="1"/>
  <c r="V36" i="10"/>
  <c r="V36" i="5" s="1"/>
  <c r="V34" i="10"/>
  <c r="V34" i="5" s="1"/>
  <c r="V32" i="10"/>
  <c r="V32" i="5" s="1"/>
  <c r="V30" i="10"/>
  <c r="V30" i="5" s="1"/>
  <c r="V28" i="10"/>
  <c r="V28" i="5" s="1"/>
  <c r="V26" i="10"/>
  <c r="V26" i="5" s="1"/>
  <c r="V24" i="10"/>
  <c r="V24" i="5" s="1"/>
  <c r="V22" i="10"/>
  <c r="V22" i="5" s="1"/>
  <c r="V20" i="10"/>
  <c r="V20" i="5" s="1"/>
  <c r="V18" i="10"/>
  <c r="V18" i="5" s="1"/>
  <c r="V16" i="10"/>
  <c r="V16" i="5" s="1"/>
  <c r="AG224" i="10"/>
  <c r="AF224" i="10"/>
  <c r="AE224" i="10"/>
  <c r="AD224" i="10"/>
  <c r="U224" i="10"/>
  <c r="T224" i="10"/>
  <c r="S224" i="10"/>
  <c r="R224" i="10"/>
  <c r="BE3" i="13"/>
  <c r="AA2" i="6"/>
  <c r="Z2" i="5"/>
  <c r="BJ1" i="7"/>
  <c r="BD16" i="14"/>
  <c r="BU34" i="13"/>
  <c r="BU33" i="13"/>
  <c r="BU32" i="13"/>
  <c r="BU31" i="13"/>
  <c r="BU30" i="13"/>
  <c r="BU29" i="13"/>
  <c r="BU28" i="13"/>
  <c r="BU27" i="13"/>
  <c r="BU26" i="13"/>
  <c r="BU25" i="13"/>
  <c r="BU24" i="13"/>
  <c r="BU23" i="13"/>
  <c r="BU22" i="13"/>
  <c r="BU21" i="13"/>
  <c r="BU20" i="13"/>
  <c r="BU19" i="13"/>
  <c r="BU18" i="13"/>
  <c r="BU17" i="13"/>
  <c r="BU16" i="13"/>
  <c r="BU15" i="13"/>
  <c r="BO34" i="13"/>
  <c r="BO33" i="13"/>
  <c r="BO32" i="13"/>
  <c r="BO31" i="13"/>
  <c r="BO30" i="13"/>
  <c r="BO29" i="13"/>
  <c r="BO28" i="13"/>
  <c r="BO27" i="13"/>
  <c r="BO26" i="13"/>
  <c r="BO25" i="13"/>
  <c r="BO24" i="13"/>
  <c r="BO23" i="13"/>
  <c r="BO22" i="13"/>
  <c r="BO21" i="13"/>
  <c r="BO20" i="13"/>
  <c r="BO19" i="13"/>
  <c r="BO18" i="13"/>
  <c r="BO17" i="13"/>
  <c r="BO16" i="13"/>
  <c r="BO15" i="13"/>
  <c r="BI34" i="13"/>
  <c r="BI33" i="13"/>
  <c r="BI32" i="13"/>
  <c r="BI31" i="13"/>
  <c r="BI30" i="13"/>
  <c r="BI29" i="13"/>
  <c r="BI28" i="13"/>
  <c r="BI27" i="13"/>
  <c r="BI26" i="13"/>
  <c r="BI25" i="13"/>
  <c r="BI24" i="13"/>
  <c r="BI23" i="13"/>
  <c r="BI22" i="13"/>
  <c r="BI21" i="13"/>
  <c r="BI20" i="13"/>
  <c r="BI19" i="13"/>
  <c r="BI18" i="13"/>
  <c r="BI17" i="13"/>
  <c r="BI16" i="13"/>
  <c r="BI15" i="13"/>
  <c r="DV20" i="7"/>
  <c r="DV22" i="7"/>
  <c r="DV24" i="7"/>
  <c r="DV26" i="7"/>
  <c r="DV28" i="7"/>
  <c r="DV30" i="7"/>
  <c r="DV32" i="7"/>
  <c r="DV34" i="7"/>
  <c r="DV36" i="7"/>
  <c r="DV38" i="7"/>
  <c r="DV40" i="7"/>
  <c r="DV42" i="7"/>
  <c r="DV44" i="7"/>
  <c r="DV46" i="7"/>
  <c r="DV48" i="7"/>
  <c r="DV50" i="7"/>
  <c r="DV52" i="7"/>
  <c r="DV54" i="7"/>
  <c r="DV56" i="7"/>
  <c r="DV18" i="7"/>
  <c r="DP20" i="7"/>
  <c r="DP22" i="7"/>
  <c r="DP24" i="7"/>
  <c r="DP26" i="7"/>
  <c r="DP28" i="7"/>
  <c r="DP30" i="7"/>
  <c r="DP32" i="7"/>
  <c r="DP34" i="7"/>
  <c r="DP36" i="7"/>
  <c r="DP38" i="7"/>
  <c r="DP40" i="7"/>
  <c r="DP42" i="7"/>
  <c r="DP44" i="7"/>
  <c r="DP46" i="7"/>
  <c r="DP48" i="7"/>
  <c r="DP50" i="7"/>
  <c r="DP52" i="7"/>
  <c r="DP54" i="7"/>
  <c r="DP56" i="7"/>
  <c r="DP18" i="7"/>
  <c r="DJ20" i="7"/>
  <c r="DJ22" i="7"/>
  <c r="DJ24" i="7"/>
  <c r="DJ26" i="7"/>
  <c r="DJ28" i="7"/>
  <c r="DJ30" i="7"/>
  <c r="DJ32" i="7"/>
  <c r="DJ34" i="7"/>
  <c r="DJ36" i="7"/>
  <c r="DJ38" i="7"/>
  <c r="DJ40" i="7"/>
  <c r="DJ42" i="7"/>
  <c r="DJ44" i="7"/>
  <c r="DJ46" i="7"/>
  <c r="DJ48" i="7"/>
  <c r="DJ50" i="7"/>
  <c r="DJ52" i="7"/>
  <c r="DJ54" i="7"/>
  <c r="DJ56" i="7"/>
  <c r="DJ18" i="7"/>
  <c r="AF13" i="9"/>
  <c r="AF14" i="9"/>
  <c r="EG56" i="7"/>
  <c r="EG54" i="7"/>
  <c r="EG52" i="7"/>
  <c r="EG50" i="7"/>
  <c r="EG48" i="7"/>
  <c r="EG46" i="7"/>
  <c r="EG38" i="7"/>
  <c r="EG36" i="7"/>
  <c r="EG28" i="7"/>
  <c r="EG26" i="7"/>
  <c r="EG44" i="7"/>
  <c r="EG42" i="7"/>
  <c r="EG40" i="7"/>
  <c r="EG34" i="7"/>
  <c r="EG32" i="7"/>
  <c r="EG30" i="7"/>
  <c r="EG24" i="7"/>
  <c r="EG22" i="7"/>
  <c r="EG18" i="7"/>
  <c r="BJ15" i="14"/>
  <c r="BD16" i="13"/>
  <c r="BE16" i="13"/>
  <c r="BF16" i="13"/>
  <c r="BG16" i="13"/>
  <c r="BH16" i="13"/>
  <c r="BD17" i="13"/>
  <c r="BE17" i="13"/>
  <c r="BF17" i="13"/>
  <c r="BG17" i="13"/>
  <c r="BH17" i="13"/>
  <c r="BD18" i="13"/>
  <c r="BE18" i="13"/>
  <c r="BF18" i="13"/>
  <c r="BG18" i="13"/>
  <c r="BH18" i="13"/>
  <c r="BD19" i="13"/>
  <c r="BE19" i="13"/>
  <c r="BF19" i="13"/>
  <c r="BG19" i="13"/>
  <c r="BH19" i="13"/>
  <c r="BD20" i="13"/>
  <c r="BE20" i="13"/>
  <c r="BF20" i="13"/>
  <c r="BG20" i="13"/>
  <c r="BH20" i="13"/>
  <c r="BD21" i="13"/>
  <c r="BE21" i="13"/>
  <c r="BF21" i="13"/>
  <c r="BG21" i="13"/>
  <c r="BH21" i="13"/>
  <c r="BD22" i="13"/>
  <c r="BE22" i="13"/>
  <c r="BF22" i="13"/>
  <c r="BG22" i="13"/>
  <c r="BH22" i="13"/>
  <c r="BD23" i="13"/>
  <c r="BE23" i="13"/>
  <c r="BF23" i="13"/>
  <c r="BG23" i="13"/>
  <c r="BH23" i="13"/>
  <c r="BD24" i="13"/>
  <c r="BE24" i="13"/>
  <c r="BF24" i="13"/>
  <c r="BG24" i="13"/>
  <c r="BH24" i="13"/>
  <c r="BD25" i="13"/>
  <c r="BE25" i="13"/>
  <c r="BF25" i="13"/>
  <c r="BG25" i="13"/>
  <c r="BH25" i="13"/>
  <c r="BD26" i="13"/>
  <c r="BE26" i="13"/>
  <c r="BF26" i="13"/>
  <c r="BG26" i="13"/>
  <c r="BH26" i="13"/>
  <c r="BD27" i="13"/>
  <c r="BE27" i="13"/>
  <c r="BF27" i="13"/>
  <c r="BG27" i="13"/>
  <c r="BH27" i="13"/>
  <c r="BD28" i="13"/>
  <c r="BE28" i="13"/>
  <c r="BF28" i="13"/>
  <c r="BG28" i="13"/>
  <c r="BH28" i="13"/>
  <c r="BD29" i="13"/>
  <c r="BE29" i="13"/>
  <c r="BF29" i="13"/>
  <c r="BG29" i="13"/>
  <c r="BH29" i="13"/>
  <c r="BD30" i="13"/>
  <c r="BE30" i="13"/>
  <c r="BF30" i="13"/>
  <c r="BG30" i="13"/>
  <c r="BH30" i="13"/>
  <c r="BD31" i="13"/>
  <c r="BE31" i="13"/>
  <c r="BF31" i="13"/>
  <c r="BG31" i="13"/>
  <c r="BH31" i="13"/>
  <c r="BD32" i="13"/>
  <c r="BE32" i="13"/>
  <c r="BF32" i="13"/>
  <c r="BG32" i="13"/>
  <c r="BH32" i="13"/>
  <c r="BD33" i="13"/>
  <c r="BE33" i="13"/>
  <c r="BF33" i="13"/>
  <c r="BG33" i="13"/>
  <c r="BH33" i="13"/>
  <c r="BD34" i="13"/>
  <c r="BE34" i="13"/>
  <c r="BF34" i="13"/>
  <c r="BG34" i="13"/>
  <c r="BH34" i="13"/>
  <c r="BH15" i="13"/>
  <c r="BG15" i="13"/>
  <c r="BF15" i="13"/>
  <c r="BE15" i="13"/>
  <c r="BD15" i="13"/>
  <c r="O17" i="7"/>
  <c r="P17" i="7" s="1"/>
  <c r="Q17" i="7" s="1"/>
  <c r="R17" i="7" s="1"/>
  <c r="BD34" i="14"/>
  <c r="BD33" i="14"/>
  <c r="BD32" i="14"/>
  <c r="BD31" i="14"/>
  <c r="BD30" i="14"/>
  <c r="BD29" i="14"/>
  <c r="BD28" i="14"/>
  <c r="BD27" i="14"/>
  <c r="BD26" i="14"/>
  <c r="BD25" i="14"/>
  <c r="BD24" i="14"/>
  <c r="BD23" i="14"/>
  <c r="BD22" i="14"/>
  <c r="BD21" i="14"/>
  <c r="BD20" i="14"/>
  <c r="BD19" i="14"/>
  <c r="BD18" i="14"/>
  <c r="BD17" i="14"/>
  <c r="BD15" i="14"/>
  <c r="L32" i="6"/>
  <c r="L31" i="6"/>
  <c r="L30" i="6"/>
  <c r="L29" i="6"/>
  <c r="L28" i="6"/>
  <c r="L27" i="6"/>
  <c r="L26" i="6"/>
  <c r="L25" i="6"/>
  <c r="L24" i="6"/>
  <c r="L23" i="6"/>
  <c r="L22" i="6"/>
  <c r="L21" i="6"/>
  <c r="L20" i="6"/>
  <c r="L19" i="6"/>
  <c r="L18" i="6"/>
  <c r="L17" i="6"/>
  <c r="L16" i="6"/>
  <c r="L15" i="6"/>
  <c r="L14" i="6"/>
  <c r="L13" i="6"/>
  <c r="B32" i="6"/>
  <c r="B31" i="6"/>
  <c r="B30" i="6"/>
  <c r="B29" i="6"/>
  <c r="B28" i="6"/>
  <c r="B27" i="6"/>
  <c r="B26" i="6"/>
  <c r="B25" i="6"/>
  <c r="B24" i="6"/>
  <c r="B23" i="6"/>
  <c r="B22" i="6"/>
  <c r="B21" i="6"/>
  <c r="B20" i="6"/>
  <c r="B19" i="6"/>
  <c r="B18" i="6"/>
  <c r="B17" i="6"/>
  <c r="B16" i="6"/>
  <c r="B15" i="6"/>
  <c r="B14" i="6"/>
  <c r="B13" i="6"/>
  <c r="J53" i="5"/>
  <c r="J51" i="5"/>
  <c r="J49" i="5"/>
  <c r="J47" i="5"/>
  <c r="J45" i="5"/>
  <c r="J43" i="5"/>
  <c r="J41" i="5"/>
  <c r="J39" i="5"/>
  <c r="J37" i="5"/>
  <c r="J35" i="5"/>
  <c r="J33" i="5"/>
  <c r="J31" i="5"/>
  <c r="J29" i="5"/>
  <c r="J27" i="5"/>
  <c r="J25" i="5"/>
  <c r="J23" i="5"/>
  <c r="J21" i="5"/>
  <c r="J19" i="5"/>
  <c r="J17" i="5"/>
  <c r="J15" i="5"/>
  <c r="B53" i="5"/>
  <c r="B51" i="5"/>
  <c r="B49" i="5"/>
  <c r="B47" i="5"/>
  <c r="B45" i="5"/>
  <c r="B43" i="5"/>
  <c r="B41" i="5"/>
  <c r="B39" i="5"/>
  <c r="B37" i="5"/>
  <c r="B35" i="5"/>
  <c r="B33" i="5"/>
  <c r="B31" i="5"/>
  <c r="B29" i="5"/>
  <c r="B27" i="5"/>
  <c r="B25" i="5"/>
  <c r="B23" i="5"/>
  <c r="B21" i="5"/>
  <c r="B19" i="5"/>
  <c r="B17" i="5"/>
  <c r="B15" i="5"/>
  <c r="B33" i="13"/>
  <c r="B32" i="13"/>
  <c r="B31" i="13"/>
  <c r="B30" i="13"/>
  <c r="B29" i="13"/>
  <c r="B28" i="13"/>
  <c r="B27" i="13"/>
  <c r="B26" i="13"/>
  <c r="B25" i="13"/>
  <c r="B24" i="13"/>
  <c r="B23" i="13"/>
  <c r="B22" i="13"/>
  <c r="B21" i="13"/>
  <c r="B20" i="13"/>
  <c r="B19" i="13"/>
  <c r="B18" i="13"/>
  <c r="B17" i="13"/>
  <c r="B16" i="13"/>
  <c r="B15" i="13"/>
  <c r="B56" i="7"/>
  <c r="L56" i="7" s="1"/>
  <c r="B54" i="7"/>
  <c r="L54" i="7" s="1"/>
  <c r="B52" i="7"/>
  <c r="L52" i="7" s="1"/>
  <c r="B50" i="7"/>
  <c r="L50" i="7" s="1"/>
  <c r="B48" i="7"/>
  <c r="L48" i="7" s="1"/>
  <c r="B46" i="7"/>
  <c r="L46" i="7" s="1"/>
  <c r="B44" i="7"/>
  <c r="L44" i="7" s="1"/>
  <c r="B42" i="7"/>
  <c r="L42" i="7" s="1"/>
  <c r="B40" i="7"/>
  <c r="L40" i="7" s="1"/>
  <c r="B38" i="7"/>
  <c r="L38" i="7" s="1"/>
  <c r="B36" i="7"/>
  <c r="L36" i="7" s="1"/>
  <c r="B34" i="7"/>
  <c r="L34" i="7" s="1"/>
  <c r="B32" i="7"/>
  <c r="L32" i="7" s="1"/>
  <c r="B30" i="7"/>
  <c r="L30" i="7" s="1"/>
  <c r="B28" i="7"/>
  <c r="L28" i="7" s="1"/>
  <c r="B26" i="7"/>
  <c r="L26" i="7" s="1"/>
  <c r="B24" i="7"/>
  <c r="L24" i="7" s="1"/>
  <c r="B22" i="7"/>
  <c r="L22" i="7" s="1"/>
  <c r="B20" i="7"/>
  <c r="L20" i="7" s="1"/>
  <c r="B18" i="7"/>
  <c r="L18" i="7" s="1"/>
  <c r="L32" i="9"/>
  <c r="L31" i="9"/>
  <c r="L30" i="9"/>
  <c r="L29" i="9"/>
  <c r="L28" i="9"/>
  <c r="L27" i="9"/>
  <c r="L26" i="9"/>
  <c r="L25" i="9"/>
  <c r="L24" i="9"/>
  <c r="L23" i="9"/>
  <c r="L22" i="9"/>
  <c r="L21" i="9"/>
  <c r="L20" i="9"/>
  <c r="L19" i="9"/>
  <c r="L18" i="9"/>
  <c r="L17" i="9"/>
  <c r="L16" i="9"/>
  <c r="L15" i="9"/>
  <c r="L14" i="9"/>
  <c r="L13" i="9"/>
  <c r="B32" i="9"/>
  <c r="B31" i="9"/>
  <c r="B30" i="9"/>
  <c r="B29" i="9"/>
  <c r="B28" i="9"/>
  <c r="B27" i="9"/>
  <c r="B26" i="9"/>
  <c r="B25" i="9"/>
  <c r="B24" i="9"/>
  <c r="B23" i="9"/>
  <c r="B22" i="9"/>
  <c r="B21" i="9"/>
  <c r="B20" i="9"/>
  <c r="B19" i="9"/>
  <c r="B18" i="9"/>
  <c r="B17" i="9"/>
  <c r="B16" i="9"/>
  <c r="B15" i="9"/>
  <c r="B14" i="9"/>
  <c r="B13" i="9"/>
  <c r="J53" i="10"/>
  <c r="J51" i="10"/>
  <c r="J49" i="10"/>
  <c r="J47" i="10"/>
  <c r="J45" i="10"/>
  <c r="J43" i="10"/>
  <c r="J41" i="10"/>
  <c r="J39" i="10"/>
  <c r="J37" i="10"/>
  <c r="J35" i="10"/>
  <c r="J33" i="10"/>
  <c r="J31" i="10"/>
  <c r="J29" i="10"/>
  <c r="J27" i="10"/>
  <c r="J25" i="10"/>
  <c r="J23" i="10"/>
  <c r="J21" i="10"/>
  <c r="J19" i="10"/>
  <c r="J17" i="10"/>
  <c r="J15" i="10"/>
  <c r="B53" i="10"/>
  <c r="B51" i="10"/>
  <c r="B49" i="10"/>
  <c r="B47" i="10"/>
  <c r="B45" i="10"/>
  <c r="B43" i="10"/>
  <c r="B41" i="10"/>
  <c r="B39" i="10"/>
  <c r="B37" i="10"/>
  <c r="B35" i="10"/>
  <c r="B33" i="10"/>
  <c r="B31" i="10"/>
  <c r="B29" i="10"/>
  <c r="B27" i="10"/>
  <c r="B25" i="10"/>
  <c r="B23" i="10"/>
  <c r="B21" i="10"/>
  <c r="B19" i="10"/>
  <c r="B17" i="10"/>
  <c r="B15" i="10"/>
  <c r="L56" i="4"/>
  <c r="N34" i="13" s="1"/>
  <c r="L54" i="4"/>
  <c r="N33" i="13" s="1"/>
  <c r="L52" i="4"/>
  <c r="N32" i="13" s="1"/>
  <c r="L50" i="4"/>
  <c r="N31" i="13" s="1"/>
  <c r="L48" i="4"/>
  <c r="N30" i="13" s="1"/>
  <c r="L46" i="4"/>
  <c r="N29" i="14" s="1"/>
  <c r="L44" i="4"/>
  <c r="N28" i="13" s="1"/>
  <c r="L42" i="4"/>
  <c r="N27" i="13" s="1"/>
  <c r="L40" i="4"/>
  <c r="N26" i="14" s="1"/>
  <c r="L38" i="4"/>
  <c r="N25" i="14" s="1"/>
  <c r="L36" i="4"/>
  <c r="N24" i="14" s="1"/>
  <c r="L34" i="4"/>
  <c r="N23" i="14" s="1"/>
  <c r="L32" i="4"/>
  <c r="N22" i="14" s="1"/>
  <c r="L30" i="4"/>
  <c r="N21" i="14" s="1"/>
  <c r="L28" i="4"/>
  <c r="N20" i="14" s="1"/>
  <c r="L26" i="4"/>
  <c r="N19" i="14" s="1"/>
  <c r="L24" i="4"/>
  <c r="N18" i="14" s="1"/>
  <c r="L22" i="4"/>
  <c r="N17" i="14" s="1"/>
  <c r="L20" i="4"/>
  <c r="N16" i="13" s="1"/>
  <c r="L18" i="4"/>
  <c r="N15" i="13" s="1"/>
  <c r="B34" i="14"/>
  <c r="B33" i="14"/>
  <c r="B32" i="14"/>
  <c r="B31" i="14"/>
  <c r="B30" i="14"/>
  <c r="B29" i="14"/>
  <c r="B28" i="14"/>
  <c r="B27" i="14"/>
  <c r="B26" i="14"/>
  <c r="B25" i="14"/>
  <c r="B24" i="14"/>
  <c r="B23" i="14"/>
  <c r="B22" i="14"/>
  <c r="B21" i="14"/>
  <c r="B20" i="14"/>
  <c r="B19" i="14"/>
  <c r="B18" i="14"/>
  <c r="B17" i="14"/>
  <c r="B16" i="14"/>
  <c r="B15" i="14"/>
  <c r="BJ34" i="14"/>
  <c r="BJ33" i="14"/>
  <c r="BJ32" i="14"/>
  <c r="BJ31" i="14"/>
  <c r="BJ30" i="14"/>
  <c r="BJ29" i="14"/>
  <c r="BJ28" i="14"/>
  <c r="BJ27" i="14"/>
  <c r="BJ26" i="14"/>
  <c r="BJ25" i="14"/>
  <c r="BJ23" i="14"/>
  <c r="BJ22" i="14"/>
  <c r="BJ24" i="14"/>
  <c r="BJ21" i="14"/>
  <c r="BJ20" i="14"/>
  <c r="BJ19" i="14"/>
  <c r="BJ18" i="14"/>
  <c r="BJ17" i="14"/>
  <c r="BJ16" i="14"/>
  <c r="L224" i="10"/>
  <c r="M224" i="10"/>
  <c r="AE9" i="6"/>
  <c r="AD9" i="6"/>
  <c r="AC9" i="6"/>
  <c r="AB9" i="6"/>
  <c r="AF12" i="4"/>
  <c r="AF12" i="7" s="1"/>
  <c r="AA32" i="6"/>
  <c r="AA31" i="6"/>
  <c r="AA30" i="6"/>
  <c r="AA29" i="6"/>
  <c r="AA28" i="6"/>
  <c r="AA27" i="6"/>
  <c r="AA26" i="6"/>
  <c r="AA25" i="6"/>
  <c r="AA24" i="6"/>
  <c r="AA23" i="6"/>
  <c r="AA22" i="6"/>
  <c r="AA21" i="6"/>
  <c r="AA20" i="6"/>
  <c r="AA19" i="6"/>
  <c r="AA18" i="6"/>
  <c r="AA17" i="6"/>
  <c r="AA16" i="6"/>
  <c r="AA15" i="6"/>
  <c r="AA14" i="6"/>
  <c r="AA13" i="6"/>
  <c r="AA11" i="6"/>
  <c r="AA10" i="6"/>
  <c r="AF32" i="9"/>
  <c r="EN57" i="4" s="1"/>
  <c r="AF31" i="9"/>
  <c r="AF30" i="9"/>
  <c r="AF29" i="9"/>
  <c r="EN51" i="4"/>
  <c r="AF28" i="9"/>
  <c r="AF28" i="6" s="1"/>
  <c r="AF27" i="9"/>
  <c r="AF26" i="9"/>
  <c r="EN45" i="4" s="1"/>
  <c r="EO45" i="4" s="1"/>
  <c r="AF25" i="9"/>
  <c r="AF24" i="9"/>
  <c r="AF23" i="9"/>
  <c r="AF22" i="9"/>
  <c r="AF22" i="6" s="1"/>
  <c r="AF21" i="9"/>
  <c r="AF21" i="6" s="1"/>
  <c r="AF20" i="9"/>
  <c r="AF19" i="9"/>
  <c r="AF18" i="9"/>
  <c r="AF17" i="9"/>
  <c r="AF16" i="9"/>
  <c r="AF15" i="9"/>
  <c r="S14" i="13"/>
  <c r="T14" i="13" s="1"/>
  <c r="U14" i="13" s="1"/>
  <c r="V14" i="13" s="1"/>
  <c r="W14" i="13" s="1"/>
  <c r="X14" i="13" s="1"/>
  <c r="Y14" i="13" s="1"/>
  <c r="Z14" i="13" s="1"/>
  <c r="AA14" i="13" s="1"/>
  <c r="AB14" i="13" s="1"/>
  <c r="AC14" i="13" s="1"/>
  <c r="AD14" i="13" s="1"/>
  <c r="AE14" i="13" s="1"/>
  <c r="AF14" i="13" s="1"/>
  <c r="AG14" i="13" s="1"/>
  <c r="AH14" i="13" s="1"/>
  <c r="AI14" i="13" s="1"/>
  <c r="AJ14" i="13" s="1"/>
  <c r="AK14" i="13" s="1"/>
  <c r="AL14" i="13" s="1"/>
  <c r="AM14" i="13" s="1"/>
  <c r="AN14" i="13" s="1"/>
  <c r="AO14" i="13" s="1"/>
  <c r="AP14" i="13" s="1"/>
  <c r="AQ14" i="13" s="1"/>
  <c r="AR14" i="13" s="1"/>
  <c r="AS14" i="13" s="1"/>
  <c r="AT14" i="13" s="1"/>
  <c r="AU14" i="13" s="1"/>
  <c r="AV14" i="13" s="1"/>
  <c r="AW14" i="13" s="1"/>
  <c r="AX14" i="13" s="1"/>
  <c r="N9" i="6"/>
  <c r="P2" i="6"/>
  <c r="AJ34" i="13"/>
  <c r="AJ33" i="13"/>
  <c r="AJ32" i="13"/>
  <c r="AJ31" i="13"/>
  <c r="AJ30" i="13"/>
  <c r="AJ29" i="13"/>
  <c r="AJ28" i="13"/>
  <c r="AJ27" i="13"/>
  <c r="AJ26" i="13"/>
  <c r="AJ25" i="13"/>
  <c r="AJ24" i="13"/>
  <c r="AJ23" i="13"/>
  <c r="AJ22" i="13"/>
  <c r="AJ21" i="13"/>
  <c r="AJ20" i="13"/>
  <c r="AJ19" i="13"/>
  <c r="AJ18" i="13"/>
  <c r="AJ17" i="13"/>
  <c r="AJ16" i="13"/>
  <c r="AJ15" i="13"/>
  <c r="N2" i="5"/>
  <c r="AA3" i="13"/>
  <c r="Y3" i="7"/>
  <c r="N2" i="10"/>
  <c r="R3" i="14"/>
  <c r="DZ3" i="7"/>
  <c r="W5" i="7"/>
  <c r="BP12" i="7"/>
  <c r="BO12" i="7"/>
  <c r="AR18" i="7"/>
  <c r="W18" i="7"/>
  <c r="X18" i="7"/>
  <c r="AP56" i="7"/>
  <c r="AP54" i="7"/>
  <c r="AP52" i="7"/>
  <c r="AP50" i="7"/>
  <c r="AP48" i="7"/>
  <c r="AP46" i="7"/>
  <c r="AP44" i="7"/>
  <c r="AP42" i="7"/>
  <c r="AP40" i="7"/>
  <c r="AP38" i="7"/>
  <c r="AP36" i="7"/>
  <c r="AP34" i="7"/>
  <c r="AP32" i="7"/>
  <c r="AP30" i="7"/>
  <c r="AP28" i="7"/>
  <c r="AP26" i="7"/>
  <c r="AP24" i="7"/>
  <c r="AP22" i="7"/>
  <c r="AP20" i="7"/>
  <c r="AP18" i="7"/>
  <c r="AL56" i="7"/>
  <c r="AL54" i="7"/>
  <c r="AL52" i="7"/>
  <c r="AL50" i="7"/>
  <c r="AL48" i="7"/>
  <c r="AL46" i="7"/>
  <c r="AL44" i="7"/>
  <c r="AL42" i="7"/>
  <c r="AL40" i="7"/>
  <c r="AL38" i="7"/>
  <c r="AL36" i="7"/>
  <c r="AL34" i="7"/>
  <c r="AL32" i="7"/>
  <c r="AL30" i="7"/>
  <c r="AL28" i="7"/>
  <c r="AL26" i="7"/>
  <c r="AL24" i="7"/>
  <c r="AL22" i="7"/>
  <c r="AL20" i="7"/>
  <c r="AL18" i="7"/>
  <c r="AH56" i="7"/>
  <c r="AH54" i="7"/>
  <c r="AH52" i="7"/>
  <c r="AH50" i="7"/>
  <c r="AH48" i="7"/>
  <c r="AH46" i="7"/>
  <c r="AH44" i="7"/>
  <c r="AH42" i="7"/>
  <c r="AH40" i="7"/>
  <c r="AH38" i="7"/>
  <c r="AH36" i="7"/>
  <c r="AH34" i="7"/>
  <c r="AH32" i="7"/>
  <c r="AH30" i="7"/>
  <c r="AH28" i="7"/>
  <c r="AH26" i="7"/>
  <c r="AH24" i="7"/>
  <c r="AH22" i="7"/>
  <c r="AH20" i="7"/>
  <c r="AH18" i="7"/>
  <c r="AD57" i="7"/>
  <c r="AD55" i="7"/>
  <c r="AD53" i="7"/>
  <c r="AD51" i="7"/>
  <c r="AD49" i="7"/>
  <c r="AD47" i="7"/>
  <c r="AD45" i="7"/>
  <c r="AD43" i="7"/>
  <c r="AD41" i="7"/>
  <c r="AD39" i="7"/>
  <c r="AD37" i="7"/>
  <c r="AD35" i="7"/>
  <c r="AD33" i="7"/>
  <c r="AD31" i="7"/>
  <c r="AD29" i="7"/>
  <c r="AD27" i="7"/>
  <c r="AD25" i="7"/>
  <c r="AD23" i="7"/>
  <c r="AD21" i="7"/>
  <c r="AD19" i="7"/>
  <c r="BJ6" i="7"/>
  <c r="BJ3" i="7"/>
  <c r="BJ5" i="7"/>
  <c r="W6" i="7"/>
  <c r="AA6" i="7"/>
  <c r="AA7" i="7"/>
  <c r="BJ7" i="7"/>
  <c r="W11" i="7"/>
  <c r="BJ11" i="7"/>
  <c r="BQ11" i="7"/>
  <c r="CR12" i="7"/>
  <c r="CS12" i="7"/>
  <c r="CT12" i="7"/>
  <c r="CU12" i="7"/>
  <c r="CV12" i="7"/>
  <c r="CW12" i="7"/>
  <c r="DP12" i="7"/>
  <c r="A18" i="7"/>
  <c r="K18" i="7" s="1"/>
  <c r="C18" i="7"/>
  <c r="M18" i="7" s="1"/>
  <c r="D18" i="7"/>
  <c r="N18" i="7"/>
  <c r="Q18" i="7"/>
  <c r="R18" i="7"/>
  <c r="T18" i="7"/>
  <c r="U18" i="7"/>
  <c r="V18" i="7"/>
  <c r="Y18" i="7"/>
  <c r="Z18" i="7"/>
  <c r="AA18" i="7"/>
  <c r="AB18" i="7"/>
  <c r="AF18" i="7"/>
  <c r="AG18" i="7"/>
  <c r="AJ18" i="7"/>
  <c r="AK18" i="7"/>
  <c r="AN18" i="7"/>
  <c r="AO18" i="7"/>
  <c r="AS18" i="7"/>
  <c r="AT18" i="7"/>
  <c r="AU18" i="7"/>
  <c r="AV18" i="7"/>
  <c r="AW18" i="7"/>
  <c r="AX18" i="7"/>
  <c r="AY18" i="7"/>
  <c r="AZ18" i="7"/>
  <c r="BA18" i="7"/>
  <c r="BB18" i="7"/>
  <c r="BC18" i="7"/>
  <c r="BD18" i="7"/>
  <c r="BE18" i="7"/>
  <c r="BF18" i="7"/>
  <c r="BG18" i="7"/>
  <c r="BH18" i="7"/>
  <c r="BI18" i="7"/>
  <c r="BJ18" i="7"/>
  <c r="DA18" i="7"/>
  <c r="DB18" i="7"/>
  <c r="DC18" i="7"/>
  <c r="DD18" i="7"/>
  <c r="DG18" i="7"/>
  <c r="DH18" i="7"/>
  <c r="DI18" i="7"/>
  <c r="DL18" i="7"/>
  <c r="DM18" i="7"/>
  <c r="DN18" i="7"/>
  <c r="DO18" i="7"/>
  <c r="DR18" i="7"/>
  <c r="DS18" i="7"/>
  <c r="DT18" i="7"/>
  <c r="DU18" i="7"/>
  <c r="D19" i="7"/>
  <c r="AB19" i="7"/>
  <c r="AC19" i="7"/>
  <c r="A20" i="7"/>
  <c r="K20" i="7" s="1"/>
  <c r="C20" i="7"/>
  <c r="M20" i="7" s="1"/>
  <c r="D20" i="7"/>
  <c r="N20" i="7"/>
  <c r="Q20" i="7"/>
  <c r="R20" i="7"/>
  <c r="T20" i="7"/>
  <c r="U20" i="7"/>
  <c r="V20" i="7"/>
  <c r="W20" i="7"/>
  <c r="X20" i="7"/>
  <c r="Y20" i="7"/>
  <c r="Z20" i="7"/>
  <c r="AA20" i="7"/>
  <c r="AB20" i="7"/>
  <c r="AF20" i="7"/>
  <c r="AG20" i="7"/>
  <c r="AJ20" i="7"/>
  <c r="AK20" i="7"/>
  <c r="AN20" i="7"/>
  <c r="AO20" i="7"/>
  <c r="AR20" i="7"/>
  <c r="AS20" i="7"/>
  <c r="AT20" i="7"/>
  <c r="AU20" i="7"/>
  <c r="AV20" i="7"/>
  <c r="AW20" i="7"/>
  <c r="AX20" i="7"/>
  <c r="AY20" i="7"/>
  <c r="AZ20" i="7"/>
  <c r="BA20" i="7"/>
  <c r="BB20" i="7"/>
  <c r="BC20" i="7"/>
  <c r="BD20" i="7"/>
  <c r="BE20" i="7"/>
  <c r="BF20" i="7"/>
  <c r="BG20" i="7"/>
  <c r="BH20" i="7"/>
  <c r="BI20" i="7"/>
  <c r="BJ20" i="7"/>
  <c r="DA20" i="7"/>
  <c r="DB20" i="7"/>
  <c r="DC20" i="7"/>
  <c r="DD20" i="7"/>
  <c r="DG20" i="7"/>
  <c r="DH20" i="7"/>
  <c r="DI20" i="7"/>
  <c r="DL20" i="7"/>
  <c r="DM20" i="7"/>
  <c r="DN20" i="7"/>
  <c r="DO20" i="7"/>
  <c r="DR20" i="7"/>
  <c r="DS20" i="7"/>
  <c r="DT20" i="7"/>
  <c r="DU20" i="7"/>
  <c r="D21" i="7"/>
  <c r="AB21" i="7"/>
  <c r="AC21" i="7"/>
  <c r="A22" i="7"/>
  <c r="K22" i="7" s="1"/>
  <c r="C22" i="7"/>
  <c r="M22" i="7" s="1"/>
  <c r="D22" i="7"/>
  <c r="N22" i="7"/>
  <c r="Q22" i="7"/>
  <c r="R22" i="7"/>
  <c r="T22" i="7"/>
  <c r="U22" i="7"/>
  <c r="V22" i="7"/>
  <c r="W22" i="7"/>
  <c r="X22" i="7"/>
  <c r="Y22" i="7"/>
  <c r="Z22" i="7"/>
  <c r="AA22" i="7"/>
  <c r="AB22" i="7"/>
  <c r="AF22" i="7"/>
  <c r="AG22" i="7"/>
  <c r="AJ22" i="7"/>
  <c r="AK22" i="7"/>
  <c r="AN22" i="7"/>
  <c r="AO22" i="7"/>
  <c r="AR22" i="7"/>
  <c r="AS22" i="7"/>
  <c r="AT22" i="7"/>
  <c r="AU22" i="7"/>
  <c r="AV22" i="7"/>
  <c r="AW22" i="7"/>
  <c r="AX22" i="7"/>
  <c r="AY22" i="7"/>
  <c r="AZ22" i="7"/>
  <c r="BA22" i="7"/>
  <c r="BB22" i="7"/>
  <c r="BC22" i="7"/>
  <c r="BD22" i="7"/>
  <c r="BE22" i="7"/>
  <c r="BF22" i="7"/>
  <c r="BG22" i="7"/>
  <c r="BH22" i="7"/>
  <c r="BI22" i="7"/>
  <c r="BJ22" i="7"/>
  <c r="DA22" i="7"/>
  <c r="DB22" i="7"/>
  <c r="DC22" i="7"/>
  <c r="DD22" i="7"/>
  <c r="DG22" i="7"/>
  <c r="DH22" i="7"/>
  <c r="DI22" i="7"/>
  <c r="DL22" i="7"/>
  <c r="DM22" i="7"/>
  <c r="DN22" i="7"/>
  <c r="DO22" i="7"/>
  <c r="DR22" i="7"/>
  <c r="DS22" i="7"/>
  <c r="DT22" i="7"/>
  <c r="DU22" i="7"/>
  <c r="D23" i="7"/>
  <c r="AB23" i="7"/>
  <c r="AC23" i="7"/>
  <c r="A24" i="7"/>
  <c r="K24" i="7" s="1"/>
  <c r="C24" i="7"/>
  <c r="M24" i="7" s="1"/>
  <c r="D24" i="7"/>
  <c r="N24" i="7"/>
  <c r="Q24" i="7"/>
  <c r="R24" i="7"/>
  <c r="T24" i="7"/>
  <c r="U24" i="7"/>
  <c r="V24" i="7"/>
  <c r="W24" i="7"/>
  <c r="X24" i="7"/>
  <c r="Y24" i="7"/>
  <c r="Z24" i="7"/>
  <c r="AA24" i="7"/>
  <c r="AB24" i="7"/>
  <c r="AF24" i="7"/>
  <c r="AG24" i="7"/>
  <c r="AJ24" i="7"/>
  <c r="AK24" i="7"/>
  <c r="AN24" i="7"/>
  <c r="AO24" i="7"/>
  <c r="AR24" i="7"/>
  <c r="AS24" i="7"/>
  <c r="AT24" i="7"/>
  <c r="AU24" i="7"/>
  <c r="AV24" i="7"/>
  <c r="AW24" i="7"/>
  <c r="AX24" i="7"/>
  <c r="AY24" i="7"/>
  <c r="AZ24" i="7"/>
  <c r="BA24" i="7"/>
  <c r="BB24" i="7"/>
  <c r="BC24" i="7"/>
  <c r="BD24" i="7"/>
  <c r="BE24" i="7"/>
  <c r="BF24" i="7"/>
  <c r="BG24" i="7"/>
  <c r="BH24" i="7"/>
  <c r="BI24" i="7"/>
  <c r="BJ24" i="7"/>
  <c r="DA24" i="7"/>
  <c r="DB24" i="7"/>
  <c r="DC24" i="7"/>
  <c r="DD24" i="7"/>
  <c r="DG24" i="7"/>
  <c r="DH24" i="7"/>
  <c r="DI24" i="7"/>
  <c r="DL24" i="7"/>
  <c r="DM24" i="7"/>
  <c r="DN24" i="7"/>
  <c r="DO24" i="7"/>
  <c r="DR24" i="7"/>
  <c r="DS24" i="7"/>
  <c r="DT24" i="7"/>
  <c r="DU24" i="7"/>
  <c r="D25" i="7"/>
  <c r="AB25" i="7"/>
  <c r="AC25" i="7"/>
  <c r="A26" i="7"/>
  <c r="K26" i="7" s="1"/>
  <c r="C26" i="7"/>
  <c r="M26" i="7" s="1"/>
  <c r="D26" i="7"/>
  <c r="N26" i="7"/>
  <c r="Q26" i="7"/>
  <c r="R26" i="7"/>
  <c r="T26" i="7"/>
  <c r="U26" i="7"/>
  <c r="V26" i="7"/>
  <c r="W26" i="7"/>
  <c r="X26" i="7"/>
  <c r="Y26" i="7"/>
  <c r="Z26" i="7"/>
  <c r="AA26" i="7"/>
  <c r="AB26" i="7"/>
  <c r="AF26" i="7"/>
  <c r="AG26" i="7"/>
  <c r="AJ26" i="7"/>
  <c r="AK26" i="7"/>
  <c r="AN26" i="7"/>
  <c r="AO26" i="7"/>
  <c r="AR26" i="7"/>
  <c r="AS26" i="7"/>
  <c r="AT26" i="7"/>
  <c r="AU26" i="7"/>
  <c r="AV26" i="7"/>
  <c r="AW26" i="7"/>
  <c r="AX26" i="7"/>
  <c r="AY26" i="7"/>
  <c r="AZ26" i="7"/>
  <c r="BA26" i="7"/>
  <c r="BB26" i="7"/>
  <c r="BC26" i="7"/>
  <c r="BD26" i="7"/>
  <c r="BE26" i="7"/>
  <c r="BF26" i="7"/>
  <c r="BG26" i="7"/>
  <c r="BH26" i="7"/>
  <c r="BI26" i="7"/>
  <c r="BJ26" i="7"/>
  <c r="DA26" i="7"/>
  <c r="DB26" i="7"/>
  <c r="DC26" i="7"/>
  <c r="DD26" i="7"/>
  <c r="DG26" i="7"/>
  <c r="DH26" i="7"/>
  <c r="DI26" i="7"/>
  <c r="DL26" i="7"/>
  <c r="DM26" i="7"/>
  <c r="DN26" i="7"/>
  <c r="DO26" i="7"/>
  <c r="DR26" i="7"/>
  <c r="DS26" i="7"/>
  <c r="DT26" i="7"/>
  <c r="DU26" i="7"/>
  <c r="D27" i="7"/>
  <c r="AB27" i="7"/>
  <c r="AC27" i="7"/>
  <c r="A28" i="7"/>
  <c r="K28" i="7" s="1"/>
  <c r="C28" i="7"/>
  <c r="M28" i="7" s="1"/>
  <c r="D28" i="7"/>
  <c r="N28" i="7"/>
  <c r="Q28" i="7"/>
  <c r="R28" i="7"/>
  <c r="T28" i="7"/>
  <c r="U28" i="7"/>
  <c r="V28" i="7"/>
  <c r="W28" i="7"/>
  <c r="X28" i="7"/>
  <c r="Y28" i="7"/>
  <c r="Z28" i="7"/>
  <c r="AA28" i="7"/>
  <c r="AB28" i="7"/>
  <c r="AF28" i="7"/>
  <c r="AG28" i="7"/>
  <c r="AJ28" i="7"/>
  <c r="AK28" i="7"/>
  <c r="AN28" i="7"/>
  <c r="AO28" i="7"/>
  <c r="AR28" i="7"/>
  <c r="AS28" i="7"/>
  <c r="AT28" i="7"/>
  <c r="AU28" i="7"/>
  <c r="AV28" i="7"/>
  <c r="AW28" i="7"/>
  <c r="AX28" i="7"/>
  <c r="AY28" i="7"/>
  <c r="AZ28" i="7"/>
  <c r="BA28" i="7"/>
  <c r="BB28" i="7"/>
  <c r="BC28" i="7"/>
  <c r="BD28" i="7"/>
  <c r="BE28" i="7"/>
  <c r="BF28" i="7"/>
  <c r="BG28" i="7"/>
  <c r="BH28" i="7"/>
  <c r="BI28" i="7"/>
  <c r="BJ28" i="7"/>
  <c r="DA28" i="7"/>
  <c r="DB28" i="7"/>
  <c r="DC28" i="7"/>
  <c r="DD28" i="7"/>
  <c r="DG28" i="7"/>
  <c r="DH28" i="7"/>
  <c r="DI28" i="7"/>
  <c r="DL28" i="7"/>
  <c r="DM28" i="7"/>
  <c r="DN28" i="7"/>
  <c r="DO28" i="7"/>
  <c r="DR28" i="7"/>
  <c r="DS28" i="7"/>
  <c r="DT28" i="7"/>
  <c r="DU28" i="7"/>
  <c r="D29" i="7"/>
  <c r="AB29" i="7"/>
  <c r="AC29" i="7"/>
  <c r="A30" i="7"/>
  <c r="K30" i="7" s="1"/>
  <c r="C30" i="7"/>
  <c r="M30" i="7" s="1"/>
  <c r="D30" i="7"/>
  <c r="N30" i="7"/>
  <c r="Q30" i="7"/>
  <c r="R30" i="7"/>
  <c r="T30" i="7"/>
  <c r="U30" i="7"/>
  <c r="V30" i="7"/>
  <c r="W30" i="7"/>
  <c r="X30" i="7"/>
  <c r="Y30" i="7"/>
  <c r="Z30" i="7"/>
  <c r="AA30" i="7"/>
  <c r="AB30" i="7"/>
  <c r="AF30" i="7"/>
  <c r="AG30" i="7"/>
  <c r="AJ30" i="7"/>
  <c r="AK30" i="7"/>
  <c r="AN30" i="7"/>
  <c r="AO30" i="7"/>
  <c r="AR30" i="7"/>
  <c r="AS30" i="7"/>
  <c r="AT30" i="7"/>
  <c r="AU30" i="7"/>
  <c r="AV30" i="7"/>
  <c r="AW30" i="7"/>
  <c r="AX30" i="7"/>
  <c r="AY30" i="7"/>
  <c r="AZ30" i="7"/>
  <c r="BA30" i="7"/>
  <c r="BB30" i="7"/>
  <c r="BC30" i="7"/>
  <c r="BD30" i="7"/>
  <c r="BE30" i="7"/>
  <c r="BF30" i="7"/>
  <c r="BG30" i="7"/>
  <c r="BH30" i="7"/>
  <c r="BI30" i="7"/>
  <c r="BJ30" i="7"/>
  <c r="DA30" i="7"/>
  <c r="DB30" i="7"/>
  <c r="DC30" i="7"/>
  <c r="DD30" i="7"/>
  <c r="DG30" i="7"/>
  <c r="DH30" i="7"/>
  <c r="DI30" i="7"/>
  <c r="DL30" i="7"/>
  <c r="DM30" i="7"/>
  <c r="DN30" i="7"/>
  <c r="DO30" i="7"/>
  <c r="DR30" i="7"/>
  <c r="DS30" i="7"/>
  <c r="DT30" i="7"/>
  <c r="DU30" i="7"/>
  <c r="D31" i="7"/>
  <c r="AB31" i="7"/>
  <c r="AC31" i="7"/>
  <c r="A32" i="7"/>
  <c r="K32" i="7" s="1"/>
  <c r="C32" i="7"/>
  <c r="M32" i="7" s="1"/>
  <c r="D32" i="7"/>
  <c r="N32" i="7"/>
  <c r="Q32" i="7"/>
  <c r="R32" i="7"/>
  <c r="T32" i="7"/>
  <c r="U32" i="7"/>
  <c r="V32" i="7"/>
  <c r="W32" i="7"/>
  <c r="X32" i="7"/>
  <c r="Y32" i="7"/>
  <c r="Z32" i="7"/>
  <c r="AA32" i="7"/>
  <c r="AB32" i="7"/>
  <c r="AF32" i="7"/>
  <c r="AG32" i="7"/>
  <c r="AJ32" i="7"/>
  <c r="AK32" i="7"/>
  <c r="AN32" i="7"/>
  <c r="AO32" i="7"/>
  <c r="AR32" i="7"/>
  <c r="AS32" i="7"/>
  <c r="AT32" i="7"/>
  <c r="AU32" i="7"/>
  <c r="AV32" i="7"/>
  <c r="AW32" i="7"/>
  <c r="AX32" i="7"/>
  <c r="AY32" i="7"/>
  <c r="AZ32" i="7"/>
  <c r="BA32" i="7"/>
  <c r="BB32" i="7"/>
  <c r="BC32" i="7"/>
  <c r="BD32" i="7"/>
  <c r="BE32" i="7"/>
  <c r="BF32" i="7"/>
  <c r="BG32" i="7"/>
  <c r="BH32" i="7"/>
  <c r="BI32" i="7"/>
  <c r="BJ32" i="7"/>
  <c r="DA32" i="7"/>
  <c r="DB32" i="7"/>
  <c r="DC32" i="7"/>
  <c r="DD32" i="7"/>
  <c r="DG32" i="7"/>
  <c r="DH32" i="7"/>
  <c r="DI32" i="7"/>
  <c r="DL32" i="7"/>
  <c r="DM32" i="7"/>
  <c r="DN32" i="7"/>
  <c r="DO32" i="7"/>
  <c r="DR32" i="7"/>
  <c r="DS32" i="7"/>
  <c r="DT32" i="7"/>
  <c r="DU32" i="7"/>
  <c r="D33" i="7"/>
  <c r="AB33" i="7"/>
  <c r="AC33" i="7"/>
  <c r="A34" i="7"/>
  <c r="K34" i="7" s="1"/>
  <c r="C34" i="7"/>
  <c r="M34" i="7" s="1"/>
  <c r="D34" i="7"/>
  <c r="N34" i="7"/>
  <c r="Q34" i="7"/>
  <c r="R34" i="7"/>
  <c r="T34" i="7"/>
  <c r="U34" i="7"/>
  <c r="V34" i="7"/>
  <c r="W34" i="7"/>
  <c r="X34" i="7"/>
  <c r="Y34" i="7"/>
  <c r="Z34" i="7"/>
  <c r="AA34" i="7"/>
  <c r="AB34" i="7"/>
  <c r="AF34" i="7"/>
  <c r="AG34" i="7"/>
  <c r="AJ34" i="7"/>
  <c r="AK34" i="7"/>
  <c r="AN34" i="7"/>
  <c r="AO34" i="7"/>
  <c r="AR34" i="7"/>
  <c r="AS34" i="7"/>
  <c r="AT34" i="7"/>
  <c r="AU34" i="7"/>
  <c r="AV34" i="7"/>
  <c r="AW34" i="7"/>
  <c r="AX34" i="7"/>
  <c r="AY34" i="7"/>
  <c r="AZ34" i="7"/>
  <c r="BA34" i="7"/>
  <c r="BB34" i="7"/>
  <c r="BC34" i="7"/>
  <c r="BD34" i="7"/>
  <c r="BE34" i="7"/>
  <c r="BF34" i="7"/>
  <c r="BG34" i="7"/>
  <c r="BH34" i="7"/>
  <c r="BI34" i="7"/>
  <c r="BJ34" i="7"/>
  <c r="DA34" i="7"/>
  <c r="DB34" i="7"/>
  <c r="DC34" i="7"/>
  <c r="DD34" i="7"/>
  <c r="DG34" i="7"/>
  <c r="DH34" i="7"/>
  <c r="DI34" i="7"/>
  <c r="DL34" i="7"/>
  <c r="DM34" i="7"/>
  <c r="DN34" i="7"/>
  <c r="DO34" i="7"/>
  <c r="DR34" i="7"/>
  <c r="DS34" i="7"/>
  <c r="DT34" i="7"/>
  <c r="DU34" i="7"/>
  <c r="D35" i="7"/>
  <c r="AB35" i="7"/>
  <c r="AC35" i="7"/>
  <c r="A36" i="7"/>
  <c r="K36" i="7" s="1"/>
  <c r="C36" i="7"/>
  <c r="M36" i="7" s="1"/>
  <c r="D36" i="7"/>
  <c r="N36" i="7"/>
  <c r="Q36" i="7"/>
  <c r="R36" i="7"/>
  <c r="T36" i="7"/>
  <c r="U36" i="7"/>
  <c r="V36" i="7"/>
  <c r="W36" i="7"/>
  <c r="X36" i="7"/>
  <c r="Y36" i="7"/>
  <c r="Z36" i="7"/>
  <c r="AA36" i="7"/>
  <c r="AB36" i="7"/>
  <c r="AF36" i="7"/>
  <c r="AG36" i="7"/>
  <c r="AJ36" i="7"/>
  <c r="AK36" i="7"/>
  <c r="AN36" i="7"/>
  <c r="AO36" i="7"/>
  <c r="AR36" i="7"/>
  <c r="AS36" i="7"/>
  <c r="AT36" i="7"/>
  <c r="AU36" i="7"/>
  <c r="AV36" i="7"/>
  <c r="AW36" i="7"/>
  <c r="AX36" i="7"/>
  <c r="AY36" i="7"/>
  <c r="AZ36" i="7"/>
  <c r="BA36" i="7"/>
  <c r="BB36" i="7"/>
  <c r="BC36" i="7"/>
  <c r="BD36" i="7"/>
  <c r="BE36" i="7"/>
  <c r="BF36" i="7"/>
  <c r="BG36" i="7"/>
  <c r="BH36" i="7"/>
  <c r="BI36" i="7"/>
  <c r="BJ36" i="7"/>
  <c r="DA36" i="7"/>
  <c r="DB36" i="7"/>
  <c r="DC36" i="7"/>
  <c r="DD36" i="7"/>
  <c r="DG36" i="7"/>
  <c r="DH36" i="7"/>
  <c r="DI36" i="7"/>
  <c r="DL36" i="7"/>
  <c r="DM36" i="7"/>
  <c r="DN36" i="7"/>
  <c r="DO36" i="7"/>
  <c r="DR36" i="7"/>
  <c r="DS36" i="7"/>
  <c r="DT36" i="7"/>
  <c r="DU36" i="7"/>
  <c r="D37" i="7"/>
  <c r="AB37" i="7"/>
  <c r="AC37" i="7"/>
  <c r="A38" i="7"/>
  <c r="K38" i="7" s="1"/>
  <c r="C38" i="7"/>
  <c r="M38" i="7" s="1"/>
  <c r="D38" i="7"/>
  <c r="N38" i="7"/>
  <c r="Q38" i="7"/>
  <c r="R38" i="7"/>
  <c r="T38" i="7"/>
  <c r="U38" i="7"/>
  <c r="V38" i="7"/>
  <c r="W38" i="7"/>
  <c r="X38" i="7"/>
  <c r="Y38" i="7"/>
  <c r="Z38" i="7"/>
  <c r="AA38" i="7"/>
  <c r="AB38" i="7"/>
  <c r="AF38" i="7"/>
  <c r="AG38" i="7"/>
  <c r="AJ38" i="7"/>
  <c r="AK38" i="7"/>
  <c r="AN38" i="7"/>
  <c r="AO38" i="7"/>
  <c r="AR38" i="7"/>
  <c r="AS38" i="7"/>
  <c r="AT38" i="7"/>
  <c r="AU38" i="7"/>
  <c r="AV38" i="7"/>
  <c r="AW38" i="7"/>
  <c r="AX38" i="7"/>
  <c r="AY38" i="7"/>
  <c r="AZ38" i="7"/>
  <c r="BA38" i="7"/>
  <c r="BB38" i="7"/>
  <c r="BC38" i="7"/>
  <c r="BD38" i="7"/>
  <c r="BE38" i="7"/>
  <c r="BF38" i="7"/>
  <c r="BG38" i="7"/>
  <c r="BH38" i="7"/>
  <c r="BI38" i="7"/>
  <c r="BJ38" i="7"/>
  <c r="DA38" i="7"/>
  <c r="DB38" i="7"/>
  <c r="DC38" i="7"/>
  <c r="DD38" i="7"/>
  <c r="DG38" i="7"/>
  <c r="DH38" i="7"/>
  <c r="DI38" i="7"/>
  <c r="DL38" i="7"/>
  <c r="DM38" i="7"/>
  <c r="DN38" i="7"/>
  <c r="DO38" i="7"/>
  <c r="DR38" i="7"/>
  <c r="DS38" i="7"/>
  <c r="DT38" i="7"/>
  <c r="DU38" i="7"/>
  <c r="D39" i="7"/>
  <c r="AB39" i="7"/>
  <c r="AC39" i="7"/>
  <c r="A40" i="7"/>
  <c r="K40" i="7" s="1"/>
  <c r="C40" i="7"/>
  <c r="M40" i="7" s="1"/>
  <c r="D40" i="7"/>
  <c r="N40" i="7"/>
  <c r="Q40" i="7"/>
  <c r="R40" i="7"/>
  <c r="T40" i="7"/>
  <c r="U40" i="7"/>
  <c r="V40" i="7"/>
  <c r="W40" i="7"/>
  <c r="X40" i="7"/>
  <c r="Y40" i="7"/>
  <c r="Z40" i="7"/>
  <c r="AA40" i="7"/>
  <c r="AB40" i="7"/>
  <c r="AF40" i="7"/>
  <c r="AG40" i="7"/>
  <c r="AJ40" i="7"/>
  <c r="AK40" i="7"/>
  <c r="AN40" i="7"/>
  <c r="AO40" i="7"/>
  <c r="AR40" i="7"/>
  <c r="AS40" i="7"/>
  <c r="AT40" i="7"/>
  <c r="AU40" i="7"/>
  <c r="AV40" i="7"/>
  <c r="AW40" i="7"/>
  <c r="AX40" i="7"/>
  <c r="AY40" i="7"/>
  <c r="AZ40" i="7"/>
  <c r="BA40" i="7"/>
  <c r="BB40" i="7"/>
  <c r="BC40" i="7"/>
  <c r="BD40" i="7"/>
  <c r="BE40" i="7"/>
  <c r="BF40" i="7"/>
  <c r="BG40" i="7"/>
  <c r="BH40" i="7"/>
  <c r="BI40" i="7"/>
  <c r="BJ40" i="7"/>
  <c r="DA40" i="7"/>
  <c r="DB40" i="7"/>
  <c r="DC40" i="7"/>
  <c r="DD40" i="7"/>
  <c r="DG40" i="7"/>
  <c r="DH40" i="7"/>
  <c r="DI40" i="7"/>
  <c r="DL40" i="7"/>
  <c r="DM40" i="7"/>
  <c r="DN40" i="7"/>
  <c r="DO40" i="7"/>
  <c r="DR40" i="7"/>
  <c r="DS40" i="7"/>
  <c r="DT40" i="7"/>
  <c r="DU40" i="7"/>
  <c r="D41" i="7"/>
  <c r="AB41" i="7"/>
  <c r="AC41" i="7"/>
  <c r="A42" i="7"/>
  <c r="K42" i="7" s="1"/>
  <c r="C42" i="7"/>
  <c r="M42" i="7" s="1"/>
  <c r="D42" i="7"/>
  <c r="N42" i="7"/>
  <c r="Q42" i="7"/>
  <c r="R42" i="7"/>
  <c r="T42" i="7"/>
  <c r="U42" i="7"/>
  <c r="V42" i="7"/>
  <c r="W42" i="7"/>
  <c r="X42" i="7"/>
  <c r="Y42" i="7"/>
  <c r="Z42" i="7"/>
  <c r="AA42" i="7"/>
  <c r="AB42" i="7"/>
  <c r="AF42" i="7"/>
  <c r="AG42" i="7"/>
  <c r="AJ42" i="7"/>
  <c r="AK42" i="7"/>
  <c r="AN42" i="7"/>
  <c r="AO42" i="7"/>
  <c r="AR42" i="7"/>
  <c r="AS42" i="7"/>
  <c r="AT42" i="7"/>
  <c r="AU42" i="7"/>
  <c r="AV42" i="7"/>
  <c r="AW42" i="7"/>
  <c r="AX42" i="7"/>
  <c r="AY42" i="7"/>
  <c r="AZ42" i="7"/>
  <c r="BA42" i="7"/>
  <c r="BB42" i="7"/>
  <c r="BC42" i="7"/>
  <c r="BD42" i="7"/>
  <c r="BE42" i="7"/>
  <c r="BF42" i="7"/>
  <c r="BG42" i="7"/>
  <c r="BH42" i="7"/>
  <c r="BI42" i="7"/>
  <c r="BJ42" i="7"/>
  <c r="DA42" i="7"/>
  <c r="DB42" i="7"/>
  <c r="DC42" i="7"/>
  <c r="DD42" i="7"/>
  <c r="DG42" i="7"/>
  <c r="DH42" i="7"/>
  <c r="DI42" i="7"/>
  <c r="DL42" i="7"/>
  <c r="DM42" i="7"/>
  <c r="DN42" i="7"/>
  <c r="DO42" i="7"/>
  <c r="DR42" i="7"/>
  <c r="DS42" i="7"/>
  <c r="DT42" i="7"/>
  <c r="DU42" i="7"/>
  <c r="D43" i="7"/>
  <c r="AB43" i="7"/>
  <c r="AC43" i="7"/>
  <c r="A44" i="7"/>
  <c r="K44" i="7" s="1"/>
  <c r="C44" i="7"/>
  <c r="M44" i="7" s="1"/>
  <c r="D44" i="7"/>
  <c r="N44" i="7"/>
  <c r="Q44" i="7"/>
  <c r="R44" i="7"/>
  <c r="T44" i="7"/>
  <c r="U44" i="7"/>
  <c r="V44" i="7"/>
  <c r="W44" i="7"/>
  <c r="X44" i="7"/>
  <c r="Y44" i="7"/>
  <c r="Z44" i="7"/>
  <c r="AA44" i="7"/>
  <c r="AB44" i="7"/>
  <c r="AF44" i="7"/>
  <c r="AG44" i="7"/>
  <c r="AJ44" i="7"/>
  <c r="AK44" i="7"/>
  <c r="AN44" i="7"/>
  <c r="AO44" i="7"/>
  <c r="AR44" i="7"/>
  <c r="AS44" i="7"/>
  <c r="AT44" i="7"/>
  <c r="AU44" i="7"/>
  <c r="AV44" i="7"/>
  <c r="AW44" i="7"/>
  <c r="AX44" i="7"/>
  <c r="AY44" i="7"/>
  <c r="AZ44" i="7"/>
  <c r="BA44" i="7"/>
  <c r="BB44" i="7"/>
  <c r="BC44" i="7"/>
  <c r="BD44" i="7"/>
  <c r="BE44" i="7"/>
  <c r="BF44" i="7"/>
  <c r="BG44" i="7"/>
  <c r="BH44" i="7"/>
  <c r="BI44" i="7"/>
  <c r="BJ44" i="7"/>
  <c r="DA44" i="7"/>
  <c r="DB44" i="7"/>
  <c r="DC44" i="7"/>
  <c r="DD44" i="7"/>
  <c r="DG44" i="7"/>
  <c r="DH44" i="7"/>
  <c r="DI44" i="7"/>
  <c r="DL44" i="7"/>
  <c r="DM44" i="7"/>
  <c r="DN44" i="7"/>
  <c r="DO44" i="7"/>
  <c r="DR44" i="7"/>
  <c r="DS44" i="7"/>
  <c r="DT44" i="7"/>
  <c r="DU44" i="7"/>
  <c r="D45" i="7"/>
  <c r="AB45" i="7"/>
  <c r="AC45" i="7"/>
  <c r="A46" i="7"/>
  <c r="K46" i="7" s="1"/>
  <c r="C46" i="7"/>
  <c r="M46" i="7" s="1"/>
  <c r="D46" i="7"/>
  <c r="N46" i="7"/>
  <c r="Q46" i="7"/>
  <c r="R46" i="7"/>
  <c r="T46" i="7"/>
  <c r="U46" i="7"/>
  <c r="V46" i="7"/>
  <c r="W46" i="7"/>
  <c r="X46" i="7"/>
  <c r="Y46" i="7"/>
  <c r="Z46" i="7"/>
  <c r="AA46" i="7"/>
  <c r="AB46" i="7"/>
  <c r="AF46" i="7"/>
  <c r="AG46" i="7"/>
  <c r="AJ46" i="7"/>
  <c r="AK46" i="7"/>
  <c r="AN46" i="7"/>
  <c r="AO46" i="7"/>
  <c r="AR46" i="7"/>
  <c r="AS46" i="7"/>
  <c r="AT46" i="7"/>
  <c r="AU46" i="7"/>
  <c r="AV46" i="7"/>
  <c r="AW46" i="7"/>
  <c r="AX46" i="7"/>
  <c r="AY46" i="7"/>
  <c r="AZ46" i="7"/>
  <c r="BA46" i="7"/>
  <c r="BB46" i="7"/>
  <c r="BC46" i="7"/>
  <c r="BD46" i="7"/>
  <c r="BE46" i="7"/>
  <c r="BF46" i="7"/>
  <c r="BG46" i="7"/>
  <c r="BH46" i="7"/>
  <c r="BI46" i="7"/>
  <c r="BJ46" i="7"/>
  <c r="DA46" i="7"/>
  <c r="DB46" i="7"/>
  <c r="DC46" i="7"/>
  <c r="DD46" i="7"/>
  <c r="DG46" i="7"/>
  <c r="DH46" i="7"/>
  <c r="DI46" i="7"/>
  <c r="DL46" i="7"/>
  <c r="DM46" i="7"/>
  <c r="DN46" i="7"/>
  <c r="DO46" i="7"/>
  <c r="DR46" i="7"/>
  <c r="DS46" i="7"/>
  <c r="DT46" i="7"/>
  <c r="DU46" i="7"/>
  <c r="D47" i="7"/>
  <c r="AB47" i="7"/>
  <c r="AC47" i="7"/>
  <c r="A48" i="7"/>
  <c r="K48" i="7" s="1"/>
  <c r="C48" i="7"/>
  <c r="M48" i="7" s="1"/>
  <c r="D48" i="7"/>
  <c r="N48" i="7"/>
  <c r="Q48" i="7"/>
  <c r="R48" i="7"/>
  <c r="T48" i="7"/>
  <c r="U48" i="7"/>
  <c r="V48" i="7"/>
  <c r="W48" i="7"/>
  <c r="X48" i="7"/>
  <c r="Y48" i="7"/>
  <c r="Z48" i="7"/>
  <c r="AA48" i="7"/>
  <c r="AB48" i="7"/>
  <c r="AF48" i="7"/>
  <c r="AG48" i="7"/>
  <c r="AJ48" i="7"/>
  <c r="AK48" i="7"/>
  <c r="AN48" i="7"/>
  <c r="AO48" i="7"/>
  <c r="AR48" i="7"/>
  <c r="AS48" i="7"/>
  <c r="AT48" i="7"/>
  <c r="AU48" i="7"/>
  <c r="AV48" i="7"/>
  <c r="AW48" i="7"/>
  <c r="AX48" i="7"/>
  <c r="AY48" i="7"/>
  <c r="AZ48" i="7"/>
  <c r="BA48" i="7"/>
  <c r="BB48" i="7"/>
  <c r="BC48" i="7"/>
  <c r="BD48" i="7"/>
  <c r="BE48" i="7"/>
  <c r="BF48" i="7"/>
  <c r="BG48" i="7"/>
  <c r="BH48" i="7"/>
  <c r="BI48" i="7"/>
  <c r="BJ48" i="7"/>
  <c r="DA48" i="7"/>
  <c r="DB48" i="7"/>
  <c r="DC48" i="7"/>
  <c r="DD48" i="7"/>
  <c r="DG48" i="7"/>
  <c r="DH48" i="7"/>
  <c r="DI48" i="7"/>
  <c r="DL48" i="7"/>
  <c r="DM48" i="7"/>
  <c r="DN48" i="7"/>
  <c r="DO48" i="7"/>
  <c r="DR48" i="7"/>
  <c r="DS48" i="7"/>
  <c r="DT48" i="7"/>
  <c r="DU48" i="7"/>
  <c r="D49" i="7"/>
  <c r="AB49" i="7"/>
  <c r="AC49" i="7"/>
  <c r="A50" i="7"/>
  <c r="K50" i="7" s="1"/>
  <c r="C50" i="7"/>
  <c r="M50" i="7" s="1"/>
  <c r="D50" i="7"/>
  <c r="N50" i="7"/>
  <c r="Q50" i="7"/>
  <c r="R50" i="7"/>
  <c r="T50" i="7"/>
  <c r="U50" i="7"/>
  <c r="V50" i="7"/>
  <c r="W50" i="7"/>
  <c r="X50" i="7"/>
  <c r="Y50" i="7"/>
  <c r="Z50" i="7"/>
  <c r="AA50" i="7"/>
  <c r="AB50" i="7"/>
  <c r="AF50" i="7"/>
  <c r="AG50" i="7"/>
  <c r="AJ50" i="7"/>
  <c r="AK50" i="7"/>
  <c r="AN50" i="7"/>
  <c r="AO50" i="7"/>
  <c r="AR50" i="7"/>
  <c r="AS50" i="7"/>
  <c r="AT50" i="7"/>
  <c r="AU50" i="7"/>
  <c r="AV50" i="7"/>
  <c r="AW50" i="7"/>
  <c r="AX50" i="7"/>
  <c r="AY50" i="7"/>
  <c r="AZ50" i="7"/>
  <c r="BA50" i="7"/>
  <c r="BB50" i="7"/>
  <c r="BC50" i="7"/>
  <c r="BD50" i="7"/>
  <c r="BE50" i="7"/>
  <c r="BF50" i="7"/>
  <c r="BG50" i="7"/>
  <c r="BH50" i="7"/>
  <c r="BI50" i="7"/>
  <c r="BJ50" i="7"/>
  <c r="DA50" i="7"/>
  <c r="DB50" i="7"/>
  <c r="DC50" i="7"/>
  <c r="DD50" i="7"/>
  <c r="DG50" i="7"/>
  <c r="DH50" i="7"/>
  <c r="DI50" i="7"/>
  <c r="DL50" i="7"/>
  <c r="DM50" i="7"/>
  <c r="DN50" i="7"/>
  <c r="DO50" i="7"/>
  <c r="DR50" i="7"/>
  <c r="DS50" i="7"/>
  <c r="DT50" i="7"/>
  <c r="DU50" i="7"/>
  <c r="D51" i="7"/>
  <c r="AB51" i="7"/>
  <c r="AC51" i="7"/>
  <c r="A52" i="7"/>
  <c r="K52" i="7" s="1"/>
  <c r="C52" i="7"/>
  <c r="M52" i="7" s="1"/>
  <c r="D52" i="7"/>
  <c r="N52" i="7"/>
  <c r="Q52" i="7"/>
  <c r="R52" i="7"/>
  <c r="T52" i="7"/>
  <c r="U52" i="7"/>
  <c r="V52" i="7"/>
  <c r="W52" i="7"/>
  <c r="X52" i="7"/>
  <c r="Y52" i="7"/>
  <c r="Z52" i="7"/>
  <c r="AA52" i="7"/>
  <c r="AB52" i="7"/>
  <c r="AF52" i="7"/>
  <c r="AG52" i="7"/>
  <c r="AJ52" i="7"/>
  <c r="AK52" i="7"/>
  <c r="AN52" i="7"/>
  <c r="AO52" i="7"/>
  <c r="AR52" i="7"/>
  <c r="AS52" i="7"/>
  <c r="AT52" i="7"/>
  <c r="AU52" i="7"/>
  <c r="AV52" i="7"/>
  <c r="AW52" i="7"/>
  <c r="AX52" i="7"/>
  <c r="AY52" i="7"/>
  <c r="AZ52" i="7"/>
  <c r="BA52" i="7"/>
  <c r="BB52" i="7"/>
  <c r="BC52" i="7"/>
  <c r="BD52" i="7"/>
  <c r="BE52" i="7"/>
  <c r="BF52" i="7"/>
  <c r="BG52" i="7"/>
  <c r="BH52" i="7"/>
  <c r="BI52" i="7"/>
  <c r="BJ52" i="7"/>
  <c r="DA52" i="7"/>
  <c r="DB52" i="7"/>
  <c r="DC52" i="7"/>
  <c r="DD52" i="7"/>
  <c r="DG52" i="7"/>
  <c r="DH52" i="7"/>
  <c r="DI52" i="7"/>
  <c r="DL52" i="7"/>
  <c r="DM52" i="7"/>
  <c r="DN52" i="7"/>
  <c r="DO52" i="7"/>
  <c r="DR52" i="7"/>
  <c r="DS52" i="7"/>
  <c r="DT52" i="7"/>
  <c r="DU52" i="7"/>
  <c r="D53" i="7"/>
  <c r="AB53" i="7"/>
  <c r="AC53" i="7"/>
  <c r="A54" i="7"/>
  <c r="K54" i="7" s="1"/>
  <c r="C54" i="7"/>
  <c r="M54" i="7" s="1"/>
  <c r="D54" i="7"/>
  <c r="N54" i="7"/>
  <c r="Q54" i="7"/>
  <c r="R54" i="7"/>
  <c r="T54" i="7"/>
  <c r="U54" i="7"/>
  <c r="V54" i="7"/>
  <c r="W54" i="7"/>
  <c r="X54" i="7"/>
  <c r="Y54" i="7"/>
  <c r="Z54" i="7"/>
  <c r="AA54" i="7"/>
  <c r="AB54" i="7"/>
  <c r="AF54" i="7"/>
  <c r="AG54" i="7"/>
  <c r="AJ54" i="7"/>
  <c r="AK54" i="7"/>
  <c r="AN54" i="7"/>
  <c r="AO54" i="7"/>
  <c r="AR54" i="7"/>
  <c r="AS54" i="7"/>
  <c r="AT54" i="7"/>
  <c r="AU54" i="7"/>
  <c r="AV54" i="7"/>
  <c r="AW54" i="7"/>
  <c r="AX54" i="7"/>
  <c r="AY54" i="7"/>
  <c r="AZ54" i="7"/>
  <c r="BA54" i="7"/>
  <c r="BB54" i="7"/>
  <c r="BC54" i="7"/>
  <c r="BD54" i="7"/>
  <c r="BE54" i="7"/>
  <c r="BF54" i="7"/>
  <c r="BG54" i="7"/>
  <c r="BH54" i="7"/>
  <c r="BI54" i="7"/>
  <c r="BJ54" i="7"/>
  <c r="DA54" i="7"/>
  <c r="DB54" i="7"/>
  <c r="DC54" i="7"/>
  <c r="DD54" i="7"/>
  <c r="DG54" i="7"/>
  <c r="DH54" i="7"/>
  <c r="DI54" i="7"/>
  <c r="DL54" i="7"/>
  <c r="DM54" i="7"/>
  <c r="DN54" i="7"/>
  <c r="DO54" i="7"/>
  <c r="DR54" i="7"/>
  <c r="DS54" i="7"/>
  <c r="DT54" i="7"/>
  <c r="DU54" i="7"/>
  <c r="D55" i="7"/>
  <c r="AB55" i="7"/>
  <c r="AC55" i="7"/>
  <c r="A56" i="7"/>
  <c r="K56" i="7" s="1"/>
  <c r="C56" i="7"/>
  <c r="M56" i="7" s="1"/>
  <c r="D56" i="7"/>
  <c r="N56" i="7"/>
  <c r="Q56" i="7"/>
  <c r="R56" i="7"/>
  <c r="T56" i="7"/>
  <c r="U56" i="7"/>
  <c r="V56" i="7"/>
  <c r="W56" i="7"/>
  <c r="X56" i="7"/>
  <c r="Y56" i="7"/>
  <c r="Z56" i="7"/>
  <c r="AA56" i="7"/>
  <c r="AB56" i="7"/>
  <c r="AF56" i="7"/>
  <c r="AG56" i="7"/>
  <c r="AJ56" i="7"/>
  <c r="AK56" i="7"/>
  <c r="AN56" i="7"/>
  <c r="AO56" i="7"/>
  <c r="AR56" i="7"/>
  <c r="AS56" i="7"/>
  <c r="AT56" i="7"/>
  <c r="AU56" i="7"/>
  <c r="AV56" i="7"/>
  <c r="AW56" i="7"/>
  <c r="AX56" i="7"/>
  <c r="AY56" i="7"/>
  <c r="AZ56" i="7"/>
  <c r="BA56" i="7"/>
  <c r="BB56" i="7"/>
  <c r="BC56" i="7"/>
  <c r="BD56" i="7"/>
  <c r="BE56" i="7"/>
  <c r="BF56" i="7"/>
  <c r="BG56" i="7"/>
  <c r="BH56" i="7"/>
  <c r="BI56" i="7"/>
  <c r="BJ56" i="7"/>
  <c r="DA56" i="7"/>
  <c r="DB56" i="7"/>
  <c r="DC56" i="7"/>
  <c r="DD56" i="7"/>
  <c r="DG56" i="7"/>
  <c r="DH56" i="7"/>
  <c r="DI56" i="7"/>
  <c r="DL56" i="7"/>
  <c r="DM56" i="7"/>
  <c r="DN56" i="7"/>
  <c r="DO56" i="7"/>
  <c r="DR56" i="7"/>
  <c r="DS56" i="7"/>
  <c r="DT56" i="7"/>
  <c r="DU56" i="7"/>
  <c r="D57" i="7"/>
  <c r="AB57" i="7"/>
  <c r="AC57" i="7"/>
  <c r="Z12" i="9"/>
  <c r="Z12" i="6" s="1"/>
  <c r="N224" i="10"/>
  <c r="W84" i="5"/>
  <c r="O224" i="10"/>
  <c r="P224" i="10"/>
  <c r="Q224" i="10"/>
  <c r="W15" i="5" s="1"/>
  <c r="X224" i="10"/>
  <c r="Y224" i="10"/>
  <c r="AI84" i="5"/>
  <c r="Z224" i="10"/>
  <c r="AA224" i="10"/>
  <c r="AB224" i="10"/>
  <c r="AC224" i="10"/>
  <c r="CG3" i="13"/>
  <c r="R15" i="13"/>
  <c r="BE5" i="13"/>
  <c r="BE4" i="13"/>
  <c r="BT34" i="13"/>
  <c r="BS34" i="13"/>
  <c r="BR34" i="13"/>
  <c r="BQ34" i="13"/>
  <c r="BP34" i="13"/>
  <c r="BT33" i="13"/>
  <c r="BS33" i="13"/>
  <c r="BR33" i="13"/>
  <c r="BQ33" i="13"/>
  <c r="BP33" i="13"/>
  <c r="BT32" i="13"/>
  <c r="BS32" i="13"/>
  <c r="BR32" i="13"/>
  <c r="BQ32" i="13"/>
  <c r="BP32" i="13"/>
  <c r="BT31" i="13"/>
  <c r="BS31" i="13"/>
  <c r="BR31" i="13"/>
  <c r="BQ31" i="13"/>
  <c r="BP31" i="13"/>
  <c r="BT30" i="13"/>
  <c r="BS30" i="13"/>
  <c r="BR30" i="13"/>
  <c r="BQ30" i="13"/>
  <c r="BP30" i="13"/>
  <c r="BT29" i="13"/>
  <c r="BS29" i="13"/>
  <c r="BR29" i="13"/>
  <c r="BQ29" i="13"/>
  <c r="BP29" i="13"/>
  <c r="BT28" i="13"/>
  <c r="BS28" i="13"/>
  <c r="BR28" i="13"/>
  <c r="BQ28" i="13"/>
  <c r="BP28" i="13"/>
  <c r="BT27" i="13"/>
  <c r="BS27" i="13"/>
  <c r="BR27" i="13"/>
  <c r="BQ27" i="13"/>
  <c r="BP27" i="13"/>
  <c r="BT26" i="13"/>
  <c r="BS26" i="13"/>
  <c r="BR26" i="13"/>
  <c r="BQ26" i="13"/>
  <c r="BP26" i="13"/>
  <c r="BT25" i="13"/>
  <c r="BS25" i="13"/>
  <c r="BR25" i="13"/>
  <c r="BQ25" i="13"/>
  <c r="BP25" i="13"/>
  <c r="BT24" i="13"/>
  <c r="BS24" i="13"/>
  <c r="BR24" i="13"/>
  <c r="BQ24" i="13"/>
  <c r="BP24" i="13"/>
  <c r="BT23" i="13"/>
  <c r="BS23" i="13"/>
  <c r="BR23" i="13"/>
  <c r="BQ23" i="13"/>
  <c r="BP23" i="13"/>
  <c r="BT22" i="13"/>
  <c r="BS22" i="13"/>
  <c r="BR22" i="13"/>
  <c r="BQ22" i="13"/>
  <c r="BP22" i="13"/>
  <c r="BT21" i="13"/>
  <c r="BS21" i="13"/>
  <c r="BR21" i="13"/>
  <c r="BQ21" i="13"/>
  <c r="BP21" i="13"/>
  <c r="BT20" i="13"/>
  <c r="BS20" i="13"/>
  <c r="BR20" i="13"/>
  <c r="BQ20" i="13"/>
  <c r="BP20" i="13"/>
  <c r="BT19" i="13"/>
  <c r="BS19" i="13"/>
  <c r="BR19" i="13"/>
  <c r="BQ19" i="13"/>
  <c r="BP19" i="13"/>
  <c r="BT18" i="13"/>
  <c r="BS18" i="13"/>
  <c r="BR18" i="13"/>
  <c r="BQ18" i="13"/>
  <c r="BP18" i="13"/>
  <c r="BT17" i="13"/>
  <c r="BS17" i="13"/>
  <c r="BR17" i="13"/>
  <c r="BQ17" i="13"/>
  <c r="BP17" i="13"/>
  <c r="BT16" i="13"/>
  <c r="BS16" i="13"/>
  <c r="BR16" i="13"/>
  <c r="BQ16" i="13"/>
  <c r="BP16" i="13"/>
  <c r="BT15" i="13"/>
  <c r="BS15" i="13"/>
  <c r="BR15" i="13"/>
  <c r="BQ15" i="13"/>
  <c r="BP15" i="13"/>
  <c r="BN34" i="13"/>
  <c r="BM34" i="13"/>
  <c r="BL34" i="13"/>
  <c r="BK34" i="13"/>
  <c r="BJ34" i="13"/>
  <c r="BN33" i="13"/>
  <c r="BM33" i="13"/>
  <c r="BL33" i="13"/>
  <c r="BK33" i="13"/>
  <c r="BJ33" i="13"/>
  <c r="BN32" i="13"/>
  <c r="BM32" i="13"/>
  <c r="BL32" i="13"/>
  <c r="BK32" i="13"/>
  <c r="BJ32" i="13"/>
  <c r="BN31" i="13"/>
  <c r="BM31" i="13"/>
  <c r="BL31" i="13"/>
  <c r="BK31" i="13"/>
  <c r="BJ31" i="13"/>
  <c r="BN30" i="13"/>
  <c r="BM30" i="13"/>
  <c r="BL30" i="13"/>
  <c r="BK30" i="13"/>
  <c r="BJ30" i="13"/>
  <c r="BN29" i="13"/>
  <c r="BM29" i="13"/>
  <c r="BL29" i="13"/>
  <c r="BK29" i="13"/>
  <c r="BJ29" i="13"/>
  <c r="BN28" i="13"/>
  <c r="BM28" i="13"/>
  <c r="BL28" i="13"/>
  <c r="BK28" i="13"/>
  <c r="BJ28" i="13"/>
  <c r="BN27" i="13"/>
  <c r="BM27" i="13"/>
  <c r="BL27" i="13"/>
  <c r="BK27" i="13"/>
  <c r="BJ27" i="13"/>
  <c r="BN26" i="13"/>
  <c r="BM26" i="13"/>
  <c r="BL26" i="13"/>
  <c r="BK26" i="13"/>
  <c r="BJ26" i="13"/>
  <c r="BN25" i="13"/>
  <c r="BM25" i="13"/>
  <c r="BL25" i="13"/>
  <c r="BK25" i="13"/>
  <c r="BJ25" i="13"/>
  <c r="BN24" i="13"/>
  <c r="BM24" i="13"/>
  <c r="BL24" i="13"/>
  <c r="BK24" i="13"/>
  <c r="BJ24" i="13"/>
  <c r="BN23" i="13"/>
  <c r="BM23" i="13"/>
  <c r="BL23" i="13"/>
  <c r="BK23" i="13"/>
  <c r="BJ23" i="13"/>
  <c r="BN22" i="13"/>
  <c r="BM22" i="13"/>
  <c r="BL22" i="13"/>
  <c r="BK22" i="13"/>
  <c r="BJ22" i="13"/>
  <c r="BN21" i="13"/>
  <c r="BM21" i="13"/>
  <c r="BL21" i="13"/>
  <c r="BK21" i="13"/>
  <c r="BJ21" i="13"/>
  <c r="BN20" i="13"/>
  <c r="BM20" i="13"/>
  <c r="BL20" i="13"/>
  <c r="BK20" i="13"/>
  <c r="BJ20" i="13"/>
  <c r="BN19" i="13"/>
  <c r="BM19" i="13"/>
  <c r="BL19" i="13"/>
  <c r="BK19" i="13"/>
  <c r="BJ19" i="13"/>
  <c r="BN18" i="13"/>
  <c r="BM18" i="13"/>
  <c r="BL18" i="13"/>
  <c r="BK18" i="13"/>
  <c r="BJ18" i="13"/>
  <c r="BN17" i="13"/>
  <c r="BM17" i="13"/>
  <c r="BL17" i="13"/>
  <c r="BK17" i="13"/>
  <c r="BJ17" i="13"/>
  <c r="BN16" i="13"/>
  <c r="BM16" i="13"/>
  <c r="BL16" i="13"/>
  <c r="BK16" i="13"/>
  <c r="BJ16" i="13"/>
  <c r="BN15" i="13"/>
  <c r="BM15" i="13"/>
  <c r="BL15" i="13"/>
  <c r="BK15" i="13"/>
  <c r="BJ15" i="13"/>
  <c r="AX34" i="13"/>
  <c r="AX33" i="13"/>
  <c r="AX32" i="13"/>
  <c r="AX31" i="13"/>
  <c r="AX30" i="13"/>
  <c r="AX29" i="13"/>
  <c r="AX28" i="13"/>
  <c r="AX27" i="13"/>
  <c r="AX26" i="13"/>
  <c r="AX25" i="13"/>
  <c r="AX24" i="13"/>
  <c r="AX23" i="13"/>
  <c r="AX22" i="13"/>
  <c r="AX21" i="13"/>
  <c r="AX20" i="13"/>
  <c r="AX19" i="13"/>
  <c r="AX18" i="13"/>
  <c r="AX17" i="13"/>
  <c r="AX16" i="13"/>
  <c r="AX15" i="13"/>
  <c r="AW34" i="13"/>
  <c r="AW33" i="13"/>
  <c r="AW32" i="13"/>
  <c r="AW31" i="13"/>
  <c r="AW30" i="13"/>
  <c r="AW29" i="13"/>
  <c r="AW28" i="13"/>
  <c r="AW27" i="13"/>
  <c r="AW26" i="13"/>
  <c r="AW25" i="13"/>
  <c r="AW24" i="13"/>
  <c r="AW23" i="13"/>
  <c r="AW22" i="13"/>
  <c r="AW21" i="13"/>
  <c r="AW20" i="13"/>
  <c r="AW19" i="13"/>
  <c r="AW18" i="13"/>
  <c r="AW17" i="13"/>
  <c r="AW16" i="13"/>
  <c r="AW15" i="13"/>
  <c r="AV34" i="13"/>
  <c r="AV33" i="13"/>
  <c r="AV32" i="13"/>
  <c r="AV31" i="13"/>
  <c r="AV30" i="13"/>
  <c r="AV29" i="13"/>
  <c r="AV28" i="13"/>
  <c r="AV27" i="13"/>
  <c r="AV26" i="13"/>
  <c r="AV25" i="13"/>
  <c r="AV24" i="13"/>
  <c r="AV23" i="13"/>
  <c r="AV22" i="13"/>
  <c r="AV21" i="13"/>
  <c r="AV20" i="13"/>
  <c r="AV19" i="13"/>
  <c r="AV18" i="13"/>
  <c r="AV17" i="13"/>
  <c r="AV16" i="13"/>
  <c r="AV15" i="13"/>
  <c r="AI34" i="13"/>
  <c r="AH34" i="13"/>
  <c r="AG34" i="13"/>
  <c r="AF34" i="13"/>
  <c r="AE34" i="13"/>
  <c r="AD34" i="13"/>
  <c r="AC34" i="13"/>
  <c r="AB34" i="13"/>
  <c r="AI33" i="13"/>
  <c r="AH33" i="13"/>
  <c r="AG33" i="13"/>
  <c r="AF33" i="13"/>
  <c r="AE33" i="13"/>
  <c r="AD33" i="13"/>
  <c r="AC33" i="13"/>
  <c r="AB33" i="13"/>
  <c r="AI32" i="13"/>
  <c r="AH32" i="13"/>
  <c r="AG32" i="13"/>
  <c r="AF32" i="13"/>
  <c r="AE32" i="13"/>
  <c r="AD32" i="13"/>
  <c r="AC32" i="13"/>
  <c r="AB32" i="13"/>
  <c r="AI31" i="13"/>
  <c r="AH31" i="13"/>
  <c r="AG31" i="13"/>
  <c r="AF31" i="13"/>
  <c r="AE31" i="13"/>
  <c r="AD31" i="13"/>
  <c r="AC31" i="13"/>
  <c r="AB31" i="13"/>
  <c r="AI30" i="13"/>
  <c r="AH30" i="13"/>
  <c r="AG30" i="13"/>
  <c r="AF30" i="13"/>
  <c r="AE30" i="13"/>
  <c r="AD30" i="13"/>
  <c r="AC30" i="13"/>
  <c r="AB30" i="13"/>
  <c r="AI29" i="13"/>
  <c r="AH29" i="13"/>
  <c r="AG29" i="13"/>
  <c r="AF29" i="13"/>
  <c r="AE29" i="13"/>
  <c r="AD29" i="13"/>
  <c r="AC29" i="13"/>
  <c r="AB29" i="13"/>
  <c r="AI28" i="13"/>
  <c r="AH28" i="13"/>
  <c r="AG28" i="13"/>
  <c r="AF28" i="13"/>
  <c r="AE28" i="13"/>
  <c r="AD28" i="13"/>
  <c r="AC28" i="13"/>
  <c r="AB28" i="13"/>
  <c r="AI27" i="13"/>
  <c r="AH27" i="13"/>
  <c r="AG27" i="13"/>
  <c r="AF27" i="13"/>
  <c r="AE27" i="13"/>
  <c r="AD27" i="13"/>
  <c r="AC27" i="13"/>
  <c r="AB27" i="13"/>
  <c r="AI26" i="13"/>
  <c r="AH26" i="13"/>
  <c r="AG26" i="13"/>
  <c r="AF26" i="13"/>
  <c r="AE26" i="13"/>
  <c r="AD26" i="13"/>
  <c r="AC26" i="13"/>
  <c r="AB26" i="13"/>
  <c r="AI25" i="13"/>
  <c r="AH25" i="13"/>
  <c r="AG25" i="13"/>
  <c r="AF25" i="13"/>
  <c r="AE25" i="13"/>
  <c r="AD25" i="13"/>
  <c r="AC25" i="13"/>
  <c r="AB25" i="13"/>
  <c r="AI24" i="13"/>
  <c r="AH24" i="13"/>
  <c r="AG24" i="13"/>
  <c r="AF24" i="13"/>
  <c r="AE24" i="13"/>
  <c r="AD24" i="13"/>
  <c r="AC24" i="13"/>
  <c r="AB24" i="13"/>
  <c r="AI23" i="13"/>
  <c r="AH23" i="13"/>
  <c r="AG23" i="13"/>
  <c r="AF23" i="13"/>
  <c r="AE23" i="13"/>
  <c r="AD23" i="13"/>
  <c r="AC23" i="13"/>
  <c r="AB23" i="13"/>
  <c r="AI22" i="13"/>
  <c r="AH22" i="13"/>
  <c r="AG22" i="13"/>
  <c r="AF22" i="13"/>
  <c r="AE22" i="13"/>
  <c r="AD22" i="13"/>
  <c r="AC22" i="13"/>
  <c r="AB22" i="13"/>
  <c r="AI21" i="13"/>
  <c r="AH21" i="13"/>
  <c r="AG21" i="13"/>
  <c r="AF21" i="13"/>
  <c r="AE21" i="13"/>
  <c r="AD21" i="13"/>
  <c r="AC21" i="13"/>
  <c r="AB21" i="13"/>
  <c r="AI20" i="13"/>
  <c r="AH20" i="13"/>
  <c r="AG20" i="13"/>
  <c r="AF20" i="13"/>
  <c r="AE20" i="13"/>
  <c r="AD20" i="13"/>
  <c r="AC20" i="13"/>
  <c r="AB20" i="13"/>
  <c r="AI19" i="13"/>
  <c r="AH19" i="13"/>
  <c r="AG19" i="13"/>
  <c r="AF19" i="13"/>
  <c r="AE19" i="13"/>
  <c r="AD19" i="13"/>
  <c r="AC19" i="13"/>
  <c r="AB19" i="13"/>
  <c r="AI18" i="13"/>
  <c r="AH18" i="13"/>
  <c r="AG18" i="13"/>
  <c r="AF18" i="13"/>
  <c r="AE18" i="13"/>
  <c r="AD18" i="13"/>
  <c r="AC18" i="13"/>
  <c r="AB18" i="13"/>
  <c r="AI17" i="13"/>
  <c r="AH17" i="13"/>
  <c r="AG17" i="13"/>
  <c r="AF17" i="13"/>
  <c r="AE17" i="13"/>
  <c r="AD17" i="13"/>
  <c r="AC17" i="13"/>
  <c r="AB17" i="13"/>
  <c r="AI16" i="13"/>
  <c r="AH16" i="13"/>
  <c r="AG16" i="13"/>
  <c r="AF16" i="13"/>
  <c r="AE16" i="13"/>
  <c r="AD16" i="13"/>
  <c r="AC16" i="13"/>
  <c r="AB16" i="13"/>
  <c r="AI15" i="13"/>
  <c r="AH15" i="13"/>
  <c r="AG15" i="13"/>
  <c r="AF15" i="13"/>
  <c r="AE15" i="13"/>
  <c r="AD15" i="13"/>
  <c r="AC15" i="13"/>
  <c r="AB15" i="13"/>
  <c r="Y34" i="13"/>
  <c r="X34" i="13"/>
  <c r="W34" i="13"/>
  <c r="V34" i="13"/>
  <c r="U34" i="13"/>
  <c r="T34" i="13"/>
  <c r="S34" i="13"/>
  <c r="Y33" i="13"/>
  <c r="X33" i="13"/>
  <c r="W33" i="13"/>
  <c r="V33" i="13"/>
  <c r="U33" i="13"/>
  <c r="T33" i="13"/>
  <c r="S33" i="13"/>
  <c r="Y32" i="13"/>
  <c r="X32" i="13"/>
  <c r="W32" i="13"/>
  <c r="V32" i="13"/>
  <c r="U32" i="13"/>
  <c r="T32" i="13"/>
  <c r="S32" i="13"/>
  <c r="Y31" i="13"/>
  <c r="X31" i="13"/>
  <c r="W31" i="13"/>
  <c r="V31" i="13"/>
  <c r="U31" i="13"/>
  <c r="T31" i="13"/>
  <c r="S31" i="13"/>
  <c r="Y30" i="13"/>
  <c r="X30" i="13"/>
  <c r="W30" i="13"/>
  <c r="V30" i="13"/>
  <c r="U30" i="13"/>
  <c r="T30" i="13"/>
  <c r="S30" i="13"/>
  <c r="Y29" i="13"/>
  <c r="X29" i="13"/>
  <c r="W29" i="13"/>
  <c r="V29" i="13"/>
  <c r="U29" i="13"/>
  <c r="T29" i="13"/>
  <c r="S29" i="13"/>
  <c r="Y28" i="13"/>
  <c r="X28" i="13"/>
  <c r="W28" i="13"/>
  <c r="V28" i="13"/>
  <c r="U28" i="13"/>
  <c r="T28" i="13"/>
  <c r="S28" i="13"/>
  <c r="Y27" i="13"/>
  <c r="X27" i="13"/>
  <c r="W27" i="13"/>
  <c r="V27" i="13"/>
  <c r="U27" i="13"/>
  <c r="T27" i="13"/>
  <c r="S27" i="13"/>
  <c r="Y26" i="13"/>
  <c r="X26" i="13"/>
  <c r="W26" i="13"/>
  <c r="V26" i="13"/>
  <c r="U26" i="13"/>
  <c r="T26" i="13"/>
  <c r="S26" i="13"/>
  <c r="Y25" i="13"/>
  <c r="X25" i="13"/>
  <c r="W25" i="13"/>
  <c r="V25" i="13"/>
  <c r="U25" i="13"/>
  <c r="T25" i="13"/>
  <c r="S25" i="13"/>
  <c r="Y24" i="13"/>
  <c r="X24" i="13"/>
  <c r="W24" i="13"/>
  <c r="V24" i="13"/>
  <c r="U24" i="13"/>
  <c r="T24" i="13"/>
  <c r="S24" i="13"/>
  <c r="Y23" i="13"/>
  <c r="X23" i="13"/>
  <c r="W23" i="13"/>
  <c r="V23" i="13"/>
  <c r="U23" i="13"/>
  <c r="T23" i="13"/>
  <c r="S23" i="13"/>
  <c r="Y22" i="13"/>
  <c r="X22" i="13"/>
  <c r="W22" i="13"/>
  <c r="V22" i="13"/>
  <c r="U22" i="13"/>
  <c r="T22" i="13"/>
  <c r="S22" i="13"/>
  <c r="Y21" i="13"/>
  <c r="X21" i="13"/>
  <c r="W21" i="13"/>
  <c r="V21" i="13"/>
  <c r="U21" i="13"/>
  <c r="T21" i="13"/>
  <c r="S21" i="13"/>
  <c r="Y20" i="13"/>
  <c r="X20" i="13"/>
  <c r="W20" i="13"/>
  <c r="V20" i="13"/>
  <c r="U20" i="13"/>
  <c r="T20" i="13"/>
  <c r="S20" i="13"/>
  <c r="Y19" i="13"/>
  <c r="X19" i="13"/>
  <c r="W19" i="13"/>
  <c r="V19" i="13"/>
  <c r="U19" i="13"/>
  <c r="T19" i="13"/>
  <c r="S19" i="13"/>
  <c r="Y18" i="13"/>
  <c r="X18" i="13"/>
  <c r="W18" i="13"/>
  <c r="V18" i="13"/>
  <c r="U18" i="13"/>
  <c r="T18" i="13"/>
  <c r="S18" i="13"/>
  <c r="Y17" i="13"/>
  <c r="X17" i="13"/>
  <c r="W17" i="13"/>
  <c r="V17" i="13"/>
  <c r="U17" i="13"/>
  <c r="T17" i="13"/>
  <c r="S17" i="13"/>
  <c r="Y16" i="13"/>
  <c r="X16" i="13"/>
  <c r="W16" i="13"/>
  <c r="V16" i="13"/>
  <c r="U16" i="13"/>
  <c r="T16" i="13"/>
  <c r="S16" i="13"/>
  <c r="Y15" i="13"/>
  <c r="X15" i="13"/>
  <c r="W15" i="13"/>
  <c r="V15" i="13"/>
  <c r="U15" i="13"/>
  <c r="T15" i="13"/>
  <c r="S15" i="13"/>
  <c r="AA34" i="13"/>
  <c r="Z34" i="13"/>
  <c r="AA33" i="13"/>
  <c r="Z33" i="13"/>
  <c r="AA32" i="13"/>
  <c r="Z32" i="13"/>
  <c r="AA31" i="13"/>
  <c r="Z31" i="13"/>
  <c r="AA30" i="13"/>
  <c r="Z30" i="13"/>
  <c r="AA29" i="13"/>
  <c r="Z29" i="13"/>
  <c r="AA28" i="13"/>
  <c r="Z28" i="13"/>
  <c r="AA27" i="13"/>
  <c r="Z27" i="13"/>
  <c r="AA26" i="13"/>
  <c r="Z26" i="13"/>
  <c r="AA25" i="13"/>
  <c r="Z25" i="13"/>
  <c r="AA24" i="13"/>
  <c r="Z24" i="13"/>
  <c r="AA23" i="13"/>
  <c r="Z23" i="13"/>
  <c r="AA22" i="13"/>
  <c r="Z22" i="13"/>
  <c r="AA21" i="13"/>
  <c r="Z21" i="13"/>
  <c r="AA20" i="13"/>
  <c r="Z20" i="13"/>
  <c r="AA19" i="13"/>
  <c r="Z19" i="13"/>
  <c r="AA18" i="13"/>
  <c r="Z18" i="13"/>
  <c r="AA17" i="13"/>
  <c r="Z17" i="13"/>
  <c r="AA16" i="13"/>
  <c r="Z16" i="13"/>
  <c r="AA15" i="13"/>
  <c r="Z15" i="13"/>
  <c r="R34" i="13"/>
  <c r="R33" i="13"/>
  <c r="R32" i="13"/>
  <c r="R31" i="13"/>
  <c r="R30" i="13"/>
  <c r="R29" i="13"/>
  <c r="R28" i="13"/>
  <c r="R27" i="13"/>
  <c r="R26" i="13"/>
  <c r="R25" i="13"/>
  <c r="R24" i="13"/>
  <c r="R23" i="13"/>
  <c r="R22" i="13"/>
  <c r="R21" i="13"/>
  <c r="R20" i="13"/>
  <c r="R19" i="13"/>
  <c r="R18" i="13"/>
  <c r="R17" i="13"/>
  <c r="R16" i="13"/>
  <c r="A15" i="13"/>
  <c r="D15" i="13"/>
  <c r="E15" i="13"/>
  <c r="F15" i="13"/>
  <c r="G15" i="13"/>
  <c r="H15" i="13"/>
  <c r="I15" i="13"/>
  <c r="J15" i="13"/>
  <c r="K15" i="13"/>
  <c r="L15" i="13"/>
  <c r="AK15" i="13"/>
  <c r="AL15" i="13"/>
  <c r="AM15" i="13"/>
  <c r="AN15" i="13"/>
  <c r="AO15" i="13"/>
  <c r="AP15" i="13"/>
  <c r="AQ15" i="13"/>
  <c r="AR15" i="13"/>
  <c r="AS15" i="13"/>
  <c r="AT15" i="13"/>
  <c r="AU15" i="13"/>
  <c r="A16" i="13"/>
  <c r="D16" i="13"/>
  <c r="E16" i="13"/>
  <c r="F16" i="13"/>
  <c r="G16" i="13"/>
  <c r="H16" i="13"/>
  <c r="I16" i="13"/>
  <c r="J16" i="13"/>
  <c r="K16" i="13"/>
  <c r="L16" i="13"/>
  <c r="AK16" i="13"/>
  <c r="AL16" i="13"/>
  <c r="AM16" i="13"/>
  <c r="AN16" i="13"/>
  <c r="AO16" i="13"/>
  <c r="AP16" i="13"/>
  <c r="AQ16" i="13"/>
  <c r="AR16" i="13"/>
  <c r="AS16" i="13"/>
  <c r="AT16" i="13"/>
  <c r="AU16" i="13"/>
  <c r="A17" i="13"/>
  <c r="D17" i="13"/>
  <c r="E17" i="13"/>
  <c r="F17" i="13"/>
  <c r="G17" i="13"/>
  <c r="H17" i="13"/>
  <c r="I17" i="13"/>
  <c r="J17" i="13"/>
  <c r="K17" i="13"/>
  <c r="L17" i="13"/>
  <c r="AK17" i="13"/>
  <c r="AL17" i="13"/>
  <c r="AM17" i="13"/>
  <c r="AN17" i="13"/>
  <c r="AO17" i="13"/>
  <c r="AP17" i="13"/>
  <c r="AQ17" i="13"/>
  <c r="AR17" i="13"/>
  <c r="AS17" i="13"/>
  <c r="AT17" i="13"/>
  <c r="AU17" i="13"/>
  <c r="A18" i="13"/>
  <c r="D18" i="13"/>
  <c r="E18" i="13"/>
  <c r="F18" i="13"/>
  <c r="G18" i="13"/>
  <c r="H18" i="13"/>
  <c r="I18" i="13"/>
  <c r="J18" i="13"/>
  <c r="K18" i="13"/>
  <c r="L18" i="13"/>
  <c r="AK18" i="13"/>
  <c r="AL18" i="13"/>
  <c r="AM18" i="13"/>
  <c r="AN18" i="13"/>
  <c r="AO18" i="13"/>
  <c r="AP18" i="13"/>
  <c r="AQ18" i="13"/>
  <c r="AR18" i="13"/>
  <c r="AS18" i="13"/>
  <c r="AT18" i="13"/>
  <c r="AU18" i="13"/>
  <c r="A19" i="13"/>
  <c r="D19" i="13"/>
  <c r="E19" i="13"/>
  <c r="F19" i="13"/>
  <c r="G19" i="13"/>
  <c r="H19" i="13"/>
  <c r="I19" i="13"/>
  <c r="J19" i="13"/>
  <c r="K19" i="13"/>
  <c r="L19" i="13"/>
  <c r="AK19" i="13"/>
  <c r="AL19" i="13"/>
  <c r="AM19" i="13"/>
  <c r="AN19" i="13"/>
  <c r="AO19" i="13"/>
  <c r="AP19" i="13"/>
  <c r="AQ19" i="13"/>
  <c r="AR19" i="13"/>
  <c r="AS19" i="13"/>
  <c r="AT19" i="13"/>
  <c r="AU19" i="13"/>
  <c r="A20" i="13"/>
  <c r="D20" i="13"/>
  <c r="E20" i="13"/>
  <c r="F20" i="13"/>
  <c r="G20" i="13"/>
  <c r="H20" i="13"/>
  <c r="I20" i="13"/>
  <c r="J20" i="13"/>
  <c r="K20" i="13"/>
  <c r="L20" i="13"/>
  <c r="AK20" i="13"/>
  <c r="AL20" i="13"/>
  <c r="AM20" i="13"/>
  <c r="AN20" i="13"/>
  <c r="AO20" i="13"/>
  <c r="AP20" i="13"/>
  <c r="AQ20" i="13"/>
  <c r="AR20" i="13"/>
  <c r="AS20" i="13"/>
  <c r="AT20" i="13"/>
  <c r="AU20" i="13"/>
  <c r="A21" i="13"/>
  <c r="D21" i="13"/>
  <c r="E21" i="13"/>
  <c r="F21" i="13"/>
  <c r="G21" i="13"/>
  <c r="H21" i="13"/>
  <c r="I21" i="13"/>
  <c r="J21" i="13"/>
  <c r="K21" i="13"/>
  <c r="L21" i="13"/>
  <c r="AK21" i="13"/>
  <c r="AL21" i="13"/>
  <c r="AM21" i="13"/>
  <c r="AN21" i="13"/>
  <c r="AO21" i="13"/>
  <c r="AP21" i="13"/>
  <c r="AQ21" i="13"/>
  <c r="AR21" i="13"/>
  <c r="AS21" i="13"/>
  <c r="AT21" i="13"/>
  <c r="AU21" i="13"/>
  <c r="A22" i="13"/>
  <c r="D22" i="13"/>
  <c r="E22" i="13"/>
  <c r="F22" i="13"/>
  <c r="G22" i="13"/>
  <c r="H22" i="13"/>
  <c r="I22" i="13"/>
  <c r="J22" i="13"/>
  <c r="K22" i="13"/>
  <c r="L22" i="13"/>
  <c r="AK22" i="13"/>
  <c r="AL22" i="13"/>
  <c r="AM22" i="13"/>
  <c r="AN22" i="13"/>
  <c r="AO22" i="13"/>
  <c r="AP22" i="13"/>
  <c r="AQ22" i="13"/>
  <c r="AR22" i="13"/>
  <c r="AS22" i="13"/>
  <c r="AT22" i="13"/>
  <c r="AU22" i="13"/>
  <c r="A23" i="13"/>
  <c r="D23" i="13"/>
  <c r="E23" i="13"/>
  <c r="F23" i="13"/>
  <c r="G23" i="13"/>
  <c r="H23" i="13"/>
  <c r="I23" i="13"/>
  <c r="J23" i="13"/>
  <c r="K23" i="13"/>
  <c r="L23" i="13"/>
  <c r="AK23" i="13"/>
  <c r="AL23" i="13"/>
  <c r="AM23" i="13"/>
  <c r="AN23" i="13"/>
  <c r="AO23" i="13"/>
  <c r="AP23" i="13"/>
  <c r="AQ23" i="13"/>
  <c r="AR23" i="13"/>
  <c r="AS23" i="13"/>
  <c r="AT23" i="13"/>
  <c r="AU23" i="13"/>
  <c r="A24" i="13"/>
  <c r="D24" i="13"/>
  <c r="E24" i="13"/>
  <c r="F24" i="13"/>
  <c r="G24" i="13"/>
  <c r="H24" i="13"/>
  <c r="I24" i="13"/>
  <c r="J24" i="13"/>
  <c r="K24" i="13"/>
  <c r="L24" i="13"/>
  <c r="AK24" i="13"/>
  <c r="AL24" i="13"/>
  <c r="AM24" i="13"/>
  <c r="AN24" i="13"/>
  <c r="AO24" i="13"/>
  <c r="AP24" i="13"/>
  <c r="AQ24" i="13"/>
  <c r="AR24" i="13"/>
  <c r="AS24" i="13"/>
  <c r="AT24" i="13"/>
  <c r="AU24" i="13"/>
  <c r="A25" i="13"/>
  <c r="D25" i="13"/>
  <c r="E25" i="13"/>
  <c r="F25" i="13"/>
  <c r="G25" i="13"/>
  <c r="H25" i="13"/>
  <c r="I25" i="13"/>
  <c r="J25" i="13"/>
  <c r="K25" i="13"/>
  <c r="L25" i="13"/>
  <c r="AK25" i="13"/>
  <c r="AL25" i="13"/>
  <c r="AM25" i="13"/>
  <c r="AN25" i="13"/>
  <c r="AO25" i="13"/>
  <c r="AP25" i="13"/>
  <c r="AQ25" i="13"/>
  <c r="AR25" i="13"/>
  <c r="AS25" i="13"/>
  <c r="AT25" i="13"/>
  <c r="AU25" i="13"/>
  <c r="A26" i="13"/>
  <c r="D26" i="13"/>
  <c r="E26" i="13"/>
  <c r="F26" i="13"/>
  <c r="G26" i="13"/>
  <c r="H26" i="13"/>
  <c r="I26" i="13"/>
  <c r="J26" i="13"/>
  <c r="K26" i="13"/>
  <c r="L26" i="13"/>
  <c r="AK26" i="13"/>
  <c r="AL26" i="13"/>
  <c r="AM26" i="13"/>
  <c r="AN26" i="13"/>
  <c r="AO26" i="13"/>
  <c r="AP26" i="13"/>
  <c r="AQ26" i="13"/>
  <c r="AR26" i="13"/>
  <c r="AS26" i="13"/>
  <c r="AT26" i="13"/>
  <c r="AU26" i="13"/>
  <c r="A27" i="13"/>
  <c r="D27" i="13"/>
  <c r="E27" i="13"/>
  <c r="F27" i="13"/>
  <c r="G27" i="13"/>
  <c r="H27" i="13"/>
  <c r="I27" i="13"/>
  <c r="J27" i="13"/>
  <c r="K27" i="13"/>
  <c r="L27" i="13"/>
  <c r="AK27" i="13"/>
  <c r="AL27" i="13"/>
  <c r="AM27" i="13"/>
  <c r="AN27" i="13"/>
  <c r="AO27" i="13"/>
  <c r="AP27" i="13"/>
  <c r="AQ27" i="13"/>
  <c r="AR27" i="13"/>
  <c r="AS27" i="13"/>
  <c r="AT27" i="13"/>
  <c r="AU27" i="13"/>
  <c r="A28" i="13"/>
  <c r="D28" i="13"/>
  <c r="E28" i="13"/>
  <c r="F28" i="13"/>
  <c r="G28" i="13"/>
  <c r="H28" i="13"/>
  <c r="I28" i="13"/>
  <c r="J28" i="13"/>
  <c r="K28" i="13"/>
  <c r="L28" i="13"/>
  <c r="AK28" i="13"/>
  <c r="AL28" i="13"/>
  <c r="AM28" i="13"/>
  <c r="AN28" i="13"/>
  <c r="AO28" i="13"/>
  <c r="AP28" i="13"/>
  <c r="AQ28" i="13"/>
  <c r="AR28" i="13"/>
  <c r="AS28" i="13"/>
  <c r="AT28" i="13"/>
  <c r="AU28" i="13"/>
  <c r="A29" i="13"/>
  <c r="D29" i="13"/>
  <c r="E29" i="13"/>
  <c r="F29" i="13"/>
  <c r="G29" i="13"/>
  <c r="H29" i="13"/>
  <c r="I29" i="13"/>
  <c r="J29" i="13"/>
  <c r="K29" i="13"/>
  <c r="L29" i="13"/>
  <c r="AK29" i="13"/>
  <c r="AL29" i="13"/>
  <c r="AM29" i="13"/>
  <c r="AN29" i="13"/>
  <c r="AO29" i="13"/>
  <c r="AP29" i="13"/>
  <c r="AQ29" i="13"/>
  <c r="AR29" i="13"/>
  <c r="AS29" i="13"/>
  <c r="AT29" i="13"/>
  <c r="AU29" i="13"/>
  <c r="A30" i="13"/>
  <c r="D30" i="13"/>
  <c r="E30" i="13"/>
  <c r="F30" i="13"/>
  <c r="G30" i="13"/>
  <c r="H30" i="13"/>
  <c r="I30" i="13"/>
  <c r="J30" i="13"/>
  <c r="K30" i="13"/>
  <c r="L30" i="13"/>
  <c r="AK30" i="13"/>
  <c r="AL30" i="13"/>
  <c r="AM30" i="13"/>
  <c r="AN30" i="13"/>
  <c r="AO30" i="13"/>
  <c r="AP30" i="13"/>
  <c r="AQ30" i="13"/>
  <c r="AR30" i="13"/>
  <c r="AS30" i="13"/>
  <c r="AT30" i="13"/>
  <c r="AU30" i="13"/>
  <c r="A31" i="13"/>
  <c r="D31" i="13"/>
  <c r="E31" i="13"/>
  <c r="F31" i="13"/>
  <c r="G31" i="13"/>
  <c r="H31" i="13"/>
  <c r="I31" i="13"/>
  <c r="J31" i="13"/>
  <c r="K31" i="13"/>
  <c r="L31" i="13"/>
  <c r="AK31" i="13"/>
  <c r="AL31" i="13"/>
  <c r="AM31" i="13"/>
  <c r="AN31" i="13"/>
  <c r="AO31" i="13"/>
  <c r="AP31" i="13"/>
  <c r="AQ31" i="13"/>
  <c r="AR31" i="13"/>
  <c r="AS31" i="13"/>
  <c r="AT31" i="13"/>
  <c r="AU31" i="13"/>
  <c r="A32" i="13"/>
  <c r="D32" i="13"/>
  <c r="E32" i="13"/>
  <c r="F32" i="13"/>
  <c r="G32" i="13"/>
  <c r="H32" i="13"/>
  <c r="I32" i="13"/>
  <c r="J32" i="13"/>
  <c r="K32" i="13"/>
  <c r="L32" i="13"/>
  <c r="AK32" i="13"/>
  <c r="AL32" i="13"/>
  <c r="AM32" i="13"/>
  <c r="AN32" i="13"/>
  <c r="AO32" i="13"/>
  <c r="AP32" i="13"/>
  <c r="AQ32" i="13"/>
  <c r="AR32" i="13"/>
  <c r="AS32" i="13"/>
  <c r="AT32" i="13"/>
  <c r="AU32" i="13"/>
  <c r="A33" i="13"/>
  <c r="D33" i="13"/>
  <c r="E33" i="13"/>
  <c r="F33" i="13"/>
  <c r="G33" i="13"/>
  <c r="H33" i="13"/>
  <c r="I33" i="13"/>
  <c r="J33" i="13"/>
  <c r="K33" i="13"/>
  <c r="L33" i="13"/>
  <c r="AK33" i="13"/>
  <c r="AL33" i="13"/>
  <c r="AM33" i="13"/>
  <c r="AN33" i="13"/>
  <c r="AO33" i="13"/>
  <c r="AP33" i="13"/>
  <c r="AQ33" i="13"/>
  <c r="AR33" i="13"/>
  <c r="AS33" i="13"/>
  <c r="AT33" i="13"/>
  <c r="AU33" i="13"/>
  <c r="E34" i="13"/>
  <c r="F34" i="13"/>
  <c r="G34" i="13"/>
  <c r="H34" i="13"/>
  <c r="I34" i="13"/>
  <c r="J34" i="13"/>
  <c r="K34" i="13"/>
  <c r="L34" i="13"/>
  <c r="AK34" i="13"/>
  <c r="AL34" i="13"/>
  <c r="AM34" i="13"/>
  <c r="AN34" i="13"/>
  <c r="AO34" i="13"/>
  <c r="AP34" i="13"/>
  <c r="AQ34" i="13"/>
  <c r="AR34" i="13"/>
  <c r="AS34" i="13"/>
  <c r="AT34" i="13"/>
  <c r="AU34" i="13"/>
  <c r="Q34" i="14"/>
  <c r="BT34" i="14" s="1"/>
  <c r="Q33" i="14"/>
  <c r="BT33" i="14" s="1"/>
  <c r="Q32" i="14"/>
  <c r="BT32" i="14" s="1"/>
  <c r="Q31" i="14"/>
  <c r="BT31" i="14" s="1"/>
  <c r="Q30" i="14"/>
  <c r="BT30" i="14" s="1"/>
  <c r="Q29" i="14"/>
  <c r="BT29" i="14" s="1"/>
  <c r="Q28" i="14"/>
  <c r="BT28" i="14" s="1"/>
  <c r="Q27" i="14"/>
  <c r="BT27" i="14" s="1"/>
  <c r="Q26" i="14"/>
  <c r="BT26" i="14" s="1"/>
  <c r="Q25" i="14"/>
  <c r="BT25" i="14" s="1"/>
  <c r="Q24" i="14"/>
  <c r="BT24" i="14" s="1"/>
  <c r="Q23" i="14"/>
  <c r="BT23" i="14" s="1"/>
  <c r="Q22" i="14"/>
  <c r="BT22" i="14" s="1"/>
  <c r="Q21" i="14"/>
  <c r="BT21" i="14" s="1"/>
  <c r="Q20" i="14"/>
  <c r="BT20" i="14" s="1"/>
  <c r="Q19" i="14"/>
  <c r="BT19" i="14" s="1"/>
  <c r="Q18" i="14"/>
  <c r="Q17" i="14"/>
  <c r="Q16" i="14"/>
  <c r="Q15" i="14"/>
  <c r="K18" i="4"/>
  <c r="M15" i="14" s="1"/>
  <c r="P15" i="14"/>
  <c r="P16" i="14"/>
  <c r="K22" i="4"/>
  <c r="M17" i="14" s="1"/>
  <c r="P17" i="14"/>
  <c r="K24" i="4"/>
  <c r="M18" i="14" s="1"/>
  <c r="P18" i="14"/>
  <c r="K26" i="4"/>
  <c r="M19" i="13" s="1"/>
  <c r="P19" i="14"/>
  <c r="K28" i="4"/>
  <c r="M20" i="13" s="1"/>
  <c r="P20" i="14"/>
  <c r="K30" i="4"/>
  <c r="M21" i="14" s="1"/>
  <c r="P21" i="14"/>
  <c r="K32" i="4"/>
  <c r="M22" i="13" s="1"/>
  <c r="P22" i="14"/>
  <c r="K34" i="4"/>
  <c r="M23" i="14" s="1"/>
  <c r="P23" i="14"/>
  <c r="K36" i="4"/>
  <c r="P24" i="14"/>
  <c r="K38" i="4"/>
  <c r="M25" i="13" s="1"/>
  <c r="P25" i="14"/>
  <c r="K40" i="4"/>
  <c r="M26" i="14" s="1"/>
  <c r="P26" i="14"/>
  <c r="K42" i="4"/>
  <c r="M27" i="14" s="1"/>
  <c r="P27" i="14"/>
  <c r="K44" i="4"/>
  <c r="M28" i="14" s="1"/>
  <c r="P28" i="14"/>
  <c r="K46" i="4"/>
  <c r="M29" i="14" s="1"/>
  <c r="P29" i="14"/>
  <c r="K48" i="4"/>
  <c r="M30" i="13" s="1"/>
  <c r="P30" i="14"/>
  <c r="K50" i="4"/>
  <c r="M31" i="14" s="1"/>
  <c r="P31" i="14"/>
  <c r="K52" i="4"/>
  <c r="M32" i="13" s="1"/>
  <c r="P32" i="14"/>
  <c r="K54" i="4"/>
  <c r="M33" i="14" s="1"/>
  <c r="P33" i="14"/>
  <c r="K56" i="4"/>
  <c r="M34" i="13" s="1"/>
  <c r="P34" i="14"/>
  <c r="AI2" i="5"/>
  <c r="P30" i="5"/>
  <c r="P26" i="5"/>
  <c r="Z3" i="5"/>
  <c r="Z4" i="5"/>
  <c r="L10" i="5"/>
  <c r="M10" i="5"/>
  <c r="N10" i="5"/>
  <c r="O10" i="5"/>
  <c r="P10" i="5"/>
  <c r="Q10" i="5"/>
  <c r="X10" i="5"/>
  <c r="Y10" i="5"/>
  <c r="Z10" i="5"/>
  <c r="AA10" i="5"/>
  <c r="AB10" i="5"/>
  <c r="AC10" i="5"/>
  <c r="L11" i="5"/>
  <c r="M11" i="5"/>
  <c r="N11" i="5"/>
  <c r="O11" i="5"/>
  <c r="P11" i="5"/>
  <c r="Q11" i="5"/>
  <c r="X11" i="5"/>
  <c r="Y11" i="5"/>
  <c r="Z11" i="5"/>
  <c r="AA11" i="5"/>
  <c r="AB11" i="5"/>
  <c r="AC11" i="5"/>
  <c r="O14" i="5"/>
  <c r="P14" i="5"/>
  <c r="Q14" i="5"/>
  <c r="X14" i="5"/>
  <c r="Y14" i="5"/>
  <c r="AA14" i="5"/>
  <c r="AB14" i="5"/>
  <c r="AC14" i="5"/>
  <c r="A15" i="5"/>
  <c r="C15" i="5"/>
  <c r="K15" i="5" s="1"/>
  <c r="D15" i="5"/>
  <c r="I15" i="5"/>
  <c r="L15" i="5"/>
  <c r="M15" i="5"/>
  <c r="N15" i="5"/>
  <c r="O15" i="5"/>
  <c r="P15" i="5"/>
  <c r="Q15" i="5"/>
  <c r="X15" i="5"/>
  <c r="Y15" i="5"/>
  <c r="Z15" i="5"/>
  <c r="AA15" i="5"/>
  <c r="AB15" i="5"/>
  <c r="AC15" i="5"/>
  <c r="L16" i="5"/>
  <c r="M16" i="5"/>
  <c r="N16" i="5"/>
  <c r="O16" i="5"/>
  <c r="P16" i="5"/>
  <c r="Q16" i="5"/>
  <c r="X16" i="5"/>
  <c r="Y16" i="5"/>
  <c r="Z16" i="5"/>
  <c r="AA16" i="5"/>
  <c r="AB16" i="5"/>
  <c r="AC16" i="5"/>
  <c r="A17" i="5"/>
  <c r="C17" i="5"/>
  <c r="K17" i="5" s="1"/>
  <c r="D17" i="5"/>
  <c r="F17" i="5"/>
  <c r="I17" i="5"/>
  <c r="L17" i="5"/>
  <c r="M17" i="5"/>
  <c r="N17" i="5"/>
  <c r="O17" i="5"/>
  <c r="P17" i="5"/>
  <c r="Q17" i="5"/>
  <c r="X17" i="5"/>
  <c r="Y17" i="5"/>
  <c r="Z17" i="5"/>
  <c r="AA17" i="5"/>
  <c r="AB17" i="5"/>
  <c r="AC17" i="5"/>
  <c r="L18" i="5"/>
  <c r="M18" i="5"/>
  <c r="N18" i="5"/>
  <c r="O18" i="5"/>
  <c r="P18" i="5"/>
  <c r="Q18" i="5"/>
  <c r="X18" i="5"/>
  <c r="Y18" i="5"/>
  <c r="Z18" i="5"/>
  <c r="AA18" i="5"/>
  <c r="AB18" i="5"/>
  <c r="AC18" i="5"/>
  <c r="A19" i="5"/>
  <c r="C19" i="5"/>
  <c r="K19" i="5" s="1"/>
  <c r="D19" i="5"/>
  <c r="F19" i="5"/>
  <c r="I19" i="5"/>
  <c r="L19" i="5"/>
  <c r="M19" i="5"/>
  <c r="N19" i="5"/>
  <c r="O19" i="5"/>
  <c r="P19" i="5"/>
  <c r="Q19" i="5"/>
  <c r="X19" i="5"/>
  <c r="Y19" i="5"/>
  <c r="Z19" i="5"/>
  <c r="AA19" i="5"/>
  <c r="AB19" i="5"/>
  <c r="AC19" i="5"/>
  <c r="L20" i="5"/>
  <c r="M20" i="5"/>
  <c r="N20" i="5"/>
  <c r="O20" i="5"/>
  <c r="P20" i="5"/>
  <c r="Q20" i="5"/>
  <c r="X20" i="5"/>
  <c r="Y20" i="5"/>
  <c r="Z20" i="5"/>
  <c r="AA20" i="5"/>
  <c r="AB20" i="5"/>
  <c r="AC20" i="5"/>
  <c r="A21" i="5"/>
  <c r="C21" i="5"/>
  <c r="K21" i="5" s="1"/>
  <c r="D21" i="5"/>
  <c r="F21" i="5"/>
  <c r="I21" i="5"/>
  <c r="L21" i="5"/>
  <c r="M21" i="5"/>
  <c r="N21" i="5"/>
  <c r="O21" i="5"/>
  <c r="P21" i="5"/>
  <c r="Q21" i="5"/>
  <c r="X21" i="5"/>
  <c r="Y21" i="5"/>
  <c r="Z21" i="5"/>
  <c r="AA21" i="5"/>
  <c r="AB21" i="5"/>
  <c r="AC21" i="5"/>
  <c r="L22" i="5"/>
  <c r="M22" i="5"/>
  <c r="N22" i="5"/>
  <c r="O22" i="5"/>
  <c r="P22" i="5"/>
  <c r="Q22" i="5"/>
  <c r="X22" i="5"/>
  <c r="Y22" i="5"/>
  <c r="Z22" i="5"/>
  <c r="AA22" i="5"/>
  <c r="AB22" i="5"/>
  <c r="AC22" i="5"/>
  <c r="A23" i="5"/>
  <c r="C23" i="5"/>
  <c r="K23" i="5" s="1"/>
  <c r="D23" i="5"/>
  <c r="F23" i="5"/>
  <c r="I23" i="5"/>
  <c r="L23" i="5"/>
  <c r="M23" i="5"/>
  <c r="N23" i="5"/>
  <c r="O23" i="5"/>
  <c r="P23" i="5"/>
  <c r="Q23" i="5"/>
  <c r="X23" i="5"/>
  <c r="Y23" i="5"/>
  <c r="Z23" i="5"/>
  <c r="AA23" i="5"/>
  <c r="AB23" i="5"/>
  <c r="AC23" i="5"/>
  <c r="L24" i="5"/>
  <c r="M24" i="5"/>
  <c r="N24" i="5"/>
  <c r="O24" i="5"/>
  <c r="P24" i="5"/>
  <c r="Q24" i="5"/>
  <c r="X24" i="5"/>
  <c r="Y24" i="5"/>
  <c r="Z24" i="5"/>
  <c r="AA24" i="5"/>
  <c r="AB24" i="5"/>
  <c r="AC24" i="5"/>
  <c r="A25" i="5"/>
  <c r="C25" i="5"/>
  <c r="K25" i="5" s="1"/>
  <c r="D25" i="5"/>
  <c r="F25" i="5"/>
  <c r="I25" i="5"/>
  <c r="L25" i="5"/>
  <c r="M25" i="5"/>
  <c r="N25" i="5"/>
  <c r="O25" i="5"/>
  <c r="P25" i="5"/>
  <c r="Q25" i="5"/>
  <c r="X25" i="5"/>
  <c r="Y25" i="5"/>
  <c r="Z25" i="5"/>
  <c r="AA25" i="5"/>
  <c r="AB25" i="5"/>
  <c r="AC25" i="5"/>
  <c r="L26" i="5"/>
  <c r="M26" i="5"/>
  <c r="N26" i="5"/>
  <c r="O26" i="5"/>
  <c r="Q26" i="5"/>
  <c r="X26" i="5"/>
  <c r="Y26" i="5"/>
  <c r="Z26" i="5"/>
  <c r="AA26" i="5"/>
  <c r="AB26" i="5"/>
  <c r="AC26" i="5"/>
  <c r="A27" i="5"/>
  <c r="C27" i="5"/>
  <c r="K27" i="5" s="1"/>
  <c r="D27" i="5"/>
  <c r="F27" i="5"/>
  <c r="I27" i="5"/>
  <c r="L27" i="5"/>
  <c r="M27" i="5"/>
  <c r="N27" i="5"/>
  <c r="O27" i="5"/>
  <c r="P27" i="5"/>
  <c r="Q27" i="5"/>
  <c r="X27" i="5"/>
  <c r="Y27" i="5"/>
  <c r="Z27" i="5"/>
  <c r="AA27" i="5"/>
  <c r="AB27" i="5"/>
  <c r="AC27" i="5"/>
  <c r="L28" i="5"/>
  <c r="M28" i="5"/>
  <c r="N28" i="5"/>
  <c r="O28" i="5"/>
  <c r="P28" i="5"/>
  <c r="Q28" i="5"/>
  <c r="X28" i="5"/>
  <c r="Y28" i="5"/>
  <c r="Z28" i="5"/>
  <c r="AA28" i="5"/>
  <c r="AB28" i="5"/>
  <c r="AC28" i="5"/>
  <c r="A29" i="5"/>
  <c r="C29" i="5"/>
  <c r="K29" i="5" s="1"/>
  <c r="D29" i="5"/>
  <c r="F29" i="5"/>
  <c r="I29" i="5"/>
  <c r="L29" i="5"/>
  <c r="M29" i="5"/>
  <c r="N29" i="5"/>
  <c r="O29" i="5"/>
  <c r="P29" i="5"/>
  <c r="Q29" i="5"/>
  <c r="X29" i="5"/>
  <c r="Y29" i="5"/>
  <c r="Z29" i="5"/>
  <c r="AA29" i="5"/>
  <c r="AB29" i="5"/>
  <c r="AC29" i="5"/>
  <c r="L30" i="5"/>
  <c r="M30" i="5"/>
  <c r="N30" i="5"/>
  <c r="O30" i="5"/>
  <c r="Q30" i="5"/>
  <c r="X30" i="5"/>
  <c r="Y30" i="5"/>
  <c r="Z30" i="5"/>
  <c r="AA30" i="5"/>
  <c r="AB30" i="5"/>
  <c r="AC30" i="5"/>
  <c r="A31" i="5"/>
  <c r="C31" i="5"/>
  <c r="K31" i="5" s="1"/>
  <c r="D31" i="5"/>
  <c r="F31" i="5"/>
  <c r="I31" i="5"/>
  <c r="L31" i="5"/>
  <c r="M31" i="5"/>
  <c r="N31" i="5"/>
  <c r="O31" i="5"/>
  <c r="P31" i="5"/>
  <c r="Q31" i="5"/>
  <c r="X31" i="5"/>
  <c r="Y31" i="5"/>
  <c r="Z31" i="5"/>
  <c r="AA31" i="5"/>
  <c r="AB31" i="5"/>
  <c r="AC31" i="5"/>
  <c r="L32" i="5"/>
  <c r="M32" i="5"/>
  <c r="N32" i="5"/>
  <c r="O32" i="5"/>
  <c r="P32" i="5"/>
  <c r="Q32" i="5"/>
  <c r="X32" i="5"/>
  <c r="Y32" i="5"/>
  <c r="Z32" i="5"/>
  <c r="AA32" i="5"/>
  <c r="AB32" i="5"/>
  <c r="AC32" i="5"/>
  <c r="A33" i="5"/>
  <c r="C33" i="5"/>
  <c r="K33" i="5" s="1"/>
  <c r="D33" i="5"/>
  <c r="F33" i="5"/>
  <c r="I33" i="5"/>
  <c r="L33" i="5"/>
  <c r="M33" i="5"/>
  <c r="N33" i="5"/>
  <c r="O33" i="5"/>
  <c r="P33" i="5"/>
  <c r="Q33" i="5"/>
  <c r="X33" i="5"/>
  <c r="Y33" i="5"/>
  <c r="Z33" i="5"/>
  <c r="AA33" i="5"/>
  <c r="AB33" i="5"/>
  <c r="AC33" i="5"/>
  <c r="L34" i="5"/>
  <c r="M34" i="5"/>
  <c r="N34" i="5"/>
  <c r="O34" i="5"/>
  <c r="P34" i="5"/>
  <c r="Q34" i="5"/>
  <c r="X34" i="5"/>
  <c r="Y34" i="5"/>
  <c r="Z34" i="5"/>
  <c r="AA34" i="5"/>
  <c r="AB34" i="5"/>
  <c r="AC34" i="5"/>
  <c r="A35" i="5"/>
  <c r="C35" i="5"/>
  <c r="K35" i="5" s="1"/>
  <c r="D35" i="5"/>
  <c r="F35" i="5"/>
  <c r="I35" i="5"/>
  <c r="L35" i="5"/>
  <c r="M35" i="5"/>
  <c r="N35" i="5"/>
  <c r="O35" i="5"/>
  <c r="P35" i="5"/>
  <c r="Q35" i="5"/>
  <c r="X35" i="5"/>
  <c r="Y35" i="5"/>
  <c r="Z35" i="5"/>
  <c r="AA35" i="5"/>
  <c r="AB35" i="5"/>
  <c r="AC35" i="5"/>
  <c r="L36" i="5"/>
  <c r="M36" i="5"/>
  <c r="N36" i="5"/>
  <c r="O36" i="5"/>
  <c r="P36" i="5"/>
  <c r="Q36" i="5"/>
  <c r="X36" i="5"/>
  <c r="Y36" i="5"/>
  <c r="Z36" i="5"/>
  <c r="AA36" i="5"/>
  <c r="AB36" i="5"/>
  <c r="AC36" i="5"/>
  <c r="A37" i="5"/>
  <c r="C37" i="5"/>
  <c r="K37" i="5" s="1"/>
  <c r="D37" i="5"/>
  <c r="F37" i="5"/>
  <c r="I37" i="5"/>
  <c r="L37" i="5"/>
  <c r="M37" i="5"/>
  <c r="N37" i="5"/>
  <c r="O37" i="5"/>
  <c r="P37" i="5"/>
  <c r="Q37" i="5"/>
  <c r="X37" i="5"/>
  <c r="Y37" i="5"/>
  <c r="Z37" i="5"/>
  <c r="AA37" i="5"/>
  <c r="AB37" i="5"/>
  <c r="AC37" i="5"/>
  <c r="L38" i="5"/>
  <c r="M38" i="5"/>
  <c r="N38" i="5"/>
  <c r="O38" i="5"/>
  <c r="P38" i="5"/>
  <c r="Q38" i="5"/>
  <c r="X38" i="5"/>
  <c r="Y38" i="5"/>
  <c r="Z38" i="5"/>
  <c r="AA38" i="5"/>
  <c r="AB38" i="5"/>
  <c r="AC38" i="5"/>
  <c r="A39" i="5"/>
  <c r="C39" i="5"/>
  <c r="K39" i="5" s="1"/>
  <c r="D39" i="5"/>
  <c r="F39" i="5"/>
  <c r="I39" i="5"/>
  <c r="L39" i="5"/>
  <c r="M39" i="5"/>
  <c r="N39" i="5"/>
  <c r="O39" i="5"/>
  <c r="P39" i="5"/>
  <c r="Q39" i="5"/>
  <c r="X39" i="5"/>
  <c r="Y39" i="5"/>
  <c r="Z39" i="5"/>
  <c r="AA39" i="5"/>
  <c r="AB39" i="5"/>
  <c r="AC39" i="5"/>
  <c r="L40" i="5"/>
  <c r="M40" i="5"/>
  <c r="N40" i="5"/>
  <c r="O40" i="5"/>
  <c r="P40" i="5"/>
  <c r="Q40" i="5"/>
  <c r="X40" i="5"/>
  <c r="Y40" i="5"/>
  <c r="Z40" i="5"/>
  <c r="AA40" i="5"/>
  <c r="AB40" i="5"/>
  <c r="AC40" i="5"/>
  <c r="A41" i="5"/>
  <c r="C41" i="5"/>
  <c r="K41" i="5" s="1"/>
  <c r="D41" i="5"/>
  <c r="F41" i="5"/>
  <c r="I41" i="5"/>
  <c r="L41" i="5"/>
  <c r="M41" i="5"/>
  <c r="N41" i="5"/>
  <c r="O41" i="5"/>
  <c r="P41" i="5"/>
  <c r="Q41" i="5"/>
  <c r="X41" i="5"/>
  <c r="Y41" i="5"/>
  <c r="Z41" i="5"/>
  <c r="AA41" i="5"/>
  <c r="AB41" i="5"/>
  <c r="AC41" i="5"/>
  <c r="L42" i="5"/>
  <c r="M42" i="5"/>
  <c r="N42" i="5"/>
  <c r="O42" i="5"/>
  <c r="P42" i="5"/>
  <c r="Q42" i="5"/>
  <c r="X42" i="5"/>
  <c r="Y42" i="5"/>
  <c r="Z42" i="5"/>
  <c r="AA42" i="5"/>
  <c r="AB42" i="5"/>
  <c r="AC42" i="5"/>
  <c r="A43" i="5"/>
  <c r="C43" i="5"/>
  <c r="K43" i="5" s="1"/>
  <c r="D43" i="5"/>
  <c r="F43" i="5"/>
  <c r="I43" i="5"/>
  <c r="L43" i="5"/>
  <c r="M43" i="5"/>
  <c r="N43" i="5"/>
  <c r="O43" i="5"/>
  <c r="P43" i="5"/>
  <c r="Q43" i="5"/>
  <c r="X43" i="5"/>
  <c r="Y43" i="5"/>
  <c r="Z43" i="5"/>
  <c r="AA43" i="5"/>
  <c r="AB43" i="5"/>
  <c r="AC43" i="5"/>
  <c r="L44" i="5"/>
  <c r="M44" i="5"/>
  <c r="N44" i="5"/>
  <c r="O44" i="5"/>
  <c r="P44" i="5"/>
  <c r="Q44" i="5"/>
  <c r="X44" i="5"/>
  <c r="Y44" i="5"/>
  <c r="Z44" i="5"/>
  <c r="AA44" i="5"/>
  <c r="AB44" i="5"/>
  <c r="AC44" i="5"/>
  <c r="A45" i="5"/>
  <c r="C45" i="5"/>
  <c r="K45" i="5" s="1"/>
  <c r="D45" i="5"/>
  <c r="F45" i="5"/>
  <c r="I45" i="5"/>
  <c r="L45" i="5"/>
  <c r="M45" i="5"/>
  <c r="N45" i="5"/>
  <c r="O45" i="5"/>
  <c r="P45" i="5"/>
  <c r="Q45" i="5"/>
  <c r="X45" i="5"/>
  <c r="Y45" i="5"/>
  <c r="Z45" i="5"/>
  <c r="AA45" i="5"/>
  <c r="AB45" i="5"/>
  <c r="AC45" i="5"/>
  <c r="L46" i="5"/>
  <c r="M46" i="5"/>
  <c r="N46" i="5"/>
  <c r="O46" i="5"/>
  <c r="P46" i="5"/>
  <c r="Q46" i="5"/>
  <c r="X46" i="5"/>
  <c r="Y46" i="5"/>
  <c r="Z46" i="5"/>
  <c r="AA46" i="5"/>
  <c r="AB46" i="5"/>
  <c r="AC46" i="5"/>
  <c r="A47" i="5"/>
  <c r="C47" i="5"/>
  <c r="K47" i="5" s="1"/>
  <c r="D47" i="5"/>
  <c r="F47" i="5"/>
  <c r="I47" i="5"/>
  <c r="L47" i="5"/>
  <c r="M47" i="5"/>
  <c r="N47" i="5"/>
  <c r="O47" i="5"/>
  <c r="P47" i="5"/>
  <c r="Q47" i="5"/>
  <c r="X47" i="5"/>
  <c r="Y47" i="5"/>
  <c r="Z47" i="5"/>
  <c r="AA47" i="5"/>
  <c r="AB47" i="5"/>
  <c r="AC47" i="5"/>
  <c r="L48" i="5"/>
  <c r="M48" i="5"/>
  <c r="N48" i="5"/>
  <c r="O48" i="5"/>
  <c r="P48" i="5"/>
  <c r="Q48" i="5"/>
  <c r="X48" i="5"/>
  <c r="Y48" i="5"/>
  <c r="Z48" i="5"/>
  <c r="AA48" i="5"/>
  <c r="AB48" i="5"/>
  <c r="AC48" i="5"/>
  <c r="A49" i="5"/>
  <c r="C49" i="5"/>
  <c r="K49" i="5" s="1"/>
  <c r="D49" i="5"/>
  <c r="F49" i="5"/>
  <c r="I49" i="5"/>
  <c r="L49" i="5"/>
  <c r="M49" i="5"/>
  <c r="N49" i="5"/>
  <c r="O49" i="5"/>
  <c r="P49" i="5"/>
  <c r="Q49" i="5"/>
  <c r="X49" i="5"/>
  <c r="Y49" i="5"/>
  <c r="Z49" i="5"/>
  <c r="AA49" i="5"/>
  <c r="AB49" i="5"/>
  <c r="AC49" i="5"/>
  <c r="L50" i="5"/>
  <c r="M50" i="5"/>
  <c r="N50" i="5"/>
  <c r="O50" i="5"/>
  <c r="P50" i="5"/>
  <c r="Q50" i="5"/>
  <c r="X50" i="5"/>
  <c r="Y50" i="5"/>
  <c r="Z50" i="5"/>
  <c r="AA50" i="5"/>
  <c r="AB50" i="5"/>
  <c r="AC50" i="5"/>
  <c r="A51" i="5"/>
  <c r="C51" i="5"/>
  <c r="K51" i="5" s="1"/>
  <c r="D51" i="5"/>
  <c r="F51" i="5"/>
  <c r="I51" i="5"/>
  <c r="L51" i="5"/>
  <c r="M51" i="5"/>
  <c r="N51" i="5"/>
  <c r="O51" i="5"/>
  <c r="P51" i="5"/>
  <c r="Q51" i="5"/>
  <c r="X51" i="5"/>
  <c r="Y51" i="5"/>
  <c r="Z51" i="5"/>
  <c r="AA51" i="5"/>
  <c r="AB51" i="5"/>
  <c r="AC51" i="5"/>
  <c r="L52" i="5"/>
  <c r="M52" i="5"/>
  <c r="N52" i="5"/>
  <c r="O52" i="5"/>
  <c r="P52" i="5"/>
  <c r="Q52" i="5"/>
  <c r="X52" i="5"/>
  <c r="Y52" i="5"/>
  <c r="Z52" i="5"/>
  <c r="AA52" i="5"/>
  <c r="AB52" i="5"/>
  <c r="AC52" i="5"/>
  <c r="A53" i="5"/>
  <c r="C53" i="5"/>
  <c r="K53" i="5" s="1"/>
  <c r="D53" i="5"/>
  <c r="F53" i="5"/>
  <c r="I53" i="5"/>
  <c r="L53" i="5"/>
  <c r="M53" i="5"/>
  <c r="N53" i="5"/>
  <c r="O53" i="5"/>
  <c r="P53" i="5"/>
  <c r="Q53" i="5"/>
  <c r="X53" i="5"/>
  <c r="Y53" i="5"/>
  <c r="Z53" i="5"/>
  <c r="AA53" i="5"/>
  <c r="AB53" i="5"/>
  <c r="AC53" i="5"/>
  <c r="L54" i="5"/>
  <c r="M54" i="5"/>
  <c r="N54" i="5"/>
  <c r="O54" i="5"/>
  <c r="P54" i="5"/>
  <c r="Q54" i="5"/>
  <c r="X54" i="5"/>
  <c r="Y54" i="5"/>
  <c r="Z54" i="5"/>
  <c r="AA54" i="5"/>
  <c r="AB54" i="5"/>
  <c r="AC54" i="5"/>
  <c r="AO15" i="10"/>
  <c r="AO16" i="10"/>
  <c r="AO17" i="10"/>
  <c r="AO20" i="10"/>
  <c r="AO18" i="10"/>
  <c r="AO22" i="10"/>
  <c r="AO19" i="10"/>
  <c r="AO23" i="10"/>
  <c r="AO24" i="10"/>
  <c r="AO25" i="10"/>
  <c r="AO26" i="10"/>
  <c r="AO21" i="10"/>
  <c r="AO27" i="10"/>
  <c r="AH30" i="5"/>
  <c r="AO28" i="10"/>
  <c r="AO29" i="10"/>
  <c r="AO30" i="10"/>
  <c r="AO31" i="10"/>
  <c r="AO32" i="10"/>
  <c r="AO33" i="10"/>
  <c r="AO34" i="10"/>
  <c r="AG2" i="6"/>
  <c r="AA3" i="6"/>
  <c r="AA4" i="6"/>
  <c r="AA6" i="6"/>
  <c r="AB10" i="6"/>
  <c r="AC10" i="6"/>
  <c r="AD10" i="6"/>
  <c r="AE10" i="6"/>
  <c r="N11" i="6"/>
  <c r="O11" i="6"/>
  <c r="P11" i="6"/>
  <c r="Q11" i="6"/>
  <c r="R11" i="6"/>
  <c r="S11" i="6"/>
  <c r="T11" i="6"/>
  <c r="U11" i="6"/>
  <c r="V11" i="6"/>
  <c r="W11" i="6"/>
  <c r="X11" i="6"/>
  <c r="Y11" i="6"/>
  <c r="AB11" i="6"/>
  <c r="AC11" i="6"/>
  <c r="AD11" i="6"/>
  <c r="AE11" i="6"/>
  <c r="N12" i="6"/>
  <c r="O12" i="6"/>
  <c r="P12" i="6"/>
  <c r="Q12" i="6"/>
  <c r="R12" i="6"/>
  <c r="S12" i="6"/>
  <c r="T12" i="6"/>
  <c r="U12" i="6"/>
  <c r="V12" i="6"/>
  <c r="W12" i="6"/>
  <c r="X12" i="6"/>
  <c r="Y12" i="6"/>
  <c r="A13" i="6"/>
  <c r="C13" i="6"/>
  <c r="M13" i="6" s="1"/>
  <c r="D13" i="6"/>
  <c r="K13" i="6"/>
  <c r="N13" i="6"/>
  <c r="O13" i="6"/>
  <c r="P13" i="6"/>
  <c r="Q13" i="6"/>
  <c r="R13" i="6"/>
  <c r="S13" i="6"/>
  <c r="T13" i="6"/>
  <c r="U13" i="6"/>
  <c r="V13" i="6"/>
  <c r="W13" i="6"/>
  <c r="AB13" i="6"/>
  <c r="AC13" i="6"/>
  <c r="AD13" i="6"/>
  <c r="AE13" i="6"/>
  <c r="A14" i="6"/>
  <c r="C14" i="6"/>
  <c r="M14" i="6" s="1"/>
  <c r="D14" i="6"/>
  <c r="K14" i="6"/>
  <c r="N14" i="6"/>
  <c r="O14" i="6"/>
  <c r="P14" i="6"/>
  <c r="Q14" i="6"/>
  <c r="R14" i="6"/>
  <c r="S14" i="6"/>
  <c r="T14" i="6"/>
  <c r="U14" i="6"/>
  <c r="V14" i="6"/>
  <c r="W14" i="6"/>
  <c r="AB14" i="6"/>
  <c r="AD14" i="6"/>
  <c r="AE14" i="6"/>
  <c r="A15" i="6"/>
  <c r="C15" i="6"/>
  <c r="M15" i="6" s="1"/>
  <c r="D15" i="6"/>
  <c r="K15" i="6"/>
  <c r="N15" i="6"/>
  <c r="O15" i="6"/>
  <c r="P15" i="6"/>
  <c r="Q15" i="6"/>
  <c r="R15" i="6"/>
  <c r="S15" i="6"/>
  <c r="T15" i="6"/>
  <c r="U15" i="6"/>
  <c r="V15" i="6"/>
  <c r="W15" i="6"/>
  <c r="AB15" i="6"/>
  <c r="AC15" i="6"/>
  <c r="AD15" i="6"/>
  <c r="AE15" i="6"/>
  <c r="A16" i="6"/>
  <c r="C16" i="6"/>
  <c r="M16" i="6" s="1"/>
  <c r="D16" i="6"/>
  <c r="K16" i="6"/>
  <c r="N16" i="6"/>
  <c r="O16" i="6"/>
  <c r="P16" i="6"/>
  <c r="Q16" i="6"/>
  <c r="R16" i="6"/>
  <c r="S16" i="6"/>
  <c r="T16" i="6"/>
  <c r="U16" i="6"/>
  <c r="V16" i="6"/>
  <c r="W16" i="6"/>
  <c r="AB16" i="6"/>
  <c r="AC16" i="6"/>
  <c r="AD16" i="6"/>
  <c r="AE16" i="6"/>
  <c r="A17" i="6"/>
  <c r="C17" i="6"/>
  <c r="M17" i="6" s="1"/>
  <c r="D17" i="6"/>
  <c r="K17" i="6"/>
  <c r="N17" i="6"/>
  <c r="O17" i="6"/>
  <c r="P17" i="6"/>
  <c r="Q17" i="6"/>
  <c r="R17" i="6"/>
  <c r="S17" i="6"/>
  <c r="T17" i="6"/>
  <c r="U17" i="6"/>
  <c r="V17" i="6"/>
  <c r="W17" i="6"/>
  <c r="AB17" i="6"/>
  <c r="AC17" i="6"/>
  <c r="AD17" i="6"/>
  <c r="AE17" i="6"/>
  <c r="A18" i="6"/>
  <c r="C18" i="6"/>
  <c r="M18" i="6" s="1"/>
  <c r="D18" i="6"/>
  <c r="K18" i="6"/>
  <c r="N18" i="6"/>
  <c r="O18" i="6"/>
  <c r="P18" i="6"/>
  <c r="Q18" i="6"/>
  <c r="R18" i="6"/>
  <c r="S18" i="6"/>
  <c r="T18" i="6"/>
  <c r="U18" i="6"/>
  <c r="V18" i="6"/>
  <c r="W18" i="6"/>
  <c r="AB18" i="6"/>
  <c r="AC18" i="6"/>
  <c r="AD18" i="6"/>
  <c r="AE18" i="6"/>
  <c r="A19" i="6"/>
  <c r="C19" i="6"/>
  <c r="M19" i="6" s="1"/>
  <c r="D19" i="6"/>
  <c r="K19" i="6"/>
  <c r="N19" i="6"/>
  <c r="O19" i="6"/>
  <c r="P19" i="6"/>
  <c r="Q19" i="6"/>
  <c r="R19" i="6"/>
  <c r="S19" i="6"/>
  <c r="T19" i="6"/>
  <c r="U19" i="6"/>
  <c r="V19" i="6"/>
  <c r="W19" i="6"/>
  <c r="AB19" i="6"/>
  <c r="AC19" i="6"/>
  <c r="AD19" i="6"/>
  <c r="AE19" i="6"/>
  <c r="A20" i="6"/>
  <c r="C20" i="6"/>
  <c r="M20" i="6" s="1"/>
  <c r="D20" i="6"/>
  <c r="K20" i="6"/>
  <c r="N20" i="6"/>
  <c r="O20" i="6"/>
  <c r="P20" i="6"/>
  <c r="Q20" i="6"/>
  <c r="R20" i="6"/>
  <c r="S20" i="6"/>
  <c r="T20" i="6"/>
  <c r="U20" i="6"/>
  <c r="V20" i="6"/>
  <c r="W20" i="6"/>
  <c r="AB20" i="6"/>
  <c r="AC20" i="6"/>
  <c r="AD20" i="6"/>
  <c r="AE20" i="6"/>
  <c r="A21" i="6"/>
  <c r="C21" i="6"/>
  <c r="M21" i="6" s="1"/>
  <c r="D21" i="6"/>
  <c r="K21" i="6"/>
  <c r="N21" i="6"/>
  <c r="O21" i="6"/>
  <c r="P21" i="6"/>
  <c r="Q21" i="6"/>
  <c r="R21" i="6"/>
  <c r="S21" i="6"/>
  <c r="T21" i="6"/>
  <c r="U21" i="6"/>
  <c r="V21" i="6"/>
  <c r="W21" i="6"/>
  <c r="AB21" i="6"/>
  <c r="AC21" i="6"/>
  <c r="AD21" i="6"/>
  <c r="AE21" i="6"/>
  <c r="A22" i="6"/>
  <c r="C22" i="6"/>
  <c r="M22" i="6" s="1"/>
  <c r="D22" i="6"/>
  <c r="K22" i="6"/>
  <c r="N22" i="6"/>
  <c r="O22" i="6"/>
  <c r="P22" i="6"/>
  <c r="Q22" i="6"/>
  <c r="R22" i="6"/>
  <c r="S22" i="6"/>
  <c r="T22" i="6"/>
  <c r="U22" i="6"/>
  <c r="V22" i="6"/>
  <c r="W22" i="6"/>
  <c r="AB22" i="6"/>
  <c r="AC22" i="6"/>
  <c r="AD22" i="6"/>
  <c r="AE22" i="6"/>
  <c r="A23" i="6"/>
  <c r="C23" i="6"/>
  <c r="M23" i="6" s="1"/>
  <c r="D23" i="6"/>
  <c r="K23" i="6"/>
  <c r="N23" i="6"/>
  <c r="O23" i="6"/>
  <c r="P23" i="6"/>
  <c r="Q23" i="6"/>
  <c r="R23" i="6"/>
  <c r="S23" i="6"/>
  <c r="T23" i="6"/>
  <c r="U23" i="6"/>
  <c r="V23" i="6"/>
  <c r="W23" i="6"/>
  <c r="AB23" i="6"/>
  <c r="AC23" i="6"/>
  <c r="AD23" i="6"/>
  <c r="AE23" i="6"/>
  <c r="A24" i="6"/>
  <c r="C24" i="6"/>
  <c r="M24" i="6" s="1"/>
  <c r="D24" i="6"/>
  <c r="K24" i="6"/>
  <c r="N24" i="6"/>
  <c r="O24" i="6"/>
  <c r="P24" i="6"/>
  <c r="Q24" i="6"/>
  <c r="R24" i="6"/>
  <c r="S24" i="6"/>
  <c r="T24" i="6"/>
  <c r="U24" i="6"/>
  <c r="V24" i="6"/>
  <c r="W24" i="6"/>
  <c r="AB24" i="6"/>
  <c r="AC24" i="6"/>
  <c r="AD24" i="6"/>
  <c r="AE24" i="6"/>
  <c r="A25" i="6"/>
  <c r="C25" i="6"/>
  <c r="M25" i="6" s="1"/>
  <c r="D25" i="6"/>
  <c r="K25" i="6"/>
  <c r="N25" i="6"/>
  <c r="O25" i="6"/>
  <c r="P25" i="6"/>
  <c r="Q25" i="6"/>
  <c r="R25" i="6"/>
  <c r="S25" i="6"/>
  <c r="T25" i="6"/>
  <c r="U25" i="6"/>
  <c r="V25" i="6"/>
  <c r="W25" i="6"/>
  <c r="AB25" i="6"/>
  <c r="AC25" i="6"/>
  <c r="AD25" i="6"/>
  <c r="AE25" i="6"/>
  <c r="A26" i="6"/>
  <c r="C26" i="6"/>
  <c r="M26" i="6" s="1"/>
  <c r="D26" i="6"/>
  <c r="K26" i="6"/>
  <c r="N26" i="6"/>
  <c r="O26" i="6"/>
  <c r="P26" i="6"/>
  <c r="Q26" i="6"/>
  <c r="R26" i="6"/>
  <c r="S26" i="6"/>
  <c r="T26" i="6"/>
  <c r="U26" i="6"/>
  <c r="V26" i="6"/>
  <c r="W26" i="6"/>
  <c r="AB26" i="6"/>
  <c r="AC26" i="6"/>
  <c r="AD26" i="6"/>
  <c r="AE26" i="6"/>
  <c r="A27" i="6"/>
  <c r="C27" i="6"/>
  <c r="M27" i="6" s="1"/>
  <c r="D27" i="6"/>
  <c r="K27" i="6"/>
  <c r="N27" i="6"/>
  <c r="O27" i="6"/>
  <c r="P27" i="6"/>
  <c r="Q27" i="6"/>
  <c r="R27" i="6"/>
  <c r="S27" i="6"/>
  <c r="T27" i="6"/>
  <c r="U27" i="6"/>
  <c r="V27" i="6"/>
  <c r="W27" i="6"/>
  <c r="AB27" i="6"/>
  <c r="AC27" i="6"/>
  <c r="AD27" i="6"/>
  <c r="AE27" i="6"/>
  <c r="A28" i="6"/>
  <c r="C28" i="6"/>
  <c r="M28" i="6" s="1"/>
  <c r="D28" i="6"/>
  <c r="K28" i="6"/>
  <c r="N28" i="6"/>
  <c r="O28" i="6"/>
  <c r="P28" i="6"/>
  <c r="Q28" i="6"/>
  <c r="R28" i="6"/>
  <c r="S28" i="6"/>
  <c r="T28" i="6"/>
  <c r="U28" i="6"/>
  <c r="V28" i="6"/>
  <c r="W28" i="6"/>
  <c r="AB28" i="6"/>
  <c r="AC28" i="6"/>
  <c r="AD28" i="6"/>
  <c r="AE28" i="6"/>
  <c r="A29" i="6"/>
  <c r="C29" i="6"/>
  <c r="M29" i="6" s="1"/>
  <c r="D29" i="6"/>
  <c r="K29" i="6"/>
  <c r="N29" i="6"/>
  <c r="O29" i="6"/>
  <c r="P29" i="6"/>
  <c r="Q29" i="6"/>
  <c r="R29" i="6"/>
  <c r="S29" i="6"/>
  <c r="T29" i="6"/>
  <c r="U29" i="6"/>
  <c r="V29" i="6"/>
  <c r="W29" i="6"/>
  <c r="AB29" i="6"/>
  <c r="AC29" i="6"/>
  <c r="AD29" i="6"/>
  <c r="AE29" i="6"/>
  <c r="A30" i="6"/>
  <c r="C30" i="6"/>
  <c r="M30" i="6" s="1"/>
  <c r="D30" i="6"/>
  <c r="K30" i="6"/>
  <c r="N30" i="6"/>
  <c r="O30" i="6"/>
  <c r="P30" i="6"/>
  <c r="Q30" i="6"/>
  <c r="R30" i="6"/>
  <c r="S30" i="6"/>
  <c r="T30" i="6"/>
  <c r="U30" i="6"/>
  <c r="V30" i="6"/>
  <c r="W30" i="6"/>
  <c r="AB30" i="6"/>
  <c r="AC30" i="6"/>
  <c r="AD30" i="6"/>
  <c r="AE30" i="6"/>
  <c r="A31" i="6"/>
  <c r="C31" i="6"/>
  <c r="M31" i="6" s="1"/>
  <c r="D31" i="6"/>
  <c r="K31" i="6"/>
  <c r="N31" i="6"/>
  <c r="O31" i="6"/>
  <c r="P31" i="6"/>
  <c r="Q31" i="6"/>
  <c r="R31" i="6"/>
  <c r="S31" i="6"/>
  <c r="T31" i="6"/>
  <c r="U31" i="6"/>
  <c r="V31" i="6"/>
  <c r="W31" i="6"/>
  <c r="AB31" i="6"/>
  <c r="AC31" i="6"/>
  <c r="AD31" i="6"/>
  <c r="AE31" i="6"/>
  <c r="A32" i="6"/>
  <c r="C32" i="6"/>
  <c r="M32" i="6" s="1"/>
  <c r="D32" i="6"/>
  <c r="K32" i="6"/>
  <c r="N32" i="6"/>
  <c r="O32" i="6"/>
  <c r="P32" i="6"/>
  <c r="Q32" i="6"/>
  <c r="R32" i="6"/>
  <c r="S32" i="6"/>
  <c r="T32" i="6"/>
  <c r="U32" i="6"/>
  <c r="V32" i="6"/>
  <c r="W32" i="6"/>
  <c r="AB32" i="6"/>
  <c r="AC32" i="6"/>
  <c r="AD32" i="6"/>
  <c r="AE32" i="6"/>
  <c r="Z11" i="9"/>
  <c r="Z11" i="6" s="1"/>
  <c r="M18" i="4"/>
  <c r="M20" i="4"/>
  <c r="M22" i="4"/>
  <c r="M24" i="4"/>
  <c r="M26" i="4"/>
  <c r="M28" i="4"/>
  <c r="M30" i="4"/>
  <c r="M32" i="4"/>
  <c r="M34" i="4"/>
  <c r="M36" i="4"/>
  <c r="M38" i="4"/>
  <c r="M40" i="4"/>
  <c r="M42" i="4"/>
  <c r="M44" i="4"/>
  <c r="M46" i="4"/>
  <c r="M48" i="4"/>
  <c r="M50" i="4"/>
  <c r="M52" i="4"/>
  <c r="M54" i="4"/>
  <c r="M56" i="4"/>
  <c r="BI4" i="14"/>
  <c r="BU34" i="14"/>
  <c r="BU33" i="14"/>
  <c r="BU32" i="14"/>
  <c r="BU31" i="14"/>
  <c r="BU30" i="14"/>
  <c r="BU29" i="14"/>
  <c r="BU28" i="14"/>
  <c r="BU27" i="14"/>
  <c r="BU26" i="14"/>
  <c r="BU25" i="14"/>
  <c r="BU24" i="14"/>
  <c r="BU23" i="14"/>
  <c r="BU22" i="14"/>
  <c r="BU21" i="14"/>
  <c r="BU20" i="14"/>
  <c r="BU19" i="14"/>
  <c r="BU18" i="14"/>
  <c r="BU17" i="14"/>
  <c r="BU16" i="14"/>
  <c r="BU15" i="14"/>
  <c r="A15" i="14"/>
  <c r="D15" i="14"/>
  <c r="E15" i="14"/>
  <c r="F15" i="14"/>
  <c r="G15" i="14"/>
  <c r="H15" i="14"/>
  <c r="I15" i="14"/>
  <c r="J15" i="14"/>
  <c r="K15" i="14"/>
  <c r="L15" i="14"/>
  <c r="A16" i="14"/>
  <c r="D16" i="14"/>
  <c r="E16" i="14"/>
  <c r="F16" i="14"/>
  <c r="G16" i="14"/>
  <c r="H16" i="14"/>
  <c r="I16" i="14"/>
  <c r="J16" i="14"/>
  <c r="K16" i="14"/>
  <c r="L16" i="14"/>
  <c r="A17" i="14"/>
  <c r="D17" i="14"/>
  <c r="E17" i="14"/>
  <c r="F17" i="14"/>
  <c r="G17" i="14"/>
  <c r="H17" i="14"/>
  <c r="I17" i="14"/>
  <c r="J17" i="14"/>
  <c r="K17" i="14"/>
  <c r="L17" i="14"/>
  <c r="A18" i="14"/>
  <c r="D18" i="14"/>
  <c r="E18" i="14"/>
  <c r="F18" i="14"/>
  <c r="G18" i="14"/>
  <c r="H18" i="14"/>
  <c r="I18" i="14"/>
  <c r="J18" i="14"/>
  <c r="K18" i="14"/>
  <c r="L18" i="14"/>
  <c r="A19" i="14"/>
  <c r="D19" i="14"/>
  <c r="E19" i="14"/>
  <c r="F19" i="14"/>
  <c r="G19" i="14"/>
  <c r="H19" i="14"/>
  <c r="I19" i="14"/>
  <c r="J19" i="14"/>
  <c r="K19" i="14"/>
  <c r="L19" i="14"/>
  <c r="A20" i="14"/>
  <c r="D20" i="14"/>
  <c r="E20" i="14"/>
  <c r="F20" i="14"/>
  <c r="G20" i="14"/>
  <c r="H20" i="14"/>
  <c r="I20" i="14"/>
  <c r="J20" i="14"/>
  <c r="K20" i="14"/>
  <c r="L20" i="14"/>
  <c r="A21" i="14"/>
  <c r="D21" i="14"/>
  <c r="E21" i="14"/>
  <c r="F21" i="14"/>
  <c r="G21" i="14"/>
  <c r="H21" i="14"/>
  <c r="I21" i="14"/>
  <c r="J21" i="14"/>
  <c r="K21" i="14"/>
  <c r="L21" i="14"/>
  <c r="A22" i="14"/>
  <c r="D22" i="14"/>
  <c r="E22" i="14"/>
  <c r="F22" i="14"/>
  <c r="G22" i="14"/>
  <c r="H22" i="14"/>
  <c r="I22" i="14"/>
  <c r="J22" i="14"/>
  <c r="K22" i="14"/>
  <c r="L22" i="14"/>
  <c r="A23" i="14"/>
  <c r="D23" i="14"/>
  <c r="E23" i="14"/>
  <c r="F23" i="14"/>
  <c r="G23" i="14"/>
  <c r="H23" i="14"/>
  <c r="I23" i="14"/>
  <c r="J23" i="14"/>
  <c r="K23" i="14"/>
  <c r="L23" i="14"/>
  <c r="A24" i="14"/>
  <c r="D24" i="14"/>
  <c r="E24" i="14"/>
  <c r="F24" i="14"/>
  <c r="G24" i="14"/>
  <c r="H24" i="14"/>
  <c r="I24" i="14"/>
  <c r="J24" i="14"/>
  <c r="K24" i="14"/>
  <c r="L24" i="14"/>
  <c r="A25" i="14"/>
  <c r="D25" i="14"/>
  <c r="E25" i="14"/>
  <c r="F25" i="14"/>
  <c r="G25" i="14"/>
  <c r="H25" i="14"/>
  <c r="I25" i="14"/>
  <c r="J25" i="14"/>
  <c r="K25" i="14"/>
  <c r="L25" i="14"/>
  <c r="A26" i="14"/>
  <c r="D26" i="14"/>
  <c r="E26" i="14"/>
  <c r="F26" i="14"/>
  <c r="G26" i="14"/>
  <c r="H26" i="14"/>
  <c r="I26" i="14"/>
  <c r="J26" i="14"/>
  <c r="K26" i="14"/>
  <c r="L26" i="14"/>
  <c r="A27" i="14"/>
  <c r="D27" i="14"/>
  <c r="E27" i="14"/>
  <c r="F27" i="14"/>
  <c r="G27" i="14"/>
  <c r="H27" i="14"/>
  <c r="I27" i="14"/>
  <c r="J27" i="14"/>
  <c r="K27" i="14"/>
  <c r="L27" i="14"/>
  <c r="A28" i="14"/>
  <c r="D28" i="14"/>
  <c r="E28" i="14"/>
  <c r="F28" i="14"/>
  <c r="G28" i="14"/>
  <c r="H28" i="14"/>
  <c r="I28" i="14"/>
  <c r="J28" i="14"/>
  <c r="K28" i="14"/>
  <c r="L28" i="14"/>
  <c r="A29" i="14"/>
  <c r="D29" i="14"/>
  <c r="E29" i="14"/>
  <c r="F29" i="14"/>
  <c r="G29" i="14"/>
  <c r="H29" i="14"/>
  <c r="I29" i="14"/>
  <c r="J29" i="14"/>
  <c r="K29" i="14"/>
  <c r="L29" i="14"/>
  <c r="A30" i="14"/>
  <c r="D30" i="14"/>
  <c r="E30" i="14"/>
  <c r="F30" i="14"/>
  <c r="G30" i="14"/>
  <c r="H30" i="14"/>
  <c r="I30" i="14"/>
  <c r="J30" i="14"/>
  <c r="K30" i="14"/>
  <c r="L30" i="14"/>
  <c r="A31" i="14"/>
  <c r="D31" i="14"/>
  <c r="E31" i="14"/>
  <c r="F31" i="14"/>
  <c r="G31" i="14"/>
  <c r="H31" i="14"/>
  <c r="I31" i="14"/>
  <c r="J31" i="14"/>
  <c r="K31" i="14"/>
  <c r="L31" i="14"/>
  <c r="A32" i="14"/>
  <c r="D32" i="14"/>
  <c r="E32" i="14"/>
  <c r="F32" i="14"/>
  <c r="G32" i="14"/>
  <c r="H32" i="14"/>
  <c r="I32" i="14"/>
  <c r="J32" i="14"/>
  <c r="K32" i="14"/>
  <c r="L32" i="14"/>
  <c r="A33" i="14"/>
  <c r="D33" i="14"/>
  <c r="E33" i="14"/>
  <c r="F33" i="14"/>
  <c r="G33" i="14"/>
  <c r="H33" i="14"/>
  <c r="I33" i="14"/>
  <c r="J33" i="14"/>
  <c r="K33" i="14"/>
  <c r="L33" i="14"/>
  <c r="A34" i="14"/>
  <c r="D34" i="14"/>
  <c r="E34" i="14"/>
  <c r="F34" i="14"/>
  <c r="G34" i="14"/>
  <c r="H34" i="14"/>
  <c r="I34" i="14"/>
  <c r="J34" i="14"/>
  <c r="K34" i="14"/>
  <c r="L34" i="14"/>
  <c r="A15" i="10"/>
  <c r="C15" i="10"/>
  <c r="K15" i="10" s="1"/>
  <c r="D15" i="10"/>
  <c r="I15" i="10"/>
  <c r="A17" i="10"/>
  <c r="C17" i="10"/>
  <c r="K17" i="10" s="1"/>
  <c r="D17" i="10"/>
  <c r="I17" i="10"/>
  <c r="A19" i="10"/>
  <c r="C19" i="10"/>
  <c r="K19" i="10" s="1"/>
  <c r="D19" i="10"/>
  <c r="I19" i="10"/>
  <c r="A21" i="10"/>
  <c r="C21" i="10"/>
  <c r="K21" i="10" s="1"/>
  <c r="D21" i="10"/>
  <c r="I21" i="10"/>
  <c r="A23" i="10"/>
  <c r="C23" i="10"/>
  <c r="K23" i="10" s="1"/>
  <c r="D23" i="10"/>
  <c r="I23" i="10"/>
  <c r="A25" i="10"/>
  <c r="C25" i="10"/>
  <c r="K25" i="10" s="1"/>
  <c r="D25" i="10"/>
  <c r="I25" i="10"/>
  <c r="A27" i="10"/>
  <c r="C27" i="10"/>
  <c r="K27" i="10" s="1"/>
  <c r="D27" i="10"/>
  <c r="I27" i="10"/>
  <c r="A29" i="10"/>
  <c r="C29" i="10"/>
  <c r="K29" i="10" s="1"/>
  <c r="D29" i="10"/>
  <c r="I29" i="10"/>
  <c r="A31" i="10"/>
  <c r="C31" i="10"/>
  <c r="K31" i="10" s="1"/>
  <c r="D31" i="10"/>
  <c r="I31" i="10"/>
  <c r="A33" i="10"/>
  <c r="C33" i="10"/>
  <c r="K33" i="10" s="1"/>
  <c r="D33" i="10"/>
  <c r="I33" i="10"/>
  <c r="A35" i="10"/>
  <c r="C35" i="10"/>
  <c r="K35" i="10" s="1"/>
  <c r="D35" i="10"/>
  <c r="I35" i="10"/>
  <c r="A37" i="10"/>
  <c r="C37" i="10"/>
  <c r="K37" i="10" s="1"/>
  <c r="D37" i="10"/>
  <c r="I37" i="10"/>
  <c r="A39" i="10"/>
  <c r="C39" i="10"/>
  <c r="K39" i="10" s="1"/>
  <c r="D39" i="10"/>
  <c r="I39" i="10"/>
  <c r="A41" i="10"/>
  <c r="C41" i="10"/>
  <c r="K41" i="10" s="1"/>
  <c r="D41" i="10"/>
  <c r="I41" i="10"/>
  <c r="A43" i="10"/>
  <c r="C43" i="10"/>
  <c r="K43" i="10" s="1"/>
  <c r="D43" i="10"/>
  <c r="I43" i="10"/>
  <c r="A45" i="10"/>
  <c r="C45" i="10"/>
  <c r="K45" i="10" s="1"/>
  <c r="D45" i="10"/>
  <c r="I45" i="10"/>
  <c r="A47" i="10"/>
  <c r="C47" i="10"/>
  <c r="K47" i="10" s="1"/>
  <c r="D47" i="10"/>
  <c r="I47" i="10"/>
  <c r="A49" i="10"/>
  <c r="C49" i="10"/>
  <c r="K49" i="10" s="1"/>
  <c r="D49" i="10"/>
  <c r="I49" i="10"/>
  <c r="A51" i="10"/>
  <c r="C51" i="10"/>
  <c r="K51" i="10" s="1"/>
  <c r="D51" i="10"/>
  <c r="I51" i="10"/>
  <c r="A53" i="10"/>
  <c r="C53" i="10"/>
  <c r="K53" i="10" s="1"/>
  <c r="D53" i="10"/>
  <c r="I53" i="10"/>
  <c r="AR10" i="9"/>
  <c r="AQ10" i="9"/>
  <c r="AP10" i="9"/>
  <c r="AO10" i="9"/>
  <c r="AN10" i="9"/>
  <c r="AM10" i="9"/>
  <c r="AL10" i="9"/>
  <c r="AK10" i="9"/>
  <c r="AJ10" i="9"/>
  <c r="AI10" i="9"/>
  <c r="AH10" i="9"/>
  <c r="AG10" i="9"/>
  <c r="A13" i="9"/>
  <c r="C13" i="9"/>
  <c r="M13" i="9" s="1"/>
  <c r="D13" i="9"/>
  <c r="K13" i="9"/>
  <c r="A14" i="9"/>
  <c r="C14" i="9"/>
  <c r="M14" i="9" s="1"/>
  <c r="D14" i="9"/>
  <c r="K14" i="9"/>
  <c r="A15" i="9"/>
  <c r="C15" i="9"/>
  <c r="M15" i="9" s="1"/>
  <c r="D15" i="9"/>
  <c r="K15" i="9"/>
  <c r="A16" i="9"/>
  <c r="C16" i="9"/>
  <c r="M16" i="9" s="1"/>
  <c r="D16" i="9"/>
  <c r="K16" i="9"/>
  <c r="A17" i="9"/>
  <c r="C17" i="9"/>
  <c r="M17" i="9" s="1"/>
  <c r="D17" i="9"/>
  <c r="K17" i="9"/>
  <c r="A18" i="9"/>
  <c r="C18" i="9"/>
  <c r="M18" i="9" s="1"/>
  <c r="D18" i="9"/>
  <c r="K18" i="9"/>
  <c r="A19" i="9"/>
  <c r="C19" i="9"/>
  <c r="M19" i="9" s="1"/>
  <c r="D19" i="9"/>
  <c r="K19" i="9"/>
  <c r="A20" i="9"/>
  <c r="C20" i="9"/>
  <c r="M20" i="9" s="1"/>
  <c r="D20" i="9"/>
  <c r="K20" i="9"/>
  <c r="A21" i="9"/>
  <c r="C21" i="9"/>
  <c r="M21" i="9" s="1"/>
  <c r="D21" i="9"/>
  <c r="K21" i="9"/>
  <c r="A22" i="9"/>
  <c r="C22" i="9"/>
  <c r="M22" i="9" s="1"/>
  <c r="D22" i="9"/>
  <c r="K22" i="9"/>
  <c r="A23" i="9"/>
  <c r="C23" i="9"/>
  <c r="M23" i="9" s="1"/>
  <c r="D23" i="9"/>
  <c r="K23" i="9"/>
  <c r="A24" i="9"/>
  <c r="C24" i="9"/>
  <c r="M24" i="9" s="1"/>
  <c r="D24" i="9"/>
  <c r="K24" i="9"/>
  <c r="A25" i="9"/>
  <c r="C25" i="9"/>
  <c r="M25" i="9" s="1"/>
  <c r="D25" i="9"/>
  <c r="K25" i="9"/>
  <c r="A26" i="9"/>
  <c r="C26" i="9"/>
  <c r="M26" i="9" s="1"/>
  <c r="D26" i="9"/>
  <c r="K26" i="9"/>
  <c r="A27" i="9"/>
  <c r="C27" i="9"/>
  <c r="M27" i="9" s="1"/>
  <c r="D27" i="9"/>
  <c r="K27" i="9"/>
  <c r="A28" i="9"/>
  <c r="C28" i="9"/>
  <c r="M28" i="9" s="1"/>
  <c r="D28" i="9"/>
  <c r="K28" i="9"/>
  <c r="A29" i="9"/>
  <c r="C29" i="9"/>
  <c r="M29" i="9" s="1"/>
  <c r="D29" i="9"/>
  <c r="K29" i="9"/>
  <c r="A30" i="9"/>
  <c r="C30" i="9"/>
  <c r="M30" i="9" s="1"/>
  <c r="D30" i="9"/>
  <c r="K30" i="9"/>
  <c r="A31" i="9"/>
  <c r="C31" i="9"/>
  <c r="M31" i="9" s="1"/>
  <c r="D31" i="9"/>
  <c r="K31" i="9"/>
  <c r="A32" i="9"/>
  <c r="C32" i="9"/>
  <c r="M32" i="9" s="1"/>
  <c r="D32" i="9"/>
  <c r="K32" i="9"/>
  <c r="AF32" i="6"/>
  <c r="AF29" i="6"/>
  <c r="AF26" i="6"/>
  <c r="AF23" i="6"/>
  <c r="M18" i="13"/>
  <c r="M16" i="13"/>
  <c r="M16" i="14"/>
  <c r="N30" i="14"/>
  <c r="M26" i="13"/>
  <c r="N22" i="13"/>
  <c r="V68" i="5"/>
  <c r="AF45" i="6"/>
  <c r="AF57" i="6"/>
  <c r="AF47" i="6"/>
  <c r="AF48" i="6"/>
  <c r="AF49" i="6"/>
  <c r="AF54" i="6"/>
  <c r="AF55" i="6"/>
  <c r="AF39" i="6"/>
  <c r="AF40" i="6"/>
  <c r="AF42" i="6"/>
  <c r="AF58" i="6"/>
  <c r="V77" i="5"/>
  <c r="V83" i="5"/>
  <c r="M52" i="13"/>
  <c r="M45" i="14"/>
  <c r="M47" i="14"/>
  <c r="N45" i="14"/>
  <c r="N37" i="14"/>
  <c r="M44" i="13"/>
  <c r="M53" i="14"/>
  <c r="N42" i="14"/>
  <c r="X46" i="6"/>
  <c r="Z14" i="9"/>
  <c r="Z14" i="6" s="1"/>
  <c r="Y54" i="6"/>
  <c r="Y31" i="6"/>
  <c r="Y23" i="6"/>
  <c r="Z36" i="9"/>
  <c r="Z42" i="6" s="1"/>
  <c r="Z40" i="9"/>
  <c r="Z46" i="6" s="1"/>
  <c r="Y41" i="6"/>
  <c r="X42" i="6"/>
  <c r="AH64" i="5"/>
  <c r="AF31" i="6"/>
  <c r="AF27" i="6"/>
  <c r="AF56" i="6"/>
  <c r="AF53" i="6"/>
  <c r="AF51" i="6"/>
  <c r="AF46" i="6"/>
  <c r="AF18" i="6"/>
  <c r="AH94" i="5"/>
  <c r="AI78" i="5"/>
  <c r="W86" i="5"/>
  <c r="AH74" i="5"/>
  <c r="AH84" i="5"/>
  <c r="AH87" i="5"/>
  <c r="V65" i="5"/>
  <c r="V44" i="5"/>
  <c r="V92" i="5"/>
  <c r="W66" i="5"/>
  <c r="AI37" i="5"/>
  <c r="AI53" i="5"/>
  <c r="AI100" i="5"/>
  <c r="AI102" i="5"/>
  <c r="AI31" i="5"/>
  <c r="AI43" i="5"/>
  <c r="AI41" i="5"/>
  <c r="AI88" i="5"/>
  <c r="AI98" i="5"/>
  <c r="AI82" i="5"/>
  <c r="AI29" i="5"/>
  <c r="AI35" i="5"/>
  <c r="AI72" i="5"/>
  <c r="AI49" i="5"/>
  <c r="AI33" i="5"/>
  <c r="AI94" i="5"/>
  <c r="AI90" i="5"/>
  <c r="AI21" i="5"/>
  <c r="AI76" i="5"/>
  <c r="AI51" i="5"/>
  <c r="AI27" i="5"/>
  <c r="AI74" i="5"/>
  <c r="AI68" i="5"/>
  <c r="AI39" i="5"/>
  <c r="AI25" i="5"/>
  <c r="AI92" i="5"/>
  <c r="AI64" i="5"/>
  <c r="AI70" i="5"/>
  <c r="AI47" i="5"/>
  <c r="AI19" i="5"/>
  <c r="AI86" i="5"/>
  <c r="AI23" i="5"/>
  <c r="AI66" i="5"/>
  <c r="AI80" i="5"/>
  <c r="AI45" i="5"/>
  <c r="AI96" i="5"/>
  <c r="AI17" i="5"/>
  <c r="W41" i="5"/>
  <c r="W25" i="5"/>
  <c r="W31" i="5"/>
  <c r="W76" i="5"/>
  <c r="W102" i="5"/>
  <c r="W80" i="5"/>
  <c r="W53" i="5"/>
  <c r="W29" i="5"/>
  <c r="W27" i="5"/>
  <c r="W96" i="5"/>
  <c r="W74" i="5"/>
  <c r="W82" i="5"/>
  <c r="W51" i="5"/>
  <c r="W39" i="5"/>
  <c r="W23" i="5"/>
  <c r="W70" i="5"/>
  <c r="W45" i="5"/>
  <c r="W88" i="5"/>
  <c r="W94" i="5"/>
  <c r="W33" i="5"/>
  <c r="W68" i="5"/>
  <c r="W98" i="5"/>
  <c r="W43" i="5"/>
  <c r="W72" i="5"/>
  <c r="W49" i="5"/>
  <c r="W90" i="5"/>
  <c r="W92" i="5"/>
  <c r="W47" i="5"/>
  <c r="W35" i="5"/>
  <c r="W19" i="5"/>
  <c r="W64" i="5"/>
  <c r="W37" i="5"/>
  <c r="W78" i="5"/>
  <c r="W100" i="5"/>
  <c r="W21" i="5"/>
  <c r="AH70" i="5"/>
  <c r="AF52" i="6"/>
  <c r="AH98" i="5"/>
  <c r="AH96" i="5"/>
  <c r="AH86" i="5"/>
  <c r="AH102" i="5"/>
  <c r="V100" i="5"/>
  <c r="V90" i="5"/>
  <c r="AH88" i="5"/>
  <c r="V82" i="5"/>
  <c r="V80" i="5"/>
  <c r="AH76" i="5"/>
  <c r="AH66" i="5"/>
  <c r="AH32" i="5"/>
  <c r="AH101" i="5"/>
  <c r="AH40" i="5"/>
  <c r="M61" i="13"/>
  <c r="Z47" i="9"/>
  <c r="Z53" i="6" s="1"/>
  <c r="Z35" i="9"/>
  <c r="Z41" i="6" s="1"/>
  <c r="Y13" i="6"/>
  <c r="Z27" i="9"/>
  <c r="Z27" i="6" s="1"/>
  <c r="X15" i="6"/>
  <c r="Y43" i="6"/>
  <c r="X17" i="6"/>
  <c r="AF19" i="6"/>
  <c r="AF20" i="6"/>
  <c r="AF24" i="6"/>
  <c r="AF25" i="6"/>
  <c r="EN43" i="4"/>
  <c r="EO43" i="4" s="1"/>
  <c r="AF30" i="6"/>
  <c r="AF44" i="6"/>
  <c r="EN91" i="4"/>
  <c r="EN23" i="4"/>
  <c r="EN47" i="4"/>
  <c r="EN55" i="4"/>
  <c r="AF41" i="6"/>
  <c r="EN63" i="4"/>
  <c r="AF43" i="6"/>
  <c r="EN89" i="4"/>
  <c r="EN27" i="4"/>
  <c r="EN69" i="4"/>
  <c r="EO69" i="4" s="1"/>
  <c r="AF13" i="6"/>
  <c r="Z28" i="9"/>
  <c r="Z28" i="6" s="1"/>
  <c r="Y28" i="6"/>
  <c r="Y32" i="6"/>
  <c r="Z32" i="9"/>
  <c r="Z32" i="6" s="1"/>
  <c r="Z51" i="9"/>
  <c r="Z57" i="6" s="1"/>
  <c r="Z20" i="9"/>
  <c r="Z20" i="6" s="1"/>
  <c r="Z16" i="9"/>
  <c r="Z16" i="6" s="1"/>
  <c r="Z39" i="9"/>
  <c r="Z45" i="6" s="1"/>
  <c r="X54" i="6"/>
  <c r="Z44" i="9"/>
  <c r="Z50" i="6" s="1"/>
  <c r="Z52" i="9"/>
  <c r="Z58" i="6" s="1"/>
  <c r="X58" i="6"/>
  <c r="Z23" i="9"/>
  <c r="Z23" i="6" s="1"/>
  <c r="W190" i="10" l="1"/>
  <c r="W134" i="10"/>
  <c r="W110" i="10"/>
  <c r="W70" i="10"/>
  <c r="W22" i="10"/>
  <c r="W210" i="10"/>
  <c r="W202" i="10"/>
  <c r="W194" i="10"/>
  <c r="W186" i="10"/>
  <c r="W178" i="10"/>
  <c r="W170" i="10"/>
  <c r="W162" i="10"/>
  <c r="W154" i="10"/>
  <c r="W146" i="10"/>
  <c r="W138" i="10"/>
  <c r="W130" i="10"/>
  <c r="W122" i="10"/>
  <c r="W114" i="10"/>
  <c r="W106" i="10"/>
  <c r="W98" i="10"/>
  <c r="W90" i="10"/>
  <c r="W82" i="10"/>
  <c r="AP48" i="10" s="1"/>
  <c r="W74" i="10"/>
  <c r="W83" i="5" s="1"/>
  <c r="AO73" i="5" s="1"/>
  <c r="W66" i="10"/>
  <c r="W58" i="10"/>
  <c r="W50" i="10"/>
  <c r="W42" i="10"/>
  <c r="W34" i="10"/>
  <c r="W26" i="10"/>
  <c r="W18" i="10"/>
  <c r="AR18" i="10" s="1"/>
  <c r="W158" i="10"/>
  <c r="W78" i="10"/>
  <c r="AP46" i="10" s="1"/>
  <c r="W166" i="10"/>
  <c r="W30" i="10"/>
  <c r="W16" i="10"/>
  <c r="W208" i="10"/>
  <c r="W200" i="10"/>
  <c r="W192" i="10"/>
  <c r="W184" i="10"/>
  <c r="W176" i="10"/>
  <c r="W168" i="10"/>
  <c r="W160" i="10"/>
  <c r="W152" i="10"/>
  <c r="W144" i="10"/>
  <c r="W136" i="10"/>
  <c r="W128" i="10"/>
  <c r="W120" i="10"/>
  <c r="W112" i="10"/>
  <c r="W104" i="10"/>
  <c r="W96" i="10"/>
  <c r="W88" i="10"/>
  <c r="W80" i="10"/>
  <c r="W72" i="10"/>
  <c r="W64" i="10"/>
  <c r="AL64" i="10" s="1"/>
  <c r="BN66" i="4" s="1"/>
  <c r="BN73" i="7" s="1"/>
  <c r="W56" i="10"/>
  <c r="AP35" i="10" s="1"/>
  <c r="W48" i="10"/>
  <c r="AR48" i="10" s="1"/>
  <c r="W40" i="10"/>
  <c r="W32" i="10"/>
  <c r="W24" i="10"/>
  <c r="W198" i="10"/>
  <c r="W182" i="10"/>
  <c r="W142" i="10"/>
  <c r="W118" i="10"/>
  <c r="W86" i="10"/>
  <c r="AR86" i="10" s="1"/>
  <c r="W46" i="10"/>
  <c r="W214" i="10"/>
  <c r="W150" i="10"/>
  <c r="W102" i="10"/>
  <c r="W54" i="10"/>
  <c r="W212" i="10"/>
  <c r="W204" i="10"/>
  <c r="W196" i="10"/>
  <c r="W188" i="10"/>
  <c r="W180" i="10"/>
  <c r="W172" i="10"/>
  <c r="W164" i="10"/>
  <c r="W156" i="10"/>
  <c r="W148" i="10"/>
  <c r="W140" i="10"/>
  <c r="W132" i="10"/>
  <c r="W124" i="10"/>
  <c r="W116" i="10"/>
  <c r="W108" i="10"/>
  <c r="W100" i="10"/>
  <c r="W92" i="10"/>
  <c r="W84" i="10"/>
  <c r="W93" i="5" s="1"/>
  <c r="AO78" i="5" s="1"/>
  <c r="W76" i="10"/>
  <c r="W68" i="10"/>
  <c r="W60" i="10"/>
  <c r="W52" i="10"/>
  <c r="W44" i="10"/>
  <c r="W36" i="10"/>
  <c r="W28" i="10"/>
  <c r="W20" i="10"/>
  <c r="AR20" i="10" s="1"/>
  <c r="W206" i="10"/>
  <c r="W174" i="10"/>
  <c r="W126" i="10"/>
  <c r="W94" i="10"/>
  <c r="W62" i="10"/>
  <c r="W38" i="10"/>
  <c r="EN81" i="4"/>
  <c r="M58" i="13"/>
  <c r="EN35" i="4"/>
  <c r="M35" i="14"/>
  <c r="N48" i="14"/>
  <c r="AH31" i="5"/>
  <c r="V31" i="5"/>
  <c r="V29" i="5"/>
  <c r="AH68" i="5"/>
  <c r="AH37" i="5"/>
  <c r="V88" i="5"/>
  <c r="AH47" i="5"/>
  <c r="V27" i="5"/>
  <c r="AH27" i="5"/>
  <c r="V64" i="5"/>
  <c r="V35" i="5"/>
  <c r="AH35" i="5"/>
  <c r="V84" i="5"/>
  <c r="V45" i="5"/>
  <c r="V21" i="5"/>
  <c r="AH21" i="5"/>
  <c r="AH80" i="5"/>
  <c r="AH43" i="5"/>
  <c r="V43" i="5"/>
  <c r="AH100" i="5"/>
  <c r="AH53" i="5"/>
  <c r="V53" i="5"/>
  <c r="V15" i="10"/>
  <c r="V15" i="5" s="1"/>
  <c r="AH25" i="5"/>
  <c r="V25" i="5"/>
  <c r="V76" i="5"/>
  <c r="AH41" i="5"/>
  <c r="V41" i="5"/>
  <c r="V96" i="5"/>
  <c r="AH51" i="5"/>
  <c r="W85" i="5"/>
  <c r="AO74" i="5" s="1"/>
  <c r="AP42" i="10"/>
  <c r="AL52" i="10"/>
  <c r="BN54" i="4" s="1"/>
  <c r="BN54" i="7" s="1"/>
  <c r="V51" i="5"/>
  <c r="V33" i="5"/>
  <c r="AH33" i="5"/>
  <c r="V23" i="5"/>
  <c r="AH23" i="5"/>
  <c r="AI87" i="5"/>
  <c r="AP75" i="5" s="1"/>
  <c r="AI75" i="5"/>
  <c r="AP69" i="5" s="1"/>
  <c r="AI48" i="5"/>
  <c r="AP31" i="5" s="1"/>
  <c r="AM88" i="10"/>
  <c r="AI28" i="5"/>
  <c r="AP21" i="5" s="1"/>
  <c r="AQ18" i="10"/>
  <c r="AI95" i="5"/>
  <c r="AP79" i="5" s="1"/>
  <c r="AI44" i="5"/>
  <c r="AP29" i="5" s="1"/>
  <c r="AS38" i="10"/>
  <c r="AM32" i="10"/>
  <c r="BS34" i="4" s="1"/>
  <c r="BS34" i="7" s="1"/>
  <c r="V17" i="5"/>
  <c r="AH17" i="5"/>
  <c r="AH19" i="5"/>
  <c r="V19" i="5"/>
  <c r="AH72" i="5"/>
  <c r="V39" i="5"/>
  <c r="AH39" i="5"/>
  <c r="AH92" i="5"/>
  <c r="AH49" i="5"/>
  <c r="V49" i="5"/>
  <c r="V78" i="5"/>
  <c r="AF16" i="6"/>
  <c r="CI24" i="4"/>
  <c r="CI24" i="7" s="1"/>
  <c r="CJ24" i="4"/>
  <c r="CH24" i="4"/>
  <c r="CF24" i="4"/>
  <c r="CC24" i="4"/>
  <c r="CE24" i="4"/>
  <c r="CE24" i="7" s="1"/>
  <c r="CD24" i="4"/>
  <c r="CG24" i="4"/>
  <c r="CG24" i="7" s="1"/>
  <c r="AF17" i="6"/>
  <c r="CF26" i="4"/>
  <c r="CG26" i="4"/>
  <c r="CH26" i="4"/>
  <c r="CI26" i="4"/>
  <c r="CI26" i="7" s="1"/>
  <c r="CE26" i="4"/>
  <c r="CE26" i="7" s="1"/>
  <c r="CJ26" i="4"/>
  <c r="CC26" i="4"/>
  <c r="CC26" i="7" s="1"/>
  <c r="CD26" i="4"/>
  <c r="CC20" i="4"/>
  <c r="CD20" i="4"/>
  <c r="CE20" i="4"/>
  <c r="CE20" i="7" s="1"/>
  <c r="CF20" i="4"/>
  <c r="CG20" i="4"/>
  <c r="CG20" i="7" s="1"/>
  <c r="CH20" i="4"/>
  <c r="CI20" i="4"/>
  <c r="CJ20" i="4"/>
  <c r="CJ20" i="7" s="1"/>
  <c r="CC18" i="4"/>
  <c r="CD18" i="4"/>
  <c r="CE18" i="4"/>
  <c r="CE18" i="7" s="1"/>
  <c r="CF18" i="4"/>
  <c r="CG18" i="4"/>
  <c r="CH18" i="4"/>
  <c r="CI18" i="4"/>
  <c r="CI18" i="7" s="1"/>
  <c r="CJ18" i="4"/>
  <c r="CJ18" i="7" s="1"/>
  <c r="CC22" i="4"/>
  <c r="CC22" i="7" s="1"/>
  <c r="CD22" i="4"/>
  <c r="CD22" i="7" s="1"/>
  <c r="CE22" i="4"/>
  <c r="CE22" i="7" s="1"/>
  <c r="CI22" i="4"/>
  <c r="CF22" i="4"/>
  <c r="CH22" i="4"/>
  <c r="CG22" i="4"/>
  <c r="CG22" i="7" s="1"/>
  <c r="CJ22" i="4"/>
  <c r="CJ22" i="7" s="1"/>
  <c r="N51" i="14"/>
  <c r="M28" i="13"/>
  <c r="N27" i="14"/>
  <c r="M20" i="14"/>
  <c r="N47" i="14"/>
  <c r="M46" i="14"/>
  <c r="N23" i="13"/>
  <c r="N19" i="13"/>
  <c r="EO47" i="4"/>
  <c r="CT46" i="4" s="1"/>
  <c r="CT46" i="7" s="1"/>
  <c r="N31" i="14"/>
  <c r="V37" i="5"/>
  <c r="V72" i="5"/>
  <c r="AH45" i="5"/>
  <c r="AH29" i="5"/>
  <c r="CH34" i="4"/>
  <c r="CH34" i="7" s="1"/>
  <c r="CD34" i="4"/>
  <c r="CD34" i="7" s="1"/>
  <c r="CG34" i="4"/>
  <c r="CG34" i="7" s="1"/>
  <c r="CJ34" i="4"/>
  <c r="CJ34" i="7" s="1"/>
  <c r="CF34" i="4"/>
  <c r="CF34" i="7" s="1"/>
  <c r="CI34" i="4"/>
  <c r="CI34" i="7" s="1"/>
  <c r="CE34" i="4"/>
  <c r="CE34" i="7" s="1"/>
  <c r="CC34" i="4"/>
  <c r="CC34" i="7" s="1"/>
  <c r="CH42" i="4"/>
  <c r="CH42" i="7" s="1"/>
  <c r="CD42" i="4"/>
  <c r="CD42" i="7" s="1"/>
  <c r="CC42" i="4"/>
  <c r="CC42" i="7" s="1"/>
  <c r="CJ42" i="4"/>
  <c r="CJ42" i="7" s="1"/>
  <c r="CF42" i="4"/>
  <c r="CF42" i="7" s="1"/>
  <c r="CI42" i="4"/>
  <c r="CI42" i="7" s="1"/>
  <c r="CE42" i="4"/>
  <c r="CE42" i="7" s="1"/>
  <c r="CG42" i="4"/>
  <c r="CG42" i="7" s="1"/>
  <c r="EN49" i="4"/>
  <c r="EO49" i="4" s="1"/>
  <c r="CT48" i="4" s="1"/>
  <c r="CT48" i="7" s="1"/>
  <c r="CJ48" i="4"/>
  <c r="CJ48" i="7" s="1"/>
  <c r="CF48" i="4"/>
  <c r="CF48" i="7" s="1"/>
  <c r="CI48" i="4"/>
  <c r="CI48" i="7" s="1"/>
  <c r="CE48" i="4"/>
  <c r="CE48" i="7" s="1"/>
  <c r="CH48" i="4"/>
  <c r="CH48" i="7" s="1"/>
  <c r="CD48" i="4"/>
  <c r="CD48" i="7" s="1"/>
  <c r="CG48" i="4"/>
  <c r="CG48" i="7" s="1"/>
  <c r="CC48" i="4"/>
  <c r="CC48" i="7" s="1"/>
  <c r="CJ54" i="4"/>
  <c r="CJ54" i="7" s="1"/>
  <c r="CF54" i="4"/>
  <c r="CF54" i="7" s="1"/>
  <c r="CI54" i="4"/>
  <c r="CI54" i="7" s="1"/>
  <c r="CE54" i="4"/>
  <c r="CE54" i="7" s="1"/>
  <c r="CH54" i="4"/>
  <c r="CH54" i="7" s="1"/>
  <c r="CD54" i="4"/>
  <c r="CD54" i="7" s="1"/>
  <c r="CG54" i="4"/>
  <c r="CG54" i="7" s="1"/>
  <c r="CC54" i="4"/>
  <c r="CC54" i="7" s="1"/>
  <c r="CJ62" i="4"/>
  <c r="CJ69" i="7" s="1"/>
  <c r="CF62" i="4"/>
  <c r="CF69" i="7" s="1"/>
  <c r="CI62" i="4"/>
  <c r="CI69" i="7" s="1"/>
  <c r="CE62" i="4"/>
  <c r="CE69" i="7" s="1"/>
  <c r="CH62" i="4"/>
  <c r="CH69" i="7" s="1"/>
  <c r="CD62" i="4"/>
  <c r="CD69" i="7" s="1"/>
  <c r="CG62" i="4"/>
  <c r="CG69" i="7" s="1"/>
  <c r="CC62" i="4"/>
  <c r="CC69" i="7" s="1"/>
  <c r="CJ68" i="4"/>
  <c r="CJ75" i="7" s="1"/>
  <c r="CF68" i="4"/>
  <c r="CF75" i="7" s="1"/>
  <c r="CI68" i="4"/>
  <c r="CI75" i="7" s="1"/>
  <c r="CE68" i="4"/>
  <c r="CE75" i="7" s="1"/>
  <c r="CH68" i="4"/>
  <c r="CH75" i="7" s="1"/>
  <c r="CD68" i="4"/>
  <c r="CD75" i="7" s="1"/>
  <c r="CG68" i="4"/>
  <c r="CG75" i="7" s="1"/>
  <c r="CC68" i="4"/>
  <c r="CC75" i="7" s="1"/>
  <c r="EN77" i="4"/>
  <c r="EO77" i="4" s="1"/>
  <c r="CR76" i="4" s="1"/>
  <c r="CR83" i="7" s="1"/>
  <c r="CJ76" i="4"/>
  <c r="CJ83" i="7" s="1"/>
  <c r="CF76" i="4"/>
  <c r="CF83" i="7" s="1"/>
  <c r="CI76" i="4"/>
  <c r="CI83" i="7" s="1"/>
  <c r="CE76" i="4"/>
  <c r="CE83" i="7" s="1"/>
  <c r="CH76" i="4"/>
  <c r="CH83" i="7" s="1"/>
  <c r="CD76" i="4"/>
  <c r="CD83" i="7" s="1"/>
  <c r="CG76" i="4"/>
  <c r="CG83" i="7" s="1"/>
  <c r="CC76" i="4"/>
  <c r="CC83" i="7" s="1"/>
  <c r="EN85" i="4"/>
  <c r="EO85" i="4" s="1"/>
  <c r="CJ84" i="4"/>
  <c r="CJ91" i="7" s="1"/>
  <c r="CF84" i="4"/>
  <c r="CF91" i="7" s="1"/>
  <c r="CI84" i="4"/>
  <c r="CI91" i="7" s="1"/>
  <c r="CE84" i="4"/>
  <c r="CE91" i="7" s="1"/>
  <c r="CH84" i="4"/>
  <c r="CH91" i="7" s="1"/>
  <c r="CD84" i="4"/>
  <c r="CD91" i="7" s="1"/>
  <c r="CG84" i="4"/>
  <c r="CG91" i="7" s="1"/>
  <c r="CC84" i="4"/>
  <c r="CC91" i="7" s="1"/>
  <c r="EN93" i="4"/>
  <c r="EO93" i="4" s="1"/>
  <c r="CS92" i="4" s="1"/>
  <c r="CS99" i="7" s="1"/>
  <c r="CJ92" i="4"/>
  <c r="CJ99" i="7" s="1"/>
  <c r="CF92" i="4"/>
  <c r="CF99" i="7" s="1"/>
  <c r="CI92" i="4"/>
  <c r="CI99" i="7" s="1"/>
  <c r="CE92" i="4"/>
  <c r="CE99" i="7" s="1"/>
  <c r="CH92" i="4"/>
  <c r="CH99" i="7" s="1"/>
  <c r="CD92" i="4"/>
  <c r="CD99" i="7" s="1"/>
  <c r="CG92" i="4"/>
  <c r="CG99" i="7" s="1"/>
  <c r="CC92" i="4"/>
  <c r="CC99" i="7" s="1"/>
  <c r="EN37" i="4"/>
  <c r="CH36" i="4"/>
  <c r="CH36" i="7" s="1"/>
  <c r="CD36" i="4"/>
  <c r="CD36" i="7" s="1"/>
  <c r="CG36" i="4"/>
  <c r="CG36" i="7" s="1"/>
  <c r="CJ36" i="4"/>
  <c r="CJ36" i="7" s="1"/>
  <c r="CF36" i="4"/>
  <c r="CF36" i="7" s="1"/>
  <c r="CI36" i="4"/>
  <c r="CI36" i="7" s="1"/>
  <c r="CE36" i="4"/>
  <c r="CE36" i="7" s="1"/>
  <c r="CC36" i="4"/>
  <c r="CC36" i="7" s="1"/>
  <c r="EN65" i="4"/>
  <c r="CJ64" i="4"/>
  <c r="CJ71" i="7" s="1"/>
  <c r="CF64" i="4"/>
  <c r="CF71" i="7" s="1"/>
  <c r="CI64" i="4"/>
  <c r="CI71" i="7" s="1"/>
  <c r="CE64" i="4"/>
  <c r="CE71" i="7" s="1"/>
  <c r="CH64" i="4"/>
  <c r="CH71" i="7" s="1"/>
  <c r="CD64" i="4"/>
  <c r="CD71" i="7" s="1"/>
  <c r="CG64" i="4"/>
  <c r="CG71" i="7" s="1"/>
  <c r="CC64" i="4"/>
  <c r="CC71" i="7" s="1"/>
  <c r="EN71" i="4"/>
  <c r="CJ70" i="4"/>
  <c r="CJ77" i="7" s="1"/>
  <c r="CF70" i="4"/>
  <c r="CF77" i="7" s="1"/>
  <c r="CI70" i="4"/>
  <c r="CI77" i="7" s="1"/>
  <c r="CE70" i="4"/>
  <c r="CE77" i="7" s="1"/>
  <c r="CH70" i="4"/>
  <c r="CH77" i="7" s="1"/>
  <c r="CD70" i="4"/>
  <c r="CD77" i="7" s="1"/>
  <c r="CG70" i="4"/>
  <c r="CG77" i="7" s="1"/>
  <c r="CC70" i="4"/>
  <c r="CC77" i="7" s="1"/>
  <c r="EN79" i="4"/>
  <c r="CJ78" i="4"/>
  <c r="CJ85" i="7" s="1"/>
  <c r="CF78" i="4"/>
  <c r="CF85" i="7" s="1"/>
  <c r="CI78" i="4"/>
  <c r="CI85" i="7" s="1"/>
  <c r="CE78" i="4"/>
  <c r="CE85" i="7" s="1"/>
  <c r="CH78" i="4"/>
  <c r="CH85" i="7" s="1"/>
  <c r="CD78" i="4"/>
  <c r="CD85" i="7" s="1"/>
  <c r="CG78" i="4"/>
  <c r="CG85" i="7" s="1"/>
  <c r="CC78" i="4"/>
  <c r="CC85" i="7" s="1"/>
  <c r="EN87" i="4"/>
  <c r="CJ86" i="4"/>
  <c r="CJ93" i="7" s="1"/>
  <c r="CF86" i="4"/>
  <c r="CF93" i="7" s="1"/>
  <c r="CI86" i="4"/>
  <c r="CI93" i="7" s="1"/>
  <c r="CE86" i="4"/>
  <c r="CE93" i="7" s="1"/>
  <c r="CH86" i="4"/>
  <c r="CH93" i="7" s="1"/>
  <c r="CD86" i="4"/>
  <c r="CD93" i="7" s="1"/>
  <c r="CG86" i="4"/>
  <c r="CG93" i="7" s="1"/>
  <c r="CC86" i="4"/>
  <c r="CC93" i="7" s="1"/>
  <c r="EN95" i="4"/>
  <c r="CJ94" i="4"/>
  <c r="CJ101" i="7" s="1"/>
  <c r="CF94" i="4"/>
  <c r="CF101" i="7" s="1"/>
  <c r="CI94" i="4"/>
  <c r="CI101" i="7" s="1"/>
  <c r="CE94" i="4"/>
  <c r="CE101" i="7" s="1"/>
  <c r="CH94" i="4"/>
  <c r="CH101" i="7" s="1"/>
  <c r="CD94" i="4"/>
  <c r="CD101" i="7" s="1"/>
  <c r="CG94" i="4"/>
  <c r="CG101" i="7" s="1"/>
  <c r="CC94" i="4"/>
  <c r="CC101" i="7" s="1"/>
  <c r="EN31" i="4"/>
  <c r="EO31" i="4" s="1"/>
  <c r="CR30" i="4" s="1"/>
  <c r="CH30" i="4"/>
  <c r="CH30" i="7" s="1"/>
  <c r="CD30" i="4"/>
  <c r="CD30" i="7" s="1"/>
  <c r="CG30" i="4"/>
  <c r="CG30" i="7" s="1"/>
  <c r="CJ30" i="4"/>
  <c r="CJ30" i="7" s="1"/>
  <c r="CF30" i="4"/>
  <c r="CF30" i="7" s="1"/>
  <c r="CI30" i="4"/>
  <c r="CI30" i="7" s="1"/>
  <c r="CE30" i="4"/>
  <c r="CE30" i="7" s="1"/>
  <c r="CC30" i="4"/>
  <c r="CC30" i="7" s="1"/>
  <c r="EN39" i="4"/>
  <c r="EO39" i="4" s="1"/>
  <c r="CR38" i="4" s="1"/>
  <c r="CR38" i="7" s="1"/>
  <c r="CH38" i="4"/>
  <c r="CH38" i="7" s="1"/>
  <c r="CD38" i="4"/>
  <c r="CD38" i="7" s="1"/>
  <c r="CJ38" i="4"/>
  <c r="CJ38" i="7" s="1"/>
  <c r="CF38" i="4"/>
  <c r="CF38" i="7" s="1"/>
  <c r="CI38" i="4"/>
  <c r="CI38" i="7" s="1"/>
  <c r="CE38" i="4"/>
  <c r="CE38" i="7" s="1"/>
  <c r="CG38" i="4"/>
  <c r="CG38" i="7" s="1"/>
  <c r="CC38" i="4"/>
  <c r="CC38" i="7" s="1"/>
  <c r="CJ44" i="4"/>
  <c r="CJ44" i="7" s="1"/>
  <c r="CF44" i="4"/>
  <c r="CF44" i="7" s="1"/>
  <c r="CI44" i="4"/>
  <c r="CI44" i="7" s="1"/>
  <c r="CE44" i="4"/>
  <c r="CE44" i="7" s="1"/>
  <c r="CH44" i="4"/>
  <c r="CH44" i="7" s="1"/>
  <c r="CD44" i="4"/>
  <c r="CD44" i="7" s="1"/>
  <c r="CG44" i="4"/>
  <c r="CG44" i="7" s="1"/>
  <c r="CC44" i="4"/>
  <c r="CC44" i="7" s="1"/>
  <c r="CJ50" i="4"/>
  <c r="CJ50" i="7" s="1"/>
  <c r="CF50" i="4"/>
  <c r="CF50" i="7" s="1"/>
  <c r="CI50" i="4"/>
  <c r="CI50" i="7" s="1"/>
  <c r="CE50" i="4"/>
  <c r="CE50" i="7" s="1"/>
  <c r="CH50" i="4"/>
  <c r="CH50" i="7" s="1"/>
  <c r="CD50" i="4"/>
  <c r="CD50" i="7" s="1"/>
  <c r="CG50" i="4"/>
  <c r="CG50" i="7" s="1"/>
  <c r="CC50" i="4"/>
  <c r="CC50" i="7" s="1"/>
  <c r="CJ56" i="4"/>
  <c r="CJ56" i="7" s="1"/>
  <c r="CF56" i="4"/>
  <c r="CF56" i="7" s="1"/>
  <c r="CI56" i="4"/>
  <c r="CI56" i="7" s="1"/>
  <c r="CE56" i="4"/>
  <c r="CE56" i="7" s="1"/>
  <c r="CH56" i="4"/>
  <c r="CH56" i="7" s="1"/>
  <c r="CD56" i="4"/>
  <c r="CD56" i="7" s="1"/>
  <c r="CG56" i="4"/>
  <c r="CG56" i="7" s="1"/>
  <c r="CC56" i="4"/>
  <c r="CC56" i="7" s="1"/>
  <c r="EN59" i="4"/>
  <c r="EO59" i="4" s="1"/>
  <c r="CR58" i="4" s="1"/>
  <c r="CR65" i="7" s="1"/>
  <c r="CJ58" i="4"/>
  <c r="CJ65" i="7" s="1"/>
  <c r="CF58" i="4"/>
  <c r="CF65" i="7" s="1"/>
  <c r="CI58" i="4"/>
  <c r="CI65" i="7" s="1"/>
  <c r="CE58" i="4"/>
  <c r="CE65" i="7" s="1"/>
  <c r="CH58" i="4"/>
  <c r="CH65" i="7" s="1"/>
  <c r="CD58" i="4"/>
  <c r="CD65" i="7" s="1"/>
  <c r="CG58" i="4"/>
  <c r="CG65" i="7" s="1"/>
  <c r="CC58" i="4"/>
  <c r="CC65" i="7" s="1"/>
  <c r="EN73" i="4"/>
  <c r="CJ72" i="4"/>
  <c r="CJ79" i="7" s="1"/>
  <c r="CF72" i="4"/>
  <c r="CF79" i="7" s="1"/>
  <c r="CI72" i="4"/>
  <c r="CI79" i="7" s="1"/>
  <c r="CE72" i="4"/>
  <c r="CE79" i="7" s="1"/>
  <c r="CH72" i="4"/>
  <c r="CH79" i="7" s="1"/>
  <c r="CD72" i="4"/>
  <c r="CD79" i="7" s="1"/>
  <c r="CG72" i="4"/>
  <c r="CG79" i="7" s="1"/>
  <c r="CC72" i="4"/>
  <c r="CC79" i="7" s="1"/>
  <c r="CJ80" i="4"/>
  <c r="CJ87" i="7" s="1"/>
  <c r="CF80" i="4"/>
  <c r="CF87" i="7" s="1"/>
  <c r="CI80" i="4"/>
  <c r="CI87" i="7" s="1"/>
  <c r="CE80" i="4"/>
  <c r="CE87" i="7" s="1"/>
  <c r="CH80" i="4"/>
  <c r="CH87" i="7" s="1"/>
  <c r="CD80" i="4"/>
  <c r="CD87" i="7" s="1"/>
  <c r="CG80" i="4"/>
  <c r="CG87" i="7" s="1"/>
  <c r="CC80" i="4"/>
  <c r="CC87" i="7" s="1"/>
  <c r="CJ88" i="4"/>
  <c r="CJ95" i="7" s="1"/>
  <c r="CF88" i="4"/>
  <c r="CF95" i="7" s="1"/>
  <c r="CI88" i="4"/>
  <c r="CI95" i="7" s="1"/>
  <c r="CE88" i="4"/>
  <c r="CE95" i="7" s="1"/>
  <c r="CH88" i="4"/>
  <c r="CH95" i="7" s="1"/>
  <c r="CD88" i="4"/>
  <c r="CD95" i="7" s="1"/>
  <c r="CG88" i="4"/>
  <c r="CG95" i="7" s="1"/>
  <c r="CC88" i="4"/>
  <c r="CC95" i="7" s="1"/>
  <c r="EN33" i="4"/>
  <c r="CH32" i="4"/>
  <c r="CH32" i="7" s="1"/>
  <c r="CD32" i="4"/>
  <c r="CD32" i="7" s="1"/>
  <c r="CG32" i="4"/>
  <c r="CG32" i="7" s="1"/>
  <c r="CJ32" i="4"/>
  <c r="CJ32" i="7" s="1"/>
  <c r="CF32" i="4"/>
  <c r="CF32" i="7" s="1"/>
  <c r="CI32" i="4"/>
  <c r="CI32" i="7" s="1"/>
  <c r="CE32" i="4"/>
  <c r="CE32" i="7" s="1"/>
  <c r="CC32" i="4"/>
  <c r="CC32" i="7" s="1"/>
  <c r="EN41" i="4"/>
  <c r="CH40" i="4"/>
  <c r="CH40" i="7" s="1"/>
  <c r="CD40" i="4"/>
  <c r="CD40" i="7" s="1"/>
  <c r="CC40" i="4"/>
  <c r="CC40" i="7" s="1"/>
  <c r="CJ40" i="4"/>
  <c r="CJ40" i="7" s="1"/>
  <c r="CF40" i="4"/>
  <c r="CF40" i="7" s="1"/>
  <c r="CI40" i="4"/>
  <c r="CI40" i="7" s="1"/>
  <c r="CE40" i="4"/>
  <c r="CE40" i="7" s="1"/>
  <c r="CG40" i="4"/>
  <c r="CG40" i="7" s="1"/>
  <c r="CJ46" i="4"/>
  <c r="CJ46" i="7" s="1"/>
  <c r="CF46" i="4"/>
  <c r="CF46" i="7" s="1"/>
  <c r="CI46" i="4"/>
  <c r="CI46" i="7" s="1"/>
  <c r="CE46" i="4"/>
  <c r="CE46" i="7" s="1"/>
  <c r="CH46" i="4"/>
  <c r="CH46" i="7" s="1"/>
  <c r="CD46" i="4"/>
  <c r="CD46" i="7" s="1"/>
  <c r="CG46" i="4"/>
  <c r="CG46" i="7" s="1"/>
  <c r="CC46" i="4"/>
  <c r="CC46" i="7" s="1"/>
  <c r="EN53" i="4"/>
  <c r="EO53" i="4" s="1"/>
  <c r="CS52" i="4" s="1"/>
  <c r="CJ52" i="4"/>
  <c r="CJ52" i="7" s="1"/>
  <c r="CF52" i="4"/>
  <c r="CF52" i="7" s="1"/>
  <c r="CI52" i="4"/>
  <c r="CI52" i="7" s="1"/>
  <c r="CE52" i="4"/>
  <c r="CE52" i="7" s="1"/>
  <c r="CH52" i="4"/>
  <c r="CH52" i="7" s="1"/>
  <c r="CD52" i="4"/>
  <c r="CD52" i="7" s="1"/>
  <c r="CG52" i="4"/>
  <c r="CG52" i="7" s="1"/>
  <c r="CC52" i="4"/>
  <c r="CC52" i="7" s="1"/>
  <c r="EN61" i="4"/>
  <c r="EO61" i="4" s="1"/>
  <c r="CJ60" i="4"/>
  <c r="CJ67" i="7" s="1"/>
  <c r="CF60" i="4"/>
  <c r="CF67" i="7" s="1"/>
  <c r="CI60" i="4"/>
  <c r="CI67" i="7" s="1"/>
  <c r="CE60" i="4"/>
  <c r="CE67" i="7" s="1"/>
  <c r="CH60" i="4"/>
  <c r="CH67" i="7" s="1"/>
  <c r="CD60" i="4"/>
  <c r="CD67" i="7" s="1"/>
  <c r="CG60" i="4"/>
  <c r="CG67" i="7" s="1"/>
  <c r="CC60" i="4"/>
  <c r="CC67" i="7" s="1"/>
  <c r="CJ66" i="4"/>
  <c r="CJ73" i="7" s="1"/>
  <c r="CF66" i="4"/>
  <c r="CF73" i="7" s="1"/>
  <c r="CI66" i="4"/>
  <c r="CI73" i="7" s="1"/>
  <c r="CE66" i="4"/>
  <c r="CE73" i="7" s="1"/>
  <c r="CH66" i="4"/>
  <c r="CH73" i="7" s="1"/>
  <c r="CD66" i="4"/>
  <c r="CD73" i="7" s="1"/>
  <c r="CG66" i="4"/>
  <c r="CG73" i="7" s="1"/>
  <c r="CC66" i="4"/>
  <c r="CC73" i="7" s="1"/>
  <c r="EN75" i="4"/>
  <c r="EO75" i="4" s="1"/>
  <c r="CT74" i="4" s="1"/>
  <c r="CJ74" i="4"/>
  <c r="CJ81" i="7" s="1"/>
  <c r="CF74" i="4"/>
  <c r="CF81" i="7" s="1"/>
  <c r="CI74" i="4"/>
  <c r="CI81" i="7" s="1"/>
  <c r="CE74" i="4"/>
  <c r="CE81" i="7" s="1"/>
  <c r="CH74" i="4"/>
  <c r="CH81" i="7" s="1"/>
  <c r="CD74" i="4"/>
  <c r="CD81" i="7" s="1"/>
  <c r="CG74" i="4"/>
  <c r="CG81" i="7" s="1"/>
  <c r="CC74" i="4"/>
  <c r="CC81" i="7" s="1"/>
  <c r="EN83" i="4"/>
  <c r="EO83" i="4" s="1"/>
  <c r="CJ82" i="4"/>
  <c r="CJ89" i="7" s="1"/>
  <c r="CF82" i="4"/>
  <c r="CF89" i="7" s="1"/>
  <c r="CI82" i="4"/>
  <c r="CI89" i="7" s="1"/>
  <c r="CE82" i="4"/>
  <c r="CE89" i="7" s="1"/>
  <c r="CH82" i="4"/>
  <c r="CH89" i="7" s="1"/>
  <c r="CD82" i="4"/>
  <c r="CD89" i="7" s="1"/>
  <c r="CG82" i="4"/>
  <c r="CG89" i="7" s="1"/>
  <c r="CC82" i="4"/>
  <c r="CC89" i="7" s="1"/>
  <c r="CJ90" i="4"/>
  <c r="CJ97" i="7" s="1"/>
  <c r="CF90" i="4"/>
  <c r="CF97" i="7" s="1"/>
  <c r="CI90" i="4"/>
  <c r="CI97" i="7" s="1"/>
  <c r="CE90" i="4"/>
  <c r="CE97" i="7" s="1"/>
  <c r="CH90" i="4"/>
  <c r="CH97" i="7" s="1"/>
  <c r="CD90" i="4"/>
  <c r="CD97" i="7" s="1"/>
  <c r="CG90" i="4"/>
  <c r="CG97" i="7" s="1"/>
  <c r="CC90" i="4"/>
  <c r="CC97" i="7" s="1"/>
  <c r="CJ96" i="4"/>
  <c r="CJ103" i="7" s="1"/>
  <c r="CF96" i="4"/>
  <c r="CF103" i="7" s="1"/>
  <c r="CI96" i="4"/>
  <c r="CI103" i="7" s="1"/>
  <c r="CE96" i="4"/>
  <c r="CE103" i="7" s="1"/>
  <c r="CH96" i="4"/>
  <c r="CH103" i="7" s="1"/>
  <c r="CD96" i="4"/>
  <c r="CD103" i="7" s="1"/>
  <c r="CG96" i="4"/>
  <c r="CG103" i="7" s="1"/>
  <c r="CC96" i="4"/>
  <c r="CC103" i="7" s="1"/>
  <c r="EO63" i="4"/>
  <c r="EO23" i="4"/>
  <c r="EO71" i="4"/>
  <c r="EO79" i="4"/>
  <c r="EO87" i="4"/>
  <c r="CS86" i="4" s="1"/>
  <c r="EO95" i="4"/>
  <c r="CS94" i="4" s="1"/>
  <c r="CS101" i="7" s="1"/>
  <c r="EO55" i="4"/>
  <c r="CS54" i="4" s="1"/>
  <c r="Z13" i="6"/>
  <c r="Z22" i="9"/>
  <c r="Z22" i="6" s="1"/>
  <c r="EN29" i="4"/>
  <c r="EO29" i="4" s="1"/>
  <c r="CJ28" i="4"/>
  <c r="CJ28" i="7" s="1"/>
  <c r="CF28" i="4"/>
  <c r="CF28" i="7" s="1"/>
  <c r="CC28" i="4"/>
  <c r="CC28" i="7" s="1"/>
  <c r="CI28" i="4"/>
  <c r="CI28" i="7" s="1"/>
  <c r="CE28" i="4"/>
  <c r="CE28" i="7" s="1"/>
  <c r="CG28" i="4"/>
  <c r="CG28" i="7" s="1"/>
  <c r="CH28" i="4"/>
  <c r="CH28" i="7" s="1"/>
  <c r="CD28" i="4"/>
  <c r="CD28" i="7" s="1"/>
  <c r="CJ26" i="7"/>
  <c r="CF26" i="7"/>
  <c r="CH26" i="7"/>
  <c r="CD26" i="7"/>
  <c r="CG26" i="7"/>
  <c r="AF14" i="6"/>
  <c r="Z29" i="9"/>
  <c r="Z29" i="6" s="1"/>
  <c r="Z45" i="9"/>
  <c r="Z51" i="6" s="1"/>
  <c r="Z21" i="9"/>
  <c r="Z21" i="6" s="1"/>
  <c r="EO73" i="4"/>
  <c r="CT72" i="4" s="1"/>
  <c r="CT79" i="7" s="1"/>
  <c r="EN25" i="4"/>
  <c r="EO25" i="4" s="1"/>
  <c r="CC24" i="7"/>
  <c r="CJ24" i="7"/>
  <c r="CH24" i="7"/>
  <c r="CD24" i="7"/>
  <c r="CF24" i="7"/>
  <c r="N47" i="13"/>
  <c r="N52" i="14"/>
  <c r="N33" i="14"/>
  <c r="EO57" i="4"/>
  <c r="CT56" i="4" s="1"/>
  <c r="CT56" i="7" s="1"/>
  <c r="Z31" i="9"/>
  <c r="Z31" i="6" s="1"/>
  <c r="EO27" i="4"/>
  <c r="EO91" i="4"/>
  <c r="CR90" i="4" s="1"/>
  <c r="N57" i="13"/>
  <c r="N53" i="14"/>
  <c r="M46" i="13"/>
  <c r="M34" i="14"/>
  <c r="N28" i="14"/>
  <c r="M44" i="14"/>
  <c r="EO89" i="4"/>
  <c r="CR88" i="4" s="1"/>
  <c r="AF15" i="6"/>
  <c r="CF22" i="7"/>
  <c r="CI22" i="7"/>
  <c r="CH22" i="7"/>
  <c r="W17" i="5"/>
  <c r="S17" i="7"/>
  <c r="AH15" i="5"/>
  <c r="AM72" i="10"/>
  <c r="BT74" i="4" s="1"/>
  <c r="BT81" i="7" s="1"/>
  <c r="AM30" i="10"/>
  <c r="BV32" i="4" s="1"/>
  <c r="BV32" i="7" s="1"/>
  <c r="AQ28" i="10"/>
  <c r="AI15" i="5"/>
  <c r="AI103" i="5"/>
  <c r="AP83" i="5" s="1"/>
  <c r="AI16" i="5"/>
  <c r="AP15" i="5" s="1"/>
  <c r="EN21" i="4"/>
  <c r="EO21" i="4" s="1"/>
  <c r="CF20" i="7"/>
  <c r="CI20" i="7"/>
  <c r="CH20" i="7"/>
  <c r="CD20" i="7"/>
  <c r="CC20" i="7"/>
  <c r="CC18" i="7"/>
  <c r="CG18" i="7"/>
  <c r="CO18" i="7"/>
  <c r="CM18" i="7"/>
  <c r="CF18" i="7"/>
  <c r="CD18" i="7"/>
  <c r="CH18" i="7"/>
  <c r="CP18" i="7"/>
  <c r="CN18" i="7"/>
  <c r="EO81" i="4"/>
  <c r="CT80" i="4" s="1"/>
  <c r="N41" i="14"/>
  <c r="M31" i="13"/>
  <c r="N20" i="13"/>
  <c r="CK18" i="7"/>
  <c r="Z26" i="9"/>
  <c r="Z26" i="6" s="1"/>
  <c r="M43" i="14"/>
  <c r="N36" i="14"/>
  <c r="M47" i="13"/>
  <c r="M21" i="13"/>
  <c r="N16" i="14"/>
  <c r="EO33" i="4"/>
  <c r="CR32" i="4" s="1"/>
  <c r="EO41" i="4"/>
  <c r="CT40" i="4" s="1"/>
  <c r="CT40" i="7" s="1"/>
  <c r="EO97" i="4"/>
  <c r="CS96" i="4" s="1"/>
  <c r="EO65" i="4"/>
  <c r="CR64" i="4" s="1"/>
  <c r="V17" i="4"/>
  <c r="W17" i="4" s="1"/>
  <c r="X17" i="4" s="1"/>
  <c r="Y17" i="4" s="1"/>
  <c r="Z17" i="4" s="1"/>
  <c r="AA17" i="4" s="1"/>
  <c r="AB17" i="4" s="1"/>
  <c r="AC17" i="4" s="1"/>
  <c r="AD17" i="4" s="1"/>
  <c r="AE17" i="4" s="1"/>
  <c r="AF17" i="4" s="1"/>
  <c r="AG17" i="4" s="1"/>
  <c r="AH17" i="4" s="1"/>
  <c r="AI17" i="4" s="1"/>
  <c r="AJ17" i="4" s="1"/>
  <c r="AK17" i="4" s="1"/>
  <c r="AL17" i="4" s="1"/>
  <c r="AM17" i="4" s="1"/>
  <c r="AN17" i="4" s="1"/>
  <c r="AO17" i="4" s="1"/>
  <c r="AP17" i="4" s="1"/>
  <c r="AQ17" i="4" s="1"/>
  <c r="AR17" i="4" s="1"/>
  <c r="AS17" i="4" s="1"/>
  <c r="AT17" i="4" s="1"/>
  <c r="AU17" i="4" s="1"/>
  <c r="AV17" i="4" s="1"/>
  <c r="AW17" i="4" s="1"/>
  <c r="AX17" i="4" s="1"/>
  <c r="AY17" i="4" s="1"/>
  <c r="AZ17" i="4" s="1"/>
  <c r="BA17" i="4" s="1"/>
  <c r="BB17" i="4" s="1"/>
  <c r="BC17" i="4" s="1"/>
  <c r="BD17" i="4" s="1"/>
  <c r="BE17" i="4" s="1"/>
  <c r="BF17" i="4" s="1"/>
  <c r="BG17" i="4" s="1"/>
  <c r="BH17" i="4" s="1"/>
  <c r="BI17" i="4" s="1"/>
  <c r="BJ17" i="4" s="1"/>
  <c r="BK17" i="4" s="1"/>
  <c r="BL17" i="4" s="1"/>
  <c r="BM17" i="4" s="1"/>
  <c r="BN17" i="4" s="1"/>
  <c r="BT16" i="14"/>
  <c r="Z37" i="9"/>
  <c r="Z43" i="6" s="1"/>
  <c r="N39" i="14"/>
  <c r="M42" i="14"/>
  <c r="N34" i="14"/>
  <c r="N50" i="13"/>
  <c r="M15" i="13"/>
  <c r="N35" i="14"/>
  <c r="N18" i="13"/>
  <c r="M50" i="14"/>
  <c r="CT73" i="7"/>
  <c r="M23" i="13"/>
  <c r="M30" i="14"/>
  <c r="M17" i="13"/>
  <c r="M33" i="13"/>
  <c r="M25" i="14"/>
  <c r="BT18" i="14"/>
  <c r="EO51" i="4"/>
  <c r="CR50" i="4" s="1"/>
  <c r="EO37" i="4"/>
  <c r="CT36" i="4" s="1"/>
  <c r="AQ24" i="10"/>
  <c r="V47" i="5"/>
  <c r="EN19" i="4"/>
  <c r="EO19" i="4" s="1"/>
  <c r="CS18" i="4" s="1"/>
  <c r="EN18" i="4"/>
  <c r="BT17" i="14"/>
  <c r="BT15" i="14"/>
  <c r="P31" i="13"/>
  <c r="CB31" i="14"/>
  <c r="CD31" i="14" s="1"/>
  <c r="P27" i="13"/>
  <c r="CB27" i="14"/>
  <c r="CD27" i="14" s="1"/>
  <c r="P23" i="13"/>
  <c r="CB23" i="14"/>
  <c r="CD23" i="14" s="1"/>
  <c r="BS19" i="14"/>
  <c r="BK19" i="14"/>
  <c r="BR19" i="14"/>
  <c r="BQ19" i="14"/>
  <c r="BO19" i="14"/>
  <c r="BP19" i="14"/>
  <c r="BL19" i="14"/>
  <c r="BM19" i="14"/>
  <c r="BN19" i="14"/>
  <c r="BS27" i="14"/>
  <c r="BK27" i="14"/>
  <c r="BO27" i="14"/>
  <c r="BR27" i="14"/>
  <c r="BQ27" i="14"/>
  <c r="BP27" i="14"/>
  <c r="BN27" i="14"/>
  <c r="BM27" i="14"/>
  <c r="BL27" i="14"/>
  <c r="BQ37" i="14"/>
  <c r="BM37" i="14"/>
  <c r="BP37" i="14"/>
  <c r="BO37" i="14"/>
  <c r="BN37" i="14"/>
  <c r="BS37" i="14"/>
  <c r="BR37" i="14"/>
  <c r="BL37" i="14"/>
  <c r="BK37" i="14"/>
  <c r="BL41" i="14"/>
  <c r="BR41" i="14"/>
  <c r="BQ41" i="14"/>
  <c r="BP41" i="14"/>
  <c r="BN41" i="14"/>
  <c r="BS41" i="14"/>
  <c r="BO41" i="14"/>
  <c r="BM41" i="14"/>
  <c r="BK41" i="14"/>
  <c r="BP45" i="14"/>
  <c r="BN45" i="14"/>
  <c r="BM45" i="14"/>
  <c r="BL45" i="14"/>
  <c r="BR45" i="14"/>
  <c r="BS45" i="14"/>
  <c r="BQ45" i="14"/>
  <c r="BO45" i="14"/>
  <c r="BK45" i="14"/>
  <c r="BL49" i="14"/>
  <c r="BR49" i="14"/>
  <c r="BQ49" i="14"/>
  <c r="BP49" i="14"/>
  <c r="BN49" i="14"/>
  <c r="BK49" i="14"/>
  <c r="BM49" i="14"/>
  <c r="BS49" i="14"/>
  <c r="BO49" i="14"/>
  <c r="BP53" i="14"/>
  <c r="BN53" i="14"/>
  <c r="BM53" i="14"/>
  <c r="BL53" i="14"/>
  <c r="BR53" i="14"/>
  <c r="BQ53" i="14"/>
  <c r="BO53" i="14"/>
  <c r="BK53" i="14"/>
  <c r="BS53" i="14"/>
  <c r="BR28" i="14"/>
  <c r="BQ28" i="14"/>
  <c r="BP28" i="14"/>
  <c r="BN28" i="14"/>
  <c r="BO28" i="14"/>
  <c r="BS28" i="14"/>
  <c r="BM28" i="14"/>
  <c r="BL28" i="14"/>
  <c r="BK28" i="14"/>
  <c r="P51" i="13"/>
  <c r="CB44" i="14"/>
  <c r="CD44" i="14" s="1"/>
  <c r="P34" i="13"/>
  <c r="CB34" i="14"/>
  <c r="CD34" i="14" s="1"/>
  <c r="P30" i="13"/>
  <c r="CB30" i="14"/>
  <c r="CD30" i="14" s="1"/>
  <c r="P26" i="13"/>
  <c r="CB26" i="14"/>
  <c r="CD26" i="14" s="1"/>
  <c r="P22" i="13"/>
  <c r="CB22" i="14"/>
  <c r="CD22" i="14" s="1"/>
  <c r="P15" i="13"/>
  <c r="CB15" i="14"/>
  <c r="CD15" i="14" s="1"/>
  <c r="BQ21" i="14"/>
  <c r="BP21" i="14"/>
  <c r="BO21" i="14"/>
  <c r="BN21" i="14"/>
  <c r="BM21" i="14"/>
  <c r="BL21" i="14"/>
  <c r="BR21" i="14"/>
  <c r="BK21" i="14"/>
  <c r="BS21" i="14"/>
  <c r="BQ29" i="14"/>
  <c r="BP29" i="14"/>
  <c r="BO29" i="14"/>
  <c r="BN29" i="14"/>
  <c r="BM29" i="14"/>
  <c r="BK29" i="14"/>
  <c r="BS29" i="14"/>
  <c r="BR29" i="14"/>
  <c r="BL29" i="14"/>
  <c r="P43" i="13"/>
  <c r="CB36" i="14"/>
  <c r="CD36" i="14" s="1"/>
  <c r="BM40" i="14"/>
  <c r="BS40" i="14"/>
  <c r="BK40" i="14"/>
  <c r="BR40" i="14"/>
  <c r="BQ40" i="14"/>
  <c r="BO40" i="14"/>
  <c r="BP40" i="14"/>
  <c r="BN40" i="14"/>
  <c r="BL40" i="14"/>
  <c r="BQ44" i="14"/>
  <c r="BO44" i="14"/>
  <c r="BN44" i="14"/>
  <c r="BM44" i="14"/>
  <c r="BS44" i="14"/>
  <c r="BK44" i="14"/>
  <c r="BL44" i="14"/>
  <c r="BR44" i="14"/>
  <c r="BP44" i="14"/>
  <c r="BM48" i="14"/>
  <c r="BS48" i="14"/>
  <c r="BK48" i="14"/>
  <c r="BR48" i="14"/>
  <c r="BQ48" i="14"/>
  <c r="BO48" i="14"/>
  <c r="BP48" i="14"/>
  <c r="BN48" i="14"/>
  <c r="BL48" i="14"/>
  <c r="BQ52" i="14"/>
  <c r="BO52" i="14"/>
  <c r="BN52" i="14"/>
  <c r="BM52" i="14"/>
  <c r="BS52" i="14"/>
  <c r="BK52" i="14"/>
  <c r="BP52" i="14"/>
  <c r="BR52" i="14"/>
  <c r="BL52" i="14"/>
  <c r="BR20" i="14"/>
  <c r="BN20" i="14"/>
  <c r="BQ20" i="14"/>
  <c r="BP20" i="14"/>
  <c r="BO20" i="14"/>
  <c r="BM20" i="14"/>
  <c r="BS20" i="14"/>
  <c r="BL20" i="14"/>
  <c r="BK20" i="14"/>
  <c r="P55" i="13"/>
  <c r="CB48" i="14"/>
  <c r="CD48" i="14" s="1"/>
  <c r="P18" i="13"/>
  <c r="CB18" i="14"/>
  <c r="CD18" i="14" s="1"/>
  <c r="BP22" i="14"/>
  <c r="BO22" i="14"/>
  <c r="BL22" i="14"/>
  <c r="BN22" i="14"/>
  <c r="BM22" i="14"/>
  <c r="BR22" i="14"/>
  <c r="BS22" i="14"/>
  <c r="BQ22" i="14"/>
  <c r="BK22" i="14"/>
  <c r="BP30" i="14"/>
  <c r="BL30" i="14"/>
  <c r="BO30" i="14"/>
  <c r="BN30" i="14"/>
  <c r="BM30" i="14"/>
  <c r="BS30" i="14"/>
  <c r="BR30" i="14"/>
  <c r="BQ30" i="14"/>
  <c r="BK30" i="14"/>
  <c r="BR36" i="14"/>
  <c r="BQ36" i="14"/>
  <c r="BP36" i="14"/>
  <c r="BN36" i="14"/>
  <c r="BO36" i="14"/>
  <c r="BK36" i="14"/>
  <c r="BS36" i="14"/>
  <c r="BM36" i="14"/>
  <c r="BL36" i="14"/>
  <c r="P46" i="13"/>
  <c r="CB39" i="14"/>
  <c r="CD39" i="14" s="1"/>
  <c r="P50" i="13"/>
  <c r="CB43" i="14"/>
  <c r="CD43" i="14" s="1"/>
  <c r="P54" i="13"/>
  <c r="CB47" i="14"/>
  <c r="CD47" i="14" s="1"/>
  <c r="P58" i="13"/>
  <c r="CB51" i="14"/>
  <c r="CD51" i="14" s="1"/>
  <c r="P19" i="13"/>
  <c r="CB19" i="14"/>
  <c r="CD19" i="14" s="1"/>
  <c r="P25" i="13"/>
  <c r="CB25" i="14"/>
  <c r="CD25" i="14" s="1"/>
  <c r="BO23" i="14"/>
  <c r="BK23" i="14"/>
  <c r="BN23" i="14"/>
  <c r="BM23" i="14"/>
  <c r="BL23" i="14"/>
  <c r="BS23" i="14"/>
  <c r="BQ23" i="14"/>
  <c r="BP23" i="14"/>
  <c r="BR23" i="14"/>
  <c r="P42" i="13"/>
  <c r="CB35" i="14"/>
  <c r="CD35" i="14" s="1"/>
  <c r="BS39" i="14"/>
  <c r="BR39" i="14"/>
  <c r="BP39" i="14"/>
  <c r="BO39" i="14"/>
  <c r="BN39" i="14"/>
  <c r="BM39" i="14"/>
  <c r="BK39" i="14"/>
  <c r="BL39" i="14"/>
  <c r="BQ39" i="14"/>
  <c r="BR43" i="14"/>
  <c r="BP43" i="14"/>
  <c r="BO43" i="14"/>
  <c r="BN43" i="14"/>
  <c r="BL43" i="14"/>
  <c r="BS43" i="14"/>
  <c r="BQ43" i="14"/>
  <c r="BK43" i="14"/>
  <c r="BM43" i="14"/>
  <c r="BN47" i="14"/>
  <c r="BL47" i="14"/>
  <c r="BS47" i="14"/>
  <c r="BK47" i="14"/>
  <c r="BR47" i="14"/>
  <c r="BP47" i="14"/>
  <c r="BQ47" i="14"/>
  <c r="BO47" i="14"/>
  <c r="BM47" i="14"/>
  <c r="BR51" i="14"/>
  <c r="BP51" i="14"/>
  <c r="BO51" i="14"/>
  <c r="BN51" i="14"/>
  <c r="BL51" i="14"/>
  <c r="BM51" i="14"/>
  <c r="BK51" i="14"/>
  <c r="BS51" i="14"/>
  <c r="BQ51" i="14"/>
  <c r="P47" i="13"/>
  <c r="CB40" i="14"/>
  <c r="CD40" i="14" s="1"/>
  <c r="P59" i="13"/>
  <c r="CB52" i="14"/>
  <c r="CD52" i="14" s="1"/>
  <c r="P29" i="13"/>
  <c r="CB29" i="14"/>
  <c r="CD29" i="14" s="1"/>
  <c r="BN16" i="14"/>
  <c r="BM16" i="14"/>
  <c r="BR16" i="14"/>
  <c r="BL16" i="14"/>
  <c r="BS16" i="14"/>
  <c r="BK16" i="14"/>
  <c r="BP16" i="14"/>
  <c r="BO16" i="14"/>
  <c r="BQ16" i="14"/>
  <c r="BN24" i="14"/>
  <c r="BM24" i="14"/>
  <c r="BL24" i="14"/>
  <c r="BR24" i="14"/>
  <c r="BS24" i="14"/>
  <c r="BK24" i="14"/>
  <c r="BO24" i="14"/>
  <c r="BQ24" i="14"/>
  <c r="BP24" i="14"/>
  <c r="BN32" i="14"/>
  <c r="BR32" i="14"/>
  <c r="BM32" i="14"/>
  <c r="BL32" i="14"/>
  <c r="BS32" i="14"/>
  <c r="BK32" i="14"/>
  <c r="BQ32" i="14"/>
  <c r="BO32" i="14"/>
  <c r="BP32" i="14"/>
  <c r="BS35" i="14"/>
  <c r="BK35" i="14"/>
  <c r="BR35" i="14"/>
  <c r="BQ35" i="14"/>
  <c r="BO35" i="14"/>
  <c r="BP35" i="14"/>
  <c r="BN35" i="14"/>
  <c r="BM35" i="14"/>
  <c r="BL35" i="14"/>
  <c r="P45" i="13"/>
  <c r="CB38" i="14"/>
  <c r="CD38" i="14" s="1"/>
  <c r="P49" i="13"/>
  <c r="CB42" i="14"/>
  <c r="CD42" i="14" s="1"/>
  <c r="P53" i="13"/>
  <c r="CB46" i="14"/>
  <c r="CD46" i="14" s="1"/>
  <c r="P57" i="13"/>
  <c r="CB50" i="14"/>
  <c r="CD50" i="14" s="1"/>
  <c r="P61" i="13"/>
  <c r="CB54" i="14"/>
  <c r="CD54" i="14" s="1"/>
  <c r="P33" i="13"/>
  <c r="CB33" i="14"/>
  <c r="CD33" i="14" s="1"/>
  <c r="P21" i="13"/>
  <c r="CB21" i="14"/>
  <c r="CD21" i="14" s="1"/>
  <c r="BO31" i="14"/>
  <c r="BN31" i="14"/>
  <c r="BM31" i="14"/>
  <c r="BS31" i="14"/>
  <c r="BL31" i="14"/>
  <c r="BK31" i="14"/>
  <c r="BP31" i="14"/>
  <c r="BR31" i="14"/>
  <c r="BQ31" i="14"/>
  <c r="P32" i="13"/>
  <c r="CB32" i="14"/>
  <c r="CD32" i="14" s="1"/>
  <c r="P28" i="13"/>
  <c r="CB28" i="14"/>
  <c r="CD28" i="14" s="1"/>
  <c r="P24" i="13"/>
  <c r="CB24" i="14"/>
  <c r="CD24" i="14" s="1"/>
  <c r="P20" i="13"/>
  <c r="CB20" i="14"/>
  <c r="CD20" i="14" s="1"/>
  <c r="P17" i="13"/>
  <c r="CB17" i="14"/>
  <c r="CD17" i="14" s="1"/>
  <c r="BM17" i="14"/>
  <c r="BL17" i="14"/>
  <c r="BS17" i="14"/>
  <c r="BK17" i="14"/>
  <c r="BR17" i="14"/>
  <c r="BQ17" i="14"/>
  <c r="BP17" i="14"/>
  <c r="BO17" i="14"/>
  <c r="BN17" i="14"/>
  <c r="BM25" i="14"/>
  <c r="BQ25" i="14"/>
  <c r="BL25" i="14"/>
  <c r="BS25" i="14"/>
  <c r="BK25" i="14"/>
  <c r="BR25" i="14"/>
  <c r="BP25" i="14"/>
  <c r="BO25" i="14"/>
  <c r="BN25" i="14"/>
  <c r="BM33" i="14"/>
  <c r="BL33" i="14"/>
  <c r="BS33" i="14"/>
  <c r="BK33" i="14"/>
  <c r="BR33" i="14"/>
  <c r="BQ33" i="14"/>
  <c r="BO33" i="14"/>
  <c r="BN33" i="14"/>
  <c r="BP33" i="14"/>
  <c r="BP38" i="14"/>
  <c r="BO38" i="14"/>
  <c r="BN38" i="14"/>
  <c r="BM38" i="14"/>
  <c r="BL38" i="14"/>
  <c r="BK38" i="14"/>
  <c r="BQ38" i="14"/>
  <c r="BS38" i="14"/>
  <c r="BR38" i="14"/>
  <c r="BS42" i="14"/>
  <c r="BK42" i="14"/>
  <c r="BQ42" i="14"/>
  <c r="BP42" i="14"/>
  <c r="BO42" i="14"/>
  <c r="BM42" i="14"/>
  <c r="BN42" i="14"/>
  <c r="BL42" i="14"/>
  <c r="BR42" i="14"/>
  <c r="BO46" i="14"/>
  <c r="BM46" i="14"/>
  <c r="BL46" i="14"/>
  <c r="BS46" i="14"/>
  <c r="BK46" i="14"/>
  <c r="BQ46" i="14"/>
  <c r="BP46" i="14"/>
  <c r="BN46" i="14"/>
  <c r="BR46" i="14"/>
  <c r="BS50" i="14"/>
  <c r="BK50" i="14"/>
  <c r="BQ50" i="14"/>
  <c r="BP50" i="14"/>
  <c r="BO50" i="14"/>
  <c r="BM50" i="14"/>
  <c r="BR50" i="14"/>
  <c r="BN50" i="14"/>
  <c r="BL50" i="14"/>
  <c r="BO54" i="14"/>
  <c r="BM54" i="14"/>
  <c r="BL54" i="14"/>
  <c r="BS54" i="14"/>
  <c r="BK54" i="14"/>
  <c r="BQ54" i="14"/>
  <c r="BR54" i="14"/>
  <c r="BP54" i="14"/>
  <c r="BN54" i="14"/>
  <c r="BO15" i="14"/>
  <c r="BK15" i="14"/>
  <c r="BN15" i="14"/>
  <c r="BM15" i="14"/>
  <c r="BS15" i="14"/>
  <c r="BL15" i="14"/>
  <c r="BQ15" i="14"/>
  <c r="BR15" i="14"/>
  <c r="BP15" i="14"/>
  <c r="Q18" i="13"/>
  <c r="BL18" i="14"/>
  <c r="BP18" i="14"/>
  <c r="BS18" i="14"/>
  <c r="BK18" i="14"/>
  <c r="BR18" i="14"/>
  <c r="BQ18" i="14"/>
  <c r="BM18" i="14"/>
  <c r="BO18" i="14"/>
  <c r="BN18" i="14"/>
  <c r="BL26" i="14"/>
  <c r="BS26" i="14"/>
  <c r="BK26" i="14"/>
  <c r="BR26" i="14"/>
  <c r="BQ26" i="14"/>
  <c r="BP26" i="14"/>
  <c r="BN26" i="14"/>
  <c r="BM26" i="14"/>
  <c r="BO26" i="14"/>
  <c r="BL34" i="14"/>
  <c r="BP34" i="14"/>
  <c r="BS34" i="14"/>
  <c r="BK34" i="14"/>
  <c r="BR34" i="14"/>
  <c r="BQ34" i="14"/>
  <c r="BO34" i="14"/>
  <c r="BN34" i="14"/>
  <c r="BM34" i="14"/>
  <c r="P44" i="13"/>
  <c r="CB37" i="14"/>
  <c r="CD37" i="14" s="1"/>
  <c r="P48" i="13"/>
  <c r="CB41" i="14"/>
  <c r="CD41" i="14" s="1"/>
  <c r="P52" i="13"/>
  <c r="CB45" i="14"/>
  <c r="CD45" i="14" s="1"/>
  <c r="P56" i="13"/>
  <c r="CB49" i="14"/>
  <c r="CD49" i="14" s="1"/>
  <c r="P60" i="13"/>
  <c r="CB53" i="14"/>
  <c r="CD53" i="14" s="1"/>
  <c r="P16" i="13"/>
  <c r="CB16" i="14"/>
  <c r="CD16" i="14" s="1"/>
  <c r="AQ42" i="10"/>
  <c r="AQ20" i="10"/>
  <c r="AM20" i="10"/>
  <c r="AM90" i="10"/>
  <c r="BR92" i="4" s="1"/>
  <c r="BR99" i="7" s="1"/>
  <c r="AM54" i="10"/>
  <c r="BU56" i="4" s="1"/>
  <c r="BU56" i="7" s="1"/>
  <c r="AQ44" i="10"/>
  <c r="AQ25" i="10"/>
  <c r="AS80" i="10"/>
  <c r="AI52" i="5"/>
  <c r="AP33" i="5" s="1"/>
  <c r="AM60" i="10"/>
  <c r="BT62" i="4" s="1"/>
  <c r="BT69" i="7" s="1"/>
  <c r="AQ45" i="10"/>
  <c r="AI101" i="5"/>
  <c r="AP82" i="5" s="1"/>
  <c r="AM62" i="10"/>
  <c r="BQ64" i="4" s="1"/>
  <c r="BQ71" i="7" s="1"/>
  <c r="AM56" i="10"/>
  <c r="BU58" i="4" s="1"/>
  <c r="BU65" i="7" s="1"/>
  <c r="AI50" i="5"/>
  <c r="AP32" i="5" s="1"/>
  <c r="AQ48" i="10"/>
  <c r="AI18" i="5"/>
  <c r="AP16" i="5" s="1"/>
  <c r="AI24" i="5"/>
  <c r="AP19" i="5" s="1"/>
  <c r="AM64" i="10"/>
  <c r="BS66" i="4" s="1"/>
  <c r="BS73" i="7" s="1"/>
  <c r="AS68" i="10"/>
  <c r="AM58" i="10"/>
  <c r="BV60" i="4" s="1"/>
  <c r="BV67" i="7" s="1"/>
  <c r="AM40" i="10"/>
  <c r="BS42" i="4" s="1"/>
  <c r="BS42" i="7" s="1"/>
  <c r="AM26" i="10"/>
  <c r="BQ28" i="4" s="1"/>
  <c r="BQ28" i="7" s="1"/>
  <c r="AP24" i="10"/>
  <c r="AP51" i="10"/>
  <c r="AL94" i="10"/>
  <c r="BO96" i="4" s="1"/>
  <c r="BO103" i="7" s="1"/>
  <c r="EO35" i="4"/>
  <c r="CT34" i="4" s="1"/>
  <c r="EM18" i="4"/>
  <c r="Q60" i="13"/>
  <c r="Q47" i="13"/>
  <c r="Q51" i="13"/>
  <c r="Q48" i="13"/>
  <c r="Q46" i="13"/>
  <c r="Q32" i="13"/>
  <c r="Q42" i="13"/>
  <c r="Q25" i="13"/>
  <c r="Q33" i="13"/>
  <c r="Q53" i="13"/>
  <c r="Q34" i="13"/>
  <c r="Q16" i="13"/>
  <c r="Q52" i="13"/>
  <c r="Q17" i="13"/>
  <c r="Q56" i="13"/>
  <c r="CT70" i="4"/>
  <c r="CR70" i="4"/>
  <c r="CS70" i="4"/>
  <c r="Z42" i="9"/>
  <c r="Z48" i="6" s="1"/>
  <c r="Z18" i="9"/>
  <c r="Z18" i="6" s="1"/>
  <c r="Z34" i="9"/>
  <c r="Z40" i="6" s="1"/>
  <c r="Z46" i="9"/>
  <c r="Z52" i="6" s="1"/>
  <c r="Z38" i="9"/>
  <c r="Z44" i="6" s="1"/>
  <c r="Q21" i="13"/>
  <c r="Q43" i="13"/>
  <c r="Q55" i="13"/>
  <c r="Q59" i="13"/>
  <c r="CS44" i="4"/>
  <c r="CR44" i="4"/>
  <c r="CT44" i="4"/>
  <c r="CR92" i="4"/>
  <c r="CT58" i="4"/>
  <c r="N24" i="13"/>
  <c r="Z41" i="9"/>
  <c r="Z47" i="6" s="1"/>
  <c r="Z25" i="9"/>
  <c r="Z25" i="6" s="1"/>
  <c r="CR66" i="4"/>
  <c r="N17" i="13"/>
  <c r="Z50" i="9"/>
  <c r="Z56" i="6" s="1"/>
  <c r="N32" i="14"/>
  <c r="N53" i="13"/>
  <c r="M27" i="13"/>
  <c r="M32" i="14"/>
  <c r="M41" i="14"/>
  <c r="M49" i="14"/>
  <c r="N25" i="13"/>
  <c r="M38" i="14"/>
  <c r="CS66" i="4"/>
  <c r="CT90" i="4"/>
  <c r="CT96" i="4"/>
  <c r="CT62" i="4"/>
  <c r="CR62" i="4"/>
  <c r="CS62" i="4"/>
  <c r="Q26" i="13"/>
  <c r="Z30" i="9"/>
  <c r="Z30" i="6" s="1"/>
  <c r="CS46" i="4"/>
  <c r="Q50" i="13"/>
  <c r="CR46" i="4"/>
  <c r="X43" i="6"/>
  <c r="M48" i="14"/>
  <c r="Q61" i="13"/>
  <c r="N61" i="13"/>
  <c r="M22" i="14"/>
  <c r="N26" i="13"/>
  <c r="Z33" i="9"/>
  <c r="Z39" i="6" s="1"/>
  <c r="CS58" i="4"/>
  <c r="Z49" i="9"/>
  <c r="Z55" i="6" s="1"/>
  <c r="N21" i="13"/>
  <c r="X56" i="6"/>
  <c r="Z24" i="9"/>
  <c r="Z24" i="6" s="1"/>
  <c r="Y17" i="6"/>
  <c r="Z43" i="9"/>
  <c r="Z49" i="6" s="1"/>
  <c r="M52" i="14"/>
  <c r="M36" i="14"/>
  <c r="N56" i="13"/>
  <c r="N44" i="14"/>
  <c r="N38" i="14"/>
  <c r="M19" i="14"/>
  <c r="N29" i="13"/>
  <c r="N15" i="14"/>
  <c r="Y25" i="6"/>
  <c r="M29" i="13"/>
  <c r="Z48" i="9"/>
  <c r="Z54" i="6" s="1"/>
  <c r="W71" i="5"/>
  <c r="AO67" i="5" s="1"/>
  <c r="AP26" i="10"/>
  <c r="AR92" i="10"/>
  <c r="AL24" i="10"/>
  <c r="AR46" i="10"/>
  <c r="AL72" i="10"/>
  <c r="BM74" i="4" s="1"/>
  <c r="BM81" i="7" s="1"/>
  <c r="AP36" i="10"/>
  <c r="AP32" i="10"/>
  <c r="AR32" i="10"/>
  <c r="AP47" i="10"/>
  <c r="AL36" i="10"/>
  <c r="BM38" i="4" s="1"/>
  <c r="BM38" i="7" s="1"/>
  <c r="W22" i="5"/>
  <c r="AO18" i="5" s="1"/>
  <c r="W16" i="5"/>
  <c r="AO15" i="5" s="1"/>
  <c r="AR40" i="10"/>
  <c r="AP29" i="10"/>
  <c r="AI69" i="5"/>
  <c r="AP66" i="5" s="1"/>
  <c r="AS84" i="10"/>
  <c r="Q29" i="13"/>
  <c r="Q30" i="13"/>
  <c r="Q54" i="13"/>
  <c r="Q22" i="13"/>
  <c r="Q23" i="13"/>
  <c r="Q58" i="13"/>
  <c r="Q27" i="13"/>
  <c r="Q31" i="13"/>
  <c r="Q15" i="13"/>
  <c r="Q49" i="13"/>
  <c r="Q24" i="13"/>
  <c r="Q44" i="13"/>
  <c r="Q57" i="13"/>
  <c r="Q20" i="13"/>
  <c r="Q28" i="13"/>
  <c r="Q45" i="13"/>
  <c r="Q19" i="13"/>
  <c r="CR42" i="4"/>
  <c r="CT42" i="4"/>
  <c r="CS42" i="4"/>
  <c r="CR54" i="4"/>
  <c r="CR84" i="4"/>
  <c r="CT84" i="4"/>
  <c r="CS84" i="4"/>
  <c r="CR68" i="4"/>
  <c r="CS68" i="4"/>
  <c r="CT68" i="4"/>
  <c r="M24" i="13"/>
  <c r="M24" i="14"/>
  <c r="AH20" i="5"/>
  <c r="AH91" i="5"/>
  <c r="AH99" i="5"/>
  <c r="Y19" i="6"/>
  <c r="Z19" i="9"/>
  <c r="Z19" i="6" s="1"/>
  <c r="AH67" i="5"/>
  <c r="AH77" i="5"/>
  <c r="AH85" i="5"/>
  <c r="AH97" i="5"/>
  <c r="CT86" i="4" l="1"/>
  <c r="CS72" i="4"/>
  <c r="CT88" i="4"/>
  <c r="CR86" i="4"/>
  <c r="CR93" i="7" s="1"/>
  <c r="CT94" i="4"/>
  <c r="CT101" i="7" s="1"/>
  <c r="BT32" i="4"/>
  <c r="BT32" i="7" s="1"/>
  <c r="CR94" i="4"/>
  <c r="CS88" i="4"/>
  <c r="CS95" i="7" s="1"/>
  <c r="CS76" i="4"/>
  <c r="CS83" i="7" s="1"/>
  <c r="CT76" i="4"/>
  <c r="CR72" i="4"/>
  <c r="CS48" i="4"/>
  <c r="CS48" i="7" s="1"/>
  <c r="CT54" i="4"/>
  <c r="CT54" i="7" s="1"/>
  <c r="CR48" i="4"/>
  <c r="CR48" i="7" s="1"/>
  <c r="CR18" i="4"/>
  <c r="CT18" i="4"/>
  <c r="BT60" i="4"/>
  <c r="BT67" i="7" s="1"/>
  <c r="BU22" i="4"/>
  <c r="BU22" i="7" s="1"/>
  <c r="BQ22" i="4"/>
  <c r="BT22" i="4"/>
  <c r="BT22" i="7" s="1"/>
  <c r="BR22" i="4"/>
  <c r="BR22" i="7" s="1"/>
  <c r="BS22" i="4"/>
  <c r="BS22" i="7" s="1"/>
  <c r="BV22" i="4"/>
  <c r="BV22" i="7" s="1"/>
  <c r="AS82" i="10"/>
  <c r="BK26" i="4"/>
  <c r="BK26" i="7" s="1"/>
  <c r="BL26" i="4"/>
  <c r="BL26" i="7" s="1"/>
  <c r="BM26" i="4"/>
  <c r="BN26" i="4"/>
  <c r="BN26" i="7" s="1"/>
  <c r="BO26" i="4"/>
  <c r="BO26" i="7" s="1"/>
  <c r="BP26" i="4"/>
  <c r="BP26" i="7" s="1"/>
  <c r="CR22" i="4"/>
  <c r="CR22" i="7" s="1"/>
  <c r="CT22" i="4"/>
  <c r="CT22" i="7" s="1"/>
  <c r="CS22" i="4"/>
  <c r="CS22" i="7" s="1"/>
  <c r="CT26" i="4"/>
  <c r="CR26" i="4"/>
  <c r="CR26" i="7" s="1"/>
  <c r="CS26" i="4"/>
  <c r="CS26" i="7" s="1"/>
  <c r="CR24" i="4"/>
  <c r="CR24" i="7" s="1"/>
  <c r="CS24" i="4"/>
  <c r="CS24" i="7" s="1"/>
  <c r="CT24" i="4"/>
  <c r="CT24" i="7" s="1"/>
  <c r="CT20" i="4"/>
  <c r="CT20" i="7" s="1"/>
  <c r="CR20" i="4"/>
  <c r="CR20" i="7" s="1"/>
  <c r="CS20" i="4"/>
  <c r="CS32" i="4"/>
  <c r="CS32" i="7" s="1"/>
  <c r="CS82" i="4"/>
  <c r="CS89" i="7" s="1"/>
  <c r="CT82" i="4"/>
  <c r="CT89" i="7" s="1"/>
  <c r="CR82" i="4"/>
  <c r="CR89" i="7" s="1"/>
  <c r="CR80" i="4"/>
  <c r="CR87" i="7" s="1"/>
  <c r="CR74" i="4"/>
  <c r="CR81" i="7" s="1"/>
  <c r="CT92" i="4"/>
  <c r="CT99" i="7" s="1"/>
  <c r="AL40" i="10"/>
  <c r="BU32" i="4"/>
  <c r="BU32" i="7" s="1"/>
  <c r="AQ22" i="10"/>
  <c r="BS32" i="4"/>
  <c r="BS32" i="7" s="1"/>
  <c r="AI30" i="5"/>
  <c r="AP22" i="5" s="1"/>
  <c r="CS74" i="4"/>
  <c r="CS81" i="7" s="1"/>
  <c r="CS80" i="4"/>
  <c r="CS87" i="7" s="1"/>
  <c r="CR40" i="4"/>
  <c r="CR40" i="7" s="1"/>
  <c r="CR34" i="4"/>
  <c r="CR34" i="7" s="1"/>
  <c r="CS40" i="4"/>
  <c r="CS40" i="7" s="1"/>
  <c r="CS30" i="4"/>
  <c r="CS30" i="7" s="1"/>
  <c r="CR96" i="4"/>
  <c r="CR103" i="7" s="1"/>
  <c r="AP54" i="10"/>
  <c r="AR70" i="10"/>
  <c r="AR94" i="10"/>
  <c r="W103" i="5"/>
  <c r="AO83" i="5" s="1"/>
  <c r="CR78" i="4"/>
  <c r="CR85" i="7" s="1"/>
  <c r="CT78" i="4"/>
  <c r="CT85" i="7" s="1"/>
  <c r="CS34" i="4"/>
  <c r="CS34" i="7" s="1"/>
  <c r="CR56" i="4"/>
  <c r="CR56" i="7" s="1"/>
  <c r="CT30" i="4"/>
  <c r="CT30" i="7" s="1"/>
  <c r="CS78" i="4"/>
  <c r="CS85" i="7" s="1"/>
  <c r="CS56" i="4"/>
  <c r="CS56" i="7" s="1"/>
  <c r="CS38" i="4"/>
  <c r="CS38" i="7" s="1"/>
  <c r="CT38" i="4"/>
  <c r="CT38" i="7" s="1"/>
  <c r="W40" i="5"/>
  <c r="AO27" i="5" s="1"/>
  <c r="CT32" i="4"/>
  <c r="CT32" i="7" s="1"/>
  <c r="CS60" i="4"/>
  <c r="CS67" i="7" s="1"/>
  <c r="CT52" i="4"/>
  <c r="CT52" i="7" s="1"/>
  <c r="CS64" i="4"/>
  <c r="CS71" i="7" s="1"/>
  <c r="CS90" i="4"/>
  <c r="CS97" i="7" s="1"/>
  <c r="CS28" i="4"/>
  <c r="CS28" i="7" s="1"/>
  <c r="CT64" i="4"/>
  <c r="CT71" i="7" s="1"/>
  <c r="AP27" i="10"/>
  <c r="T17" i="7"/>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AU17" i="7" s="1"/>
  <c r="AV17" i="7" s="1"/>
  <c r="AW17" i="7" s="1"/>
  <c r="AX17" i="7" s="1"/>
  <c r="AY17" i="7" s="1"/>
  <c r="AZ17" i="7" s="1"/>
  <c r="BA17" i="7" s="1"/>
  <c r="BB17" i="7" s="1"/>
  <c r="BC17" i="7" s="1"/>
  <c r="BD17" i="7" s="1"/>
  <c r="BE17" i="7" s="1"/>
  <c r="BF17" i="7" s="1"/>
  <c r="BG17" i="7" s="1"/>
  <c r="BH17" i="7" s="1"/>
  <c r="BI17" i="7" s="1"/>
  <c r="BJ17" i="7" s="1"/>
  <c r="BK17" i="7" s="1"/>
  <c r="BL17" i="7" s="1"/>
  <c r="BM17" i="7" s="1"/>
  <c r="BN17" i="7" s="1"/>
  <c r="BO17" i="7" s="1"/>
  <c r="BP17" i="7" s="1"/>
  <c r="BQ17" i="7" s="1"/>
  <c r="BR17" i="7" s="1"/>
  <c r="BS17" i="7" s="1"/>
  <c r="BT17" i="7" s="1"/>
  <c r="BU17" i="7" s="1"/>
  <c r="BV17" i="7" s="1"/>
  <c r="CR28" i="4"/>
  <c r="CR28" i="7" s="1"/>
  <c r="CT60" i="4"/>
  <c r="CT67" i="7" s="1"/>
  <c r="CT28" i="4"/>
  <c r="CT28" i="7" s="1"/>
  <c r="CS50" i="4"/>
  <c r="CS50" i="7" s="1"/>
  <c r="CT50" i="4"/>
  <c r="CT50" i="7" s="1"/>
  <c r="CR60" i="4"/>
  <c r="CR67" i="7" s="1"/>
  <c r="CL18" i="7"/>
  <c r="BL54" i="4"/>
  <c r="BL54" i="7" s="1"/>
  <c r="BO54" i="4"/>
  <c r="BO54" i="7" s="1"/>
  <c r="BK54" i="4"/>
  <c r="BK54" i="7" s="1"/>
  <c r="W34" i="5"/>
  <c r="AO24" i="5" s="1"/>
  <c r="AR52" i="10"/>
  <c r="AP33" i="10"/>
  <c r="BM54" i="4"/>
  <c r="BM54" i="7" s="1"/>
  <c r="AL34" i="10"/>
  <c r="BP36" i="4" s="1"/>
  <c r="BP36" i="7" s="1"/>
  <c r="BP54" i="4"/>
  <c r="BP54" i="7" s="1"/>
  <c r="AR34" i="10"/>
  <c r="W52" i="5"/>
  <c r="AO33" i="5" s="1"/>
  <c r="AI20" i="5"/>
  <c r="AP17" i="5" s="1"/>
  <c r="BR62" i="4"/>
  <c r="BR69" i="7" s="1"/>
  <c r="AS44" i="10"/>
  <c r="BQ74" i="4"/>
  <c r="BQ81" i="7" s="1"/>
  <c r="BQ62" i="4"/>
  <c r="BQ69" i="7" s="1"/>
  <c r="AM74" i="10"/>
  <c r="BS76" i="4" s="1"/>
  <c r="BS83" i="7" s="1"/>
  <c r="AQ17" i="10"/>
  <c r="AI81" i="5"/>
  <c r="AP72" i="5" s="1"/>
  <c r="BV62" i="4"/>
  <c r="BV69" i="7" s="1"/>
  <c r="BS74" i="4"/>
  <c r="BS81" i="7" s="1"/>
  <c r="BV74" i="4"/>
  <c r="BV81" i="7" s="1"/>
  <c r="AS60" i="10"/>
  <c r="AS20" i="10"/>
  <c r="AT20" i="10" s="1"/>
  <c r="BR74" i="4"/>
  <c r="BR81" i="7" s="1"/>
  <c r="AS72" i="10"/>
  <c r="AS74" i="10"/>
  <c r="AI83" i="5"/>
  <c r="AP73" i="5" s="1"/>
  <c r="AQ43" i="10"/>
  <c r="BQ32" i="4"/>
  <c r="BQ32" i="7" s="1"/>
  <c r="AS30" i="10"/>
  <c r="AS58" i="10"/>
  <c r="BR32" i="4"/>
  <c r="BR32" i="7" s="1"/>
  <c r="BU74" i="4"/>
  <c r="BU81" i="7" s="1"/>
  <c r="AQ37" i="10"/>
  <c r="AI89" i="5"/>
  <c r="AP76" i="5" s="1"/>
  <c r="BT66" i="4"/>
  <c r="BT73" i="7" s="1"/>
  <c r="AI71" i="5"/>
  <c r="AP67" i="5" s="1"/>
  <c r="BU28" i="4"/>
  <c r="BU28" i="7" s="1"/>
  <c r="BV28" i="4"/>
  <c r="BV28" i="7" s="1"/>
  <c r="AS54" i="10"/>
  <c r="AI73" i="5"/>
  <c r="AP68" i="5" s="1"/>
  <c r="AS42" i="10"/>
  <c r="AS34" i="10"/>
  <c r="BV56" i="4"/>
  <c r="BV56" i="7" s="1"/>
  <c r="BV64" i="4"/>
  <c r="BV71" i="7" s="1"/>
  <c r="AM22" i="10"/>
  <c r="AM66" i="10"/>
  <c r="BV68" i="4" s="1"/>
  <c r="BV75" i="7" s="1"/>
  <c r="BQ66" i="4"/>
  <c r="BQ73" i="7" s="1"/>
  <c r="AM24" i="10"/>
  <c r="AI34" i="5"/>
  <c r="AP24" i="5" s="1"/>
  <c r="BT34" i="4"/>
  <c r="BT34" i="7" s="1"/>
  <c r="AI42" i="5"/>
  <c r="AP28" i="5" s="1"/>
  <c r="AS32" i="10"/>
  <c r="AT32" i="10" s="1"/>
  <c r="BH23" i="14" s="1"/>
  <c r="BW23" i="13" s="1"/>
  <c r="AS16" i="10"/>
  <c r="AQ15" i="10"/>
  <c r="AM42" i="10"/>
  <c r="BR44" i="4" s="1"/>
  <c r="BR44" i="7" s="1"/>
  <c r="AS40" i="10"/>
  <c r="AT40" i="10" s="1"/>
  <c r="BH27" i="14" s="1"/>
  <c r="BV27" i="13" s="1"/>
  <c r="AS24" i="10"/>
  <c r="BV42" i="4"/>
  <c r="BV42" i="7" s="1"/>
  <c r="BU34" i="4"/>
  <c r="BU34" i="7" s="1"/>
  <c r="AQ54" i="10"/>
  <c r="AM50" i="10"/>
  <c r="BU52" i="4" s="1"/>
  <c r="BU52" i="7" s="1"/>
  <c r="AS94" i="10"/>
  <c r="AS70" i="10"/>
  <c r="AM94" i="10"/>
  <c r="BT96" i="4" s="1"/>
  <c r="BT103" i="7" s="1"/>
  <c r="AM16" i="10"/>
  <c r="AM34" i="10"/>
  <c r="AS88" i="10"/>
  <c r="BR42" i="4"/>
  <c r="BR42" i="7" s="1"/>
  <c r="AS66" i="10"/>
  <c r="AS22" i="10"/>
  <c r="AS78" i="10"/>
  <c r="BR28" i="4"/>
  <c r="BR28" i="7" s="1"/>
  <c r="BU64" i="4"/>
  <c r="BU71" i="7" s="1"/>
  <c r="BR66" i="4"/>
  <c r="BR73" i="7" s="1"/>
  <c r="BR64" i="4"/>
  <c r="BR71" i="7" s="1"/>
  <c r="AI26" i="5"/>
  <c r="AP20" i="5" s="1"/>
  <c r="AQ46" i="10"/>
  <c r="AI22" i="5"/>
  <c r="AP18" i="5" s="1"/>
  <c r="AQ38" i="10"/>
  <c r="AQ34" i="10"/>
  <c r="BT28" i="4"/>
  <c r="BT28" i="7" s="1"/>
  <c r="BQ56" i="4"/>
  <c r="BQ56" i="7" s="1"/>
  <c r="BS64" i="4"/>
  <c r="BS71" i="7" s="1"/>
  <c r="BT64" i="4"/>
  <c r="BT71" i="7" s="1"/>
  <c r="BS28" i="4"/>
  <c r="BS28" i="7" s="1"/>
  <c r="AM78" i="10"/>
  <c r="BU80" i="4" s="1"/>
  <c r="BU87" i="7" s="1"/>
  <c r="BV66" i="4"/>
  <c r="BV73" i="7" s="1"/>
  <c r="AS64" i="10"/>
  <c r="AS62" i="10"/>
  <c r="AS26" i="10"/>
  <c r="BU66" i="4"/>
  <c r="BU73" i="7" s="1"/>
  <c r="AQ40" i="10"/>
  <c r="AI54" i="5"/>
  <c r="AP34" i="5" s="1"/>
  <c r="AQ39" i="10"/>
  <c r="AI36" i="5"/>
  <c r="AP25" i="5" s="1"/>
  <c r="AS36" i="10"/>
  <c r="AS48" i="10"/>
  <c r="AT48" i="10" s="1"/>
  <c r="BH31" i="14" s="1"/>
  <c r="CA31" i="13" s="1"/>
  <c r="AS92" i="10"/>
  <c r="AT92" i="10" s="1"/>
  <c r="BH53" i="14" s="1"/>
  <c r="BT42" i="4"/>
  <c r="BT42" i="7" s="1"/>
  <c r="AM92" i="10"/>
  <c r="BU94" i="4" s="1"/>
  <c r="BU101" i="7" s="1"/>
  <c r="BQ42" i="4"/>
  <c r="BQ42" i="7" s="1"/>
  <c r="AI32" i="5"/>
  <c r="AP23" i="5" s="1"/>
  <c r="BV34" i="4"/>
  <c r="BV34" i="7" s="1"/>
  <c r="BQ34" i="4"/>
  <c r="BQ34" i="7" s="1"/>
  <c r="AI40" i="5"/>
  <c r="AP27" i="5" s="1"/>
  <c r="AQ32" i="10"/>
  <c r="AQ53" i="10"/>
  <c r="AQ23" i="10"/>
  <c r="BR34" i="4"/>
  <c r="BR34" i="7" s="1"/>
  <c r="AS50" i="10"/>
  <c r="BU42" i="4"/>
  <c r="BU42" i="7" s="1"/>
  <c r="AQ19" i="10"/>
  <c r="AQ27" i="10"/>
  <c r="AM48" i="10"/>
  <c r="BV50" i="4" s="1"/>
  <c r="BV50" i="7" s="1"/>
  <c r="AS28" i="10"/>
  <c r="BQ60" i="4"/>
  <c r="BQ67" i="7" s="1"/>
  <c r="BU62" i="4"/>
  <c r="BU69" i="7" s="1"/>
  <c r="BU60" i="4"/>
  <c r="BU67" i="7" s="1"/>
  <c r="AQ36" i="10"/>
  <c r="AI91" i="5"/>
  <c r="AP77" i="5" s="1"/>
  <c r="AS18" i="10"/>
  <c r="AT18" i="10" s="1"/>
  <c r="BS62" i="4"/>
  <c r="BS69" i="7" s="1"/>
  <c r="AI67" i="5"/>
  <c r="AP65" i="5" s="1"/>
  <c r="AM36" i="10"/>
  <c r="BT38" i="4" s="1"/>
  <c r="BT38" i="7" s="1"/>
  <c r="AM82" i="10"/>
  <c r="BU84" i="4" s="1"/>
  <c r="BU91" i="7" s="1"/>
  <c r="BS90" i="4"/>
  <c r="BS97" i="7" s="1"/>
  <c r="BR90" i="4"/>
  <c r="BR97" i="7" s="1"/>
  <c r="AQ31" i="10"/>
  <c r="AI85" i="5"/>
  <c r="AP74" i="5" s="1"/>
  <c r="AI79" i="5"/>
  <c r="AP71" i="5" s="1"/>
  <c r="AQ16" i="10"/>
  <c r="AM18" i="10"/>
  <c r="AS76" i="10"/>
  <c r="AM70" i="10"/>
  <c r="BT72" i="4" s="1"/>
  <c r="BT79" i="7" s="1"/>
  <c r="AM76" i="10"/>
  <c r="BR78" i="4" s="1"/>
  <c r="BR85" i="7" s="1"/>
  <c r="AR88" i="10"/>
  <c r="AL88" i="10"/>
  <c r="BO90" i="4" s="1"/>
  <c r="BO97" i="7" s="1"/>
  <c r="AP38" i="10"/>
  <c r="W87" i="5"/>
  <c r="AO75" i="5" s="1"/>
  <c r="AR44" i="10"/>
  <c r="W97" i="5"/>
  <c r="AO80" i="5" s="1"/>
  <c r="W18" i="5"/>
  <c r="AO16" i="5" s="1"/>
  <c r="CQ18" i="7"/>
  <c r="EO18" i="4"/>
  <c r="CG12" i="4" s="1"/>
  <c r="DS7" i="7" s="1"/>
  <c r="BO17" i="4"/>
  <c r="BP17" i="4" s="1"/>
  <c r="BQ17" i="4" s="1"/>
  <c r="BR17" i="4" s="1"/>
  <c r="BS17" i="4" s="1"/>
  <c r="BT17" i="4" s="1"/>
  <c r="BU17" i="4" s="1"/>
  <c r="BV17" i="4" s="1"/>
  <c r="CR52" i="4"/>
  <c r="CR52" i="7" s="1"/>
  <c r="CT36" i="7"/>
  <c r="CR91" i="7"/>
  <c r="CS103" i="7"/>
  <c r="CR101" i="7"/>
  <c r="CS79" i="7"/>
  <c r="CT83" i="7"/>
  <c r="CS69" i="7"/>
  <c r="CS73" i="7"/>
  <c r="CR73" i="7"/>
  <c r="CT65" i="7"/>
  <c r="CT44" i="7"/>
  <c r="CR77" i="7"/>
  <c r="CR50" i="7"/>
  <c r="CR32" i="7"/>
  <c r="CT87" i="7"/>
  <c r="CS20" i="7"/>
  <c r="CR75" i="7"/>
  <c r="CR95" i="7"/>
  <c r="CS91" i="7"/>
  <c r="CT42" i="7"/>
  <c r="CR46" i="7"/>
  <c r="CS46" i="7"/>
  <c r="CR69" i="7"/>
  <c r="CT103" i="7"/>
  <c r="CR99" i="7"/>
  <c r="CR44" i="7"/>
  <c r="CT77" i="7"/>
  <c r="CS36" i="4"/>
  <c r="CS75" i="7"/>
  <c r="CR54" i="7"/>
  <c r="CT97" i="7"/>
  <c r="CR30" i="7"/>
  <c r="CS77" i="7"/>
  <c r="CT93" i="7"/>
  <c r="CS42" i="7"/>
  <c r="CT95" i="7"/>
  <c r="CT75" i="7"/>
  <c r="CT91" i="7"/>
  <c r="CS93" i="7"/>
  <c r="CS54" i="7"/>
  <c r="CT81" i="7"/>
  <c r="CR42" i="7"/>
  <c r="CT34" i="7"/>
  <c r="CS65" i="7"/>
  <c r="CT69" i="7"/>
  <c r="CR97" i="7"/>
  <c r="CT26" i="7"/>
  <c r="CR79" i="7"/>
  <c r="CS44" i="7"/>
  <c r="CS52" i="7"/>
  <c r="CR71" i="7"/>
  <c r="BT58" i="4"/>
  <c r="BT65" i="7" s="1"/>
  <c r="AI65" i="5"/>
  <c r="AP64" i="5" s="1"/>
  <c r="AR78" i="10"/>
  <c r="CR36" i="4"/>
  <c r="BT92" i="4"/>
  <c r="BT99" i="7" s="1"/>
  <c r="BQ92" i="4"/>
  <c r="BQ99" i="7" s="1"/>
  <c r="AS90" i="10"/>
  <c r="BQ58" i="4"/>
  <c r="BQ65" i="7" s="1"/>
  <c r="BR58" i="4"/>
  <c r="BR65" i="7" s="1"/>
  <c r="BS58" i="4"/>
  <c r="BS65" i="7" s="1"/>
  <c r="AR84" i="10"/>
  <c r="AT84" i="10" s="1"/>
  <c r="BH49" i="14" s="1"/>
  <c r="BV56" i="13" s="1"/>
  <c r="AI77" i="5"/>
  <c r="AP70" i="5" s="1"/>
  <c r="BS92" i="4"/>
  <c r="BS99" i="7" s="1"/>
  <c r="BV58" i="4"/>
  <c r="BV65" i="7" s="1"/>
  <c r="BV92" i="4"/>
  <c r="BV99" i="7" s="1"/>
  <c r="AS56" i="10"/>
  <c r="AP49" i="10"/>
  <c r="AS52" i="10"/>
  <c r="AL84" i="10"/>
  <c r="BK86" i="4" s="1"/>
  <c r="BK93" i="7" s="1"/>
  <c r="AQ35" i="10"/>
  <c r="AL78" i="10"/>
  <c r="BM80" i="4" s="1"/>
  <c r="BM87" i="7" s="1"/>
  <c r="AL22" i="10"/>
  <c r="AQ33" i="10"/>
  <c r="BU92" i="4"/>
  <c r="BU99" i="7" s="1"/>
  <c r="AM28" i="10"/>
  <c r="BQ30" i="4" s="1"/>
  <c r="BQ30" i="7" s="1"/>
  <c r="AM68" i="10"/>
  <c r="AQ41" i="10"/>
  <c r="AM86" i="10"/>
  <c r="BQ88" i="4" s="1"/>
  <c r="BQ95" i="7" s="1"/>
  <c r="AQ29" i="10"/>
  <c r="AM44" i="10"/>
  <c r="AI46" i="5"/>
  <c r="AP30" i="5" s="1"/>
  <c r="AQ30" i="10"/>
  <c r="AQ50" i="10"/>
  <c r="AQ21" i="10"/>
  <c r="AQ47" i="10"/>
  <c r="AM80" i="10"/>
  <c r="AI97" i="5"/>
  <c r="AP80" i="5" s="1"/>
  <c r="AQ51" i="10"/>
  <c r="AM46" i="10"/>
  <c r="BS48" i="4" s="1"/>
  <c r="BS48" i="7" s="1"/>
  <c r="BR60" i="4"/>
  <c r="BR67" i="7" s="1"/>
  <c r="BS60" i="4"/>
  <c r="BS67" i="7" s="1"/>
  <c r="AI38" i="5"/>
  <c r="AP26" i="5" s="1"/>
  <c r="AM38" i="10"/>
  <c r="AS86" i="10"/>
  <c r="AT86" i="10" s="1"/>
  <c r="AS46" i="10"/>
  <c r="AT46" i="10" s="1"/>
  <c r="BH30" i="14" s="1"/>
  <c r="BZ30" i="13" s="1"/>
  <c r="AQ26" i="10"/>
  <c r="AQ52" i="10"/>
  <c r="AI99" i="5"/>
  <c r="AP81" i="5" s="1"/>
  <c r="AM52" i="10"/>
  <c r="BS56" i="4"/>
  <c r="BS56" i="7" s="1"/>
  <c r="BT56" i="4"/>
  <c r="BT56" i="7" s="1"/>
  <c r="BR56" i="4"/>
  <c r="BR56" i="7" s="1"/>
  <c r="AI120" i="5"/>
  <c r="AP116" i="5" s="1"/>
  <c r="AQ58" i="10"/>
  <c r="AS102" i="10"/>
  <c r="AM102" i="10"/>
  <c r="AI248" i="5"/>
  <c r="AP229" i="5" s="1"/>
  <c r="AM212" i="10"/>
  <c r="AQ113" i="10"/>
  <c r="AS212" i="10"/>
  <c r="AI148" i="5"/>
  <c r="AP130" i="5" s="1"/>
  <c r="AM130" i="10"/>
  <c r="AS130" i="10"/>
  <c r="AQ72" i="10"/>
  <c r="AI185" i="5"/>
  <c r="AP173" i="5" s="1"/>
  <c r="AS158" i="10"/>
  <c r="AQ86" i="10"/>
  <c r="AM158" i="10"/>
  <c r="AI136" i="5"/>
  <c r="AP124" i="5" s="1"/>
  <c r="AS118" i="10"/>
  <c r="AM118" i="10"/>
  <c r="AQ66" i="10"/>
  <c r="AI224" i="5"/>
  <c r="AP217" i="5" s="1"/>
  <c r="AS188" i="10"/>
  <c r="AQ101" i="10"/>
  <c r="AM188" i="10"/>
  <c r="AI163" i="5"/>
  <c r="AP162" i="5" s="1"/>
  <c r="AS136" i="10"/>
  <c r="AQ75" i="10"/>
  <c r="AM136" i="10"/>
  <c r="AI130" i="5"/>
  <c r="AP121" i="5" s="1"/>
  <c r="AQ63" i="10"/>
  <c r="AM112" i="10"/>
  <c r="AS112" i="10"/>
  <c r="AI124" i="5"/>
  <c r="AP118" i="5" s="1"/>
  <c r="AS106" i="10"/>
  <c r="AQ60" i="10"/>
  <c r="AM106" i="10"/>
  <c r="AI173" i="5"/>
  <c r="AP167" i="5" s="1"/>
  <c r="AM146" i="10"/>
  <c r="AQ80" i="10"/>
  <c r="AS146" i="10"/>
  <c r="AI195" i="5"/>
  <c r="AP178" i="5" s="1"/>
  <c r="AS168" i="10"/>
  <c r="AM168" i="10"/>
  <c r="AQ91" i="10"/>
  <c r="AI177" i="5"/>
  <c r="AP169" i="5" s="1"/>
  <c r="AS150" i="10"/>
  <c r="AM150" i="10"/>
  <c r="AQ82" i="10"/>
  <c r="AI242" i="5"/>
  <c r="AP226" i="5" s="1"/>
  <c r="AM206" i="10"/>
  <c r="AS206" i="10"/>
  <c r="AQ110" i="10"/>
  <c r="AI167" i="5"/>
  <c r="AP164" i="5" s="1"/>
  <c r="AQ77" i="10"/>
  <c r="AS140" i="10"/>
  <c r="AM140" i="10"/>
  <c r="AI152" i="5"/>
  <c r="AP132" i="5" s="1"/>
  <c r="AS134" i="10"/>
  <c r="AQ74" i="10"/>
  <c r="AM134" i="10"/>
  <c r="AI146" i="5"/>
  <c r="AP129" i="5" s="1"/>
  <c r="AS128" i="10"/>
  <c r="AQ71" i="10"/>
  <c r="AM128" i="10"/>
  <c r="AI128" i="5"/>
  <c r="AP120" i="5" s="1"/>
  <c r="AM110" i="10"/>
  <c r="AS110" i="10"/>
  <c r="AQ62" i="10"/>
  <c r="AI118" i="5"/>
  <c r="AP115" i="5" s="1"/>
  <c r="AM100" i="10"/>
  <c r="AS100" i="10"/>
  <c r="AQ57" i="10"/>
  <c r="AI138" i="5"/>
  <c r="AP125" i="5" s="1"/>
  <c r="AM120" i="10"/>
  <c r="AS120" i="10"/>
  <c r="AQ67" i="10"/>
  <c r="AI246" i="5"/>
  <c r="AP228" i="5" s="1"/>
  <c r="AQ112" i="10"/>
  <c r="AS210" i="10"/>
  <c r="AM210" i="10"/>
  <c r="AI189" i="5"/>
  <c r="AP175" i="5" s="1"/>
  <c r="AQ88" i="10"/>
  <c r="AS162" i="10"/>
  <c r="AM162" i="10"/>
  <c r="AI169" i="5"/>
  <c r="AP165" i="5" s="1"/>
  <c r="AS142" i="10"/>
  <c r="AM142" i="10"/>
  <c r="AQ78" i="10"/>
  <c r="AI165" i="5"/>
  <c r="AP163" i="5" s="1"/>
  <c r="AM138" i="10"/>
  <c r="AS138" i="10"/>
  <c r="AQ76" i="10"/>
  <c r="AI134" i="5"/>
  <c r="AP123" i="5" s="1"/>
  <c r="AM116" i="10"/>
  <c r="AQ65" i="10"/>
  <c r="AS116" i="10"/>
  <c r="AI150" i="5"/>
  <c r="AP131" i="5" s="1"/>
  <c r="AQ73" i="10"/>
  <c r="AS132" i="10"/>
  <c r="AM132" i="10"/>
  <c r="AI144" i="5"/>
  <c r="AP128" i="5" s="1"/>
  <c r="AS126" i="10"/>
  <c r="AQ70" i="10"/>
  <c r="AM126" i="10"/>
  <c r="AI230" i="5"/>
  <c r="AP220" i="5" s="1"/>
  <c r="AQ104" i="10"/>
  <c r="AM194" i="10"/>
  <c r="AS194" i="10"/>
  <c r="AI199" i="5"/>
  <c r="AP180" i="5" s="1"/>
  <c r="AM172" i="10"/>
  <c r="AQ93" i="10"/>
  <c r="AS172" i="10"/>
  <c r="AI142" i="5"/>
  <c r="AP127" i="5" s="1"/>
  <c r="AQ69" i="10"/>
  <c r="AS124" i="10"/>
  <c r="AM124" i="10"/>
  <c r="AI191" i="5"/>
  <c r="AP176" i="5" s="1"/>
  <c r="AM164" i="10"/>
  <c r="AS164" i="10"/>
  <c r="AQ89" i="10"/>
  <c r="AI218" i="5"/>
  <c r="AP214" i="5" s="1"/>
  <c r="AS182" i="10"/>
  <c r="AM182" i="10"/>
  <c r="AQ98" i="10"/>
  <c r="AI140" i="5"/>
  <c r="AP126" i="5" s="1"/>
  <c r="AS122" i="10"/>
  <c r="AQ68" i="10"/>
  <c r="AM122" i="10"/>
  <c r="AI179" i="5"/>
  <c r="AP170" i="5" s="1"/>
  <c r="AM152" i="10"/>
  <c r="AQ83" i="10"/>
  <c r="AS152" i="10"/>
  <c r="AI171" i="5"/>
  <c r="AP166" i="5" s="1"/>
  <c r="AS144" i="10"/>
  <c r="AM144" i="10"/>
  <c r="AQ79" i="10"/>
  <c r="AI116" i="5"/>
  <c r="AP114" i="5" s="1"/>
  <c r="AM98" i="10"/>
  <c r="AQ56" i="10"/>
  <c r="AS98" i="10"/>
  <c r="AI216" i="5"/>
  <c r="AP213" i="5" s="1"/>
  <c r="AQ97" i="10"/>
  <c r="AM180" i="10"/>
  <c r="AS180" i="10"/>
  <c r="AI181" i="5"/>
  <c r="AP171" i="5" s="1"/>
  <c r="AM154" i="10"/>
  <c r="AS154" i="10"/>
  <c r="AQ84" i="10"/>
  <c r="AI201" i="5"/>
  <c r="AP181" i="5" s="1"/>
  <c r="AS174" i="10"/>
  <c r="AM174" i="10"/>
  <c r="AQ94" i="10"/>
  <c r="AI236" i="5"/>
  <c r="AP223" i="5" s="1"/>
  <c r="AM200" i="10"/>
  <c r="AQ107" i="10"/>
  <c r="AS200" i="10"/>
  <c r="AI187" i="5"/>
  <c r="AP174" i="5" s="1"/>
  <c r="AQ87" i="10"/>
  <c r="AM160" i="10"/>
  <c r="AS160" i="10"/>
  <c r="AI183" i="5"/>
  <c r="AP172" i="5" s="1"/>
  <c r="AQ85" i="10"/>
  <c r="AM156" i="10"/>
  <c r="AS156" i="10"/>
  <c r="AI175" i="5"/>
  <c r="AP168" i="5" s="1"/>
  <c r="AS148" i="10"/>
  <c r="AM148" i="10"/>
  <c r="AQ81" i="10"/>
  <c r="AI122" i="5"/>
  <c r="AP117" i="5" s="1"/>
  <c r="AQ59" i="10"/>
  <c r="AS104" i="10"/>
  <c r="AM104" i="10"/>
  <c r="AI220" i="5"/>
  <c r="AP215" i="5" s="1"/>
  <c r="AM184" i="10"/>
  <c r="AQ99" i="10"/>
  <c r="AS184" i="10"/>
  <c r="AI226" i="5"/>
  <c r="AP218" i="5" s="1"/>
  <c r="AS190" i="10"/>
  <c r="AM190" i="10"/>
  <c r="AQ102" i="10"/>
  <c r="AI214" i="5"/>
  <c r="AP212" i="5" s="1"/>
  <c r="AM178" i="10"/>
  <c r="AQ96" i="10"/>
  <c r="AS178" i="10"/>
  <c r="AI240" i="5"/>
  <c r="AP225" i="5" s="1"/>
  <c r="AS204" i="10"/>
  <c r="AM204" i="10"/>
  <c r="AQ109" i="10"/>
  <c r="AI197" i="5"/>
  <c r="AP179" i="5" s="1"/>
  <c r="AS170" i="10"/>
  <c r="AQ92" i="10"/>
  <c r="AM170" i="10"/>
  <c r="AI228" i="5"/>
  <c r="AP219" i="5" s="1"/>
  <c r="AM192" i="10"/>
  <c r="AS192" i="10"/>
  <c r="AQ103" i="10"/>
  <c r="AI193" i="5"/>
  <c r="AP177" i="5" s="1"/>
  <c r="AS166" i="10"/>
  <c r="AQ90" i="10"/>
  <c r="AM166" i="10"/>
  <c r="AI126" i="5"/>
  <c r="AP119" i="5" s="1"/>
  <c r="AS108" i="10"/>
  <c r="AQ61" i="10"/>
  <c r="AM108" i="10"/>
  <c r="AI234" i="5"/>
  <c r="AP222" i="5" s="1"/>
  <c r="AQ106" i="10"/>
  <c r="AS198" i="10"/>
  <c r="AM198" i="10"/>
  <c r="AI114" i="5"/>
  <c r="AP113" i="5" s="1"/>
  <c r="AM96" i="10"/>
  <c r="AS96" i="10"/>
  <c r="AQ55" i="10"/>
  <c r="AI222" i="5"/>
  <c r="AP216" i="5" s="1"/>
  <c r="AS186" i="10"/>
  <c r="AQ100" i="10"/>
  <c r="AM186" i="10"/>
  <c r="AI244" i="5"/>
  <c r="AP227" i="5" s="1"/>
  <c r="AM208" i="10"/>
  <c r="AQ111" i="10"/>
  <c r="AS208" i="10"/>
  <c r="AI232" i="5"/>
  <c r="AP221" i="5" s="1"/>
  <c r="AQ105" i="10"/>
  <c r="AM196" i="10"/>
  <c r="AS196" i="10"/>
  <c r="AI250" i="5"/>
  <c r="AP230" i="5" s="1"/>
  <c r="AQ114" i="10"/>
  <c r="AS214" i="10"/>
  <c r="AM214" i="10"/>
  <c r="AI212" i="5"/>
  <c r="AP211" i="5" s="1"/>
  <c r="AQ95" i="10"/>
  <c r="AM176" i="10"/>
  <c r="AS176" i="10"/>
  <c r="AI132" i="5"/>
  <c r="AP122" i="5" s="1"/>
  <c r="AS114" i="10"/>
  <c r="AQ64" i="10"/>
  <c r="AM114" i="10"/>
  <c r="AI238" i="5"/>
  <c r="AP224" i="5" s="1"/>
  <c r="AQ108" i="10"/>
  <c r="AS202" i="10"/>
  <c r="AM202" i="10"/>
  <c r="AP17" i="10"/>
  <c r="AL62" i="10"/>
  <c r="BP64" i="4" s="1"/>
  <c r="BP71" i="7" s="1"/>
  <c r="W46" i="5"/>
  <c r="AO30" i="5" s="1"/>
  <c r="W89" i="5"/>
  <c r="AO76" i="5" s="1"/>
  <c r="AP16" i="10"/>
  <c r="AL18" i="10"/>
  <c r="AL80" i="10"/>
  <c r="BL82" i="4" s="1"/>
  <c r="BL89" i="7" s="1"/>
  <c r="AP30" i="10"/>
  <c r="AR62" i="10"/>
  <c r="W44" i="5"/>
  <c r="AO29" i="5" s="1"/>
  <c r="AL46" i="10"/>
  <c r="BK48" i="4" s="1"/>
  <c r="BK48" i="7" s="1"/>
  <c r="AR74" i="10"/>
  <c r="AP44" i="10"/>
  <c r="AL32" i="10"/>
  <c r="BO34" i="4" s="1"/>
  <c r="BO34" i="7" s="1"/>
  <c r="AR72" i="10"/>
  <c r="AL74" i="10"/>
  <c r="BK76" i="4" s="1"/>
  <c r="BK83" i="7" s="1"/>
  <c r="W32" i="5"/>
  <c r="AO23" i="5" s="1"/>
  <c r="AP23" i="10"/>
  <c r="BN74" i="4"/>
  <c r="BN81" i="7" s="1"/>
  <c r="W50" i="5"/>
  <c r="AO32" i="5" s="1"/>
  <c r="AP19" i="10"/>
  <c r="W81" i="5"/>
  <c r="AO72" i="5" s="1"/>
  <c r="AR50" i="10"/>
  <c r="AR24" i="10"/>
  <c r="BK74" i="4"/>
  <c r="BK81" i="7" s="1"/>
  <c r="AP43" i="10"/>
  <c r="AR80" i="10"/>
  <c r="AT80" i="10" s="1"/>
  <c r="BH47" i="14" s="1"/>
  <c r="BZ54" i="13" s="1"/>
  <c r="W79" i="5"/>
  <c r="AO71" i="5" s="1"/>
  <c r="BP74" i="4"/>
  <c r="BP81" i="7" s="1"/>
  <c r="BL74" i="4"/>
  <c r="BL81" i="7" s="1"/>
  <c r="BM26" i="7"/>
  <c r="BO38" i="4"/>
  <c r="BO38" i="7" s="1"/>
  <c r="BO74" i="4"/>
  <c r="BO81" i="7" s="1"/>
  <c r="AL70" i="10"/>
  <c r="BM72" i="4" s="1"/>
  <c r="BM79" i="7" s="1"/>
  <c r="AL48" i="10"/>
  <c r="BM50" i="4" s="1"/>
  <c r="BM50" i="7" s="1"/>
  <c r="W36" i="5"/>
  <c r="AO25" i="5" s="1"/>
  <c r="AL50" i="10"/>
  <c r="BK52" i="4" s="1"/>
  <c r="BK52" i="7" s="1"/>
  <c r="W24" i="5"/>
  <c r="AO19" i="5" s="1"/>
  <c r="AP50" i="10"/>
  <c r="BN36" i="4"/>
  <c r="BN36" i="7" s="1"/>
  <c r="BP66" i="4"/>
  <c r="BP73" i="7" s="1"/>
  <c r="BM66" i="4"/>
  <c r="BM73" i="7" s="1"/>
  <c r="AR64" i="10"/>
  <c r="W20" i="5"/>
  <c r="AO17" i="5" s="1"/>
  <c r="BK66" i="4"/>
  <c r="BK73" i="7" s="1"/>
  <c r="W91" i="5"/>
  <c r="AO77" i="5" s="1"/>
  <c r="W73" i="5"/>
  <c r="AO68" i="5" s="1"/>
  <c r="AL76" i="10"/>
  <c r="BM78" i="4" s="1"/>
  <c r="BM85" i="7" s="1"/>
  <c r="BL66" i="4"/>
  <c r="BL73" i="7" s="1"/>
  <c r="AP39" i="10"/>
  <c r="AR76" i="10"/>
  <c r="AP45" i="10"/>
  <c r="BO66" i="4"/>
  <c r="BO73" i="7" s="1"/>
  <c r="AR82" i="10"/>
  <c r="AL82" i="10"/>
  <c r="BN84" i="4" s="1"/>
  <c r="BN91" i="7" s="1"/>
  <c r="AL20" i="10"/>
  <c r="W230" i="5"/>
  <c r="AO220" i="5" s="1"/>
  <c r="AR194" i="10"/>
  <c r="AL194" i="10"/>
  <c r="AP104" i="10"/>
  <c r="W128" i="5"/>
  <c r="AO120" i="5" s="1"/>
  <c r="AR110" i="10"/>
  <c r="AP62" i="10"/>
  <c r="AL110" i="10"/>
  <c r="W136" i="5"/>
  <c r="AO124" i="5" s="1"/>
  <c r="AL118" i="10"/>
  <c r="AR118" i="10"/>
  <c r="AP66" i="10"/>
  <c r="W144" i="5"/>
  <c r="AO128" i="5" s="1"/>
  <c r="AL126" i="10"/>
  <c r="AR126" i="10"/>
  <c r="AP70" i="10"/>
  <c r="AL86" i="10"/>
  <c r="BK88" i="4" s="1"/>
  <c r="BK95" i="7" s="1"/>
  <c r="W232" i="5"/>
  <c r="AO221" i="5" s="1"/>
  <c r="AP105" i="10"/>
  <c r="AR196" i="10"/>
  <c r="AL196" i="10"/>
  <c r="W246" i="5"/>
  <c r="AO228" i="5" s="1"/>
  <c r="AP112" i="10"/>
  <c r="AL210" i="10"/>
  <c r="AR210" i="10"/>
  <c r="W148" i="5"/>
  <c r="AO130" i="5" s="1"/>
  <c r="AL130" i="10"/>
  <c r="AR130" i="10"/>
  <c r="AP72" i="10"/>
  <c r="W240" i="5"/>
  <c r="AO225" i="5" s="1"/>
  <c r="AP109" i="10"/>
  <c r="AR204" i="10"/>
  <c r="AL204" i="10"/>
  <c r="W146" i="5"/>
  <c r="AO129" i="5" s="1"/>
  <c r="AR128" i="10"/>
  <c r="AP71" i="10"/>
  <c r="AL128" i="10"/>
  <c r="W177" i="5"/>
  <c r="AO169" i="5" s="1"/>
  <c r="AL150" i="10"/>
  <c r="AR150" i="10"/>
  <c r="AP82" i="10"/>
  <c r="W152" i="5"/>
  <c r="AO132" i="5" s="1"/>
  <c r="AP74" i="10"/>
  <c r="AL134" i="10"/>
  <c r="AR134" i="10"/>
  <c r="AR182" i="10"/>
  <c r="W218" i="5"/>
  <c r="AO214" i="5" s="1"/>
  <c r="AP98" i="10"/>
  <c r="AL182" i="10"/>
  <c r="W95" i="5"/>
  <c r="AO79" i="5" s="1"/>
  <c r="AR56" i="10"/>
  <c r="AL98" i="10"/>
  <c r="W116" i="5"/>
  <c r="AO114" i="5" s="1"/>
  <c r="AP56" i="10"/>
  <c r="AR98" i="10"/>
  <c r="W132" i="5"/>
  <c r="AO122" i="5" s="1"/>
  <c r="AR114" i="10"/>
  <c r="AP64" i="10"/>
  <c r="AL114" i="10"/>
  <c r="AL142" i="10"/>
  <c r="W169" i="5"/>
  <c r="AO165" i="5" s="1"/>
  <c r="AP78" i="10"/>
  <c r="AR142" i="10"/>
  <c r="W250" i="5"/>
  <c r="AO230" i="5" s="1"/>
  <c r="AP114" i="10"/>
  <c r="AL214" i="10"/>
  <c r="AR214" i="10"/>
  <c r="AL136" i="10"/>
  <c r="W163" i="5"/>
  <c r="AO162" i="5" s="1"/>
  <c r="AP75" i="10"/>
  <c r="AR136" i="10"/>
  <c r="W187" i="5"/>
  <c r="AO174" i="5" s="1"/>
  <c r="AR160" i="10"/>
  <c r="AP87" i="10"/>
  <c r="AL160" i="10"/>
  <c r="W167" i="5"/>
  <c r="AO164" i="5" s="1"/>
  <c r="AR140" i="10"/>
  <c r="AP77" i="10"/>
  <c r="AL140" i="10"/>
  <c r="W140" i="5"/>
  <c r="AO126" i="5" s="1"/>
  <c r="AL122" i="10"/>
  <c r="AP68" i="10"/>
  <c r="AR122" i="10"/>
  <c r="AL56" i="10"/>
  <c r="BK58" i="4" s="1"/>
  <c r="BK65" i="7" s="1"/>
  <c r="W118" i="5"/>
  <c r="AO115" i="5" s="1"/>
  <c r="AP57" i="10"/>
  <c r="AR100" i="10"/>
  <c r="AL100" i="10"/>
  <c r="W124" i="5"/>
  <c r="AO118" i="5" s="1"/>
  <c r="AP60" i="10"/>
  <c r="AR106" i="10"/>
  <c r="AL106" i="10"/>
  <c r="W165" i="5"/>
  <c r="AO163" i="5" s="1"/>
  <c r="AL138" i="10"/>
  <c r="AP76" i="10"/>
  <c r="AR138" i="10"/>
  <c r="W179" i="5"/>
  <c r="AO170" i="5" s="1"/>
  <c r="AP83" i="10"/>
  <c r="AL152" i="10"/>
  <c r="AR152" i="10"/>
  <c r="AL104" i="10"/>
  <c r="W122" i="5"/>
  <c r="AO117" i="5" s="1"/>
  <c r="AP59" i="10"/>
  <c r="AR104" i="10"/>
  <c r="AL156" i="10"/>
  <c r="W183" i="5"/>
  <c r="AO172" i="5" s="1"/>
  <c r="AR156" i="10"/>
  <c r="AP85" i="10"/>
  <c r="AL164" i="10"/>
  <c r="W191" i="5"/>
  <c r="AO176" i="5" s="1"/>
  <c r="AR164" i="10"/>
  <c r="AP89" i="10"/>
  <c r="AL168" i="10"/>
  <c r="W195" i="5"/>
  <c r="AO178" i="5" s="1"/>
  <c r="AR168" i="10"/>
  <c r="AP91" i="10"/>
  <c r="AL200" i="10"/>
  <c r="W236" i="5"/>
  <c r="AO223" i="5" s="1"/>
  <c r="AP107" i="10"/>
  <c r="AR200" i="10"/>
  <c r="AP53" i="10"/>
  <c r="W65" i="5"/>
  <c r="AO64" i="5" s="1"/>
  <c r="AL116" i="10"/>
  <c r="W134" i="5"/>
  <c r="AO123" i="5" s="1"/>
  <c r="AR116" i="10"/>
  <c r="AP65" i="10"/>
  <c r="AL124" i="10"/>
  <c r="W142" i="5"/>
  <c r="AO127" i="5" s="1"/>
  <c r="AP69" i="10"/>
  <c r="AR124" i="10"/>
  <c r="W175" i="5"/>
  <c r="AO168" i="5" s="1"/>
  <c r="AL148" i="10"/>
  <c r="AR148" i="10"/>
  <c r="AP81" i="10"/>
  <c r="W193" i="5"/>
  <c r="AO177" i="5" s="1"/>
  <c r="AR166" i="10"/>
  <c r="AP90" i="10"/>
  <c r="AL166" i="10"/>
  <c r="W130" i="5"/>
  <c r="AO121" i="5" s="1"/>
  <c r="AL112" i="10"/>
  <c r="AP63" i="10"/>
  <c r="AR112" i="10"/>
  <c r="AR178" i="10"/>
  <c r="W214" i="5"/>
  <c r="AO212" i="5" s="1"/>
  <c r="AP96" i="10"/>
  <c r="AL178" i="10"/>
  <c r="AL188" i="10"/>
  <c r="W224" i="5"/>
  <c r="AO217" i="5" s="1"/>
  <c r="AP101" i="10"/>
  <c r="AR188" i="10"/>
  <c r="W199" i="5"/>
  <c r="AO180" i="5" s="1"/>
  <c r="AP93" i="10"/>
  <c r="AL172" i="10"/>
  <c r="AR172" i="10"/>
  <c r="AP15" i="10"/>
  <c r="AL16" i="10"/>
  <c r="W101" i="5"/>
  <c r="AO82" i="5" s="1"/>
  <c r="W171" i="5"/>
  <c r="AO166" i="5" s="1"/>
  <c r="AP79" i="10"/>
  <c r="AR144" i="10"/>
  <c r="AL144" i="10"/>
  <c r="W150" i="5"/>
  <c r="AO131" i="5" s="1"/>
  <c r="AL132" i="10"/>
  <c r="AP73" i="10"/>
  <c r="AR132" i="10"/>
  <c r="AL162" i="10"/>
  <c r="W189" i="5"/>
  <c r="AO175" i="5" s="1"/>
  <c r="AR162" i="10"/>
  <c r="AP88" i="10"/>
  <c r="W197" i="5"/>
  <c r="AO179" i="5" s="1"/>
  <c r="AP92" i="10"/>
  <c r="AL170" i="10"/>
  <c r="AR170" i="10"/>
  <c r="AL120" i="10"/>
  <c r="W138" i="5"/>
  <c r="AO125" i="5" s="1"/>
  <c r="AR120" i="10"/>
  <c r="AP67" i="10"/>
  <c r="W220" i="5"/>
  <c r="AO215" i="5" s="1"/>
  <c r="AP99" i="10"/>
  <c r="AR184" i="10"/>
  <c r="AL184" i="10"/>
  <c r="W238" i="5"/>
  <c r="AO224" i="5" s="1"/>
  <c r="AR202" i="10"/>
  <c r="AL202" i="10"/>
  <c r="AP108" i="10"/>
  <c r="W228" i="5"/>
  <c r="AO219" i="5" s="1"/>
  <c r="AL192" i="10"/>
  <c r="AP103" i="10"/>
  <c r="AR192" i="10"/>
  <c r="W181" i="5"/>
  <c r="AO171" i="5" s="1"/>
  <c r="AR154" i="10"/>
  <c r="AL154" i="10"/>
  <c r="AP84" i="10"/>
  <c r="W185" i="5"/>
  <c r="AO173" i="5" s="1"/>
  <c r="AP86" i="10"/>
  <c r="AR158" i="10"/>
  <c r="AL158" i="10"/>
  <c r="AR190" i="10"/>
  <c r="W226" i="5"/>
  <c r="AO218" i="5" s="1"/>
  <c r="AL190" i="10"/>
  <c r="AP102" i="10"/>
  <c r="W201" i="5"/>
  <c r="AO181" i="5" s="1"/>
  <c r="AR174" i="10"/>
  <c r="AL174" i="10"/>
  <c r="AP94" i="10"/>
  <c r="W173" i="5"/>
  <c r="AO167" i="5" s="1"/>
  <c r="AP80" i="10"/>
  <c r="AR146" i="10"/>
  <c r="AL146" i="10"/>
  <c r="AL208" i="10"/>
  <c r="W244" i="5"/>
  <c r="AO227" i="5" s="1"/>
  <c r="AR208" i="10"/>
  <c r="AP111" i="10"/>
  <c r="W248" i="5"/>
  <c r="AO229" i="5" s="1"/>
  <c r="AP113" i="10"/>
  <c r="AR212" i="10"/>
  <c r="AL212" i="10"/>
  <c r="W242" i="5"/>
  <c r="AO226" i="5" s="1"/>
  <c r="AP110" i="10"/>
  <c r="AR206" i="10"/>
  <c r="AL206" i="10"/>
  <c r="AR16" i="10"/>
  <c r="AL92" i="10"/>
  <c r="BO94" i="4" s="1"/>
  <c r="BO101" i="7" s="1"/>
  <c r="W212" i="5"/>
  <c r="AO211" i="5" s="1"/>
  <c r="AL176" i="10"/>
  <c r="AP95" i="10"/>
  <c r="AR176" i="10"/>
  <c r="AR186" i="10"/>
  <c r="W222" i="5"/>
  <c r="AO216" i="5" s="1"/>
  <c r="AL186" i="10"/>
  <c r="AP100" i="10"/>
  <c r="W114" i="5"/>
  <c r="AO113" i="5" s="1"/>
  <c r="AL96" i="10"/>
  <c r="AR96" i="10"/>
  <c r="AP55" i="10"/>
  <c r="W216" i="5"/>
  <c r="AO213" i="5" s="1"/>
  <c r="AR180" i="10"/>
  <c r="AP97" i="10"/>
  <c r="AL180" i="10"/>
  <c r="W234" i="5"/>
  <c r="AO222" i="5" s="1"/>
  <c r="AL198" i="10"/>
  <c r="AR198" i="10"/>
  <c r="AP106" i="10"/>
  <c r="W120" i="5"/>
  <c r="AO116" i="5" s="1"/>
  <c r="AL102" i="10"/>
  <c r="AR102" i="10"/>
  <c r="AP58" i="10"/>
  <c r="W126" i="5"/>
  <c r="AO119" i="5" s="1"/>
  <c r="AP61" i="10"/>
  <c r="AL108" i="10"/>
  <c r="AR108" i="10"/>
  <c r="BN96" i="4"/>
  <c r="BN103" i="7" s="1"/>
  <c r="BM96" i="4"/>
  <c r="BM103" i="7" s="1"/>
  <c r="BL96" i="4"/>
  <c r="BL103" i="7" s="1"/>
  <c r="BK96" i="4"/>
  <c r="BK103" i="7" s="1"/>
  <c r="BP96" i="4"/>
  <c r="BP103" i="7" s="1"/>
  <c r="AP31" i="10"/>
  <c r="W67" i="5"/>
  <c r="AO65" i="5" s="1"/>
  <c r="W48" i="5"/>
  <c r="AO31" i="5" s="1"/>
  <c r="AL58" i="10"/>
  <c r="BO60" i="4" s="1"/>
  <c r="BO67" i="7" s="1"/>
  <c r="AL38" i="10"/>
  <c r="BL40" i="4" s="1"/>
  <c r="BL40" i="7" s="1"/>
  <c r="BP38" i="4"/>
  <c r="BP38" i="7" s="1"/>
  <c r="AR54" i="10"/>
  <c r="AL54" i="10"/>
  <c r="AP34" i="10"/>
  <c r="W54" i="5"/>
  <c r="AO34" i="5" s="1"/>
  <c r="W26" i="5"/>
  <c r="AO20" i="5" s="1"/>
  <c r="AL26" i="10"/>
  <c r="AR26" i="10"/>
  <c r="AP20" i="10"/>
  <c r="W42" i="5"/>
  <c r="AO28" i="5" s="1"/>
  <c r="AR42" i="10"/>
  <c r="AL42" i="10"/>
  <c r="AP28" i="10"/>
  <c r="AP25" i="10"/>
  <c r="W28" i="5"/>
  <c r="AO21" i="5" s="1"/>
  <c r="AR28" i="10"/>
  <c r="AP21" i="10"/>
  <c r="AL28" i="10"/>
  <c r="BL38" i="4"/>
  <c r="BL38" i="7" s="1"/>
  <c r="BK38" i="4"/>
  <c r="BK38" i="7" s="1"/>
  <c r="BN38" i="4"/>
  <c r="BN38" i="7" s="1"/>
  <c r="W69" i="5"/>
  <c r="AO66" i="5" s="1"/>
  <c r="AR60" i="10"/>
  <c r="AL60" i="10"/>
  <c r="AP37" i="10"/>
  <c r="AL90" i="10"/>
  <c r="W99" i="5"/>
  <c r="AO81" i="5" s="1"/>
  <c r="AP52" i="10"/>
  <c r="AR90" i="10"/>
  <c r="AR38" i="10"/>
  <c r="AT38" i="10" s="1"/>
  <c r="BH26" i="14" s="1"/>
  <c r="AP18" i="10"/>
  <c r="AR22" i="10"/>
  <c r="W38" i="5"/>
  <c r="AO26" i="5" s="1"/>
  <c r="AP40" i="10"/>
  <c r="AL66" i="10"/>
  <c r="W75" i="5"/>
  <c r="AO69" i="5" s="1"/>
  <c r="AR66" i="10"/>
  <c r="AR58" i="10"/>
  <c r="AR36" i="10"/>
  <c r="AP22" i="10"/>
  <c r="AR30" i="10"/>
  <c r="W30" i="5"/>
  <c r="AO22" i="5" s="1"/>
  <c r="AL30" i="10"/>
  <c r="AL44" i="10"/>
  <c r="AM84" i="10"/>
  <c r="AQ49" i="10"/>
  <c r="AI93" i="5"/>
  <c r="AP78" i="5" s="1"/>
  <c r="BT90" i="4"/>
  <c r="BT97" i="7" s="1"/>
  <c r="BV90" i="4"/>
  <c r="BV97" i="7" s="1"/>
  <c r="BU90" i="4"/>
  <c r="BU97" i="7" s="1"/>
  <c r="BQ90" i="4"/>
  <c r="BQ97" i="7" s="1"/>
  <c r="BO36" i="4"/>
  <c r="BO36" i="7" s="1"/>
  <c r="AL68" i="10"/>
  <c r="AP41" i="10"/>
  <c r="W77" i="5"/>
  <c r="AO70" i="5" s="1"/>
  <c r="AR68" i="10"/>
  <c r="AT68" i="10" s="1"/>
  <c r="BH41" i="14" s="1"/>
  <c r="BQ22" i="7"/>
  <c r="BK42" i="4"/>
  <c r="BK42" i="7" s="1"/>
  <c r="BL42" i="4"/>
  <c r="BL42" i="7" s="1"/>
  <c r="BP42" i="4"/>
  <c r="BP42" i="7" s="1"/>
  <c r="BM42" i="4"/>
  <c r="BM42" i="7" s="1"/>
  <c r="BO42" i="4"/>
  <c r="BO42" i="7" s="1"/>
  <c r="BN42" i="4"/>
  <c r="BN42" i="7" s="1"/>
  <c r="BH16" i="14" l="1"/>
  <c r="CA16" i="13" s="1"/>
  <c r="AT52" i="10"/>
  <c r="BH33" i="14" s="1"/>
  <c r="BW33" i="13" s="1"/>
  <c r="BH17" i="14"/>
  <c r="BZ17" i="13" s="1"/>
  <c r="AT82" i="10"/>
  <c r="BH48" i="14" s="1"/>
  <c r="BY55" i="13" s="1"/>
  <c r="BU76" i="4"/>
  <c r="BU83" i="7" s="1"/>
  <c r="AT72" i="10"/>
  <c r="BH43" i="14" s="1"/>
  <c r="BX50" i="13" s="1"/>
  <c r="AT206" i="10"/>
  <c r="BH110" i="14" s="1"/>
  <c r="BO86" i="4"/>
  <c r="BO93" i="7" s="1"/>
  <c r="BV94" i="4"/>
  <c r="BV101" i="7" s="1"/>
  <c r="BL90" i="4"/>
  <c r="BL97" i="7" s="1"/>
  <c r="BM90" i="4"/>
  <c r="BM97" i="7" s="1"/>
  <c r="BT80" i="4"/>
  <c r="BT87" i="7" s="1"/>
  <c r="BT52" i="4"/>
  <c r="BT52" i="7" s="1"/>
  <c r="BQ18" i="4"/>
  <c r="BQ18" i="7" s="1"/>
  <c r="BR18" i="4"/>
  <c r="BR18" i="7" s="1"/>
  <c r="BS18" i="4"/>
  <c r="BS18" i="7" s="1"/>
  <c r="BT18" i="4"/>
  <c r="BT18" i="7" s="1"/>
  <c r="BU18" i="4"/>
  <c r="BU18" i="7" s="1"/>
  <c r="BV18" i="4"/>
  <c r="BV18" i="7" s="1"/>
  <c r="BT20" i="4"/>
  <c r="BT20" i="7" s="1"/>
  <c r="BU20" i="4"/>
  <c r="BU20" i="7" s="1"/>
  <c r="BV20" i="4"/>
  <c r="BV20" i="7" s="1"/>
  <c r="BS20" i="4"/>
  <c r="BS20" i="7" s="1"/>
  <c r="BQ20" i="4"/>
  <c r="BQ20" i="7" s="1"/>
  <c r="BR20" i="4"/>
  <c r="BR20" i="7" s="1"/>
  <c r="BQ26" i="4"/>
  <c r="BQ26" i="7" s="1"/>
  <c r="BR26" i="4"/>
  <c r="BR26" i="7" s="1"/>
  <c r="BV26" i="4"/>
  <c r="BV26" i="7" s="1"/>
  <c r="BS26" i="4"/>
  <c r="BS26" i="7" s="1"/>
  <c r="BT26" i="4"/>
  <c r="BT26" i="7" s="1"/>
  <c r="BU26" i="4"/>
  <c r="BU26" i="7" s="1"/>
  <c r="BQ24" i="4"/>
  <c r="BQ24" i="7" s="1"/>
  <c r="BS24" i="4"/>
  <c r="BS24" i="7" s="1"/>
  <c r="BR24" i="4"/>
  <c r="BR24" i="7" s="1"/>
  <c r="BT24" i="4"/>
  <c r="BT24" i="7" s="1"/>
  <c r="BU24" i="4"/>
  <c r="BU24" i="7" s="1"/>
  <c r="BV24" i="4"/>
  <c r="BV24" i="7" s="1"/>
  <c r="BK90" i="4"/>
  <c r="BK97" i="7" s="1"/>
  <c r="BN90" i="4"/>
  <c r="BN97" i="7" s="1"/>
  <c r="BN20" i="4"/>
  <c r="BN20" i="7" s="1"/>
  <c r="BO20" i="4"/>
  <c r="BO20" i="7" s="1"/>
  <c r="BP20" i="4"/>
  <c r="BP20" i="7" s="1"/>
  <c r="BK20" i="4"/>
  <c r="BK20" i="7" s="1"/>
  <c r="BM20" i="4"/>
  <c r="BM20" i="7" s="1"/>
  <c r="BL20" i="4"/>
  <c r="BL20" i="7" s="1"/>
  <c r="BK18" i="4"/>
  <c r="BK18" i="7" s="1"/>
  <c r="BL18" i="4"/>
  <c r="BL18" i="7" s="1"/>
  <c r="BM18" i="4"/>
  <c r="BM18" i="7" s="1"/>
  <c r="BN18" i="4"/>
  <c r="BN18" i="7" s="1"/>
  <c r="BO18" i="4"/>
  <c r="BO18" i="7" s="1"/>
  <c r="BP18" i="4"/>
  <c r="BP18" i="7" s="1"/>
  <c r="BO22" i="4"/>
  <c r="BO22" i="7" s="1"/>
  <c r="BK22" i="4"/>
  <c r="BK22" i="7" s="1"/>
  <c r="BL22" i="4"/>
  <c r="BL22" i="7" s="1"/>
  <c r="BM22" i="4"/>
  <c r="BM22" i="7" s="1"/>
  <c r="BP22" i="4"/>
  <c r="BP22" i="7" s="1"/>
  <c r="BN22" i="4"/>
  <c r="BK24" i="4"/>
  <c r="BK24" i="7" s="1"/>
  <c r="BN24" i="4"/>
  <c r="BN24" i="7" s="1"/>
  <c r="BL24" i="4"/>
  <c r="BL24" i="7" s="1"/>
  <c r="BM24" i="4"/>
  <c r="BM24" i="7" s="1"/>
  <c r="BO24" i="4"/>
  <c r="BO24" i="7" s="1"/>
  <c r="BP24" i="4"/>
  <c r="BP24" i="7" s="1"/>
  <c r="AT70" i="10"/>
  <c r="BH42" i="14" s="1"/>
  <c r="BW49" i="13" s="1"/>
  <c r="AT74" i="10"/>
  <c r="BH44" i="14" s="1"/>
  <c r="BY51" i="13" s="1"/>
  <c r="BQ76" i="4"/>
  <c r="BQ83" i="7" s="1"/>
  <c r="BV76" i="4"/>
  <c r="BV83" i="7" s="1"/>
  <c r="BR76" i="4"/>
  <c r="BR83" i="7" s="1"/>
  <c r="BT76" i="4"/>
  <c r="BT83" i="7" s="1"/>
  <c r="BL76" i="4"/>
  <c r="BL83" i="7" s="1"/>
  <c r="BX27" i="13"/>
  <c r="AT94" i="10"/>
  <c r="BH54" i="14" s="1"/>
  <c r="BZ61" i="13" s="1"/>
  <c r="AT34" i="10"/>
  <c r="BH24" i="14" s="1"/>
  <c r="BY24" i="13" s="1"/>
  <c r="BL36" i="4"/>
  <c r="BL36" i="7" s="1"/>
  <c r="BM36" i="4"/>
  <c r="BM36" i="7" s="1"/>
  <c r="CF12" i="4"/>
  <c r="DR7" i="7" s="1"/>
  <c r="BM76" i="4"/>
  <c r="BM83" i="7" s="1"/>
  <c r="BN48" i="4"/>
  <c r="BN48" i="7" s="1"/>
  <c r="BP80" i="4"/>
  <c r="BP87" i="7" s="1"/>
  <c r="BO76" i="4"/>
  <c r="BO83" i="7" s="1"/>
  <c r="BW17" i="7"/>
  <c r="BX17" i="7" s="1"/>
  <c r="BY17" i="7" s="1"/>
  <c r="BZ17" i="7" s="1"/>
  <c r="CA17" i="7" s="1"/>
  <c r="CB17" i="7" s="1"/>
  <c r="CC17" i="7" s="1"/>
  <c r="CD17" i="7" s="1"/>
  <c r="CE17" i="7" s="1"/>
  <c r="CF17" i="7" s="1"/>
  <c r="CG17" i="7" s="1"/>
  <c r="CH17" i="7" s="1"/>
  <c r="CI17" i="7" s="1"/>
  <c r="CJ17" i="7" s="1"/>
  <c r="CK17" i="7" s="1"/>
  <c r="CL17" i="7" s="1"/>
  <c r="CM17" i="7" s="1"/>
  <c r="CN17" i="7" s="1"/>
  <c r="CO17" i="7" s="1"/>
  <c r="CP17" i="7" s="1"/>
  <c r="CQ17" i="7" s="1"/>
  <c r="CR17" i="7" s="1"/>
  <c r="CS17" i="7" s="1"/>
  <c r="CT17" i="7" s="1"/>
  <c r="CU17" i="7" s="1"/>
  <c r="CV17" i="7" s="1"/>
  <c r="CW17" i="7" s="1"/>
  <c r="CX17" i="7" s="1"/>
  <c r="CY17" i="7" s="1"/>
  <c r="CZ17" i="7" s="1"/>
  <c r="DA17" i="7" s="1"/>
  <c r="DB17" i="7" s="1"/>
  <c r="DC17" i="7" s="1"/>
  <c r="DD17" i="7" s="1"/>
  <c r="DE17" i="7" s="1"/>
  <c r="DF17" i="7" s="1"/>
  <c r="DG17" i="7" s="1"/>
  <c r="DH17" i="7" s="1"/>
  <c r="DI17" i="7" s="1"/>
  <c r="DJ17" i="7" s="1"/>
  <c r="DK17" i="7" s="1"/>
  <c r="DL17" i="7" s="1"/>
  <c r="DM17" i="7" s="1"/>
  <c r="DN17" i="7" s="1"/>
  <c r="DO17" i="7" s="1"/>
  <c r="DP17" i="7" s="1"/>
  <c r="DQ17" i="7" s="1"/>
  <c r="DR17" i="7" s="1"/>
  <c r="DS17" i="7" s="1"/>
  <c r="DT17" i="7" s="1"/>
  <c r="DU17" i="7" s="1"/>
  <c r="DV17" i="7" s="1"/>
  <c r="DW17" i="7" s="1"/>
  <c r="DX17" i="7" s="1"/>
  <c r="DY17" i="7" s="1"/>
  <c r="DZ17" i="7" s="1"/>
  <c r="EA17" i="7" s="1"/>
  <c r="EB17" i="7" s="1"/>
  <c r="EC17" i="7" s="1"/>
  <c r="ED17" i="7" s="1"/>
  <c r="EE17" i="7" s="1"/>
  <c r="EF17" i="7" s="1"/>
  <c r="EG17" i="7" s="1"/>
  <c r="EH17" i="7" s="1"/>
  <c r="EI17" i="7" s="1"/>
  <c r="BW17" i="4"/>
  <c r="BX17" i="4" s="1"/>
  <c r="BY17" i="4" s="1"/>
  <c r="BZ17" i="4" s="1"/>
  <c r="CA17" i="4" s="1"/>
  <c r="CB17" i="4" s="1"/>
  <c r="CC17" i="4" s="1"/>
  <c r="CD17" i="4" s="1"/>
  <c r="CE17" i="4" s="1"/>
  <c r="CF17" i="4" s="1"/>
  <c r="CG17" i="4" s="1"/>
  <c r="CH17" i="4" s="1"/>
  <c r="CI17" i="4" s="1"/>
  <c r="CJ17" i="4" s="1"/>
  <c r="CK17" i="4" s="1"/>
  <c r="CL17" i="4" s="1"/>
  <c r="CM17" i="4" s="1"/>
  <c r="CN17" i="4" s="1"/>
  <c r="CO17" i="4" s="1"/>
  <c r="CP17" i="4" s="1"/>
  <c r="CQ17" i="4" s="1"/>
  <c r="CR17" i="4" s="1"/>
  <c r="CS17" i="4" s="1"/>
  <c r="CT17" i="4" s="1"/>
  <c r="CU17" i="4" s="1"/>
  <c r="CV17" i="4" s="1"/>
  <c r="CW17" i="4" s="1"/>
  <c r="CX17" i="4" s="1"/>
  <c r="CY17" i="4" s="1"/>
  <c r="CZ17" i="4" s="1"/>
  <c r="DA17" i="4" s="1"/>
  <c r="DB17" i="4" s="1"/>
  <c r="DC17" i="4" s="1"/>
  <c r="DD17" i="4" s="1"/>
  <c r="DE17" i="4" s="1"/>
  <c r="DF17" i="4" s="1"/>
  <c r="DG17" i="4" s="1"/>
  <c r="DH17" i="4" s="1"/>
  <c r="DI17" i="4" s="1"/>
  <c r="DJ17" i="4" s="1"/>
  <c r="DK17" i="4" s="1"/>
  <c r="DL17" i="4" s="1"/>
  <c r="DM17" i="4" s="1"/>
  <c r="DN17" i="4" s="1"/>
  <c r="DO17" i="4" s="1"/>
  <c r="DP17" i="4" s="1"/>
  <c r="DQ17" i="4" s="1"/>
  <c r="DR17" i="4" s="1"/>
  <c r="DS17" i="4" s="1"/>
  <c r="DT17" i="4" s="1"/>
  <c r="DU17" i="4" s="1"/>
  <c r="DV17" i="4" s="1"/>
  <c r="BK36" i="4"/>
  <c r="BK36" i="7" s="1"/>
  <c r="BP90" i="4"/>
  <c r="BP97" i="7" s="1"/>
  <c r="AT44" i="10"/>
  <c r="BH29" i="14" s="1"/>
  <c r="BW29" i="13" s="1"/>
  <c r="AT24" i="10"/>
  <c r="BQ38" i="4"/>
  <c r="BQ38" i="7" s="1"/>
  <c r="BV38" i="4"/>
  <c r="BV38" i="7" s="1"/>
  <c r="BW27" i="13"/>
  <c r="BS94" i="4"/>
  <c r="BS101" i="7" s="1"/>
  <c r="AT36" i="10"/>
  <c r="BH25" i="14" s="1"/>
  <c r="CA25" i="13" s="1"/>
  <c r="CA27" i="13"/>
  <c r="BY27" i="13"/>
  <c r="BT94" i="4"/>
  <c r="BT101" i="7" s="1"/>
  <c r="BQ48" i="4"/>
  <c r="BQ48" i="7" s="1"/>
  <c r="AT60" i="10"/>
  <c r="BH37" i="14" s="1"/>
  <c r="BZ44" i="13" s="1"/>
  <c r="BV96" i="4"/>
  <c r="BV103" i="7" s="1"/>
  <c r="AT154" i="10"/>
  <c r="BH84" i="14" s="1"/>
  <c r="BV105" i="13" s="1"/>
  <c r="AT202" i="10"/>
  <c r="BH108" i="14" s="1"/>
  <c r="BY136" i="13" s="1"/>
  <c r="AT64" i="10"/>
  <c r="BH39" i="14" s="1"/>
  <c r="BX46" i="13" s="1"/>
  <c r="AT184" i="10"/>
  <c r="BH99" i="14" s="1"/>
  <c r="BY127" i="13" s="1"/>
  <c r="AT200" i="10"/>
  <c r="BH107" i="14" s="1"/>
  <c r="BY135" i="13" s="1"/>
  <c r="AT30" i="10"/>
  <c r="BH22" i="14" s="1"/>
  <c r="BV22" i="13" s="1"/>
  <c r="AT28" i="10"/>
  <c r="BH21" i="14" s="1"/>
  <c r="BX21" i="13" s="1"/>
  <c r="BQ44" i="4"/>
  <c r="BQ44" i="7" s="1"/>
  <c r="BU68" i="4"/>
  <c r="BU75" i="7" s="1"/>
  <c r="AT58" i="10"/>
  <c r="BH36" i="14" s="1"/>
  <c r="BW43" i="13" s="1"/>
  <c r="BV44" i="4"/>
  <c r="BV44" i="7" s="1"/>
  <c r="BU88" i="4"/>
  <c r="BU95" i="7" s="1"/>
  <c r="AT54" i="10"/>
  <c r="BH34" i="14" s="1"/>
  <c r="BW34" i="13" s="1"/>
  <c r="AT168" i="10"/>
  <c r="BH91" i="14" s="1"/>
  <c r="BX112" i="13" s="1"/>
  <c r="AT106" i="10"/>
  <c r="BH60" i="14" s="1"/>
  <c r="CA74" i="13" s="1"/>
  <c r="AT42" i="10"/>
  <c r="BH28" i="14" s="1"/>
  <c r="BV28" i="13" s="1"/>
  <c r="BZ27" i="13"/>
  <c r="BR94" i="4"/>
  <c r="BR101" i="7" s="1"/>
  <c r="BU48" i="4"/>
  <c r="BU48" i="7" s="1"/>
  <c r="AT66" i="10"/>
  <c r="BH40" i="14" s="1"/>
  <c r="BW47" i="13" s="1"/>
  <c r="BR96" i="4"/>
  <c r="BR103" i="7" s="1"/>
  <c r="AT98" i="10"/>
  <c r="BH56" i="14" s="1"/>
  <c r="BZ70" i="13" s="1"/>
  <c r="BS52" i="4"/>
  <c r="BS52" i="7" s="1"/>
  <c r="BS96" i="4"/>
  <c r="BS103" i="7" s="1"/>
  <c r="BU96" i="4"/>
  <c r="BU103" i="7" s="1"/>
  <c r="BQ52" i="4"/>
  <c r="BQ52" i="7" s="1"/>
  <c r="BR68" i="4"/>
  <c r="BR75" i="7" s="1"/>
  <c r="BQ80" i="4"/>
  <c r="BQ87" i="7" s="1"/>
  <c r="BQ68" i="4"/>
  <c r="BQ75" i="7" s="1"/>
  <c r="BS80" i="4"/>
  <c r="BS87" i="7" s="1"/>
  <c r="BT68" i="4"/>
  <c r="BT75" i="7" s="1"/>
  <c r="BS68" i="4"/>
  <c r="BS75" i="7" s="1"/>
  <c r="AT22" i="10"/>
  <c r="AT26" i="10"/>
  <c r="BH20" i="14" s="1"/>
  <c r="BZ20" i="13" s="1"/>
  <c r="AT50" i="10"/>
  <c r="BH32" i="14" s="1"/>
  <c r="BW32" i="13" s="1"/>
  <c r="BV52" i="4"/>
  <c r="BV52" i="7" s="1"/>
  <c r="AT62" i="10"/>
  <c r="BH38" i="14" s="1"/>
  <c r="BV45" i="13" s="1"/>
  <c r="BQ94" i="4"/>
  <c r="BQ101" i="7" s="1"/>
  <c r="BR52" i="4"/>
  <c r="BR52" i="7" s="1"/>
  <c r="BQ96" i="4"/>
  <c r="BQ103" i="7" s="1"/>
  <c r="AT102" i="10"/>
  <c r="BH58" i="14" s="1"/>
  <c r="BW72" i="13" s="1"/>
  <c r="AT16" i="10"/>
  <c r="AT140" i="10"/>
  <c r="BH77" i="14" s="1"/>
  <c r="BY98" i="13" s="1"/>
  <c r="BS44" i="4"/>
  <c r="BS44" i="7" s="1"/>
  <c r="BT44" i="4"/>
  <c r="BT44" i="7" s="1"/>
  <c r="BU44" i="4"/>
  <c r="BU44" i="7" s="1"/>
  <c r="BT78" i="4"/>
  <c r="BT85" i="7" s="1"/>
  <c r="AT88" i="10"/>
  <c r="BH51" i="14" s="1"/>
  <c r="BZ58" i="13" s="1"/>
  <c r="BR36" i="4"/>
  <c r="BR36" i="7" s="1"/>
  <c r="BQ36" i="4"/>
  <c r="BQ36" i="7" s="1"/>
  <c r="BV36" i="4"/>
  <c r="BV36" i="7" s="1"/>
  <c r="BS36" i="4"/>
  <c r="BS36" i="7" s="1"/>
  <c r="BT36" i="4"/>
  <c r="BT36" i="7" s="1"/>
  <c r="BU36" i="4"/>
  <c r="BU36" i="7" s="1"/>
  <c r="BR80" i="4"/>
  <c r="BR87" i="7" s="1"/>
  <c r="AT78" i="10"/>
  <c r="BH46" i="14" s="1"/>
  <c r="BY53" i="13" s="1"/>
  <c r="BS88" i="4"/>
  <c r="BS95" i="7" s="1"/>
  <c r="BU78" i="4"/>
  <c r="BU85" i="7" s="1"/>
  <c r="BX30" i="13"/>
  <c r="BV80" i="4"/>
  <c r="BV87" i="7" s="1"/>
  <c r="BS38" i="4"/>
  <c r="BS38" i="7" s="1"/>
  <c r="BR38" i="4"/>
  <c r="BR38" i="7" s="1"/>
  <c r="BU38" i="4"/>
  <c r="BU38" i="7" s="1"/>
  <c r="AT132" i="10"/>
  <c r="BH73" i="14" s="1"/>
  <c r="CA87" i="13" s="1"/>
  <c r="AT114" i="10"/>
  <c r="BH64" i="14" s="1"/>
  <c r="BV78" i="13" s="1"/>
  <c r="AT210" i="10"/>
  <c r="BH112" i="14" s="1"/>
  <c r="BZ140" i="13" s="1"/>
  <c r="BT48" i="4"/>
  <c r="BT48" i="7" s="1"/>
  <c r="AT186" i="10"/>
  <c r="BH100" i="14" s="1"/>
  <c r="BZ128" i="13" s="1"/>
  <c r="AT170" i="10"/>
  <c r="BH92" i="14" s="1"/>
  <c r="BV113" i="13" s="1"/>
  <c r="AT148" i="10"/>
  <c r="BH81" i="14" s="1"/>
  <c r="BX102" i="13" s="1"/>
  <c r="BV48" i="4"/>
  <c r="BV48" i="7" s="1"/>
  <c r="BR48" i="4"/>
  <c r="BR48" i="7" s="1"/>
  <c r="AT56" i="10"/>
  <c r="BH35" i="14" s="1"/>
  <c r="CA42" i="13" s="1"/>
  <c r="AT198" i="10"/>
  <c r="BH106" i="14" s="1"/>
  <c r="BY134" i="13" s="1"/>
  <c r="AT96" i="10"/>
  <c r="BH55" i="14" s="1"/>
  <c r="BV69" i="13" s="1"/>
  <c r="BQ50" i="4"/>
  <c r="BQ50" i="7" s="1"/>
  <c r="BS72" i="4"/>
  <c r="BS79" i="7" s="1"/>
  <c r="BW17" i="13"/>
  <c r="BX17" i="13"/>
  <c r="BU50" i="4"/>
  <c r="BU50" i="7" s="1"/>
  <c r="AT90" i="10"/>
  <c r="BH52" i="14" s="1"/>
  <c r="BW59" i="13" s="1"/>
  <c r="AT212" i="10"/>
  <c r="BH113" i="14" s="1"/>
  <c r="BV141" i="13" s="1"/>
  <c r="AT146" i="10"/>
  <c r="BH80" i="14" s="1"/>
  <c r="BW101" i="13" s="1"/>
  <c r="AT144" i="10"/>
  <c r="BH79" i="14" s="1"/>
  <c r="BY100" i="13" s="1"/>
  <c r="BU72" i="4"/>
  <c r="BU79" i="7" s="1"/>
  <c r="CA17" i="13"/>
  <c r="BS50" i="4"/>
  <c r="BS50" i="7" s="1"/>
  <c r="BU30" i="4"/>
  <c r="BU30" i="7" s="1"/>
  <c r="BR72" i="4"/>
  <c r="BR79" i="7" s="1"/>
  <c r="AT178" i="10"/>
  <c r="BH96" i="14" s="1"/>
  <c r="CA124" i="13" s="1"/>
  <c r="AT156" i="10"/>
  <c r="BH85" i="14" s="1"/>
  <c r="CA106" i="13" s="1"/>
  <c r="AT122" i="10"/>
  <c r="BH68" i="14" s="1"/>
  <c r="BY82" i="13" s="1"/>
  <c r="AT142" i="10"/>
  <c r="BH78" i="14" s="1"/>
  <c r="BW99" i="13" s="1"/>
  <c r="AT128" i="10"/>
  <c r="BH71" i="14" s="1"/>
  <c r="BY85" i="13" s="1"/>
  <c r="AT126" i="10"/>
  <c r="BH70" i="14" s="1"/>
  <c r="BX84" i="13" s="1"/>
  <c r="BY17" i="13"/>
  <c r="BV17" i="13"/>
  <c r="BR50" i="4"/>
  <c r="BR50" i="7" s="1"/>
  <c r="BT50" i="4"/>
  <c r="BT50" i="7" s="1"/>
  <c r="BV30" i="4"/>
  <c r="BV30" i="7" s="1"/>
  <c r="AT112" i="10"/>
  <c r="BH63" i="14" s="1"/>
  <c r="CA77" i="13" s="1"/>
  <c r="BV30" i="13"/>
  <c r="BW30" i="13"/>
  <c r="BV88" i="4"/>
  <c r="BV95" i="7" s="1"/>
  <c r="AT180" i="10"/>
  <c r="BH97" i="14" s="1"/>
  <c r="BY125" i="13" s="1"/>
  <c r="AT172" i="10"/>
  <c r="BH93" i="14" s="1"/>
  <c r="BY114" i="13" s="1"/>
  <c r="BY30" i="13"/>
  <c r="CA30" i="13"/>
  <c r="BZ33" i="13"/>
  <c r="BT88" i="4"/>
  <c r="BT95" i="7" s="1"/>
  <c r="AT192" i="10"/>
  <c r="BH103" i="14" s="1"/>
  <c r="BV131" i="13" s="1"/>
  <c r="AT116" i="10"/>
  <c r="BH65" i="14" s="1"/>
  <c r="BZ79" i="13" s="1"/>
  <c r="BR88" i="4"/>
  <c r="BR95" i="7" s="1"/>
  <c r="AT104" i="10"/>
  <c r="BH59" i="14" s="1"/>
  <c r="BV73" i="13" s="1"/>
  <c r="AT130" i="10"/>
  <c r="BH72" i="14" s="1"/>
  <c r="BZ86" i="13" s="1"/>
  <c r="BT84" i="4"/>
  <c r="BT91" i="7" s="1"/>
  <c r="AT176" i="10"/>
  <c r="BH95" i="14" s="1"/>
  <c r="CA123" i="13" s="1"/>
  <c r="AT208" i="10"/>
  <c r="BH111" i="14" s="1"/>
  <c r="BY139" i="13" s="1"/>
  <c r="BS84" i="4"/>
  <c r="BS91" i="7" s="1"/>
  <c r="BQ84" i="4"/>
  <c r="BQ91" i="7" s="1"/>
  <c r="BR84" i="4"/>
  <c r="BR91" i="7" s="1"/>
  <c r="BV84" i="4"/>
  <c r="BV91" i="7" s="1"/>
  <c r="AT108" i="10"/>
  <c r="BH61" i="14" s="1"/>
  <c r="CA75" i="13" s="1"/>
  <c r="AT158" i="10"/>
  <c r="BH86" i="14" s="1"/>
  <c r="BW107" i="13" s="1"/>
  <c r="AT120" i="10"/>
  <c r="BH67" i="14" s="1"/>
  <c r="BX81" i="13" s="1"/>
  <c r="AT162" i="10"/>
  <c r="BH88" i="14" s="1"/>
  <c r="BY109" i="13" s="1"/>
  <c r="AT166" i="10"/>
  <c r="BH90" i="14" s="1"/>
  <c r="CA111" i="13" s="1"/>
  <c r="AT138" i="10"/>
  <c r="BH76" i="14" s="1"/>
  <c r="BY97" i="13" s="1"/>
  <c r="AT174" i="10"/>
  <c r="BH94" i="14" s="1"/>
  <c r="BW115" i="13" s="1"/>
  <c r="AT164" i="10"/>
  <c r="BH89" i="14" s="1"/>
  <c r="BX110" i="13" s="1"/>
  <c r="AT100" i="10"/>
  <c r="BH57" i="14" s="1"/>
  <c r="CA71" i="13" s="1"/>
  <c r="AT136" i="10"/>
  <c r="BH75" i="14" s="1"/>
  <c r="BW96" i="13" s="1"/>
  <c r="AT118" i="10"/>
  <c r="BH66" i="14" s="1"/>
  <c r="BZ80" i="13" s="1"/>
  <c r="AT76" i="10"/>
  <c r="BH45" i="14" s="1"/>
  <c r="CA52" i="13" s="1"/>
  <c r="BQ78" i="4"/>
  <c r="BQ85" i="7" s="1"/>
  <c r="BS78" i="4"/>
  <c r="BS85" i="7" s="1"/>
  <c r="BV78" i="4"/>
  <c r="BV85" i="7" s="1"/>
  <c r="AT190" i="10"/>
  <c r="BH102" i="14" s="1"/>
  <c r="CA130" i="13" s="1"/>
  <c r="AT188" i="10"/>
  <c r="BH101" i="14" s="1"/>
  <c r="BX129" i="13" s="1"/>
  <c r="AT124" i="10"/>
  <c r="BH69" i="14" s="1"/>
  <c r="BW83" i="13" s="1"/>
  <c r="AT110" i="10"/>
  <c r="BH62" i="14" s="1"/>
  <c r="BZ76" i="13" s="1"/>
  <c r="BQ72" i="4"/>
  <c r="BQ79" i="7" s="1"/>
  <c r="BV72" i="4"/>
  <c r="BV79" i="7" s="1"/>
  <c r="BL88" i="4"/>
  <c r="BL95" i="7" s="1"/>
  <c r="BN76" i="4"/>
  <c r="BN83" i="7" s="1"/>
  <c r="BP76" i="4"/>
  <c r="BP83" i="7" s="1"/>
  <c r="BM94" i="4"/>
  <c r="BM101" i="7" s="1"/>
  <c r="BP52" i="4"/>
  <c r="BP52" i="7" s="1"/>
  <c r="BN34" i="4"/>
  <c r="BN34" i="7" s="1"/>
  <c r="BO88" i="4"/>
  <c r="BO95" i="7" s="1"/>
  <c r="BY16" i="13"/>
  <c r="BW16" i="13"/>
  <c r="BM34" i="4"/>
  <c r="BM34" i="7" s="1"/>
  <c r="BZ16" i="13"/>
  <c r="BX16" i="13"/>
  <c r="BL86" i="4"/>
  <c r="BL93" i="7" s="1"/>
  <c r="BK34" i="4"/>
  <c r="BK34" i="7" s="1"/>
  <c r="BV16" i="13"/>
  <c r="BN86" i="4"/>
  <c r="BN93" i="7" s="1"/>
  <c r="BM86" i="4"/>
  <c r="BM93" i="7" s="1"/>
  <c r="BP86" i="4"/>
  <c r="BP93" i="7" s="1"/>
  <c r="BO52" i="4"/>
  <c r="BO52" i="7" s="1"/>
  <c r="BL34" i="4"/>
  <c r="BL34" i="7" s="1"/>
  <c r="BP34" i="4"/>
  <c r="BP34" i="7" s="1"/>
  <c r="BP48" i="4"/>
  <c r="BP48" i="7" s="1"/>
  <c r="BM88" i="4"/>
  <c r="BM95" i="7" s="1"/>
  <c r="BO48" i="4"/>
  <c r="BO48" i="7" s="1"/>
  <c r="BK80" i="4"/>
  <c r="BK87" i="7" s="1"/>
  <c r="BM64" i="4"/>
  <c r="BM71" i="7" s="1"/>
  <c r="BK64" i="4"/>
  <c r="BK71" i="7" s="1"/>
  <c r="BN80" i="4"/>
  <c r="BN87" i="7" s="1"/>
  <c r="BN88" i="4"/>
  <c r="BN95" i="7" s="1"/>
  <c r="BM48" i="4"/>
  <c r="BM48" i="7" s="1"/>
  <c r="BL64" i="4"/>
  <c r="BL71" i="7" s="1"/>
  <c r="BP88" i="4"/>
  <c r="BP95" i="7" s="1"/>
  <c r="BL48" i="4"/>
  <c r="BL48" i="7" s="1"/>
  <c r="BN64" i="4"/>
  <c r="BN71" i="7" s="1"/>
  <c r="BO64" i="4"/>
  <c r="BO71" i="7" s="1"/>
  <c r="BO80" i="4"/>
  <c r="BO87" i="7" s="1"/>
  <c r="BL80" i="4"/>
  <c r="BL87" i="7" s="1"/>
  <c r="CE12" i="4"/>
  <c r="DQ7" i="7" s="1"/>
  <c r="CR36" i="7"/>
  <c r="CS18" i="7"/>
  <c r="CS36" i="7"/>
  <c r="CR18" i="7"/>
  <c r="CT18" i="7"/>
  <c r="AT160" i="10"/>
  <c r="BH87" i="14" s="1"/>
  <c r="BW108" i="13" s="1"/>
  <c r="BU82" i="4"/>
  <c r="BU89" i="7" s="1"/>
  <c r="BS82" i="4"/>
  <c r="BS89" i="7" s="1"/>
  <c r="BR82" i="4"/>
  <c r="BR89" i="7" s="1"/>
  <c r="BT82" i="4"/>
  <c r="BT89" i="7" s="1"/>
  <c r="BQ82" i="4"/>
  <c r="BQ89" i="7" s="1"/>
  <c r="BV82" i="4"/>
  <c r="BV89" i="7" s="1"/>
  <c r="BR54" i="4"/>
  <c r="BR54" i="7" s="1"/>
  <c r="BU54" i="4"/>
  <c r="BU54" i="7" s="1"/>
  <c r="BS54" i="4"/>
  <c r="BS54" i="7" s="1"/>
  <c r="BT54" i="4"/>
  <c r="BT54" i="7" s="1"/>
  <c r="BV54" i="4"/>
  <c r="BV54" i="7" s="1"/>
  <c r="BQ54" i="4"/>
  <c r="BQ54" i="7" s="1"/>
  <c r="BT40" i="4"/>
  <c r="BT40" i="7" s="1"/>
  <c r="BQ40" i="4"/>
  <c r="BQ40" i="7" s="1"/>
  <c r="BS40" i="4"/>
  <c r="BS40" i="7" s="1"/>
  <c r="BR40" i="4"/>
  <c r="BR40" i="7" s="1"/>
  <c r="BU40" i="4"/>
  <c r="BU40" i="7" s="1"/>
  <c r="BV40" i="4"/>
  <c r="BV40" i="7" s="1"/>
  <c r="BV23" i="13"/>
  <c r="BR46" i="4"/>
  <c r="BR46" i="7" s="1"/>
  <c r="BT46" i="4"/>
  <c r="BT46" i="7" s="1"/>
  <c r="BQ46" i="4"/>
  <c r="BQ46" i="7" s="1"/>
  <c r="BS46" i="4"/>
  <c r="BS46" i="7" s="1"/>
  <c r="BV46" i="4"/>
  <c r="BV46" i="7" s="1"/>
  <c r="BU46" i="4"/>
  <c r="BU46" i="7" s="1"/>
  <c r="BY23" i="13"/>
  <c r="BT70" i="4"/>
  <c r="BT77" i="7" s="1"/>
  <c r="BV70" i="4"/>
  <c r="BV77" i="7" s="1"/>
  <c r="BQ70" i="4"/>
  <c r="BQ77" i="7" s="1"/>
  <c r="BR70" i="4"/>
  <c r="BR77" i="7" s="1"/>
  <c r="BS70" i="4"/>
  <c r="BS77" i="7" s="1"/>
  <c r="BU70" i="4"/>
  <c r="BU77" i="7" s="1"/>
  <c r="AT182" i="10"/>
  <c r="BH98" i="14" s="1"/>
  <c r="BY126" i="13" s="1"/>
  <c r="BT30" i="4"/>
  <c r="BT30" i="7" s="1"/>
  <c r="BS30" i="4"/>
  <c r="BS30" i="7" s="1"/>
  <c r="BR30" i="4"/>
  <c r="BR30" i="7" s="1"/>
  <c r="AT134" i="10"/>
  <c r="BH74" i="14" s="1"/>
  <c r="BV88" i="13" s="1"/>
  <c r="CA23" i="13"/>
  <c r="BQ206" i="4"/>
  <c r="BQ234" i="7" s="1"/>
  <c r="BV206" i="4"/>
  <c r="BV234" i="7" s="1"/>
  <c r="BR206" i="4"/>
  <c r="BR234" i="7" s="1"/>
  <c r="BU206" i="4"/>
  <c r="BU234" i="7" s="1"/>
  <c r="BT206" i="4"/>
  <c r="BT234" i="7" s="1"/>
  <c r="BS206" i="4"/>
  <c r="BS234" i="7" s="1"/>
  <c r="BS192" i="4"/>
  <c r="BS220" i="7" s="1"/>
  <c r="BR192" i="4"/>
  <c r="BR220" i="7" s="1"/>
  <c r="BQ192" i="4"/>
  <c r="BQ220" i="7" s="1"/>
  <c r="BU192" i="4"/>
  <c r="BU220" i="7" s="1"/>
  <c r="BT192" i="4"/>
  <c r="BT220" i="7" s="1"/>
  <c r="BV192" i="4"/>
  <c r="BV220" i="7" s="1"/>
  <c r="BQ158" i="4"/>
  <c r="BQ179" i="7" s="1"/>
  <c r="BV158" i="4"/>
  <c r="BV179" i="7" s="1"/>
  <c r="BR158" i="4"/>
  <c r="BR179" i="7" s="1"/>
  <c r="BU158" i="4"/>
  <c r="BU179" i="7" s="1"/>
  <c r="BS158" i="4"/>
  <c r="BS179" i="7" s="1"/>
  <c r="BT158" i="4"/>
  <c r="BT179" i="7" s="1"/>
  <c r="BQ126" i="4"/>
  <c r="BQ140" i="7" s="1"/>
  <c r="BR126" i="4"/>
  <c r="BR140" i="7" s="1"/>
  <c r="BV126" i="4"/>
  <c r="BV140" i="7" s="1"/>
  <c r="BU126" i="4"/>
  <c r="BU140" i="7" s="1"/>
  <c r="BT126" i="4"/>
  <c r="BT140" i="7" s="1"/>
  <c r="BS126" i="4"/>
  <c r="BS140" i="7" s="1"/>
  <c r="BQ134" i="4"/>
  <c r="BQ148" i="7" s="1"/>
  <c r="BS134" i="4"/>
  <c r="BS148" i="7" s="1"/>
  <c r="BR134" i="4"/>
  <c r="BR148" i="7" s="1"/>
  <c r="BV134" i="4"/>
  <c r="BV148" i="7" s="1"/>
  <c r="BU134" i="4"/>
  <c r="BU148" i="7" s="1"/>
  <c r="BT134" i="4"/>
  <c r="BT148" i="7" s="1"/>
  <c r="BV164" i="4"/>
  <c r="BV185" i="7" s="1"/>
  <c r="BQ164" i="4"/>
  <c r="BQ185" i="7" s="1"/>
  <c r="BU164" i="4"/>
  <c r="BU185" i="7" s="1"/>
  <c r="BT164" i="4"/>
  <c r="BT185" i="7" s="1"/>
  <c r="BS164" i="4"/>
  <c r="BS185" i="7" s="1"/>
  <c r="BR164" i="4"/>
  <c r="BR185" i="7" s="1"/>
  <c r="BS136" i="4"/>
  <c r="BS150" i="7" s="1"/>
  <c r="BR136" i="4"/>
  <c r="BR150" i="7" s="1"/>
  <c r="BQ136" i="4"/>
  <c r="BQ150" i="7" s="1"/>
  <c r="BU136" i="4"/>
  <c r="BU150" i="7" s="1"/>
  <c r="BT136" i="4"/>
  <c r="BT150" i="7" s="1"/>
  <c r="BV136" i="4"/>
  <c r="BV150" i="7" s="1"/>
  <c r="BV148" i="4"/>
  <c r="BV169" i="7" s="1"/>
  <c r="BQ148" i="4"/>
  <c r="BQ169" i="7" s="1"/>
  <c r="BU148" i="4"/>
  <c r="BU169" i="7" s="1"/>
  <c r="BT148" i="4"/>
  <c r="BT169" i="7" s="1"/>
  <c r="BS148" i="4"/>
  <c r="BS169" i="7" s="1"/>
  <c r="BR148" i="4"/>
  <c r="BR169" i="7" s="1"/>
  <c r="AT196" i="10"/>
  <c r="BH105" i="14" s="1"/>
  <c r="BW133" i="13" s="1"/>
  <c r="BU210" i="4"/>
  <c r="BU238" i="7" s="1"/>
  <c r="BV210" i="4"/>
  <c r="BV238" i="7" s="1"/>
  <c r="BT210" i="4"/>
  <c r="BT238" i="7" s="1"/>
  <c r="BS210" i="4"/>
  <c r="BS238" i="7" s="1"/>
  <c r="BR210" i="4"/>
  <c r="BR238" i="7" s="1"/>
  <c r="BQ210" i="4"/>
  <c r="BQ238" i="7" s="1"/>
  <c r="BU98" i="4"/>
  <c r="BU112" i="7" s="1"/>
  <c r="BT98" i="4"/>
  <c r="BT112" i="7" s="1"/>
  <c r="BS98" i="4"/>
  <c r="BS112" i="7" s="1"/>
  <c r="BR98" i="4"/>
  <c r="BR112" i="7" s="1"/>
  <c r="BQ98" i="4"/>
  <c r="BQ112" i="7" s="1"/>
  <c r="BV98" i="4"/>
  <c r="BV112" i="7" s="1"/>
  <c r="BU194" i="4"/>
  <c r="BU222" i="7" s="1"/>
  <c r="BV194" i="4"/>
  <c r="BV222" i="7" s="1"/>
  <c r="BT194" i="4"/>
  <c r="BT222" i="7" s="1"/>
  <c r="BS194" i="4"/>
  <c r="BS222" i="7" s="1"/>
  <c r="BR194" i="4"/>
  <c r="BR222" i="7" s="1"/>
  <c r="BQ194" i="4"/>
  <c r="BQ222" i="7" s="1"/>
  <c r="BU202" i="4"/>
  <c r="BU230" i="7" s="1"/>
  <c r="BT202" i="4"/>
  <c r="BT230" i="7" s="1"/>
  <c r="BS202" i="4"/>
  <c r="BS230" i="7" s="1"/>
  <c r="BR202" i="4"/>
  <c r="BR230" i="7" s="1"/>
  <c r="BQ202" i="4"/>
  <c r="BQ230" i="7" s="1"/>
  <c r="BV202" i="4"/>
  <c r="BV230" i="7" s="1"/>
  <c r="BQ156" i="4"/>
  <c r="BQ177" i="7" s="1"/>
  <c r="BV156" i="4"/>
  <c r="BV177" i="7" s="1"/>
  <c r="BU156" i="4"/>
  <c r="BU177" i="7" s="1"/>
  <c r="BT156" i="4"/>
  <c r="BT177" i="7" s="1"/>
  <c r="BS156" i="4"/>
  <c r="BS177" i="7" s="1"/>
  <c r="BR156" i="4"/>
  <c r="BR177" i="7" s="1"/>
  <c r="BS184" i="4"/>
  <c r="BS212" i="7" s="1"/>
  <c r="BU184" i="4"/>
  <c r="BU212" i="7" s="1"/>
  <c r="BR184" i="4"/>
  <c r="BR212" i="7" s="1"/>
  <c r="BQ184" i="4"/>
  <c r="BQ212" i="7" s="1"/>
  <c r="BT184" i="4"/>
  <c r="BT212" i="7" s="1"/>
  <c r="BV184" i="4"/>
  <c r="BV212" i="7" s="1"/>
  <c r="BV196" i="4"/>
  <c r="BV224" i="7" s="1"/>
  <c r="BQ196" i="4"/>
  <c r="BQ224" i="7" s="1"/>
  <c r="BU196" i="4"/>
  <c r="BU224" i="7" s="1"/>
  <c r="BT196" i="4"/>
  <c r="BT224" i="7" s="1"/>
  <c r="BS196" i="4"/>
  <c r="BS224" i="7" s="1"/>
  <c r="BR196" i="4"/>
  <c r="BR224" i="7" s="1"/>
  <c r="BQ214" i="4"/>
  <c r="BQ242" i="7" s="1"/>
  <c r="BS214" i="4"/>
  <c r="BS242" i="7" s="1"/>
  <c r="BR214" i="4"/>
  <c r="BR242" i="7" s="1"/>
  <c r="BV214" i="4"/>
  <c r="BV242" i="7" s="1"/>
  <c r="BU214" i="4"/>
  <c r="BU242" i="7" s="1"/>
  <c r="BT214" i="4"/>
  <c r="BT242" i="7" s="1"/>
  <c r="BV100" i="4"/>
  <c r="BV114" i="7" s="1"/>
  <c r="BU100" i="4"/>
  <c r="BU114" i="7" s="1"/>
  <c r="BT100" i="4"/>
  <c r="BT114" i="7" s="1"/>
  <c r="BS100" i="4"/>
  <c r="BS114" i="7" s="1"/>
  <c r="BQ100" i="4"/>
  <c r="BQ114" i="7" s="1"/>
  <c r="BR100" i="4"/>
  <c r="BR114" i="7" s="1"/>
  <c r="BU154" i="4"/>
  <c r="BU175" i="7" s="1"/>
  <c r="BT154" i="4"/>
  <c r="BT175" i="7" s="1"/>
  <c r="BS154" i="4"/>
  <c r="BS175" i="7" s="1"/>
  <c r="BV154" i="4"/>
  <c r="BV175" i="7" s="1"/>
  <c r="BR154" i="4"/>
  <c r="BR175" i="7" s="1"/>
  <c r="BQ154" i="4"/>
  <c r="BQ175" i="7" s="1"/>
  <c r="BV140" i="4"/>
  <c r="BV161" i="7" s="1"/>
  <c r="BU140" i="4"/>
  <c r="BU161" i="7" s="1"/>
  <c r="BT140" i="4"/>
  <c r="BT161" i="7" s="1"/>
  <c r="BS140" i="4"/>
  <c r="BS161" i="7" s="1"/>
  <c r="BR140" i="4"/>
  <c r="BR161" i="7" s="1"/>
  <c r="BQ140" i="4"/>
  <c r="BQ161" i="7" s="1"/>
  <c r="BU122" i="4"/>
  <c r="BU136" i="7" s="1"/>
  <c r="BV122" i="4"/>
  <c r="BV136" i="7" s="1"/>
  <c r="BT122" i="4"/>
  <c r="BT136" i="7" s="1"/>
  <c r="BS122" i="4"/>
  <c r="BS136" i="7" s="1"/>
  <c r="BR122" i="4"/>
  <c r="BR136" i="7" s="1"/>
  <c r="BQ122" i="4"/>
  <c r="BQ136" i="7" s="1"/>
  <c r="BS112" i="4"/>
  <c r="BS126" i="7" s="1"/>
  <c r="BR112" i="4"/>
  <c r="BR126" i="7" s="1"/>
  <c r="BQ112" i="4"/>
  <c r="BQ126" i="7" s="1"/>
  <c r="BU112" i="4"/>
  <c r="BU126" i="7" s="1"/>
  <c r="BV112" i="4"/>
  <c r="BV126" i="7" s="1"/>
  <c r="BT112" i="4"/>
  <c r="BT126" i="7" s="1"/>
  <c r="BV108" i="4"/>
  <c r="BV122" i="7" s="1"/>
  <c r="BU108" i="4"/>
  <c r="BU122" i="7" s="1"/>
  <c r="BT108" i="4"/>
  <c r="BT122" i="7" s="1"/>
  <c r="BQ108" i="4"/>
  <c r="BQ122" i="7" s="1"/>
  <c r="BS108" i="4"/>
  <c r="BS122" i="7" s="1"/>
  <c r="BR108" i="4"/>
  <c r="BR122" i="7" s="1"/>
  <c r="BZ23" i="13"/>
  <c r="BV204" i="4"/>
  <c r="BV232" i="7" s="1"/>
  <c r="BU204" i="4"/>
  <c r="BU232" i="7" s="1"/>
  <c r="BT204" i="4"/>
  <c r="BT232" i="7" s="1"/>
  <c r="BS204" i="4"/>
  <c r="BS232" i="7" s="1"/>
  <c r="BQ204" i="4"/>
  <c r="BQ232" i="7" s="1"/>
  <c r="BR204" i="4"/>
  <c r="BR232" i="7" s="1"/>
  <c r="BV188" i="4"/>
  <c r="BV216" i="7" s="1"/>
  <c r="BU188" i="4"/>
  <c r="BU216" i="7" s="1"/>
  <c r="BT188" i="4"/>
  <c r="BT216" i="7" s="1"/>
  <c r="BS188" i="4"/>
  <c r="BS216" i="7" s="1"/>
  <c r="BR188" i="4"/>
  <c r="BR216" i="7" s="1"/>
  <c r="BQ188" i="4"/>
  <c r="BQ216" i="7" s="1"/>
  <c r="BS200" i="4"/>
  <c r="BS228" i="7" s="1"/>
  <c r="BR200" i="4"/>
  <c r="BR228" i="7" s="1"/>
  <c r="BT200" i="4"/>
  <c r="BT228" i="7" s="1"/>
  <c r="BQ200" i="4"/>
  <c r="BQ228" i="7" s="1"/>
  <c r="BU200" i="4"/>
  <c r="BU228" i="7" s="1"/>
  <c r="BV200" i="4"/>
  <c r="BV228" i="7" s="1"/>
  <c r="BS168" i="4"/>
  <c r="BS189" i="7" s="1"/>
  <c r="BR168" i="4"/>
  <c r="BR189" i="7" s="1"/>
  <c r="BQ168" i="4"/>
  <c r="BQ189" i="7" s="1"/>
  <c r="BT168" i="4"/>
  <c r="BT189" i="7" s="1"/>
  <c r="BV168" i="4"/>
  <c r="BV189" i="7" s="1"/>
  <c r="BU168" i="4"/>
  <c r="BU189" i="7" s="1"/>
  <c r="BQ172" i="4"/>
  <c r="BQ193" i="7" s="1"/>
  <c r="BV172" i="4"/>
  <c r="BV193" i="7" s="1"/>
  <c r="BU172" i="4"/>
  <c r="BU193" i="7" s="1"/>
  <c r="BT172" i="4"/>
  <c r="BT193" i="7" s="1"/>
  <c r="BS172" i="4"/>
  <c r="BS193" i="7" s="1"/>
  <c r="BR172" i="4"/>
  <c r="BR193" i="7" s="1"/>
  <c r="BU170" i="4"/>
  <c r="BU191" i="7" s="1"/>
  <c r="BT170" i="4"/>
  <c r="BT191" i="7" s="1"/>
  <c r="BS170" i="4"/>
  <c r="BS191" i="7" s="1"/>
  <c r="BR170" i="4"/>
  <c r="BR191" i="7" s="1"/>
  <c r="BQ170" i="4"/>
  <c r="BQ191" i="7" s="1"/>
  <c r="BV170" i="4"/>
  <c r="BV191" i="7" s="1"/>
  <c r="BU138" i="4"/>
  <c r="BU159" i="7" s="1"/>
  <c r="BV138" i="4"/>
  <c r="BV159" i="7" s="1"/>
  <c r="BT138" i="4"/>
  <c r="BT159" i="7" s="1"/>
  <c r="BS138" i="4"/>
  <c r="BS159" i="7" s="1"/>
  <c r="BR138" i="4"/>
  <c r="BR159" i="7" s="1"/>
  <c r="BQ138" i="4"/>
  <c r="BQ159" i="7" s="1"/>
  <c r="BS104" i="4"/>
  <c r="BS118" i="7" s="1"/>
  <c r="BR104" i="4"/>
  <c r="BR118" i="7" s="1"/>
  <c r="BU104" i="4"/>
  <c r="BU118" i="7" s="1"/>
  <c r="BQ104" i="4"/>
  <c r="BQ118" i="7" s="1"/>
  <c r="BT104" i="4"/>
  <c r="BT118" i="7" s="1"/>
  <c r="BV104" i="4"/>
  <c r="BV118" i="7" s="1"/>
  <c r="BX23" i="13"/>
  <c r="AT194" i="10"/>
  <c r="BH104" i="14" s="1"/>
  <c r="BY132" i="13" s="1"/>
  <c r="BU178" i="4"/>
  <c r="BU206" i="7" s="1"/>
  <c r="BV178" i="4"/>
  <c r="BV206" i="7" s="1"/>
  <c r="BT178" i="4"/>
  <c r="BT206" i="7" s="1"/>
  <c r="BS178" i="4"/>
  <c r="BS206" i="7" s="1"/>
  <c r="BR178" i="4"/>
  <c r="BR206" i="7" s="1"/>
  <c r="BQ178" i="4"/>
  <c r="BQ206" i="7" s="1"/>
  <c r="BQ198" i="4"/>
  <c r="BQ226" i="7" s="1"/>
  <c r="BS198" i="4"/>
  <c r="BS226" i="7" s="1"/>
  <c r="BR198" i="4"/>
  <c r="BR226" i="7" s="1"/>
  <c r="BV198" i="4"/>
  <c r="BV226" i="7" s="1"/>
  <c r="BU198" i="4"/>
  <c r="BU226" i="7" s="1"/>
  <c r="BT198" i="4"/>
  <c r="BT226" i="7" s="1"/>
  <c r="BQ150" i="4"/>
  <c r="BQ171" i="7" s="1"/>
  <c r="BR150" i="4"/>
  <c r="BR171" i="7" s="1"/>
  <c r="BV150" i="4"/>
  <c r="BV171" i="7" s="1"/>
  <c r="BS150" i="4"/>
  <c r="BS171" i="7" s="1"/>
  <c r="BU150" i="4"/>
  <c r="BU171" i="7" s="1"/>
  <c r="BT150" i="4"/>
  <c r="BT171" i="7" s="1"/>
  <c r="BU162" i="4"/>
  <c r="BU183" i="7" s="1"/>
  <c r="BT162" i="4"/>
  <c r="BT183" i="7" s="1"/>
  <c r="BS162" i="4"/>
  <c r="BS183" i="7" s="1"/>
  <c r="BR162" i="4"/>
  <c r="BR183" i="7" s="1"/>
  <c r="BQ162" i="4"/>
  <c r="BQ183" i="7" s="1"/>
  <c r="BV162" i="4"/>
  <c r="BV183" i="7" s="1"/>
  <c r="BS176" i="4"/>
  <c r="BS197" i="7" s="1"/>
  <c r="BR176" i="4"/>
  <c r="BR197" i="7" s="1"/>
  <c r="BU176" i="4"/>
  <c r="BU197" i="7" s="1"/>
  <c r="BQ176" i="4"/>
  <c r="BQ197" i="7" s="1"/>
  <c r="BT176" i="4"/>
  <c r="BT197" i="7" s="1"/>
  <c r="BV176" i="4"/>
  <c r="BV197" i="7" s="1"/>
  <c r="BQ124" i="4"/>
  <c r="BQ138" i="7" s="1"/>
  <c r="BV124" i="4"/>
  <c r="BV138" i="7" s="1"/>
  <c r="BU124" i="4"/>
  <c r="BU138" i="7" s="1"/>
  <c r="BT124" i="4"/>
  <c r="BT138" i="7" s="1"/>
  <c r="BS124" i="4"/>
  <c r="BS138" i="7" s="1"/>
  <c r="BR124" i="4"/>
  <c r="BR138" i="7" s="1"/>
  <c r="BS128" i="4"/>
  <c r="BS142" i="7" s="1"/>
  <c r="BR128" i="4"/>
  <c r="BR142" i="7" s="1"/>
  <c r="BQ128" i="4"/>
  <c r="BQ142" i="7" s="1"/>
  <c r="BU128" i="4"/>
  <c r="BU142" i="7" s="1"/>
  <c r="BV128" i="4"/>
  <c r="BV142" i="7" s="1"/>
  <c r="BT128" i="4"/>
  <c r="BT142" i="7" s="1"/>
  <c r="BV212" i="4"/>
  <c r="BV240" i="7" s="1"/>
  <c r="BU212" i="4"/>
  <c r="BU240" i="7" s="1"/>
  <c r="BT212" i="4"/>
  <c r="BT240" i="7" s="1"/>
  <c r="BQ212" i="4"/>
  <c r="BQ240" i="7" s="1"/>
  <c r="BS212" i="4"/>
  <c r="BS240" i="7" s="1"/>
  <c r="BR212" i="4"/>
  <c r="BR240" i="7" s="1"/>
  <c r="BU130" i="4"/>
  <c r="BU144" i="7" s="1"/>
  <c r="BT130" i="4"/>
  <c r="BT144" i="7" s="1"/>
  <c r="BS130" i="4"/>
  <c r="BS144" i="7" s="1"/>
  <c r="BR130" i="4"/>
  <c r="BR144" i="7" s="1"/>
  <c r="BV130" i="4"/>
  <c r="BV144" i="7" s="1"/>
  <c r="BQ130" i="4"/>
  <c r="BQ144" i="7" s="1"/>
  <c r="BS208" i="4"/>
  <c r="BS236" i="7" s="1"/>
  <c r="BR208" i="4"/>
  <c r="BR236" i="7" s="1"/>
  <c r="BU208" i="4"/>
  <c r="BU236" i="7" s="1"/>
  <c r="BQ208" i="4"/>
  <c r="BQ236" i="7" s="1"/>
  <c r="BT208" i="4"/>
  <c r="BT236" i="7" s="1"/>
  <c r="BV208" i="4"/>
  <c r="BV236" i="7" s="1"/>
  <c r="BS120" i="4"/>
  <c r="BS134" i="7" s="1"/>
  <c r="BR120" i="4"/>
  <c r="BR134" i="7" s="1"/>
  <c r="BU120" i="4"/>
  <c r="BU134" i="7" s="1"/>
  <c r="BT120" i="4"/>
  <c r="BT134" i="7" s="1"/>
  <c r="BQ120" i="4"/>
  <c r="BQ134" i="7" s="1"/>
  <c r="BV120" i="4"/>
  <c r="BV134" i="7" s="1"/>
  <c r="AT150" i="10"/>
  <c r="BH82" i="14" s="1"/>
  <c r="BZ103" i="13" s="1"/>
  <c r="AT204" i="10"/>
  <c r="BH109" i="14" s="1"/>
  <c r="BV137" i="13" s="1"/>
  <c r="BV180" i="4"/>
  <c r="BV208" i="7" s="1"/>
  <c r="BU180" i="4"/>
  <c r="BU208" i="7" s="1"/>
  <c r="BT180" i="4"/>
  <c r="BT208" i="7" s="1"/>
  <c r="BS180" i="4"/>
  <c r="BS208" i="7" s="1"/>
  <c r="BQ180" i="4"/>
  <c r="BQ208" i="7" s="1"/>
  <c r="BR180" i="4"/>
  <c r="BR208" i="7" s="1"/>
  <c r="BU186" i="4"/>
  <c r="BU214" i="7" s="1"/>
  <c r="BT186" i="4"/>
  <c r="BT214" i="7" s="1"/>
  <c r="BV186" i="4"/>
  <c r="BV214" i="7" s="1"/>
  <c r="BS186" i="4"/>
  <c r="BS214" i="7" s="1"/>
  <c r="BR186" i="4"/>
  <c r="BR214" i="7" s="1"/>
  <c r="BQ186" i="4"/>
  <c r="BQ214" i="7" s="1"/>
  <c r="BQ182" i="4"/>
  <c r="BQ210" i="7" s="1"/>
  <c r="BV182" i="4"/>
  <c r="BV210" i="7" s="1"/>
  <c r="BS182" i="4"/>
  <c r="BS210" i="7" s="1"/>
  <c r="BU182" i="4"/>
  <c r="BU210" i="7" s="1"/>
  <c r="BT182" i="4"/>
  <c r="BT210" i="7" s="1"/>
  <c r="BR182" i="4"/>
  <c r="BR210" i="7" s="1"/>
  <c r="BU146" i="4"/>
  <c r="BU167" i="7" s="1"/>
  <c r="BT146" i="4"/>
  <c r="BT167" i="7" s="1"/>
  <c r="BV146" i="4"/>
  <c r="BV167" i="7" s="1"/>
  <c r="BS146" i="4"/>
  <c r="BS167" i="7" s="1"/>
  <c r="BR146" i="4"/>
  <c r="BR167" i="7" s="1"/>
  <c r="BQ146" i="4"/>
  <c r="BQ167" i="7" s="1"/>
  <c r="BS144" i="4"/>
  <c r="BS165" i="7" s="1"/>
  <c r="BR144" i="4"/>
  <c r="BR165" i="7" s="1"/>
  <c r="BQ144" i="4"/>
  <c r="BQ165" i="7" s="1"/>
  <c r="BU144" i="4"/>
  <c r="BU165" i="7" s="1"/>
  <c r="BV144" i="4"/>
  <c r="BV165" i="7" s="1"/>
  <c r="BT144" i="4"/>
  <c r="BT165" i="7" s="1"/>
  <c r="BV132" i="4"/>
  <c r="BV146" i="7" s="1"/>
  <c r="BU132" i="4"/>
  <c r="BU146" i="7" s="1"/>
  <c r="BT132" i="4"/>
  <c r="BT146" i="7" s="1"/>
  <c r="BQ132" i="4"/>
  <c r="BQ146" i="7" s="1"/>
  <c r="BS132" i="4"/>
  <c r="BS146" i="7" s="1"/>
  <c r="BR132" i="4"/>
  <c r="BR146" i="7" s="1"/>
  <c r="AT152" i="10"/>
  <c r="BH83" i="14" s="1"/>
  <c r="CA104" i="13" s="1"/>
  <c r="BQ166" i="4"/>
  <c r="BQ187" i="7" s="1"/>
  <c r="BR166" i="4"/>
  <c r="BR187" i="7" s="1"/>
  <c r="BV166" i="4"/>
  <c r="BV187" i="7" s="1"/>
  <c r="BS166" i="4"/>
  <c r="BS187" i="7" s="1"/>
  <c r="BU166" i="4"/>
  <c r="BU187" i="7" s="1"/>
  <c r="BT166" i="4"/>
  <c r="BT187" i="7" s="1"/>
  <c r="BQ174" i="4"/>
  <c r="BQ195" i="7" s="1"/>
  <c r="BR174" i="4"/>
  <c r="BR195" i="7" s="1"/>
  <c r="BS174" i="4"/>
  <c r="BS195" i="7" s="1"/>
  <c r="BV174" i="4"/>
  <c r="BV195" i="7" s="1"/>
  <c r="BU174" i="4"/>
  <c r="BU195" i="7" s="1"/>
  <c r="BT174" i="4"/>
  <c r="BT195" i="7" s="1"/>
  <c r="BQ118" i="4"/>
  <c r="BQ132" i="7" s="1"/>
  <c r="BV118" i="4"/>
  <c r="BV132" i="7" s="1"/>
  <c r="BS118" i="4"/>
  <c r="BS132" i="7" s="1"/>
  <c r="BU118" i="4"/>
  <c r="BU132" i="7" s="1"/>
  <c r="BR118" i="4"/>
  <c r="BR132" i="7" s="1"/>
  <c r="BT118" i="4"/>
  <c r="BT132" i="7" s="1"/>
  <c r="BQ102" i="4"/>
  <c r="BQ116" i="7" s="1"/>
  <c r="BS102" i="4"/>
  <c r="BS116" i="7" s="1"/>
  <c r="BR102" i="4"/>
  <c r="BR116" i="7" s="1"/>
  <c r="BV102" i="4"/>
  <c r="BV116" i="7" s="1"/>
  <c r="BU102" i="4"/>
  <c r="BU116" i="7" s="1"/>
  <c r="BT102" i="4"/>
  <c r="BT116" i="7" s="1"/>
  <c r="BQ142" i="4"/>
  <c r="BQ163" i="7" s="1"/>
  <c r="BS142" i="4"/>
  <c r="BS163" i="7" s="1"/>
  <c r="BV142" i="4"/>
  <c r="BV163" i="7" s="1"/>
  <c r="BR142" i="4"/>
  <c r="BR163" i="7" s="1"/>
  <c r="BU142" i="4"/>
  <c r="BU163" i="7" s="1"/>
  <c r="BT142" i="4"/>
  <c r="BT163" i="7" s="1"/>
  <c r="AT214" i="10"/>
  <c r="BH114" i="14" s="1"/>
  <c r="BW142" i="13" s="1"/>
  <c r="BV116" i="4"/>
  <c r="BV130" i="7" s="1"/>
  <c r="BU116" i="4"/>
  <c r="BU130" i="7" s="1"/>
  <c r="BT116" i="4"/>
  <c r="BT130" i="7" s="1"/>
  <c r="BS116" i="4"/>
  <c r="BS130" i="7" s="1"/>
  <c r="BQ116" i="4"/>
  <c r="BQ130" i="7" s="1"/>
  <c r="BR116" i="4"/>
  <c r="BR130" i="7" s="1"/>
  <c r="BS216" i="4"/>
  <c r="BS244" i="7" s="1"/>
  <c r="BR216" i="4"/>
  <c r="BR244" i="7" s="1"/>
  <c r="BQ216" i="4"/>
  <c r="BQ244" i="7" s="1"/>
  <c r="BU216" i="4"/>
  <c r="BU244" i="7" s="1"/>
  <c r="BT216" i="4"/>
  <c r="BT244" i="7" s="1"/>
  <c r="BV216" i="4"/>
  <c r="BV244" i="7" s="1"/>
  <c r="BQ110" i="4"/>
  <c r="BQ124" i="7" s="1"/>
  <c r="BR110" i="4"/>
  <c r="BR124" i="7" s="1"/>
  <c r="BV110" i="4"/>
  <c r="BV124" i="7" s="1"/>
  <c r="BU110" i="4"/>
  <c r="BU124" i="7" s="1"/>
  <c r="BT110" i="4"/>
  <c r="BT124" i="7" s="1"/>
  <c r="BS110" i="4"/>
  <c r="BS124" i="7" s="1"/>
  <c r="BU106" i="4"/>
  <c r="BU120" i="7" s="1"/>
  <c r="BT106" i="4"/>
  <c r="BT120" i="7" s="1"/>
  <c r="BS106" i="4"/>
  <c r="BS120" i="7" s="1"/>
  <c r="BV106" i="4"/>
  <c r="BV120" i="7" s="1"/>
  <c r="BR106" i="4"/>
  <c r="BR120" i="7" s="1"/>
  <c r="BQ106" i="4"/>
  <c r="BQ120" i="7" s="1"/>
  <c r="BS152" i="4"/>
  <c r="BS173" i="7" s="1"/>
  <c r="BR152" i="4"/>
  <c r="BR173" i="7" s="1"/>
  <c r="BQ152" i="4"/>
  <c r="BQ173" i="7" s="1"/>
  <c r="BT152" i="4"/>
  <c r="BT173" i="7" s="1"/>
  <c r="BV152" i="4"/>
  <c r="BV173" i="7" s="1"/>
  <c r="BU152" i="4"/>
  <c r="BU173" i="7" s="1"/>
  <c r="BU114" i="4"/>
  <c r="BU128" i="7" s="1"/>
  <c r="BT114" i="4"/>
  <c r="BT128" i="7" s="1"/>
  <c r="BS114" i="4"/>
  <c r="BS128" i="7" s="1"/>
  <c r="BR114" i="4"/>
  <c r="BR128" i="7" s="1"/>
  <c r="BV114" i="4"/>
  <c r="BV128" i="7" s="1"/>
  <c r="BQ114" i="4"/>
  <c r="BQ128" i="7" s="1"/>
  <c r="BQ190" i="4"/>
  <c r="BQ218" i="7" s="1"/>
  <c r="BS190" i="4"/>
  <c r="BS218" i="7" s="1"/>
  <c r="BV190" i="4"/>
  <c r="BV218" i="7" s="1"/>
  <c r="BU190" i="4"/>
  <c r="BU218" i="7" s="1"/>
  <c r="BR190" i="4"/>
  <c r="BR218" i="7" s="1"/>
  <c r="BT190" i="4"/>
  <c r="BT218" i="7" s="1"/>
  <c r="BS160" i="4"/>
  <c r="BS181" i="7" s="1"/>
  <c r="BR160" i="4"/>
  <c r="BR181" i="7" s="1"/>
  <c r="BT160" i="4"/>
  <c r="BT181" i="7" s="1"/>
  <c r="BQ160" i="4"/>
  <c r="BQ181" i="7" s="1"/>
  <c r="BU160" i="4"/>
  <c r="BU181" i="7" s="1"/>
  <c r="BV160" i="4"/>
  <c r="BV181" i="7" s="1"/>
  <c r="BO82" i="4"/>
  <c r="BO89" i="7" s="1"/>
  <c r="BO40" i="4"/>
  <c r="BO40" i="7" s="1"/>
  <c r="BM82" i="4"/>
  <c r="BM89" i="7" s="1"/>
  <c r="BP82" i="4"/>
  <c r="BP89" i="7" s="1"/>
  <c r="BN82" i="4"/>
  <c r="BN89" i="7" s="1"/>
  <c r="BK82" i="4"/>
  <c r="BK89" i="7" s="1"/>
  <c r="BP72" i="4"/>
  <c r="BP79" i="7" s="1"/>
  <c r="BO72" i="4"/>
  <c r="BO79" i="7" s="1"/>
  <c r="BK72" i="4"/>
  <c r="BK79" i="7" s="1"/>
  <c r="BL72" i="4"/>
  <c r="BL79" i="7" s="1"/>
  <c r="BK40" i="4"/>
  <c r="BK40" i="7" s="1"/>
  <c r="BN60" i="4"/>
  <c r="BN67" i="7" s="1"/>
  <c r="BP50" i="4"/>
  <c r="BP50" i="7" s="1"/>
  <c r="BL50" i="4"/>
  <c r="BL50" i="7" s="1"/>
  <c r="BN50" i="4"/>
  <c r="BN50" i="7" s="1"/>
  <c r="BO50" i="4"/>
  <c r="BO50" i="7" s="1"/>
  <c r="BK50" i="4"/>
  <c r="BK50" i="7" s="1"/>
  <c r="BM84" i="4"/>
  <c r="BM91" i="7" s="1"/>
  <c r="BO84" i="4"/>
  <c r="BO91" i="7" s="1"/>
  <c r="BL52" i="4"/>
  <c r="BL52" i="7" s="1"/>
  <c r="BM52" i="4"/>
  <c r="BM52" i="7" s="1"/>
  <c r="BY54" i="13"/>
  <c r="BW54" i="13"/>
  <c r="BP94" i="4"/>
  <c r="BP101" i="7" s="1"/>
  <c r="CA54" i="13"/>
  <c r="BK94" i="4"/>
  <c r="BK101" i="7" s="1"/>
  <c r="BN52" i="4"/>
  <c r="BN52" i="7" s="1"/>
  <c r="BV54" i="13"/>
  <c r="BX54" i="13"/>
  <c r="BN72" i="4"/>
  <c r="BN79" i="7" s="1"/>
  <c r="BV31" i="13"/>
  <c r="BL94" i="4"/>
  <c r="BL101" i="7" s="1"/>
  <c r="BN94" i="4"/>
  <c r="BN101" i="7" s="1"/>
  <c r="BO78" i="4"/>
  <c r="BO85" i="7" s="1"/>
  <c r="BN58" i="4"/>
  <c r="BN65" i="7" s="1"/>
  <c r="BK78" i="4"/>
  <c r="BK85" i="7" s="1"/>
  <c r="BN78" i="4"/>
  <c r="BN85" i="7" s="1"/>
  <c r="BN22" i="7"/>
  <c r="BP78" i="4"/>
  <c r="BP85" i="7" s="1"/>
  <c r="BM58" i="4"/>
  <c r="BM65" i="7" s="1"/>
  <c r="BL58" i="4"/>
  <c r="BL65" i="7" s="1"/>
  <c r="BL78" i="4"/>
  <c r="BL85" i="7" s="1"/>
  <c r="BP58" i="4"/>
  <c r="BP65" i="7" s="1"/>
  <c r="BO58" i="4"/>
  <c r="BO65" i="7" s="1"/>
  <c r="BV55" i="13"/>
  <c r="BZ60" i="13"/>
  <c r="BW60" i="13"/>
  <c r="BX60" i="13"/>
  <c r="BP84" i="4"/>
  <c r="BP91" i="7" s="1"/>
  <c r="BK84" i="4"/>
  <c r="BK91" i="7" s="1"/>
  <c r="BL84" i="4"/>
  <c r="BL91" i="7" s="1"/>
  <c r="BY26" i="13"/>
  <c r="BX26" i="13"/>
  <c r="BZ26" i="13"/>
  <c r="BW26" i="13"/>
  <c r="BO110" i="4"/>
  <c r="BO124" i="7" s="1"/>
  <c r="BN110" i="4"/>
  <c r="BN124" i="7" s="1"/>
  <c r="BM110" i="4"/>
  <c r="BM124" i="7" s="1"/>
  <c r="BL110" i="4"/>
  <c r="BL124" i="7" s="1"/>
  <c r="BK110" i="4"/>
  <c r="BK124" i="7" s="1"/>
  <c r="BP110" i="4"/>
  <c r="BP124" i="7" s="1"/>
  <c r="BO122" i="4"/>
  <c r="BO136" i="7" s="1"/>
  <c r="BN122" i="4"/>
  <c r="BN136" i="7" s="1"/>
  <c r="BM122" i="4"/>
  <c r="BM136" i="7" s="1"/>
  <c r="BL122" i="4"/>
  <c r="BL136" i="7" s="1"/>
  <c r="BK122" i="4"/>
  <c r="BK136" i="7" s="1"/>
  <c r="BP122" i="4"/>
  <c r="BP136" i="7" s="1"/>
  <c r="BK164" i="4"/>
  <c r="BK185" i="7" s="1"/>
  <c r="BP164" i="4"/>
  <c r="BP185" i="7" s="1"/>
  <c r="BO164" i="4"/>
  <c r="BO185" i="7" s="1"/>
  <c r="BN164" i="4"/>
  <c r="BN185" i="7" s="1"/>
  <c r="BL164" i="4"/>
  <c r="BL185" i="7" s="1"/>
  <c r="BM164" i="4"/>
  <c r="BM185" i="7" s="1"/>
  <c r="BK180" i="4"/>
  <c r="BK208" i="7" s="1"/>
  <c r="BM180" i="4"/>
  <c r="BM208" i="7" s="1"/>
  <c r="BP180" i="4"/>
  <c r="BP208" i="7" s="1"/>
  <c r="BO180" i="4"/>
  <c r="BO208" i="7" s="1"/>
  <c r="BN180" i="4"/>
  <c r="BN208" i="7" s="1"/>
  <c r="BL180" i="4"/>
  <c r="BL208" i="7" s="1"/>
  <c r="BK168" i="4"/>
  <c r="BK189" i="7" s="1"/>
  <c r="BP168" i="4"/>
  <c r="BP189" i="7" s="1"/>
  <c r="BO168" i="4"/>
  <c r="BO189" i="7" s="1"/>
  <c r="BM168" i="4"/>
  <c r="BM189" i="7" s="1"/>
  <c r="BN168" i="4"/>
  <c r="BN189" i="7" s="1"/>
  <c r="BL168" i="4"/>
  <c r="BL189" i="7" s="1"/>
  <c r="BK108" i="4"/>
  <c r="BK122" i="7" s="1"/>
  <c r="BM108" i="4"/>
  <c r="BM122" i="7" s="1"/>
  <c r="BP108" i="4"/>
  <c r="BP122" i="7" s="1"/>
  <c r="BO108" i="4"/>
  <c r="BO122" i="7" s="1"/>
  <c r="BN108" i="4"/>
  <c r="BN122" i="7" s="1"/>
  <c r="BL108" i="4"/>
  <c r="BL122" i="7" s="1"/>
  <c r="BO138" i="4"/>
  <c r="BO159" i="7" s="1"/>
  <c r="BN138" i="4"/>
  <c r="BN159" i="7" s="1"/>
  <c r="BM138" i="4"/>
  <c r="BM159" i="7" s="1"/>
  <c r="BL138" i="4"/>
  <c r="BL159" i="7" s="1"/>
  <c r="BK138" i="4"/>
  <c r="BK159" i="7" s="1"/>
  <c r="BP138" i="4"/>
  <c r="BP159" i="7" s="1"/>
  <c r="BK144" i="4"/>
  <c r="BK165" i="7" s="1"/>
  <c r="BM144" i="4"/>
  <c r="BM165" i="7" s="1"/>
  <c r="BP144" i="4"/>
  <c r="BP165" i="7" s="1"/>
  <c r="BO144" i="4"/>
  <c r="BO165" i="7" s="1"/>
  <c r="BN144" i="4"/>
  <c r="BN165" i="7" s="1"/>
  <c r="BL144" i="4"/>
  <c r="BL165" i="7" s="1"/>
  <c r="BK100" i="4"/>
  <c r="BK114" i="7" s="1"/>
  <c r="BP100" i="4"/>
  <c r="BP114" i="7" s="1"/>
  <c r="BO100" i="4"/>
  <c r="BO114" i="7" s="1"/>
  <c r="BN100" i="4"/>
  <c r="BN114" i="7" s="1"/>
  <c r="BM100" i="4"/>
  <c r="BM114" i="7" s="1"/>
  <c r="BL100" i="4"/>
  <c r="BL114" i="7" s="1"/>
  <c r="BK152" i="4"/>
  <c r="BK173" i="7" s="1"/>
  <c r="BP152" i="4"/>
  <c r="BP173" i="7" s="1"/>
  <c r="BO152" i="4"/>
  <c r="BO173" i="7" s="1"/>
  <c r="BN152" i="4"/>
  <c r="BN173" i="7" s="1"/>
  <c r="BL152" i="4"/>
  <c r="BL173" i="7" s="1"/>
  <c r="BM152" i="4"/>
  <c r="BM173" i="7" s="1"/>
  <c r="BK112" i="4"/>
  <c r="BK126" i="7" s="1"/>
  <c r="BP112" i="4"/>
  <c r="BP126" i="7" s="1"/>
  <c r="BO112" i="4"/>
  <c r="BO126" i="7" s="1"/>
  <c r="BN112" i="4"/>
  <c r="BN126" i="7" s="1"/>
  <c r="BM112" i="4"/>
  <c r="BM126" i="7" s="1"/>
  <c r="BL112" i="4"/>
  <c r="BL126" i="7" s="1"/>
  <c r="BK200" i="4"/>
  <c r="BK228" i="7" s="1"/>
  <c r="BM200" i="4"/>
  <c r="BM228" i="7" s="1"/>
  <c r="BP200" i="4"/>
  <c r="BP228" i="7" s="1"/>
  <c r="BO200" i="4"/>
  <c r="BO228" i="7" s="1"/>
  <c r="BN200" i="4"/>
  <c r="BN228" i="7" s="1"/>
  <c r="BL200" i="4"/>
  <c r="BL228" i="7" s="1"/>
  <c r="BO98" i="4"/>
  <c r="BO112" i="7" s="1"/>
  <c r="BN98" i="4"/>
  <c r="BN112" i="7" s="1"/>
  <c r="BM98" i="4"/>
  <c r="BM112" i="7" s="1"/>
  <c r="BL98" i="4"/>
  <c r="BL112" i="7" s="1"/>
  <c r="BK98" i="4"/>
  <c r="BK112" i="7" s="1"/>
  <c r="BP98" i="4"/>
  <c r="BP112" i="7" s="1"/>
  <c r="BO178" i="4"/>
  <c r="BO206" i="7" s="1"/>
  <c r="BN178" i="4"/>
  <c r="BN206" i="7" s="1"/>
  <c r="BM178" i="4"/>
  <c r="BM206" i="7" s="1"/>
  <c r="BL178" i="4"/>
  <c r="BL206" i="7" s="1"/>
  <c r="BK178" i="4"/>
  <c r="BK206" i="7" s="1"/>
  <c r="BP178" i="4"/>
  <c r="BP206" i="7" s="1"/>
  <c r="BK208" i="4"/>
  <c r="BK236" i="7" s="1"/>
  <c r="BP208" i="4"/>
  <c r="BP236" i="7" s="1"/>
  <c r="BO208" i="4"/>
  <c r="BO236" i="7" s="1"/>
  <c r="BM208" i="4"/>
  <c r="BM236" i="7" s="1"/>
  <c r="BN208" i="4"/>
  <c r="BN236" i="7" s="1"/>
  <c r="BL208" i="4"/>
  <c r="BL236" i="7" s="1"/>
  <c r="BK160" i="4"/>
  <c r="BK181" i="7" s="1"/>
  <c r="BP160" i="4"/>
  <c r="BP181" i="7" s="1"/>
  <c r="BO160" i="4"/>
  <c r="BO181" i="7" s="1"/>
  <c r="BN160" i="4"/>
  <c r="BN181" i="7" s="1"/>
  <c r="BM160" i="4"/>
  <c r="BM181" i="7" s="1"/>
  <c r="BL160" i="4"/>
  <c r="BL181" i="7" s="1"/>
  <c r="BO186" i="4"/>
  <c r="BO214" i="7" s="1"/>
  <c r="BN186" i="4"/>
  <c r="BN214" i="7" s="1"/>
  <c r="BM186" i="4"/>
  <c r="BM214" i="7" s="1"/>
  <c r="BL186" i="4"/>
  <c r="BL214" i="7" s="1"/>
  <c r="BK186" i="4"/>
  <c r="BK214" i="7" s="1"/>
  <c r="BP186" i="4"/>
  <c r="BP214" i="7" s="1"/>
  <c r="BO174" i="4"/>
  <c r="BO195" i="7" s="1"/>
  <c r="BN174" i="4"/>
  <c r="BN195" i="7" s="1"/>
  <c r="BM174" i="4"/>
  <c r="BM195" i="7" s="1"/>
  <c r="BL174" i="4"/>
  <c r="BL195" i="7" s="1"/>
  <c r="BK174" i="4"/>
  <c r="BK195" i="7" s="1"/>
  <c r="BP174" i="4"/>
  <c r="BP195" i="7" s="1"/>
  <c r="BO154" i="4"/>
  <c r="BO175" i="7" s="1"/>
  <c r="BN154" i="4"/>
  <c r="BN175" i="7" s="1"/>
  <c r="BM154" i="4"/>
  <c r="BM175" i="7" s="1"/>
  <c r="BL154" i="4"/>
  <c r="BL175" i="7" s="1"/>
  <c r="BK154" i="4"/>
  <c r="BK175" i="7" s="1"/>
  <c r="BP154" i="4"/>
  <c r="BP175" i="7" s="1"/>
  <c r="BO162" i="4"/>
  <c r="BO183" i="7" s="1"/>
  <c r="BN162" i="4"/>
  <c r="BN183" i="7" s="1"/>
  <c r="BM162" i="4"/>
  <c r="BM183" i="7" s="1"/>
  <c r="BL162" i="4"/>
  <c r="BL183" i="7" s="1"/>
  <c r="BK162" i="4"/>
  <c r="BK183" i="7" s="1"/>
  <c r="BP162" i="4"/>
  <c r="BP183" i="7" s="1"/>
  <c r="BK116" i="4"/>
  <c r="BK130" i="7" s="1"/>
  <c r="BP116" i="4"/>
  <c r="BP130" i="7" s="1"/>
  <c r="BM116" i="4"/>
  <c r="BM130" i="7" s="1"/>
  <c r="BO116" i="4"/>
  <c r="BO130" i="7" s="1"/>
  <c r="BN116" i="4"/>
  <c r="BN130" i="7" s="1"/>
  <c r="BL116" i="4"/>
  <c r="BL130" i="7" s="1"/>
  <c r="BZ138" i="13"/>
  <c r="BY138" i="13"/>
  <c r="BX138" i="13"/>
  <c r="BW138" i="13"/>
  <c r="BV138" i="13"/>
  <c r="CA138" i="13"/>
  <c r="BK176" i="4"/>
  <c r="BK197" i="7" s="1"/>
  <c r="BP176" i="4"/>
  <c r="BP197" i="7" s="1"/>
  <c r="BO176" i="4"/>
  <c r="BO197" i="7" s="1"/>
  <c r="BN176" i="4"/>
  <c r="BN197" i="7" s="1"/>
  <c r="BM176" i="4"/>
  <c r="BM197" i="7" s="1"/>
  <c r="BL176" i="4"/>
  <c r="BL197" i="7" s="1"/>
  <c r="BK172" i="4"/>
  <c r="BK193" i="7" s="1"/>
  <c r="BM172" i="4"/>
  <c r="BM193" i="7" s="1"/>
  <c r="BP172" i="4"/>
  <c r="BP193" i="7" s="1"/>
  <c r="BO172" i="4"/>
  <c r="BO193" i="7" s="1"/>
  <c r="BN172" i="4"/>
  <c r="BN193" i="7" s="1"/>
  <c r="BL172" i="4"/>
  <c r="BL193" i="7" s="1"/>
  <c r="BK216" i="4"/>
  <c r="BK244" i="7" s="1"/>
  <c r="BP216" i="4"/>
  <c r="BP244" i="7" s="1"/>
  <c r="BO216" i="4"/>
  <c r="BO244" i="7" s="1"/>
  <c r="BN216" i="4"/>
  <c r="BN244" i="7" s="1"/>
  <c r="BM216" i="4"/>
  <c r="BM244" i="7" s="1"/>
  <c r="BL216" i="4"/>
  <c r="BL244" i="7" s="1"/>
  <c r="BO130" i="4"/>
  <c r="BO144" i="7" s="1"/>
  <c r="BN130" i="4"/>
  <c r="BN144" i="7" s="1"/>
  <c r="BM130" i="4"/>
  <c r="BM144" i="7" s="1"/>
  <c r="BL130" i="4"/>
  <c r="BL144" i="7" s="1"/>
  <c r="BK130" i="4"/>
  <c r="BK144" i="7" s="1"/>
  <c r="BP130" i="4"/>
  <c r="BP144" i="7" s="1"/>
  <c r="BO198" i="4"/>
  <c r="BO226" i="7" s="1"/>
  <c r="BN198" i="4"/>
  <c r="BN226" i="7" s="1"/>
  <c r="BM198" i="4"/>
  <c r="BM226" i="7" s="1"/>
  <c r="BL198" i="4"/>
  <c r="BL226" i="7" s="1"/>
  <c r="BK198" i="4"/>
  <c r="BK226" i="7" s="1"/>
  <c r="BP198" i="4"/>
  <c r="BP226" i="7" s="1"/>
  <c r="BK128" i="4"/>
  <c r="BK142" i="7" s="1"/>
  <c r="BM128" i="4"/>
  <c r="BM142" i="7" s="1"/>
  <c r="BP128" i="4"/>
  <c r="BP142" i="7" s="1"/>
  <c r="BO128" i="4"/>
  <c r="BO142" i="7" s="1"/>
  <c r="BN128" i="4"/>
  <c r="BN142" i="7" s="1"/>
  <c r="BL128" i="4"/>
  <c r="BL142" i="7" s="1"/>
  <c r="BO182" i="4"/>
  <c r="BO210" i="7" s="1"/>
  <c r="BN182" i="4"/>
  <c r="BN210" i="7" s="1"/>
  <c r="BM182" i="4"/>
  <c r="BM210" i="7" s="1"/>
  <c r="BL182" i="4"/>
  <c r="BL210" i="7" s="1"/>
  <c r="BK182" i="4"/>
  <c r="BK210" i="7" s="1"/>
  <c r="BP182" i="4"/>
  <c r="BP210" i="7" s="1"/>
  <c r="BO194" i="4"/>
  <c r="BO222" i="7" s="1"/>
  <c r="BN194" i="4"/>
  <c r="BN222" i="7" s="1"/>
  <c r="BM194" i="4"/>
  <c r="BM222" i="7" s="1"/>
  <c r="BL194" i="4"/>
  <c r="BL222" i="7" s="1"/>
  <c r="BK194" i="4"/>
  <c r="BK222" i="7" s="1"/>
  <c r="BP194" i="4"/>
  <c r="BP222" i="7" s="1"/>
  <c r="BO134" i="4"/>
  <c r="BO148" i="7" s="1"/>
  <c r="BN134" i="4"/>
  <c r="BN148" i="7" s="1"/>
  <c r="BM134" i="4"/>
  <c r="BM148" i="7" s="1"/>
  <c r="BL134" i="4"/>
  <c r="BL148" i="7" s="1"/>
  <c r="BK134" i="4"/>
  <c r="BK148" i="7" s="1"/>
  <c r="BP134" i="4"/>
  <c r="BP148" i="7" s="1"/>
  <c r="BO126" i="4"/>
  <c r="BO140" i="7" s="1"/>
  <c r="BN126" i="4"/>
  <c r="BN140" i="7" s="1"/>
  <c r="BM126" i="4"/>
  <c r="BM140" i="7" s="1"/>
  <c r="BL126" i="4"/>
  <c r="BL140" i="7" s="1"/>
  <c r="BK126" i="4"/>
  <c r="BK140" i="7" s="1"/>
  <c r="BP126" i="4"/>
  <c r="BP140" i="7" s="1"/>
  <c r="BO170" i="4"/>
  <c r="BO191" i="7" s="1"/>
  <c r="BN170" i="4"/>
  <c r="BN191" i="7" s="1"/>
  <c r="BM170" i="4"/>
  <c r="BM191" i="7" s="1"/>
  <c r="BL170" i="4"/>
  <c r="BL191" i="7" s="1"/>
  <c r="BK170" i="4"/>
  <c r="BK191" i="7" s="1"/>
  <c r="BP170" i="4"/>
  <c r="BP191" i="7" s="1"/>
  <c r="BO158" i="4"/>
  <c r="BO179" i="7" s="1"/>
  <c r="BN158" i="4"/>
  <c r="BN179" i="7" s="1"/>
  <c r="BM158" i="4"/>
  <c r="BM179" i="7" s="1"/>
  <c r="BL158" i="4"/>
  <c r="BL179" i="7" s="1"/>
  <c r="BK158" i="4"/>
  <c r="BK179" i="7" s="1"/>
  <c r="BP158" i="4"/>
  <c r="BP179" i="7" s="1"/>
  <c r="BK124" i="4"/>
  <c r="BK138" i="7" s="1"/>
  <c r="BM124" i="4"/>
  <c r="BM138" i="7" s="1"/>
  <c r="BP124" i="4"/>
  <c r="BP138" i="7" s="1"/>
  <c r="BO124" i="4"/>
  <c r="BO138" i="7" s="1"/>
  <c r="BN124" i="4"/>
  <c r="BN138" i="7" s="1"/>
  <c r="BL124" i="4"/>
  <c r="BL138" i="7" s="1"/>
  <c r="BK136" i="4"/>
  <c r="BK150" i="7" s="1"/>
  <c r="BP136" i="4"/>
  <c r="BP150" i="7" s="1"/>
  <c r="BO136" i="4"/>
  <c r="BO150" i="7" s="1"/>
  <c r="BN136" i="4"/>
  <c r="BN150" i="7" s="1"/>
  <c r="BM136" i="4"/>
  <c r="BM150" i="7" s="1"/>
  <c r="BL136" i="4"/>
  <c r="BL150" i="7" s="1"/>
  <c r="BK188" i="4"/>
  <c r="BK216" i="7" s="1"/>
  <c r="BP188" i="4"/>
  <c r="BP216" i="7" s="1"/>
  <c r="BO188" i="4"/>
  <c r="BO216" i="7" s="1"/>
  <c r="BM188" i="4"/>
  <c r="BM216" i="7" s="1"/>
  <c r="BN188" i="4"/>
  <c r="BN216" i="7" s="1"/>
  <c r="BL188" i="4"/>
  <c r="BL216" i="7" s="1"/>
  <c r="BO210" i="4"/>
  <c r="BO238" i="7" s="1"/>
  <c r="BN210" i="4"/>
  <c r="BN238" i="7" s="1"/>
  <c r="BM210" i="4"/>
  <c r="BM238" i="7" s="1"/>
  <c r="BL210" i="4"/>
  <c r="BL238" i="7" s="1"/>
  <c r="BK210" i="4"/>
  <c r="BK238" i="7" s="1"/>
  <c r="BP210" i="4"/>
  <c r="BP238" i="7" s="1"/>
  <c r="BO102" i="4"/>
  <c r="BO116" i="7" s="1"/>
  <c r="BN102" i="4"/>
  <c r="BN116" i="7" s="1"/>
  <c r="BM102" i="4"/>
  <c r="BM116" i="7" s="1"/>
  <c r="BL102" i="4"/>
  <c r="BL116" i="7" s="1"/>
  <c r="BK102" i="4"/>
  <c r="BK116" i="7" s="1"/>
  <c r="BP102" i="4"/>
  <c r="BP116" i="7" s="1"/>
  <c r="BK132" i="4"/>
  <c r="BK146" i="7" s="1"/>
  <c r="BP132" i="4"/>
  <c r="BP146" i="7" s="1"/>
  <c r="BO132" i="4"/>
  <c r="BO146" i="7" s="1"/>
  <c r="BN132" i="4"/>
  <c r="BN146" i="7" s="1"/>
  <c r="BL132" i="4"/>
  <c r="BL146" i="7" s="1"/>
  <c r="BM132" i="4"/>
  <c r="BM146" i="7" s="1"/>
  <c r="BK104" i="4"/>
  <c r="BK118" i="7" s="1"/>
  <c r="BP104" i="4"/>
  <c r="BP118" i="7" s="1"/>
  <c r="BO104" i="4"/>
  <c r="BO118" i="7" s="1"/>
  <c r="BN104" i="4"/>
  <c r="BN118" i="7" s="1"/>
  <c r="BL104" i="4"/>
  <c r="BL118" i="7" s="1"/>
  <c r="BM104" i="4"/>
  <c r="BM118" i="7" s="1"/>
  <c r="BO214" i="4"/>
  <c r="BO242" i="7" s="1"/>
  <c r="BN214" i="4"/>
  <c r="BN242" i="7" s="1"/>
  <c r="BM214" i="4"/>
  <c r="BM242" i="7" s="1"/>
  <c r="BL214" i="4"/>
  <c r="BL242" i="7" s="1"/>
  <c r="BK214" i="4"/>
  <c r="BK242" i="7" s="1"/>
  <c r="BP214" i="4"/>
  <c r="BP242" i="7" s="1"/>
  <c r="BK148" i="4"/>
  <c r="BK169" i="7" s="1"/>
  <c r="BP148" i="4"/>
  <c r="BP169" i="7" s="1"/>
  <c r="BO148" i="4"/>
  <c r="BO169" i="7" s="1"/>
  <c r="BN148" i="4"/>
  <c r="BN169" i="7" s="1"/>
  <c r="BM148" i="4"/>
  <c r="BM169" i="7" s="1"/>
  <c r="BL148" i="4"/>
  <c r="BL169" i="7" s="1"/>
  <c r="BO146" i="4"/>
  <c r="BO167" i="7" s="1"/>
  <c r="BN146" i="4"/>
  <c r="BN167" i="7" s="1"/>
  <c r="BM146" i="4"/>
  <c r="BM167" i="7" s="1"/>
  <c r="BL146" i="4"/>
  <c r="BL167" i="7" s="1"/>
  <c r="BK146" i="4"/>
  <c r="BK167" i="7" s="1"/>
  <c r="BP146" i="4"/>
  <c r="BP167" i="7" s="1"/>
  <c r="BO142" i="4"/>
  <c r="BO163" i="7" s="1"/>
  <c r="BN142" i="4"/>
  <c r="BN163" i="7" s="1"/>
  <c r="BM142" i="4"/>
  <c r="BM163" i="7" s="1"/>
  <c r="BL142" i="4"/>
  <c r="BL163" i="7" s="1"/>
  <c r="BK142" i="4"/>
  <c r="BK163" i="7" s="1"/>
  <c r="BP142" i="4"/>
  <c r="BP163" i="7" s="1"/>
  <c r="BK196" i="4"/>
  <c r="BK224" i="7" s="1"/>
  <c r="BM196" i="4"/>
  <c r="BM224" i="7" s="1"/>
  <c r="BP196" i="4"/>
  <c r="BP224" i="7" s="1"/>
  <c r="BO196" i="4"/>
  <c r="BO224" i="7" s="1"/>
  <c r="BN196" i="4"/>
  <c r="BN224" i="7" s="1"/>
  <c r="BL196" i="4"/>
  <c r="BL224" i="7" s="1"/>
  <c r="BK192" i="4"/>
  <c r="BK220" i="7" s="1"/>
  <c r="BP192" i="4"/>
  <c r="BP220" i="7" s="1"/>
  <c r="BO192" i="4"/>
  <c r="BO220" i="7" s="1"/>
  <c r="BN192" i="4"/>
  <c r="BN220" i="7" s="1"/>
  <c r="BL192" i="4"/>
  <c r="BL220" i="7" s="1"/>
  <c r="BM192" i="4"/>
  <c r="BM220" i="7" s="1"/>
  <c r="BK156" i="4"/>
  <c r="BK177" i="7" s="1"/>
  <c r="BM156" i="4"/>
  <c r="BM177" i="7" s="1"/>
  <c r="BP156" i="4"/>
  <c r="BP177" i="7" s="1"/>
  <c r="BO156" i="4"/>
  <c r="BO177" i="7" s="1"/>
  <c r="BN156" i="4"/>
  <c r="BN177" i="7" s="1"/>
  <c r="BL156" i="4"/>
  <c r="BL177" i="7" s="1"/>
  <c r="BK204" i="4"/>
  <c r="BK232" i="7" s="1"/>
  <c r="BP204" i="4"/>
  <c r="BP232" i="7" s="1"/>
  <c r="BM204" i="4"/>
  <c r="BM232" i="7" s="1"/>
  <c r="BO204" i="4"/>
  <c r="BO232" i="7" s="1"/>
  <c r="BN204" i="4"/>
  <c r="BN232" i="7" s="1"/>
  <c r="BL204" i="4"/>
  <c r="BL232" i="7" s="1"/>
  <c r="BO114" i="4"/>
  <c r="BO128" i="7" s="1"/>
  <c r="BN114" i="4"/>
  <c r="BN128" i="7" s="1"/>
  <c r="BM114" i="4"/>
  <c r="BM128" i="7" s="1"/>
  <c r="BL114" i="4"/>
  <c r="BL128" i="7" s="1"/>
  <c r="BK114" i="4"/>
  <c r="BK128" i="7" s="1"/>
  <c r="BP114" i="4"/>
  <c r="BP128" i="7" s="1"/>
  <c r="BO150" i="4"/>
  <c r="BO171" i="7" s="1"/>
  <c r="BN150" i="4"/>
  <c r="BN171" i="7" s="1"/>
  <c r="BM150" i="4"/>
  <c r="BM171" i="7" s="1"/>
  <c r="BL150" i="4"/>
  <c r="BL171" i="7" s="1"/>
  <c r="BK150" i="4"/>
  <c r="BK171" i="7" s="1"/>
  <c r="BP150" i="4"/>
  <c r="BP171" i="7" s="1"/>
  <c r="BK140" i="4"/>
  <c r="BK161" i="7" s="1"/>
  <c r="BP140" i="4"/>
  <c r="BP161" i="7" s="1"/>
  <c r="BO140" i="4"/>
  <c r="BO161" i="7" s="1"/>
  <c r="BM140" i="4"/>
  <c r="BM161" i="7" s="1"/>
  <c r="BN140" i="4"/>
  <c r="BN161" i="7" s="1"/>
  <c r="BL140" i="4"/>
  <c r="BL161" i="7" s="1"/>
  <c r="BK184" i="4"/>
  <c r="BK212" i="7" s="1"/>
  <c r="BM184" i="4"/>
  <c r="BM212" i="7" s="1"/>
  <c r="BP184" i="4"/>
  <c r="BP212" i="7" s="1"/>
  <c r="BO184" i="4"/>
  <c r="BO212" i="7" s="1"/>
  <c r="BN184" i="4"/>
  <c r="BN212" i="7" s="1"/>
  <c r="BL184" i="4"/>
  <c r="BL212" i="7" s="1"/>
  <c r="BO206" i="4"/>
  <c r="BO234" i="7" s="1"/>
  <c r="BN206" i="4"/>
  <c r="BN234" i="7" s="1"/>
  <c r="BM206" i="4"/>
  <c r="BM234" i="7" s="1"/>
  <c r="BL206" i="4"/>
  <c r="BL234" i="7" s="1"/>
  <c r="BK206" i="4"/>
  <c r="BK234" i="7" s="1"/>
  <c r="BP206" i="4"/>
  <c r="BP234" i="7" s="1"/>
  <c r="BK120" i="4"/>
  <c r="BK134" i="7" s="1"/>
  <c r="BP120" i="4"/>
  <c r="BP134" i="7" s="1"/>
  <c r="BO120" i="4"/>
  <c r="BO134" i="7" s="1"/>
  <c r="BM120" i="4"/>
  <c r="BM134" i="7" s="1"/>
  <c r="BN120" i="4"/>
  <c r="BN134" i="7" s="1"/>
  <c r="BL120" i="4"/>
  <c r="BL134" i="7" s="1"/>
  <c r="BO190" i="4"/>
  <c r="BO218" i="7" s="1"/>
  <c r="BN190" i="4"/>
  <c r="BN218" i="7" s="1"/>
  <c r="BM190" i="4"/>
  <c r="BM218" i="7" s="1"/>
  <c r="BL190" i="4"/>
  <c r="BL218" i="7" s="1"/>
  <c r="BK190" i="4"/>
  <c r="BK218" i="7" s="1"/>
  <c r="BP190" i="4"/>
  <c r="BP218" i="7" s="1"/>
  <c r="BO118" i="4"/>
  <c r="BO132" i="7" s="1"/>
  <c r="BN118" i="4"/>
  <c r="BN132" i="7" s="1"/>
  <c r="BM118" i="4"/>
  <c r="BM132" i="7" s="1"/>
  <c r="BL118" i="4"/>
  <c r="BL132" i="7" s="1"/>
  <c r="BK118" i="4"/>
  <c r="BK132" i="7" s="1"/>
  <c r="BP118" i="4"/>
  <c r="BP132" i="7" s="1"/>
  <c r="BO202" i="4"/>
  <c r="BO230" i="7" s="1"/>
  <c r="BN202" i="4"/>
  <c r="BN230" i="7" s="1"/>
  <c r="BM202" i="4"/>
  <c r="BM230" i="7" s="1"/>
  <c r="BL202" i="4"/>
  <c r="BL230" i="7" s="1"/>
  <c r="BK202" i="4"/>
  <c r="BK230" i="7" s="1"/>
  <c r="BP202" i="4"/>
  <c r="BP230" i="7" s="1"/>
  <c r="BO166" i="4"/>
  <c r="BO187" i="7" s="1"/>
  <c r="BN166" i="4"/>
  <c r="BN187" i="7" s="1"/>
  <c r="BM166" i="4"/>
  <c r="BM187" i="7" s="1"/>
  <c r="BL166" i="4"/>
  <c r="BL187" i="7" s="1"/>
  <c r="BK166" i="4"/>
  <c r="BK187" i="7" s="1"/>
  <c r="BP166" i="4"/>
  <c r="BP187" i="7" s="1"/>
  <c r="BO106" i="4"/>
  <c r="BO120" i="7" s="1"/>
  <c r="BN106" i="4"/>
  <c r="BN120" i="7" s="1"/>
  <c r="BM106" i="4"/>
  <c r="BM120" i="7" s="1"/>
  <c r="BL106" i="4"/>
  <c r="BL120" i="7" s="1"/>
  <c r="BK106" i="4"/>
  <c r="BK120" i="7" s="1"/>
  <c r="BP106" i="4"/>
  <c r="BP120" i="7" s="1"/>
  <c r="BK212" i="4"/>
  <c r="BK240" i="7" s="1"/>
  <c r="BM212" i="4"/>
  <c r="BM240" i="7" s="1"/>
  <c r="BP212" i="4"/>
  <c r="BP240" i="7" s="1"/>
  <c r="BO212" i="4"/>
  <c r="BO240" i="7" s="1"/>
  <c r="BN212" i="4"/>
  <c r="BN240" i="7" s="1"/>
  <c r="BL212" i="4"/>
  <c r="BL240" i="7" s="1"/>
  <c r="BW31" i="13"/>
  <c r="BX31" i="13"/>
  <c r="CA26" i="13"/>
  <c r="BH50" i="14"/>
  <c r="BX57" i="13" s="1"/>
  <c r="CA60" i="13"/>
  <c r="BV60" i="13"/>
  <c r="BY60" i="13"/>
  <c r="BV26" i="13"/>
  <c r="BZ31" i="13"/>
  <c r="BY31" i="13"/>
  <c r="BK60" i="4"/>
  <c r="BK67" i="7" s="1"/>
  <c r="BM60" i="4"/>
  <c r="BM67" i="7" s="1"/>
  <c r="BK46" i="4"/>
  <c r="BK46" i="7" s="1"/>
  <c r="BP46" i="4"/>
  <c r="BP46" i="7" s="1"/>
  <c r="BM46" i="4"/>
  <c r="BM46" i="7" s="1"/>
  <c r="BL46" i="4"/>
  <c r="BL46" i="7" s="1"/>
  <c r="BN46" i="4"/>
  <c r="BN46" i="7" s="1"/>
  <c r="BP40" i="4"/>
  <c r="BP40" i="7" s="1"/>
  <c r="BM40" i="4"/>
  <c r="BM40" i="7" s="1"/>
  <c r="BN40" i="4"/>
  <c r="BN40" i="7" s="1"/>
  <c r="BL28" i="4"/>
  <c r="BL28" i="7" s="1"/>
  <c r="BP28" i="4"/>
  <c r="BP28" i="7" s="1"/>
  <c r="BO28" i="4"/>
  <c r="BO28" i="7" s="1"/>
  <c r="BN28" i="4"/>
  <c r="BN28" i="7" s="1"/>
  <c r="BM28" i="4"/>
  <c r="BM28" i="7" s="1"/>
  <c r="BK28" i="4"/>
  <c r="BK28" i="7" s="1"/>
  <c r="BP60" i="4"/>
  <c r="BP67" i="7" s="1"/>
  <c r="BP32" i="4"/>
  <c r="BP32" i="7" s="1"/>
  <c r="BN32" i="4"/>
  <c r="BN32" i="7" s="1"/>
  <c r="BM32" i="4"/>
  <c r="BM32" i="7" s="1"/>
  <c r="BO32" i="4"/>
  <c r="BO32" i="7" s="1"/>
  <c r="BL32" i="4"/>
  <c r="BL32" i="7" s="1"/>
  <c r="BK32" i="4"/>
  <c r="BK32" i="7" s="1"/>
  <c r="BL60" i="4"/>
  <c r="BL67" i="7" s="1"/>
  <c r="BL92" i="4"/>
  <c r="BL99" i="7" s="1"/>
  <c r="BM92" i="4"/>
  <c r="BM99" i="7" s="1"/>
  <c r="BN92" i="4"/>
  <c r="BN99" i="7" s="1"/>
  <c r="BO92" i="4"/>
  <c r="BO99" i="7" s="1"/>
  <c r="BK92" i="4"/>
  <c r="BK99" i="7" s="1"/>
  <c r="BP92" i="4"/>
  <c r="BP99" i="7" s="1"/>
  <c r="BO46" i="4"/>
  <c r="BO46" i="7" s="1"/>
  <c r="BL68" i="4"/>
  <c r="BL75" i="7" s="1"/>
  <c r="BP68" i="4"/>
  <c r="BP75" i="7" s="1"/>
  <c r="BO68" i="4"/>
  <c r="BO75" i="7" s="1"/>
  <c r="BN68" i="4"/>
  <c r="BN75" i="7" s="1"/>
  <c r="BM68" i="4"/>
  <c r="BM75" i="7" s="1"/>
  <c r="BK68" i="4"/>
  <c r="BK75" i="7" s="1"/>
  <c r="BP44" i="4"/>
  <c r="BP44" i="7" s="1"/>
  <c r="BN44" i="4"/>
  <c r="BN44" i="7" s="1"/>
  <c r="BM44" i="4"/>
  <c r="BM44" i="7" s="1"/>
  <c r="BK44" i="4"/>
  <c r="BK44" i="7" s="1"/>
  <c r="BO44" i="4"/>
  <c r="BO44" i="7" s="1"/>
  <c r="BL44" i="4"/>
  <c r="BL44" i="7" s="1"/>
  <c r="BL62" i="4"/>
  <c r="BL69" i="7" s="1"/>
  <c r="BO62" i="4"/>
  <c r="BO69" i="7" s="1"/>
  <c r="BP62" i="4"/>
  <c r="BP69" i="7" s="1"/>
  <c r="BN62" i="4"/>
  <c r="BN69" i="7" s="1"/>
  <c r="BM62" i="4"/>
  <c r="BM69" i="7" s="1"/>
  <c r="BK62" i="4"/>
  <c r="BK69" i="7" s="1"/>
  <c r="BN30" i="4"/>
  <c r="BN30" i="7" s="1"/>
  <c r="BK30" i="4"/>
  <c r="BK30" i="7" s="1"/>
  <c r="BM30" i="4"/>
  <c r="BM30" i="7" s="1"/>
  <c r="BO30" i="4"/>
  <c r="BO30" i="7" s="1"/>
  <c r="BL30" i="4"/>
  <c r="BL30" i="7" s="1"/>
  <c r="BP30" i="4"/>
  <c r="BP30" i="7" s="1"/>
  <c r="BP56" i="4"/>
  <c r="BP56" i="7" s="1"/>
  <c r="BN56" i="4"/>
  <c r="BN56" i="7" s="1"/>
  <c r="BO56" i="4"/>
  <c r="BO56" i="7" s="1"/>
  <c r="BK56" i="4"/>
  <c r="BK56" i="7" s="1"/>
  <c r="BL56" i="4"/>
  <c r="BL56" i="7" s="1"/>
  <c r="BM56" i="4"/>
  <c r="BM56" i="7" s="1"/>
  <c r="BV34" i="13"/>
  <c r="BY50" i="13"/>
  <c r="BZ50" i="13"/>
  <c r="CA50" i="13"/>
  <c r="BX56" i="13"/>
  <c r="BS86" i="4"/>
  <c r="BS93" i="7" s="1"/>
  <c r="BR86" i="4"/>
  <c r="BR93" i="7" s="1"/>
  <c r="BV86" i="4"/>
  <c r="BV93" i="7" s="1"/>
  <c r="BQ86" i="4"/>
  <c r="BQ93" i="7" s="1"/>
  <c r="BU86" i="4"/>
  <c r="BU93" i="7" s="1"/>
  <c r="BT86" i="4"/>
  <c r="BT93" i="7" s="1"/>
  <c r="BW50" i="13"/>
  <c r="CA56" i="13"/>
  <c r="BV50" i="13"/>
  <c r="BY56" i="13"/>
  <c r="BZ56" i="13"/>
  <c r="BW56" i="13"/>
  <c r="BP70" i="4"/>
  <c r="BP77" i="7" s="1"/>
  <c r="BN70" i="4"/>
  <c r="BN77" i="7" s="1"/>
  <c r="BO70" i="4"/>
  <c r="BO77" i="7" s="1"/>
  <c r="BL70" i="4"/>
  <c r="BL77" i="7" s="1"/>
  <c r="BM70" i="4"/>
  <c r="BM77" i="7" s="1"/>
  <c r="BK70" i="4"/>
  <c r="BK77" i="7" s="1"/>
  <c r="CA48" i="13"/>
  <c r="BZ48" i="13"/>
  <c r="BY48" i="13"/>
  <c r="BW48" i="13"/>
  <c r="BV48" i="13"/>
  <c r="BX48" i="13"/>
  <c r="BZ29" i="13"/>
  <c r="BY44" i="13" l="1"/>
  <c r="BY49" i="13"/>
  <c r="BX44" i="13"/>
  <c r="BY61" i="13"/>
  <c r="CA44" i="13"/>
  <c r="BV44" i="13"/>
  <c r="BW44" i="13"/>
  <c r="BW21" i="13"/>
  <c r="CA49" i="13"/>
  <c r="BZ49" i="13"/>
  <c r="CA55" i="13"/>
  <c r="BH19" i="14"/>
  <c r="BV19" i="13" s="1"/>
  <c r="BZ55" i="13"/>
  <c r="CA33" i="13"/>
  <c r="BH15" i="14"/>
  <c r="BV15" i="13" s="1"/>
  <c r="BX55" i="13"/>
  <c r="BH18" i="14"/>
  <c r="CA18" i="13" s="1"/>
  <c r="BX33" i="13"/>
  <c r="BW55" i="13"/>
  <c r="BY33" i="13"/>
  <c r="BV33" i="13"/>
  <c r="BV124" i="13"/>
  <c r="BV29" i="13"/>
  <c r="BY29" i="13"/>
  <c r="CA29" i="13"/>
  <c r="BX29" i="13"/>
  <c r="CA135" i="13"/>
  <c r="BV51" i="13"/>
  <c r="BV49" i="13"/>
  <c r="BW51" i="13"/>
  <c r="BW46" i="13"/>
  <c r="BX49" i="13"/>
  <c r="BZ51" i="13"/>
  <c r="BX51" i="13"/>
  <c r="CA51" i="13"/>
  <c r="BX22" i="13"/>
  <c r="CA46" i="13"/>
  <c r="BZ46" i="13"/>
  <c r="BY46" i="13"/>
  <c r="BV46" i="13"/>
  <c r="BZ28" i="13"/>
  <c r="BW28" i="13"/>
  <c r="BY45" i="13"/>
  <c r="BZ24" i="13"/>
  <c r="CA34" i="13"/>
  <c r="BY22" i="13"/>
  <c r="CA22" i="13"/>
  <c r="BZ22" i="13"/>
  <c r="BZ34" i="13"/>
  <c r="BW22" i="13"/>
  <c r="BZ21" i="13"/>
  <c r="CA105" i="13"/>
  <c r="BZ135" i="13"/>
  <c r="BV74" i="13"/>
  <c r="CA61" i="13"/>
  <c r="BV61" i="13"/>
  <c r="CA70" i="13"/>
  <c r="BW24" i="13"/>
  <c r="BX61" i="13"/>
  <c r="BW61" i="13"/>
  <c r="BZ136" i="13"/>
  <c r="BX136" i="13"/>
  <c r="BX70" i="13"/>
  <c r="BX24" i="13"/>
  <c r="BV24" i="13"/>
  <c r="BV136" i="13"/>
  <c r="CA24" i="13"/>
  <c r="BW136" i="13"/>
  <c r="CA136" i="13"/>
  <c r="BY70" i="13"/>
  <c r="BW70" i="13"/>
  <c r="BV70" i="13"/>
  <c r="CA69" i="13"/>
  <c r="BY21" i="13"/>
  <c r="BV21" i="13"/>
  <c r="BZ72" i="13"/>
  <c r="BW74" i="13"/>
  <c r="BZ74" i="13"/>
  <c r="BV134" i="13"/>
  <c r="BX25" i="13"/>
  <c r="BZ105" i="13"/>
  <c r="BW135" i="13"/>
  <c r="CA21" i="13"/>
  <c r="BV25" i="13"/>
  <c r="BY105" i="13"/>
  <c r="BW105" i="13"/>
  <c r="BX135" i="13"/>
  <c r="BX74" i="13"/>
  <c r="BY74" i="13"/>
  <c r="BX105" i="13"/>
  <c r="BZ25" i="13"/>
  <c r="BW25" i="13"/>
  <c r="BV135" i="13"/>
  <c r="BY25" i="13"/>
  <c r="BW19" i="13"/>
  <c r="BX127" i="13"/>
  <c r="BY19" i="13"/>
  <c r="CA127" i="13"/>
  <c r="BX19" i="13"/>
  <c r="BV127" i="13"/>
  <c r="BW127" i="13"/>
  <c r="BZ127" i="13"/>
  <c r="BY28" i="13"/>
  <c r="CA28" i="13"/>
  <c r="BY87" i="13"/>
  <c r="BX28" i="13"/>
  <c r="BY110" i="13"/>
  <c r="BW130" i="13"/>
  <c r="CA112" i="13"/>
  <c r="BZ43" i="13"/>
  <c r="BW98" i="13"/>
  <c r="BW112" i="13"/>
  <c r="BY32" i="13"/>
  <c r="BV42" i="13"/>
  <c r="BX32" i="13"/>
  <c r="CA43" i="13"/>
  <c r="BX43" i="13"/>
  <c r="BY34" i="13"/>
  <c r="BX34" i="13"/>
  <c r="BW128" i="13"/>
  <c r="BV82" i="13"/>
  <c r="BZ112" i="13"/>
  <c r="BY43" i="13"/>
  <c r="CA47" i="13"/>
  <c r="BY112" i="13"/>
  <c r="BV43" i="13"/>
  <c r="BZ81" i="13"/>
  <c r="BV112" i="13"/>
  <c r="CA32" i="13"/>
  <c r="BZ102" i="13"/>
  <c r="BX72" i="13"/>
  <c r="BY72" i="13"/>
  <c r="CA72" i="13"/>
  <c r="BZ134" i="13"/>
  <c r="BX47" i="13"/>
  <c r="BZ47" i="13"/>
  <c r="BV72" i="13"/>
  <c r="BV32" i="13"/>
  <c r="BZ32" i="13"/>
  <c r="CA140" i="13"/>
  <c r="BY47" i="13"/>
  <c r="BV47" i="13"/>
  <c r="BV102" i="13"/>
  <c r="BZ125" i="13"/>
  <c r="BX58" i="13"/>
  <c r="BW69" i="13"/>
  <c r="BX53" i="13"/>
  <c r="BW58" i="13"/>
  <c r="BW76" i="13"/>
  <c r="BZ53" i="13"/>
  <c r="BX101" i="13"/>
  <c r="BX97" i="13"/>
  <c r="BY115" i="13"/>
  <c r="BX107" i="13"/>
  <c r="CA53" i="13"/>
  <c r="BY81" i="13"/>
  <c r="BX87" i="13"/>
  <c r="BX130" i="13"/>
  <c r="BX20" i="13"/>
  <c r="BX18" i="13"/>
  <c r="CA58" i="13"/>
  <c r="BY20" i="13"/>
  <c r="BX123" i="13"/>
  <c r="CA100" i="13"/>
  <c r="CA81" i="13"/>
  <c r="CA128" i="13"/>
  <c r="BY128" i="13"/>
  <c r="CA110" i="13"/>
  <c r="BX82" i="13"/>
  <c r="BW87" i="13"/>
  <c r="BZ87" i="13"/>
  <c r="BZ130" i="13"/>
  <c r="BW52" i="13"/>
  <c r="BV53" i="13"/>
  <c r="CA45" i="13"/>
  <c r="BW45" i="13"/>
  <c r="BX45" i="13"/>
  <c r="CA20" i="13"/>
  <c r="BZ100" i="13"/>
  <c r="BX128" i="13"/>
  <c r="BV87" i="13"/>
  <c r="BV52" i="13"/>
  <c r="BW20" i="13"/>
  <c r="BV58" i="13"/>
  <c r="BV20" i="13"/>
  <c r="BY123" i="13"/>
  <c r="BW81" i="13"/>
  <c r="BV128" i="13"/>
  <c r="BV110" i="13"/>
  <c r="BV108" i="13"/>
  <c r="CA82" i="13"/>
  <c r="BV130" i="13"/>
  <c r="BX52" i="13"/>
  <c r="BW53" i="13"/>
  <c r="BY58" i="13"/>
  <c r="BZ45" i="13"/>
  <c r="BX42" i="13"/>
  <c r="BV98" i="13"/>
  <c r="BZ98" i="13"/>
  <c r="BX98" i="13"/>
  <c r="CA98" i="13"/>
  <c r="BY78" i="13"/>
  <c r="BY113" i="13"/>
  <c r="BY140" i="13"/>
  <c r="BV140" i="13"/>
  <c r="BW102" i="13"/>
  <c r="BZ85" i="13"/>
  <c r="BX86" i="13"/>
  <c r="BV111" i="13"/>
  <c r="BX134" i="13"/>
  <c r="CA134" i="13"/>
  <c r="BX140" i="13"/>
  <c r="BW140" i="13"/>
  <c r="BY141" i="13"/>
  <c r="BY79" i="13"/>
  <c r="BY102" i="13"/>
  <c r="BV86" i="13"/>
  <c r="BW134" i="13"/>
  <c r="CA102" i="13"/>
  <c r="BV125" i="13"/>
  <c r="BX124" i="13"/>
  <c r="BW42" i="13"/>
  <c r="BZ78" i="13"/>
  <c r="BZ113" i="13"/>
  <c r="BZ42" i="13"/>
  <c r="BW78" i="13"/>
  <c r="CA78" i="13"/>
  <c r="BW113" i="13"/>
  <c r="CA113" i="13"/>
  <c r="BY42" i="13"/>
  <c r="BY59" i="13"/>
  <c r="BY129" i="13"/>
  <c r="BX78" i="13"/>
  <c r="BX113" i="13"/>
  <c r="BZ97" i="13"/>
  <c r="CA115" i="13"/>
  <c r="CA76" i="13"/>
  <c r="BY84" i="13"/>
  <c r="BV114" i="13"/>
  <c r="BY69" i="13"/>
  <c r="BW80" i="13"/>
  <c r="BV84" i="13"/>
  <c r="BX106" i="13"/>
  <c r="CA114" i="13"/>
  <c r="BZ69" i="13"/>
  <c r="BZ101" i="13"/>
  <c r="BZ107" i="13"/>
  <c r="BV106" i="13"/>
  <c r="BX69" i="13"/>
  <c r="BW123" i="13"/>
  <c r="BZ123" i="13"/>
  <c r="BV100" i="13"/>
  <c r="BX100" i="13"/>
  <c r="BV81" i="13"/>
  <c r="CA99" i="13"/>
  <c r="BY71" i="13"/>
  <c r="BW110" i="13"/>
  <c r="BY108" i="13"/>
  <c r="BZ82" i="13"/>
  <c r="BW82" i="13"/>
  <c r="BY130" i="13"/>
  <c r="BZ52" i="13"/>
  <c r="BZ59" i="13"/>
  <c r="BV123" i="13"/>
  <c r="BW100" i="13"/>
  <c r="BY99" i="13"/>
  <c r="BZ110" i="13"/>
  <c r="BX77" i="13"/>
  <c r="CA108" i="13"/>
  <c r="BY52" i="13"/>
  <c r="BV59" i="13"/>
  <c r="BX59" i="13"/>
  <c r="BZ109" i="13"/>
  <c r="BX99" i="13"/>
  <c r="BZ99" i="13"/>
  <c r="BY77" i="13"/>
  <c r="CA139" i="13"/>
  <c r="BW131" i="13"/>
  <c r="CA59" i="13"/>
  <c r="BV99" i="13"/>
  <c r="BV77" i="13"/>
  <c r="BZ77" i="13"/>
  <c r="BZ139" i="13"/>
  <c r="BZ131" i="13"/>
  <c r="BZ73" i="13"/>
  <c r="BW77" i="13"/>
  <c r="BY101" i="13"/>
  <c r="BX80" i="13"/>
  <c r="BV97" i="13"/>
  <c r="BZ115" i="13"/>
  <c r="BX115" i="13"/>
  <c r="BY76" i="13"/>
  <c r="BV76" i="13"/>
  <c r="CA107" i="13"/>
  <c r="BZ84" i="13"/>
  <c r="BY106" i="13"/>
  <c r="BW114" i="13"/>
  <c r="BZ114" i="13"/>
  <c r="CA101" i="13"/>
  <c r="CA80" i="13"/>
  <c r="BY80" i="13"/>
  <c r="CA97" i="13"/>
  <c r="BV115" i="13"/>
  <c r="BX76" i="13"/>
  <c r="BV107" i="13"/>
  <c r="CA84" i="13"/>
  <c r="BZ106" i="13"/>
  <c r="BX114" i="13"/>
  <c r="BV101" i="13"/>
  <c r="BV80" i="13"/>
  <c r="BW97" i="13"/>
  <c r="BY107" i="13"/>
  <c r="BW84" i="13"/>
  <c r="BW106" i="13"/>
  <c r="BZ141" i="13"/>
  <c r="BV79" i="13"/>
  <c r="BW79" i="13"/>
  <c r="BW125" i="13"/>
  <c r="CA85" i="13"/>
  <c r="BV85" i="13"/>
  <c r="CA86" i="13"/>
  <c r="BZ124" i="13"/>
  <c r="BW124" i="13"/>
  <c r="BV75" i="13"/>
  <c r="BW141" i="13"/>
  <c r="CA141" i="13"/>
  <c r="CA96" i="13"/>
  <c r="BX79" i="13"/>
  <c r="CA79" i="13"/>
  <c r="BX125" i="13"/>
  <c r="BX85" i="13"/>
  <c r="BW85" i="13"/>
  <c r="BY86" i="13"/>
  <c r="BY124" i="13"/>
  <c r="BX83" i="13"/>
  <c r="BX141" i="13"/>
  <c r="BZ96" i="13"/>
  <c r="CA125" i="13"/>
  <c r="BW86" i="13"/>
  <c r="BW109" i="13"/>
  <c r="BV71" i="13"/>
  <c r="CA73" i="13"/>
  <c r="BV129" i="13"/>
  <c r="BW139" i="13"/>
  <c r="BZ126" i="13"/>
  <c r="BX131" i="13"/>
  <c r="CA131" i="13"/>
  <c r="BX73" i="13"/>
  <c r="BW73" i="13"/>
  <c r="BX139" i="13"/>
  <c r="BY131" i="13"/>
  <c r="BY73" i="13"/>
  <c r="BX88" i="13"/>
  <c r="BV139" i="13"/>
  <c r="BZ75" i="13"/>
  <c r="BX75" i="13"/>
  <c r="BX96" i="13"/>
  <c r="BY111" i="13"/>
  <c r="BW111" i="13"/>
  <c r="CA83" i="13"/>
  <c r="BZ83" i="13"/>
  <c r="BY75" i="13"/>
  <c r="BW75" i="13"/>
  <c r="BY96" i="13"/>
  <c r="BZ111" i="13"/>
  <c r="BX111" i="13"/>
  <c r="BV83" i="13"/>
  <c r="BY83" i="13"/>
  <c r="BV96" i="13"/>
  <c r="CA109" i="13"/>
  <c r="BX109" i="13"/>
  <c r="BX71" i="13"/>
  <c r="BW71" i="13"/>
  <c r="BZ129" i="13"/>
  <c r="BW129" i="13"/>
  <c r="BV109" i="13"/>
  <c r="BZ71" i="13"/>
  <c r="CA129" i="13"/>
  <c r="BY88" i="13"/>
  <c r="BV126" i="13"/>
  <c r="BZ88" i="13"/>
  <c r="BW126" i="13"/>
  <c r="CA88" i="13"/>
  <c r="BX126" i="13"/>
  <c r="BY103" i="13"/>
  <c r="BW88" i="13"/>
  <c r="CA126" i="13"/>
  <c r="BZ137" i="13"/>
  <c r="CA137" i="13"/>
  <c r="BW137" i="13"/>
  <c r="BX137" i="13"/>
  <c r="BY137" i="13"/>
  <c r="BX133" i="13"/>
  <c r="BZ108" i="13"/>
  <c r="BX108" i="13"/>
  <c r="BY133" i="13"/>
  <c r="BZ133" i="13"/>
  <c r="CA133" i="13"/>
  <c r="BZ104" i="13"/>
  <c r="BV133" i="13"/>
  <c r="BW132" i="13"/>
  <c r="BZ132" i="13"/>
  <c r="BX132" i="13"/>
  <c r="CA103" i="13"/>
  <c r="BY142" i="13"/>
  <c r="BV103" i="13"/>
  <c r="BZ142" i="13"/>
  <c r="BW103" i="13"/>
  <c r="CA132" i="13"/>
  <c r="CA142" i="13"/>
  <c r="BX103" i="13"/>
  <c r="BV132" i="13"/>
  <c r="BV142" i="13"/>
  <c r="BX142" i="13"/>
  <c r="BX104" i="13"/>
  <c r="BY104" i="13"/>
  <c r="BV104" i="13"/>
  <c r="BW104" i="13"/>
  <c r="CA57" i="13"/>
  <c r="BZ57" i="13"/>
  <c r="BY57" i="13"/>
  <c r="BV57" i="13"/>
  <c r="BW57" i="13"/>
  <c r="CA19" i="13" l="1"/>
  <c r="BZ19" i="13"/>
  <c r="BY15" i="13"/>
  <c r="CA15" i="13"/>
  <c r="BX15" i="13"/>
  <c r="BW15" i="13"/>
  <c r="BZ15" i="13"/>
  <c r="BW18" i="13"/>
  <c r="BV18" i="13"/>
  <c r="BZ18" i="13"/>
  <c r="BY18" i="13"/>
</calcChain>
</file>

<file path=xl/comments1.xml><?xml version="1.0" encoding="utf-8"?>
<comments xmlns="http://schemas.openxmlformats.org/spreadsheetml/2006/main">
  <authors>
    <author>m</author>
    <author>ㅤ</author>
    <author>加地英二</author>
    <author>J</author>
  </authors>
  <commentList>
    <comment ref="BC2" authorId="0" shapeId="0">
      <text>
        <r>
          <rPr>
            <sz val="9"/>
            <color indexed="81"/>
            <rFont val="ＭＳ Ｐゴシック"/>
            <family val="3"/>
            <charset val="128"/>
          </rPr>
          <t xml:space="preserve">調査対象工事の名称を記入してください。
</t>
        </r>
      </text>
    </comment>
    <comment ref="BC4" authorId="0" shapeId="0">
      <text>
        <r>
          <rPr>
            <sz val="9"/>
            <color indexed="81"/>
            <rFont val="ＭＳ Ｐゴシック"/>
            <family val="3"/>
            <charset val="128"/>
          </rPr>
          <t>調査対象工事の元請の工事請負者名を記入してください。なお、JVの場合は「〇〇JV」と省略せずに正確な名称を記入してください。</t>
        </r>
      </text>
    </comment>
    <comment ref="R5" authorId="1" shapeId="0">
      <text>
        <r>
          <rPr>
            <sz val="9"/>
            <color indexed="81"/>
            <rFont val="MS P ゴシック"/>
            <family val="3"/>
            <charset val="128"/>
          </rPr>
          <t xml:space="preserve">・１０月の調査対象期間中に調査対象工事に従事していた場合、１０月が調査対象月となるため、「１０月」と記入してください。
・１０月の調査対象期間中に調査対象工事に従事せず、９月の調査対象期間中に調査対象工事に従事し、かつ手引きの表「職種番号」のうち、＊印の３８職種に該当する建設労働者は、９月が調査対象月となるため、「９月」と記入してください。
※９月分と１０月分の調査票（様式１、２、３、１－１）はそれぞれ分けて作成してください。
</t>
        </r>
      </text>
    </comment>
    <comment ref="BC5" authorId="0" shapeId="0">
      <text>
        <r>
          <rPr>
            <sz val="9"/>
            <color indexed="81"/>
            <rFont val="ＭＳ Ｐゴシック"/>
            <family val="3"/>
            <charset val="128"/>
          </rPr>
          <t xml:space="preserve">本調査を受ける会社の名称、郵便番号、住所及び電話番号を記入してください。
</t>
        </r>
      </text>
    </comment>
    <comment ref="R6" authorId="1" shapeId="0">
      <text>
        <r>
          <rPr>
            <sz val="9"/>
            <color indexed="81"/>
            <rFont val="ＭＳ Ｐゴシック"/>
            <family val="3"/>
            <charset val="128"/>
          </rPr>
          <t>会社が定めている賃金計算期間（始まりの月日と終わりの月日）を記入してください。
・調査対象月10月：10月1日～31日の間に締切日のある賃金計算期間（1か月間）
・調査対象月9月：９月1日～3０日の間に締切日のある賃金計算期間（1か月間）</t>
        </r>
      </text>
    </comment>
    <comment ref="BN6" authorId="2" shapeId="0">
      <text>
        <r>
          <rPr>
            <sz val="9"/>
            <color indexed="81"/>
            <rFont val="ＭＳ Ｐゴシック"/>
            <family val="3"/>
            <charset val="128"/>
          </rPr>
          <t xml:space="preserve">数字７桁を連続で入力してください。
-（ハイフン）は不要です。
</t>
        </r>
      </text>
    </comment>
    <comment ref="CE6" authorId="0" shapeId="0">
      <text>
        <r>
          <rPr>
            <sz val="9"/>
            <color indexed="81"/>
            <rFont val="ＭＳ Ｐゴシック"/>
            <family val="3"/>
            <charset val="128"/>
          </rPr>
          <t xml:space="preserve">各事業所において、それぞれ加入している場合は「1」、加入していない場合は、「0」と記入してください。
</t>
        </r>
      </text>
    </comment>
    <comment ref="CI6" authorId="0" shapeId="0">
      <text>
        <r>
          <rPr>
            <sz val="9"/>
            <color indexed="81"/>
            <rFont val="ＭＳ Ｐゴシック"/>
            <family val="3"/>
            <charset val="128"/>
          </rPr>
          <t>各事業所において、それぞれ加入している場合は「1」、加入していない場合は、「0」と記入してください。</t>
        </r>
      </text>
    </comment>
    <comment ref="CL6" authorId="0" shapeId="0">
      <text>
        <r>
          <rPr>
            <sz val="9"/>
            <color indexed="81"/>
            <rFont val="ＭＳ Ｐゴシック"/>
            <family val="3"/>
            <charset val="128"/>
          </rPr>
          <t>各事業所において、それぞれ加入している場合は「1」、加入していない場合は、「0」と記入してください。</t>
        </r>
      </text>
    </comment>
    <comment ref="CQ6" authorId="3" shapeId="0">
      <text>
        <r>
          <rPr>
            <sz val="9"/>
            <color indexed="81"/>
            <rFont val="MS P ゴシック"/>
            <family val="3"/>
            <charset val="128"/>
          </rPr>
          <t>契約前に元請負人に提出した最終見積書の法定福利費の明示状況を下の分類に従い選択してください。
※元請の場合は見積書の法定福利費の明示状況（カラム24）は「０」とし、発注者との契約時点の請負代金内訳書における明示状況（カラム25）を記入してください。
※「法定福利費込み」など、内訳がわからないものは「１内訳明示なし」としてください。
「0」：作成していない
「1」：内訳明示なし
「2」：内訳明示あり</t>
        </r>
      </text>
    </comment>
    <comment ref="CV6" authorId="3" shapeId="0">
      <text>
        <r>
          <rPr>
            <sz val="9"/>
            <color indexed="81"/>
            <rFont val="MS P ゴシック"/>
            <family val="3"/>
            <charset val="128"/>
          </rPr>
          <t>契約時点の請負代金内訳書の法定福利費の明示状況を下の分類に従い選択してください。（契約変更後の明示状況を記入する必要はありません。）
※元請の場合は見積書の法定福利費の明示状況（カラム24）は「０」とし、発注者との契約時点の請負代金内訳書における明示状況（カラム25）を記入してください。
※「法定福利費込み」など、内訳がわからないものは「１内訳明示なし」としてください。
「0」：作成していない
「1」：内訳明示なし
「2」：内訳明示あり</t>
        </r>
      </text>
    </comment>
    <comment ref="BJ7" authorId="0" shapeId="0">
      <text>
        <r>
          <rPr>
            <sz val="9"/>
            <color indexed="81"/>
            <rFont val="ＭＳ Ｐゴシック"/>
            <family val="3"/>
            <charset val="128"/>
          </rPr>
          <t xml:space="preserve">住所は都道府県から入力してください。
○○県△△市・・・町
</t>
        </r>
      </text>
    </comment>
    <comment ref="R9" authorId="1" shapeId="0">
      <text>
        <r>
          <rPr>
            <sz val="9"/>
            <color indexed="81"/>
            <rFont val="MS P ゴシック"/>
            <family val="3"/>
            <charset val="128"/>
          </rPr>
          <t xml:space="preserve">記入した調査の対象となる「賃金計算期間」について、会社が定めている賃金支払日（月日）を記入してください。
</t>
        </r>
        <r>
          <rPr>
            <sz val="9"/>
            <color indexed="81"/>
            <rFont val="Malgun Gothic Semilight"/>
            <family val="3"/>
            <charset val="129"/>
          </rPr>
          <t>(</t>
        </r>
        <r>
          <rPr>
            <sz val="9"/>
            <color indexed="81"/>
            <rFont val="MS P ゴシック"/>
            <family val="3"/>
            <charset val="128"/>
          </rPr>
          <t>注</t>
        </r>
        <r>
          <rPr>
            <sz val="9"/>
            <color indexed="81"/>
            <rFont val="Malgun Gothic Semilight"/>
            <family val="3"/>
            <charset val="129"/>
          </rPr>
          <t xml:space="preserve">)
</t>
        </r>
        <r>
          <rPr>
            <sz val="9"/>
            <color indexed="81"/>
            <rFont val="MS P ゴシック"/>
            <family val="3"/>
            <charset val="128"/>
          </rPr>
          <t xml:space="preserve">１．賃金支払日が１か月に２回以上あった場合は、その最初と最後の月日を２段書きで記入して下さい。
２．週払いの場合は、１か月の所定労働日数に換算して扱ってください｡
３．月給者と日給者で支払日が異なる場合は、２段書きで記入してください。
</t>
        </r>
      </text>
    </comment>
    <comment ref="BC10" authorId="0" shapeId="0">
      <text>
        <r>
          <rPr>
            <sz val="9"/>
            <color indexed="81"/>
            <rFont val="ＭＳ Ｐゴシック"/>
            <family val="3"/>
            <charset val="128"/>
          </rPr>
          <t xml:space="preserve">調査票作成者の氏名を記入し、押印またはサインをしてください。
　　※実際に記入されている方の氏名です。
</t>
        </r>
      </text>
    </comment>
    <comment ref="CE10" authorId="0" shapeId="0">
      <text>
        <r>
          <rPr>
            <sz val="9"/>
            <color indexed="81"/>
            <rFont val="ＭＳ Ｐゴシック"/>
            <family val="3"/>
            <charset val="128"/>
          </rPr>
          <t>「様式－３　年計票（労働日数・臨時の給与）」の「所定労働日の日数」の年計を転記してください。
　以下の２つの条件を両方満たす場合には、年間所定労働日数を記入する必要はありませんので、該当欄に横線を引いて下さい。
①有給休暇の取得義務の対象となる労働者がいない
②調査の対象となる「賃金計算期間」を含む過去１年間に、臨時の給与を支給しなかった
　賃金支払形態の違いにより、２以上の「年間所定労働日数」が存在する場合には、必ず「月給制」労働者の年間所定労働日数を転記してください。
　変形労働時間制の場合、労働基準監督署へ届け出ている年間労働日数とは、起算日が異なるため一致しない場合があります。
　年間所定労働日数（26～28）は、所定内（116～118）、有給休暇（119～121）の合算と一致するとは限りません。
（エクセル調査票の場合は、様式3の内容が自動的に転記されます）</t>
        </r>
      </text>
    </comment>
    <comment ref="CN10" authorId="0" shapeId="0">
      <text>
        <r>
          <rPr>
            <sz val="9"/>
            <color indexed="81"/>
            <rFont val="ＭＳ Ｐゴシック"/>
            <family val="3"/>
            <charset val="128"/>
          </rPr>
          <t xml:space="preserve">事業所の常時雇用する労働者数について、下記の分類に従い該当する番号を調査対象期間における賃金締切日時点で記入してください。なお、事業所は、企業全体ではなく、一定の場所で継続的に事業が行われる本社及び支店等の各単位を指します。
「1」 ： 1人
「2」 ： 2人～4人
「3」 ： 5人～9人
「4」 ： 10人～29人
「5」 ： 30人～99人
「6」 ： 100人～299人
「7」 ： 300人～499人
「8」 ： 500人～999人
「9」 ： 1000人以上
</t>
        </r>
      </text>
    </comment>
    <comment ref="CQ10" authorId="0" shapeId="0">
      <text>
        <r>
          <rPr>
            <sz val="9"/>
            <color indexed="81"/>
            <rFont val="ＭＳ Ｐゴシック"/>
            <family val="3"/>
            <charset val="128"/>
          </rPr>
          <t xml:space="preserve">企業区分について、法人ならば「1」、個人ならば「2」と記入してください。
</t>
        </r>
      </text>
    </comment>
    <comment ref="CT10" authorId="0" shapeId="0">
      <text>
        <r>
          <rPr>
            <sz val="9"/>
            <color indexed="81"/>
            <rFont val="ＭＳ Ｐゴシック"/>
            <family val="3"/>
            <charset val="128"/>
          </rPr>
          <t>前回調査（令和４年１０月）対象の有無について、下記の分類に従い該当する番号を記入してください。
「0」：調査対象ではなかった
「1」：元請として対象となった
「2」：下請けとして調査対象となった</t>
        </r>
      </text>
    </comment>
    <comment ref="S11" authorId="0" shapeId="0">
      <text>
        <r>
          <rPr>
            <sz val="9"/>
            <color indexed="81"/>
            <rFont val="ＭＳ Ｐゴシック"/>
            <family val="3"/>
            <charset val="128"/>
          </rPr>
          <t>　調査対象工事における、元請、下請次数を記入してください。
　　元請　　　　　　 →　「０」
　　１次下請　　　　→　「１」
　　２次下請　　　　→　「２」
　　　　　・　　　　　　　　・
　　　　　・　　　　　　　　・
　　８次下請　　　　→　「８」
　　９次下請以降　→　「９」
一人親方は、請負契約を結んだ企業の下請として、次数を記入してください。
　例）　二次下請企業と請負契約の一人親方　→  「３」を記入</t>
        </r>
      </text>
    </comment>
    <comment ref="BC11" authorId="0" shapeId="0">
      <text>
        <r>
          <rPr>
            <sz val="9"/>
            <color indexed="81"/>
            <rFont val="ＭＳ Ｐゴシック"/>
            <family val="3"/>
            <charset val="128"/>
          </rPr>
          <t xml:space="preserve">　建設業許可を受けている事業主の場合、手引き（様式－1　賃金調査票　記入例１－１　一般項目①）の「賃金支払事業主建設業許可番号」の分類に従い該当する番号及び建設業許可番号を記入してください。許可番号については、右づめで記入してください。
※警備業の事務所については記入不要です。
</t>
        </r>
      </text>
    </comment>
    <comment ref="A14" authorId="0" shapeId="0">
      <text>
        <r>
          <rPr>
            <sz val="9"/>
            <color indexed="81"/>
            <rFont val="ＭＳ Ｐゴシック"/>
            <family val="3"/>
            <charset val="128"/>
          </rPr>
          <t>各労働者に１,２,３,･･･の順につける番号ですが、１の位は用紙に印刷されていますので、10の位のみ必要に応じて記入してください。</t>
        </r>
      </text>
    </comment>
    <comment ref="D14" authorId="0" shapeId="0">
      <text>
        <r>
          <rPr>
            <sz val="9"/>
            <color indexed="81"/>
            <rFont val="ＭＳ Ｐゴシック"/>
            <family val="3"/>
            <charset val="128"/>
          </rPr>
          <t xml:space="preserve">各労働者の氏名を、記入してください。
</t>
        </r>
      </text>
    </comment>
    <comment ref="K14" authorId="0" shapeId="0">
      <text>
        <r>
          <rPr>
            <sz val="9"/>
            <color indexed="81"/>
            <rFont val="ＭＳ Ｐゴシック"/>
            <family val="3"/>
            <charset val="128"/>
          </rPr>
          <t>各労働者に１,２,３,･･･の順につける番号ですが、１の位は用紙に印刷されていますので、10の位のみ必要に応じて記入してください。</t>
        </r>
      </text>
    </comment>
    <comment ref="N14" authorId="0" shapeId="0">
      <text>
        <r>
          <rPr>
            <sz val="9"/>
            <color indexed="81"/>
            <rFont val="ＭＳ Ｐゴシック"/>
            <family val="3"/>
            <charset val="128"/>
          </rPr>
          <t xml:space="preserve">会社が各労働者に定めている休日制度及び１日の所定労働時間について、該当する番号を手引き（様式－１　賃金調査票　記入例１－２　一般項目②）の「就労形態」から選び、記入してください。
(注)
・平日が８時間、土曜日が４時間のように、曜日によって時間が異なる場合、時間給の場合、就労規則がなく所定労働時間が定まっていない場合（いわゆる「一人親方」）は、その他の「8」を記入してください。
・1年または1ヶ月超単位の変形労働制の場合は「６」を記入してください。
</t>
        </r>
      </text>
    </comment>
    <comment ref="O14" authorId="0" shapeId="0">
      <text>
        <r>
          <rPr>
            <sz val="9"/>
            <color indexed="81"/>
            <rFont val="ＭＳ Ｐゴシック"/>
            <family val="3"/>
            <charset val="128"/>
          </rPr>
          <t>各労働者の賃金支払形態及び雇用形態について、該当する番号を下記から選び、記入してください。
日給制（日給月給制及び時間給制を含む）又は出来高給制
「1」：日雇い(日々雇用)又は臨時(１か月未満の期間を定めて雇用)労働者
「2」：上記以外の労働者（１か月以上の期間を定めて雇用しているか又は特に期間を定めずに継続雇用している常雇の労働者）
月給制
「3」：給与規定において欠勤による給与の差引がない労働者
     ：完全月給制
      ※ただし、欠勤を有給に振り替える場合はこれに該当しない
「4」：給与規定において欠勤による給与の差引がある労働者
     ：月給日給制
経費込み賃金制（個人事業主、一人親方含む)
「5」：賃金を経費込みで受け取っている労働者
「6」：賃金を経費込みで受け取っている労働者のうち、所定内労働時間を定めていない労働者</t>
        </r>
      </text>
    </comment>
    <comment ref="P14" authorId="0" shapeId="0">
      <text>
        <r>
          <rPr>
            <sz val="9"/>
            <color indexed="81"/>
            <rFont val="ＭＳ Ｐゴシック"/>
            <family val="3"/>
            <charset val="128"/>
          </rPr>
          <t>外国人材の在留資格を下から選択してください。なお、日本人の場合は「０」を記入してください。
「0」：日本人、永住者、定住者、日本人・永住者の配偶者等
「1」：特定活動
「2」：特定技能</t>
        </r>
      </text>
    </comment>
    <comment ref="Q14" authorId="0" shapeId="0">
      <text>
        <r>
          <rPr>
            <sz val="9"/>
            <color indexed="81"/>
            <rFont val="ＭＳ Ｐゴシック"/>
            <family val="3"/>
            <charset val="128"/>
          </rPr>
          <t>各労働者の該当する職種番号を記入してください（詳細については、手引きの「6　職種の分類」を参照してください）</t>
        </r>
      </text>
    </comment>
    <comment ref="S14" authorId="1" shapeId="0">
      <text>
        <r>
          <rPr>
            <sz val="9"/>
            <color indexed="81"/>
            <rFont val="MS P ゴシック"/>
            <family val="3"/>
            <charset val="128"/>
          </rPr>
          <t>性別を下から選択してください。
男性：「１」
女性：「２」
無回答：「３」</t>
        </r>
      </text>
    </comment>
    <comment ref="T14" authorId="0" shapeId="0">
      <text>
        <r>
          <rPr>
            <sz val="9"/>
            <color indexed="81"/>
            <rFont val="ＭＳ Ｐゴシック"/>
            <family val="3"/>
            <charset val="128"/>
          </rPr>
          <t xml:space="preserve">10月1日現在の満年齢を記入してください。
</t>
        </r>
      </text>
    </comment>
    <comment ref="V14" authorId="0" shapeId="0">
      <text>
        <r>
          <rPr>
            <sz val="9"/>
            <color indexed="81"/>
            <rFont val="ＭＳ Ｐゴシック"/>
            <family val="3"/>
            <charset val="128"/>
          </rPr>
          <t xml:space="preserve">「職種番号」欄に記入した職種に関する経験年数を記入してください。他の会社での勤務実績がある労働者は、他の会社での経験年数も含めて記入してください。
　経験年数が１年未満の場合、０年と記入してください。また、端数（月数）は切り捨ててください（例：２年７ヶ月→２年）。
　外国人材の場合は、日本国内での技能実習期間を含む年数を記入してください。
</t>
        </r>
      </text>
    </comment>
    <comment ref="AB14" authorId="0" shapeId="0">
      <text>
        <r>
          <rPr>
            <sz val="9"/>
            <color indexed="81"/>
            <rFont val="ＭＳ Ｐゴシック"/>
            <family val="3"/>
            <charset val="128"/>
          </rPr>
          <t>記入に当たっては、端数時間の有無に応じ、下記に従って記入してください。労働時間数との関係については、手引き（様式－1　賃金調査票　記入例１－３　労働日数、労働時間数）の「＜参考＞　労働時間数と「労働時間数」欄の関係」を参考にしてください。
・合計時間に端数無：整数部分のみ記入(小数部分に０を記入する必要はありません)
・合計時間に端数有：小数点以下第２位を四捨五入して、小数点以下第１位まで記入
※例えば｢１６０時間１５分｣は｢１６０．２５｣時間となりますが、四捨五入を行うと｢１６０．３｣となります。</t>
        </r>
      </text>
    </comment>
    <comment ref="AN14" authorId="0" shapeId="0">
      <text>
        <r>
          <rPr>
            <sz val="9"/>
            <color indexed="81"/>
            <rFont val="ＭＳ Ｐゴシック"/>
            <family val="3"/>
            <charset val="128"/>
          </rPr>
          <t>各労働者について、調査の対象となる「賃金計算期間」内に取得した有給休暇の時間の合計を記入してください。
　記入に当たっては、端数時間の有無に応じ、下記に従って記入してください。
　有給休暇を取得していなかった場合は「０」を記入してください。
・合計時間に端数無：整数部分のみ記入(小数部分に０を記入する必要はありません)
・合計時間に端数有：小数点以下第２位を四捨五入して、小数点以下第１位まで記入
※例えば｢１６０時間１５分｣は｢１６０．２５｣時間となりますが、四捨五入を行うと｢１６０．３｣となります。</t>
        </r>
      </text>
    </comment>
    <comment ref="AR14" authorId="0" shapeId="0">
      <text>
        <r>
          <rPr>
            <sz val="9"/>
            <color indexed="81"/>
            <rFont val="ＭＳ Ｐゴシック"/>
            <family val="3"/>
            <charset val="128"/>
          </rPr>
          <t>各労働者の賃金支払形態に応じ、下記に従って、調査の対象となる「賃金計算期間」内の賃金の額を記入するか、横線を引いてください。
・日給制(日給月給制及び時間給制を含む)の労働者：
会社が定めている通常の所定労働日の所定労働時間の労働に対して支払った、１日当たりの基本賃金(定額)
・調査の対象となる「賃金計算期間」内に日給制と出来高給制を併用していた労働者：
日給制で労働する場合について、会社が定めている通常の所定労働日の所定労働時間の労働に対して支払った、１日当たりの基本賃金（定額）
・出来高給制又は月給制の労働者：
該当欄に横線を引く
（注）出来高給制の労働者の場合、保証給等の額を記入する必要はありません。</t>
        </r>
      </text>
    </comment>
    <comment ref="DA14" authorId="0" shapeId="0">
      <text>
        <r>
          <rPr>
            <sz val="9"/>
            <color indexed="81"/>
            <rFont val="ＭＳ Ｐゴシック"/>
            <family val="3"/>
            <charset val="128"/>
          </rPr>
          <t xml:space="preserve">各労働者について、調査の対象となる「賃金計算期間」内に支給した実物給与（通勤用定期券・回数券、食事の支給、住宅の貸与等、通貨以外の物で賃金として支給した物）の賃金とみなされる額の合計を計算し、記入してください。日単位で支給している物については、会社が定めている休日の労働に対して支給した部分を除いて記入してください。
　実物給与を支給しなかった場合には「０」を記入してください。
（注）
１．残業時の食事の支給は、所定労働時間内の労働に対する賃金ではないので、対象外となります。
２．作業用具、作業用被服の支給は、企業設備の一環であり賃金ではないので、対象外となります。
３．通勤用定期券を１か月を超える期間（３か月、６か月等）毎に支給している場合は、１か月当たりの額を記入してください。
４．振替によって所定労働日扱いとなった休日の労働に対して支給した部分は、計算の対象となります。
</t>
        </r>
      </text>
    </comment>
    <comment ref="DF14" authorId="0" shapeId="0">
      <text>
        <r>
          <rPr>
            <sz val="9"/>
            <color indexed="81"/>
            <rFont val="ＭＳ Ｐゴシック"/>
            <family val="3"/>
            <charset val="128"/>
          </rPr>
          <t>雇用保険、健康保険及び年金保険の被保険者（本人）負担額を記入してください。
　（上記３保険について、加入しているものは、全て記入してください。）
　健康保険については、介護保険第２号被保険者（４０歳以上６５歳未満の方）は介護保険料を含めた額を記入してください。
　年金については、年金基金の掛金を含んだ額を記入してください。
※支払い額が不明な場合は｢00001｣、未加入の場合は「00000」と記入してください。</t>
        </r>
      </text>
    </comment>
    <comment ref="X15" authorId="0" shapeId="0">
      <text>
        <r>
          <rPr>
            <sz val="9"/>
            <color indexed="81"/>
            <rFont val="ＭＳ Ｐゴシック"/>
            <family val="3"/>
            <charset val="128"/>
          </rPr>
          <t>各労働者の賃金支払形態に応じ、下記に従って調査の対象となる「賃金計算期間」内の該当する所定内労働日数を計算し、記入してください。なお、休日に労働した日数を除いて記入してください。
・日給制（日給月給制及び時間給制を含む）又は出来高給制：
　会社が定めている所定労働日の内、実際に働いた日数（１日の所定労働時間フルに休暇をとった有給休暇日を除く。）
　　(注)
　　　１．所定労働時間フルには働いていない労働日があった場合でも、その日は１日として計算してください。
　　　２．振替によって所定労働日扱いとなった休日は所定労働日に含め、逆に振替によって休日扱いとなった日は所定労働日から除いて計算してください。
・月給制：
　会社が定めている所定労働日の日数から、１日の所定労働時間フルに休暇をとった有給休暇日及び欠勤日を除いた日数。
　　(注）
　　　１．日給制又は出来高制の労働者の場合と違って、休日の振替を考慮する必要はありません。
　　　２．悪天候等により所定労働日に就労しなかった日数も除いて計算してください。
　　　３．月給制で欠勤等による給与の差引がない労働者（雇用形態コード「３」）については、欠勤日を除く必要はありません。</t>
        </r>
      </text>
    </comment>
    <comment ref="Z15" authorId="0" shapeId="0">
      <text>
        <r>
          <rPr>
            <sz val="9"/>
            <color indexed="81"/>
            <rFont val="ＭＳ Ｐゴシック"/>
            <family val="3"/>
            <charset val="128"/>
          </rPr>
          <t xml:space="preserve">会社が定めている所定労働日の内、各労働者が１日の所定労働時間フルに休暇をとった有給休暇日の日数を、記入してください。
（注）振替によって休日を所定労働日扱いとした上で、有給休暇をとった場合は、当該日数を有給休暇日数に含めて計算してください。
</t>
        </r>
      </text>
    </comment>
    <comment ref="AB15" authorId="0" shapeId="0">
      <text>
        <r>
          <rPr>
            <sz val="9"/>
            <color indexed="81"/>
            <rFont val="ＭＳ Ｐゴシック"/>
            <family val="3"/>
            <charset val="128"/>
          </rPr>
          <t>各労働者の賃金支払形態に応じ、下記に従って、調査の対象となる｢賃金計算期間｣内の所定内労働時間数を計算して記入してください。
（注）休日に労働した時間数を除いて記入してください。
・日給制（日給月給制及び時間給制を含む）又は出来高給制の労働者：
会社が定めている所定労働日における所定労働時間（始業時刻から終業時刻までから休憩時間を除いた時間）の内、実際に働いた時間（有給休暇時間及び遅刻、早退等により労働しなかった時間を除く）の合計。
(注)振替によって所定労働日扱いとなった休日は所定労働日に含め、逆に振替によって休日扱いとなった日は所定労働日から除いて計算してください。
・月給制の労働者：
会社が定めている所定労働日における所定労働時間（始業時刻から終業時刻まで時間から休憩時間分を除いた時間）の合計から有給休暇時間及び欠勤時間の合計を除いた時間。
また、変形労働時間制を採用している場合、平均の月労働時間数を所定内労働時間の上に（ ）書で記入してください。
(注)
１．日給制又は出来高給制の労働者の場合と違って、休日の振替を考慮する必要はありません。　　　　
２．悪天候等により所定労働日に就労しなかった時間数も除いて計算してください。　
３．月給制で欠勤等による給与の差引がない労働者（給与形態コード「３」）については、欠勤時間の合計を除く必要はありません。</t>
        </r>
      </text>
    </comment>
    <comment ref="AF15" authorId="0" shapeId="0">
      <text>
        <r>
          <rPr>
            <sz val="9"/>
            <color indexed="81"/>
            <rFont val="ＭＳ Ｐゴシック"/>
            <family val="3"/>
            <charset val="128"/>
          </rPr>
          <t xml:space="preserve">各労働者について、調査の対象となる「賃金計算期間」内の会社が定めている所定労働日において、所定労働時間以外の時間帯に労働した時間(所定労働時間外の深夜を含む)の合計を記入してください。
（注）休日に労働した時間を除いて計算してください。時間外に労働していない場合は「０」を記入してください。
</t>
        </r>
      </text>
    </comment>
    <comment ref="AJ15" authorId="0" shapeId="0">
      <text>
        <r>
          <rPr>
            <sz val="9"/>
            <color indexed="81"/>
            <rFont val="ＭＳ Ｐゴシック"/>
            <family val="3"/>
            <charset val="128"/>
          </rPr>
          <t xml:space="preserve">各労働者について、調査の対象となる「賃金計算期間」内の会社が定めている所定労働日以外の休日において、労働した時間(休日の所定労働時間外及び深夜を含む)の合計を記入してください。
（注）休日に全く働いていない場合は「０」を記入してください。
</t>
        </r>
      </text>
    </comment>
    <comment ref="AW15" authorId="0" shapeId="0">
      <text>
        <r>
          <rPr>
            <sz val="9"/>
            <color indexed="81"/>
            <rFont val="ＭＳ Ｐゴシック"/>
            <family val="3"/>
            <charset val="128"/>
          </rPr>
          <t xml:space="preserve">各労働者の賃金支払形態に応じ、手引き（様式－1　賃金調査票　記入例１－４　基本日額、基本給・出来高給、手当の額）の②「基本給」及び「出来高給」に従って、調査の対象となる｢賃金計算期間」内の賃金の額を計算して記入してください。
　労働時間との関係については、手引き（様式－1　賃金調査票　記入例１－４　基本日額、基本給・出来高給、手当の額）の「〈参考〉　労働時間と「基本給」・「出来高給」欄との関係」を参考にしてください。
</t>
        </r>
      </text>
    </comment>
    <comment ref="BD15" authorId="0" shapeId="0">
      <text>
        <r>
          <rPr>
            <sz val="9"/>
            <color indexed="81"/>
            <rFont val="ＭＳ Ｐゴシック"/>
            <family val="3"/>
            <charset val="128"/>
          </rPr>
          <t xml:space="preserve">各労働者の賃金支払形態に応じ、手引き（様式－1　賃金調査票　記入例１－４　基本日額、基本給・出来高給、手当の額）の②「基本給」及び「出来高給」に従って、調査の対象となる｢賃金計算期間」内の賃金の額を計算して記入してください。
　労働時間との関係については、手引き（様式－1　賃金調査票　記入例１－４　基本日額、基本給・出来高給、手当の額）の「〈参考〉　労働時間と「基本給」・「出来高給」欄との関係」を参考にしてください。
</t>
        </r>
      </text>
    </comment>
    <comment ref="BK15" authorId="0" shapeId="0">
      <text>
        <r>
          <rPr>
            <sz val="9"/>
            <color indexed="81"/>
            <rFont val="ＭＳ Ｐゴシック"/>
            <family val="3"/>
            <charset val="128"/>
          </rPr>
          <t>各労働者について、｢様式－２　各種手当内訳票」の「Ａ　割増の対象としている手当」「内　基準内手当の計（ａ）」及び「Ｂ　割増の対象としていない手当」「内　基準内手当の計（ｂ）」欄の数値を転記してください。
(注)休日の労働に対する支給額を除いた計の額が、上に(　　)書きしてある場合は、(　　)内の数値を転記してください。
（エクセル調査票の場合は、様式2の内容が自動的に転記されます）</t>
        </r>
      </text>
    </comment>
    <comment ref="BQ15" authorId="0" shapeId="0">
      <text>
        <r>
          <rPr>
            <sz val="9"/>
            <color indexed="81"/>
            <rFont val="ＭＳ Ｐゴシック"/>
            <family val="3"/>
            <charset val="128"/>
          </rPr>
          <t>各労働者について、｢様式－２　各種手当内訳票」の「Ａ　割増の対象としている手当」「内　基準内手当の計（ａ）」及び「Ｂ　割増の対象としていない手当」「内　基準内手当の計（ｂ）」欄の数値を転記してください。
(注)休日の労働に対する支給額を除いた計の額が、上に(　　)書きしてある場合は、(　　)内の数値を転記してください。
（エクセル調査票の場合は、様式2の内容が自動的に転記されます）</t>
        </r>
      </text>
    </comment>
    <comment ref="BW15" authorId="0" shapeId="0">
      <text>
        <r>
          <rPr>
            <sz val="9"/>
            <color indexed="81"/>
            <rFont val="ＭＳ Ｐゴシック"/>
            <family val="3"/>
            <charset val="128"/>
          </rPr>
          <t>各労働者について、｢様式－２　各種手当内訳票」の「Ａ　割増の対象としている手当」及び「Ｂ　割増の対象としていない手当」のインフレ手当（月額）にチェックの入っている欄の数値の合計を転記してください。
（エクセル調査票の場合は、様式2の内容が自動的に転記されます）</t>
        </r>
      </text>
    </comment>
    <comment ref="CC15" authorId="0" shapeId="0">
      <text>
        <r>
          <rPr>
            <sz val="9"/>
            <color indexed="81"/>
            <rFont val="ＭＳ Ｐゴシック"/>
            <family val="3"/>
            <charset val="128"/>
          </rPr>
          <t>各労働者について、｢様式－３　年計票（労働日数・臨時の給与）」の「年計（１２か月計）」欄の数値を転記してください。
　調査の対象となる｢賃金計算期間」を含む過去１年間に、臨時の給与を支給しなかった労働者については「０」を記入してください。
（エクセル調査票の場合は、様式３の内容が自動的に転記されます）</t>
        </r>
      </text>
    </comment>
    <comment ref="CK15" authorId="1" shapeId="0">
      <text>
        <r>
          <rPr>
            <sz val="9"/>
            <color indexed="81"/>
            <rFont val="MS P ゴシック"/>
            <family val="3"/>
            <charset val="128"/>
          </rPr>
          <t>各労働者について、｢様式－３　年計票（労働日数・臨時の給与）」のうちインフレ手当の数値の合計を転記してください。
　調査の対象となる｢賃金計算期間」を含む過去１年間に、臨時の給与としてのインフレ手当の支給を受けていない労働者については「０」を記入してください。
（エクセル調査票の場合は、様式３の内容が自動的に転記されます）</t>
        </r>
      </text>
    </comment>
    <comment ref="CR15" authorId="3" shapeId="0">
      <text>
        <r>
          <rPr>
            <sz val="9"/>
            <color indexed="81"/>
            <rFont val="MS P ゴシック"/>
            <family val="3"/>
            <charset val="128"/>
          </rPr>
          <t>各労働者について、「様式－３　年計票（労働日数・臨時の給与）」の「年計（１２か月計）」欄の数値を転記してください。
※以下の２つの条件を両方満たす場合には、所定内の労働日数を記入する必要はありませんので、該当欄に横線を引いて下さい。
　①有給休暇の取得義務の対象とならない労働者
　②調査の対象となる「賃金計算期間」を含む過去１年間に、臨時の給与を受給しなかった労働者
（エクセル調査票の場合は、様式3の内容が自動的に転記されます）</t>
        </r>
      </text>
    </comment>
    <comment ref="CU15" authorId="3" shapeId="0">
      <text>
        <r>
          <rPr>
            <sz val="9"/>
            <color indexed="81"/>
            <rFont val="MS P ゴシック"/>
            <family val="3"/>
            <charset val="128"/>
          </rPr>
          <t>各労働者について、令和４年11月～令和５年10月の間に取得した有給休暇日数を記入してください。
※半日休については「０．５日」で計算し、時間休については含めないで下さい。
　（計算例 ：１日取得が４回、半日取得が３回、時間有給が5時間の場合）
　　　４日＋０．５日×３＋5時間×０＝５．５日
※また、以下の２つの条件のうちどちらかの条件を満たしておらず、有給取得義務の対象とならない労働者は「９９．９」を記入して下さい。
　①雇入れの日から６ヶ月以上継続して雇われている
　②全労働日数の８割以上を出勤している</t>
        </r>
      </text>
    </comment>
    <comment ref="CX15" authorId="3" shapeId="0">
      <text>
        <r>
          <rPr>
            <sz val="9"/>
            <color indexed="81"/>
            <rFont val="MS P ゴシック"/>
            <family val="3"/>
            <charset val="128"/>
          </rPr>
          <t>各労働者について、令和4年11月～令和5年10月の間に取得した育児休業取得日数を記入してください。
※育児休業に該当しない、又は取得をしていない場合には「０」を記入してください。</t>
        </r>
      </text>
    </comment>
    <comment ref="DF15" authorId="0" shapeId="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「1」：一般
「2」：日雇
「3」：短期特別
「0」：未加入
</t>
        </r>
      </text>
    </comment>
    <comment ref="DK15" authorId="0" shapeId="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「1」：全国健康保険協会管掌健康保険（協会けんぽ）　一般
「2」：全国健康保険協会管掌健康保険（協会けんぽ）　日雇特例
「3」：全国土木建築国民健康保険組合　一種
「4」：全国土木建築国民健康保険組合　二種
「5」：その他　国民健康保険組合
「6」：船員保険
「7」：組合管掌健康保険（各企業の健康保険組合）
「8」：市町村国民健康保険
「0」：未加入
</t>
        </r>
      </text>
    </comment>
    <comment ref="DQ15" authorId="0" shapeId="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「1」：厚生年金保険
「2」：国民年金
「3」：国民年金及び基金
「0」：未加入
</t>
        </r>
      </text>
    </comment>
    <comment ref="AB18" authorId="3" shapeId="0">
      <text>
        <r>
          <rPr>
            <sz val="9"/>
            <color indexed="81"/>
            <rFont val="MS P ゴシック"/>
            <family val="3"/>
            <charset val="128"/>
          </rPr>
          <t>給与形態が月給制の労働者の方で、変形労働時間制を採用している場合、平均の月労働時間数を所定内労働時間の上段に記入して下さい。
合計時間端数無の場合：整数部分のみ記入(小数部分に０を記入する必要はありません）
合計時間に端数有の場合：小数第２位を四捨五入して、小数第１位まで記入</t>
        </r>
      </text>
    </comment>
  </commentList>
</comments>
</file>

<file path=xl/comments2.xml><?xml version="1.0" encoding="utf-8"?>
<comments xmlns="http://schemas.openxmlformats.org/spreadsheetml/2006/main">
  <authors>
    <author>m</author>
    <author>情報企画部</author>
    <author>J</author>
    <author>user</author>
  </authors>
  <commentList>
    <comment ref="R11" authorId="0" shapeId="0">
      <text>
        <r>
          <rPr>
            <sz val="9"/>
            <color indexed="81"/>
            <rFont val="ＭＳ Ｐゴシック"/>
            <family val="3"/>
            <charset val="128"/>
          </rPr>
          <t>手引き「参考資料-4　職種別資格及び検定表」に示す資格のうち、各労働者が保有している資格（様式1の職種に対応する資格に限る）の番号を記入してください。複数の資格を保有している場合は、各労働者にとって優先度の高い資格から順に記入してください。
　該当する資格がない場合は「資格の取得状況」欄の左端に「０」を記入してください。
　同一資格で複数の級を保有する場合は、最上位級のみ記入してください（○○技能士1級と2級を保有している場合は1級の番号のみ記入）。
登録基幹技能者と技能士をいずれも保有する場合は、どちらも記入してください。</t>
        </r>
      </text>
    </comment>
    <comment ref="AA11" authorId="0" shapeId="0">
      <text>
        <r>
          <rPr>
            <sz val="9"/>
            <color indexed="81"/>
            <rFont val="ＭＳ Ｐゴシック"/>
            <family val="3"/>
            <charset val="128"/>
          </rPr>
          <t xml:space="preserve">　令和２年度から現在までの期間に複数職種の作業を行っていた労働者は、様式－１「職種番号」欄に記入した職種以外で職種番号を最大５つまで記入してください。（兼務職種が６つ以上ある場合、手引き（様式－1－1　補足調査票　記入例４－１）の「複数職種の兼務状況」職種番号のうち、＊印の３８職種を優先して記入してください。）
　複数職種の作業を行っていない場合は「複数職種の兼務状況」欄の左端に「００」を記入してください。
</t>
        </r>
      </text>
    </comment>
    <comment ref="AK11" authorId="0" shapeId="0">
      <text>
        <r>
          <rPr>
            <sz val="9"/>
            <color indexed="81"/>
            <rFont val="ＭＳ Ｐゴシック"/>
            <family val="3"/>
            <charset val="128"/>
          </rPr>
          <t xml:space="preserve">令和４年度から現在までの期間に建設業の他の仕事に従事していた労働者は、従事していた仕事の産業のコード番号を下記に従い記入してください。
　なお、兼業している仕事の産業が２つ以上ある場合は、最も多くの収入を得ている産業のコード番号を記入してください。
※交通誘導警備員の場合は「建設業」を「警備業」に読み替えてください。
「0」：建設業の他の仕事には従事していない
建設業の他の仕事にも従事している（ある時期だけしている場合も含む）
「1」：農業
「2」：林業
「3」：漁業
「4」：製造業
「5」：運輸業
「6」：卸売・小売業
「7」：不動産業
「8」：サービス業
「9」：その他
</t>
        </r>
      </text>
    </comment>
    <comment ref="AL11" authorId="0" shapeId="0">
      <text>
        <r>
          <rPr>
            <sz val="9"/>
            <color indexed="81"/>
            <rFont val="ＭＳ Ｐゴシック"/>
            <family val="3"/>
            <charset val="128"/>
          </rPr>
          <t>各労働者の事業所所在地及び令和２年度から現在までの期間の主な就労範囲を記入してください。</t>
        </r>
      </text>
    </comment>
    <comment ref="AV11" authorId="0" shapeId="0">
      <text>
        <r>
          <rPr>
            <sz val="9"/>
            <color indexed="81"/>
            <rFont val="ＭＳ Ｐゴシック"/>
            <family val="3"/>
            <charset val="128"/>
          </rPr>
          <t>調査対象の労働者の方それぞれについて、労務費調査対象工事での職階を下記に従い記入してください。
※労働安全衛生法第６０条では、「事業者は、新たに職務につくこととなった職長その他の作業中の労働者を直接指導又は監督する者に対し、（略）安全又は衛生のための教育を行わなければならない。」とされています。
「1」：労働安全衛生法第６０条に規定されている「職長」
「2」：上記「職長」以外で、他の労働者を指導する立場の労働者（例：班長、係長など）
「3」：上記以外の技能者、作業員</t>
        </r>
      </text>
    </comment>
    <comment ref="BC11" authorId="0" shapeId="0">
      <text>
        <r>
          <rPr>
            <sz val="9"/>
            <color indexed="81"/>
            <rFont val="ＭＳ Ｐゴシック"/>
            <family val="3"/>
            <charset val="128"/>
          </rPr>
          <t xml:space="preserve">各労働者について、様式－１「労働日数」の「所定内」の欄に記入した労働日数のうち、民間発注工事に従事した労働日数について記入してください。「民間発注工事」には独立行政法人、特殊会社（高速道路株式会社、国際空港株式会社等）、ＪＲグループ７社、関連公社（住宅公社、日本下水道事業団等）等は該当しません。また、個人発注の工事及び工事以外の交通誘導業務等を含みます。
※現場作業以外（事務所作業・工場作業等）の従事日数はカウントしないでください。
※１日に異なる複数の工事に従事した場合、主に従事した工事を１日としてカウントしてください。
</t>
        </r>
      </text>
    </comment>
    <comment ref="BF11" authorId="0" shapeId="0">
      <text>
        <r>
          <rPr>
            <sz val="9"/>
            <color indexed="81"/>
            <rFont val="ＭＳ Ｐゴシック"/>
            <family val="3"/>
            <charset val="128"/>
          </rPr>
          <t xml:space="preserve">各労働者調査の対象となる「賃金計算期間（１か月）」において支給した基準外手当の額（日額の手当の場合は、「賃金計算期間（１か月）」の合計額）を記入してください。
※時間外・休日・深夜の割増手当及び、休業手当については、様式２への記入はしないようにしてください。
</t>
        </r>
      </text>
    </comment>
    <comment ref="BI11" authorId="1" shapeId="0">
      <text>
        <r>
          <rPr>
            <b/>
            <sz val="9"/>
            <color indexed="81"/>
            <rFont val="MS P ゴシック"/>
            <family val="3"/>
            <charset val="128"/>
          </rPr>
          <t>　調査の対象となる「賃金計算期間（１か月）」を含む過去１年間について、 退職金を受給している場合はその額を記入してください。
建設業退職金共済制度による給付は対象外です。</t>
        </r>
      </text>
    </comment>
    <comment ref="AL12" authorId="0" shapeId="0">
      <text>
        <r>
          <rPr>
            <sz val="9"/>
            <color indexed="81"/>
            <rFont val="ＭＳ Ｐゴシック"/>
            <family val="3"/>
            <charset val="128"/>
          </rPr>
          <t xml:space="preserve">事業所所在地の県番号（手引き（様式－1－1　補足調査票　記入例４－１）の④「都道府県番号」参照。建設業許可番号にかかわらず、北海道は01としてください。）を記入してください。
</t>
        </r>
      </text>
    </comment>
    <comment ref="AN12" authorId="0" shapeId="0">
      <text>
        <r>
          <rPr>
            <sz val="9"/>
            <color indexed="81"/>
            <rFont val="ＭＳ Ｐゴシック"/>
            <family val="3"/>
            <charset val="128"/>
          </rPr>
          <t>下記に従い入力してください。なお、全国に展開し、就労する場合「60」のみ記入してください。また、記入欄に限りがありますので、地方ブロック番号を優先して記入してください。
・事業所所在地県内のみで就労する
　　「就労範囲」欄の一番左端に「00」を記入してください。
・事業所所在地県の隣接県および近隣県でも就労する
　　事業所所在地県を含めずに、県番号01～47を最大4つまで記入してください。（建設業許可番号にかかわらず、北海道は01としてください。）
・地方ブロック単位で展開し、就労する
　以下のブロック番号を最大4つまで記入してください。
　　東北…52、関東…53、北陸…54、中部…55、
　　近畿…56、中国…57、四国…58、九州…59
　　　※北海道､沖縄については、それぞれ県番号と同じ01または47を記入
　　　※事業所所在地が北海道又は沖縄の場合は、当該県番号の入力は必要ありません。
・全国に展開し、就労する
　　「60」を記入してください。</t>
        </r>
      </text>
    </comment>
    <comment ref="AZ12" authorId="2" shapeId="0">
      <text>
        <r>
          <rPr>
            <sz val="9"/>
            <color indexed="81"/>
            <rFont val="MS P ゴシック"/>
            <family val="3"/>
            <charset val="128"/>
          </rPr>
          <t>調査対象者の方が建設キャリアアップシステムと連動した能力評価基準のレベル判定を行った分野を、「判定分野」から選び、記入してください。
※労務費調査の５１職種と番号が一致していないため、注意してください。
※建設キャリアアップシステムに登録していない、もしくはレベル判定を行っていない場合は00を記入してください。</t>
        </r>
      </text>
    </comment>
    <comment ref="BB12" authorId="2" shapeId="0">
      <text>
        <r>
          <rPr>
            <sz val="9"/>
            <color indexed="81"/>
            <rFont val="MS P ゴシック"/>
            <family val="3"/>
            <charset val="128"/>
          </rPr>
          <t xml:space="preserve">調査対象の労働者の方それぞれについて、能力評価基準によるレベル分けを、下記「能力レベル」に従い記入してください。
「0」：建設キャリアアップシステムに登録していない
「1」：レベル１もしくは　建設キャリアアップシステムに登録しているが、レベル判定を受けていない
「2」：レベル２
「3」：レベル３
「4」：レベル４
</t>
        </r>
      </text>
    </comment>
    <comment ref="BF12" authorId="0" shapeId="0">
      <text>
        <r>
          <rPr>
            <sz val="9"/>
            <color indexed="81"/>
            <rFont val="ＭＳ Ｐゴシック"/>
            <family val="3"/>
            <charset val="128"/>
          </rPr>
          <t>所定時間外、休日、深夜の割増賃金として支払った手当</t>
        </r>
      </text>
    </comment>
    <comment ref="BG12" authorId="0" shapeId="0">
      <text>
        <r>
          <rPr>
            <sz val="9"/>
            <color indexed="81"/>
            <rFont val="ＭＳ Ｐゴシック"/>
            <family val="3"/>
            <charset val="128"/>
          </rPr>
          <t>仕事が無いために労働者を休業させた場合に支払った手当（ただし、悪天候等の不可効力による休業に対する手当は、基準内手当とするため、当該休業手当から除くこと。）
※入力2シートには休業手当の入力不要</t>
        </r>
      </text>
    </comment>
    <comment ref="BH12" authorId="0" shapeId="0">
      <text>
        <r>
          <rPr>
            <sz val="9"/>
            <color indexed="81"/>
            <rFont val="ＭＳ Ｐゴシック"/>
            <family val="3"/>
            <charset val="128"/>
          </rPr>
          <t>以下の１）及び２）の手当の合計額
１）特殊な労働に対する手当
　　各職種の労働者について、通常の作業条件又
　　は作業内容を超えた、特殊な労働に対して支
　　払った手当
２）本来は経費に当たる手当
　　労働者個人持ちの工具・車両の損料、労働者
　　個人が負担した旅費等、本来賃金ではなく、
　　経費の負担に当たる手当</t>
        </r>
      </text>
    </comment>
    <comment ref="BD15" authorId="3" shapeId="0">
      <text>
        <r>
          <rPr>
            <sz val="9"/>
            <color indexed="81"/>
            <rFont val="ＭＳ Ｐゴシック"/>
            <family val="3"/>
            <charset val="128"/>
          </rPr>
          <t>様式-1の「労働日数（所定内）」に入力された値が、転記されます。</t>
        </r>
      </text>
    </comment>
    <comment ref="BH15" authorId="2" shapeId="0">
      <text>
        <r>
          <rPr>
            <sz val="9"/>
            <color indexed="81"/>
            <rFont val="MS P ゴシック"/>
            <family val="3"/>
            <charset val="128"/>
          </rPr>
          <t>入力2で計算された基準外手当が入力されます。</t>
        </r>
      </text>
    </comment>
  </commentList>
</comments>
</file>

<file path=xl/comments3.xml><?xml version="1.0" encoding="utf-8"?>
<comments xmlns="http://schemas.openxmlformats.org/spreadsheetml/2006/main">
  <authors>
    <author>m</author>
    <author>ㅤ</author>
    <author>J</author>
    <author>HP Customer</author>
  </authors>
  <commentList>
    <comment ref="D8" authorId="0" shapeId="0">
      <text>
        <r>
          <rPr>
            <sz val="9"/>
            <color indexed="81"/>
            <rFont val="ＭＳ Ｐゴシック"/>
            <family val="3"/>
            <charset val="128"/>
          </rPr>
          <t>調査の対象となる「賃金計算期間」内に労働者に支給した各種の手当を、下記に従って「Ａ 割増の対象としている手当」又は「Ｂ　割増の対象としていない手当」のいずれかに区分し、支給額等の必要事項をそれぞれ記入してください。
　※割増の対象としていない手当：家族手当、通勤手当等。
Ａ　割増の対象としている手当
　会社で、時間外、休日及び深夜の割増賃金を計算する際に、割増の対象となる賃金に含めている手当
Ｂ　割増の対象としていない手当
　会社で、時間外、休日及び深夜の割増賃金を計算する際に、割増の対象となる賃金に含めていない手当</t>
        </r>
      </text>
    </comment>
    <comment ref="D10" authorId="0" shapeId="0">
      <text>
        <r>
          <rPr>
            <sz val="9"/>
            <color indexed="81"/>
            <rFont val="ＭＳ Ｐゴシック"/>
            <family val="3"/>
            <charset val="128"/>
          </rPr>
          <t>　調査の対象となる「賃金計算期間」内に労働者に支給した各種手当を、「割増対象の別」により区分した後、会社で使用している名称毎に記入してください。「手当の番号」は単に整理上のものなので、記入はどのような順番で行っていただいても結構です。
　同一名称の手当が、労働者によって基準内手当となったり基準外手当となったりする場合は、欄を２つ使用してください。</t>
        </r>
      </text>
    </comment>
    <comment ref="D11" authorId="0" shapeId="0">
      <text>
        <r>
          <rPr>
            <sz val="9"/>
            <color indexed="81"/>
            <rFont val="ＭＳ Ｐゴシック"/>
            <family val="3"/>
            <charset val="128"/>
          </rPr>
          <t>名称を記入した各手当について、下記に従って、「日」又は「月」のいずれかを選択してください。
「日」：日単位で支給額を定めており、労働日数に応じて支給している手当
「月」：月単位で支給額を定めている等、上記以外の手当</t>
        </r>
      </text>
    </comment>
    <comment ref="W11" authorId="0" shapeId="0">
      <text>
        <r>
          <rPr>
            <sz val="9"/>
            <color indexed="81"/>
            <rFont val="ＭＳ Ｐゴシック"/>
            <family val="3"/>
            <charset val="128"/>
          </rPr>
          <t xml:space="preserve"> 「Ａ　割増の対象としている手当の計」及び「Ｂ　割増の対象としていない手当の計」のそれぞれについて、その内、基準内に区分した手当だけの支給額の計を記入してください。
　記入した基準内手当の支給額計に、休日の労働に対する日額の手当の支給額が含まれていた場合は、休日の労働に対する支給額を除いた計の額を、記入した支給額計の上に、（　）書きで記入してください。
</t>
        </r>
      </text>
    </comment>
    <comment ref="AI11" authorId="0" shapeId="0">
      <text>
        <r>
          <rPr>
            <sz val="9"/>
            <color indexed="81"/>
            <rFont val="ＭＳ Ｐゴシック"/>
            <family val="3"/>
            <charset val="128"/>
          </rPr>
          <t xml:space="preserve"> 「Ａ　割増の対象としている手当の計」及び「Ｂ　割増の対象としていない手当の計」のそれぞれについて、その内、基準内に区分した手当だけの支給額の計を記入してください。
　記入した基準内手当の支給額計に、休日の労働に対する日額の手当の支給額が含まれていた場合は、休日の労働に対する支給額を除いた計の額を、記入した支給額計の上に、（　）書きで記入してください。
</t>
        </r>
      </text>
    </comment>
    <comment ref="D12" authorId="1" shapeId="0">
      <text>
        <r>
          <rPr>
            <sz val="9"/>
            <color indexed="81"/>
            <rFont val="MS P ゴシック"/>
            <family val="3"/>
            <charset val="128"/>
          </rPr>
          <t>「インフレ手当」が月額手当として支給されている場合は、該当列のチェックボックスにチェックを入れてください。</t>
        </r>
      </text>
    </comment>
    <comment ref="D13" authorId="0" shapeId="0">
      <text>
        <r>
          <rPr>
            <sz val="9"/>
            <color indexed="81"/>
            <rFont val="ＭＳ Ｐゴシック"/>
            <family val="3"/>
            <charset val="128"/>
          </rPr>
          <t>　名称を記入した各手当について、下記に従って、「内」又は「外」のいずれかを選択してください。（基準内手当・基準外手当の区分に当たっては、必要に応じ、手引きの「7　基準内手当・基準外手当の区分」を参照してください。）
　なお、日給制又は出来高給制の労働者に支払った有給休暇手当は「基本給」又は「出来高給」に含めて整理することになっています。（手引きの記入例１－４表②「基本給」及び「出来高給」欄の説明を参照してください。）
・基準外手当
　以下のいずれかに該当する手当は、基準外手当に区分してください。
　①特殊な労働に対する手当
　　　各職種の労働者について、通常の作業条件又は作業内容を超えた、
　　　特殊な労働に対して支払った手当
　②割増賃金の代替としての手当
　　　時間外、休日又は深夜の割増賃金の代替として支払った手当
　　　（割増賃金については、様式１－１基準外手当に記入してください）
　③休業手当
　　　仕事が無いために労働者を休業させた場合に支払った手当
　　　（ただし、悪天候等の不可抗力による休業に対する手当、
　　　週休２日の導入等の休日拡大に伴って支給する手当を除く）
　④本来は経費に当たる手当
　　　労働者個人持ちの工具・車両の損料、労働者個人が負担した旅費等、
　　　本来賃金ではなく、経費の負担に当たる手当
・基準内手当
　上記以外の手当</t>
        </r>
      </text>
    </comment>
    <comment ref="F14" authorId="2" shapeId="0">
      <text>
        <r>
          <rPr>
            <sz val="9"/>
            <color indexed="81"/>
            <rFont val="MS P ゴシック"/>
            <family val="3"/>
            <charset val="128"/>
          </rPr>
          <t>休日の労働に対する日額の手当の支給額が含まれていた場合は、最初に下記のチェックボックスにチェックしてください。　　　　　　　　　　　　　　　　　　　　　　　　　　　　　　休日の労働に対する支給額を除いた計の額を、該当手当て欄の上段に記入して下さい。</t>
        </r>
      </text>
    </comment>
    <comment ref="L14" authorId="3" shapeId="0">
      <text>
        <r>
          <rPr>
            <sz val="9"/>
            <color indexed="81"/>
            <rFont val="ＭＳ Ｐゴシック"/>
            <family val="3"/>
            <charset val="128"/>
          </rPr>
          <t xml:space="preserve">基準内・外の別を選択
</t>
        </r>
      </text>
    </comment>
    <comment ref="V14" authorId="0" shapeId="0">
      <text>
        <r>
          <rPr>
            <sz val="9"/>
            <color indexed="81"/>
            <rFont val="ＭＳ Ｐゴシック"/>
            <family val="3"/>
            <charset val="128"/>
          </rPr>
          <t xml:space="preserve">「割増の対象としている手当」に区分した手当について、記入した個々の支給額の計を記入してください。
　記入した支給額計に、休日の労働に対する日額の手当の支給額が含まれていた場合は、休日の労働に対する支給額を除いた計の額を、記入した支給額計の上に、（　）書きで記入してください。
</t>
        </r>
      </text>
    </comment>
    <comment ref="X14" authorId="3" shapeId="0">
      <text>
        <r>
          <rPr>
            <sz val="9"/>
            <color indexed="81"/>
            <rFont val="ＭＳ Ｐゴシック"/>
            <family val="3"/>
            <charset val="128"/>
          </rPr>
          <t xml:space="preserve">基準内・外の別を選択
</t>
        </r>
      </text>
    </comment>
    <comment ref="AH14" authorId="0" shapeId="0">
      <text>
        <r>
          <rPr>
            <sz val="9"/>
            <color indexed="81"/>
            <rFont val="ＭＳ Ｐゴシック"/>
            <family val="3"/>
            <charset val="128"/>
          </rPr>
          <t xml:space="preserve">「割増の対象としていない手当の計」に区分した手当について、記入した個々の支給額の計を記入してください。
　記入した支給額計に、休日の労働に対する日額の手当の支給額が含まれていた場合は、休日の労働に対する支給額を除いた計の額を、記入した支給額計の上に、（　）書きで記入してください。
</t>
        </r>
      </text>
    </comment>
    <comment ref="L15" authorId="2" shapeId="0">
      <text>
        <r>
          <rPr>
            <sz val="9"/>
            <color indexed="81"/>
            <rFont val="MS P ゴシック"/>
            <family val="3"/>
            <charset val="128"/>
          </rPr>
          <t>各労働者について、調査の対象となる「賃金計算期間」において支給した毎月の手当の額（日額の手当の場合は、「賃金計算期間（１か月）」の合計額）を、１円単位で記入してください。
休日の労働に対する日額の手当の支給額が含まれていた場合は、最初に左記のチェックボックスにチェックしてください。　　　　　　　　　　　　　　　　　　　　　　　　　　　　　　休日の労働に対する支給額を除いた計の額を、この欄の上段に記入して下さい。
(注) 振替によって休日扱いとなった所定労働日の労働に対する手当は、休日の労働に対する支給に含めて計算してください。</t>
        </r>
      </text>
    </comment>
  </commentList>
</comments>
</file>

<file path=xl/comments4.xml><?xml version="1.0" encoding="utf-8"?>
<comments xmlns="http://schemas.openxmlformats.org/spreadsheetml/2006/main">
  <authors>
    <author>m</author>
    <author>HP Customer</author>
    <author>J</author>
    <author>user</author>
  </authors>
  <commentList>
    <comment ref="U8" authorId="0" shapeId="0">
      <text>
        <r>
          <rPr>
            <sz val="9"/>
            <color indexed="81"/>
            <rFont val="ＭＳ Ｐゴシック"/>
            <family val="3"/>
            <charset val="128"/>
          </rPr>
          <t>　調査の対象となる「賃金計算期間（１か月）」を含む過去１年間について、各「賃金計算期間（１か月）」毎に、各労働者の賃金支払形態に応じ、下記に従って労働日数を計算して記入してください。
　過去１年間の合計日数を、「年計（１２か月計）に記入してください。
 (注)
　１．雇用期間が上記の１年間に満たない労働者については、雇入れ日以降の労働日数について記入し、
　　　それ以前の「月」の「労働日数」欄には、横線を引いてください。
　２．調査の対象となる「賃金計算期間」を含む過去１年間に、臨時の給与を全く支給しなかった労働者については、
　　　記入する必要はありません。
　３．休日に労働した日数は除いてください。
・日給制（日給月給制及び時間給制を含む）又は出来高給制の労働者：
　　それぞれの「賃金計算期間（１か月）」内の、会社が定めている所定労働日の内、実際に働いた日数
　　　（１日の所定労働時間フルに休暇をとった有給休暇日を除く）。
　 (注)
　　　１．所定労働時間フルに働いていない労働日があった場合でも、その日は１日として計算してください。
　　　２．所定労働日でない休日の労働は、労働日数の計算から除いてください。
　　　３．振替によって所定労働日扱いとなった休日は所定労働日に含め、逆に振替によって休日扱いとなった日は
　　　　　所定労働日から除いて計算してください。
・月給制の労働者：
　　それぞれの「賃金計算期間（１か月）」の内、会社が定めている所定労働日の日数から、
　　１日の所定労働時間フルに休暇をとった有給休暇日及び欠勤日を除いた日数。
 　(注)
　　　１．日給制又は出来高給制の労働者と違って、休日の振替を考慮する必要はありません。
　　　２．悪天候等により所定労働日に就労しなかった日数も除いて計算してください。
　　　３．月給制で欠勤等による給与の差引がない労働者（給与形態コード「３」）については、欠勤日を除く必要はありません。</t>
        </r>
      </text>
    </comment>
    <comment ref="AD8" authorId="0" shapeId="0">
      <text>
        <r>
          <rPr>
            <sz val="9"/>
            <color indexed="81"/>
            <rFont val="ＭＳ Ｐゴシック"/>
            <family val="3"/>
            <charset val="128"/>
          </rPr>
          <t>　調査の対象となる「賃金計算期間（１か月）」を含む過去１年間について、各「賃金計算期間（１か月）」毎に、各労働者に支給した「臨時の給与」の額を記入してください。
　記入は、該当する「年・月」に賃金締切日のある「賃金計算期間（１か月）」についての数値をそれぞれ記入してください。
　過去１年間の合計額を、「年計（１２か月計）に記入してください。
　記入に当たっては、下記（注）を参考にしてください。
 (注)
　１．雇用期間が上記の１年間に満たない労働者については、雇入れ日以降について記入してください。
　２．調査の対象となる「賃金計算期間」を含む過去１年間に、臨時の給与をまったく支給しなかった
　　　労働者については記入する必要はありません。
　３．臨時の給与となる賃金には、下記の３種類のものがあります。
　　　　・賞与(ボーナス・一時金)：
　　　　　　定期的(一年に２～３回)又は臨時に支給される賃金で、労働者の勤務成績等に応じて支給され、
　　　　　　支給額があらかじめ確定していないもの
　　　　・臨時に支払われる賃金：
　　　　　　次の３種類のものがあります。
　　　　　　　〇インフレ手当（月額手当を除く）
　　　　　　　○労災以外の傷病に対する手当、見舞金等、支給理由の発生が、臨時的かつ突発的なもの
　　　　　　　○結婚手当、退職金等、その発生が不確定かつ非常にまれであるもの
　　　　・上記に準じるもの：
　　　　　　１か月を超える期間の出勤成績、継続勤務等によって支給される精勤手当、勤続手当等
　４．冬期手当や農繁期手当等、支給額が限られている季節手当については、
　　　会社で割増賃金を計算する際に、割増の対象となる賃金に含めているか否かの別により、
　　　下記に従って「各種手当」又は「臨時の給与」として取り扱ってください。
　　　　・割増の対象としている場合：
　　　　　　調査の対象となる「賃金計算期間（１ヶか月）」内の支給分について、「各種手当内訳表」に
　　　　　　おいて、「Ａ  割増の対象としている手当」として取り扱います。
　　　　　　この場合、基準内・外の区分については、季節的な手当であることには関係なく、
　　　　　　手引きの「７　基準内手当・基準外手当の区分」に従ってください。
　　　　・割増の対象としていない場合：
　　　　　　「臨時の給与」として取り扱います。</t>
        </r>
      </text>
    </comment>
    <comment ref="I11" authorId="0" shapeId="0">
      <text>
        <r>
          <rPr>
            <sz val="9"/>
            <color indexed="81"/>
            <rFont val="ＭＳ Ｐゴシック"/>
            <family val="3"/>
            <charset val="128"/>
          </rPr>
          <t xml:space="preserve">　調査の対象となる「賃金計算期間（１か月）」を含む過去１年間について、各「賃金計算期間（１か月）」毎に、会社が定めている所定労働日の日数を、会社が作成している営業カレンダー等に従って記入してください。
　賃金支払形態の違いによって所定労働日の日数が異なる場合は、日給制又は出来高給制の労働者の数値を、月給制の労働者の数値の上に(　)書きで記入してください。
　過去１年間の合計日数を、「年計（１２か月計）に記入してください。
  ※記載する対象者の所定労働日数が共通の場合は、下段にのみ記入してください
</t>
        </r>
      </text>
    </comment>
    <comment ref="N11" authorId="1" shapeId="0">
      <text>
        <r>
          <rPr>
            <sz val="9"/>
            <color indexed="81"/>
            <rFont val="ＭＳ Ｐゴシック"/>
            <family val="3"/>
            <charset val="128"/>
          </rPr>
          <t>賃金支払形態の違いによって所定労働日の日数が異なる場合は、
月給制労働者の数値を下段に記入し、
日給制又は出来高制の労働者の数値を上段に入力します。
※記載する対象者の所定労働日数が共通の場合は、下段にのみ記入してください</t>
        </r>
      </text>
    </comment>
    <comment ref="N12" authorId="1" shapeId="0">
      <text>
        <r>
          <rPr>
            <sz val="9"/>
            <color indexed="81"/>
            <rFont val="ＭＳ Ｐゴシック"/>
            <family val="3"/>
            <charset val="128"/>
          </rPr>
          <t>賃金支払形態の違いによって所定労働日の日数が異なる場合は、
月給制労働者の数値を下段に記入し、
日給制又は出来高制の労働者の数値を上段に入力します。
※記載する対象者の所定労働日数が共通の場合は、下段にのみ記入してください</t>
        </r>
      </text>
    </comment>
    <comment ref="N13" authorId="1" shapeId="0">
      <text>
        <r>
          <rPr>
            <sz val="9"/>
            <color indexed="81"/>
            <rFont val="ＭＳ Ｐゴシック"/>
            <family val="3"/>
            <charset val="128"/>
          </rPr>
          <t>【Excel2007以上のバージョンの場合のみ】
入力した労働日数が所定労働日より多い場合は、労働日数欄の背景色が赤色になるので、正しい労働日数または所定労働日数を入力してください。
ただし、賃金支払形態の違いによって所定労働日の日数が異なる場合や振り替え等により労働日数が所定労働日より多くなった場合は問題ありません。</t>
        </r>
      </text>
    </comment>
    <comment ref="O13" authorId="2" shapeId="0">
      <text>
        <r>
          <rPr>
            <sz val="9"/>
            <color indexed="81"/>
            <rFont val="MS P ゴシック"/>
            <family val="3"/>
            <charset val="128"/>
          </rPr>
          <t>・各労働者の労働日数は、有給休暇日及び休日の労働日数を除いて記入して下さい。
・労働日数の記入に当たっては、１時間でも労働した日は１日とカウントし、１日単位（整数）で記入して下さい。また、所定労働日で１日全て休みとなった日は除いて下さい。</t>
        </r>
      </text>
    </comment>
    <comment ref="X13" authorId="3" shapeId="0">
      <text>
        <r>
          <rPr>
            <sz val="9"/>
            <color indexed="81"/>
            <rFont val="ＭＳ Ｐゴシック"/>
            <family val="3"/>
            <charset val="128"/>
          </rPr>
          <t>調査対象月が9月の場合に、様式-1の所定内労働日数の値が転記されます。
調査対象月が10月の場合は、リストから値を選択してください。</t>
        </r>
      </text>
    </comment>
    <comment ref="Y13" authorId="3" shapeId="0">
      <text>
        <r>
          <rPr>
            <sz val="9"/>
            <color indexed="81"/>
            <rFont val="ＭＳ Ｐゴシック"/>
            <family val="3"/>
            <charset val="128"/>
          </rPr>
          <t>調査対象月が10月の場合に、様式-1の所定内労働日数の値が転記されます。
調査対象月が9月の場合は、リストから値を選択してください。</t>
        </r>
      </text>
    </comment>
  </commentList>
</comments>
</file>

<file path=xl/comments5.xml><?xml version="1.0" encoding="utf-8"?>
<comments xmlns="http://schemas.openxmlformats.org/spreadsheetml/2006/main">
  <authors>
    <author>鴇田　智道</author>
  </authors>
  <commentList>
    <comment ref="F14" authorId="0" shapeId="0">
      <text>
        <r>
          <rPr>
            <sz val="9"/>
            <color indexed="81"/>
            <rFont val="ＭＳ Ｐゴシック"/>
            <family val="3"/>
            <charset val="128"/>
          </rPr>
          <t>休日の労働に対する日額の手当の支給額が含まれていた場合は、最初に下記のチェックボックスにチェックしてください。　　　　　　　　　　　　　　　　　　　　　　　　　　　　　　休日の労働に対する支給額を除いた計の額を、該当手当て欄の上段に記入して下さい。</t>
        </r>
      </text>
    </comment>
    <comment ref="L15" authorId="0" shapeId="0">
      <text>
        <r>
          <rPr>
            <b/>
            <sz val="9"/>
            <color indexed="81"/>
            <rFont val="ＭＳ Ｐゴシック"/>
            <family val="3"/>
            <charset val="128"/>
          </rPr>
          <t xml:space="preserve">休日の労働に対する日額の手当の支給額が含まれていた場合は、最初に左記のチェックボックスにチェックしてください。　　　　　　　　　　　　　　　　　　　　　　　　　　　　　　休日の労働に対する支給額を除いた計の額を、この欄の上段に記入して下さい。
</t>
        </r>
      </text>
    </comment>
  </commentList>
</comments>
</file>

<file path=xl/sharedStrings.xml><?xml version="1.0" encoding="utf-8"?>
<sst xmlns="http://schemas.openxmlformats.org/spreadsheetml/2006/main" count="7152" uniqueCount="810">
  <si>
    <t>8登録冷凍空調基幹技能者</t>
    <rPh sb="1" eb="3">
      <t>トウロク</t>
    </rPh>
    <rPh sb="3" eb="5">
      <t>レイトウ</t>
    </rPh>
    <rPh sb="5" eb="7">
      <t>クウチョウ</t>
    </rPh>
    <rPh sb="7" eb="9">
      <t>キカン</t>
    </rPh>
    <rPh sb="9" eb="12">
      <t>ギノウシャ</t>
    </rPh>
    <phoneticPr fontId="2"/>
  </si>
  <si>
    <t>調査対象月</t>
    <rPh sb="0" eb="2">
      <t>チョウサ</t>
    </rPh>
    <rPh sb="2" eb="4">
      <t>タイショウ</t>
    </rPh>
    <rPh sb="4" eb="5">
      <t>ツキ</t>
    </rPh>
    <phoneticPr fontId="16"/>
  </si>
  <si>
    <t>月</t>
    <rPh sb="0" eb="1">
      <t>ツキ</t>
    </rPh>
    <phoneticPr fontId="16"/>
  </si>
  <si>
    <t>番号</t>
    <rPh sb="0" eb="2">
      <t>バンゴウ</t>
    </rPh>
    <phoneticPr fontId="2"/>
  </si>
  <si>
    <t>職種番号</t>
    <rPh sb="0" eb="2">
      <t>ショクシュ</t>
    </rPh>
    <rPh sb="2" eb="4">
      <t>バンゴウ</t>
    </rPh>
    <phoneticPr fontId="2"/>
  </si>
  <si>
    <t>01特殊作業員</t>
    <rPh sb="2" eb="4">
      <t>トクシュ</t>
    </rPh>
    <rPh sb="4" eb="7">
      <t>サギョウイン</t>
    </rPh>
    <phoneticPr fontId="2"/>
  </si>
  <si>
    <t>02普通作業員</t>
    <rPh sb="2" eb="4">
      <t>フツウ</t>
    </rPh>
    <rPh sb="4" eb="7">
      <t>サギョウイン</t>
    </rPh>
    <phoneticPr fontId="2"/>
  </si>
  <si>
    <t>03軽作業員</t>
    <rPh sb="2" eb="3">
      <t>ケイ</t>
    </rPh>
    <rPh sb="3" eb="6">
      <t>サギョウイン</t>
    </rPh>
    <phoneticPr fontId="2"/>
  </si>
  <si>
    <t>04造園工</t>
    <rPh sb="2" eb="4">
      <t>ゾウエン</t>
    </rPh>
    <rPh sb="4" eb="5">
      <t>コウ</t>
    </rPh>
    <phoneticPr fontId="2"/>
  </si>
  <si>
    <t>05法面工</t>
    <rPh sb="2" eb="4">
      <t>ノリメン</t>
    </rPh>
    <rPh sb="4" eb="5">
      <t>コウ</t>
    </rPh>
    <phoneticPr fontId="2"/>
  </si>
  <si>
    <t>06とび工</t>
    <rPh sb="4" eb="5">
      <t>コウ</t>
    </rPh>
    <phoneticPr fontId="2"/>
  </si>
  <si>
    <t>07石工</t>
    <rPh sb="2" eb="3">
      <t>イシ</t>
    </rPh>
    <rPh sb="3" eb="4">
      <t>コウ</t>
    </rPh>
    <phoneticPr fontId="2"/>
  </si>
  <si>
    <t>08ブロック工</t>
    <rPh sb="6" eb="7">
      <t>コウ</t>
    </rPh>
    <phoneticPr fontId="2"/>
  </si>
  <si>
    <t>09電工</t>
    <rPh sb="2" eb="3">
      <t>デン</t>
    </rPh>
    <rPh sb="3" eb="4">
      <t>コウ</t>
    </rPh>
    <phoneticPr fontId="2"/>
  </si>
  <si>
    <t>10鉄筋工</t>
    <rPh sb="2" eb="4">
      <t>テッキン</t>
    </rPh>
    <rPh sb="4" eb="5">
      <t>コウ</t>
    </rPh>
    <phoneticPr fontId="2"/>
  </si>
  <si>
    <t>11鉄骨工</t>
    <rPh sb="2" eb="4">
      <t>テッコツ</t>
    </rPh>
    <rPh sb="4" eb="5">
      <t>コウ</t>
    </rPh>
    <phoneticPr fontId="2"/>
  </si>
  <si>
    <t>12塗装工</t>
    <rPh sb="2" eb="4">
      <t>トソウ</t>
    </rPh>
    <rPh sb="4" eb="5">
      <t>コウ</t>
    </rPh>
    <phoneticPr fontId="2"/>
  </si>
  <si>
    <t>13溶接工</t>
    <rPh sb="2" eb="4">
      <t>ヨウセツ</t>
    </rPh>
    <rPh sb="4" eb="5">
      <t>コウ</t>
    </rPh>
    <phoneticPr fontId="2"/>
  </si>
  <si>
    <t>14運転手（特殊）</t>
    <rPh sb="2" eb="5">
      <t>ウンテンシュ</t>
    </rPh>
    <rPh sb="6" eb="8">
      <t>トクシュ</t>
    </rPh>
    <phoneticPr fontId="2"/>
  </si>
  <si>
    <t>15運転手（一般）</t>
    <rPh sb="2" eb="5">
      <t>ウンテンシュ</t>
    </rPh>
    <rPh sb="6" eb="8">
      <t>イッパン</t>
    </rPh>
    <phoneticPr fontId="2"/>
  </si>
  <si>
    <t>16潜かん工</t>
    <rPh sb="2" eb="3">
      <t>ヒソカ</t>
    </rPh>
    <rPh sb="5" eb="6">
      <t>コウ</t>
    </rPh>
    <phoneticPr fontId="2"/>
  </si>
  <si>
    <t>17潜かん世話役</t>
    <rPh sb="2" eb="3">
      <t>ヒソカ</t>
    </rPh>
    <rPh sb="5" eb="8">
      <t>セワヤク</t>
    </rPh>
    <phoneticPr fontId="2"/>
  </si>
  <si>
    <t>18さく岩工</t>
    <rPh sb="4" eb="5">
      <t>イワ</t>
    </rPh>
    <rPh sb="5" eb="6">
      <t>コウ</t>
    </rPh>
    <phoneticPr fontId="2"/>
  </si>
  <si>
    <t>19トンネル特殊工</t>
    <rPh sb="6" eb="8">
      <t>トクシュ</t>
    </rPh>
    <rPh sb="8" eb="9">
      <t>コウ</t>
    </rPh>
    <phoneticPr fontId="2"/>
  </si>
  <si>
    <t>20トンネル作業員</t>
    <rPh sb="6" eb="8">
      <t>サギョウ</t>
    </rPh>
    <rPh sb="8" eb="9">
      <t>イン</t>
    </rPh>
    <phoneticPr fontId="2"/>
  </si>
  <si>
    <t>21トンネル世話役</t>
    <rPh sb="6" eb="9">
      <t>セワヤク</t>
    </rPh>
    <phoneticPr fontId="2"/>
  </si>
  <si>
    <t>22橋りょう特殊工</t>
    <rPh sb="2" eb="3">
      <t>キョウ</t>
    </rPh>
    <rPh sb="6" eb="8">
      <t>トクシュ</t>
    </rPh>
    <rPh sb="8" eb="9">
      <t>コウ</t>
    </rPh>
    <phoneticPr fontId="2"/>
  </si>
  <si>
    <t>23橋りょう塗装工</t>
    <rPh sb="2" eb="3">
      <t>キョウ</t>
    </rPh>
    <rPh sb="6" eb="9">
      <t>トソウコウ</t>
    </rPh>
    <phoneticPr fontId="2"/>
  </si>
  <si>
    <t>24橋りょう世話役</t>
    <rPh sb="2" eb="3">
      <t>キョウ</t>
    </rPh>
    <rPh sb="6" eb="9">
      <t>セワヤク</t>
    </rPh>
    <phoneticPr fontId="2"/>
  </si>
  <si>
    <t>25土木一般世話役</t>
    <rPh sb="2" eb="4">
      <t>ドボク</t>
    </rPh>
    <rPh sb="4" eb="6">
      <t>イッパン</t>
    </rPh>
    <rPh sb="6" eb="9">
      <t>セワヤク</t>
    </rPh>
    <phoneticPr fontId="2"/>
  </si>
  <si>
    <t>26高級船員</t>
    <rPh sb="2" eb="4">
      <t>コウキュウ</t>
    </rPh>
    <rPh sb="4" eb="6">
      <t>センイン</t>
    </rPh>
    <phoneticPr fontId="2"/>
  </si>
  <si>
    <t>27普通船員</t>
    <rPh sb="2" eb="4">
      <t>フツウ</t>
    </rPh>
    <rPh sb="4" eb="6">
      <t>センイン</t>
    </rPh>
    <phoneticPr fontId="2"/>
  </si>
  <si>
    <t>29潜水連絡員</t>
    <rPh sb="2" eb="4">
      <t>センスイ</t>
    </rPh>
    <rPh sb="4" eb="6">
      <t>レンラク</t>
    </rPh>
    <rPh sb="6" eb="7">
      <t>イン</t>
    </rPh>
    <phoneticPr fontId="2"/>
  </si>
  <si>
    <t>30潜水送気員</t>
    <rPh sb="2" eb="4">
      <t>センスイ</t>
    </rPh>
    <rPh sb="4" eb="5">
      <t>ソウ</t>
    </rPh>
    <rPh sb="5" eb="6">
      <t>キ</t>
    </rPh>
    <rPh sb="6" eb="7">
      <t>イン</t>
    </rPh>
    <phoneticPr fontId="2"/>
  </si>
  <si>
    <t>31山林砂防工</t>
    <rPh sb="2" eb="4">
      <t>サンリン</t>
    </rPh>
    <rPh sb="4" eb="6">
      <t>サボウ</t>
    </rPh>
    <rPh sb="6" eb="7">
      <t>コウ</t>
    </rPh>
    <phoneticPr fontId="2"/>
  </si>
  <si>
    <t>32軌道工</t>
    <rPh sb="2" eb="4">
      <t>キドウ</t>
    </rPh>
    <rPh sb="4" eb="5">
      <t>コウ</t>
    </rPh>
    <phoneticPr fontId="2"/>
  </si>
  <si>
    <t>33型わく工</t>
    <rPh sb="2" eb="3">
      <t>カタ</t>
    </rPh>
    <rPh sb="5" eb="6">
      <t>コウ</t>
    </rPh>
    <phoneticPr fontId="2"/>
  </si>
  <si>
    <t>34大工</t>
    <rPh sb="2" eb="4">
      <t>ダイク</t>
    </rPh>
    <phoneticPr fontId="2"/>
  </si>
  <si>
    <t>35左官</t>
    <rPh sb="2" eb="4">
      <t>サカン</t>
    </rPh>
    <phoneticPr fontId="2"/>
  </si>
  <si>
    <t>36配管工</t>
    <rPh sb="2" eb="4">
      <t>ハイカン</t>
    </rPh>
    <rPh sb="4" eb="5">
      <t>コウ</t>
    </rPh>
    <phoneticPr fontId="2"/>
  </si>
  <si>
    <t>37はつり工</t>
    <rPh sb="5" eb="6">
      <t>コウ</t>
    </rPh>
    <phoneticPr fontId="2"/>
  </si>
  <si>
    <t>38防水工</t>
    <rPh sb="2" eb="4">
      <t>ボウスイ</t>
    </rPh>
    <rPh sb="4" eb="5">
      <t>コウ</t>
    </rPh>
    <phoneticPr fontId="2"/>
  </si>
  <si>
    <t>39板金工</t>
    <rPh sb="2" eb="4">
      <t>バンキン</t>
    </rPh>
    <rPh sb="4" eb="5">
      <t>コウ</t>
    </rPh>
    <phoneticPr fontId="2"/>
  </si>
  <si>
    <t>40タイル工</t>
    <rPh sb="5" eb="6">
      <t>コウ</t>
    </rPh>
    <phoneticPr fontId="2"/>
  </si>
  <si>
    <t>41サッシ工</t>
    <rPh sb="5" eb="6">
      <t>コウ</t>
    </rPh>
    <phoneticPr fontId="2"/>
  </si>
  <si>
    <t>42屋根ふき工</t>
    <rPh sb="2" eb="4">
      <t>ヤネ</t>
    </rPh>
    <rPh sb="6" eb="7">
      <t>コウ</t>
    </rPh>
    <phoneticPr fontId="2"/>
  </si>
  <si>
    <t>43内装工</t>
    <rPh sb="2" eb="4">
      <t>ナイソウ</t>
    </rPh>
    <rPh sb="4" eb="5">
      <t>コウ</t>
    </rPh>
    <phoneticPr fontId="2"/>
  </si>
  <si>
    <t>44ガラス工</t>
    <rPh sb="5" eb="6">
      <t>コウ</t>
    </rPh>
    <phoneticPr fontId="2"/>
  </si>
  <si>
    <t>45建具工</t>
    <rPh sb="2" eb="4">
      <t>タテグ</t>
    </rPh>
    <rPh sb="4" eb="5">
      <t>コウ</t>
    </rPh>
    <phoneticPr fontId="2"/>
  </si>
  <si>
    <t>46ダクト工</t>
    <rPh sb="5" eb="6">
      <t>コウ</t>
    </rPh>
    <phoneticPr fontId="2"/>
  </si>
  <si>
    <t>48建築ブロック工</t>
    <rPh sb="2" eb="4">
      <t>ケンチク</t>
    </rPh>
    <rPh sb="8" eb="9">
      <t>コウ</t>
    </rPh>
    <phoneticPr fontId="2"/>
  </si>
  <si>
    <t>49設備機械工</t>
    <rPh sb="2" eb="4">
      <t>セツビ</t>
    </rPh>
    <rPh sb="4" eb="6">
      <t>キカイ</t>
    </rPh>
    <rPh sb="6" eb="7">
      <t>コウ</t>
    </rPh>
    <phoneticPr fontId="2"/>
  </si>
  <si>
    <t>50交通誘導員A</t>
    <rPh sb="2" eb="4">
      <t>コウツウ</t>
    </rPh>
    <rPh sb="4" eb="6">
      <t>ユウドウ</t>
    </rPh>
    <rPh sb="6" eb="7">
      <t>イン</t>
    </rPh>
    <phoneticPr fontId="2"/>
  </si>
  <si>
    <t>51交通誘導員B</t>
    <rPh sb="2" eb="4">
      <t>コウツウ</t>
    </rPh>
    <rPh sb="4" eb="6">
      <t>ユウドウ</t>
    </rPh>
    <rPh sb="6" eb="7">
      <t>イン</t>
    </rPh>
    <phoneticPr fontId="2"/>
  </si>
  <si>
    <t>28潜水士</t>
    <rPh sb="2" eb="4">
      <t>センスイ</t>
    </rPh>
    <rPh sb="4" eb="5">
      <t>シ</t>
    </rPh>
    <phoneticPr fontId="2"/>
  </si>
  <si>
    <t>有給休暇
時間数</t>
    <rPh sb="0" eb="2">
      <t>ユウキュウ</t>
    </rPh>
    <rPh sb="2" eb="4">
      <t>キュウカ</t>
    </rPh>
    <rPh sb="5" eb="8">
      <t>ジカンスウ</t>
    </rPh>
    <phoneticPr fontId="2"/>
  </si>
  <si>
    <t>基本日額</t>
  </si>
  <si>
    <t>基本給</t>
  </si>
  <si>
    <t>出来高給</t>
  </si>
  <si>
    <t>実物給与</t>
  </si>
  <si>
    <t>種別</t>
  </si>
  <si>
    <t>賃金計算
期　　　間</t>
    <rPh sb="0" eb="4">
      <t>チンギンケイサン</t>
    </rPh>
    <rPh sb="5" eb="6">
      <t>キ</t>
    </rPh>
    <rPh sb="9" eb="10">
      <t>アイダ</t>
    </rPh>
    <phoneticPr fontId="2"/>
  </si>
  <si>
    <t>住所</t>
    <rPh sb="0" eb="2">
      <t>ジュウショ</t>
    </rPh>
    <phoneticPr fontId="2"/>
  </si>
  <si>
    <t>名称</t>
    <rPh sb="0" eb="2">
      <t>メイショウ</t>
    </rPh>
    <phoneticPr fontId="2"/>
  </si>
  <si>
    <t>賃金支払事業主</t>
  </si>
  <si>
    <t>工事請負者名（元請）</t>
  </si>
  <si>
    <t>工事名</t>
    <rPh sb="0" eb="3">
      <t>コウジメイ</t>
    </rPh>
    <phoneticPr fontId="2"/>
  </si>
  <si>
    <t>賃金支払事業主</t>
    <rPh sb="0" eb="7">
      <t>チンギンシハライジギョウヌシ</t>
    </rPh>
    <phoneticPr fontId="2"/>
  </si>
  <si>
    <t>※発注機関
　 記入欄</t>
    <rPh sb="8" eb="11">
      <t>キニュウラン</t>
    </rPh>
    <phoneticPr fontId="2"/>
  </si>
  <si>
    <t>都　道
府　県</t>
  </si>
  <si>
    <t>調査票作成者氏名</t>
    <rPh sb="3" eb="8">
      <t>サクセイシャシメイ</t>
    </rPh>
    <phoneticPr fontId="2"/>
  </si>
  <si>
    <t>年間所定
労働日数</t>
    <rPh sb="0" eb="4">
      <t>ネンカンショテイ</t>
    </rPh>
    <rPh sb="5" eb="9">
      <t>ロウドウニッスウ</t>
    </rPh>
    <phoneticPr fontId="2"/>
  </si>
  <si>
    <t>※整理番号
　等記入欄</t>
    <rPh sb="1" eb="3">
      <t>セイリ</t>
    </rPh>
    <rPh sb="3" eb="5">
      <t>バンゴウ</t>
    </rPh>
    <rPh sb="7" eb="8">
      <t>トウ</t>
    </rPh>
    <rPh sb="8" eb="11">
      <t>キニュウラン</t>
    </rPh>
    <phoneticPr fontId="2"/>
  </si>
  <si>
    <t>金額</t>
    <rPh sb="0" eb="2">
      <t>キンガク</t>
    </rPh>
    <phoneticPr fontId="2"/>
  </si>
  <si>
    <t>所管</t>
    <rPh sb="0" eb="2">
      <t>ショカン</t>
    </rPh>
    <phoneticPr fontId="2"/>
  </si>
  <si>
    <t>工 事 番 号</t>
    <rPh sb="0" eb="7">
      <t>コウジバンゴウ</t>
    </rPh>
    <phoneticPr fontId="2"/>
  </si>
  <si>
    <t>会社
番号</t>
    <rPh sb="0" eb="1">
      <t>カイ</t>
    </rPh>
    <rPh sb="1" eb="2">
      <t>シャ</t>
    </rPh>
    <rPh sb="3" eb="4">
      <t>バン</t>
    </rPh>
    <rPh sb="4" eb="5">
      <t>ゴウ</t>
    </rPh>
    <phoneticPr fontId="2"/>
  </si>
  <si>
    <t>事業所規模</t>
    <rPh sb="0" eb="3">
      <t>ジギョウショ</t>
    </rPh>
    <rPh sb="3" eb="5">
      <t>キボ</t>
    </rPh>
    <phoneticPr fontId="2"/>
  </si>
  <si>
    <t>調査票
様式－１</t>
    <rPh sb="0" eb="3">
      <t>チョウサヒョウ</t>
    </rPh>
    <rPh sb="4" eb="6">
      <t>ヨウシキ</t>
    </rPh>
    <phoneticPr fontId="2"/>
  </si>
  <si>
    <t>賃金支払事業主
建設業許可番号</t>
    <rPh sb="0" eb="2">
      <t>チンギン</t>
    </rPh>
    <rPh sb="2" eb="4">
      <t>シハラ</t>
    </rPh>
    <rPh sb="4" eb="7">
      <t>ジギョウヌシ</t>
    </rPh>
    <rPh sb="8" eb="11">
      <t>ケンセツギョウ</t>
    </rPh>
    <rPh sb="11" eb="13">
      <t>キョカ</t>
    </rPh>
    <rPh sb="13" eb="15">
      <t>バンゴウ</t>
    </rPh>
    <phoneticPr fontId="2"/>
  </si>
  <si>
    <t>号</t>
    <rPh sb="0" eb="1">
      <t>ゴウ</t>
    </rPh>
    <phoneticPr fontId="2"/>
  </si>
  <si>
    <t>総枚数</t>
    <rPh sb="0" eb="2">
      <t>ソウ</t>
    </rPh>
    <rPh sb="2" eb="3">
      <t>マイスウ</t>
    </rPh>
    <phoneticPr fontId="2"/>
  </si>
  <si>
    <t>番号</t>
  </si>
  <si>
    <t>性別</t>
  </si>
  <si>
    <t>就労形態</t>
  </si>
  <si>
    <t>給与形態</t>
  </si>
  <si>
    <t>年齢</t>
  </si>
  <si>
    <t>経験
年数</t>
    <rPh sb="0" eb="2">
      <t>ケイケン</t>
    </rPh>
    <rPh sb="3" eb="5">
      <t>ネンスウ</t>
    </rPh>
    <phoneticPr fontId="2"/>
  </si>
  <si>
    <t>労働日数</t>
  </si>
  <si>
    <t>労働時間数</t>
  </si>
  <si>
    <t>賃金（通貨によるもの）</t>
  </si>
  <si>
    <t>法定福利費控除額　（　被保険者（本人）負担額　）</t>
    <rPh sb="5" eb="8">
      <t>コウジョガク</t>
    </rPh>
    <rPh sb="11" eb="15">
      <t>ヒホケンシャ</t>
    </rPh>
    <rPh sb="16" eb="18">
      <t>ホンニン</t>
    </rPh>
    <rPh sb="19" eb="21">
      <t>フタン</t>
    </rPh>
    <rPh sb="21" eb="22">
      <t>ガク</t>
    </rPh>
    <phoneticPr fontId="2"/>
  </si>
  <si>
    <t>※チェック用</t>
    <rPh sb="5" eb="6">
      <t>ヨウ</t>
    </rPh>
    <phoneticPr fontId="2"/>
  </si>
  <si>
    <t>所定内</t>
  </si>
  <si>
    <t>有給
休暇</t>
    <rPh sb="0" eb="2">
      <t>ユウキュウ</t>
    </rPh>
    <rPh sb="3" eb="5">
      <t>キュウカ</t>
    </rPh>
    <phoneticPr fontId="2"/>
  </si>
  <si>
    <t>時間外</t>
  </si>
  <si>
    <t>健康保険
（介護保険料含む）</t>
    <rPh sb="6" eb="8">
      <t>カイゴ</t>
    </rPh>
    <rPh sb="8" eb="10">
      <t>ホケン</t>
    </rPh>
    <rPh sb="10" eb="11">
      <t>リョウ</t>
    </rPh>
    <rPh sb="11" eb="12">
      <t>フク</t>
    </rPh>
    <phoneticPr fontId="2"/>
  </si>
  <si>
    <t>十</t>
  </si>
  <si>
    <t>歳</t>
  </si>
  <si>
    <t>年</t>
    <rPh sb="0" eb="1">
      <t>ネン</t>
    </rPh>
    <phoneticPr fontId="2"/>
  </si>
  <si>
    <t>日</t>
  </si>
  <si>
    <t>百</t>
  </si>
  <si>
    <t>時間</t>
  </si>
  <si>
    <t>万</t>
  </si>
  <si>
    <t>千</t>
  </si>
  <si>
    <t>円</t>
  </si>
  <si>
    <t>千</t>
    <rPh sb="0" eb="1">
      <t>セン</t>
    </rPh>
    <phoneticPr fontId="2"/>
  </si>
  <si>
    <t>円</t>
    <rPh sb="0" eb="1">
      <t>エン</t>
    </rPh>
    <phoneticPr fontId="2"/>
  </si>
  <si>
    <t>万</t>
    <rPh sb="0" eb="1">
      <t>マン</t>
    </rPh>
    <phoneticPr fontId="2"/>
  </si>
  <si>
    <t>百</t>
    <rPh sb="0" eb="1">
      <t>ヒャク</t>
    </rPh>
    <phoneticPr fontId="2"/>
  </si>
  <si>
    <t>十</t>
    <rPh sb="0" eb="1">
      <t>ジュウ</t>
    </rPh>
    <phoneticPr fontId="2"/>
  </si>
  <si>
    <t>様式－１</t>
    <phoneticPr fontId="2"/>
  </si>
  <si>
    <t>工事施工地名
及びコード番号</t>
    <phoneticPr fontId="2"/>
  </si>
  <si>
    <t>ＴＥＬ</t>
    <phoneticPr fontId="2"/>
  </si>
  <si>
    <t>発注機関
名称</t>
    <phoneticPr fontId="2"/>
  </si>
  <si>
    <t>↑許可番号は右づめでお願いします</t>
    <phoneticPr fontId="2"/>
  </si>
  <si>
    <t>職種
番号</t>
    <phoneticPr fontId="2"/>
  </si>
  <si>
    <t>Ａ　割増の対象としてい
    る基準内手当（ａ）</t>
    <phoneticPr fontId="2"/>
  </si>
  <si>
    <t>Ｂ　割増の対象としてい
　   ない基準内手当(b)</t>
    <phoneticPr fontId="2"/>
  </si>
  <si>
    <t>雇用保険</t>
    <phoneticPr fontId="2"/>
  </si>
  <si>
    <t>（注）</t>
    <phoneticPr fontId="2"/>
  </si>
  <si>
    <t>１．※ 印欄は、発注機関の調査員が記入する欄ですので、記入する必要はありません。</t>
    <phoneticPr fontId="2"/>
  </si>
  <si>
    <t>元請協力会社別</t>
    <rPh sb="0" eb="2">
      <t>モトウケ</t>
    </rPh>
    <rPh sb="2" eb="4">
      <t>キョウリョク</t>
    </rPh>
    <rPh sb="4" eb="6">
      <t>カイシャ</t>
    </rPh>
    <rPh sb="6" eb="7">
      <t>ベツ</t>
    </rPh>
    <phoneticPr fontId="2"/>
  </si>
  <si>
    <t>1.元請</t>
    <rPh sb="2" eb="4">
      <t>モトウケ</t>
    </rPh>
    <phoneticPr fontId="2"/>
  </si>
  <si>
    <t>3.協力会社（2次以下）</t>
    <rPh sb="2" eb="4">
      <t>キョウリョク</t>
    </rPh>
    <rPh sb="4" eb="6">
      <t>カイシャ</t>
    </rPh>
    <rPh sb="8" eb="9">
      <t>ジ</t>
    </rPh>
    <rPh sb="9" eb="11">
      <t>イカ</t>
    </rPh>
    <phoneticPr fontId="2"/>
  </si>
  <si>
    <t>2.協力会社（1次）</t>
    <rPh sb="2" eb="4">
      <t>キョウリョク</t>
    </rPh>
    <rPh sb="4" eb="6">
      <t>カイシャ</t>
    </rPh>
    <rPh sb="8" eb="9">
      <t>ジ</t>
    </rPh>
    <phoneticPr fontId="2"/>
  </si>
  <si>
    <t>許可（</t>
    <rPh sb="0" eb="2">
      <t>キョカ</t>
    </rPh>
    <phoneticPr fontId="2"/>
  </si>
  <si>
    <t>）</t>
    <phoneticPr fontId="2"/>
  </si>
  <si>
    <t>作成者氏名</t>
  </si>
  <si>
    <t>割増対象の別</t>
  </si>
  <si>
    <t>Ａ　割増の対象としている手当</t>
  </si>
  <si>
    <t>Ｂ　割増の対象としていない手当</t>
  </si>
  <si>
    <t>手当の番号</t>
  </si>
  <si>
    <t>手当の名称</t>
  </si>
  <si>
    <t>Ａ</t>
  </si>
  <si>
    <t>内　基準内</t>
  </si>
  <si>
    <t>Ｂ</t>
  </si>
  <si>
    <t>日額・月額の別</t>
  </si>
  <si>
    <t>日</t>
    <rPh sb="0" eb="1">
      <t>ニチ</t>
    </rPh>
    <phoneticPr fontId="2"/>
  </si>
  <si>
    <t>月</t>
    <rPh sb="0" eb="1">
      <t>ツキ</t>
    </rPh>
    <phoneticPr fontId="2"/>
  </si>
  <si>
    <t>日･月</t>
    <rPh sb="0" eb="1">
      <t>ニチ</t>
    </rPh>
    <rPh sb="2" eb="3">
      <t>ツキ</t>
    </rPh>
    <phoneticPr fontId="2"/>
  </si>
  <si>
    <t>割増の対象と</t>
  </si>
  <si>
    <t>手当の計</t>
  </si>
  <si>
    <t>基準内・外の別</t>
  </si>
  <si>
    <t>内・外</t>
  </si>
  <si>
    <t>休日
出勤</t>
    <rPh sb="0" eb="2">
      <t>キュウジツ</t>
    </rPh>
    <rPh sb="3" eb="5">
      <t>シュッキン</t>
    </rPh>
    <phoneticPr fontId="2"/>
  </si>
  <si>
    <t>（ａ）</t>
  </si>
  <si>
    <t>（ｂ）</t>
  </si>
  <si>
    <t>※工事番号</t>
  </si>
  <si>
    <t>(単位：日又は円）</t>
  </si>
  <si>
    <t>労働日数（日）</t>
  </si>
  <si>
    <t>月</t>
  </si>
  <si>
    <t>１月</t>
  </si>
  <si>
    <t>２月</t>
  </si>
  <si>
    <t>３月</t>
  </si>
  <si>
    <t>４月</t>
  </si>
  <si>
    <t>５月</t>
  </si>
  <si>
    <t>６月</t>
  </si>
  <si>
    <t>※　備　　　考　　</t>
  </si>
  <si>
    <t>様式－２</t>
    <phoneticPr fontId="2"/>
  </si>
  <si>
    <t>公共事業労務費調査・各種手当内訳票</t>
    <phoneticPr fontId="2"/>
  </si>
  <si>
    <t>※工事番号</t>
    <rPh sb="1" eb="5">
      <t>コウジバンゴウ</t>
    </rPh>
    <phoneticPr fontId="2"/>
  </si>
  <si>
    <t>(単位：円）</t>
    <rPh sb="1" eb="3">
      <t>タンイ</t>
    </rPh>
    <rPh sb="3" eb="5">
      <t>：エン</t>
    </rPh>
    <phoneticPr fontId="2"/>
  </si>
  <si>
    <t>※　備　　　考　　</t>
    <phoneticPr fontId="2"/>
  </si>
  <si>
    <t>※　備　　　考</t>
    <phoneticPr fontId="2"/>
  </si>
  <si>
    <t>（注）</t>
    <phoneticPr fontId="2"/>
  </si>
  <si>
    <t>１．※　印欄は、発注機関の調査員が記入する欄ですので、記入する必要はありません。</t>
    <phoneticPr fontId="2"/>
  </si>
  <si>
    <t>様式－３</t>
    <phoneticPr fontId="16"/>
  </si>
  <si>
    <t>工事名</t>
    <phoneticPr fontId="16"/>
  </si>
  <si>
    <t>種　　　別</t>
    <rPh sb="0" eb="5">
      <t>シュベツ</t>
    </rPh>
    <phoneticPr fontId="16"/>
  </si>
  <si>
    <t>臨時の給与（円）</t>
    <rPh sb="0" eb="2">
      <t>リンジ</t>
    </rPh>
    <rPh sb="3" eb="5">
      <t>キュウヨ</t>
    </rPh>
    <rPh sb="6" eb="7">
      <t>エン</t>
    </rPh>
    <phoneticPr fontId="16"/>
  </si>
  <si>
    <t>年</t>
    <phoneticPr fontId="16"/>
  </si>
  <si>
    <t>年　　計</t>
    <rPh sb="0" eb="4">
      <t>ネンケイ</t>
    </rPh>
    <phoneticPr fontId="16"/>
  </si>
  <si>
    <t>11月</t>
    <phoneticPr fontId="16"/>
  </si>
  <si>
    <t>12月</t>
    <phoneticPr fontId="16"/>
  </si>
  <si>
    <t>７月</t>
    <rPh sb="1" eb="2">
      <t>ガツ</t>
    </rPh>
    <phoneticPr fontId="16"/>
  </si>
  <si>
    <t>８月</t>
    <rPh sb="1" eb="2">
      <t>ガツ</t>
    </rPh>
    <phoneticPr fontId="16"/>
  </si>
  <si>
    <t>９月</t>
    <rPh sb="1" eb="2">
      <t>ガツ</t>
    </rPh>
    <phoneticPr fontId="16"/>
  </si>
  <si>
    <t>10月</t>
    <rPh sb="2" eb="3">
      <t>ガツ</t>
    </rPh>
    <phoneticPr fontId="16"/>
  </si>
  <si>
    <t>（１２か月計）</t>
    <rPh sb="4" eb="5">
      <t>ゲツ</t>
    </rPh>
    <rPh sb="5" eb="6">
      <t>ケイ</t>
    </rPh>
    <phoneticPr fontId="16"/>
  </si>
  <si>
    <t>番号</t>
    <phoneticPr fontId="16"/>
  </si>
  <si>
    <t>（注）</t>
    <phoneticPr fontId="16"/>
  </si>
  <si>
    <t>１．※　印欄は、発注機関の調査員が記入する欄ですので、記入する必要はありません。</t>
    <phoneticPr fontId="16"/>
  </si>
  <si>
    <t>公共事業労務費調査・賃金調査票</t>
    <phoneticPr fontId="2"/>
  </si>
  <si>
    <t>上記期間の
賃金支払日</t>
    <phoneticPr fontId="2"/>
  </si>
  <si>
    <t>様式－３</t>
    <phoneticPr fontId="16"/>
  </si>
  <si>
    <t>様式－２</t>
    <phoneticPr fontId="2"/>
  </si>
  <si>
    <t>職階</t>
    <rPh sb="0" eb="1">
      <t>ショク</t>
    </rPh>
    <rPh sb="1" eb="2">
      <t>カイ</t>
    </rPh>
    <phoneticPr fontId="2"/>
  </si>
  <si>
    <r>
      <t>様式－１－１　</t>
    </r>
    <r>
      <rPr>
        <sz val="16"/>
        <rFont val="ＭＳ Ｐゴシック"/>
        <family val="3"/>
        <charset val="128"/>
      </rPr>
      <t>公共事業労務費調査・補足調査票</t>
    </r>
    <rPh sb="17" eb="19">
      <t>ホソク</t>
    </rPh>
    <rPh sb="19" eb="22">
      <t>チョウサヒョウ</t>
    </rPh>
    <phoneticPr fontId="2"/>
  </si>
  <si>
    <t>（注）</t>
    <phoneticPr fontId="2"/>
  </si>
  <si>
    <t>１．※ 印欄は、発注機関の調査員が記入する欄ですので、記入する必要はありません。</t>
    <phoneticPr fontId="2"/>
  </si>
  <si>
    <t>1造園技能士１級</t>
    <rPh sb="1" eb="3">
      <t>ゾウエン</t>
    </rPh>
    <rPh sb="3" eb="5">
      <t>ギノウ</t>
    </rPh>
    <rPh sb="5" eb="6">
      <t>シ</t>
    </rPh>
    <rPh sb="7" eb="8">
      <t>キュウ</t>
    </rPh>
    <phoneticPr fontId="2"/>
  </si>
  <si>
    <t>2造園技能士２級</t>
    <rPh sb="1" eb="3">
      <t>ゾウエン</t>
    </rPh>
    <rPh sb="3" eb="5">
      <t>ギノウ</t>
    </rPh>
    <rPh sb="5" eb="6">
      <t>シ</t>
    </rPh>
    <rPh sb="7" eb="8">
      <t>キュウ</t>
    </rPh>
    <phoneticPr fontId="2"/>
  </si>
  <si>
    <t>3造園技能士３級</t>
    <rPh sb="1" eb="3">
      <t>ゾウエン</t>
    </rPh>
    <rPh sb="3" eb="5">
      <t>ギノウ</t>
    </rPh>
    <rPh sb="5" eb="6">
      <t>シ</t>
    </rPh>
    <rPh sb="7" eb="8">
      <t>キュウ</t>
    </rPh>
    <phoneticPr fontId="2"/>
  </si>
  <si>
    <t>5上記以外</t>
    <rPh sb="1" eb="3">
      <t>ジョウキ</t>
    </rPh>
    <rPh sb="3" eb="5">
      <t>イガイ</t>
    </rPh>
    <phoneticPr fontId="2"/>
  </si>
  <si>
    <t>1型枠支保工の組立等作業主任者</t>
    <rPh sb="1" eb="3">
      <t>カタワク</t>
    </rPh>
    <rPh sb="3" eb="4">
      <t>シ</t>
    </rPh>
    <rPh sb="4" eb="5">
      <t>ホ</t>
    </rPh>
    <rPh sb="5" eb="6">
      <t>コウ</t>
    </rPh>
    <rPh sb="7" eb="9">
      <t>クミタテ</t>
    </rPh>
    <rPh sb="9" eb="10">
      <t>ナド</t>
    </rPh>
    <rPh sb="10" eb="12">
      <t>サギョウ</t>
    </rPh>
    <rPh sb="12" eb="15">
      <t>シュニンシャ</t>
    </rPh>
    <phoneticPr fontId="2"/>
  </si>
  <si>
    <t>6上記以外</t>
    <rPh sb="1" eb="3">
      <t>ジョウキ</t>
    </rPh>
    <rPh sb="3" eb="5">
      <t>イガイ</t>
    </rPh>
    <phoneticPr fontId="2"/>
  </si>
  <si>
    <t>府県コード</t>
    <rPh sb="0" eb="2">
      <t>フケン</t>
    </rPh>
    <phoneticPr fontId="2"/>
  </si>
  <si>
    <t>01北海道</t>
    <rPh sb="2" eb="5">
      <t>ホッカイドウ</t>
    </rPh>
    <phoneticPr fontId="2"/>
  </si>
  <si>
    <t>31鳥取県</t>
    <rPh sb="2" eb="4">
      <t>トットリ</t>
    </rPh>
    <rPh sb="4" eb="5">
      <t>ケン</t>
    </rPh>
    <phoneticPr fontId="2"/>
  </si>
  <si>
    <t>02青森県</t>
    <rPh sb="2" eb="4">
      <t>アオモリ</t>
    </rPh>
    <rPh sb="4" eb="5">
      <t>ケン</t>
    </rPh>
    <phoneticPr fontId="2"/>
  </si>
  <si>
    <t>03岩手県</t>
    <rPh sb="2" eb="4">
      <t>イワテ</t>
    </rPh>
    <rPh sb="4" eb="5">
      <t>ケン</t>
    </rPh>
    <phoneticPr fontId="2"/>
  </si>
  <si>
    <t>04宮城県</t>
    <rPh sb="2" eb="4">
      <t>ミヤギ</t>
    </rPh>
    <rPh sb="4" eb="5">
      <t>ケン</t>
    </rPh>
    <phoneticPr fontId="2"/>
  </si>
  <si>
    <t>05秋田県</t>
    <rPh sb="2" eb="4">
      <t>アキタ</t>
    </rPh>
    <rPh sb="4" eb="5">
      <t>ケン</t>
    </rPh>
    <phoneticPr fontId="2"/>
  </si>
  <si>
    <t>06山形県</t>
    <rPh sb="2" eb="4">
      <t>ヤマガタ</t>
    </rPh>
    <rPh sb="4" eb="5">
      <t>ケン</t>
    </rPh>
    <phoneticPr fontId="2"/>
  </si>
  <si>
    <t>07福島県</t>
    <rPh sb="2" eb="4">
      <t>フクシマ</t>
    </rPh>
    <rPh sb="4" eb="5">
      <t>ケン</t>
    </rPh>
    <phoneticPr fontId="2"/>
  </si>
  <si>
    <t>08茨城県</t>
    <rPh sb="2" eb="4">
      <t>イバラギ</t>
    </rPh>
    <rPh sb="4" eb="5">
      <t>ケン</t>
    </rPh>
    <phoneticPr fontId="2"/>
  </si>
  <si>
    <t>09栃木県</t>
    <rPh sb="2" eb="4">
      <t>トチギ</t>
    </rPh>
    <rPh sb="4" eb="5">
      <t>ケン</t>
    </rPh>
    <phoneticPr fontId="2"/>
  </si>
  <si>
    <t>10群馬県</t>
    <rPh sb="2" eb="4">
      <t>グンマ</t>
    </rPh>
    <rPh sb="4" eb="5">
      <t>ケン</t>
    </rPh>
    <phoneticPr fontId="2"/>
  </si>
  <si>
    <t>11埼玉県</t>
    <rPh sb="2" eb="4">
      <t>サイタマ</t>
    </rPh>
    <rPh sb="4" eb="5">
      <t>ケン</t>
    </rPh>
    <phoneticPr fontId="2"/>
  </si>
  <si>
    <t>12千葉県</t>
    <rPh sb="2" eb="4">
      <t>チバ</t>
    </rPh>
    <rPh sb="4" eb="5">
      <t>ケン</t>
    </rPh>
    <phoneticPr fontId="2"/>
  </si>
  <si>
    <t>13東京都</t>
    <rPh sb="2" eb="4">
      <t>トウキョウ</t>
    </rPh>
    <rPh sb="4" eb="5">
      <t>ト</t>
    </rPh>
    <phoneticPr fontId="2"/>
  </si>
  <si>
    <t>14神奈川県</t>
    <rPh sb="2" eb="5">
      <t>カナガワ</t>
    </rPh>
    <rPh sb="5" eb="6">
      <t>ケン</t>
    </rPh>
    <phoneticPr fontId="2"/>
  </si>
  <si>
    <t>15新潟県</t>
    <rPh sb="2" eb="4">
      <t>ニイガタ</t>
    </rPh>
    <rPh sb="4" eb="5">
      <t>ケン</t>
    </rPh>
    <phoneticPr fontId="2"/>
  </si>
  <si>
    <t>16富山県</t>
    <rPh sb="2" eb="4">
      <t>トヤマ</t>
    </rPh>
    <rPh sb="4" eb="5">
      <t>ケン</t>
    </rPh>
    <phoneticPr fontId="2"/>
  </si>
  <si>
    <t>17石川県</t>
    <rPh sb="2" eb="4">
      <t>イシカワ</t>
    </rPh>
    <rPh sb="4" eb="5">
      <t>ケン</t>
    </rPh>
    <phoneticPr fontId="2"/>
  </si>
  <si>
    <t>18福井県</t>
    <rPh sb="2" eb="4">
      <t>フクイ</t>
    </rPh>
    <rPh sb="4" eb="5">
      <t>ケン</t>
    </rPh>
    <phoneticPr fontId="2"/>
  </si>
  <si>
    <t>19山梨県</t>
    <rPh sb="2" eb="4">
      <t>ヤマナシ</t>
    </rPh>
    <rPh sb="4" eb="5">
      <t>ケン</t>
    </rPh>
    <phoneticPr fontId="2"/>
  </si>
  <si>
    <t>20長野県</t>
    <rPh sb="2" eb="4">
      <t>ナガノ</t>
    </rPh>
    <rPh sb="4" eb="5">
      <t>ケン</t>
    </rPh>
    <phoneticPr fontId="2"/>
  </si>
  <si>
    <t>21岐阜県</t>
    <rPh sb="2" eb="4">
      <t>ギフ</t>
    </rPh>
    <rPh sb="4" eb="5">
      <t>ケン</t>
    </rPh>
    <phoneticPr fontId="2"/>
  </si>
  <si>
    <t>22静岡県</t>
    <rPh sb="2" eb="4">
      <t>シズオカ</t>
    </rPh>
    <rPh sb="4" eb="5">
      <t>ケン</t>
    </rPh>
    <phoneticPr fontId="2"/>
  </si>
  <si>
    <t>23愛知県</t>
    <rPh sb="2" eb="4">
      <t>アイチ</t>
    </rPh>
    <rPh sb="4" eb="5">
      <t>ケン</t>
    </rPh>
    <phoneticPr fontId="2"/>
  </si>
  <si>
    <t>24三重県</t>
    <rPh sb="2" eb="4">
      <t>ミエ</t>
    </rPh>
    <rPh sb="4" eb="5">
      <t>ケン</t>
    </rPh>
    <phoneticPr fontId="2"/>
  </si>
  <si>
    <t>25滋賀県</t>
    <rPh sb="2" eb="4">
      <t>シガ</t>
    </rPh>
    <rPh sb="4" eb="5">
      <t>ケン</t>
    </rPh>
    <phoneticPr fontId="2"/>
  </si>
  <si>
    <t>26京都府</t>
    <rPh sb="2" eb="4">
      <t>キョウト</t>
    </rPh>
    <rPh sb="4" eb="5">
      <t>フ</t>
    </rPh>
    <phoneticPr fontId="2"/>
  </si>
  <si>
    <t>27大阪府</t>
    <rPh sb="2" eb="4">
      <t>オオサカ</t>
    </rPh>
    <rPh sb="4" eb="5">
      <t>フ</t>
    </rPh>
    <phoneticPr fontId="2"/>
  </si>
  <si>
    <t>28兵庫県</t>
    <rPh sb="2" eb="4">
      <t>ヒョウゴ</t>
    </rPh>
    <rPh sb="4" eb="5">
      <t>ケン</t>
    </rPh>
    <phoneticPr fontId="2"/>
  </si>
  <si>
    <t>29奈良県</t>
    <rPh sb="2" eb="4">
      <t>ナラ</t>
    </rPh>
    <rPh sb="4" eb="5">
      <t>ケン</t>
    </rPh>
    <phoneticPr fontId="2"/>
  </si>
  <si>
    <t>30和歌山県</t>
    <rPh sb="2" eb="5">
      <t>ワカヤマ</t>
    </rPh>
    <rPh sb="5" eb="6">
      <t>ケン</t>
    </rPh>
    <phoneticPr fontId="2"/>
  </si>
  <si>
    <t>32島根県</t>
    <rPh sb="2" eb="5">
      <t>シマネケン</t>
    </rPh>
    <phoneticPr fontId="2"/>
  </si>
  <si>
    <t>33岡山県</t>
    <rPh sb="2" eb="5">
      <t>オカヤマケン</t>
    </rPh>
    <phoneticPr fontId="2"/>
  </si>
  <si>
    <t>34広島県</t>
    <rPh sb="2" eb="5">
      <t>ヒロシマケン</t>
    </rPh>
    <phoneticPr fontId="2"/>
  </si>
  <si>
    <t>35山口県</t>
    <rPh sb="2" eb="5">
      <t>ヤマグチケン</t>
    </rPh>
    <phoneticPr fontId="2"/>
  </si>
  <si>
    <t>36徳島県</t>
    <rPh sb="2" eb="5">
      <t>トクシマケン</t>
    </rPh>
    <phoneticPr fontId="2"/>
  </si>
  <si>
    <t>37香川県</t>
    <rPh sb="2" eb="5">
      <t>カガワケン</t>
    </rPh>
    <phoneticPr fontId="2"/>
  </si>
  <si>
    <t>38愛媛県</t>
    <rPh sb="2" eb="5">
      <t>エヒメケン</t>
    </rPh>
    <phoneticPr fontId="2"/>
  </si>
  <si>
    <t>39高知県</t>
    <rPh sb="2" eb="5">
      <t>コウチケン</t>
    </rPh>
    <phoneticPr fontId="2"/>
  </si>
  <si>
    <t>40福岡県</t>
    <rPh sb="2" eb="5">
      <t>フクオカケン</t>
    </rPh>
    <phoneticPr fontId="2"/>
  </si>
  <si>
    <t>41佐賀県</t>
    <rPh sb="2" eb="5">
      <t>サガケン</t>
    </rPh>
    <phoneticPr fontId="2"/>
  </si>
  <si>
    <t>42長崎県</t>
    <rPh sb="2" eb="5">
      <t>ナガサキケン</t>
    </rPh>
    <phoneticPr fontId="2"/>
  </si>
  <si>
    <t>43熊本県</t>
    <rPh sb="2" eb="5">
      <t>クマモトケン</t>
    </rPh>
    <phoneticPr fontId="2"/>
  </si>
  <si>
    <t>44大分県</t>
    <rPh sb="2" eb="5">
      <t>オオイタケン</t>
    </rPh>
    <phoneticPr fontId="2"/>
  </si>
  <si>
    <t>45宮崎県</t>
    <rPh sb="2" eb="5">
      <t>ミヤザキケン</t>
    </rPh>
    <phoneticPr fontId="2"/>
  </si>
  <si>
    <t>46鹿児島県</t>
    <rPh sb="2" eb="6">
      <t>カゴシマケン</t>
    </rPh>
    <phoneticPr fontId="2"/>
  </si>
  <si>
    <t>47沖縄県</t>
    <rPh sb="2" eb="5">
      <t>オキナワケン</t>
    </rPh>
    <phoneticPr fontId="2"/>
  </si>
  <si>
    <t>52東北</t>
    <rPh sb="2" eb="4">
      <t>トウホク</t>
    </rPh>
    <phoneticPr fontId="2"/>
  </si>
  <si>
    <t>53関東</t>
    <rPh sb="2" eb="4">
      <t>カントウ</t>
    </rPh>
    <phoneticPr fontId="2"/>
  </si>
  <si>
    <t>54北陸</t>
    <rPh sb="2" eb="4">
      <t>ホクリク</t>
    </rPh>
    <phoneticPr fontId="2"/>
  </si>
  <si>
    <t>55中部</t>
    <rPh sb="2" eb="4">
      <t>チュウブ</t>
    </rPh>
    <phoneticPr fontId="2"/>
  </si>
  <si>
    <t>56近畿</t>
    <rPh sb="2" eb="4">
      <t>キンキ</t>
    </rPh>
    <phoneticPr fontId="2"/>
  </si>
  <si>
    <t>57中国</t>
    <rPh sb="2" eb="4">
      <t>チュウゴク</t>
    </rPh>
    <phoneticPr fontId="2"/>
  </si>
  <si>
    <t>58四国</t>
    <rPh sb="2" eb="4">
      <t>シコク</t>
    </rPh>
    <phoneticPr fontId="2"/>
  </si>
  <si>
    <t>59九州</t>
    <rPh sb="2" eb="4">
      <t>キュウシュウ</t>
    </rPh>
    <phoneticPr fontId="2"/>
  </si>
  <si>
    <t>60全国</t>
    <rPh sb="2" eb="4">
      <t>ゼンコク</t>
    </rPh>
    <phoneticPr fontId="2"/>
  </si>
  <si>
    <t>1生活保護制度による保護費がある場合</t>
    <rPh sb="1" eb="3">
      <t>セイカツ</t>
    </rPh>
    <rPh sb="3" eb="5">
      <t>ホゴ</t>
    </rPh>
    <rPh sb="5" eb="7">
      <t>セイド</t>
    </rPh>
    <rPh sb="10" eb="13">
      <t>ホゴヒ</t>
    </rPh>
    <rPh sb="16" eb="18">
      <t>バアイ</t>
    </rPh>
    <phoneticPr fontId="2"/>
  </si>
  <si>
    <t>2年金の受給があり、そのことで所属会社からの収入を調整している場合</t>
    <rPh sb="1" eb="3">
      <t>ネンキン</t>
    </rPh>
    <rPh sb="4" eb="6">
      <t>ジュキュウ</t>
    </rPh>
    <rPh sb="15" eb="17">
      <t>ショゾク</t>
    </rPh>
    <rPh sb="17" eb="19">
      <t>カイシャ</t>
    </rPh>
    <rPh sb="22" eb="24">
      <t>シュウニュウ</t>
    </rPh>
    <rPh sb="25" eb="27">
      <t>チョウセイ</t>
    </rPh>
    <rPh sb="31" eb="33">
      <t>バアイ</t>
    </rPh>
    <phoneticPr fontId="2"/>
  </si>
  <si>
    <t>3年金の受給があるが、そのことで所属会社からの収入を調整していない場合</t>
    <rPh sb="1" eb="3">
      <t>ネンキン</t>
    </rPh>
    <rPh sb="4" eb="6">
      <t>ジュキュウ</t>
    </rPh>
    <rPh sb="16" eb="18">
      <t>ショゾク</t>
    </rPh>
    <rPh sb="18" eb="20">
      <t>カイシャ</t>
    </rPh>
    <rPh sb="23" eb="25">
      <t>シュウニュウ</t>
    </rPh>
    <rPh sb="26" eb="28">
      <t>チョウセイ</t>
    </rPh>
    <rPh sb="33" eb="35">
      <t>バアイ</t>
    </rPh>
    <phoneticPr fontId="2"/>
  </si>
  <si>
    <t>5不明</t>
    <rPh sb="1" eb="3">
      <t>フメイ</t>
    </rPh>
    <phoneticPr fontId="2"/>
  </si>
  <si>
    <t>1労働安全衛生法60条に規定されている「職長」の方</t>
    <rPh sb="1" eb="3">
      <t>ロウドウ</t>
    </rPh>
    <rPh sb="3" eb="5">
      <t>アンゼン</t>
    </rPh>
    <rPh sb="5" eb="8">
      <t>エイセイホウ</t>
    </rPh>
    <rPh sb="10" eb="11">
      <t>ジョウ</t>
    </rPh>
    <rPh sb="12" eb="14">
      <t>キテイ</t>
    </rPh>
    <rPh sb="20" eb="21">
      <t>ショク</t>
    </rPh>
    <rPh sb="21" eb="22">
      <t>チョウ</t>
    </rPh>
    <rPh sb="24" eb="25">
      <t>カタ</t>
    </rPh>
    <phoneticPr fontId="2"/>
  </si>
  <si>
    <t>2上記「職長」以外で、他の労働者を指導する立場の方（例：班長、係長など）</t>
    <rPh sb="1" eb="3">
      <t>ジョウキ</t>
    </rPh>
    <rPh sb="4" eb="5">
      <t>ショク</t>
    </rPh>
    <rPh sb="5" eb="6">
      <t>チョウ</t>
    </rPh>
    <rPh sb="7" eb="9">
      <t>イガイ</t>
    </rPh>
    <rPh sb="11" eb="12">
      <t>タ</t>
    </rPh>
    <rPh sb="13" eb="16">
      <t>ロウドウシャ</t>
    </rPh>
    <rPh sb="17" eb="19">
      <t>シドウ</t>
    </rPh>
    <rPh sb="21" eb="23">
      <t>タチバ</t>
    </rPh>
    <rPh sb="24" eb="25">
      <t>カタ</t>
    </rPh>
    <rPh sb="26" eb="27">
      <t>レイ</t>
    </rPh>
    <rPh sb="28" eb="30">
      <t>ハンチョウ</t>
    </rPh>
    <rPh sb="31" eb="33">
      <t>カカリチョウ</t>
    </rPh>
    <phoneticPr fontId="2"/>
  </si>
  <si>
    <t>3上記以外の技能者、作業員の方</t>
    <rPh sb="1" eb="3">
      <t>ジョウキ</t>
    </rPh>
    <rPh sb="3" eb="5">
      <t>イガイ</t>
    </rPh>
    <rPh sb="6" eb="9">
      <t>ギノウシャ</t>
    </rPh>
    <rPh sb="10" eb="13">
      <t>サギョウイン</t>
    </rPh>
    <rPh sb="14" eb="15">
      <t>カタ</t>
    </rPh>
    <phoneticPr fontId="2"/>
  </si>
  <si>
    <t>※　備　　　考　</t>
    <phoneticPr fontId="2"/>
  </si>
  <si>
    <r>
      <t xml:space="preserve">様式－１の
</t>
    </r>
    <r>
      <rPr>
        <sz val="6.5"/>
        <rFont val="ＭＳ Ｐゴシック"/>
        <family val="3"/>
        <charset val="128"/>
      </rPr>
      <t>職種番号</t>
    </r>
    <rPh sb="0" eb="2">
      <t>ヨウシキ</t>
    </rPh>
    <phoneticPr fontId="2"/>
  </si>
  <si>
    <t>か</t>
    <phoneticPr fontId="2"/>
  </si>
  <si>
    <t>ら</t>
    <phoneticPr fontId="2"/>
  </si>
  <si>
    <t>ま</t>
    <phoneticPr fontId="2"/>
  </si>
  <si>
    <t>で</t>
    <phoneticPr fontId="2"/>
  </si>
  <si>
    <t>1石材施工技能士１級</t>
    <rPh sb="1" eb="3">
      <t>セキザイ</t>
    </rPh>
    <rPh sb="3" eb="5">
      <t>セコウ</t>
    </rPh>
    <rPh sb="5" eb="8">
      <t>ギノウシ</t>
    </rPh>
    <rPh sb="9" eb="10">
      <t>キュウ</t>
    </rPh>
    <phoneticPr fontId="2"/>
  </si>
  <si>
    <t>2石材施工技能士２級</t>
    <rPh sb="1" eb="3">
      <t>セキザイ</t>
    </rPh>
    <rPh sb="3" eb="5">
      <t>セコウ</t>
    </rPh>
    <rPh sb="5" eb="8">
      <t>ギノウシ</t>
    </rPh>
    <rPh sb="9" eb="10">
      <t>キュウ</t>
    </rPh>
    <phoneticPr fontId="2"/>
  </si>
  <si>
    <t>3上記以外</t>
    <rPh sb="1" eb="3">
      <t>ジョウキ</t>
    </rPh>
    <rPh sb="3" eb="5">
      <t>イガイ</t>
    </rPh>
    <phoneticPr fontId="2"/>
  </si>
  <si>
    <t>1コンクリート積みブロック施工技能士</t>
    <rPh sb="7" eb="8">
      <t>ツ</t>
    </rPh>
    <rPh sb="13" eb="15">
      <t>セコウ</t>
    </rPh>
    <rPh sb="15" eb="18">
      <t>ギノウシ</t>
    </rPh>
    <phoneticPr fontId="2"/>
  </si>
  <si>
    <t>2上記以外</t>
    <rPh sb="1" eb="3">
      <t>ジョウキ</t>
    </rPh>
    <rPh sb="3" eb="5">
      <t>イガイ</t>
    </rPh>
    <phoneticPr fontId="2"/>
  </si>
  <si>
    <t>1第１種電気工事士</t>
    <rPh sb="1" eb="2">
      <t>ダイ</t>
    </rPh>
    <rPh sb="3" eb="4">
      <t>シュ</t>
    </rPh>
    <rPh sb="4" eb="6">
      <t>デンキ</t>
    </rPh>
    <rPh sb="6" eb="8">
      <t>コウジ</t>
    </rPh>
    <rPh sb="8" eb="9">
      <t>シ</t>
    </rPh>
    <phoneticPr fontId="2"/>
  </si>
  <si>
    <t>2第２種電気工事士</t>
    <rPh sb="1" eb="2">
      <t>ダイ</t>
    </rPh>
    <rPh sb="3" eb="4">
      <t>シュ</t>
    </rPh>
    <rPh sb="4" eb="6">
      <t>デンキ</t>
    </rPh>
    <rPh sb="6" eb="8">
      <t>コウジ</t>
    </rPh>
    <rPh sb="8" eb="9">
      <t>シ</t>
    </rPh>
    <phoneticPr fontId="2"/>
  </si>
  <si>
    <t>3認定電気工事従事者</t>
    <rPh sb="1" eb="3">
      <t>ニンテイ</t>
    </rPh>
    <rPh sb="3" eb="5">
      <t>デンキ</t>
    </rPh>
    <rPh sb="5" eb="7">
      <t>コウジ</t>
    </rPh>
    <rPh sb="7" eb="10">
      <t>ジュウジシャ</t>
    </rPh>
    <phoneticPr fontId="2"/>
  </si>
  <si>
    <t>4特種電気工事資格者</t>
    <rPh sb="1" eb="3">
      <t>トクシュ</t>
    </rPh>
    <rPh sb="3" eb="5">
      <t>デンキ</t>
    </rPh>
    <rPh sb="5" eb="7">
      <t>コウジ</t>
    </rPh>
    <rPh sb="7" eb="10">
      <t>シカクシャ</t>
    </rPh>
    <phoneticPr fontId="2"/>
  </si>
  <si>
    <t>9上記以外</t>
    <rPh sb="1" eb="3">
      <t>ジョウキ</t>
    </rPh>
    <rPh sb="3" eb="5">
      <t>イガイ</t>
    </rPh>
    <phoneticPr fontId="2"/>
  </si>
  <si>
    <t>1鉄筋施工技能士１級</t>
    <rPh sb="1" eb="3">
      <t>テッキン</t>
    </rPh>
    <rPh sb="3" eb="5">
      <t>セコウ</t>
    </rPh>
    <rPh sb="5" eb="8">
      <t>ギノウシ</t>
    </rPh>
    <rPh sb="9" eb="10">
      <t>キュウ</t>
    </rPh>
    <phoneticPr fontId="2"/>
  </si>
  <si>
    <t>2鉄筋施工技能士２級</t>
    <rPh sb="1" eb="3">
      <t>テッキン</t>
    </rPh>
    <rPh sb="3" eb="5">
      <t>セコウ</t>
    </rPh>
    <rPh sb="5" eb="8">
      <t>ギノウシ</t>
    </rPh>
    <rPh sb="9" eb="10">
      <t>キュウ</t>
    </rPh>
    <phoneticPr fontId="2"/>
  </si>
  <si>
    <t>4上記以外</t>
    <rPh sb="1" eb="3">
      <t>ジョウキ</t>
    </rPh>
    <rPh sb="3" eb="5">
      <t>イガイ</t>
    </rPh>
    <phoneticPr fontId="2"/>
  </si>
  <si>
    <t>1有機溶剤作業主任者</t>
    <rPh sb="1" eb="3">
      <t>ユウキ</t>
    </rPh>
    <rPh sb="3" eb="5">
      <t>ヨウザイ</t>
    </rPh>
    <rPh sb="5" eb="7">
      <t>サギョウ</t>
    </rPh>
    <rPh sb="7" eb="10">
      <t>シュニンシャ</t>
    </rPh>
    <phoneticPr fontId="2"/>
  </si>
  <si>
    <t>2危険物取扱者（甲種）</t>
    <rPh sb="1" eb="4">
      <t>キケンブツ</t>
    </rPh>
    <rPh sb="4" eb="6">
      <t>トリアツカイ</t>
    </rPh>
    <rPh sb="6" eb="7">
      <t>シャ</t>
    </rPh>
    <rPh sb="8" eb="9">
      <t>コウ</t>
    </rPh>
    <rPh sb="9" eb="10">
      <t>シュ</t>
    </rPh>
    <phoneticPr fontId="2"/>
  </si>
  <si>
    <t>3危険物取扱者（乙種）</t>
    <rPh sb="1" eb="4">
      <t>キケンブツ</t>
    </rPh>
    <rPh sb="4" eb="6">
      <t>トリアツカイ</t>
    </rPh>
    <rPh sb="6" eb="7">
      <t>シャ</t>
    </rPh>
    <rPh sb="8" eb="9">
      <t>オツ</t>
    </rPh>
    <rPh sb="9" eb="10">
      <t>シュ</t>
    </rPh>
    <phoneticPr fontId="2"/>
  </si>
  <si>
    <t>4危険物取扱者（丙種）</t>
    <rPh sb="1" eb="4">
      <t>キケンブツ</t>
    </rPh>
    <rPh sb="4" eb="6">
      <t>トリアツカイ</t>
    </rPh>
    <rPh sb="6" eb="7">
      <t>シャ</t>
    </rPh>
    <rPh sb="8" eb="9">
      <t>ヘイ</t>
    </rPh>
    <rPh sb="9" eb="10">
      <t>シュ</t>
    </rPh>
    <phoneticPr fontId="2"/>
  </si>
  <si>
    <t>5塗装技能士１級</t>
    <rPh sb="1" eb="3">
      <t>トソウ</t>
    </rPh>
    <rPh sb="3" eb="6">
      <t>ギノウシ</t>
    </rPh>
    <rPh sb="7" eb="8">
      <t>キュウ</t>
    </rPh>
    <phoneticPr fontId="2"/>
  </si>
  <si>
    <t>6塗装技能士２級</t>
    <rPh sb="1" eb="3">
      <t>トソウ</t>
    </rPh>
    <rPh sb="3" eb="6">
      <t>ギノウシ</t>
    </rPh>
    <rPh sb="7" eb="8">
      <t>キュウ</t>
    </rPh>
    <phoneticPr fontId="2"/>
  </si>
  <si>
    <t>8上記以外</t>
    <rPh sb="1" eb="3">
      <t>ジョウキ</t>
    </rPh>
    <rPh sb="3" eb="5">
      <t>イガイ</t>
    </rPh>
    <phoneticPr fontId="2"/>
  </si>
  <si>
    <t>1ガス溶接作業主任者</t>
    <rPh sb="3" eb="5">
      <t>ヨウセツ</t>
    </rPh>
    <rPh sb="5" eb="7">
      <t>サギョウ</t>
    </rPh>
    <rPh sb="7" eb="9">
      <t>シュニン</t>
    </rPh>
    <rPh sb="9" eb="10">
      <t>シャ</t>
    </rPh>
    <phoneticPr fontId="2"/>
  </si>
  <si>
    <t>2ガス溶接技能講習修了者</t>
    <rPh sb="3" eb="5">
      <t>ヨウセツ</t>
    </rPh>
    <rPh sb="5" eb="7">
      <t>ギノウ</t>
    </rPh>
    <rPh sb="7" eb="9">
      <t>コウシュウ</t>
    </rPh>
    <rPh sb="9" eb="12">
      <t>シュウリョウシャ</t>
    </rPh>
    <phoneticPr fontId="2"/>
  </si>
  <si>
    <t>1大型特殊免許</t>
    <rPh sb="1" eb="3">
      <t>オオガタ</t>
    </rPh>
    <rPh sb="3" eb="5">
      <t>トクシュ</t>
    </rPh>
    <rPh sb="5" eb="7">
      <t>メンキョ</t>
    </rPh>
    <phoneticPr fontId="2"/>
  </si>
  <si>
    <t>3高圧室内作業主任者</t>
    <rPh sb="1" eb="3">
      <t>コウアツ</t>
    </rPh>
    <rPh sb="3" eb="5">
      <t>シツナイ</t>
    </rPh>
    <rPh sb="5" eb="7">
      <t>サギョウ</t>
    </rPh>
    <rPh sb="7" eb="10">
      <t>シュニンシャ</t>
    </rPh>
    <phoneticPr fontId="2"/>
  </si>
  <si>
    <t>3発破技師</t>
    <rPh sb="1" eb="3">
      <t>ハッパ</t>
    </rPh>
    <rPh sb="3" eb="5">
      <t>ギシ</t>
    </rPh>
    <phoneticPr fontId="2"/>
  </si>
  <si>
    <t>4ずい道等の掘削等作業主任者</t>
    <rPh sb="3" eb="4">
      <t>ミチ</t>
    </rPh>
    <rPh sb="4" eb="5">
      <t>ナド</t>
    </rPh>
    <rPh sb="6" eb="8">
      <t>クッサク</t>
    </rPh>
    <rPh sb="8" eb="9">
      <t>ナド</t>
    </rPh>
    <rPh sb="9" eb="11">
      <t>サギョウ</t>
    </rPh>
    <rPh sb="11" eb="14">
      <t>シュニンシャ</t>
    </rPh>
    <phoneticPr fontId="2"/>
  </si>
  <si>
    <t>5ずい道等の覆工作業主任者</t>
    <rPh sb="3" eb="4">
      <t>ミチ</t>
    </rPh>
    <rPh sb="4" eb="5">
      <t>ナド</t>
    </rPh>
    <rPh sb="6" eb="7">
      <t>フク</t>
    </rPh>
    <rPh sb="7" eb="8">
      <t>コウ</t>
    </rPh>
    <rPh sb="8" eb="10">
      <t>サギョウ</t>
    </rPh>
    <rPh sb="10" eb="12">
      <t>シュニン</t>
    </rPh>
    <rPh sb="12" eb="13">
      <t>シャ</t>
    </rPh>
    <phoneticPr fontId="2"/>
  </si>
  <si>
    <t>1鋼橋架設等作業主任者</t>
    <rPh sb="1" eb="2">
      <t>コウ</t>
    </rPh>
    <rPh sb="2" eb="3">
      <t>ハシ</t>
    </rPh>
    <rPh sb="3" eb="5">
      <t>カセツ</t>
    </rPh>
    <rPh sb="5" eb="6">
      <t>ナド</t>
    </rPh>
    <rPh sb="6" eb="8">
      <t>サギョウ</t>
    </rPh>
    <rPh sb="8" eb="11">
      <t>シュニンシャ</t>
    </rPh>
    <phoneticPr fontId="2"/>
  </si>
  <si>
    <t>2コンクリート橋架設等作業主任者</t>
    <rPh sb="7" eb="8">
      <t>ハシ</t>
    </rPh>
    <rPh sb="8" eb="10">
      <t>カセツ</t>
    </rPh>
    <rPh sb="10" eb="11">
      <t>ナド</t>
    </rPh>
    <rPh sb="11" eb="13">
      <t>サギョウ</t>
    </rPh>
    <rPh sb="13" eb="16">
      <t>シュニンシャ</t>
    </rPh>
    <phoneticPr fontId="2"/>
  </si>
  <si>
    <t>7上記以外</t>
    <rPh sb="1" eb="3">
      <t>ジョウキ</t>
    </rPh>
    <rPh sb="3" eb="5">
      <t>イガイ</t>
    </rPh>
    <phoneticPr fontId="2"/>
  </si>
  <si>
    <t>1業務に関連する技能士１級</t>
    <rPh sb="1" eb="3">
      <t>ギョウム</t>
    </rPh>
    <rPh sb="4" eb="6">
      <t>カンレン</t>
    </rPh>
    <rPh sb="8" eb="11">
      <t>ギノウシ</t>
    </rPh>
    <rPh sb="12" eb="13">
      <t>キュウ</t>
    </rPh>
    <phoneticPr fontId="2"/>
  </si>
  <si>
    <t>2業務に関連する技能士２級</t>
    <rPh sb="1" eb="3">
      <t>ギョウム</t>
    </rPh>
    <rPh sb="4" eb="6">
      <t>カンレン</t>
    </rPh>
    <rPh sb="8" eb="11">
      <t>ギノウシ</t>
    </rPh>
    <rPh sb="12" eb="13">
      <t>キュウ</t>
    </rPh>
    <phoneticPr fontId="2"/>
  </si>
  <si>
    <t>3業務に関連する技能士３級</t>
    <rPh sb="1" eb="3">
      <t>ギョウム</t>
    </rPh>
    <rPh sb="4" eb="6">
      <t>カンレン</t>
    </rPh>
    <rPh sb="8" eb="11">
      <t>ギノウシ</t>
    </rPh>
    <rPh sb="12" eb="13">
      <t>キュウ</t>
    </rPh>
    <phoneticPr fontId="2"/>
  </si>
  <si>
    <t>1海技士免許</t>
    <rPh sb="1" eb="2">
      <t>ウミ</t>
    </rPh>
    <rPh sb="2" eb="4">
      <t>ギシ</t>
    </rPh>
    <rPh sb="4" eb="6">
      <t>メンキョ</t>
    </rPh>
    <phoneticPr fontId="2"/>
  </si>
  <si>
    <t>2小型船舶操縦士免許</t>
    <rPh sb="1" eb="3">
      <t>コガタ</t>
    </rPh>
    <rPh sb="3" eb="5">
      <t>センパク</t>
    </rPh>
    <rPh sb="5" eb="8">
      <t>ソウジュウシ</t>
    </rPh>
    <rPh sb="8" eb="10">
      <t>メンキョ</t>
    </rPh>
    <phoneticPr fontId="2"/>
  </si>
  <si>
    <t>1潜水士</t>
    <rPh sb="1" eb="3">
      <t>センスイ</t>
    </rPh>
    <rPh sb="3" eb="4">
      <t>シ</t>
    </rPh>
    <phoneticPr fontId="2"/>
  </si>
  <si>
    <t>2型枠施工技能士１級</t>
    <rPh sb="1" eb="3">
      <t>カタワク</t>
    </rPh>
    <rPh sb="3" eb="5">
      <t>セコウ</t>
    </rPh>
    <rPh sb="5" eb="8">
      <t>ギノウシ</t>
    </rPh>
    <rPh sb="9" eb="10">
      <t>キュウ</t>
    </rPh>
    <phoneticPr fontId="2"/>
  </si>
  <si>
    <t>3型枠施工技能士２級</t>
    <rPh sb="1" eb="3">
      <t>カタワク</t>
    </rPh>
    <rPh sb="3" eb="5">
      <t>セコウ</t>
    </rPh>
    <rPh sb="5" eb="8">
      <t>ギノウシ</t>
    </rPh>
    <rPh sb="9" eb="10">
      <t>キュウ</t>
    </rPh>
    <phoneticPr fontId="2"/>
  </si>
  <si>
    <t>1左官技能士１級</t>
    <rPh sb="1" eb="3">
      <t>サカン</t>
    </rPh>
    <rPh sb="3" eb="5">
      <t>ギノウ</t>
    </rPh>
    <rPh sb="5" eb="6">
      <t>シ</t>
    </rPh>
    <rPh sb="7" eb="8">
      <t>キュウ</t>
    </rPh>
    <phoneticPr fontId="2"/>
  </si>
  <si>
    <t>2左官技能士２級</t>
    <rPh sb="1" eb="3">
      <t>サカン</t>
    </rPh>
    <rPh sb="3" eb="5">
      <t>ギノウ</t>
    </rPh>
    <rPh sb="5" eb="6">
      <t>シ</t>
    </rPh>
    <rPh sb="7" eb="8">
      <t>キュウ</t>
    </rPh>
    <phoneticPr fontId="2"/>
  </si>
  <si>
    <t>1配管技能士１級</t>
    <rPh sb="1" eb="3">
      <t>ハイカン</t>
    </rPh>
    <rPh sb="3" eb="5">
      <t>ギノウ</t>
    </rPh>
    <rPh sb="5" eb="6">
      <t>シ</t>
    </rPh>
    <rPh sb="7" eb="8">
      <t>キュウ</t>
    </rPh>
    <phoneticPr fontId="2"/>
  </si>
  <si>
    <t>2配管技能士２級</t>
    <rPh sb="1" eb="3">
      <t>ハイカン</t>
    </rPh>
    <rPh sb="3" eb="5">
      <t>ギノウ</t>
    </rPh>
    <rPh sb="5" eb="6">
      <t>シ</t>
    </rPh>
    <rPh sb="7" eb="8">
      <t>キュウ</t>
    </rPh>
    <phoneticPr fontId="2"/>
  </si>
  <si>
    <t>3配管技能士３級</t>
    <rPh sb="1" eb="3">
      <t>ハイカン</t>
    </rPh>
    <rPh sb="3" eb="5">
      <t>ギノウ</t>
    </rPh>
    <rPh sb="5" eb="6">
      <t>シ</t>
    </rPh>
    <rPh sb="7" eb="8">
      <t>キュウ</t>
    </rPh>
    <phoneticPr fontId="2"/>
  </si>
  <si>
    <t>4冷凍空気調和機器施工技能士１級</t>
    <rPh sb="1" eb="3">
      <t>レイトウ</t>
    </rPh>
    <rPh sb="3" eb="5">
      <t>クウキ</t>
    </rPh>
    <rPh sb="5" eb="7">
      <t>チョウワ</t>
    </rPh>
    <rPh sb="7" eb="9">
      <t>キキ</t>
    </rPh>
    <rPh sb="9" eb="11">
      <t>セコウ</t>
    </rPh>
    <rPh sb="11" eb="14">
      <t>ギノウシ</t>
    </rPh>
    <rPh sb="15" eb="16">
      <t>キュウ</t>
    </rPh>
    <phoneticPr fontId="2"/>
  </si>
  <si>
    <t>5冷凍空気調和機器施工技能士２級</t>
    <rPh sb="1" eb="3">
      <t>レイトウ</t>
    </rPh>
    <rPh sb="3" eb="5">
      <t>クウキ</t>
    </rPh>
    <rPh sb="5" eb="7">
      <t>チョウワ</t>
    </rPh>
    <rPh sb="7" eb="9">
      <t>キキ</t>
    </rPh>
    <rPh sb="9" eb="11">
      <t>セコウ</t>
    </rPh>
    <rPh sb="11" eb="14">
      <t>ギノウシ</t>
    </rPh>
    <rPh sb="15" eb="16">
      <t>キュウ</t>
    </rPh>
    <phoneticPr fontId="2"/>
  </si>
  <si>
    <t>1防水施工技能士１級</t>
    <rPh sb="1" eb="3">
      <t>ボウスイ</t>
    </rPh>
    <rPh sb="3" eb="5">
      <t>セコウ</t>
    </rPh>
    <rPh sb="5" eb="8">
      <t>ギノウシ</t>
    </rPh>
    <rPh sb="9" eb="10">
      <t>キュウ</t>
    </rPh>
    <phoneticPr fontId="2"/>
  </si>
  <si>
    <t>2防水施工技能士２級</t>
    <rPh sb="1" eb="3">
      <t>ボウスイ</t>
    </rPh>
    <rPh sb="3" eb="5">
      <t>セコウ</t>
    </rPh>
    <rPh sb="5" eb="8">
      <t>ギノウシ</t>
    </rPh>
    <rPh sb="9" eb="10">
      <t>キュウ</t>
    </rPh>
    <phoneticPr fontId="2"/>
  </si>
  <si>
    <t>1建築板金技能士１級</t>
    <rPh sb="1" eb="3">
      <t>ケンチク</t>
    </rPh>
    <rPh sb="3" eb="5">
      <t>バンキン</t>
    </rPh>
    <rPh sb="5" eb="8">
      <t>ギノウシ</t>
    </rPh>
    <rPh sb="9" eb="10">
      <t>キュウ</t>
    </rPh>
    <phoneticPr fontId="2"/>
  </si>
  <si>
    <t>2建築板金技能士２級</t>
    <rPh sb="1" eb="3">
      <t>ケンチク</t>
    </rPh>
    <rPh sb="3" eb="5">
      <t>バンキン</t>
    </rPh>
    <rPh sb="5" eb="8">
      <t>ギノウシ</t>
    </rPh>
    <rPh sb="9" eb="10">
      <t>キュウ</t>
    </rPh>
    <phoneticPr fontId="2"/>
  </si>
  <si>
    <t>3建築板金技能士３級</t>
    <rPh sb="1" eb="3">
      <t>ケンチク</t>
    </rPh>
    <rPh sb="3" eb="5">
      <t>バンキン</t>
    </rPh>
    <rPh sb="5" eb="8">
      <t>ギノウシ</t>
    </rPh>
    <rPh sb="9" eb="10">
      <t>キュウ</t>
    </rPh>
    <phoneticPr fontId="2"/>
  </si>
  <si>
    <t>1タイル張り技能士１級</t>
    <rPh sb="4" eb="5">
      <t>ハ</t>
    </rPh>
    <rPh sb="6" eb="9">
      <t>ギノウシ</t>
    </rPh>
    <rPh sb="10" eb="11">
      <t>キュウ</t>
    </rPh>
    <phoneticPr fontId="2"/>
  </si>
  <si>
    <t>2タイル張り技能士２級</t>
    <rPh sb="4" eb="5">
      <t>ハ</t>
    </rPh>
    <rPh sb="6" eb="9">
      <t>ギノウシ</t>
    </rPh>
    <rPh sb="10" eb="11">
      <t>キュウ</t>
    </rPh>
    <phoneticPr fontId="2"/>
  </si>
  <si>
    <t>1サッシ施工技能士１級</t>
    <rPh sb="4" eb="6">
      <t>セコウ</t>
    </rPh>
    <rPh sb="6" eb="9">
      <t>ギノウシ</t>
    </rPh>
    <rPh sb="10" eb="11">
      <t>キュウ</t>
    </rPh>
    <phoneticPr fontId="2"/>
  </si>
  <si>
    <t>2サッシ施工技能士２級</t>
    <rPh sb="4" eb="6">
      <t>セコウ</t>
    </rPh>
    <rPh sb="6" eb="9">
      <t>ギノウシ</t>
    </rPh>
    <rPh sb="10" eb="11">
      <t>キュウ</t>
    </rPh>
    <phoneticPr fontId="2"/>
  </si>
  <si>
    <t>1かわらぶき技能士１級</t>
    <rPh sb="6" eb="9">
      <t>ギノウシ</t>
    </rPh>
    <rPh sb="10" eb="11">
      <t>キュウ</t>
    </rPh>
    <phoneticPr fontId="2"/>
  </si>
  <si>
    <t>2かわらぶき技能士２級</t>
    <rPh sb="6" eb="9">
      <t>ギノウシ</t>
    </rPh>
    <rPh sb="10" eb="11">
      <t>キュウ</t>
    </rPh>
    <phoneticPr fontId="2"/>
  </si>
  <si>
    <t>3スレート施工技能士１級</t>
    <rPh sb="5" eb="7">
      <t>セコウ</t>
    </rPh>
    <rPh sb="7" eb="10">
      <t>ギノウシ</t>
    </rPh>
    <rPh sb="11" eb="12">
      <t>キュウ</t>
    </rPh>
    <phoneticPr fontId="2"/>
  </si>
  <si>
    <t>4スレート施工技能士２級</t>
    <rPh sb="5" eb="7">
      <t>セコウ</t>
    </rPh>
    <rPh sb="7" eb="10">
      <t>ギノウシ</t>
    </rPh>
    <rPh sb="11" eb="12">
      <t>キュウ</t>
    </rPh>
    <phoneticPr fontId="2"/>
  </si>
  <si>
    <t>1内装仕上げ施工技能士１級</t>
    <rPh sb="1" eb="3">
      <t>ナイソウ</t>
    </rPh>
    <rPh sb="3" eb="5">
      <t>シア</t>
    </rPh>
    <rPh sb="6" eb="8">
      <t>セコウ</t>
    </rPh>
    <rPh sb="8" eb="11">
      <t>ギノウシ</t>
    </rPh>
    <rPh sb="12" eb="13">
      <t>キュウ</t>
    </rPh>
    <phoneticPr fontId="2"/>
  </si>
  <si>
    <t>2内装仕上げ施工技能士２級</t>
    <rPh sb="1" eb="3">
      <t>ナイソウ</t>
    </rPh>
    <rPh sb="3" eb="5">
      <t>シア</t>
    </rPh>
    <rPh sb="6" eb="8">
      <t>セコウ</t>
    </rPh>
    <rPh sb="8" eb="11">
      <t>ギノウシ</t>
    </rPh>
    <rPh sb="12" eb="13">
      <t>キュウ</t>
    </rPh>
    <phoneticPr fontId="2"/>
  </si>
  <si>
    <t>3内装仕上げ施工技能士３級</t>
    <rPh sb="1" eb="3">
      <t>ナイソウ</t>
    </rPh>
    <rPh sb="3" eb="5">
      <t>シア</t>
    </rPh>
    <rPh sb="6" eb="8">
      <t>セコウ</t>
    </rPh>
    <rPh sb="8" eb="11">
      <t>ギノウシ</t>
    </rPh>
    <rPh sb="12" eb="13">
      <t>キュウ</t>
    </rPh>
    <phoneticPr fontId="2"/>
  </si>
  <si>
    <t>4表装技能士１級</t>
    <rPh sb="1" eb="3">
      <t>ヒョウソウ</t>
    </rPh>
    <rPh sb="3" eb="6">
      <t>ギノウシ</t>
    </rPh>
    <rPh sb="7" eb="8">
      <t>キュウ</t>
    </rPh>
    <phoneticPr fontId="2"/>
  </si>
  <si>
    <t>5表装技能士２級</t>
    <rPh sb="1" eb="3">
      <t>ヒョウソウ</t>
    </rPh>
    <rPh sb="3" eb="6">
      <t>ギノウシ</t>
    </rPh>
    <rPh sb="7" eb="8">
      <t>キュウ</t>
    </rPh>
    <phoneticPr fontId="2"/>
  </si>
  <si>
    <t>1ガラス施工技能士１級</t>
    <rPh sb="4" eb="6">
      <t>セコウ</t>
    </rPh>
    <rPh sb="6" eb="9">
      <t>ギノウシ</t>
    </rPh>
    <rPh sb="10" eb="11">
      <t>キュウ</t>
    </rPh>
    <phoneticPr fontId="2"/>
  </si>
  <si>
    <t>2ガラス施工技能士２級</t>
    <rPh sb="4" eb="6">
      <t>セコウ</t>
    </rPh>
    <rPh sb="6" eb="9">
      <t>ギノウシ</t>
    </rPh>
    <rPh sb="10" eb="11">
      <t>キュウ</t>
    </rPh>
    <phoneticPr fontId="2"/>
  </si>
  <si>
    <t>1建具製作技能士１級</t>
    <rPh sb="1" eb="3">
      <t>タテグ</t>
    </rPh>
    <rPh sb="3" eb="5">
      <t>セイサク</t>
    </rPh>
    <rPh sb="5" eb="8">
      <t>ギノウシ</t>
    </rPh>
    <rPh sb="9" eb="10">
      <t>キュウ</t>
    </rPh>
    <phoneticPr fontId="2"/>
  </si>
  <si>
    <t>2建具製作技能士２級</t>
    <rPh sb="1" eb="3">
      <t>タテグ</t>
    </rPh>
    <rPh sb="3" eb="5">
      <t>セイサク</t>
    </rPh>
    <rPh sb="5" eb="8">
      <t>ギノウシ</t>
    </rPh>
    <rPh sb="9" eb="10">
      <t>キュウ</t>
    </rPh>
    <phoneticPr fontId="2"/>
  </si>
  <si>
    <t>1熱絶縁施工技能士１級</t>
    <rPh sb="1" eb="2">
      <t>ネツ</t>
    </rPh>
    <rPh sb="2" eb="4">
      <t>ゼツエン</t>
    </rPh>
    <rPh sb="4" eb="6">
      <t>セコウ</t>
    </rPh>
    <rPh sb="6" eb="9">
      <t>ギノウシ</t>
    </rPh>
    <rPh sb="10" eb="11">
      <t>キュウ</t>
    </rPh>
    <phoneticPr fontId="2"/>
  </si>
  <si>
    <t>2熱絶縁施工技能士２級</t>
    <rPh sb="1" eb="2">
      <t>ネツ</t>
    </rPh>
    <rPh sb="2" eb="4">
      <t>ゼツエン</t>
    </rPh>
    <rPh sb="4" eb="6">
      <t>セコウ</t>
    </rPh>
    <rPh sb="6" eb="9">
      <t>ギノウシ</t>
    </rPh>
    <rPh sb="10" eb="11">
      <t>キュウ</t>
    </rPh>
    <phoneticPr fontId="2"/>
  </si>
  <si>
    <t>3建築板金技能士１級</t>
    <rPh sb="1" eb="3">
      <t>ケンチク</t>
    </rPh>
    <rPh sb="3" eb="5">
      <t>バンキン</t>
    </rPh>
    <rPh sb="5" eb="8">
      <t>ギノウシ</t>
    </rPh>
    <rPh sb="9" eb="10">
      <t>キュウ</t>
    </rPh>
    <phoneticPr fontId="2"/>
  </si>
  <si>
    <t>4建築板金技能士２級</t>
    <rPh sb="1" eb="3">
      <t>ケンチク</t>
    </rPh>
    <rPh sb="3" eb="5">
      <t>バンキン</t>
    </rPh>
    <rPh sb="5" eb="8">
      <t>ギノウシ</t>
    </rPh>
    <rPh sb="9" eb="10">
      <t>キュウ</t>
    </rPh>
    <phoneticPr fontId="2"/>
  </si>
  <si>
    <t>1ブロック建築技能士１級</t>
    <rPh sb="5" eb="7">
      <t>ケンチク</t>
    </rPh>
    <rPh sb="7" eb="10">
      <t>ギノウシ</t>
    </rPh>
    <rPh sb="11" eb="12">
      <t>キュウ</t>
    </rPh>
    <phoneticPr fontId="2"/>
  </si>
  <si>
    <t>2ブロック建築技能士２級</t>
    <rPh sb="5" eb="7">
      <t>ケンチク</t>
    </rPh>
    <rPh sb="7" eb="10">
      <t>ギノウシ</t>
    </rPh>
    <rPh sb="11" eb="12">
      <t>キュウ</t>
    </rPh>
    <phoneticPr fontId="2"/>
  </si>
  <si>
    <t>3れんが積み技能士</t>
    <rPh sb="4" eb="5">
      <t>ツ</t>
    </rPh>
    <rPh sb="6" eb="9">
      <t>ギノウシ</t>
    </rPh>
    <phoneticPr fontId="2"/>
  </si>
  <si>
    <t>1ボイラー技士特級</t>
    <rPh sb="5" eb="7">
      <t>ギシ</t>
    </rPh>
    <rPh sb="7" eb="8">
      <t>トク</t>
    </rPh>
    <rPh sb="8" eb="9">
      <t>キュウ</t>
    </rPh>
    <phoneticPr fontId="2"/>
  </si>
  <si>
    <t>2ボイラー技士１級</t>
    <rPh sb="5" eb="7">
      <t>ギシ</t>
    </rPh>
    <rPh sb="8" eb="9">
      <t>キュウ</t>
    </rPh>
    <phoneticPr fontId="2"/>
  </si>
  <si>
    <t>3ボイラー技士２級</t>
    <rPh sb="5" eb="7">
      <t>ギシ</t>
    </rPh>
    <rPh sb="8" eb="9">
      <t>キュウ</t>
    </rPh>
    <phoneticPr fontId="2"/>
  </si>
  <si>
    <t>4特別ボイラー溶接士</t>
    <rPh sb="1" eb="3">
      <t>トクベツ</t>
    </rPh>
    <rPh sb="7" eb="9">
      <t>ヨウセツ</t>
    </rPh>
    <rPh sb="9" eb="10">
      <t>シ</t>
    </rPh>
    <phoneticPr fontId="2"/>
  </si>
  <si>
    <t>5普通ボイラー溶接士</t>
    <rPh sb="1" eb="3">
      <t>フツウ</t>
    </rPh>
    <rPh sb="7" eb="9">
      <t>ヨウセツ</t>
    </rPh>
    <rPh sb="9" eb="10">
      <t>シ</t>
    </rPh>
    <phoneticPr fontId="2"/>
  </si>
  <si>
    <t>〒</t>
    <phoneticPr fontId="2"/>
  </si>
  <si>
    <t>※書類等の不備状況</t>
    <rPh sb="1" eb="3">
      <t>ショルイ</t>
    </rPh>
    <rPh sb="3" eb="4">
      <t>トウ</t>
    </rPh>
    <rPh sb="5" eb="7">
      <t>フビ</t>
    </rPh>
    <rPh sb="7" eb="9">
      <t>ジョウキョウ</t>
    </rPh>
    <phoneticPr fontId="2"/>
  </si>
  <si>
    <t>調査票への記入事項の根拠となる資料がありませんでした。</t>
    <phoneticPr fontId="2"/>
  </si>
  <si>
    <t>4上記以外でその他収入がある場合</t>
    <rPh sb="1" eb="3">
      <t>ジョウキ</t>
    </rPh>
    <rPh sb="3" eb="5">
      <t>イガイ</t>
    </rPh>
    <rPh sb="8" eb="9">
      <t>タ</t>
    </rPh>
    <rPh sb="9" eb="11">
      <t>シュウニュウ</t>
    </rPh>
    <rPh sb="14" eb="16">
      <t>バアイ</t>
    </rPh>
    <phoneticPr fontId="2"/>
  </si>
  <si>
    <t>0その他収入がない場合</t>
    <rPh sb="3" eb="4">
      <t>タ</t>
    </rPh>
    <rPh sb="4" eb="6">
      <t>シュウニュウ</t>
    </rPh>
    <rPh sb="9" eb="11">
      <t>バアイ</t>
    </rPh>
    <phoneticPr fontId="2"/>
  </si>
  <si>
    <t>各シートは書き込み可能な箇所が限定されていますので、それ以外の箇所に変更を加えようとするとエラーメッセージがでます。</t>
    <rPh sb="0" eb="1">
      <t>カク</t>
    </rPh>
    <phoneticPr fontId="2"/>
  </si>
  <si>
    <t>Ａ 割増の対象としてい
    る基準内手当（ａ）</t>
    <phoneticPr fontId="2"/>
  </si>
  <si>
    <t>公共事業労務費調査・賃金調査票（入力用シート）</t>
    <rPh sb="16" eb="19">
      <t>ニュウリョクヨウ</t>
    </rPh>
    <phoneticPr fontId="2"/>
  </si>
  <si>
    <r>
      <t>様式－１－１　</t>
    </r>
    <r>
      <rPr>
        <sz val="16"/>
        <rFont val="ＭＳ Ｐゴシック"/>
        <family val="3"/>
        <charset val="128"/>
      </rPr>
      <t>公共事業労務費調査・補足調査票（入力用シート）</t>
    </r>
    <rPh sb="17" eb="19">
      <t>ホソク</t>
    </rPh>
    <rPh sb="19" eb="22">
      <t>チョウサヒョウ</t>
    </rPh>
    <phoneticPr fontId="2"/>
  </si>
  <si>
    <t>公共事業労務費調査・各種手当内訳票（入力用シート）</t>
    <phoneticPr fontId="2"/>
  </si>
  <si>
    <t>0.元請</t>
    <rPh sb="2" eb="4">
      <t>モトウケ</t>
    </rPh>
    <phoneticPr fontId="2"/>
  </si>
  <si>
    <t>就労範囲の状況</t>
    <rPh sb="0" eb="2">
      <t>シュウロウ</t>
    </rPh>
    <rPh sb="2" eb="4">
      <t>ハンイ</t>
    </rPh>
    <rPh sb="5" eb="7">
      <t>ジョウキョウ</t>
    </rPh>
    <phoneticPr fontId="2"/>
  </si>
  <si>
    <t>その他の就労範囲</t>
    <rPh sb="2" eb="3">
      <t>タ</t>
    </rPh>
    <rPh sb="4" eb="6">
      <t>シュウロウ</t>
    </rPh>
    <rPh sb="6" eb="8">
      <t>ハンイ</t>
    </rPh>
    <phoneticPr fontId="2"/>
  </si>
  <si>
    <t>年金</t>
    <rPh sb="0" eb="2">
      <t>ネンキン</t>
    </rPh>
    <phoneticPr fontId="2"/>
  </si>
  <si>
    <t>その他</t>
    <rPh sb="2" eb="3">
      <t>タ</t>
    </rPh>
    <phoneticPr fontId="2"/>
  </si>
  <si>
    <t>その他収入</t>
    <rPh sb="2" eb="3">
      <t>タ</t>
    </rPh>
    <rPh sb="3" eb="5">
      <t>シュウニュウ</t>
    </rPh>
    <phoneticPr fontId="2"/>
  </si>
  <si>
    <t>休業手当</t>
    <rPh sb="0" eb="2">
      <t>キュウギョウ</t>
    </rPh>
    <rPh sb="2" eb="4">
      <t>テアテ</t>
    </rPh>
    <phoneticPr fontId="2"/>
  </si>
  <si>
    <t>基準外手当</t>
    <rPh sb="0" eb="3">
      <t>キジュンガイ</t>
    </rPh>
    <rPh sb="3" eb="5">
      <t>テアテ</t>
    </rPh>
    <phoneticPr fontId="2"/>
  </si>
  <si>
    <t>十</t>
    <rPh sb="0" eb="1">
      <t>10</t>
    </rPh>
    <phoneticPr fontId="2"/>
  </si>
  <si>
    <t>国土交通大臣00</t>
    <rPh sb="0" eb="2">
      <t>コクド</t>
    </rPh>
    <rPh sb="2" eb="4">
      <t>コウツウ</t>
    </rPh>
    <rPh sb="4" eb="6">
      <t>ダイジン</t>
    </rPh>
    <phoneticPr fontId="2"/>
  </si>
  <si>
    <t>青森県知事(02)</t>
    <rPh sb="0" eb="3">
      <t>アオモリケン</t>
    </rPh>
    <rPh sb="3" eb="5">
      <t>チジ</t>
    </rPh>
    <phoneticPr fontId="2"/>
  </si>
  <si>
    <t>山口県知事(35)</t>
    <rPh sb="0" eb="2">
      <t>ヤマグチ</t>
    </rPh>
    <rPh sb="2" eb="3">
      <t>ケン</t>
    </rPh>
    <rPh sb="3" eb="5">
      <t>チジ</t>
    </rPh>
    <phoneticPr fontId="2"/>
  </si>
  <si>
    <t>徳島県知事(36)</t>
    <rPh sb="0" eb="3">
      <t>トクシマケン</t>
    </rPh>
    <rPh sb="3" eb="5">
      <t>チジ</t>
    </rPh>
    <phoneticPr fontId="2"/>
  </si>
  <si>
    <t>香川県知事(37)</t>
    <rPh sb="0" eb="3">
      <t>カガワケン</t>
    </rPh>
    <rPh sb="3" eb="5">
      <t>チジ</t>
    </rPh>
    <phoneticPr fontId="2"/>
  </si>
  <si>
    <t>愛媛県知事(38)</t>
    <rPh sb="0" eb="3">
      <t>エヒメケン</t>
    </rPh>
    <rPh sb="3" eb="5">
      <t>チジ</t>
    </rPh>
    <phoneticPr fontId="2"/>
  </si>
  <si>
    <t>高知県知事(39)</t>
    <rPh sb="0" eb="3">
      <t>コウチケン</t>
    </rPh>
    <rPh sb="3" eb="5">
      <t>チジ</t>
    </rPh>
    <phoneticPr fontId="2"/>
  </si>
  <si>
    <t>福岡県知事(40)</t>
    <rPh sb="0" eb="3">
      <t>フクオカケン</t>
    </rPh>
    <rPh sb="3" eb="5">
      <t>チジ</t>
    </rPh>
    <phoneticPr fontId="2"/>
  </si>
  <si>
    <t>佐賀県知事(41)</t>
    <rPh sb="0" eb="3">
      <t>サガケン</t>
    </rPh>
    <rPh sb="3" eb="5">
      <t>チジ</t>
    </rPh>
    <phoneticPr fontId="2"/>
  </si>
  <si>
    <t>長崎県知事(42)</t>
    <rPh sb="0" eb="3">
      <t>ナガサキケン</t>
    </rPh>
    <rPh sb="3" eb="5">
      <t>チジ</t>
    </rPh>
    <phoneticPr fontId="2"/>
  </si>
  <si>
    <t>熊本県知事(43)</t>
    <rPh sb="0" eb="3">
      <t>クマモトケン</t>
    </rPh>
    <rPh sb="3" eb="5">
      <t>チジ</t>
    </rPh>
    <phoneticPr fontId="2"/>
  </si>
  <si>
    <t>大分県知事(44)</t>
    <rPh sb="0" eb="3">
      <t>オオイタケン</t>
    </rPh>
    <rPh sb="3" eb="5">
      <t>チジ</t>
    </rPh>
    <phoneticPr fontId="2"/>
  </si>
  <si>
    <t>宮崎県知事(45)</t>
    <rPh sb="0" eb="3">
      <t>ミヤザキケン</t>
    </rPh>
    <rPh sb="3" eb="5">
      <t>チジ</t>
    </rPh>
    <phoneticPr fontId="2"/>
  </si>
  <si>
    <t>鹿児島知事(46)</t>
    <rPh sb="0" eb="3">
      <t>カゴシマ</t>
    </rPh>
    <rPh sb="3" eb="5">
      <t>チジ</t>
    </rPh>
    <phoneticPr fontId="2"/>
  </si>
  <si>
    <t>沖縄県知事(47)</t>
    <rPh sb="0" eb="3">
      <t>オキナワケン</t>
    </rPh>
    <rPh sb="3" eb="5">
      <t>チジ</t>
    </rPh>
    <phoneticPr fontId="2"/>
  </si>
  <si>
    <t>休日</t>
    <rPh sb="0" eb="2">
      <t>キュウジツ</t>
    </rPh>
    <phoneticPr fontId="2"/>
  </si>
  <si>
    <t>元請・下請
の別</t>
    <rPh sb="3" eb="5">
      <t>シタウ</t>
    </rPh>
    <phoneticPr fontId="2"/>
  </si>
  <si>
    <t>1.1次下請</t>
    <rPh sb="3" eb="4">
      <t>ジ</t>
    </rPh>
    <rPh sb="4" eb="6">
      <t>シタウケ</t>
    </rPh>
    <phoneticPr fontId="2"/>
  </si>
  <si>
    <t>2.2次下請</t>
    <rPh sb="3" eb="4">
      <t>ジ</t>
    </rPh>
    <rPh sb="4" eb="6">
      <t>シタウケ</t>
    </rPh>
    <phoneticPr fontId="2"/>
  </si>
  <si>
    <t>3.３次下請</t>
    <rPh sb="3" eb="4">
      <t>ジ</t>
    </rPh>
    <rPh sb="4" eb="6">
      <t>シタウケ</t>
    </rPh>
    <phoneticPr fontId="2"/>
  </si>
  <si>
    <t>4.４次下請</t>
    <rPh sb="3" eb="4">
      <t>ジ</t>
    </rPh>
    <rPh sb="4" eb="6">
      <t>シタウケ</t>
    </rPh>
    <phoneticPr fontId="2"/>
  </si>
  <si>
    <t>5.５次下請</t>
    <rPh sb="3" eb="4">
      <t>ジ</t>
    </rPh>
    <rPh sb="4" eb="6">
      <t>シタウケ</t>
    </rPh>
    <phoneticPr fontId="2"/>
  </si>
  <si>
    <t>7.７次下請</t>
    <rPh sb="3" eb="4">
      <t>ジ</t>
    </rPh>
    <rPh sb="4" eb="6">
      <t>シタウケ</t>
    </rPh>
    <phoneticPr fontId="2"/>
  </si>
  <si>
    <t>8.８次下請</t>
    <rPh sb="3" eb="4">
      <t>ジ</t>
    </rPh>
    <rPh sb="4" eb="6">
      <t>シタウケ</t>
    </rPh>
    <phoneticPr fontId="2"/>
  </si>
  <si>
    <t>この調査票は印刷できません</t>
    <rPh sb="2" eb="5">
      <t>チョウサヒョウ</t>
    </rPh>
    <rPh sb="6" eb="8">
      <t>インサツ</t>
    </rPh>
    <phoneticPr fontId="2"/>
  </si>
  <si>
    <t>この調査票（様式－３）は印刷できません</t>
    <rPh sb="2" eb="5">
      <t>チョウサヒョウ</t>
    </rPh>
    <rPh sb="6" eb="8">
      <t>ヨウシキ</t>
    </rPh>
    <rPh sb="12" eb="14">
      <t>インサツ</t>
    </rPh>
    <phoneticPr fontId="16"/>
  </si>
  <si>
    <t>この調査票（様式１－１）は印刷できません</t>
    <rPh sb="2" eb="5">
      <t>チョウサヒョウ</t>
    </rPh>
    <rPh sb="6" eb="8">
      <t>ヨウシキ</t>
    </rPh>
    <rPh sb="13" eb="15">
      <t>インサツ</t>
    </rPh>
    <phoneticPr fontId="2"/>
  </si>
  <si>
    <t>給与形態</t>
    <rPh sb="0" eb="2">
      <t>キュウヨ</t>
    </rPh>
    <rPh sb="2" eb="4">
      <t>ケイタイ</t>
    </rPh>
    <phoneticPr fontId="2"/>
  </si>
  <si>
    <t>岩手県知事(03)</t>
    <rPh sb="0" eb="3">
      <t>イワテケン</t>
    </rPh>
    <rPh sb="3" eb="5">
      <t>チジ</t>
    </rPh>
    <phoneticPr fontId="2"/>
  </si>
  <si>
    <t>宮城県知事(04)</t>
    <rPh sb="0" eb="3">
      <t>ミヤギケン</t>
    </rPh>
    <rPh sb="3" eb="5">
      <t>チジ</t>
    </rPh>
    <phoneticPr fontId="2"/>
  </si>
  <si>
    <t>秋田県知事(05)</t>
    <rPh sb="0" eb="3">
      <t>アキタケン</t>
    </rPh>
    <rPh sb="3" eb="5">
      <t>チジ</t>
    </rPh>
    <phoneticPr fontId="2"/>
  </si>
  <si>
    <t>山形県知事(06)</t>
    <rPh sb="0" eb="3">
      <t>ヤマガタケン</t>
    </rPh>
    <rPh sb="3" eb="5">
      <t>チジ</t>
    </rPh>
    <phoneticPr fontId="2"/>
  </si>
  <si>
    <t>福島県知事(07)</t>
    <rPh sb="0" eb="3">
      <t>フクシマケン</t>
    </rPh>
    <rPh sb="3" eb="5">
      <t>チジ</t>
    </rPh>
    <phoneticPr fontId="2"/>
  </si>
  <si>
    <t>茨城県知事(08)</t>
    <rPh sb="0" eb="3">
      <t>イバラキケン</t>
    </rPh>
    <rPh sb="3" eb="5">
      <t>チジ</t>
    </rPh>
    <phoneticPr fontId="2"/>
  </si>
  <si>
    <t>栃木県知事(09)</t>
    <rPh sb="0" eb="3">
      <t>トチギケン</t>
    </rPh>
    <rPh sb="3" eb="5">
      <t>チジ</t>
    </rPh>
    <phoneticPr fontId="2"/>
  </si>
  <si>
    <t>群馬県知事(10)</t>
    <rPh sb="0" eb="3">
      <t>グンマケン</t>
    </rPh>
    <rPh sb="3" eb="5">
      <t>チジ</t>
    </rPh>
    <phoneticPr fontId="2"/>
  </si>
  <si>
    <t>埼玉県知事(11)</t>
    <rPh sb="0" eb="3">
      <t>サイタマケン</t>
    </rPh>
    <rPh sb="3" eb="5">
      <t>チジ</t>
    </rPh>
    <phoneticPr fontId="2"/>
  </si>
  <si>
    <t>千葉県知事(12)</t>
    <rPh sb="0" eb="3">
      <t>チバケン</t>
    </rPh>
    <rPh sb="3" eb="5">
      <t>チジ</t>
    </rPh>
    <phoneticPr fontId="2"/>
  </si>
  <si>
    <t>東京都知事(13)</t>
    <rPh sb="0" eb="3">
      <t>トウキョウト</t>
    </rPh>
    <rPh sb="3" eb="5">
      <t>チジ</t>
    </rPh>
    <phoneticPr fontId="2"/>
  </si>
  <si>
    <t>神奈川知事(14)</t>
    <rPh sb="0" eb="3">
      <t>カナガワ</t>
    </rPh>
    <rPh sb="3" eb="5">
      <t>チジ</t>
    </rPh>
    <phoneticPr fontId="2"/>
  </si>
  <si>
    <t>新潟県知事(15)</t>
    <rPh sb="0" eb="3">
      <t>ニイガタケン</t>
    </rPh>
    <rPh sb="3" eb="5">
      <t>チジ</t>
    </rPh>
    <phoneticPr fontId="2"/>
  </si>
  <si>
    <t>富山県知事(16)</t>
    <rPh sb="0" eb="3">
      <t>トヤマケン</t>
    </rPh>
    <rPh sb="3" eb="5">
      <t>チジ</t>
    </rPh>
    <phoneticPr fontId="2"/>
  </si>
  <si>
    <t>石川県知事(17)</t>
    <rPh sb="0" eb="3">
      <t>イシカワケン</t>
    </rPh>
    <rPh sb="3" eb="5">
      <t>チジ</t>
    </rPh>
    <phoneticPr fontId="2"/>
  </si>
  <si>
    <t>福井県知事(18)</t>
    <rPh sb="0" eb="3">
      <t>フクイケン</t>
    </rPh>
    <rPh sb="3" eb="5">
      <t>チジ</t>
    </rPh>
    <phoneticPr fontId="2"/>
  </si>
  <si>
    <t>山梨県知事(19)</t>
    <rPh sb="0" eb="3">
      <t>ヤマナシケン</t>
    </rPh>
    <rPh sb="3" eb="5">
      <t>チジ</t>
    </rPh>
    <phoneticPr fontId="2"/>
  </si>
  <si>
    <t>長野県知事(20)</t>
    <rPh sb="0" eb="3">
      <t>ナガノケン</t>
    </rPh>
    <rPh sb="3" eb="5">
      <t>チジ</t>
    </rPh>
    <phoneticPr fontId="2"/>
  </si>
  <si>
    <t>岐阜県知事(21)</t>
    <rPh sb="0" eb="3">
      <t>ギフケン</t>
    </rPh>
    <rPh sb="3" eb="5">
      <t>チジ</t>
    </rPh>
    <phoneticPr fontId="2"/>
  </si>
  <si>
    <t>静岡県知事(22)</t>
    <rPh sb="0" eb="2">
      <t>シズオカ</t>
    </rPh>
    <rPh sb="2" eb="3">
      <t>ケン</t>
    </rPh>
    <rPh sb="3" eb="5">
      <t>チジ</t>
    </rPh>
    <phoneticPr fontId="2"/>
  </si>
  <si>
    <t>愛知県知事(23)</t>
    <rPh sb="0" eb="2">
      <t>アイチ</t>
    </rPh>
    <rPh sb="2" eb="3">
      <t>ケン</t>
    </rPh>
    <rPh sb="3" eb="5">
      <t>チジ</t>
    </rPh>
    <phoneticPr fontId="2"/>
  </si>
  <si>
    <t>三重県知事(24)</t>
    <rPh sb="0" eb="3">
      <t>ミエケン</t>
    </rPh>
    <rPh sb="3" eb="5">
      <t>チジ</t>
    </rPh>
    <phoneticPr fontId="2"/>
  </si>
  <si>
    <t>滋賀県知事(25)</t>
    <rPh sb="0" eb="3">
      <t>シガケン</t>
    </rPh>
    <rPh sb="3" eb="5">
      <t>チジ</t>
    </rPh>
    <phoneticPr fontId="2"/>
  </si>
  <si>
    <t>京都府知事(26)</t>
    <rPh sb="0" eb="3">
      <t>キョウトフ</t>
    </rPh>
    <rPh sb="3" eb="5">
      <t>チジ</t>
    </rPh>
    <phoneticPr fontId="2"/>
  </si>
  <si>
    <t>大阪府知事(27)</t>
    <rPh sb="0" eb="3">
      <t>オオサカフ</t>
    </rPh>
    <rPh sb="3" eb="5">
      <t>チジ</t>
    </rPh>
    <phoneticPr fontId="2"/>
  </si>
  <si>
    <t>兵庫県知事(28)</t>
    <rPh sb="0" eb="3">
      <t>ヒョウゴケン</t>
    </rPh>
    <rPh sb="3" eb="5">
      <t>チジ</t>
    </rPh>
    <phoneticPr fontId="2"/>
  </si>
  <si>
    <t>奈良県知事(29)</t>
    <rPh sb="0" eb="3">
      <t>ナラケン</t>
    </rPh>
    <rPh sb="3" eb="5">
      <t>チジ</t>
    </rPh>
    <phoneticPr fontId="2"/>
  </si>
  <si>
    <t>和歌山知事(30)</t>
    <rPh sb="0" eb="3">
      <t>ワカヤマ</t>
    </rPh>
    <rPh sb="3" eb="5">
      <t>チジ</t>
    </rPh>
    <phoneticPr fontId="2"/>
  </si>
  <si>
    <t>鳥取県知事(31)</t>
    <rPh sb="0" eb="3">
      <t>トットリケン</t>
    </rPh>
    <rPh sb="3" eb="5">
      <t>チジ</t>
    </rPh>
    <phoneticPr fontId="2"/>
  </si>
  <si>
    <t>島根県知事(32)</t>
    <rPh sb="0" eb="3">
      <t>シマネケン</t>
    </rPh>
    <rPh sb="3" eb="5">
      <t>チジ</t>
    </rPh>
    <phoneticPr fontId="2"/>
  </si>
  <si>
    <t>岡山県知事(33)</t>
    <rPh sb="0" eb="3">
      <t>オカヤマケン</t>
    </rPh>
    <rPh sb="3" eb="5">
      <t>チジ</t>
    </rPh>
    <phoneticPr fontId="2"/>
  </si>
  <si>
    <t>広島県知事(34)</t>
    <rPh sb="0" eb="3">
      <t>ヒロシマケン</t>
    </rPh>
    <rPh sb="3" eb="5">
      <t>チジ</t>
    </rPh>
    <phoneticPr fontId="2"/>
  </si>
  <si>
    <t>事業所所在地</t>
    <rPh sb="0" eb="3">
      <t>ジギョウショ</t>
    </rPh>
    <rPh sb="3" eb="6">
      <t>ショザイチ</t>
    </rPh>
    <phoneticPr fontId="2"/>
  </si>
  <si>
    <t>6.６次下請</t>
    <rPh sb="3" eb="4">
      <t>ジ</t>
    </rPh>
    <rPh sb="4" eb="6">
      <t>シタウケ</t>
    </rPh>
    <phoneticPr fontId="2"/>
  </si>
  <si>
    <t>高年齢雇用継続給付</t>
    <rPh sb="0" eb="3">
      <t>コウネンレイ</t>
    </rPh>
    <rPh sb="3" eb="5">
      <t>コヨウ</t>
    </rPh>
    <rPh sb="5" eb="7">
      <t>ケイゾク</t>
    </rPh>
    <rPh sb="7" eb="9">
      <t>キュウフ</t>
    </rPh>
    <phoneticPr fontId="2"/>
  </si>
  <si>
    <t>工事請負者名（元請）</t>
    <rPh sb="0" eb="2">
      <t>コウジ</t>
    </rPh>
    <rPh sb="2" eb="4">
      <t>ウケオイ</t>
    </rPh>
    <rPh sb="4" eb="5">
      <t>シャ</t>
    </rPh>
    <rPh sb="5" eb="6">
      <t>メイ</t>
    </rPh>
    <rPh sb="7" eb="9">
      <t>モトウケ</t>
    </rPh>
    <phoneticPr fontId="2"/>
  </si>
  <si>
    <t>賃金支払事業主</t>
    <rPh sb="0" eb="2">
      <t>チンギン</t>
    </rPh>
    <rPh sb="2" eb="4">
      <t>シハライ</t>
    </rPh>
    <rPh sb="4" eb="7">
      <t>ジギョウヌシ</t>
    </rPh>
    <phoneticPr fontId="2"/>
  </si>
  <si>
    <t>作成者氏名</t>
    <rPh sb="0" eb="3">
      <t>サクセイシャ</t>
    </rPh>
    <rPh sb="3" eb="5">
      <t>シメイ</t>
    </rPh>
    <phoneticPr fontId="2"/>
  </si>
  <si>
    <t>※工事番号</t>
    <rPh sb="1" eb="3">
      <t>コウジ</t>
    </rPh>
    <rPh sb="3" eb="5">
      <t>バンゴウ</t>
    </rPh>
    <phoneticPr fontId="2"/>
  </si>
  <si>
    <t>提出用シートを印刷して下さい</t>
    <rPh sb="0" eb="2">
      <t>テイシュツ</t>
    </rPh>
    <rPh sb="2" eb="3">
      <t>ヨウ</t>
    </rPh>
    <rPh sb="7" eb="9">
      <t>インサツ</t>
    </rPh>
    <rPh sb="11" eb="12">
      <t>クダ</t>
    </rPh>
    <phoneticPr fontId="2"/>
  </si>
  <si>
    <t>提出用シートを印刷して下さい</t>
    <rPh sb="0" eb="2">
      <t>テイシュツ</t>
    </rPh>
    <rPh sb="2" eb="3">
      <t>ヨウ</t>
    </rPh>
    <rPh sb="7" eb="9">
      <t>インサツ</t>
    </rPh>
    <rPh sb="11" eb="12">
      <t>クダ</t>
    </rPh>
    <phoneticPr fontId="16"/>
  </si>
  <si>
    <t>調査対象月</t>
    <rPh sb="0" eb="2">
      <t>チョウサ</t>
    </rPh>
    <rPh sb="2" eb="4">
      <t>タイショウ</t>
    </rPh>
    <rPh sb="4" eb="5">
      <t>ツキ</t>
    </rPh>
    <phoneticPr fontId="2"/>
  </si>
  <si>
    <t>事業所
規模</t>
    <rPh sb="0" eb="3">
      <t>ジギョウショ</t>
    </rPh>
    <rPh sb="4" eb="6">
      <t>キボ</t>
    </rPh>
    <phoneticPr fontId="2"/>
  </si>
  <si>
    <t>前回
対象</t>
    <rPh sb="0" eb="2">
      <t>ゼンカイ</t>
    </rPh>
    <rPh sb="3" eb="5">
      <t>タイショウ</t>
    </rPh>
    <phoneticPr fontId="2"/>
  </si>
  <si>
    <t>1登録機械土工基幹技術者</t>
    <rPh sb="1" eb="3">
      <t>トウロク</t>
    </rPh>
    <rPh sb="3" eb="5">
      <t>キカイ</t>
    </rPh>
    <rPh sb="5" eb="6">
      <t>ド</t>
    </rPh>
    <rPh sb="6" eb="7">
      <t>コウ</t>
    </rPh>
    <rPh sb="7" eb="9">
      <t>キカン</t>
    </rPh>
    <rPh sb="9" eb="12">
      <t>ギジュツシャ</t>
    </rPh>
    <phoneticPr fontId="2"/>
  </si>
  <si>
    <t>2登録コンクリート圧送基幹技能者</t>
    <rPh sb="1" eb="3">
      <t>トウロク</t>
    </rPh>
    <rPh sb="9" eb="10">
      <t>アツ</t>
    </rPh>
    <rPh sb="10" eb="11">
      <t>ソウ</t>
    </rPh>
    <rPh sb="11" eb="13">
      <t>キカン</t>
    </rPh>
    <rPh sb="13" eb="16">
      <t>ギノウシャ</t>
    </rPh>
    <phoneticPr fontId="2"/>
  </si>
  <si>
    <t>4登録造園基幹技能者</t>
    <rPh sb="1" eb="3">
      <t>トウロク</t>
    </rPh>
    <rPh sb="3" eb="5">
      <t>ゾウエン</t>
    </rPh>
    <rPh sb="5" eb="7">
      <t>キカン</t>
    </rPh>
    <rPh sb="7" eb="10">
      <t>ギノウシャ</t>
    </rPh>
    <phoneticPr fontId="2"/>
  </si>
  <si>
    <t>1法面工に関する技能士、民間資格、施工管理技士</t>
    <rPh sb="1" eb="2">
      <t>ホウ</t>
    </rPh>
    <rPh sb="2" eb="3">
      <t>メン</t>
    </rPh>
    <rPh sb="3" eb="4">
      <t>コウ</t>
    </rPh>
    <rPh sb="5" eb="6">
      <t>カン</t>
    </rPh>
    <rPh sb="8" eb="11">
      <t>ギノウシ</t>
    </rPh>
    <rPh sb="12" eb="14">
      <t>ミンカン</t>
    </rPh>
    <rPh sb="14" eb="16">
      <t>シカク</t>
    </rPh>
    <rPh sb="17" eb="19">
      <t>セコウ</t>
    </rPh>
    <rPh sb="19" eb="21">
      <t>カンリ</t>
    </rPh>
    <rPh sb="21" eb="23">
      <t>ギシ</t>
    </rPh>
    <phoneticPr fontId="2"/>
  </si>
  <si>
    <t>2足場の組立等作業主任者</t>
    <rPh sb="1" eb="3">
      <t>アシバ</t>
    </rPh>
    <rPh sb="4" eb="6">
      <t>クミタテ</t>
    </rPh>
    <rPh sb="6" eb="7">
      <t>ナド</t>
    </rPh>
    <rPh sb="7" eb="9">
      <t>サギョウ</t>
    </rPh>
    <rPh sb="9" eb="12">
      <t>シュニンシャ</t>
    </rPh>
    <phoneticPr fontId="2"/>
  </si>
  <si>
    <t>3建築物等の鉄骨の組立等作業主任者</t>
    <rPh sb="1" eb="3">
      <t>ケンチク</t>
    </rPh>
    <rPh sb="3" eb="4">
      <t>ブツ</t>
    </rPh>
    <rPh sb="4" eb="5">
      <t>ナド</t>
    </rPh>
    <rPh sb="6" eb="8">
      <t>テッコツ</t>
    </rPh>
    <rPh sb="9" eb="11">
      <t>クミタテ</t>
    </rPh>
    <rPh sb="11" eb="12">
      <t>ナド</t>
    </rPh>
    <rPh sb="12" eb="14">
      <t>サギョウ</t>
    </rPh>
    <rPh sb="14" eb="17">
      <t>シュニンシャ</t>
    </rPh>
    <phoneticPr fontId="2"/>
  </si>
  <si>
    <t>3登録鉄筋基幹技能者</t>
    <rPh sb="1" eb="3">
      <t>トウロク</t>
    </rPh>
    <rPh sb="3" eb="5">
      <t>テッキン</t>
    </rPh>
    <rPh sb="5" eb="7">
      <t>キカン</t>
    </rPh>
    <rPh sb="7" eb="10">
      <t>ギノウシャ</t>
    </rPh>
    <phoneticPr fontId="2"/>
  </si>
  <si>
    <t>7塗装技能士３級</t>
    <rPh sb="1" eb="3">
      <t>トソウ</t>
    </rPh>
    <rPh sb="3" eb="6">
      <t>ギノウシ</t>
    </rPh>
    <rPh sb="7" eb="8">
      <t>キュウ</t>
    </rPh>
    <phoneticPr fontId="2"/>
  </si>
  <si>
    <t>8登録建設塗装基幹技能者</t>
    <rPh sb="1" eb="3">
      <t>トウロク</t>
    </rPh>
    <rPh sb="3" eb="5">
      <t>ケンセツ</t>
    </rPh>
    <rPh sb="5" eb="7">
      <t>トソウ</t>
    </rPh>
    <rPh sb="7" eb="9">
      <t>キカン</t>
    </rPh>
    <rPh sb="9" eb="12">
      <t>ギノウシャ</t>
    </rPh>
    <phoneticPr fontId="2"/>
  </si>
  <si>
    <t>3溶接技能者</t>
    <rPh sb="1" eb="3">
      <t>ヨウセツ</t>
    </rPh>
    <rPh sb="3" eb="6">
      <t>ギノウシャ</t>
    </rPh>
    <phoneticPr fontId="2"/>
  </si>
  <si>
    <t>4登録圧接基幹技能者</t>
    <rPh sb="1" eb="3">
      <t>トウロク</t>
    </rPh>
    <rPh sb="3" eb="4">
      <t>アツ</t>
    </rPh>
    <rPh sb="4" eb="5">
      <t>セツ</t>
    </rPh>
    <rPh sb="5" eb="7">
      <t>キカン</t>
    </rPh>
    <rPh sb="7" eb="10">
      <t>ギノウシャ</t>
    </rPh>
    <phoneticPr fontId="2"/>
  </si>
  <si>
    <t>2大型免許、中型免許、普通免許</t>
    <rPh sb="1" eb="3">
      <t>オオガタ</t>
    </rPh>
    <rPh sb="3" eb="5">
      <t>メンキョ</t>
    </rPh>
    <rPh sb="6" eb="8">
      <t>チュウガタ</t>
    </rPh>
    <rPh sb="8" eb="10">
      <t>メンキョ</t>
    </rPh>
    <rPh sb="11" eb="13">
      <t>フツウ</t>
    </rPh>
    <rPh sb="13" eb="15">
      <t>メンキョ</t>
    </rPh>
    <phoneticPr fontId="2"/>
  </si>
  <si>
    <t>4登録機械土工基幹技能者</t>
    <rPh sb="1" eb="3">
      <t>トウロク</t>
    </rPh>
    <rPh sb="3" eb="5">
      <t>キカイ</t>
    </rPh>
    <rPh sb="5" eb="6">
      <t>ツチ</t>
    </rPh>
    <rPh sb="6" eb="7">
      <t>コウ</t>
    </rPh>
    <rPh sb="7" eb="9">
      <t>キカン</t>
    </rPh>
    <rPh sb="9" eb="12">
      <t>ギノウシャ</t>
    </rPh>
    <phoneticPr fontId="2"/>
  </si>
  <si>
    <t>5登録コンクリート圧送基幹技能者</t>
    <rPh sb="1" eb="3">
      <t>トウロク</t>
    </rPh>
    <rPh sb="9" eb="10">
      <t>アツ</t>
    </rPh>
    <rPh sb="10" eb="11">
      <t>ソウ</t>
    </rPh>
    <rPh sb="11" eb="13">
      <t>キカン</t>
    </rPh>
    <rPh sb="13" eb="16">
      <t>ギノウシャ</t>
    </rPh>
    <phoneticPr fontId="2"/>
  </si>
  <si>
    <t>1酸素欠乏危険作業主任者</t>
    <rPh sb="1" eb="3">
      <t>サンソ</t>
    </rPh>
    <rPh sb="3" eb="5">
      <t>ケツボウ</t>
    </rPh>
    <rPh sb="5" eb="7">
      <t>キケン</t>
    </rPh>
    <rPh sb="7" eb="9">
      <t>サギョウ</t>
    </rPh>
    <rPh sb="9" eb="12">
      <t>シュニンシャ</t>
    </rPh>
    <phoneticPr fontId="2"/>
  </si>
  <si>
    <t>2酸素欠乏・硫化水素危険作業主任者</t>
    <rPh sb="1" eb="3">
      <t>サンソ</t>
    </rPh>
    <rPh sb="3" eb="5">
      <t>ケツボウ</t>
    </rPh>
    <rPh sb="6" eb="8">
      <t>リュウカ</t>
    </rPh>
    <rPh sb="8" eb="10">
      <t>スイソ</t>
    </rPh>
    <rPh sb="10" eb="12">
      <t>キケン</t>
    </rPh>
    <rPh sb="12" eb="14">
      <t>サギョウ</t>
    </rPh>
    <rPh sb="14" eb="17">
      <t>シュニンシャ</t>
    </rPh>
    <phoneticPr fontId="2"/>
  </si>
  <si>
    <t>3発破技士</t>
    <rPh sb="1" eb="3">
      <t>ハッパ</t>
    </rPh>
    <rPh sb="3" eb="5">
      <t>ギシ</t>
    </rPh>
    <phoneticPr fontId="2"/>
  </si>
  <si>
    <t>1火薬類取扱保安責任者甲種</t>
    <rPh sb="1" eb="3">
      <t>カヤク</t>
    </rPh>
    <rPh sb="3" eb="4">
      <t>ルイ</t>
    </rPh>
    <rPh sb="4" eb="6">
      <t>トリアツカイ</t>
    </rPh>
    <rPh sb="6" eb="8">
      <t>ホアン</t>
    </rPh>
    <rPh sb="8" eb="11">
      <t>セキニンシャ</t>
    </rPh>
    <rPh sb="11" eb="12">
      <t>コウ</t>
    </rPh>
    <rPh sb="12" eb="13">
      <t>シュ</t>
    </rPh>
    <phoneticPr fontId="2"/>
  </si>
  <si>
    <t>2火薬類取扱保安責任者乙種</t>
    <rPh sb="1" eb="3">
      <t>カヤク</t>
    </rPh>
    <rPh sb="3" eb="4">
      <t>ルイ</t>
    </rPh>
    <rPh sb="4" eb="6">
      <t>トリアツカイ</t>
    </rPh>
    <rPh sb="6" eb="8">
      <t>ホアン</t>
    </rPh>
    <rPh sb="8" eb="11">
      <t>セキニンシャ</t>
    </rPh>
    <rPh sb="11" eb="12">
      <t>オツ</t>
    </rPh>
    <rPh sb="12" eb="13">
      <t>シュ</t>
    </rPh>
    <phoneticPr fontId="2"/>
  </si>
  <si>
    <t>6酸素欠乏危険作業主任者</t>
    <rPh sb="1" eb="3">
      <t>サンソ</t>
    </rPh>
    <rPh sb="3" eb="5">
      <t>ケツボウ</t>
    </rPh>
    <rPh sb="5" eb="7">
      <t>キケン</t>
    </rPh>
    <rPh sb="7" eb="9">
      <t>サギョウ</t>
    </rPh>
    <rPh sb="9" eb="12">
      <t>シュニンシャ</t>
    </rPh>
    <phoneticPr fontId="2"/>
  </si>
  <si>
    <t>7酸素欠乏・硫化水素危険作業主任者</t>
    <rPh sb="1" eb="3">
      <t>サンソ</t>
    </rPh>
    <rPh sb="3" eb="5">
      <t>ケツボウ</t>
    </rPh>
    <rPh sb="6" eb="8">
      <t>リュウカ</t>
    </rPh>
    <rPh sb="8" eb="10">
      <t>スイソ</t>
    </rPh>
    <rPh sb="10" eb="12">
      <t>キケン</t>
    </rPh>
    <rPh sb="12" eb="14">
      <t>サギョウ</t>
    </rPh>
    <rPh sb="14" eb="17">
      <t>シュニンシャ</t>
    </rPh>
    <phoneticPr fontId="2"/>
  </si>
  <si>
    <t>8登録トンネル基幹技能者</t>
    <rPh sb="1" eb="3">
      <t>トウロク</t>
    </rPh>
    <rPh sb="7" eb="9">
      <t>キカン</t>
    </rPh>
    <rPh sb="9" eb="12">
      <t>ギノウシャ</t>
    </rPh>
    <phoneticPr fontId="2"/>
  </si>
  <si>
    <t>3登録橋梁基幹技能者</t>
    <rPh sb="1" eb="3">
      <t>トウロク</t>
    </rPh>
    <rPh sb="3" eb="5">
      <t>キョウリョウ</t>
    </rPh>
    <rPh sb="5" eb="7">
      <t>キカン</t>
    </rPh>
    <rPh sb="7" eb="10">
      <t>ギノウシャ</t>
    </rPh>
    <phoneticPr fontId="2"/>
  </si>
  <si>
    <t>4登録PC基幹技能者</t>
    <rPh sb="1" eb="3">
      <t>トウロク</t>
    </rPh>
    <rPh sb="5" eb="7">
      <t>キカン</t>
    </rPh>
    <rPh sb="7" eb="10">
      <t>ギノウシャ</t>
    </rPh>
    <phoneticPr fontId="2"/>
  </si>
  <si>
    <t>4業務に関連する登録基幹技能者</t>
    <rPh sb="1" eb="3">
      <t>ギョウム</t>
    </rPh>
    <rPh sb="4" eb="6">
      <t>カンレン</t>
    </rPh>
    <rPh sb="8" eb="10">
      <t>トウロク</t>
    </rPh>
    <rPh sb="10" eb="12">
      <t>キカン</t>
    </rPh>
    <rPh sb="12" eb="15">
      <t>ギノウシャ</t>
    </rPh>
    <phoneticPr fontId="2"/>
  </si>
  <si>
    <t>3玉掛技能講習修了者</t>
    <rPh sb="1" eb="2">
      <t>タマ</t>
    </rPh>
    <rPh sb="2" eb="3">
      <t>カ</t>
    </rPh>
    <rPh sb="3" eb="5">
      <t>ギノウ</t>
    </rPh>
    <rPh sb="5" eb="7">
      <t>コウシュウ</t>
    </rPh>
    <rPh sb="7" eb="10">
      <t>シュウリョウシャ</t>
    </rPh>
    <phoneticPr fontId="2"/>
  </si>
  <si>
    <t>4登録海上起重基幹技能者</t>
    <rPh sb="1" eb="3">
      <t>トウロク</t>
    </rPh>
    <rPh sb="3" eb="5">
      <t>カイジョウ</t>
    </rPh>
    <rPh sb="5" eb="6">
      <t>オキ</t>
    </rPh>
    <rPh sb="6" eb="7">
      <t>シゲル</t>
    </rPh>
    <rPh sb="7" eb="9">
      <t>キカン</t>
    </rPh>
    <rPh sb="9" eb="12">
      <t>ギノウシャ</t>
    </rPh>
    <phoneticPr fontId="2"/>
  </si>
  <si>
    <t>1山林砂防工に関連する技能士、民間資格、施工管理技士</t>
    <rPh sb="1" eb="3">
      <t>サンリン</t>
    </rPh>
    <rPh sb="3" eb="5">
      <t>サボウ</t>
    </rPh>
    <rPh sb="5" eb="6">
      <t>コウ</t>
    </rPh>
    <rPh sb="7" eb="9">
      <t>カンレン</t>
    </rPh>
    <rPh sb="11" eb="14">
      <t>ギノウシ</t>
    </rPh>
    <rPh sb="15" eb="17">
      <t>ミンカン</t>
    </rPh>
    <rPh sb="17" eb="19">
      <t>シカク</t>
    </rPh>
    <rPh sb="20" eb="22">
      <t>セコウ</t>
    </rPh>
    <rPh sb="22" eb="24">
      <t>カンリ</t>
    </rPh>
    <rPh sb="24" eb="26">
      <t>ギシ</t>
    </rPh>
    <phoneticPr fontId="2"/>
  </si>
  <si>
    <t>1軌道工に関連する技能士、民間資格、施工管理技士</t>
    <rPh sb="1" eb="3">
      <t>キドウ</t>
    </rPh>
    <rPh sb="3" eb="4">
      <t>コウ</t>
    </rPh>
    <rPh sb="5" eb="7">
      <t>カンレン</t>
    </rPh>
    <rPh sb="9" eb="12">
      <t>ギノウシ</t>
    </rPh>
    <rPh sb="13" eb="15">
      <t>ミンカン</t>
    </rPh>
    <rPh sb="15" eb="17">
      <t>シカク</t>
    </rPh>
    <rPh sb="18" eb="20">
      <t>セコウ</t>
    </rPh>
    <rPh sb="20" eb="22">
      <t>カンリ</t>
    </rPh>
    <rPh sb="22" eb="24">
      <t>ギシ</t>
    </rPh>
    <phoneticPr fontId="2"/>
  </si>
  <si>
    <t>4登録型枠基幹技能者</t>
    <rPh sb="1" eb="3">
      <t>トウロク</t>
    </rPh>
    <rPh sb="3" eb="4">
      <t>カタ</t>
    </rPh>
    <rPh sb="4" eb="5">
      <t>ワク</t>
    </rPh>
    <rPh sb="5" eb="7">
      <t>キカン</t>
    </rPh>
    <rPh sb="7" eb="10">
      <t>ギノウシャ</t>
    </rPh>
    <phoneticPr fontId="2"/>
  </si>
  <si>
    <t>1木造建築物の組立等作業主任者</t>
    <rPh sb="1" eb="3">
      <t>モクゾウ</t>
    </rPh>
    <rPh sb="3" eb="6">
      <t>ケンチクブツ</t>
    </rPh>
    <rPh sb="7" eb="9">
      <t>クミタテ</t>
    </rPh>
    <rPh sb="9" eb="10">
      <t>ナド</t>
    </rPh>
    <rPh sb="10" eb="12">
      <t>サギョウ</t>
    </rPh>
    <rPh sb="12" eb="15">
      <t>シュニンシャ</t>
    </rPh>
    <phoneticPr fontId="2"/>
  </si>
  <si>
    <t>2建築大工技能士１級</t>
    <rPh sb="1" eb="3">
      <t>ケンチク</t>
    </rPh>
    <rPh sb="3" eb="5">
      <t>ダイク</t>
    </rPh>
    <rPh sb="5" eb="8">
      <t>ギノウシ</t>
    </rPh>
    <rPh sb="9" eb="10">
      <t>キュウ</t>
    </rPh>
    <phoneticPr fontId="2"/>
  </si>
  <si>
    <t>3建築大工技能士２級</t>
    <rPh sb="1" eb="3">
      <t>ケンチク</t>
    </rPh>
    <rPh sb="3" eb="5">
      <t>ダイク</t>
    </rPh>
    <rPh sb="5" eb="8">
      <t>ギノウシ</t>
    </rPh>
    <rPh sb="9" eb="10">
      <t>キュウ</t>
    </rPh>
    <phoneticPr fontId="2"/>
  </si>
  <si>
    <t>4建築大工技能士３級</t>
    <rPh sb="1" eb="3">
      <t>ケンチク</t>
    </rPh>
    <rPh sb="3" eb="5">
      <t>ダイク</t>
    </rPh>
    <rPh sb="5" eb="8">
      <t>ギノウシ</t>
    </rPh>
    <rPh sb="9" eb="10">
      <t>キュウ</t>
    </rPh>
    <phoneticPr fontId="2"/>
  </si>
  <si>
    <t>3左官技能士３級</t>
    <rPh sb="1" eb="3">
      <t>サカン</t>
    </rPh>
    <rPh sb="3" eb="6">
      <t>ギノウシ</t>
    </rPh>
    <rPh sb="7" eb="8">
      <t>キュウ</t>
    </rPh>
    <phoneticPr fontId="2"/>
  </si>
  <si>
    <t>4登録外壁仕上基幹技能者</t>
    <rPh sb="1" eb="3">
      <t>トウロク</t>
    </rPh>
    <rPh sb="3" eb="5">
      <t>ソトカベ</t>
    </rPh>
    <rPh sb="5" eb="7">
      <t>シア</t>
    </rPh>
    <rPh sb="7" eb="9">
      <t>キカン</t>
    </rPh>
    <rPh sb="9" eb="12">
      <t>ギノウシャ</t>
    </rPh>
    <phoneticPr fontId="2"/>
  </si>
  <si>
    <t>5登録左官基幹技能者</t>
    <rPh sb="1" eb="3">
      <t>トウロク</t>
    </rPh>
    <rPh sb="3" eb="5">
      <t>サカン</t>
    </rPh>
    <rPh sb="5" eb="7">
      <t>キカン</t>
    </rPh>
    <rPh sb="7" eb="10">
      <t>ギノウシャ</t>
    </rPh>
    <phoneticPr fontId="2"/>
  </si>
  <si>
    <t>6登録配管基幹技能者</t>
    <rPh sb="1" eb="3">
      <t>トウロク</t>
    </rPh>
    <rPh sb="3" eb="5">
      <t>ハイカン</t>
    </rPh>
    <rPh sb="5" eb="7">
      <t>キカン</t>
    </rPh>
    <rPh sb="7" eb="10">
      <t>ギノウシャ</t>
    </rPh>
    <phoneticPr fontId="2"/>
  </si>
  <si>
    <t>3登録防水基幹技能者</t>
    <rPh sb="1" eb="3">
      <t>トウロク</t>
    </rPh>
    <rPh sb="3" eb="5">
      <t>ボウスイ</t>
    </rPh>
    <rPh sb="5" eb="7">
      <t>キカン</t>
    </rPh>
    <rPh sb="7" eb="10">
      <t>ギノウシャ</t>
    </rPh>
    <phoneticPr fontId="2"/>
  </si>
  <si>
    <t>4登録建築板金基幹技能者</t>
    <rPh sb="1" eb="3">
      <t>トウロク</t>
    </rPh>
    <rPh sb="3" eb="5">
      <t>ケンチク</t>
    </rPh>
    <rPh sb="5" eb="7">
      <t>バンキン</t>
    </rPh>
    <rPh sb="7" eb="9">
      <t>キカン</t>
    </rPh>
    <rPh sb="9" eb="12">
      <t>ギノウシャ</t>
    </rPh>
    <phoneticPr fontId="2"/>
  </si>
  <si>
    <t>3サッシ施工管理技能士３級</t>
    <rPh sb="4" eb="6">
      <t>セコウ</t>
    </rPh>
    <rPh sb="6" eb="8">
      <t>カンリ</t>
    </rPh>
    <rPh sb="8" eb="11">
      <t>ギノウシ</t>
    </rPh>
    <rPh sb="12" eb="13">
      <t>キュウ</t>
    </rPh>
    <phoneticPr fontId="2"/>
  </si>
  <si>
    <t>4登録サッシ・カーテンウォール基幹技能者</t>
    <rPh sb="1" eb="3">
      <t>トウロク</t>
    </rPh>
    <rPh sb="15" eb="17">
      <t>キカン</t>
    </rPh>
    <rPh sb="17" eb="20">
      <t>ギノウシャ</t>
    </rPh>
    <phoneticPr fontId="2"/>
  </si>
  <si>
    <t>6表装技能士３級</t>
    <rPh sb="1" eb="3">
      <t>ヒョウソウ</t>
    </rPh>
    <rPh sb="3" eb="6">
      <t>ギノウシ</t>
    </rPh>
    <rPh sb="7" eb="8">
      <t>キュウ</t>
    </rPh>
    <phoneticPr fontId="2"/>
  </si>
  <si>
    <t>7登録内装仕上工事基幹技能者</t>
    <rPh sb="1" eb="3">
      <t>トウロク</t>
    </rPh>
    <rPh sb="3" eb="5">
      <t>ナイソウ</t>
    </rPh>
    <rPh sb="5" eb="7">
      <t>シア</t>
    </rPh>
    <rPh sb="7" eb="9">
      <t>コウジ</t>
    </rPh>
    <rPh sb="9" eb="11">
      <t>キカン</t>
    </rPh>
    <rPh sb="11" eb="14">
      <t>ギノウシャ</t>
    </rPh>
    <phoneticPr fontId="2"/>
  </si>
  <si>
    <t>3登録ダクト基幹技能者</t>
    <rPh sb="1" eb="3">
      <t>トウロク</t>
    </rPh>
    <rPh sb="6" eb="8">
      <t>キカン</t>
    </rPh>
    <rPh sb="8" eb="11">
      <t>ギノウシャ</t>
    </rPh>
    <phoneticPr fontId="2"/>
  </si>
  <si>
    <t>5登録保温保冷基幹技能者</t>
    <rPh sb="1" eb="3">
      <t>トウロク</t>
    </rPh>
    <rPh sb="3" eb="5">
      <t>ホオン</t>
    </rPh>
    <rPh sb="5" eb="7">
      <t>ホレイ</t>
    </rPh>
    <rPh sb="7" eb="9">
      <t>キカン</t>
    </rPh>
    <rPh sb="9" eb="12">
      <t>ギノウシャ</t>
    </rPh>
    <phoneticPr fontId="2"/>
  </si>
  <si>
    <t>4登録エクステリア基幹技能者</t>
    <rPh sb="1" eb="3">
      <t>トウロク</t>
    </rPh>
    <rPh sb="9" eb="11">
      <t>キカン</t>
    </rPh>
    <rPh sb="11" eb="14">
      <t>ギノウシャ</t>
    </rPh>
    <phoneticPr fontId="2"/>
  </si>
  <si>
    <t>6冷凍空気調和機器施工技能士１級</t>
    <rPh sb="1" eb="3">
      <t>レイトウ</t>
    </rPh>
    <rPh sb="3" eb="5">
      <t>クウキ</t>
    </rPh>
    <rPh sb="5" eb="7">
      <t>チョウワ</t>
    </rPh>
    <rPh sb="7" eb="9">
      <t>キキ</t>
    </rPh>
    <rPh sb="9" eb="11">
      <t>セコウ</t>
    </rPh>
    <rPh sb="11" eb="14">
      <t>ギノウシ</t>
    </rPh>
    <rPh sb="15" eb="16">
      <t>キュウ</t>
    </rPh>
    <phoneticPr fontId="2"/>
  </si>
  <si>
    <t>7冷凍空気調和機器施工技能士２級</t>
    <rPh sb="1" eb="3">
      <t>レイトウ</t>
    </rPh>
    <rPh sb="3" eb="5">
      <t>クウキ</t>
    </rPh>
    <rPh sb="5" eb="7">
      <t>チョウワ</t>
    </rPh>
    <rPh sb="7" eb="9">
      <t>キキ</t>
    </rPh>
    <rPh sb="9" eb="11">
      <t>セコウ</t>
    </rPh>
    <rPh sb="11" eb="14">
      <t>ギノウシ</t>
    </rPh>
    <rPh sb="15" eb="16">
      <t>キュウ</t>
    </rPh>
    <phoneticPr fontId="2"/>
  </si>
  <si>
    <t>２．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rPh sb="2" eb="5">
      <t>ホンチョウサ</t>
    </rPh>
    <rPh sb="7" eb="9">
      <t>コウキョウ</t>
    </rPh>
    <rPh sb="9" eb="11">
      <t>コウジ</t>
    </rPh>
    <rPh sb="11" eb="13">
      <t>セッケイ</t>
    </rPh>
    <rPh sb="13" eb="15">
      <t>ロウム</t>
    </rPh>
    <rPh sb="15" eb="17">
      <t>タンカ</t>
    </rPh>
    <rPh sb="18" eb="20">
      <t>ケッテイ</t>
    </rPh>
    <rPh sb="25" eb="27">
      <t>キソ</t>
    </rPh>
    <rPh sb="27" eb="29">
      <t>シリョウ</t>
    </rPh>
    <rPh sb="35" eb="37">
      <t>ジッシ</t>
    </rPh>
    <rPh sb="45" eb="47">
      <t>ジョウキ</t>
    </rPh>
    <rPh sb="47" eb="48">
      <t>オヨ</t>
    </rPh>
    <rPh sb="51" eb="53">
      <t>リカイ</t>
    </rPh>
    <rPh sb="54" eb="56">
      <t>ソクシン</t>
    </rPh>
    <rPh sb="56" eb="58">
      <t>イガイ</t>
    </rPh>
    <rPh sb="59" eb="61">
      <t>モクテキ</t>
    </rPh>
    <rPh sb="62" eb="64">
      <t>シヨウ</t>
    </rPh>
    <rPh sb="77" eb="79">
      <t>セイカク</t>
    </rPh>
    <rPh sb="84" eb="86">
      <t>テイシュツ</t>
    </rPh>
    <rPh sb="92" eb="94">
      <t>キョウリョク</t>
    </rPh>
    <rPh sb="96" eb="97">
      <t>ネガ</t>
    </rPh>
    <rPh sb="98" eb="99">
      <t>モウ</t>
    </rPh>
    <rPh sb="100" eb="101">
      <t>ア</t>
    </rPh>
    <phoneticPr fontId="2"/>
  </si>
  <si>
    <t>３．本調査の目的をよくご理解していただいた上で、ご記入をお願いします。</t>
    <rPh sb="2" eb="3">
      <t>ホン</t>
    </rPh>
    <phoneticPr fontId="2"/>
  </si>
  <si>
    <t>４．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rPh sb="2" eb="5">
      <t>ホンチョウサ</t>
    </rPh>
    <rPh sb="7" eb="9">
      <t>コウキョウ</t>
    </rPh>
    <rPh sb="9" eb="11">
      <t>コウジ</t>
    </rPh>
    <rPh sb="11" eb="13">
      <t>セッケイ</t>
    </rPh>
    <rPh sb="13" eb="15">
      <t>ロウム</t>
    </rPh>
    <rPh sb="15" eb="17">
      <t>タンカ</t>
    </rPh>
    <rPh sb="18" eb="20">
      <t>ケッテイ</t>
    </rPh>
    <rPh sb="25" eb="27">
      <t>キソ</t>
    </rPh>
    <rPh sb="27" eb="29">
      <t>シリョウ</t>
    </rPh>
    <rPh sb="35" eb="37">
      <t>ジッシ</t>
    </rPh>
    <rPh sb="45" eb="47">
      <t>ジョウキ</t>
    </rPh>
    <rPh sb="47" eb="48">
      <t>オヨ</t>
    </rPh>
    <rPh sb="51" eb="53">
      <t>リカイ</t>
    </rPh>
    <rPh sb="54" eb="56">
      <t>ソクシン</t>
    </rPh>
    <rPh sb="56" eb="58">
      <t>イガイ</t>
    </rPh>
    <rPh sb="59" eb="61">
      <t>モクテキ</t>
    </rPh>
    <rPh sb="62" eb="64">
      <t>シヨウ</t>
    </rPh>
    <rPh sb="77" eb="79">
      <t>セイカク</t>
    </rPh>
    <rPh sb="84" eb="86">
      <t>テイシュツ</t>
    </rPh>
    <rPh sb="92" eb="94">
      <t>キョウリョク</t>
    </rPh>
    <rPh sb="96" eb="97">
      <t>ネガ</t>
    </rPh>
    <rPh sb="98" eb="99">
      <t>モウ</t>
    </rPh>
    <rPh sb="100" eb="101">
      <t>ア</t>
    </rPh>
    <phoneticPr fontId="2"/>
  </si>
  <si>
    <t>５．本調査の目的をよくご理解していただいた上で、ご記入をお願いします。</t>
    <rPh sb="2" eb="3">
      <t>ホン</t>
    </rPh>
    <phoneticPr fontId="2"/>
  </si>
  <si>
    <t>普通職種</t>
    <rPh sb="0" eb="2">
      <t>フツウ</t>
    </rPh>
    <rPh sb="2" eb="4">
      <t>ショクシュ</t>
    </rPh>
    <phoneticPr fontId="2"/>
  </si>
  <si>
    <t>少数職種</t>
    <rPh sb="0" eb="2">
      <t>ショウスウ</t>
    </rPh>
    <rPh sb="2" eb="4">
      <t>ショクシュ</t>
    </rPh>
    <phoneticPr fontId="2"/>
  </si>
  <si>
    <t>時間外・休日・深夜
勤務手当</t>
    <rPh sb="0" eb="2">
      <t>ジカン</t>
    </rPh>
    <rPh sb="2" eb="3">
      <t>ソト</t>
    </rPh>
    <rPh sb="4" eb="6">
      <t>キュウジツ</t>
    </rPh>
    <rPh sb="7" eb="9">
      <t>シンヤ</t>
    </rPh>
    <rPh sb="10" eb="12">
      <t>キンム</t>
    </rPh>
    <rPh sb="12" eb="14">
      <t>テアテ</t>
    </rPh>
    <phoneticPr fontId="2"/>
  </si>
  <si>
    <t>1交通誘導警備業務に係る一級検定</t>
    <rPh sb="1" eb="3">
      <t>コウツウ</t>
    </rPh>
    <rPh sb="3" eb="5">
      <t>ユウドウ</t>
    </rPh>
    <rPh sb="5" eb="7">
      <t>ケイビ</t>
    </rPh>
    <rPh sb="7" eb="9">
      <t>ギョウム</t>
    </rPh>
    <rPh sb="10" eb="11">
      <t>カカ</t>
    </rPh>
    <rPh sb="12" eb="13">
      <t>イチ</t>
    </rPh>
    <rPh sb="13" eb="14">
      <t>キュウ</t>
    </rPh>
    <rPh sb="14" eb="16">
      <t>ケンテイ</t>
    </rPh>
    <phoneticPr fontId="2"/>
  </si>
  <si>
    <t>2交通誘導警備業務に係る二級検定</t>
    <rPh sb="1" eb="3">
      <t>コウツウ</t>
    </rPh>
    <rPh sb="3" eb="5">
      <t>ユウドウ</t>
    </rPh>
    <rPh sb="5" eb="7">
      <t>ケイビ</t>
    </rPh>
    <rPh sb="7" eb="9">
      <t>ギョウム</t>
    </rPh>
    <rPh sb="10" eb="11">
      <t>カカ</t>
    </rPh>
    <rPh sb="12" eb="13">
      <t>ニ</t>
    </rPh>
    <rPh sb="13" eb="14">
      <t>キュウ</t>
    </rPh>
    <rPh sb="14" eb="16">
      <t>ケンテイ</t>
    </rPh>
    <phoneticPr fontId="2"/>
  </si>
  <si>
    <t>1型枠支保工の組立等作業主任者</t>
    <rPh sb="1" eb="2">
      <t>カタ</t>
    </rPh>
    <rPh sb="2" eb="3">
      <t>ワク</t>
    </rPh>
    <rPh sb="3" eb="4">
      <t>シ</t>
    </rPh>
    <rPh sb="4" eb="5">
      <t>ホ</t>
    </rPh>
    <rPh sb="5" eb="6">
      <t>コウ</t>
    </rPh>
    <rPh sb="7" eb="9">
      <t>クミタテ</t>
    </rPh>
    <rPh sb="9" eb="10">
      <t>ナド</t>
    </rPh>
    <rPh sb="10" eb="12">
      <t>サギョウ</t>
    </rPh>
    <rPh sb="12" eb="15">
      <t>シュニンシャ</t>
    </rPh>
    <phoneticPr fontId="2"/>
  </si>
  <si>
    <t>5登録電気工事基幹技能者</t>
    <rPh sb="1" eb="3">
      <t>トウロク</t>
    </rPh>
    <rPh sb="3" eb="5">
      <t>デンキ</t>
    </rPh>
    <rPh sb="5" eb="7">
      <t>コウジ</t>
    </rPh>
    <rPh sb="7" eb="9">
      <t>キカン</t>
    </rPh>
    <rPh sb="9" eb="11">
      <t>ギノウ</t>
    </rPh>
    <rPh sb="11" eb="12">
      <t>シャ</t>
    </rPh>
    <phoneticPr fontId="2"/>
  </si>
  <si>
    <t>※整理番号
 等記入欄</t>
    <rPh sb="1" eb="3">
      <t>セイリ</t>
    </rPh>
    <rPh sb="3" eb="5">
      <t>バンゴウ</t>
    </rPh>
    <rPh sb="7" eb="8">
      <t>ナド</t>
    </rPh>
    <rPh sb="8" eb="10">
      <t>キニュウ</t>
    </rPh>
    <rPh sb="10" eb="11">
      <t>ラン</t>
    </rPh>
    <phoneticPr fontId="2"/>
  </si>
  <si>
    <t>九月最初</t>
    <rPh sb="0" eb="2">
      <t>クガツ</t>
    </rPh>
    <rPh sb="2" eb="4">
      <t>サイショ</t>
    </rPh>
    <phoneticPr fontId="2"/>
  </si>
  <si>
    <t>十月最初</t>
    <rPh sb="0" eb="1">
      <t>10</t>
    </rPh>
    <rPh sb="1" eb="2">
      <t>ツキ</t>
    </rPh>
    <rPh sb="2" eb="4">
      <t>サイショ</t>
    </rPh>
    <phoneticPr fontId="2"/>
  </si>
  <si>
    <t>法人・個人</t>
    <rPh sb="0" eb="2">
      <t>ホウジン</t>
    </rPh>
    <rPh sb="3" eb="5">
      <t>コジン</t>
    </rPh>
    <phoneticPr fontId="2"/>
  </si>
  <si>
    <t>調査対象月</t>
  </si>
  <si>
    <t>法人・
個人</t>
    <rPh sb="0" eb="2">
      <t>ホウジン</t>
    </rPh>
    <rPh sb="4" eb="6">
      <t>コジン</t>
    </rPh>
    <phoneticPr fontId="2"/>
  </si>
  <si>
    <t>01特殊作業員</t>
    <phoneticPr fontId="2"/>
  </si>
  <si>
    <t>9.９次下請以降</t>
    <rPh sb="3" eb="4">
      <t>ジ</t>
    </rPh>
    <rPh sb="4" eb="6">
      <t>シタウケ</t>
    </rPh>
    <rPh sb="6" eb="8">
      <t>イコウ</t>
    </rPh>
    <phoneticPr fontId="2"/>
  </si>
  <si>
    <t>3労働安全衛生法第６１条第１項に規定する免許、資格、技能講習修了者</t>
    <rPh sb="1" eb="3">
      <t>ロウドウ</t>
    </rPh>
    <rPh sb="3" eb="5">
      <t>アンゼン</t>
    </rPh>
    <rPh sb="5" eb="7">
      <t>エイセイ</t>
    </rPh>
    <rPh sb="7" eb="8">
      <t>ホウ</t>
    </rPh>
    <rPh sb="8" eb="9">
      <t>ダイ</t>
    </rPh>
    <rPh sb="11" eb="12">
      <t>ジョウ</t>
    </rPh>
    <rPh sb="12" eb="13">
      <t>ダイ</t>
    </rPh>
    <rPh sb="14" eb="15">
      <t>コウ</t>
    </rPh>
    <rPh sb="16" eb="18">
      <t>キテイ</t>
    </rPh>
    <rPh sb="20" eb="22">
      <t>メンキョ</t>
    </rPh>
    <rPh sb="23" eb="25">
      <t>シカク</t>
    </rPh>
    <rPh sb="26" eb="28">
      <t>ギノウ</t>
    </rPh>
    <rPh sb="28" eb="30">
      <t>コウシュウ</t>
    </rPh>
    <rPh sb="30" eb="33">
      <t>シュウリョウシャ</t>
    </rPh>
    <phoneticPr fontId="2"/>
  </si>
  <si>
    <t>資格の取得状況
（様式－１の職種に対応する資格）を左詰めで記入</t>
    <rPh sb="0" eb="2">
      <t>シカク</t>
    </rPh>
    <rPh sb="3" eb="5">
      <t>シュトク</t>
    </rPh>
    <rPh sb="5" eb="7">
      <t>ジョウキョウ</t>
    </rPh>
    <rPh sb="21" eb="23">
      <t>シカク</t>
    </rPh>
    <rPh sb="25" eb="26">
      <t>ヒダリ</t>
    </rPh>
    <rPh sb="26" eb="27">
      <t>ツ</t>
    </rPh>
    <rPh sb="29" eb="31">
      <t>キニュウ</t>
    </rPh>
    <phoneticPr fontId="2"/>
  </si>
  <si>
    <t>複数職種の兼務状況
（様式－１の職種以外の兼務があれば、
その職種番号を最大５職種まで）を左詰めで記入</t>
    <rPh sb="0" eb="4">
      <t>フクスウショクシュ</t>
    </rPh>
    <rPh sb="5" eb="7">
      <t>ケンム</t>
    </rPh>
    <rPh sb="7" eb="9">
      <t>ジョウキョウ</t>
    </rPh>
    <rPh sb="45" eb="46">
      <t>ヒダリ</t>
    </rPh>
    <rPh sb="46" eb="47">
      <t>ツ</t>
    </rPh>
    <phoneticPr fontId="2"/>
  </si>
  <si>
    <t>(a)</t>
    <phoneticPr fontId="2"/>
  </si>
  <si>
    <t>(b)</t>
    <phoneticPr fontId="2"/>
  </si>
  <si>
    <r>
      <t>複数職種の兼務状況
（様式－１の職種</t>
    </r>
    <r>
      <rPr>
        <b/>
        <sz val="8"/>
        <rFont val="ＭＳ Ｐゴシック"/>
        <family val="3"/>
        <charset val="128"/>
      </rPr>
      <t>以外</t>
    </r>
    <r>
      <rPr>
        <sz val="7"/>
        <rFont val="ＭＳ Ｐゴシック"/>
        <family val="3"/>
        <charset val="128"/>
      </rPr>
      <t>の兼務があれば、
その職種番号を最大５職種まで記入）</t>
    </r>
    <rPh sb="0" eb="4">
      <t>フクスウショクシュ</t>
    </rPh>
    <rPh sb="5" eb="7">
      <t>ケンム</t>
    </rPh>
    <rPh sb="7" eb="9">
      <t>ジョウキョウ</t>
    </rPh>
    <phoneticPr fontId="2"/>
  </si>
  <si>
    <t>兼業
状況</t>
    <rPh sb="0" eb="2">
      <t>ケンギョウ</t>
    </rPh>
    <rPh sb="3" eb="5">
      <t>ジョウキョウ</t>
    </rPh>
    <phoneticPr fontId="2"/>
  </si>
  <si>
    <t>0_建設業の他には従事していない</t>
    <rPh sb="2" eb="5">
      <t>ケンセツギョウ</t>
    </rPh>
    <rPh sb="6" eb="7">
      <t>ホカ</t>
    </rPh>
    <rPh sb="9" eb="11">
      <t>ジュウジ</t>
    </rPh>
    <phoneticPr fontId="2"/>
  </si>
  <si>
    <t>1_建設業の他に農業に従事</t>
    <rPh sb="2" eb="5">
      <t>ケンセツギョウ</t>
    </rPh>
    <rPh sb="6" eb="7">
      <t>ホカ</t>
    </rPh>
    <rPh sb="8" eb="10">
      <t>ノウギョウ</t>
    </rPh>
    <rPh sb="11" eb="13">
      <t>ジュウジ</t>
    </rPh>
    <phoneticPr fontId="2"/>
  </si>
  <si>
    <t>2_建設業の他に林業に従事</t>
    <rPh sb="2" eb="5">
      <t>ケンセツギョウ</t>
    </rPh>
    <rPh sb="6" eb="7">
      <t>ホカ</t>
    </rPh>
    <rPh sb="8" eb="10">
      <t>リンギョウ</t>
    </rPh>
    <rPh sb="11" eb="13">
      <t>ジュウジ</t>
    </rPh>
    <phoneticPr fontId="2"/>
  </si>
  <si>
    <t>3_建設業の他に漁業に従事</t>
    <rPh sb="2" eb="5">
      <t>ケンセツギョウ</t>
    </rPh>
    <rPh sb="6" eb="7">
      <t>ホカ</t>
    </rPh>
    <rPh sb="8" eb="10">
      <t>ギョギョウ</t>
    </rPh>
    <rPh sb="11" eb="13">
      <t>ジュウジ</t>
    </rPh>
    <phoneticPr fontId="2"/>
  </si>
  <si>
    <t>4_建設業の他に製造業に従事</t>
    <rPh sb="2" eb="5">
      <t>ケンセツギョウ</t>
    </rPh>
    <rPh sb="6" eb="7">
      <t>ホカ</t>
    </rPh>
    <rPh sb="8" eb="11">
      <t>セイゾウギョウ</t>
    </rPh>
    <rPh sb="12" eb="14">
      <t>ジュウジ</t>
    </rPh>
    <phoneticPr fontId="2"/>
  </si>
  <si>
    <t>5_建設業の他に運輸業に従事</t>
    <rPh sb="2" eb="5">
      <t>ケンセツギョウ</t>
    </rPh>
    <rPh sb="6" eb="7">
      <t>ホカ</t>
    </rPh>
    <rPh sb="8" eb="11">
      <t>ウンユギョウ</t>
    </rPh>
    <rPh sb="12" eb="14">
      <t>ジュウジ</t>
    </rPh>
    <phoneticPr fontId="2"/>
  </si>
  <si>
    <t>6_建設業の他に卸売・小売業に従事</t>
    <rPh sb="2" eb="5">
      <t>ケンセツギョウ</t>
    </rPh>
    <rPh sb="6" eb="7">
      <t>ホカ</t>
    </rPh>
    <rPh sb="8" eb="10">
      <t>オロシウリ</t>
    </rPh>
    <rPh sb="11" eb="14">
      <t>コウリギョウ</t>
    </rPh>
    <rPh sb="15" eb="17">
      <t>ジュウジ</t>
    </rPh>
    <phoneticPr fontId="2"/>
  </si>
  <si>
    <t>7_建設業の他に不動産業に従事</t>
    <rPh sb="2" eb="5">
      <t>ケンセツギョウ</t>
    </rPh>
    <rPh sb="6" eb="7">
      <t>ホカ</t>
    </rPh>
    <rPh sb="8" eb="11">
      <t>フドウサン</t>
    </rPh>
    <rPh sb="11" eb="12">
      <t>ギョウ</t>
    </rPh>
    <rPh sb="13" eb="15">
      <t>ジュウジ</t>
    </rPh>
    <phoneticPr fontId="2"/>
  </si>
  <si>
    <t>8_建設業の他にサービス業に従事</t>
    <rPh sb="2" eb="5">
      <t>ケンセツギョウ</t>
    </rPh>
    <rPh sb="6" eb="7">
      <t>ホカ</t>
    </rPh>
    <rPh sb="12" eb="13">
      <t>ギョウ</t>
    </rPh>
    <rPh sb="14" eb="16">
      <t>ジュウジ</t>
    </rPh>
    <phoneticPr fontId="2"/>
  </si>
  <si>
    <t>9_建設業の他にその他に従事</t>
    <rPh sb="2" eb="5">
      <t>ケンセツギョウ</t>
    </rPh>
    <rPh sb="6" eb="7">
      <t>ホカ</t>
    </rPh>
    <rPh sb="10" eb="11">
      <t>タ</t>
    </rPh>
    <rPh sb="12" eb="14">
      <t>ジュウジ</t>
    </rPh>
    <phoneticPr fontId="2"/>
  </si>
  <si>
    <t>兼業状況</t>
    <rPh sb="0" eb="2">
      <t>ケンギョウ</t>
    </rPh>
    <rPh sb="2" eb="4">
      <t>ジョウキョウ</t>
    </rPh>
    <phoneticPr fontId="2"/>
  </si>
  <si>
    <t>工　種
番　号</t>
    <rPh sb="0" eb="1">
      <t>コウ</t>
    </rPh>
    <rPh sb="2" eb="3">
      <t>タネ</t>
    </rPh>
    <rPh sb="4" eb="5">
      <t>バン</t>
    </rPh>
    <rPh sb="6" eb="7">
      <t>ゴウ</t>
    </rPh>
    <phoneticPr fontId="2"/>
  </si>
  <si>
    <t>枝番号</t>
    <rPh sb="0" eb="1">
      <t>エダ</t>
    </rPh>
    <rPh sb="1" eb="3">
      <t>バンゴウ</t>
    </rPh>
    <phoneticPr fontId="2"/>
  </si>
  <si>
    <t>年　　計
（１２か月計）</t>
    <rPh sb="0" eb="1">
      <t>ネン</t>
    </rPh>
    <rPh sb="3" eb="4">
      <t>ケイ</t>
    </rPh>
    <rPh sb="9" eb="10">
      <t>ゲツ</t>
    </rPh>
    <rPh sb="10" eb="11">
      <t>ケイ</t>
    </rPh>
    <phoneticPr fontId="16"/>
  </si>
  <si>
    <t>年金保険
（基金含む）</t>
    <phoneticPr fontId="2"/>
  </si>
  <si>
    <t>年金保険
（基金含む）</t>
    <phoneticPr fontId="2"/>
  </si>
  <si>
    <t>※
適用
単価</t>
    <rPh sb="2" eb="4">
      <t>テキヨウ</t>
    </rPh>
    <rPh sb="5" eb="7">
      <t>タンカ</t>
    </rPh>
    <phoneticPr fontId="2"/>
  </si>
  <si>
    <t>会社の所定労働日の
日数(日)</t>
    <rPh sb="0" eb="2">
      <t>カイシャ</t>
    </rPh>
    <phoneticPr fontId="16"/>
  </si>
  <si>
    <t>50交通誘導警備員A</t>
    <rPh sb="2" eb="4">
      <t>コウツウ</t>
    </rPh>
    <rPh sb="4" eb="6">
      <t>ユウドウ</t>
    </rPh>
    <rPh sb="6" eb="8">
      <t>ケイビ</t>
    </rPh>
    <rPh sb="8" eb="9">
      <t>イン</t>
    </rPh>
    <phoneticPr fontId="2"/>
  </si>
  <si>
    <t>51交通誘導警備員B</t>
    <rPh sb="2" eb="4">
      <t>コウツウ</t>
    </rPh>
    <rPh sb="4" eb="6">
      <t>ユウドウ</t>
    </rPh>
    <rPh sb="6" eb="8">
      <t>ケイビ</t>
    </rPh>
    <rPh sb="8" eb="9">
      <t>イン</t>
    </rPh>
    <phoneticPr fontId="2"/>
  </si>
  <si>
    <t>3登録切断穿孔基幹技能者</t>
    <phoneticPr fontId="2"/>
  </si>
  <si>
    <t>4とび技能士１級</t>
    <rPh sb="3" eb="6">
      <t>ギノウシ</t>
    </rPh>
    <rPh sb="7" eb="8">
      <t>キュウ</t>
    </rPh>
    <phoneticPr fontId="2"/>
  </si>
  <si>
    <t>5とび技能士２級</t>
    <rPh sb="3" eb="6">
      <t>ギノウシ</t>
    </rPh>
    <rPh sb="7" eb="8">
      <t>キュウ</t>
    </rPh>
    <phoneticPr fontId="2"/>
  </si>
  <si>
    <t>6とび技能士３級</t>
    <rPh sb="3" eb="6">
      <t>ギノウシ</t>
    </rPh>
    <rPh sb="7" eb="8">
      <t>キュウ</t>
    </rPh>
    <phoneticPr fontId="2"/>
  </si>
  <si>
    <t>7登録鳶・土工基幹技能者</t>
    <rPh sb="1" eb="3">
      <t>トウロク</t>
    </rPh>
    <rPh sb="3" eb="4">
      <t>トビ</t>
    </rPh>
    <rPh sb="5" eb="6">
      <t>ツチ</t>
    </rPh>
    <rPh sb="6" eb="7">
      <t>コウ</t>
    </rPh>
    <rPh sb="7" eb="9">
      <t>キカン</t>
    </rPh>
    <rPh sb="9" eb="12">
      <t>ギノウシャ</t>
    </rPh>
    <phoneticPr fontId="2"/>
  </si>
  <si>
    <t>1建築物等の鉄骨の組立等作業主任者</t>
    <rPh sb="1" eb="4">
      <t>ケンチクブツ</t>
    </rPh>
    <rPh sb="4" eb="5">
      <t>ナド</t>
    </rPh>
    <rPh sb="6" eb="8">
      <t>テッコツ</t>
    </rPh>
    <rPh sb="9" eb="11">
      <t>クミタテ</t>
    </rPh>
    <rPh sb="11" eb="12">
      <t>ナド</t>
    </rPh>
    <rPh sb="12" eb="14">
      <t>サギョウ</t>
    </rPh>
    <rPh sb="14" eb="17">
      <t>シュニンシャ</t>
    </rPh>
    <phoneticPr fontId="2"/>
  </si>
  <si>
    <t>1はつり工に関連する技能士、民間資格、施工管理技士</t>
    <rPh sb="4" eb="5">
      <t>コウ</t>
    </rPh>
    <rPh sb="6" eb="8">
      <t>カンレン</t>
    </rPh>
    <rPh sb="10" eb="13">
      <t>ギノウシ</t>
    </rPh>
    <rPh sb="14" eb="16">
      <t>ミンカン</t>
    </rPh>
    <rPh sb="16" eb="18">
      <t>シカク</t>
    </rPh>
    <rPh sb="19" eb="21">
      <t>セコウ</t>
    </rPh>
    <rPh sb="21" eb="23">
      <t>カンリ</t>
    </rPh>
    <rPh sb="23" eb="25">
      <t>ギシ</t>
    </rPh>
    <phoneticPr fontId="2"/>
  </si>
  <si>
    <t>まず「入力1」シートの黄色のセルを記入してください。
一部のセルにはプルダウンメニューがあり、該当する項目を選択できます。（右図参照）</t>
    <rPh sb="3" eb="5">
      <t>ニュウリョク</t>
    </rPh>
    <rPh sb="51" eb="53">
      <t>コウモク</t>
    </rPh>
    <rPh sb="62" eb="63">
      <t>ミギ</t>
    </rPh>
    <rPh sb="63" eb="64">
      <t>ズ</t>
    </rPh>
    <rPh sb="64" eb="66">
      <t>サンショウ</t>
    </rPh>
    <phoneticPr fontId="2"/>
  </si>
  <si>
    <t>その後、「入力1-1」シートに記入します。手当・臨時の給与がある場合は「入力2」、「入力3」シートに記入してください。</t>
    <rPh sb="5" eb="7">
      <t>ニュウリョク</t>
    </rPh>
    <rPh sb="36" eb="38">
      <t>ニュウリョク</t>
    </rPh>
    <rPh sb="42" eb="44">
      <t>ニュウリョク</t>
    </rPh>
    <phoneticPr fontId="2"/>
  </si>
  <si>
    <t>※調査員氏名</t>
    <phoneticPr fontId="2"/>
  </si>
  <si>
    <t>４．いわゆる残業代などの時間外や深夜・休日労働の賃金は、様式１－１の「時間外・休日・深夜勤務手当」欄に記入してください。</t>
    <phoneticPr fontId="2"/>
  </si>
  <si>
    <t>３．日額の手当で、休日の労働に対する支給額が含まれていた場合は、休日の労働に対する支給額を除いた額を、（　）書きで記入してください。</t>
    <phoneticPr fontId="2"/>
  </si>
  <si>
    <t>２．手当の種類が多くて記入欄が足りない場合は、欄を２つに区切って記入してください。（日額・月額の別及び基準内・外の別についても、記入してください。）</t>
    <phoneticPr fontId="2"/>
  </si>
  <si>
    <t>５．臨時の給与に該当する手当は、本票には記入せず、「様式－３臨時の給与年計票」の方に記入してください。</t>
    <phoneticPr fontId="2"/>
  </si>
  <si>
    <t>４．いわゆる残業代などの時間外や深夜・休日労働の賃金は、様式１－１の「時間外・休日・深夜勤務手当」欄に記入してください。</t>
    <phoneticPr fontId="2"/>
  </si>
  <si>
    <t>２．手当の種類が多くて記入欄が足りない場合は、欄を２つに区切って記入してください。（日額・月額の別及び基準内・外の別についても、記入してください。）</t>
    <phoneticPr fontId="2"/>
  </si>
  <si>
    <t>２．各労働者の労働日数は、有給休暇日及び休日の労働日数を除いて記入してください。</t>
    <rPh sb="2" eb="3">
      <t>カク</t>
    </rPh>
    <rPh sb="3" eb="6">
      <t>ロウドウシャ</t>
    </rPh>
    <rPh sb="7" eb="9">
      <t>ロウドウ</t>
    </rPh>
    <rPh sb="9" eb="11">
      <t>ニッスウ</t>
    </rPh>
    <rPh sb="13" eb="15">
      <t>ユウキュウ</t>
    </rPh>
    <rPh sb="15" eb="17">
      <t>キュウカ</t>
    </rPh>
    <rPh sb="17" eb="18">
      <t>ビ</t>
    </rPh>
    <rPh sb="18" eb="19">
      <t>オヨ</t>
    </rPh>
    <rPh sb="20" eb="22">
      <t>キュウジツ</t>
    </rPh>
    <rPh sb="23" eb="25">
      <t>ロウドウ</t>
    </rPh>
    <rPh sb="25" eb="27">
      <t>ニッスウ</t>
    </rPh>
    <rPh sb="28" eb="29">
      <t>ノゾ</t>
    </rPh>
    <rPh sb="31" eb="33">
      <t>キニュウ</t>
    </rPh>
    <phoneticPr fontId="16"/>
  </si>
  <si>
    <t>３．労働日数の記入に当たっては、１時間でも労働した日は１日とカウントし、１日単位（整数）で記入してください。また、所定労働日で１日全て休みとなった日は除いてください。</t>
    <rPh sb="2" eb="4">
      <t>ロウドウ</t>
    </rPh>
    <rPh sb="4" eb="6">
      <t>ニッスウ</t>
    </rPh>
    <rPh sb="7" eb="9">
      <t>キニュウ</t>
    </rPh>
    <rPh sb="10" eb="11">
      <t>ア</t>
    </rPh>
    <rPh sb="17" eb="19">
      <t>ジカン</t>
    </rPh>
    <rPh sb="21" eb="23">
      <t>ロウドウ</t>
    </rPh>
    <rPh sb="25" eb="26">
      <t>ヒ</t>
    </rPh>
    <rPh sb="28" eb="29">
      <t>ニチ</t>
    </rPh>
    <rPh sb="37" eb="38">
      <t>ニチ</t>
    </rPh>
    <rPh sb="38" eb="40">
      <t>タンイ</t>
    </rPh>
    <rPh sb="41" eb="43">
      <t>セイスウ</t>
    </rPh>
    <rPh sb="45" eb="47">
      <t>キニュウ</t>
    </rPh>
    <rPh sb="57" eb="59">
      <t>ショテイ</t>
    </rPh>
    <rPh sb="59" eb="62">
      <t>ロウドウビ</t>
    </rPh>
    <rPh sb="64" eb="65">
      <t>ニチ</t>
    </rPh>
    <rPh sb="65" eb="66">
      <t>スベ</t>
    </rPh>
    <rPh sb="67" eb="68">
      <t>ヤス</t>
    </rPh>
    <rPh sb="73" eb="74">
      <t>ヒ</t>
    </rPh>
    <rPh sb="75" eb="76">
      <t>ノゾ</t>
    </rPh>
    <phoneticPr fontId="16"/>
  </si>
  <si>
    <t>00事業所所在地と同じ</t>
    <rPh sb="2" eb="5">
      <t>ジギョウショ</t>
    </rPh>
    <phoneticPr fontId="2"/>
  </si>
  <si>
    <t>誘導員
配置
義務</t>
    <phoneticPr fontId="2"/>
  </si>
  <si>
    <t>様式-1の
労働日数
（所定内）</t>
    <rPh sb="0" eb="2">
      <t>ヨウシキ</t>
    </rPh>
    <rPh sb="6" eb="8">
      <t>ロウドウ</t>
    </rPh>
    <rPh sb="8" eb="10">
      <t>ニッスウ</t>
    </rPh>
    <rPh sb="12" eb="15">
      <t>ショテイナイ</t>
    </rPh>
    <phoneticPr fontId="2"/>
  </si>
  <si>
    <t>基準内手当</t>
    <phoneticPr fontId="2"/>
  </si>
  <si>
    <t>基準内手当</t>
    <phoneticPr fontId="2"/>
  </si>
  <si>
    <t>元請・下請
の別</t>
    <rPh sb="3" eb="5">
      <t>シタウケ</t>
    </rPh>
    <phoneticPr fontId="2"/>
  </si>
  <si>
    <t>北海道知事(80)（石狩振興局）許可</t>
    <rPh sb="0" eb="3">
      <t>ホッカイドウ</t>
    </rPh>
    <rPh sb="3" eb="5">
      <t>チジ</t>
    </rPh>
    <rPh sb="10" eb="12">
      <t>イシカリ</t>
    </rPh>
    <rPh sb="12" eb="14">
      <t>シンコウ</t>
    </rPh>
    <rPh sb="14" eb="15">
      <t>キョク</t>
    </rPh>
    <rPh sb="16" eb="18">
      <t>キョカ</t>
    </rPh>
    <phoneticPr fontId="2"/>
  </si>
  <si>
    <t>北海道知事(81)（渡島総合振興局）許可</t>
    <rPh sb="3" eb="5">
      <t>チジ</t>
    </rPh>
    <rPh sb="10" eb="11">
      <t>ワタ</t>
    </rPh>
    <rPh sb="11" eb="12">
      <t>シマ</t>
    </rPh>
    <rPh sb="12" eb="14">
      <t>ソウゴウ</t>
    </rPh>
    <rPh sb="14" eb="16">
      <t>シンコウ</t>
    </rPh>
    <rPh sb="16" eb="17">
      <t>キョク</t>
    </rPh>
    <rPh sb="18" eb="20">
      <t>キョカ</t>
    </rPh>
    <phoneticPr fontId="2"/>
  </si>
  <si>
    <t>北海道知事(82)（檜山振興局）許可</t>
    <rPh sb="3" eb="5">
      <t>チジ</t>
    </rPh>
    <rPh sb="10" eb="12">
      <t>ヒヤマ</t>
    </rPh>
    <rPh sb="12" eb="15">
      <t>シンコウキョク</t>
    </rPh>
    <rPh sb="16" eb="18">
      <t>キョカ</t>
    </rPh>
    <phoneticPr fontId="2"/>
  </si>
  <si>
    <t>北海道知事(83)（後志総合振興局）許可</t>
    <rPh sb="3" eb="5">
      <t>チジ</t>
    </rPh>
    <rPh sb="10" eb="11">
      <t>ウシロ</t>
    </rPh>
    <rPh sb="11" eb="12">
      <t>シ</t>
    </rPh>
    <rPh sb="12" eb="14">
      <t>ソウゴウ</t>
    </rPh>
    <rPh sb="14" eb="16">
      <t>シンコウ</t>
    </rPh>
    <rPh sb="16" eb="17">
      <t>キョク</t>
    </rPh>
    <rPh sb="18" eb="20">
      <t>キョカ</t>
    </rPh>
    <phoneticPr fontId="2"/>
  </si>
  <si>
    <t>北海道知事(84)（空知総合振興局）許可</t>
    <rPh sb="3" eb="5">
      <t>チジ</t>
    </rPh>
    <rPh sb="10" eb="11">
      <t>ソラ</t>
    </rPh>
    <rPh sb="11" eb="12">
      <t>チ</t>
    </rPh>
    <rPh sb="12" eb="14">
      <t>ソウゴウ</t>
    </rPh>
    <rPh sb="14" eb="16">
      <t>シンコウ</t>
    </rPh>
    <rPh sb="16" eb="17">
      <t>キョク</t>
    </rPh>
    <rPh sb="18" eb="20">
      <t>キョカ</t>
    </rPh>
    <phoneticPr fontId="2"/>
  </si>
  <si>
    <t>北海道知事(85)（上川総合振興局）許可</t>
    <rPh sb="3" eb="5">
      <t>チジ</t>
    </rPh>
    <rPh sb="10" eb="12">
      <t>カミカワ</t>
    </rPh>
    <rPh sb="12" eb="14">
      <t>ソウゴウ</t>
    </rPh>
    <rPh sb="14" eb="16">
      <t>シンコウ</t>
    </rPh>
    <rPh sb="16" eb="17">
      <t>キョク</t>
    </rPh>
    <rPh sb="18" eb="20">
      <t>キョカ</t>
    </rPh>
    <phoneticPr fontId="2"/>
  </si>
  <si>
    <t>北海道知事(86)（留萌振興局）許可</t>
    <rPh sb="3" eb="5">
      <t>チジ</t>
    </rPh>
    <rPh sb="10" eb="12">
      <t>ルモイ</t>
    </rPh>
    <rPh sb="12" eb="15">
      <t>シンコウキョク</t>
    </rPh>
    <rPh sb="16" eb="18">
      <t>キョカ</t>
    </rPh>
    <phoneticPr fontId="2"/>
  </si>
  <si>
    <t>北海道知事(87)（宗谷総合振興局）許可</t>
    <rPh sb="3" eb="5">
      <t>チジ</t>
    </rPh>
    <rPh sb="10" eb="12">
      <t>ソウヤ</t>
    </rPh>
    <rPh sb="12" eb="14">
      <t>ソウゴウ</t>
    </rPh>
    <rPh sb="14" eb="16">
      <t>シンコウ</t>
    </rPh>
    <rPh sb="16" eb="17">
      <t>キョク</t>
    </rPh>
    <rPh sb="18" eb="20">
      <t>キョカ</t>
    </rPh>
    <phoneticPr fontId="2"/>
  </si>
  <si>
    <t>北海道知事(88)（オホーツク総合振興局）許可</t>
    <rPh sb="3" eb="5">
      <t>チジ</t>
    </rPh>
    <rPh sb="15" eb="17">
      <t>ソウゴウ</t>
    </rPh>
    <rPh sb="17" eb="19">
      <t>シンコウ</t>
    </rPh>
    <rPh sb="19" eb="20">
      <t>キョク</t>
    </rPh>
    <rPh sb="21" eb="23">
      <t>キョカ</t>
    </rPh>
    <phoneticPr fontId="2"/>
  </si>
  <si>
    <t>北海道知事(89)（胆振総合振興局）許可</t>
    <rPh sb="3" eb="5">
      <t>チジ</t>
    </rPh>
    <rPh sb="10" eb="11">
      <t>タン</t>
    </rPh>
    <rPh sb="11" eb="12">
      <t>フ</t>
    </rPh>
    <rPh sb="12" eb="14">
      <t>ソウゴウ</t>
    </rPh>
    <rPh sb="14" eb="16">
      <t>シンコウ</t>
    </rPh>
    <rPh sb="16" eb="17">
      <t>キョク</t>
    </rPh>
    <rPh sb="18" eb="20">
      <t>キョカ</t>
    </rPh>
    <phoneticPr fontId="2"/>
  </si>
  <si>
    <t>北海道知事(90)（日高振興局）許可</t>
    <rPh sb="3" eb="5">
      <t>チジ</t>
    </rPh>
    <rPh sb="10" eb="12">
      <t>ヒダカ</t>
    </rPh>
    <rPh sb="12" eb="15">
      <t>シンコウキョク</t>
    </rPh>
    <rPh sb="16" eb="18">
      <t>キョカ</t>
    </rPh>
    <phoneticPr fontId="2"/>
  </si>
  <si>
    <t>北海道知事(91)（十勝総合振興局）許可</t>
    <rPh sb="3" eb="5">
      <t>チジ</t>
    </rPh>
    <rPh sb="10" eb="12">
      <t>トカチ</t>
    </rPh>
    <rPh sb="12" eb="14">
      <t>ソウゴウ</t>
    </rPh>
    <rPh sb="14" eb="16">
      <t>シンコウ</t>
    </rPh>
    <rPh sb="16" eb="17">
      <t>キョク</t>
    </rPh>
    <rPh sb="18" eb="20">
      <t>キョカ</t>
    </rPh>
    <phoneticPr fontId="2"/>
  </si>
  <si>
    <t>北海道知事(92)（釧路総合振興局）許可</t>
    <rPh sb="3" eb="5">
      <t>チジ</t>
    </rPh>
    <rPh sb="10" eb="12">
      <t>クシロ</t>
    </rPh>
    <rPh sb="12" eb="14">
      <t>ソウゴウ</t>
    </rPh>
    <rPh sb="14" eb="16">
      <t>シンコウ</t>
    </rPh>
    <rPh sb="16" eb="17">
      <t>キョク</t>
    </rPh>
    <rPh sb="18" eb="20">
      <t>キョカ</t>
    </rPh>
    <phoneticPr fontId="2"/>
  </si>
  <si>
    <t>北海道知事(93)（根室振興局）許可</t>
    <rPh sb="3" eb="5">
      <t>チジ</t>
    </rPh>
    <rPh sb="10" eb="12">
      <t>ネムロ</t>
    </rPh>
    <rPh sb="12" eb="15">
      <t>シンコウキョク</t>
    </rPh>
    <rPh sb="16" eb="18">
      <t>キョカ</t>
    </rPh>
    <phoneticPr fontId="2"/>
  </si>
  <si>
    <t>第</t>
    <phoneticPr fontId="2"/>
  </si>
  <si>
    <t>-</t>
  </si>
  <si>
    <t>47保温工</t>
    <rPh sb="2" eb="4">
      <t>ホオン</t>
    </rPh>
    <rPh sb="4" eb="5">
      <t>コウ</t>
    </rPh>
    <phoneticPr fontId="2"/>
  </si>
  <si>
    <t>在留資格</t>
    <rPh sb="0" eb="2">
      <t>ザイリュウ</t>
    </rPh>
    <rPh sb="2" eb="4">
      <t>シカク</t>
    </rPh>
    <phoneticPr fontId="2"/>
  </si>
  <si>
    <t>年間労働日数</t>
    <phoneticPr fontId="2"/>
  </si>
  <si>
    <t>所定内</t>
    <rPh sb="0" eb="3">
      <t>ショテイナイ</t>
    </rPh>
    <phoneticPr fontId="2"/>
  </si>
  <si>
    <t>有給休暇</t>
    <rPh sb="0" eb="2">
      <t>ユウキュウ</t>
    </rPh>
    <rPh sb="2" eb="4">
      <t>キュウカ</t>
    </rPh>
    <phoneticPr fontId="2"/>
  </si>
  <si>
    <t>年間労働日数</t>
    <phoneticPr fontId="2"/>
  </si>
  <si>
    <t>○所定労働日数：　　　　日/月　○所定労働時間：　　　　時間　　　　分／日　○就労形態：　　　　週　　　　休制　　○変形労働時間制：1年間　・(          )ヶ月→計算式は欄外へ記載　　○有給制度：　有　・　無</t>
    <rPh sb="28" eb="30">
      <t>ジカン</t>
    </rPh>
    <rPh sb="34" eb="35">
      <t>フン</t>
    </rPh>
    <phoneticPr fontId="2"/>
  </si>
  <si>
    <t>4登録ＡＬＣ基幹技能者</t>
    <rPh sb="1" eb="3">
      <t>トウロク</t>
    </rPh>
    <rPh sb="6" eb="8">
      <t>キカン</t>
    </rPh>
    <rPh sb="8" eb="11">
      <t>ギノウシャ</t>
    </rPh>
    <phoneticPr fontId="2"/>
  </si>
  <si>
    <t>公共事業労務費調査・年計票（労働日数・臨時の給与）&lt;１０月調査用&gt;（入力用シート）</t>
    <rPh sb="14" eb="16">
      <t>ロウドウ</t>
    </rPh>
    <rPh sb="16" eb="18">
      <t>ニッスウ</t>
    </rPh>
    <rPh sb="19" eb="21">
      <t>リンジ</t>
    </rPh>
    <rPh sb="22" eb="24">
      <t>キュウヨ</t>
    </rPh>
    <phoneticPr fontId="16"/>
  </si>
  <si>
    <t>公共事業労務費調査・年計票（労働日数・臨時の給与）&lt;１０月調査用&gt;</t>
    <phoneticPr fontId="16"/>
  </si>
  <si>
    <t>雇用保険</t>
    <rPh sb="0" eb="2">
      <t>コヨウ</t>
    </rPh>
    <rPh sb="2" eb="4">
      <t>ホケン</t>
    </rPh>
    <phoneticPr fontId="2"/>
  </si>
  <si>
    <t>健康保険</t>
    <rPh sb="0" eb="2">
      <t>ケンコウ</t>
    </rPh>
    <rPh sb="2" eb="4">
      <t>ホケン</t>
    </rPh>
    <phoneticPr fontId="2"/>
  </si>
  <si>
    <t>厚生年金</t>
    <rPh sb="0" eb="2">
      <t>コウセイ</t>
    </rPh>
    <rPh sb="2" eb="4">
      <t>ネンキン</t>
    </rPh>
    <phoneticPr fontId="2"/>
  </si>
  <si>
    <t>事業所の社会保険加入状況</t>
    <phoneticPr fontId="2"/>
  </si>
  <si>
    <t>上記期間の賃金支払日</t>
    <phoneticPr fontId="2"/>
  </si>
  <si>
    <t>入力1給与形態番号</t>
    <rPh sb="0" eb="2">
      <t>ニュウリョク</t>
    </rPh>
    <rPh sb="3" eb="5">
      <t>キュウヨ</t>
    </rPh>
    <rPh sb="5" eb="7">
      <t>ケイタイ</t>
    </rPh>
    <rPh sb="7" eb="9">
      <t>バンゴウ</t>
    </rPh>
    <phoneticPr fontId="16"/>
  </si>
  <si>
    <t>※
週休２日
種類</t>
    <rPh sb="2" eb="4">
      <t>シュウキュウ</t>
    </rPh>
    <rPh sb="5" eb="6">
      <t>ニチ</t>
    </rPh>
    <rPh sb="7" eb="9">
      <t>シュルイ</t>
    </rPh>
    <phoneticPr fontId="2"/>
  </si>
  <si>
    <t>※
週休２日
発注方式</t>
    <rPh sb="2" eb="4">
      <t>シュウキュウ</t>
    </rPh>
    <rPh sb="5" eb="6">
      <t>ニチ</t>
    </rPh>
    <rPh sb="7" eb="9">
      <t>ハッチュウ</t>
    </rPh>
    <rPh sb="9" eb="11">
      <t>ホウシキ</t>
    </rPh>
    <phoneticPr fontId="2"/>
  </si>
  <si>
    <t>レベル</t>
    <phoneticPr fontId="2"/>
  </si>
  <si>
    <t>A日月の別</t>
    <rPh sb="1" eb="3">
      <t>ニチゲツ</t>
    </rPh>
    <rPh sb="4" eb="5">
      <t>ベツ</t>
    </rPh>
    <phoneticPr fontId="2"/>
  </si>
  <si>
    <t>B日月の別</t>
    <rPh sb="1" eb="3">
      <t>ニチゲツ</t>
    </rPh>
    <rPh sb="4" eb="5">
      <t>ベツ</t>
    </rPh>
    <phoneticPr fontId="2"/>
  </si>
  <si>
    <t>法定福利費の内訳明示</t>
    <phoneticPr fontId="2"/>
  </si>
  <si>
    <t>見積書</t>
    <phoneticPr fontId="2"/>
  </si>
  <si>
    <t>請負代金
内訳書</t>
    <phoneticPr fontId="2"/>
  </si>
  <si>
    <t>※
調査
方式</t>
    <rPh sb="2" eb="4">
      <t>チョウサ</t>
    </rPh>
    <rPh sb="5" eb="7">
      <t>ホウシキ</t>
    </rPh>
    <phoneticPr fontId="2"/>
  </si>
  <si>
    <t>法定福利費の内訳明示</t>
  </si>
  <si>
    <t>見積書</t>
  </si>
  <si>
    <t>請負代金
内訳書</t>
  </si>
  <si>
    <t>７．本調査は、公共工事設計労務単価を決定するための基礎資料とするために実施するものであり、上記及びその理解の促進以外の目的に使用することはありませんので、正確なデータを提出されるようご協力お願い申し上げます。</t>
    <phoneticPr fontId="2"/>
  </si>
  <si>
    <t>８．本調査の目的をよくご理解していただいた上で、ご記入をお願いします。</t>
    <phoneticPr fontId="2"/>
  </si>
  <si>
    <t>立会者
氏名</t>
    <phoneticPr fontId="2"/>
  </si>
  <si>
    <t>民間発注工事の就労日数</t>
    <rPh sb="0" eb="2">
      <t>ミンカン</t>
    </rPh>
    <rPh sb="2" eb="4">
      <t>ハッチュウ</t>
    </rPh>
    <rPh sb="4" eb="6">
      <t>コウジ</t>
    </rPh>
    <rPh sb="7" eb="9">
      <t>シュウロウ</t>
    </rPh>
    <rPh sb="9" eb="11">
      <t>ニッスウ</t>
    </rPh>
    <phoneticPr fontId="2"/>
  </si>
  <si>
    <t>民間発注工事
の就労日数</t>
    <rPh sb="0" eb="2">
      <t>ミンカン</t>
    </rPh>
    <rPh sb="2" eb="4">
      <t>ハッチュウ</t>
    </rPh>
    <rPh sb="4" eb="6">
      <t>コウジ</t>
    </rPh>
    <rPh sb="8" eb="10">
      <t>シュウロウ</t>
    </rPh>
    <rPh sb="10" eb="12">
      <t>ニッスウ</t>
    </rPh>
    <phoneticPr fontId="2"/>
  </si>
  <si>
    <t>01電気工事</t>
  </si>
  <si>
    <t>02橋梁</t>
  </si>
  <si>
    <t>03造園</t>
  </si>
  <si>
    <t>06トンネル</t>
  </si>
  <si>
    <t>07建設塗装</t>
  </si>
  <si>
    <t>08左官</t>
  </si>
  <si>
    <t>09機械土工</t>
  </si>
  <si>
    <t>10海上起重</t>
  </si>
  <si>
    <t>11PC</t>
  </si>
  <si>
    <t>12鉄筋</t>
  </si>
  <si>
    <t>13圧接</t>
  </si>
  <si>
    <t>14型枠</t>
  </si>
  <si>
    <t>15配管</t>
  </si>
  <si>
    <t>16とび</t>
  </si>
  <si>
    <t>17切断穿孔</t>
  </si>
  <si>
    <t>18内装仕上</t>
  </si>
  <si>
    <t>19サッシ・カーテンウォール</t>
  </si>
  <si>
    <t>20エクステリア</t>
  </si>
  <si>
    <t>21建築板金</t>
  </si>
  <si>
    <t>23ダクト</t>
  </si>
  <si>
    <t>24保温保冷</t>
  </si>
  <si>
    <t>25グラウト</t>
  </si>
  <si>
    <t>26冷凍空調</t>
  </si>
  <si>
    <t>27運動施設</t>
  </si>
  <si>
    <t>29タイル張り</t>
  </si>
  <si>
    <t>32建築大工</t>
  </si>
  <si>
    <t>34ALC</t>
  </si>
  <si>
    <t>35土工</t>
  </si>
  <si>
    <t>00</t>
    <phoneticPr fontId="2"/>
  </si>
  <si>
    <t>所定労働時間が40時間以内であることの確認が出来ませんでした。</t>
    <phoneticPr fontId="2"/>
  </si>
  <si>
    <t xml:space="preserve">各様式の背景色は以下の意味です。
黄：記入が必要な項目（ただし、調査対象者がいない、資格を取得していないなど記入できない場合を除く）
赤：記入内容に誤りがある項目、手引き等を確認して誤りを解消してください。
</t>
    <phoneticPr fontId="2"/>
  </si>
  <si>
    <t>イニシャル</t>
    <phoneticPr fontId="2"/>
  </si>
  <si>
    <t>イニシャル</t>
    <phoneticPr fontId="2"/>
  </si>
  <si>
    <t>CCUS能力評価</t>
    <phoneticPr fontId="2"/>
  </si>
  <si>
    <t>退職金</t>
    <rPh sb="0" eb="3">
      <t>タイショクキン</t>
    </rPh>
    <phoneticPr fontId="2"/>
  </si>
  <si>
    <t>イニシャル</t>
    <phoneticPr fontId="2"/>
  </si>
  <si>
    <t>※
CCUS
工事</t>
    <rPh sb="7" eb="9">
      <t>コウジ</t>
    </rPh>
    <phoneticPr fontId="2"/>
  </si>
  <si>
    <t>イニシャル</t>
    <phoneticPr fontId="16"/>
  </si>
  <si>
    <t>CCUS
能力評価</t>
    <phoneticPr fontId="2"/>
  </si>
  <si>
    <t>イニシャル</t>
    <phoneticPr fontId="16"/>
  </si>
  <si>
    <t>賃金台帳に記載のない手当（元請企業等から直接支払われる手当）</t>
    <rPh sb="0" eb="2">
      <t>チンギン</t>
    </rPh>
    <rPh sb="2" eb="4">
      <t>ダイチョウ</t>
    </rPh>
    <rPh sb="5" eb="7">
      <t>キサイ</t>
    </rPh>
    <rPh sb="10" eb="12">
      <t>テアテ</t>
    </rPh>
    <rPh sb="13" eb="15">
      <t>モトウケ</t>
    </rPh>
    <rPh sb="15" eb="17">
      <t>キギョウ</t>
    </rPh>
    <rPh sb="17" eb="18">
      <t>トウ</t>
    </rPh>
    <rPh sb="20" eb="22">
      <t>チョクセツ</t>
    </rPh>
    <rPh sb="22" eb="24">
      <t>シハラ</t>
    </rPh>
    <rPh sb="27" eb="29">
      <t>テアテ</t>
    </rPh>
    <phoneticPr fontId="2"/>
  </si>
  <si>
    <t>賃金台帳に記載のない手当（元請企業等から直接支払われる手当）</t>
    <phoneticPr fontId="2"/>
  </si>
  <si>
    <t>３．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phoneticPr fontId="2"/>
  </si>
  <si>
    <t>４．本調査の目的をよくご理解していただいた上で、ご記入をお願いします。</t>
    <phoneticPr fontId="2"/>
  </si>
  <si>
    <t>※
見積り
尊重
工事</t>
    <rPh sb="2" eb="4">
      <t>ミツモリ</t>
    </rPh>
    <rPh sb="6" eb="8">
      <t>ソンチョウ</t>
    </rPh>
    <rPh sb="9" eb="11">
      <t>コウジ</t>
    </rPh>
    <phoneticPr fontId="2"/>
  </si>
  <si>
    <t>36ウレタン断熱</t>
    <phoneticPr fontId="2"/>
  </si>
  <si>
    <t>38建築測量</t>
    <phoneticPr fontId="2"/>
  </si>
  <si>
    <t>判定分野</t>
    <rPh sb="2" eb="4">
      <t>ブンヤ</t>
    </rPh>
    <phoneticPr fontId="2"/>
  </si>
  <si>
    <t>51職種</t>
    <rPh sb="2" eb="4">
      <t>ショクシュ</t>
    </rPh>
    <phoneticPr fontId="2"/>
  </si>
  <si>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</si>
  <si>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</si>
  <si>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</si>
  <si>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</si>
  <si>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</si>
  <si>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</si>
  <si>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</si>
  <si>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</si>
  <si>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</si>
  <si>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</si>
  <si>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</si>
  <si>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</si>
  <si>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</si>
  <si>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</si>
  <si>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</si>
  <si>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</si>
  <si>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</si>
  <si>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</si>
  <si>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</si>
  <si>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</si>
  <si>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</si>
  <si>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</si>
  <si>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</si>
  <si>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</si>
  <si>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</si>
  <si>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</si>
  <si>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</si>
  <si>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</si>
  <si>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</si>
  <si>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</si>
  <si>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</si>
  <si>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</si>
  <si>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</si>
  <si>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</si>
  <si>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</si>
  <si>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</si>
  <si>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</si>
  <si>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</si>
  <si>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</si>
  <si>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</si>
  <si>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</si>
  <si>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</si>
  <si>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</si>
  <si>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</si>
  <si>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</si>
  <si>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</si>
  <si>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</si>
  <si>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</si>
  <si>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</si>
  <si>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</si>
  <si>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</si>
  <si>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00事業所所在地と同じ</t>
    <phoneticPr fontId="2"/>
  </si>
  <si>
    <t>37発破・破砕</t>
    <phoneticPr fontId="2"/>
  </si>
  <si>
    <t>特殊作業員</t>
  </si>
  <si>
    <t>普通作業員</t>
  </si>
  <si>
    <t>軽作業員</t>
  </si>
  <si>
    <t>造園工</t>
  </si>
  <si>
    <t>法面工</t>
  </si>
  <si>
    <t>とび工</t>
  </si>
  <si>
    <t>石工</t>
  </si>
  <si>
    <t>ブロック工</t>
  </si>
  <si>
    <t>電工</t>
  </si>
  <si>
    <t>鉄筋工</t>
  </si>
  <si>
    <t>鉄骨工</t>
  </si>
  <si>
    <t>塗装工</t>
  </si>
  <si>
    <t>溶接工</t>
  </si>
  <si>
    <t>運転手（特殊）</t>
  </si>
  <si>
    <t>運転手（一般）</t>
  </si>
  <si>
    <t>潜かん工</t>
  </si>
  <si>
    <t>潜かん世話役</t>
  </si>
  <si>
    <t>さく岩工</t>
  </si>
  <si>
    <t>トンネル特殊工</t>
  </si>
  <si>
    <t>トンネル作業員</t>
  </si>
  <si>
    <t>トンネル世話役</t>
  </si>
  <si>
    <t>橋りょう特殊工</t>
  </si>
  <si>
    <t>橋りょう塗装工</t>
  </si>
  <si>
    <t>橋りょう世話役</t>
  </si>
  <si>
    <t>土木一般世話役</t>
  </si>
  <si>
    <t>高級船員</t>
  </si>
  <si>
    <t>普通船員</t>
  </si>
  <si>
    <t>潜水士</t>
  </si>
  <si>
    <t>潜水連絡員</t>
  </si>
  <si>
    <t>潜水送気員</t>
  </si>
  <si>
    <t>山林砂防工</t>
  </si>
  <si>
    <t>軌道工</t>
  </si>
  <si>
    <t>型わく工</t>
  </si>
  <si>
    <t>大工</t>
  </si>
  <si>
    <t>左官</t>
  </si>
  <si>
    <t>配管工</t>
  </si>
  <si>
    <t>はつり工</t>
  </si>
  <si>
    <t>防水工</t>
  </si>
  <si>
    <t>板金工</t>
  </si>
  <si>
    <t>タイル工</t>
  </si>
  <si>
    <t>サッシ工</t>
  </si>
  <si>
    <t>屋根ふき工</t>
  </si>
  <si>
    <t>内装工</t>
  </si>
  <si>
    <t>ガラス工</t>
  </si>
  <si>
    <t>建具工</t>
  </si>
  <si>
    <t>ダクト工</t>
  </si>
  <si>
    <t>保温工</t>
  </si>
  <si>
    <t>建築ブロック工</t>
  </si>
  <si>
    <t>設備機械工</t>
  </si>
  <si>
    <t>交通誘導警備員A</t>
  </si>
  <si>
    <t>交通誘導警備員B</t>
  </si>
  <si>
    <t>資格の取得状況
（様式－１の職種に対応する資格）を左詰めで記入</t>
    <rPh sb="0" eb="2">
      <t>シカク</t>
    </rPh>
    <rPh sb="3" eb="5">
      <t>シュトク</t>
    </rPh>
    <rPh sb="5" eb="7">
      <t>ジョウキョウ</t>
    </rPh>
    <phoneticPr fontId="2"/>
  </si>
  <si>
    <t xml:space="preserve">各様式とも100名分の入力欄があるため印刷すると5ページ印刷されます。
調査対象者が20名以下の場合は、各様式の印刷範囲を１ページに指定して印刷してください。
</t>
    <phoneticPr fontId="2"/>
  </si>
  <si>
    <t>育児休業
取得日数</t>
    <rPh sb="0" eb="4">
      <t>イクジキュウギョウ</t>
    </rPh>
    <rPh sb="5" eb="9">
      <t>シュトクニッスウ</t>
    </rPh>
    <phoneticPr fontId="2"/>
  </si>
  <si>
    <t>百</t>
    <rPh sb="0" eb="1">
      <t>ヒャク</t>
    </rPh>
    <phoneticPr fontId="2"/>
  </si>
  <si>
    <t>十</t>
    <rPh sb="0" eb="1">
      <t>ジュウ</t>
    </rPh>
    <phoneticPr fontId="2"/>
  </si>
  <si>
    <t>日</t>
    <rPh sb="0" eb="1">
      <t>ニチ</t>
    </rPh>
    <phoneticPr fontId="2"/>
  </si>
  <si>
    <t>育児休業
取得日数</t>
    <rPh sb="0" eb="4">
      <t>イクジキュウギョウ</t>
    </rPh>
    <rPh sb="5" eb="7">
      <t>シュトク</t>
    </rPh>
    <rPh sb="7" eb="9">
      <t>ニッスウ</t>
    </rPh>
    <phoneticPr fontId="2"/>
  </si>
  <si>
    <t>百</t>
    <rPh sb="0" eb="1">
      <t>ヒャク</t>
    </rPh>
    <phoneticPr fontId="2"/>
  </si>
  <si>
    <t>十</t>
    <rPh sb="0" eb="1">
      <t>ジュウ</t>
    </rPh>
    <phoneticPr fontId="2"/>
  </si>
  <si>
    <t>日</t>
    <rPh sb="0" eb="1">
      <t>ニチ</t>
    </rPh>
    <phoneticPr fontId="2"/>
  </si>
  <si>
    <t>インフレ手当（月額）</t>
    <rPh sb="4" eb="6">
      <t>テアテ</t>
    </rPh>
    <rPh sb="7" eb="9">
      <t>ゲツガク</t>
    </rPh>
    <phoneticPr fontId="2"/>
  </si>
  <si>
    <t>インフレ手当（月額）</t>
    <rPh sb="4" eb="6">
      <t>テアテ</t>
    </rPh>
    <rPh sb="7" eb="9">
      <t>ゲツガク</t>
    </rPh>
    <phoneticPr fontId="2"/>
  </si>
  <si>
    <t>インフレ手当（月額）</t>
    <rPh sb="4" eb="6">
      <t>テアテ</t>
    </rPh>
    <rPh sb="7" eb="9">
      <t>ゲツガク</t>
    </rPh>
    <phoneticPr fontId="2"/>
  </si>
  <si>
    <t>※</t>
    <phoneticPr fontId="2"/>
  </si>
  <si>
    <t>備　　考</t>
    <phoneticPr fontId="2"/>
  </si>
  <si>
    <t>性別</t>
    <phoneticPr fontId="2"/>
  </si>
  <si>
    <t>している</t>
    <phoneticPr fontId="2"/>
  </si>
  <si>
    <t>していない</t>
    <phoneticPr fontId="2"/>
  </si>
  <si>
    <t>（様式-1に転記）</t>
    <phoneticPr fontId="2"/>
  </si>
  <si>
    <t>している</t>
    <phoneticPr fontId="2"/>
  </si>
  <si>
    <t>（様式-1に転記）</t>
    <phoneticPr fontId="2"/>
  </si>
  <si>
    <t>していない</t>
    <phoneticPr fontId="2"/>
  </si>
  <si>
    <t>207         208</t>
    <phoneticPr fontId="2"/>
  </si>
  <si>
    <t>209                           214</t>
    <phoneticPr fontId="2"/>
  </si>
  <si>
    <t>215                            220</t>
    <phoneticPr fontId="2"/>
  </si>
  <si>
    <t>221                226</t>
    <phoneticPr fontId="2"/>
  </si>
  <si>
    <t>227                   232</t>
    <phoneticPr fontId="2"/>
  </si>
  <si>
    <t>233                                240</t>
    <phoneticPr fontId="2"/>
  </si>
  <si>
    <t>04コンクリート圧送</t>
    <rPh sb="8" eb="10">
      <t>アッソウ</t>
    </rPh>
    <phoneticPr fontId="2"/>
  </si>
  <si>
    <t>05防水施工</t>
    <rPh sb="4" eb="6">
      <t>セコウ</t>
    </rPh>
    <phoneticPr fontId="2"/>
  </si>
  <si>
    <t>22外壁仕上</t>
    <rPh sb="3" eb="4">
      <t>ヘキ</t>
    </rPh>
    <phoneticPr fontId="2"/>
  </si>
  <si>
    <t>28基礎ぐい工事</t>
    <rPh sb="6" eb="8">
      <t>コウジ</t>
    </rPh>
    <phoneticPr fontId="2"/>
  </si>
  <si>
    <t>30道路標識・路面標示</t>
    <rPh sb="2" eb="4">
      <t>ドウロ</t>
    </rPh>
    <phoneticPr fontId="2"/>
  </si>
  <si>
    <t>31消防施設</t>
    <rPh sb="2" eb="6">
      <t>ショウボウシセツ</t>
    </rPh>
    <phoneticPr fontId="2"/>
  </si>
  <si>
    <t>33硝子工事</t>
    <rPh sb="4" eb="6">
      <t>コウジ</t>
    </rPh>
    <phoneticPr fontId="2"/>
  </si>
  <si>
    <t>39圧入</t>
    <rPh sb="2" eb="4">
      <t>アツニュウ</t>
    </rPh>
    <phoneticPr fontId="2"/>
  </si>
  <si>
    <t>40さく井</t>
    <rPh sb="4" eb="5">
      <t>セイ</t>
    </rPh>
    <phoneticPr fontId="2"/>
  </si>
  <si>
    <t>←リスト幅設定用セル※リスト設定解除しないで！</t>
    <rPh sb="4" eb="5">
      <t>ハバ</t>
    </rPh>
    <rPh sb="5" eb="8">
      <t>セッテイヨウ</t>
    </rPh>
    <rPh sb="14" eb="16">
      <t>セッテイ</t>
    </rPh>
    <rPh sb="16" eb="18">
      <t>カイジョ</t>
    </rPh>
    <phoneticPr fontId="2"/>
  </si>
  <si>
    <t>←リスト幅調整セル</t>
    <rPh sb="4" eb="5">
      <t>ハバ</t>
    </rPh>
    <rPh sb="5" eb="7">
      <t>チョウセイ</t>
    </rPh>
    <phoneticPr fontId="2"/>
  </si>
  <si>
    <t>「公共事業労務費調査（令和５年10月調査）　エクセル版調査票」について</t>
    <rPh sb="1" eb="3">
      <t>コウキョウ</t>
    </rPh>
    <rPh sb="3" eb="5">
      <t>ジギョウ</t>
    </rPh>
    <rPh sb="5" eb="8">
      <t>ロウムヒ</t>
    </rPh>
    <rPh sb="8" eb="10">
      <t>チョウサ</t>
    </rPh>
    <rPh sb="11" eb="13">
      <t>レイワ</t>
    </rPh>
    <rPh sb="14" eb="15">
      <t>ネン</t>
    </rPh>
    <rPh sb="17" eb="18">
      <t>ガツ</t>
    </rPh>
    <rPh sb="18" eb="20">
      <t>チョウサ</t>
    </rPh>
    <rPh sb="26" eb="27">
      <t>バン</t>
    </rPh>
    <rPh sb="27" eb="30">
      <t>チョウサヒョウ</t>
    </rPh>
    <phoneticPr fontId="2"/>
  </si>
  <si>
    <t>入力用シート（黄緑色）と提出用シート（水色）に分かれています。入力はすべて入力用シートに行ってください。自動的に提出用シートに入力内容が反映されます。</t>
    <rPh sb="23" eb="24">
      <t>ワ</t>
    </rPh>
    <rPh sb="31" eb="33">
      <t>ニュウリョク</t>
    </rPh>
    <rPh sb="37" eb="40">
      <t>ニュウリョクヨウ</t>
    </rPh>
    <rPh sb="44" eb="45">
      <t>オコナ</t>
    </rPh>
    <rPh sb="52" eb="55">
      <t>ジドウテキ</t>
    </rPh>
    <rPh sb="63" eb="65">
      <t>ニュウリョク</t>
    </rPh>
    <rPh sb="65" eb="67">
      <t>ナイヨウ</t>
    </rPh>
    <rPh sb="68" eb="70">
      <t>ハンエイ</t>
    </rPh>
    <phoneticPr fontId="2"/>
  </si>
  <si>
    <t>すべての入力が終わったら、提出用シート（水色）に入力内容が反映されていることを確認してください。</t>
    <rPh sb="24" eb="26">
      <t>ニュウリョク</t>
    </rPh>
    <rPh sb="26" eb="28">
      <t>ナイヨウ</t>
    </rPh>
    <rPh sb="29" eb="31">
      <t>ハンエイ</t>
    </rPh>
    <rPh sb="39" eb="41">
      <t>カクニン</t>
    </rPh>
    <phoneticPr fontId="2"/>
  </si>
  <si>
    <t>提出用シートを印刷します。白黒で印刷されるように設定されていますので、カラーで印刷したものを送付いただく必要はありません。
※入力用シートを印刷する必要はありません。</t>
    <rPh sb="39" eb="41">
      <t>インサツ</t>
    </rPh>
    <rPh sb="46" eb="48">
      <t>ソウフ</t>
    </rPh>
    <rPh sb="63" eb="65">
      <t>ニュウリョク</t>
    </rPh>
    <rPh sb="65" eb="66">
      <t>ヨウ</t>
    </rPh>
    <rPh sb="70" eb="72">
      <t>インサツ</t>
    </rPh>
    <rPh sb="74" eb="76">
      <t>ヒツヨウ</t>
    </rPh>
    <phoneticPr fontId="2"/>
  </si>
  <si>
    <t>【令和５年１０月調査】</t>
    <phoneticPr fontId="2"/>
  </si>
  <si>
    <t>臨時の給与（賞与等）の
年　　　　　　　　　　　 計</t>
    <rPh sb="6" eb="8">
      <t>ショウヨ</t>
    </rPh>
    <phoneticPr fontId="2"/>
  </si>
  <si>
    <t>臨時の給与
（インフレ手当）の
年　　　　　　　　　　　 計</t>
    <phoneticPr fontId="2"/>
  </si>
  <si>
    <t>２．休業手当はP26「(2)基準内・基準外手当の判断 ③休業手当」の説明に従い、様式-2または様式-1-1に記入してください。</t>
    <phoneticPr fontId="2"/>
  </si>
  <si>
    <t>６．休業手当はP26「(2)基準内・基準外手当の判断 ③休業手当」の説明に従い、様式-2または様式-1-1に記入してください。</t>
    <phoneticPr fontId="2"/>
  </si>
  <si>
    <t>【令和４年１１月 ～ 令和５年１０月分】</t>
    <rPh sb="1" eb="3">
      <t>レイワ</t>
    </rPh>
    <rPh sb="17" eb="18">
      <t>ガツ</t>
    </rPh>
    <phoneticPr fontId="16"/>
  </si>
  <si>
    <t>令和４年</t>
    <phoneticPr fontId="16"/>
  </si>
  <si>
    <t>令和５年</t>
    <phoneticPr fontId="16"/>
  </si>
  <si>
    <t>臨時の給与
（インフレ手当）の
年　　　　　　　　　　　 計</t>
    <rPh sb="11" eb="13">
      <t>テアテ</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</si>
</sst>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_ "/>
    <numFmt numFmtId="177" formatCode="#"/>
    <numFmt numFmtId="178" formatCode="\(#\)"/>
    <numFmt numFmtId="179" formatCode="0_ "/>
    <numFmt numFmtId="180" formatCode="000000"/>
    <numFmt numFmtId="181" formatCode="\(0.0\)"/>
    <numFmt numFmtId="182" formatCode="0;0;0"/>
    <numFmt numFmtId="183" formatCode="000\-0000"/>
    <numFmt numFmtId="184" formatCode="&quot;〒&quot;000\-0000"/>
    <numFmt numFmtId="185" formatCode="#,##0_ "/>
    <numFmt numFmtId="186" formatCode="\(#,##0\)"/>
  </numFmts>
  <fonts count="62">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b/>
      <sz val="9"/>
      <color indexed="81"/>
      <name val="ＭＳ Ｐゴシック"/>
      <family val="3"/>
      <charset val="128"/>
    </font>
    <font>
      <sz val="7"/>
      <name val="ＭＳ Ｐゴシック"/>
      <family val="3"/>
      <charset val="128"/>
    </font>
    <font>
      <sz val="14"/>
      <name val="ＭＳ Ｐゴシック"/>
      <family val="3"/>
      <charset val="128"/>
    </font>
    <font>
      <i/>
      <sz val="18"/>
      <name val="HG正楷書体-PRO"/>
      <family val="4"/>
      <charset val="128"/>
    </font>
    <font>
      <sz val="16"/>
      <name val="ＭＳ ゴシック"/>
      <family val="3"/>
      <charset val="128"/>
    </font>
    <font>
      <sz val="16"/>
      <name val="ＭＳ Ｐゴシック"/>
      <family val="3"/>
      <charset val="128"/>
    </font>
    <font>
      <sz val="14"/>
      <name val="ＭＳ ゴシック"/>
      <family val="3"/>
      <charset val="128"/>
    </font>
    <font>
      <sz val="9"/>
      <name val="ＭＳ Ｐゴシック"/>
      <family val="3"/>
      <charset val="128"/>
    </font>
    <font>
      <i/>
      <sz val="24"/>
      <name val="HG正楷書体-PRO"/>
      <family val="4"/>
      <charset val="128"/>
    </font>
    <font>
      <sz val="18"/>
      <name val="HG正楷書体-PRO"/>
      <family val="4"/>
      <charset val="128"/>
    </font>
    <font>
      <sz val="12"/>
      <name val="ＭＳ Ｐゴシック"/>
      <family val="3"/>
      <charset val="128"/>
    </font>
    <font>
      <sz val="18"/>
      <name val="ＭＳ Ｐゴシック"/>
      <family val="3"/>
      <charset val="128"/>
    </font>
    <font>
      <sz val="6"/>
      <name val="ＭＳ ゴシック"/>
      <family val="3"/>
      <charset val="128"/>
    </font>
    <font>
      <sz val="5.5"/>
      <name val="ＭＳ Ｐゴシック"/>
      <family val="3"/>
      <charset val="128"/>
    </font>
    <font>
      <sz val="5"/>
      <name val="ＭＳ Ｐゴシック"/>
      <family val="3"/>
      <charset val="128"/>
    </font>
    <font>
      <sz val="8"/>
      <name val="ＭＳ ゴシック"/>
      <family val="3"/>
      <charset val="128"/>
    </font>
    <font>
      <sz val="34"/>
      <name val="ＭＳ ゴシック"/>
      <family val="3"/>
      <charset val="128"/>
    </font>
    <font>
      <sz val="24"/>
      <name val="ＭＳ Ｐゴシック"/>
      <family val="3"/>
      <charset val="128"/>
    </font>
    <font>
      <sz val="8"/>
      <name val="ＭＳ 明朝"/>
      <family val="1"/>
      <charset val="128"/>
    </font>
    <font>
      <i/>
      <sz val="8"/>
      <name val="HG正楷書体-PRO"/>
      <family val="4"/>
      <charset val="128"/>
    </font>
    <font>
      <sz val="16"/>
      <name val="ＭＳ 明朝"/>
      <family val="1"/>
      <charset val="128"/>
    </font>
    <font>
      <sz val="6.5"/>
      <name val="ＭＳ Ｐゴシック"/>
      <family val="3"/>
      <charset val="128"/>
    </font>
    <font>
      <b/>
      <sz val="20"/>
      <name val="ＭＳ Ｐゴシック"/>
      <family val="3"/>
      <charset val="128"/>
    </font>
    <font>
      <sz val="26"/>
      <name val="ＭＳ Ｐゴシック"/>
      <family val="3"/>
      <charset val="128"/>
    </font>
    <font>
      <sz val="11"/>
      <name val="ＭＳ ゴシック"/>
      <family val="3"/>
      <charset val="128"/>
    </font>
    <font>
      <sz val="26"/>
      <name val="ＭＳ ゴシック"/>
      <family val="3"/>
      <charset val="128"/>
    </font>
    <font>
      <b/>
      <sz val="26"/>
      <name val="ＭＳ Ｐゴシック"/>
      <family val="3"/>
      <charset val="128"/>
    </font>
    <font>
      <sz val="28"/>
      <name val="ＭＳ Ｐゴシック"/>
      <family val="3"/>
      <charset val="128"/>
    </font>
    <font>
      <b/>
      <sz val="8"/>
      <name val="ＭＳ Ｐゴシック"/>
      <family val="3"/>
      <charset val="128"/>
    </font>
    <font>
      <sz val="9"/>
      <color indexed="81"/>
      <name val="MS P ゴシック"/>
      <family val="3"/>
      <charset val="128"/>
    </font>
    <font>
      <sz val="10"/>
      <color rgb="FFFF0000"/>
      <name val="ＭＳ Ｐゴシック"/>
      <family val="3"/>
      <charset val="128"/>
    </font>
    <font>
      <sz val="11"/>
      <color theme="0"/>
      <name val="ＭＳ Ｐゴシック"/>
      <family val="3"/>
      <charset val="128"/>
    </font>
    <font>
      <sz val="11"/>
      <color rgb="FFFF0000"/>
      <name val="ＭＳ Ｐゴシック"/>
      <family val="3"/>
      <charset val="128"/>
    </font>
    <font>
      <sz val="14"/>
      <color theme="0"/>
      <name val="ＭＳ Ｐゴシック"/>
      <family val="3"/>
      <charset val="128"/>
    </font>
    <font>
      <sz val="8"/>
      <color theme="0"/>
      <name val="ＭＳ Ｐゴシック"/>
      <family val="3"/>
      <charset val="128"/>
    </font>
    <font>
      <sz val="6"/>
      <color theme="0"/>
      <name val="ＭＳ Ｐゴシック"/>
      <family val="3"/>
      <charset val="128"/>
    </font>
    <font>
      <sz val="10"/>
      <color theme="0"/>
      <name val="ＭＳ Ｐゴシック"/>
      <family val="3"/>
      <charset val="128"/>
    </font>
    <font>
      <sz val="16"/>
      <color theme="0"/>
      <name val="ＭＳ 明朝"/>
      <family val="1"/>
      <charset val="128"/>
    </font>
    <font>
      <sz val="10"/>
      <color theme="0" tint="-0.34998626667073579"/>
      <name val="ＭＳ Ｐゴシック"/>
      <family val="3"/>
      <charset val="128"/>
    </font>
    <font>
      <sz val="10"/>
      <color theme="1"/>
      <name val="ＭＳ Ｐゴシック"/>
      <family val="3"/>
      <charset val="128"/>
    </font>
    <font>
      <sz val="12"/>
      <color theme="0"/>
      <name val="ＭＳ Ｐゴシック"/>
      <family val="3"/>
      <charset val="128"/>
    </font>
    <font>
      <b/>
      <sz val="9"/>
      <color indexed="81"/>
      <name val="MS P ゴシック"/>
      <family val="3"/>
      <charset val="128"/>
    </font>
    <font>
      <sz val="7.2"/>
      <name val="ＭＳ Ｐゴシック"/>
      <family val="3"/>
      <charset val="128"/>
    </font>
    <font>
      <sz val="48"/>
      <color theme="0"/>
      <name val="ＭＳ Ｐゴシック"/>
      <family val="3"/>
      <charset val="128"/>
    </font>
    <font>
      <sz val="16"/>
      <color theme="0"/>
      <name val="ＭＳ Ｐゴシック"/>
      <family val="3"/>
      <charset val="128"/>
    </font>
    <font>
      <sz val="24"/>
      <color theme="0"/>
      <name val="ＭＳ Ｐゴシック"/>
      <family val="3"/>
      <charset val="128"/>
    </font>
    <font>
      <sz val="7"/>
      <color theme="0"/>
      <name val="ＭＳ Ｐゴシック"/>
      <family val="3"/>
      <charset val="128"/>
    </font>
    <font>
      <sz val="5"/>
      <color theme="0"/>
      <name val="ＭＳ Ｐゴシック"/>
      <family val="3"/>
      <charset val="128"/>
    </font>
    <font>
      <sz val="10"/>
      <color theme="0"/>
      <name val="ＭＳ ゴシック"/>
      <family val="3"/>
      <charset val="128"/>
    </font>
    <font>
      <sz val="36"/>
      <color theme="0"/>
      <name val="ＭＳ Ｐゴシック"/>
      <family val="3"/>
      <charset val="128"/>
      <scheme val="minor"/>
    </font>
    <font>
      <sz val="10"/>
      <color rgb="FFFFFF00"/>
      <name val="ＭＳ Ｐゴシック"/>
      <family val="3"/>
      <charset val="128"/>
    </font>
    <font>
      <sz val="9"/>
      <color indexed="81"/>
      <name val="Malgun Gothic Semilight"/>
      <family val="3"/>
      <charset val="129"/>
    </font>
    <font>
      <sz val="10"/>
      <color theme="0"/>
      <name val="ＭＳ Ｐ明朝"/>
      <family val="1"/>
      <charset val="128"/>
    </font>
    <font>
      <sz val="9"/>
      <color rgb="FFFFFF00"/>
      <name val="ＭＳ Ｐゴシック"/>
      <family val="3"/>
      <charset val="128"/>
    </font>
    <font>
      <sz val="11"/>
      <color rgb="FFFFFF00"/>
      <name val="ＭＳ Ｐゴシック"/>
      <family val="3"/>
      <charset val="128"/>
    </font>
    <font>
      <sz val="11"/>
      <color rgb="FF000000"/>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4.9989318521683403E-2"/>
        <bgColor indexed="64"/>
      </patternFill>
    </fill>
    <fill>
      <patternFill patternType="solid">
        <fgColor rgb="FFFF0000"/>
        <bgColor indexed="64"/>
      </patternFill>
    </fill>
  </fills>
  <borders count="201">
    <border>
      <left/>
      <right/>
      <top/>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dotted">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dotted">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top/>
      <bottom style="thin">
        <color indexed="64"/>
      </bottom>
      <diagonal/>
    </border>
    <border>
      <left style="dotted">
        <color indexed="64"/>
      </left>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dotted">
        <color indexed="64"/>
      </left>
      <right/>
      <top/>
      <bottom/>
      <diagonal/>
    </border>
    <border>
      <left style="dotted">
        <color indexed="64"/>
      </left>
      <right style="dotted">
        <color indexed="64"/>
      </right>
      <top/>
      <bottom style="medium">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right/>
      <top style="dotted">
        <color indexed="64"/>
      </top>
      <bottom style="dotted">
        <color indexed="64"/>
      </bottom>
      <diagonal/>
    </border>
    <border>
      <left/>
      <right style="thin">
        <color indexed="64"/>
      </right>
      <top style="dotted">
        <color indexed="64"/>
      </top>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hair">
        <color indexed="64"/>
      </right>
      <top/>
      <bottom style="medium">
        <color indexed="64"/>
      </bottom>
      <diagonal/>
    </border>
    <border>
      <left style="dotted">
        <color indexed="64"/>
      </left>
      <right/>
      <top/>
      <bottom style="medium">
        <color indexed="64"/>
      </bottom>
      <diagonal/>
    </border>
    <border>
      <left style="dotted">
        <color indexed="64"/>
      </left>
      <right style="hair">
        <color indexed="64"/>
      </right>
      <top/>
      <bottom style="medium">
        <color indexed="64"/>
      </bottom>
      <diagonal/>
    </border>
    <border>
      <left/>
      <right style="hair">
        <color indexed="64"/>
      </right>
      <top/>
      <bottom style="medium">
        <color indexed="64"/>
      </bottom>
      <diagonal/>
    </border>
    <border>
      <left style="thin">
        <color indexed="64"/>
      </left>
      <right style="hair">
        <color indexed="64"/>
      </right>
      <top/>
      <bottom style="thin">
        <color indexed="64"/>
      </bottom>
      <diagonal/>
    </border>
    <border>
      <left style="thin">
        <color indexed="64"/>
      </left>
      <right style="dotted">
        <color indexed="64"/>
      </right>
      <top/>
      <bottom style="medium">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style="thin">
        <color indexed="64"/>
      </left>
      <right/>
      <top/>
      <bottom style="dotted">
        <color indexed="64"/>
      </bottom>
      <diagonal/>
    </border>
    <border>
      <left/>
      <right style="medium">
        <color indexed="64"/>
      </right>
      <top style="dotted">
        <color indexed="64"/>
      </top>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top style="medium">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hair">
        <color indexed="64"/>
      </left>
      <right/>
      <top/>
      <bottom/>
      <diagonal/>
    </border>
    <border>
      <left style="hair">
        <color indexed="64"/>
      </left>
      <right/>
      <top style="medium">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medium">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style="thick">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style="thin">
        <color theme="1"/>
      </left>
      <right/>
      <top style="medium">
        <color indexed="64"/>
      </top>
      <bottom/>
      <diagonal/>
    </border>
    <border>
      <left style="thin">
        <color theme="1"/>
      </left>
      <right/>
      <top/>
      <bottom style="medium">
        <color indexed="64"/>
      </bottom>
      <diagonal/>
    </border>
    <border>
      <left style="thin">
        <color theme="1"/>
      </left>
      <right/>
      <top/>
      <bottom style="thin">
        <color indexed="64"/>
      </bottom>
      <diagonal/>
    </border>
    <border>
      <left/>
      <right style="thin">
        <color theme="1"/>
      </right>
      <top style="medium">
        <color indexed="64"/>
      </top>
      <bottom/>
      <diagonal/>
    </border>
    <border>
      <left/>
      <right style="thin">
        <color theme="1"/>
      </right>
      <top/>
      <bottom style="medium">
        <color indexed="64"/>
      </bottom>
      <diagonal/>
    </border>
    <border>
      <left/>
      <right style="thin">
        <color theme="1"/>
      </right>
      <top/>
      <bottom style="thin">
        <color indexed="64"/>
      </bottom>
      <diagonal/>
    </border>
    <border>
      <left/>
      <right style="thin">
        <color theme="1"/>
      </right>
      <top style="thin">
        <color indexed="64"/>
      </top>
      <bottom/>
      <diagonal/>
    </border>
    <border>
      <left/>
      <right style="thin">
        <color theme="1"/>
      </right>
      <top/>
      <bottom/>
      <diagonal/>
    </border>
    <border>
      <left style="hair">
        <color theme="1"/>
      </left>
      <right style="hair">
        <color theme="1"/>
      </right>
      <top style="medium">
        <color indexed="64"/>
      </top>
      <bottom/>
      <diagonal/>
    </border>
    <border>
      <left style="hair">
        <color theme="1"/>
      </left>
      <right style="hair">
        <color theme="1"/>
      </right>
      <top/>
      <bottom style="thin">
        <color indexed="64"/>
      </bottom>
      <diagonal/>
    </border>
    <border>
      <left/>
      <right style="hair">
        <color indexed="64"/>
      </right>
      <top style="medium">
        <color indexed="64"/>
      </top>
      <bottom/>
      <diagonal/>
    </border>
    <border>
      <left style="thin">
        <color auto="1"/>
      </left>
      <right style="hair">
        <color theme="1"/>
      </right>
      <top style="medium">
        <color indexed="64"/>
      </top>
      <bottom/>
      <diagonal/>
    </border>
    <border>
      <left style="hair">
        <color theme="1"/>
      </left>
      <right style="thin">
        <color auto="1"/>
      </right>
      <top style="medium">
        <color indexed="64"/>
      </top>
      <bottom/>
      <diagonal/>
    </border>
    <border>
      <left style="thin">
        <color auto="1"/>
      </left>
      <right style="hair">
        <color theme="1"/>
      </right>
      <top/>
      <bottom style="thin">
        <color indexed="64"/>
      </bottom>
      <diagonal/>
    </border>
    <border>
      <left style="hair">
        <color theme="1"/>
      </left>
      <right style="thin">
        <color auto="1"/>
      </right>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theme="1"/>
      </left>
      <right style="hair">
        <color indexed="64"/>
      </right>
      <top style="medium">
        <color indexed="64"/>
      </top>
      <bottom/>
      <diagonal/>
    </border>
    <border>
      <left style="thin">
        <color theme="1"/>
      </left>
      <right style="hair">
        <color indexed="64"/>
      </right>
      <top/>
      <bottom style="thin">
        <color indexed="64"/>
      </bottom>
      <diagonal/>
    </border>
    <border>
      <left style="thin">
        <color theme="1"/>
      </left>
      <right style="hair">
        <color indexed="64"/>
      </right>
      <top style="thin">
        <color indexed="64"/>
      </top>
      <bottom/>
      <diagonal/>
    </border>
    <border>
      <left style="thin">
        <color theme="1"/>
      </left>
      <right style="hair">
        <color indexed="64"/>
      </right>
      <top/>
      <bottom style="medium">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3" fillId="0" borderId="0"/>
    <xf numFmtId="0" fontId="3" fillId="0" borderId="0"/>
    <xf numFmtId="0" fontId="3" fillId="0" borderId="0"/>
    <xf numFmtId="0" fontId="1" fillId="0" borderId="0"/>
  </cellStyleXfs>
  <cellXfs count="2478">
    <xf numFmtId="0" fontId="0" fillId="0" borderId="0" xfId="0">
      <alignment vertical="center"/>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horizontal="center" vertical="center"/>
    </xf>
    <xf numFmtId="0" fontId="2" fillId="0" borderId="1" xfId="5" applyFont="1" applyFill="1" applyBorder="1" applyAlignment="1" applyProtection="1">
      <alignment horizontal="center" vertical="center"/>
    </xf>
    <xf numFmtId="0" fontId="3" fillId="0" borderId="0" xfId="5" applyFont="1" applyBorder="1" applyAlignment="1" applyProtection="1">
      <alignment vertical="center"/>
    </xf>
    <xf numFmtId="0" fontId="1" fillId="0" borderId="0" xfId="5" applyAlignment="1" applyProtection="1">
      <alignment vertical="center"/>
    </xf>
    <xf numFmtId="0" fontId="1" fillId="0" borderId="0" xfId="5" applyBorder="1" applyAlignment="1" applyProtection="1">
      <alignment vertical="center"/>
    </xf>
    <xf numFmtId="0" fontId="1" fillId="0" borderId="0" xfId="5" applyProtection="1"/>
    <xf numFmtId="0" fontId="11" fillId="0" borderId="0" xfId="5" applyFont="1" applyBorder="1" applyAlignment="1" applyProtection="1">
      <alignment vertical="center"/>
    </xf>
    <xf numFmtId="0" fontId="3" fillId="0" borderId="0" xfId="5" applyFont="1" applyAlignment="1" applyProtection="1">
      <alignment vertical="center"/>
    </xf>
    <xf numFmtId="0" fontId="12" fillId="0" borderId="0" xfId="3" applyFont="1" applyBorder="1" applyAlignment="1" applyProtection="1">
      <alignment horizontal="left" vertical="center"/>
    </xf>
    <xf numFmtId="0" fontId="12" fillId="0" borderId="0" xfId="3" applyFont="1" applyBorder="1" applyAlignment="1" applyProtection="1">
      <alignment horizontal="distributed" vertical="center"/>
    </xf>
    <xf numFmtId="0" fontId="8" fillId="0" borderId="0" xfId="5" applyFont="1" applyBorder="1" applyAlignment="1" applyProtection="1">
      <alignment horizontal="distributed" vertical="center"/>
    </xf>
    <xf numFmtId="0" fontId="14" fillId="0" borderId="0" xfId="5" applyFont="1" applyBorder="1" applyAlignment="1" applyProtection="1">
      <alignment vertical="center"/>
    </xf>
    <xf numFmtId="0" fontId="9" fillId="0" borderId="0" xfId="3" applyFont="1" applyBorder="1" applyAlignment="1" applyProtection="1">
      <alignment horizontal="distributed" vertical="center" wrapText="1"/>
    </xf>
    <xf numFmtId="0" fontId="4" fillId="0" borderId="0" xfId="5" applyFont="1" applyAlignment="1" applyProtection="1">
      <alignment vertical="center"/>
    </xf>
    <xf numFmtId="0" fontId="4" fillId="0" borderId="0" xfId="5" applyFont="1" applyBorder="1" applyAlignment="1" applyProtection="1">
      <alignment vertical="center"/>
    </xf>
    <xf numFmtId="0" fontId="15" fillId="0" borderId="0" xfId="5" applyFont="1" applyBorder="1" applyAlignment="1" applyProtection="1">
      <alignment vertical="center"/>
    </xf>
    <xf numFmtId="0" fontId="9" fillId="0" borderId="0" xfId="5" applyFont="1" applyBorder="1" applyAlignment="1" applyProtection="1">
      <alignment vertical="center"/>
    </xf>
    <xf numFmtId="0" fontId="1" fillId="0" borderId="0" xfId="5" applyFont="1" applyAlignment="1" applyProtection="1">
      <alignment vertical="center"/>
    </xf>
    <xf numFmtId="0" fontId="8" fillId="0" borderId="0" xfId="5" applyFont="1" applyBorder="1" applyAlignment="1" applyProtection="1">
      <alignment horizontal="distributed" vertical="center" wrapText="1"/>
    </xf>
    <xf numFmtId="0" fontId="9" fillId="0" borderId="0" xfId="5" applyFont="1" applyBorder="1" applyAlignment="1" applyProtection="1">
      <alignment vertical="center" wrapText="1"/>
    </xf>
    <xf numFmtId="0" fontId="12" fillId="0" borderId="0" xfId="5" applyFont="1" applyBorder="1" applyAlignment="1" applyProtection="1">
      <alignment vertical="center" wrapText="1"/>
    </xf>
    <xf numFmtId="0" fontId="14" fillId="0" borderId="0" xfId="5" applyFont="1" applyBorder="1" applyAlignment="1" applyProtection="1">
      <alignment horizontal="center" vertical="center"/>
    </xf>
    <xf numFmtId="0" fontId="16" fillId="0" borderId="0" xfId="5" applyFont="1" applyBorder="1" applyAlignment="1" applyProtection="1">
      <alignment horizontal="center" vertical="center"/>
    </xf>
    <xf numFmtId="0" fontId="2" fillId="2" borderId="3" xfId="5" applyFont="1" applyFill="1" applyBorder="1" applyAlignment="1" applyProtection="1">
      <alignment horizontal="center" vertical="center"/>
    </xf>
    <xf numFmtId="0" fontId="8" fillId="0" borderId="0" xfId="5" applyFont="1" applyBorder="1" applyAlignment="1" applyProtection="1">
      <alignment vertical="center"/>
    </xf>
    <xf numFmtId="0" fontId="8" fillId="0" borderId="0" xfId="5" applyFont="1" applyBorder="1" applyAlignment="1" applyProtection="1">
      <alignment horizontal="center" vertical="center"/>
    </xf>
    <xf numFmtId="0" fontId="8" fillId="0" borderId="0" xfId="5" applyFont="1" applyFill="1" applyAlignment="1" applyProtection="1">
      <alignment vertical="center"/>
    </xf>
    <xf numFmtId="0" fontId="8" fillId="0" borderId="0" xfId="5" applyFont="1" applyBorder="1" applyAlignment="1" applyProtection="1">
      <alignment horizontal="center" vertical="center" wrapText="1"/>
    </xf>
    <xf numFmtId="0" fontId="1" fillId="0" borderId="0" xfId="5" applyFont="1" applyFill="1" applyBorder="1" applyAlignment="1" applyProtection="1">
      <alignment horizontal="center"/>
    </xf>
    <xf numFmtId="0" fontId="2" fillId="2" borderId="6" xfId="5" applyFont="1" applyFill="1" applyBorder="1" applyAlignment="1" applyProtection="1">
      <alignment horizontal="center" vertical="center"/>
    </xf>
    <xf numFmtId="0" fontId="8" fillId="0" borderId="0" xfId="5" applyFont="1" applyFill="1" applyBorder="1" applyAlignment="1" applyProtection="1">
      <alignment vertical="center"/>
    </xf>
    <xf numFmtId="0" fontId="1" fillId="0" borderId="0" xfId="5" applyFont="1" applyFill="1" applyBorder="1" applyProtection="1"/>
    <xf numFmtId="0" fontId="8" fillId="0" borderId="0" xfId="3" applyFont="1" applyFill="1" applyBorder="1" applyAlignment="1" applyProtection="1">
      <alignment horizontal="distributed" vertical="center" wrapText="1"/>
    </xf>
    <xf numFmtId="0" fontId="9" fillId="0" borderId="0" xfId="5" applyFont="1" applyFill="1" applyBorder="1" applyAlignment="1" applyProtection="1">
      <alignment horizontal="right" vertical="center"/>
    </xf>
    <xf numFmtId="0" fontId="9" fillId="0" borderId="0" xfId="5" applyFont="1" applyFill="1" applyBorder="1" applyAlignment="1" applyProtection="1">
      <alignment horizontal="right" vertical="top"/>
    </xf>
    <xf numFmtId="0" fontId="8" fillId="0" borderId="0" xfId="5" applyFont="1" applyFill="1" applyBorder="1" applyAlignment="1" applyProtection="1">
      <alignment horizontal="center" vertical="center"/>
    </xf>
    <xf numFmtId="0" fontId="12" fillId="0" borderId="0" xfId="5" applyFont="1" applyFill="1" applyBorder="1" applyAlignment="1" applyProtection="1">
      <alignment horizontal="center" vertical="center"/>
    </xf>
    <xf numFmtId="0" fontId="9" fillId="0" borderId="0" xfId="5" applyFont="1" applyFill="1" applyBorder="1" applyAlignment="1" applyProtection="1">
      <alignment vertical="center" wrapText="1"/>
    </xf>
    <xf numFmtId="0" fontId="1" fillId="0" borderId="0" xfId="5" applyFont="1" applyFill="1" applyBorder="1" applyAlignment="1" applyProtection="1">
      <alignment horizontal="right" vertical="top"/>
    </xf>
    <xf numFmtId="0" fontId="1" fillId="0" borderId="0" xfId="5" applyFill="1" applyProtection="1"/>
    <xf numFmtId="0" fontId="2" fillId="0" borderId="0" xfId="5" applyFont="1" applyFill="1" applyBorder="1" applyAlignment="1" applyProtection="1">
      <alignment vertical="center"/>
    </xf>
    <xf numFmtId="0" fontId="16" fillId="0" borderId="0" xfId="5" applyFont="1" applyFill="1" applyBorder="1" applyAlignment="1" applyProtection="1">
      <alignment vertical="top"/>
    </xf>
    <xf numFmtId="0" fontId="1" fillId="0" borderId="0" xfId="5" applyFont="1" applyFill="1" applyProtection="1"/>
    <xf numFmtId="0" fontId="7" fillId="0" borderId="10" xfId="5" applyFont="1" applyFill="1" applyBorder="1" applyAlignment="1" applyProtection="1">
      <alignment horizontal="centerContinuous" vertical="center"/>
    </xf>
    <xf numFmtId="0" fontId="7" fillId="0" borderId="11" xfId="5" applyFont="1" applyFill="1" applyBorder="1" applyAlignment="1" applyProtection="1">
      <alignment horizontal="centerContinuous" vertical="center"/>
    </xf>
    <xf numFmtId="0" fontId="7" fillId="0" borderId="12" xfId="5" applyFont="1" applyFill="1" applyBorder="1" applyAlignment="1" applyProtection="1">
      <alignment horizontal="centerContinuous" vertical="center"/>
    </xf>
    <xf numFmtId="0" fontId="7" fillId="0" borderId="7" xfId="5" applyFont="1" applyFill="1" applyBorder="1" applyAlignment="1" applyProtection="1">
      <alignment horizontal="centerContinuous" vertical="center"/>
    </xf>
    <xf numFmtId="0" fontId="7" fillId="0" borderId="13" xfId="5" applyFont="1" applyFill="1" applyBorder="1" applyAlignment="1" applyProtection="1">
      <alignment horizontal="centerContinuous" vertical="center"/>
    </xf>
    <xf numFmtId="0" fontId="7" fillId="0" borderId="1" xfId="5" applyFont="1" applyFill="1" applyBorder="1" applyAlignment="1" applyProtection="1">
      <alignment horizontal="centerContinuous" vertical="center"/>
    </xf>
    <xf numFmtId="0" fontId="4" fillId="0" borderId="0" xfId="5" applyFont="1" applyFill="1" applyProtection="1"/>
    <xf numFmtId="0" fontId="4" fillId="0" borderId="0" xfId="5" applyFont="1" applyFill="1" applyAlignment="1" applyProtection="1">
      <alignment vertical="center"/>
    </xf>
    <xf numFmtId="0" fontId="7" fillId="0" borderId="14" xfId="5" applyFont="1" applyFill="1" applyBorder="1" applyAlignment="1" applyProtection="1">
      <alignment horizontal="centerContinuous" vertical="center" wrapText="1"/>
    </xf>
    <xf numFmtId="0" fontId="7" fillId="0" borderId="15" xfId="5" applyFont="1" applyFill="1" applyBorder="1" applyAlignment="1" applyProtection="1">
      <alignment horizontal="centerContinuous" vertical="center" wrapText="1"/>
    </xf>
    <xf numFmtId="0" fontId="7" fillId="0" borderId="16" xfId="5" applyFont="1" applyFill="1" applyBorder="1" applyAlignment="1" applyProtection="1">
      <alignment horizontal="centerContinuous" vertical="center" wrapText="1"/>
    </xf>
    <xf numFmtId="0" fontId="7" fillId="0" borderId="14" xfId="5" applyFont="1" applyFill="1" applyBorder="1" applyAlignment="1" applyProtection="1">
      <alignment horizontal="centerContinuous" vertical="center"/>
    </xf>
    <xf numFmtId="0" fontId="7" fillId="0" borderId="16" xfId="5" applyFont="1" applyFill="1" applyBorder="1" applyAlignment="1" applyProtection="1">
      <alignment horizontal="centerContinuous" vertical="center"/>
    </xf>
    <xf numFmtId="0" fontId="7" fillId="0" borderId="15" xfId="5" applyFont="1" applyFill="1" applyBorder="1" applyAlignment="1" applyProtection="1">
      <alignment horizontal="centerContinuous" vertical="center"/>
    </xf>
    <xf numFmtId="0" fontId="7" fillId="0" borderId="17" xfId="5" applyFont="1" applyFill="1" applyBorder="1" applyAlignment="1" applyProtection="1">
      <alignment horizontal="centerContinuous" vertical="center" wrapText="1"/>
    </xf>
    <xf numFmtId="0" fontId="7" fillId="0" borderId="18" xfId="5" applyFont="1" applyFill="1" applyBorder="1" applyAlignment="1" applyProtection="1">
      <alignment horizontal="centerContinuous" vertical="center"/>
    </xf>
    <xf numFmtId="0" fontId="7" fillId="0" borderId="19" xfId="5" applyFont="1" applyFill="1" applyBorder="1" applyAlignment="1" applyProtection="1">
      <alignment horizontal="centerContinuous" vertical="center"/>
    </xf>
    <xf numFmtId="0" fontId="7" fillId="0" borderId="20" xfId="5" applyFont="1" applyFill="1" applyBorder="1" applyAlignment="1" applyProtection="1">
      <alignment horizontal="centerContinuous" vertical="center"/>
    </xf>
    <xf numFmtId="0" fontId="7" fillId="0" borderId="21" xfId="5" applyFont="1" applyFill="1" applyBorder="1" applyAlignment="1" applyProtection="1">
      <alignment horizontal="centerContinuous" vertical="center" wrapText="1"/>
    </xf>
    <xf numFmtId="0" fontId="7" fillId="0" borderId="0" xfId="5" applyFont="1" applyFill="1" applyBorder="1" applyAlignment="1" applyProtection="1">
      <alignment horizontal="centerContinuous" vertical="center"/>
    </xf>
    <xf numFmtId="0" fontId="4" fillId="0" borderId="0" xfId="5" applyFont="1" applyFill="1" applyAlignment="1" applyProtection="1">
      <alignment horizontal="center" vertical="center"/>
    </xf>
    <xf numFmtId="0" fontId="3" fillId="0" borderId="22" xfId="5" applyFont="1" applyFill="1" applyBorder="1" applyAlignment="1" applyProtection="1">
      <alignment horizontal="center" vertical="center"/>
    </xf>
    <xf numFmtId="0" fontId="3" fillId="0" borderId="23" xfId="5" applyFont="1" applyFill="1" applyBorder="1" applyAlignment="1" applyProtection="1">
      <alignment horizontal="center" vertical="center"/>
    </xf>
    <xf numFmtId="0" fontId="2" fillId="0" borderId="22" xfId="5" applyFont="1" applyFill="1" applyBorder="1" applyAlignment="1" applyProtection="1">
      <alignment horizontal="center" vertical="center"/>
    </xf>
    <xf numFmtId="0" fontId="2" fillId="0" borderId="23" xfId="5" applyFont="1" applyFill="1" applyBorder="1" applyAlignment="1" applyProtection="1">
      <alignment horizontal="center" vertical="center"/>
    </xf>
    <xf numFmtId="0" fontId="2" fillId="0" borderId="25" xfId="5" applyFont="1" applyFill="1" applyBorder="1" applyAlignment="1" applyProtection="1">
      <alignment horizontal="center" vertical="center" wrapText="1"/>
    </xf>
    <xf numFmtId="0" fontId="2" fillId="0" borderId="24" xfId="5" applyFont="1" applyFill="1" applyBorder="1" applyAlignment="1" applyProtection="1">
      <alignment horizontal="center" vertical="center"/>
    </xf>
    <xf numFmtId="0" fontId="2" fillId="0" borderId="7" xfId="5" applyFont="1" applyFill="1" applyBorder="1" applyAlignment="1" applyProtection="1">
      <alignment horizontal="center" vertical="center"/>
    </xf>
    <xf numFmtId="0" fontId="2" fillId="0" borderId="26" xfId="5" applyFont="1" applyFill="1" applyBorder="1" applyAlignment="1" applyProtection="1">
      <alignment horizontal="center" vertical="center" wrapText="1"/>
    </xf>
    <xf numFmtId="0" fontId="2" fillId="0" borderId="27" xfId="5" applyFont="1" applyFill="1" applyBorder="1" applyAlignment="1" applyProtection="1">
      <alignment horizontal="center" vertical="center" wrapText="1"/>
    </xf>
    <xf numFmtId="0" fontId="2" fillId="0" borderId="7" xfId="5" applyFont="1" applyFill="1" applyBorder="1" applyAlignment="1" applyProtection="1">
      <alignment horizontal="left" vertical="center"/>
    </xf>
    <xf numFmtId="0" fontId="20" fillId="0" borderId="25" xfId="5" applyFont="1" applyFill="1" applyBorder="1" applyAlignment="1" applyProtection="1">
      <alignment horizontal="center" vertical="center" wrapText="1"/>
    </xf>
    <xf numFmtId="0" fontId="2" fillId="0" borderId="7" xfId="5" applyFont="1" applyFill="1" applyBorder="1" applyAlignment="1" applyProtection="1">
      <alignment horizontal="centerContinuous" vertical="center"/>
    </xf>
    <xf numFmtId="0" fontId="2" fillId="2" borderId="28" xfId="5" applyFont="1" applyFill="1" applyBorder="1" applyAlignment="1" applyProtection="1">
      <alignment horizontal="center" vertical="center" wrapText="1"/>
    </xf>
    <xf numFmtId="0" fontId="2" fillId="2" borderId="0" xfId="5" applyFont="1" applyFill="1" applyBorder="1" applyAlignment="1" applyProtection="1">
      <alignment horizontal="center" vertical="center"/>
    </xf>
    <xf numFmtId="0" fontId="2" fillId="0" borderId="0" xfId="5" applyFont="1" applyFill="1" applyProtection="1"/>
    <xf numFmtId="0" fontId="2" fillId="0" borderId="0" xfId="5" applyFont="1" applyFill="1" applyAlignment="1" applyProtection="1">
      <alignment horizontal="center" vertical="center"/>
    </xf>
    <xf numFmtId="0" fontId="3" fillId="0" borderId="29" xfId="5" applyFont="1" applyFill="1" applyBorder="1" applyAlignment="1" applyProtection="1">
      <alignment horizontal="center"/>
    </xf>
    <xf numFmtId="0" fontId="3" fillId="0" borderId="30" xfId="5" applyFont="1" applyFill="1" applyBorder="1" applyAlignment="1" applyProtection="1">
      <alignment horizontal="center"/>
    </xf>
    <xf numFmtId="0" fontId="2" fillId="0" borderId="31" xfId="5" applyFont="1" applyFill="1" applyBorder="1" applyAlignment="1" applyProtection="1">
      <alignment horizontal="center"/>
    </xf>
    <xf numFmtId="0" fontId="2" fillId="0" borderId="32" xfId="5" applyFont="1" applyFill="1" applyBorder="1" applyAlignment="1" applyProtection="1">
      <alignment horizontal="center"/>
    </xf>
    <xf numFmtId="0" fontId="2" fillId="0" borderId="0" xfId="5" applyFont="1" applyFill="1" applyAlignment="1" applyProtection="1">
      <alignment horizontal="center"/>
    </xf>
    <xf numFmtId="0" fontId="3" fillId="0" borderId="0" xfId="5" applyFont="1" applyAlignment="1" applyProtection="1">
      <alignment horizontal="center"/>
    </xf>
    <xf numFmtId="0" fontId="3" fillId="0" borderId="0" xfId="5" applyFont="1" applyProtection="1"/>
    <xf numFmtId="0" fontId="4" fillId="0" borderId="0" xfId="5" applyFont="1" applyProtection="1"/>
    <xf numFmtId="0" fontId="4" fillId="2" borderId="4" xfId="5" applyFont="1" applyFill="1" applyBorder="1" applyAlignment="1" applyProtection="1">
      <alignment vertical="center"/>
    </xf>
    <xf numFmtId="0" fontId="4" fillId="2" borderId="33" xfId="5" applyFont="1" applyFill="1" applyBorder="1" applyAlignment="1" applyProtection="1">
      <alignment vertical="center"/>
    </xf>
    <xf numFmtId="0" fontId="4" fillId="2" borderId="33" xfId="3" applyFont="1" applyFill="1" applyBorder="1" applyAlignment="1" applyProtection="1">
      <alignment vertical="center"/>
    </xf>
    <xf numFmtId="0" fontId="13" fillId="0" borderId="0" xfId="5" applyFont="1" applyProtection="1"/>
    <xf numFmtId="0" fontId="1" fillId="0" borderId="0" xfId="5" applyFont="1" applyProtection="1"/>
    <xf numFmtId="0" fontId="3" fillId="3" borderId="0" xfId="3" applyFont="1" applyFill="1" applyBorder="1" applyProtection="1"/>
    <xf numFmtId="0" fontId="3" fillId="0" borderId="0" xfId="3" applyFont="1" applyProtection="1"/>
    <xf numFmtId="0" fontId="3" fillId="0" borderId="0" xfId="3" applyFont="1" applyAlignment="1" applyProtection="1">
      <alignment vertical="top"/>
    </xf>
    <xf numFmtId="0" fontId="11" fillId="0" borderId="0" xfId="3" applyFont="1" applyAlignment="1" applyProtection="1">
      <alignment vertical="top"/>
    </xf>
    <xf numFmtId="0" fontId="1" fillId="3" borderId="0" xfId="3" applyFont="1" applyFill="1" applyBorder="1" applyAlignment="1" applyProtection="1">
      <alignment horizontal="center" vertical="center"/>
    </xf>
    <xf numFmtId="0" fontId="3" fillId="0" borderId="0" xfId="3" applyFont="1" applyAlignment="1" applyProtection="1">
      <alignment horizontal="center" vertical="top"/>
    </xf>
    <xf numFmtId="0" fontId="3" fillId="3" borderId="0" xfId="3" applyFont="1" applyFill="1" applyBorder="1" applyAlignment="1" applyProtection="1">
      <alignment vertical="center"/>
    </xf>
    <xf numFmtId="0" fontId="3" fillId="0" borderId="0" xfId="3" applyFont="1" applyAlignment="1" applyProtection="1">
      <alignment horizontal="center"/>
    </xf>
    <xf numFmtId="0" fontId="3" fillId="0" borderId="0" xfId="3" applyFont="1" applyAlignment="1" applyProtection="1">
      <alignment horizontal="right"/>
    </xf>
    <xf numFmtId="0" fontId="3" fillId="2" borderId="22" xfId="3" applyFont="1" applyFill="1" applyBorder="1" applyAlignment="1" applyProtection="1">
      <alignment vertical="center"/>
    </xf>
    <xf numFmtId="0" fontId="3" fillId="2" borderId="7" xfId="3" applyFont="1" applyFill="1" applyBorder="1" applyAlignment="1" applyProtection="1">
      <alignment vertical="center"/>
    </xf>
    <xf numFmtId="0" fontId="3" fillId="2" borderId="35" xfId="3" applyFont="1" applyFill="1" applyBorder="1" applyAlignment="1" applyProtection="1">
      <alignment vertical="top" textRotation="255" wrapText="1"/>
    </xf>
    <xf numFmtId="0" fontId="3" fillId="2" borderId="23" xfId="3" applyFont="1" applyFill="1" applyBorder="1" applyAlignment="1" applyProtection="1">
      <alignment vertical="center"/>
    </xf>
    <xf numFmtId="0" fontId="3" fillId="2" borderId="24" xfId="3" applyFont="1" applyFill="1" applyBorder="1" applyAlignment="1" applyProtection="1">
      <alignment horizontal="centerContinuous" vertical="center"/>
    </xf>
    <xf numFmtId="0" fontId="3" fillId="2" borderId="7" xfId="3" applyFont="1" applyFill="1" applyBorder="1" applyAlignment="1" applyProtection="1">
      <alignment horizontal="centerContinuous" vertical="center"/>
    </xf>
    <xf numFmtId="0" fontId="3" fillId="2" borderId="35" xfId="3" applyFont="1" applyFill="1" applyBorder="1" applyAlignment="1" applyProtection="1">
      <alignment horizontal="centerContinuous" vertical="center"/>
    </xf>
    <xf numFmtId="0" fontId="3" fillId="2" borderId="22" xfId="3" applyFont="1" applyFill="1" applyBorder="1" applyAlignment="1" applyProtection="1">
      <alignment horizontal="centerContinuous" vertical="center"/>
    </xf>
    <xf numFmtId="0" fontId="3" fillId="0" borderId="0" xfId="3" applyFont="1" applyAlignment="1" applyProtection="1">
      <alignment vertical="center"/>
    </xf>
    <xf numFmtId="0" fontId="3" fillId="2" borderId="28" xfId="3" applyFont="1" applyFill="1" applyBorder="1" applyAlignment="1" applyProtection="1">
      <alignment vertical="center"/>
    </xf>
    <xf numFmtId="0" fontId="3" fillId="2" borderId="0" xfId="3" applyFont="1" applyFill="1" applyBorder="1" applyAlignment="1" applyProtection="1">
      <alignment vertical="center"/>
    </xf>
    <xf numFmtId="0" fontId="3" fillId="2" borderId="36" xfId="3" applyFont="1" applyFill="1" applyBorder="1" applyAlignment="1" applyProtection="1">
      <alignment vertical="top" textRotation="255"/>
    </xf>
    <xf numFmtId="0" fontId="3" fillId="2" borderId="37" xfId="3" applyFont="1" applyFill="1" applyBorder="1" applyAlignment="1" applyProtection="1">
      <alignment vertical="center"/>
    </xf>
    <xf numFmtId="0" fontId="3" fillId="2" borderId="38" xfId="3" applyFont="1" applyFill="1" applyBorder="1" applyAlignment="1" applyProtection="1">
      <alignment vertical="center"/>
    </xf>
    <xf numFmtId="0" fontId="3" fillId="2" borderId="39" xfId="3" applyFont="1" applyFill="1" applyBorder="1" applyAlignment="1" applyProtection="1">
      <alignment horizontal="center" vertical="center"/>
    </xf>
    <xf numFmtId="0" fontId="3" fillId="2" borderId="17" xfId="3" applyFont="1" applyFill="1" applyBorder="1" applyAlignment="1" applyProtection="1">
      <alignment vertical="center"/>
    </xf>
    <xf numFmtId="0" fontId="3" fillId="2" borderId="40" xfId="3" applyFont="1" applyFill="1" applyBorder="1" applyAlignment="1" applyProtection="1">
      <alignment vertical="center"/>
    </xf>
    <xf numFmtId="0" fontId="3" fillId="2" borderId="41" xfId="3" applyFont="1" applyFill="1" applyBorder="1" applyAlignment="1" applyProtection="1">
      <alignment horizontal="center" vertical="center"/>
    </xf>
    <xf numFmtId="0" fontId="3" fillId="2" borderId="27" xfId="3" applyFont="1" applyFill="1" applyBorder="1" applyAlignment="1" applyProtection="1">
      <alignment vertical="center"/>
    </xf>
    <xf numFmtId="0" fontId="3" fillId="2" borderId="0" xfId="3" applyFont="1" applyFill="1" applyBorder="1" applyAlignment="1" applyProtection="1">
      <alignment horizontal="center" vertical="center"/>
    </xf>
    <xf numFmtId="0" fontId="3" fillId="2" borderId="42" xfId="3" applyFont="1" applyFill="1" applyBorder="1" applyAlignment="1" applyProtection="1">
      <alignment horizontal="center" vertical="center"/>
    </xf>
    <xf numFmtId="0" fontId="3" fillId="2" borderId="43" xfId="3" applyFont="1" applyFill="1" applyBorder="1" applyAlignment="1" applyProtection="1">
      <alignment horizontal="center" vertical="center"/>
    </xf>
    <xf numFmtId="0" fontId="3" fillId="2" borderId="40" xfId="3" applyFont="1" applyFill="1" applyBorder="1" applyAlignment="1" applyProtection="1">
      <alignment vertical="top" textRotation="255"/>
    </xf>
    <xf numFmtId="0" fontId="4" fillId="2" borderId="43" xfId="3" applyFont="1" applyFill="1" applyBorder="1" applyAlignment="1" applyProtection="1">
      <alignment horizontal="center" vertical="center"/>
    </xf>
    <xf numFmtId="0" fontId="3" fillId="2" borderId="14" xfId="3" applyFont="1" applyFill="1" applyBorder="1" applyAlignment="1" applyProtection="1">
      <alignment horizontal="center" vertical="center"/>
    </xf>
    <xf numFmtId="0" fontId="3" fillId="2" borderId="16" xfId="3" applyFont="1" applyFill="1" applyBorder="1" applyAlignment="1" applyProtection="1">
      <alignment vertical="center"/>
    </xf>
    <xf numFmtId="0" fontId="3" fillId="2" borderId="44" xfId="3" applyFont="1" applyFill="1" applyBorder="1" applyAlignment="1" applyProtection="1">
      <alignment horizontal="center" vertical="top" shrinkToFit="1"/>
    </xf>
    <xf numFmtId="0" fontId="3" fillId="0" borderId="45" xfId="3" applyFont="1" applyFill="1" applyBorder="1" applyAlignment="1" applyProtection="1">
      <alignment horizontal="center" vertical="center"/>
    </xf>
    <xf numFmtId="0" fontId="3" fillId="2" borderId="46" xfId="3" applyFont="1" applyFill="1" applyBorder="1" applyAlignment="1" applyProtection="1">
      <alignment horizontal="center" vertical="center"/>
    </xf>
    <xf numFmtId="0" fontId="3" fillId="0" borderId="10" xfId="3" applyFont="1" applyBorder="1" applyAlignment="1" applyProtection="1">
      <alignment horizontal="left" vertical="top"/>
    </xf>
    <xf numFmtId="0" fontId="4" fillId="0" borderId="0" xfId="3" applyFont="1" applyProtection="1"/>
    <xf numFmtId="0" fontId="18" fillId="0" borderId="17" xfId="5" applyFont="1" applyFill="1" applyBorder="1" applyAlignment="1" applyProtection="1">
      <alignment horizontal="center" vertical="center"/>
    </xf>
    <xf numFmtId="0" fontId="18" fillId="0" borderId="19" xfId="5" applyFont="1" applyFill="1" applyBorder="1" applyAlignment="1" applyProtection="1">
      <alignment horizontal="center" vertical="center"/>
    </xf>
    <xf numFmtId="0" fontId="1" fillId="0" borderId="0" xfId="5" applyFill="1" applyBorder="1" applyAlignment="1" applyProtection="1">
      <alignment vertical="center"/>
    </xf>
    <xf numFmtId="0" fontId="4" fillId="0" borderId="0" xfId="3" applyFont="1" applyFill="1" applyBorder="1" applyAlignment="1" applyProtection="1">
      <alignment vertical="center"/>
    </xf>
    <xf numFmtId="0" fontId="4" fillId="0" borderId="0" xfId="5" applyFont="1" applyFill="1" applyBorder="1" applyAlignment="1" applyProtection="1">
      <alignment vertical="center"/>
    </xf>
    <xf numFmtId="0" fontId="11" fillId="0" borderId="0" xfId="3" applyFont="1" applyAlignment="1" applyProtection="1">
      <alignment horizontal="left" vertical="top"/>
    </xf>
    <xf numFmtId="0" fontId="3" fillId="0" borderId="11" xfId="3" applyFont="1" applyBorder="1" applyProtection="1"/>
    <xf numFmtId="0" fontId="3" fillId="0" borderId="10" xfId="3" applyFont="1" applyBorder="1" applyAlignment="1" applyProtection="1">
      <alignment vertical="top"/>
    </xf>
    <xf numFmtId="0" fontId="3" fillId="0" borderId="13" xfId="3" applyFont="1" applyBorder="1" applyProtection="1"/>
    <xf numFmtId="0" fontId="4" fillId="0" borderId="0" xfId="3" applyFont="1" applyAlignment="1" applyProtection="1">
      <alignment horizontal="left"/>
    </xf>
    <xf numFmtId="0" fontId="11" fillId="0" borderId="0" xfId="3" applyFont="1" applyProtection="1"/>
    <xf numFmtId="0" fontId="3" fillId="2" borderId="1" xfId="3" applyFont="1" applyFill="1" applyBorder="1" applyAlignment="1" applyProtection="1">
      <alignment vertical="center"/>
    </xf>
    <xf numFmtId="0" fontId="3" fillId="2" borderId="12" xfId="3" applyFont="1" applyFill="1" applyBorder="1" applyAlignment="1" applyProtection="1">
      <alignment vertical="center"/>
    </xf>
    <xf numFmtId="0" fontId="3" fillId="2" borderId="13" xfId="3" applyFont="1" applyFill="1" applyBorder="1" applyAlignment="1" applyProtection="1">
      <alignment vertical="center"/>
    </xf>
    <xf numFmtId="0" fontId="3" fillId="2" borderId="11" xfId="3" applyFont="1" applyFill="1" applyBorder="1" applyAlignment="1" applyProtection="1">
      <alignment horizontal="centerContinuous" vertical="center"/>
    </xf>
    <xf numFmtId="0" fontId="3" fillId="2" borderId="1" xfId="3" applyFont="1" applyFill="1" applyBorder="1" applyAlignment="1" applyProtection="1">
      <alignment horizontal="centerContinuous" vertical="center"/>
    </xf>
    <xf numFmtId="0" fontId="3" fillId="2" borderId="36" xfId="3" applyFont="1" applyFill="1" applyBorder="1" applyAlignment="1" applyProtection="1">
      <alignment vertical="center"/>
    </xf>
    <xf numFmtId="0" fontId="3" fillId="2" borderId="50" xfId="3" applyFont="1" applyFill="1" applyBorder="1" applyAlignment="1" applyProtection="1">
      <alignment vertical="center"/>
    </xf>
    <xf numFmtId="0" fontId="3" fillId="2" borderId="34" xfId="3" applyFont="1" applyFill="1" applyBorder="1" applyAlignment="1" applyProtection="1">
      <alignment vertical="center"/>
    </xf>
    <xf numFmtId="0" fontId="3" fillId="2" borderId="51" xfId="3" applyFont="1" applyFill="1" applyBorder="1" applyAlignment="1" applyProtection="1">
      <alignment horizontal="centerContinuous" vertical="center"/>
    </xf>
    <xf numFmtId="0" fontId="3" fillId="2" borderId="38" xfId="3" applyFont="1" applyFill="1" applyBorder="1" applyAlignment="1" applyProtection="1">
      <alignment horizontal="centerContinuous" vertical="center"/>
    </xf>
    <xf numFmtId="0" fontId="3" fillId="2" borderId="52" xfId="3" applyFont="1" applyFill="1" applyBorder="1" applyAlignment="1" applyProtection="1">
      <alignment horizontal="center" vertical="center"/>
    </xf>
    <xf numFmtId="0" fontId="3" fillId="2" borderId="53" xfId="3" applyFont="1" applyFill="1" applyBorder="1" applyAlignment="1" applyProtection="1">
      <alignment horizontal="center" vertical="center"/>
    </xf>
    <xf numFmtId="0" fontId="3" fillId="2" borderId="54" xfId="3" applyFont="1" applyFill="1" applyBorder="1" applyAlignment="1" applyProtection="1">
      <alignment horizontal="center" vertical="center"/>
    </xf>
    <xf numFmtId="0" fontId="13" fillId="2" borderId="51" xfId="3" applyFont="1" applyFill="1" applyBorder="1" applyAlignment="1" applyProtection="1">
      <alignment horizontal="centerContinuous" vertical="center"/>
    </xf>
    <xf numFmtId="0" fontId="3" fillId="2" borderId="40" xfId="3" applyFont="1" applyFill="1" applyBorder="1" applyAlignment="1" applyProtection="1">
      <alignment horizontal="centerContinuous" vertical="center"/>
    </xf>
    <xf numFmtId="0" fontId="3" fillId="2" borderId="44" xfId="3" applyFont="1" applyFill="1" applyBorder="1" applyAlignment="1" applyProtection="1">
      <alignment vertical="center"/>
    </xf>
    <xf numFmtId="0" fontId="3" fillId="0" borderId="0" xfId="3" applyFont="1" applyAlignment="1" applyProtection="1"/>
    <xf numFmtId="0" fontId="11" fillId="0" borderId="0" xfId="5" applyFont="1" applyProtection="1"/>
    <xf numFmtId="0" fontId="11" fillId="0" borderId="0" xfId="5" applyFont="1" applyBorder="1" applyProtection="1"/>
    <xf numFmtId="0" fontId="10" fillId="0" borderId="0" xfId="5" applyFont="1" applyBorder="1" applyAlignment="1" applyProtection="1">
      <alignment horizontal="center" vertical="center"/>
    </xf>
    <xf numFmtId="0" fontId="11" fillId="0" borderId="0" xfId="5" applyFont="1" applyAlignment="1" applyProtection="1">
      <alignment vertical="center"/>
    </xf>
    <xf numFmtId="0" fontId="14" fillId="0" borderId="0" xfId="5" applyFont="1" applyFill="1" applyBorder="1" applyAlignment="1" applyProtection="1">
      <alignment vertical="center"/>
    </xf>
    <xf numFmtId="0" fontId="8" fillId="0" borderId="0" xfId="5" applyFont="1" applyFill="1" applyBorder="1" applyAlignment="1" applyProtection="1">
      <alignment horizontal="distributed" vertical="center"/>
    </xf>
    <xf numFmtId="0" fontId="16" fillId="0" borderId="0" xfId="5" applyFont="1" applyFill="1" applyBorder="1" applyAlignment="1" applyProtection="1">
      <alignment horizontal="left" vertical="center" wrapText="1" indent="1"/>
    </xf>
    <xf numFmtId="0" fontId="9" fillId="0" borderId="0" xfId="5" applyFont="1" applyFill="1" applyBorder="1" applyAlignment="1" applyProtection="1">
      <alignment vertical="center"/>
    </xf>
    <xf numFmtId="0" fontId="8" fillId="0" borderId="0" xfId="5"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wrapText="1"/>
    </xf>
    <xf numFmtId="0" fontId="16" fillId="0" borderId="0" xfId="5" applyFont="1" applyAlignment="1" applyProtection="1">
      <alignment vertical="center"/>
    </xf>
    <xf numFmtId="0" fontId="16" fillId="0" borderId="0" xfId="5" applyFont="1" applyAlignment="1" applyProtection="1">
      <alignment horizontal="center" vertical="center"/>
    </xf>
    <xf numFmtId="0" fontId="16" fillId="0" borderId="22" xfId="5" applyFont="1" applyBorder="1" applyAlignment="1" applyProtection="1">
      <alignment horizontal="center" vertical="center"/>
    </xf>
    <xf numFmtId="0" fontId="16" fillId="0" borderId="23" xfId="5" applyFont="1" applyBorder="1" applyAlignment="1" applyProtection="1">
      <alignment horizontal="center" vertical="center"/>
    </xf>
    <xf numFmtId="0" fontId="16" fillId="0" borderId="24" xfId="5" applyFont="1" applyBorder="1" applyAlignment="1" applyProtection="1">
      <alignment horizontal="center" vertical="center" wrapText="1"/>
    </xf>
    <xf numFmtId="0" fontId="16" fillId="0" borderId="7" xfId="5" applyFont="1" applyBorder="1" applyAlignment="1" applyProtection="1">
      <alignment horizontal="center" vertical="center" wrapText="1"/>
    </xf>
    <xf numFmtId="0" fontId="16" fillId="0" borderId="24" xfId="5" applyFont="1" applyFill="1" applyBorder="1" applyAlignment="1" applyProtection="1">
      <alignment horizontal="center" vertical="center" wrapText="1"/>
    </xf>
    <xf numFmtId="0" fontId="16" fillId="0" borderId="7" xfId="5" applyFont="1" applyFill="1" applyBorder="1" applyAlignment="1" applyProtection="1">
      <alignment horizontal="center" vertical="center" wrapText="1"/>
    </xf>
    <xf numFmtId="0" fontId="16" fillId="0" borderId="23" xfId="5" applyFont="1" applyFill="1" applyBorder="1" applyAlignment="1" applyProtection="1">
      <alignment horizontal="center" vertical="center" wrapText="1"/>
    </xf>
    <xf numFmtId="0" fontId="3" fillId="0" borderId="29" xfId="5" applyFont="1" applyBorder="1" applyAlignment="1" applyProtection="1">
      <alignment horizontal="center"/>
    </xf>
    <xf numFmtId="0" fontId="3" fillId="0" borderId="55" xfId="5" applyFont="1" applyBorder="1" applyAlignment="1" applyProtection="1">
      <alignment horizontal="center"/>
    </xf>
    <xf numFmtId="0" fontId="2" fillId="0" borderId="31" xfId="5" applyFont="1" applyBorder="1" applyAlignment="1" applyProtection="1">
      <alignment horizontal="center"/>
    </xf>
    <xf numFmtId="0" fontId="2" fillId="0" borderId="32" xfId="5" applyFont="1" applyBorder="1" applyAlignment="1" applyProtection="1">
      <alignment horizontal="center"/>
    </xf>
    <xf numFmtId="0" fontId="2" fillId="0" borderId="29" xfId="5" applyFont="1" applyFill="1" applyBorder="1" applyAlignment="1" applyProtection="1">
      <alignment horizontal="center"/>
    </xf>
    <xf numFmtId="0" fontId="2" fillId="0" borderId="55" xfId="5" applyFont="1" applyBorder="1" applyAlignment="1" applyProtection="1">
      <alignment horizontal="center"/>
    </xf>
    <xf numFmtId="0" fontId="2" fillId="0" borderId="0" xfId="5" applyFont="1" applyAlignment="1" applyProtection="1">
      <alignment horizontal="center"/>
    </xf>
    <xf numFmtId="0" fontId="3" fillId="0" borderId="50" xfId="5" applyFont="1" applyBorder="1" applyAlignment="1" applyProtection="1">
      <alignment vertical="center"/>
    </xf>
    <xf numFmtId="0" fontId="3" fillId="0" borderId="56" xfId="5" applyFont="1" applyBorder="1" applyAlignment="1" applyProtection="1">
      <alignment horizontal="center" vertical="center"/>
    </xf>
    <xf numFmtId="0" fontId="23" fillId="0" borderId="0" xfId="5" applyFont="1" applyAlignment="1" applyProtection="1">
      <alignment vertical="center"/>
    </xf>
    <xf numFmtId="0" fontId="3" fillId="0" borderId="37" xfId="5" applyFont="1" applyBorder="1" applyAlignment="1" applyProtection="1">
      <alignment vertical="center"/>
    </xf>
    <xf numFmtId="0" fontId="3" fillId="0" borderId="57" xfId="5" applyFont="1" applyBorder="1" applyAlignment="1" applyProtection="1">
      <alignment vertical="center"/>
    </xf>
    <xf numFmtId="0" fontId="3" fillId="0" borderId="58" xfId="5" applyFont="1" applyBorder="1" applyAlignment="1" applyProtection="1">
      <alignment horizontal="center" vertical="center"/>
    </xf>
    <xf numFmtId="0" fontId="24" fillId="0" borderId="0" xfId="5" applyFont="1" applyBorder="1" applyAlignment="1" applyProtection="1">
      <alignment horizontal="center" vertical="center"/>
    </xf>
    <xf numFmtId="0" fontId="24" fillId="0" borderId="0" xfId="5" applyFont="1" applyBorder="1" applyProtection="1"/>
    <xf numFmtId="0" fontId="24" fillId="0" borderId="0" xfId="5" applyFont="1" applyBorder="1" applyAlignment="1" applyProtection="1">
      <alignment vertical="top" wrapText="1"/>
    </xf>
    <xf numFmtId="0" fontId="25" fillId="0" borderId="0" xfId="5" applyFont="1" applyBorder="1" applyProtection="1"/>
    <xf numFmtId="0" fontId="4" fillId="0" borderId="0" xfId="5" applyFont="1" applyBorder="1" applyProtection="1"/>
    <xf numFmtId="0" fontId="26" fillId="0" borderId="0" xfId="5" applyFont="1" applyBorder="1" applyProtection="1"/>
    <xf numFmtId="0" fontId="26" fillId="0" borderId="0" xfId="5" applyFont="1" applyBorder="1" applyAlignment="1" applyProtection="1">
      <alignment horizontal="center" vertical="center"/>
    </xf>
    <xf numFmtId="0" fontId="4" fillId="0" borderId="39" xfId="3" applyFont="1" applyFill="1" applyBorder="1" applyAlignment="1" applyProtection="1">
      <alignment horizontal="center" vertical="center" wrapText="1"/>
    </xf>
    <xf numFmtId="0" fontId="4" fillId="0" borderId="41" xfId="3" applyFont="1" applyFill="1" applyBorder="1" applyAlignment="1" applyProtection="1">
      <alignment horizontal="center" vertical="center" wrapText="1"/>
    </xf>
    <xf numFmtId="0" fontId="3" fillId="0" borderId="39" xfId="3" applyFont="1" applyFill="1" applyBorder="1" applyAlignment="1" applyProtection="1">
      <alignment horizontal="center" vertical="center"/>
    </xf>
    <xf numFmtId="0" fontId="3" fillId="0" borderId="41" xfId="3" applyFont="1" applyFill="1" applyBorder="1" applyAlignment="1" applyProtection="1">
      <alignment horizontal="center" vertical="center"/>
    </xf>
    <xf numFmtId="0" fontId="3" fillId="0" borderId="59" xfId="3" applyFont="1" applyFill="1" applyBorder="1" applyAlignment="1" applyProtection="1">
      <alignment horizontal="center" vertical="center"/>
    </xf>
    <xf numFmtId="0" fontId="7" fillId="0" borderId="33" xfId="5" applyFont="1" applyFill="1" applyBorder="1" applyAlignment="1" applyProtection="1">
      <alignment horizontal="right" vertical="center" wrapText="1"/>
    </xf>
    <xf numFmtId="0" fontId="7" fillId="0" borderId="60" xfId="5" applyFont="1" applyFill="1" applyBorder="1" applyAlignment="1" applyProtection="1">
      <alignment horizontal="right" vertical="center" wrapText="1"/>
    </xf>
    <xf numFmtId="0" fontId="7" fillId="0" borderId="0" xfId="5" applyFont="1" applyFill="1" applyBorder="1" applyAlignment="1" applyProtection="1">
      <alignment horizontal="center" vertical="center" textRotation="255"/>
    </xf>
    <xf numFmtId="0" fontId="7" fillId="0" borderId="0" xfId="5" applyFont="1" applyFill="1" applyBorder="1" applyAlignment="1" applyProtection="1">
      <alignment horizontal="distributed" vertical="center"/>
    </xf>
    <xf numFmtId="0" fontId="7" fillId="0" borderId="0" xfId="3" applyFont="1" applyFill="1" applyBorder="1" applyAlignment="1" applyProtection="1">
      <alignment horizontal="distributed" vertical="center"/>
    </xf>
    <xf numFmtId="0" fontId="2" fillId="0" borderId="0" xfId="5" applyFont="1" applyFill="1" applyBorder="1" applyAlignment="1" applyProtection="1">
      <alignment horizontal="center" vertical="center" textRotation="255"/>
    </xf>
    <xf numFmtId="0" fontId="4" fillId="0" borderId="7" xfId="5" applyFont="1" applyFill="1" applyBorder="1" applyAlignment="1" applyProtection="1">
      <alignment vertical="center"/>
    </xf>
    <xf numFmtId="0" fontId="10" fillId="0" borderId="0" xfId="4" applyFont="1" applyBorder="1" applyAlignment="1" applyProtection="1">
      <alignment vertical="top"/>
    </xf>
    <xf numFmtId="0" fontId="22" fillId="0" borderId="0" xfId="4" applyFont="1" applyBorder="1" applyAlignment="1" applyProtection="1">
      <alignment vertical="top"/>
    </xf>
    <xf numFmtId="0" fontId="11" fillId="0" borderId="0" xfId="4" applyFont="1" applyBorder="1" applyAlignment="1" applyProtection="1">
      <alignment vertical="center"/>
    </xf>
    <xf numFmtId="0" fontId="11" fillId="0" borderId="0" xfId="4" applyFont="1" applyFill="1" applyBorder="1" applyAlignment="1" applyProtection="1">
      <alignment vertical="center"/>
    </xf>
    <xf numFmtId="0" fontId="9" fillId="0" borderId="0" xfId="4" applyFont="1" applyBorder="1" applyAlignment="1" applyProtection="1">
      <alignment horizontal="distributed" vertical="center" wrapText="1"/>
    </xf>
    <xf numFmtId="0" fontId="12" fillId="0" borderId="0" xfId="4" applyFont="1" applyBorder="1" applyAlignment="1" applyProtection="1">
      <alignment horizontal="left" vertical="center"/>
    </xf>
    <xf numFmtId="0" fontId="8" fillId="0" borderId="0" xfId="4" applyFont="1" applyFill="1" applyBorder="1" applyAlignment="1" applyProtection="1">
      <alignment horizontal="distributed" vertical="center" wrapText="1"/>
    </xf>
    <xf numFmtId="0" fontId="3" fillId="0" borderId="61" xfId="4" applyFont="1" applyBorder="1" applyAlignment="1" applyProtection="1">
      <alignment vertical="center"/>
    </xf>
    <xf numFmtId="0" fontId="3" fillId="0" borderId="62" xfId="4" applyFont="1" applyBorder="1" applyAlignment="1" applyProtection="1">
      <alignment vertical="center"/>
    </xf>
    <xf numFmtId="0" fontId="3" fillId="0" borderId="58" xfId="4" applyFont="1" applyBorder="1" applyAlignment="1" applyProtection="1">
      <alignment vertical="center"/>
    </xf>
    <xf numFmtId="0" fontId="3" fillId="0" borderId="0" xfId="4" applyFont="1" applyBorder="1" applyAlignment="1" applyProtection="1">
      <alignment vertical="center"/>
    </xf>
    <xf numFmtId="0" fontId="3" fillId="0" borderId="63" xfId="4" applyFont="1" applyBorder="1" applyAlignment="1" applyProtection="1">
      <alignment vertical="top"/>
    </xf>
    <xf numFmtId="0" fontId="3" fillId="0" borderId="64" xfId="4" applyFont="1" applyBorder="1" applyProtection="1"/>
    <xf numFmtId="0" fontId="4" fillId="0" borderId="0" xfId="4" applyFont="1" applyProtection="1"/>
    <xf numFmtId="0" fontId="3" fillId="0" borderId="4" xfId="5" applyFont="1" applyBorder="1" applyAlignment="1" applyProtection="1">
      <alignment horizontal="center" vertical="center"/>
    </xf>
    <xf numFmtId="0" fontId="3" fillId="0" borderId="2" xfId="5" applyFont="1" applyBorder="1" applyAlignment="1" applyProtection="1">
      <alignment horizontal="center" vertical="center"/>
    </xf>
    <xf numFmtId="0" fontId="3" fillId="0" borderId="62" xfId="5" applyFont="1" applyBorder="1" applyAlignment="1" applyProtection="1">
      <alignment horizontal="center" vertical="center"/>
    </xf>
    <xf numFmtId="0" fontId="3" fillId="0" borderId="14" xfId="5" applyFont="1" applyBorder="1" applyAlignment="1" applyProtection="1">
      <alignment horizontal="center" vertical="center"/>
    </xf>
    <xf numFmtId="0" fontId="3" fillId="4" borderId="9" xfId="5" applyFont="1" applyFill="1" applyBorder="1" applyAlignment="1" applyProtection="1">
      <alignment horizontal="left" vertical="top" wrapText="1"/>
      <protection locked="0"/>
    </xf>
    <xf numFmtId="0" fontId="3" fillId="4" borderId="39" xfId="5" applyFont="1" applyFill="1" applyBorder="1" applyAlignment="1" applyProtection="1">
      <alignment horizontal="left" vertical="top" wrapText="1"/>
      <protection locked="0"/>
    </xf>
    <xf numFmtId="0" fontId="3" fillId="4" borderId="65" xfId="5" applyFont="1" applyFill="1" applyBorder="1" applyAlignment="1" applyProtection="1">
      <alignment horizontal="left" vertical="top" wrapText="1"/>
      <protection locked="0"/>
    </xf>
    <xf numFmtId="0" fontId="3" fillId="4" borderId="9" xfId="5" applyFont="1" applyFill="1" applyBorder="1" applyAlignment="1" applyProtection="1">
      <alignment vertical="center" wrapText="1"/>
      <protection locked="0"/>
    </xf>
    <xf numFmtId="0" fontId="3" fillId="4" borderId="39" xfId="5" applyFont="1" applyFill="1" applyBorder="1" applyAlignment="1" applyProtection="1">
      <alignment vertical="center" wrapText="1"/>
      <protection locked="0"/>
    </xf>
    <xf numFmtId="0" fontId="4" fillId="0" borderId="0" xfId="3" applyFont="1" applyFill="1" applyBorder="1" applyAlignment="1" applyProtection="1">
      <alignment vertical="center" wrapText="1"/>
    </xf>
    <xf numFmtId="0" fontId="3" fillId="0" borderId="0" xfId="3" applyFont="1" applyFill="1" applyBorder="1" applyProtection="1"/>
    <xf numFmtId="0" fontId="4" fillId="0" borderId="0" xfId="3" applyFont="1" applyFill="1" applyBorder="1" applyAlignment="1" applyProtection="1">
      <alignment vertical="top" wrapText="1"/>
    </xf>
    <xf numFmtId="0" fontId="4" fillId="0" borderId="0" xfId="5" applyFont="1" applyFill="1" applyBorder="1" applyAlignment="1" applyProtection="1">
      <alignment vertical="center" wrapText="1"/>
    </xf>
    <xf numFmtId="0" fontId="4" fillId="4" borderId="39" xfId="3" applyFont="1" applyFill="1" applyBorder="1" applyAlignment="1" applyProtection="1">
      <alignment horizontal="center" vertical="center" wrapText="1"/>
      <protection locked="0"/>
    </xf>
    <xf numFmtId="0" fontId="3" fillId="4" borderId="39" xfId="3" applyFont="1" applyFill="1" applyBorder="1" applyAlignment="1" applyProtection="1">
      <alignment horizontal="center" vertical="center"/>
      <protection locked="0"/>
    </xf>
    <xf numFmtId="0" fontId="4" fillId="4" borderId="41" xfId="3" applyFont="1" applyFill="1" applyBorder="1" applyAlignment="1" applyProtection="1">
      <alignment horizontal="center" vertical="center" wrapText="1"/>
      <protection locked="0"/>
    </xf>
    <xf numFmtId="0" fontId="3" fillId="4" borderId="41" xfId="3" applyFont="1" applyFill="1" applyBorder="1" applyAlignment="1" applyProtection="1">
      <alignment horizontal="center" vertical="center"/>
      <protection locked="0"/>
    </xf>
    <xf numFmtId="0" fontId="13" fillId="0" borderId="0" xfId="3" applyFont="1" applyFill="1" applyBorder="1" applyAlignment="1" applyProtection="1">
      <alignment vertical="center"/>
    </xf>
    <xf numFmtId="0" fontId="13" fillId="0" borderId="0" xfId="5" applyFont="1" applyFill="1" applyBorder="1" applyAlignment="1" applyProtection="1">
      <alignment vertical="center"/>
    </xf>
    <xf numFmtId="0" fontId="3" fillId="0" borderId="12" xfId="3" applyNumberFormat="1" applyFont="1" applyFill="1" applyBorder="1" applyAlignment="1" applyProtection="1"/>
    <xf numFmtId="0" fontId="3" fillId="0" borderId="61" xfId="3" applyFont="1" applyFill="1" applyBorder="1" applyAlignment="1" applyProtection="1">
      <alignment horizontal="center"/>
    </xf>
    <xf numFmtId="0" fontId="3" fillId="0" borderId="37" xfId="3" applyNumberFormat="1" applyFont="1" applyFill="1" applyBorder="1" applyAlignment="1" applyProtection="1"/>
    <xf numFmtId="0" fontId="3" fillId="0" borderId="62" xfId="3" applyFill="1" applyBorder="1" applyAlignment="1" applyProtection="1">
      <alignment horizontal="center"/>
    </xf>
    <xf numFmtId="0" fontId="3" fillId="0" borderId="62" xfId="3" applyFont="1" applyFill="1" applyBorder="1" applyAlignment="1" applyProtection="1">
      <alignment horizontal="center"/>
    </xf>
    <xf numFmtId="0" fontId="3" fillId="0" borderId="58" xfId="3" applyFill="1" applyBorder="1" applyAlignment="1" applyProtection="1">
      <alignment horizontal="center"/>
    </xf>
    <xf numFmtId="0" fontId="3" fillId="4" borderId="45" xfId="3" applyFont="1" applyFill="1" applyBorder="1" applyAlignment="1" applyProtection="1">
      <alignment horizontal="center" wrapText="1"/>
      <protection locked="0"/>
    </xf>
    <xf numFmtId="178" fontId="3" fillId="0" borderId="66" xfId="3" applyNumberFormat="1" applyFont="1" applyFill="1" applyBorder="1" applyAlignment="1" applyProtection="1">
      <alignment horizontal="center" wrapText="1"/>
    </xf>
    <xf numFmtId="0" fontId="3" fillId="0" borderId="43" xfId="3" applyNumberFormat="1" applyFont="1" applyFill="1" applyBorder="1" applyAlignment="1" applyProtection="1">
      <alignment horizontal="center" wrapText="1"/>
    </xf>
    <xf numFmtId="0" fontId="3" fillId="0" borderId="67" xfId="3" applyNumberFormat="1" applyFont="1" applyFill="1" applyBorder="1" applyAlignment="1" applyProtection="1">
      <alignment horizontal="center" wrapText="1"/>
    </xf>
    <xf numFmtId="0" fontId="3" fillId="0" borderId="68" xfId="3" applyNumberFormat="1" applyFont="1" applyFill="1" applyBorder="1" applyAlignment="1" applyProtection="1">
      <alignment horizontal="center" wrapText="1"/>
    </xf>
    <xf numFmtId="0" fontId="3" fillId="0" borderId="69" xfId="3" applyNumberFormat="1" applyFont="1" applyFill="1" applyBorder="1" applyAlignment="1" applyProtection="1">
      <alignment horizontal="center" wrapText="1"/>
    </xf>
    <xf numFmtId="0" fontId="3" fillId="4" borderId="70" xfId="3" applyFont="1" applyFill="1" applyBorder="1" applyAlignment="1" applyProtection="1">
      <alignment horizontal="center" wrapText="1"/>
      <protection locked="0"/>
    </xf>
    <xf numFmtId="0" fontId="3" fillId="4" borderId="10" xfId="3" applyFont="1" applyFill="1" applyBorder="1" applyAlignment="1" applyProtection="1">
      <alignment horizontal="center" wrapText="1"/>
      <protection locked="0"/>
    </xf>
    <xf numFmtId="0" fontId="3" fillId="4" borderId="39" xfId="3" applyFont="1" applyFill="1" applyBorder="1" applyAlignment="1" applyProtection="1">
      <alignment horizontal="center" wrapText="1"/>
      <protection locked="0"/>
    </xf>
    <xf numFmtId="0" fontId="3" fillId="4" borderId="2" xfId="3" applyFont="1" applyFill="1" applyBorder="1" applyAlignment="1" applyProtection="1">
      <alignment horizontal="center" wrapText="1"/>
      <protection locked="0"/>
    </xf>
    <xf numFmtId="0" fontId="3" fillId="4" borderId="65" xfId="3" applyFont="1" applyFill="1" applyBorder="1" applyAlignment="1" applyProtection="1">
      <alignment horizontal="center" wrapText="1"/>
      <protection locked="0"/>
    </xf>
    <xf numFmtId="0" fontId="3" fillId="4" borderId="14" xfId="3" applyFont="1" applyFill="1" applyBorder="1" applyAlignment="1" applyProtection="1">
      <alignment horizontal="center" wrapText="1"/>
      <protection locked="0"/>
    </xf>
    <xf numFmtId="38" fontId="3" fillId="0" borderId="67" xfId="1" applyFont="1" applyFill="1" applyBorder="1" applyAlignment="1" applyProtection="1">
      <alignment horizontal="center" wrapText="1"/>
    </xf>
    <xf numFmtId="38" fontId="3" fillId="0" borderId="68"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38" fontId="3" fillId="4" borderId="70" xfId="1" applyFont="1" applyFill="1" applyBorder="1" applyAlignment="1" applyProtection="1">
      <alignment horizontal="center" wrapText="1"/>
      <protection locked="0"/>
    </xf>
    <xf numFmtId="38" fontId="3" fillId="4" borderId="39" xfId="1" applyFont="1" applyFill="1" applyBorder="1" applyAlignment="1" applyProtection="1">
      <alignment horizontal="center" wrapText="1"/>
      <protection locked="0"/>
    </xf>
    <xf numFmtId="38" fontId="3" fillId="4" borderId="65" xfId="1" applyFont="1" applyFill="1" applyBorder="1" applyAlignment="1" applyProtection="1">
      <alignment horizontal="center" wrapText="1"/>
      <protection locked="0"/>
    </xf>
    <xf numFmtId="0" fontId="13" fillId="0" borderId="0" xfId="5" applyFont="1" applyBorder="1" applyAlignment="1" applyProtection="1">
      <alignment horizontal="center" vertical="center"/>
    </xf>
    <xf numFmtId="0" fontId="1" fillId="0" borderId="0" xfId="5" applyFont="1" applyBorder="1" applyAlignment="1" applyProtection="1">
      <alignment horizontal="distributed" vertical="center"/>
    </xf>
    <xf numFmtId="0" fontId="1" fillId="0" borderId="0" xfId="3" applyFont="1" applyBorder="1" applyAlignment="1" applyProtection="1">
      <alignment horizontal="distributed" vertical="center"/>
    </xf>
    <xf numFmtId="0" fontId="1" fillId="0" borderId="0" xfId="5" applyFont="1" applyBorder="1" applyAlignment="1" applyProtection="1">
      <alignment horizontal="distributed" vertical="center" wrapText="1"/>
    </xf>
    <xf numFmtId="0" fontId="13" fillId="0" borderId="31" xfId="5" applyFont="1" applyFill="1" applyBorder="1" applyAlignment="1" applyProtection="1">
      <alignment horizontal="center"/>
    </xf>
    <xf numFmtId="0" fontId="13" fillId="0" borderId="71" xfId="5" applyFont="1" applyFill="1" applyBorder="1" applyAlignment="1" applyProtection="1">
      <alignment horizontal="center"/>
    </xf>
    <xf numFmtId="0" fontId="13" fillId="0" borderId="57" xfId="3" applyFont="1" applyFill="1" applyBorder="1" applyAlignment="1" applyProtection="1">
      <alignment horizontal="center"/>
    </xf>
    <xf numFmtId="0" fontId="13" fillId="0" borderId="72" xfId="3" applyFont="1" applyFill="1" applyBorder="1" applyAlignment="1" applyProtection="1">
      <alignment horizontal="center"/>
    </xf>
    <xf numFmtId="0" fontId="13" fillId="0" borderId="73" xfId="3" applyFont="1" applyFill="1" applyBorder="1" applyAlignment="1" applyProtection="1">
      <alignment horizontal="center"/>
    </xf>
    <xf numFmtId="0" fontId="17" fillId="0" borderId="0" xfId="5" applyFont="1" applyFill="1" applyBorder="1" applyAlignment="1" applyProtection="1">
      <alignment horizontal="center" vertical="center"/>
    </xf>
    <xf numFmtId="0" fontId="3" fillId="0" borderId="4" xfId="5" applyFont="1" applyBorder="1" applyAlignment="1" applyProtection="1">
      <alignment horizontal="left" vertical="top" wrapText="1"/>
    </xf>
    <xf numFmtId="0" fontId="3" fillId="0" borderId="2" xfId="5" applyFont="1" applyBorder="1" applyAlignment="1" applyProtection="1">
      <alignment horizontal="left" vertical="top" wrapText="1"/>
    </xf>
    <xf numFmtId="0" fontId="3" fillId="0" borderId="26" xfId="5" applyFont="1" applyBorder="1" applyAlignment="1" applyProtection="1">
      <alignment horizontal="left" vertical="top" wrapText="1"/>
    </xf>
    <xf numFmtId="0" fontId="3" fillId="0" borderId="74" xfId="3" applyFont="1" applyFill="1" applyBorder="1" applyAlignment="1" applyProtection="1">
      <alignment horizontal="center" vertical="center"/>
    </xf>
    <xf numFmtId="178" fontId="3" fillId="0" borderId="75" xfId="3" applyNumberFormat="1" applyFont="1" applyFill="1" applyBorder="1" applyAlignment="1" applyProtection="1">
      <alignment horizontal="center" wrapText="1"/>
    </xf>
    <xf numFmtId="178" fontId="3" fillId="0" borderId="75" xfId="3" applyNumberFormat="1" applyFont="1" applyBorder="1" applyAlignment="1" applyProtection="1">
      <alignment horizontal="center" wrapText="1"/>
    </xf>
    <xf numFmtId="0" fontId="3" fillId="0" borderId="45" xfId="3" applyFont="1" applyFill="1" applyBorder="1" applyAlignment="1" applyProtection="1">
      <alignment horizontal="center" wrapText="1"/>
    </xf>
    <xf numFmtId="0" fontId="3" fillId="0" borderId="70" xfId="3" applyFont="1" applyFill="1" applyBorder="1" applyAlignment="1" applyProtection="1">
      <alignment horizontal="center" wrapText="1"/>
    </xf>
    <xf numFmtId="0" fontId="3" fillId="0" borderId="10" xfId="3" applyFont="1" applyFill="1" applyBorder="1" applyAlignment="1" applyProtection="1">
      <alignment horizontal="center" wrapText="1"/>
    </xf>
    <xf numFmtId="0" fontId="3" fillId="0" borderId="76" xfId="3" applyFont="1" applyFill="1" applyBorder="1" applyAlignment="1" applyProtection="1">
      <alignment horizontal="center" wrapText="1"/>
    </xf>
    <xf numFmtId="38" fontId="3" fillId="0" borderId="10" xfId="1" applyFont="1" applyFill="1" applyBorder="1" applyAlignment="1" applyProtection="1">
      <alignment horizontal="center" wrapText="1"/>
    </xf>
    <xf numFmtId="38" fontId="3" fillId="0" borderId="70" xfId="1" applyFont="1" applyFill="1" applyBorder="1" applyAlignment="1" applyProtection="1">
      <alignment horizontal="center" wrapText="1"/>
    </xf>
    <xf numFmtId="0" fontId="3" fillId="0" borderId="39" xfId="3" applyFont="1" applyFill="1" applyBorder="1" applyAlignment="1" applyProtection="1">
      <alignment horizontal="center" wrapText="1"/>
    </xf>
    <xf numFmtId="0" fontId="3" fillId="0" borderId="2" xfId="3" applyFont="1" applyFill="1" applyBorder="1" applyAlignment="1" applyProtection="1">
      <alignment horizontal="center" wrapText="1"/>
    </xf>
    <xf numFmtId="0" fontId="3" fillId="0" borderId="41" xfId="3" applyFont="1" applyFill="1" applyBorder="1" applyAlignment="1" applyProtection="1">
      <alignment horizontal="center" wrapText="1"/>
    </xf>
    <xf numFmtId="38" fontId="3" fillId="0" borderId="2" xfId="1" applyFont="1" applyFill="1" applyBorder="1" applyAlignment="1" applyProtection="1">
      <alignment horizontal="center" wrapText="1"/>
    </xf>
    <xf numFmtId="38" fontId="3" fillId="0" borderId="39" xfId="1" applyFont="1" applyFill="1" applyBorder="1" applyAlignment="1" applyProtection="1">
      <alignment horizontal="center" wrapText="1"/>
    </xf>
    <xf numFmtId="0" fontId="3" fillId="0" borderId="17" xfId="3" applyFont="1" applyFill="1" applyBorder="1" applyAlignment="1" applyProtection="1">
      <alignment horizontal="center" wrapText="1"/>
    </xf>
    <xf numFmtId="0" fontId="3" fillId="0" borderId="65" xfId="3" applyFont="1" applyFill="1" applyBorder="1" applyAlignment="1" applyProtection="1">
      <alignment horizontal="center" wrapText="1"/>
    </xf>
    <xf numFmtId="0" fontId="3" fillId="0" borderId="14" xfId="3" applyFont="1" applyFill="1" applyBorder="1" applyAlignment="1" applyProtection="1">
      <alignment horizontal="center" wrapText="1"/>
    </xf>
    <xf numFmtId="0" fontId="3" fillId="0" borderId="77" xfId="3" applyFont="1" applyFill="1" applyBorder="1" applyAlignment="1" applyProtection="1">
      <alignment horizontal="center" wrapText="1"/>
    </xf>
    <xf numFmtId="38" fontId="3" fillId="0" borderId="14" xfId="1" applyFont="1" applyFill="1" applyBorder="1" applyAlignment="1" applyProtection="1">
      <alignment horizontal="center" wrapText="1"/>
    </xf>
    <xf numFmtId="38" fontId="3" fillId="0" borderId="65" xfId="1" applyFont="1" applyFill="1" applyBorder="1" applyAlignment="1" applyProtection="1">
      <alignment horizontal="center" wrapText="1"/>
    </xf>
    <xf numFmtId="0" fontId="3" fillId="0" borderId="50" xfId="5" applyFont="1" applyBorder="1" applyAlignment="1" applyProtection="1"/>
    <xf numFmtId="0" fontId="3" fillId="0" borderId="61" xfId="4" applyFont="1" applyBorder="1" applyAlignment="1" applyProtection="1"/>
    <xf numFmtId="0" fontId="3" fillId="0" borderId="56" xfId="5" applyFont="1" applyBorder="1" applyAlignment="1" applyProtection="1">
      <alignment horizontal="center"/>
    </xf>
    <xf numFmtId="0" fontId="3" fillId="0" borderId="9" xfId="5" applyFont="1" applyBorder="1" applyAlignment="1" applyProtection="1">
      <alignment horizontal="center"/>
    </xf>
    <xf numFmtId="0" fontId="3" fillId="0" borderId="62" xfId="4" applyFont="1" applyBorder="1" applyAlignment="1" applyProtection="1"/>
    <xf numFmtId="0" fontId="3" fillId="0" borderId="78" xfId="5" applyFont="1" applyBorder="1" applyAlignment="1" applyProtection="1">
      <alignment horizontal="center"/>
    </xf>
    <xf numFmtId="0" fontId="3" fillId="0" borderId="62" xfId="5" applyFont="1" applyBorder="1" applyAlignment="1" applyProtection="1">
      <alignment horizontal="center"/>
    </xf>
    <xf numFmtId="0" fontId="3" fillId="0" borderId="57" xfId="5" applyFont="1" applyBorder="1" applyAlignment="1" applyProtection="1"/>
    <xf numFmtId="0" fontId="3" fillId="0" borderId="58" xfId="4" applyFont="1" applyBorder="1" applyAlignment="1" applyProtection="1"/>
    <xf numFmtId="0" fontId="3" fillId="0" borderId="58" xfId="5" applyFont="1" applyBorder="1" applyAlignment="1" applyProtection="1">
      <alignment horizontal="center"/>
    </xf>
    <xf numFmtId="0" fontId="3" fillId="0" borderId="65" xfId="5" applyFont="1" applyBorder="1" applyAlignment="1" applyProtection="1">
      <alignment horizontal="center"/>
    </xf>
    <xf numFmtId="0" fontId="3" fillId="0" borderId="79" xfId="5" applyFont="1" applyBorder="1" applyAlignment="1" applyProtection="1">
      <alignment horizontal="center"/>
    </xf>
    <xf numFmtId="0" fontId="4" fillId="0" borderId="0" xfId="5" applyFont="1" applyFill="1"/>
    <xf numFmtId="0" fontId="4" fillId="2" borderId="33" xfId="5" applyFont="1" applyFill="1" applyBorder="1" applyAlignment="1">
      <alignment vertical="center"/>
    </xf>
    <xf numFmtId="0" fontId="3" fillId="2" borderId="10" xfId="3" applyFont="1" applyFill="1" applyBorder="1" applyAlignment="1" applyProtection="1">
      <alignment horizontal="left" vertical="top"/>
    </xf>
    <xf numFmtId="0" fontId="3" fillId="2" borderId="11" xfId="3" applyFont="1" applyFill="1" applyBorder="1" applyProtection="1"/>
    <xf numFmtId="0" fontId="3" fillId="2" borderId="10" xfId="3" applyFont="1" applyFill="1" applyBorder="1" applyAlignment="1" applyProtection="1">
      <alignment vertical="top"/>
    </xf>
    <xf numFmtId="0" fontId="3" fillId="2" borderId="13" xfId="3" applyFont="1" applyFill="1" applyBorder="1" applyProtection="1"/>
    <xf numFmtId="0" fontId="3" fillId="0" borderId="44" xfId="5" applyFont="1" applyBorder="1" applyAlignment="1" applyProtection="1">
      <alignment horizontal="center"/>
    </xf>
    <xf numFmtId="0" fontId="13" fillId="0" borderId="0" xfId="5" applyFont="1" applyBorder="1" applyAlignment="1" applyProtection="1">
      <alignment vertical="center"/>
    </xf>
    <xf numFmtId="0" fontId="13" fillId="0" borderId="0" xfId="4" applyFont="1" applyBorder="1" applyAlignment="1" applyProtection="1">
      <alignment vertical="center"/>
    </xf>
    <xf numFmtId="0" fontId="13" fillId="0" borderId="0" xfId="5" applyFont="1" applyBorder="1" applyAlignment="1" applyProtection="1">
      <alignment vertical="center" wrapText="1"/>
    </xf>
    <xf numFmtId="0" fontId="3" fillId="2" borderId="60" xfId="3" applyFont="1" applyFill="1" applyBorder="1" applyAlignment="1" applyProtection="1">
      <alignment horizontal="center" vertical="top" shrinkToFit="1"/>
    </xf>
    <xf numFmtId="0" fontId="3" fillId="0" borderId="54" xfId="3" applyFont="1" applyFill="1" applyBorder="1" applyAlignment="1" applyProtection="1">
      <alignment horizontal="center" vertical="center"/>
    </xf>
    <xf numFmtId="0" fontId="3" fillId="0" borderId="80" xfId="3" applyFont="1" applyFill="1" applyBorder="1" applyAlignment="1" applyProtection="1">
      <alignment horizontal="center" vertical="center"/>
    </xf>
    <xf numFmtId="178" fontId="3" fillId="4" borderId="81" xfId="3" applyNumberFormat="1" applyFont="1" applyFill="1" applyBorder="1" applyAlignment="1" applyProtection="1">
      <alignment horizontal="center" wrapText="1"/>
      <protection locked="0"/>
    </xf>
    <xf numFmtId="0" fontId="3" fillId="4" borderId="82" xfId="3" applyFont="1" applyFill="1" applyBorder="1" applyAlignment="1" applyProtection="1">
      <alignment horizontal="center" vertical="center"/>
      <protection locked="0"/>
    </xf>
    <xf numFmtId="0" fontId="17" fillId="0" borderId="0" xfId="3" applyFont="1"/>
    <xf numFmtId="0" fontId="11" fillId="0" borderId="0" xfId="3" applyFont="1" applyAlignment="1">
      <alignment horizontal="center" vertical="top" wrapText="1"/>
    </xf>
    <xf numFmtId="0" fontId="8" fillId="0" borderId="0" xfId="3" applyFont="1" applyAlignment="1">
      <alignment vertical="top" wrapText="1"/>
    </xf>
    <xf numFmtId="0" fontId="8" fillId="0" borderId="0" xfId="3" applyFont="1" applyAlignment="1">
      <alignment horizontal="left" vertical="top" wrapText="1"/>
    </xf>
    <xf numFmtId="0" fontId="11" fillId="0" borderId="0" xfId="3" applyFont="1" applyAlignment="1">
      <alignment vertical="top" wrapText="1"/>
    </xf>
    <xf numFmtId="0" fontId="3" fillId="4" borderId="33" xfId="5" applyFont="1" applyFill="1" applyBorder="1" applyAlignment="1" applyProtection="1">
      <alignment vertical="center" wrapText="1"/>
      <protection locked="0"/>
    </xf>
    <xf numFmtId="0" fontId="3" fillId="4" borderId="16" xfId="5" applyFont="1" applyFill="1" applyBorder="1" applyAlignment="1" applyProtection="1">
      <alignment vertical="center" wrapText="1"/>
      <protection locked="0"/>
    </xf>
    <xf numFmtId="0" fontId="23" fillId="0" borderId="39" xfId="5" applyFont="1" applyBorder="1" applyAlignment="1" applyProtection="1">
      <alignment vertical="center"/>
    </xf>
    <xf numFmtId="0" fontId="16" fillId="0" borderId="74" xfId="5" applyFont="1" applyBorder="1" applyAlignment="1" applyProtection="1">
      <alignment horizontal="center" vertical="center"/>
    </xf>
    <xf numFmtId="0" fontId="3" fillId="4" borderId="70" xfId="5" applyFont="1" applyFill="1" applyBorder="1" applyAlignment="1" applyProtection="1">
      <alignment vertical="center" wrapText="1"/>
      <protection locked="0"/>
    </xf>
    <xf numFmtId="0" fontId="2" fillId="0" borderId="26" xfId="5" applyFont="1" applyBorder="1" applyAlignment="1" applyProtection="1">
      <alignment horizontal="center" vertical="center"/>
    </xf>
    <xf numFmtId="0" fontId="2" fillId="0" borderId="23" xfId="5" applyFont="1" applyBorder="1" applyAlignment="1" applyProtection="1">
      <alignment horizontal="center" vertical="center"/>
    </xf>
    <xf numFmtId="0" fontId="2" fillId="0" borderId="7" xfId="5" applyFont="1" applyBorder="1" applyAlignment="1" applyProtection="1">
      <alignment horizontal="center" vertical="center"/>
    </xf>
    <xf numFmtId="0" fontId="2" fillId="0" borderId="0" xfId="5" applyFont="1" applyBorder="1" applyAlignment="1" applyProtection="1">
      <alignment horizontal="center" vertical="center"/>
    </xf>
    <xf numFmtId="0" fontId="3" fillId="4" borderId="45" xfId="3" applyFont="1" applyFill="1" applyBorder="1" applyAlignment="1" applyProtection="1">
      <alignment horizontal="center" vertical="center"/>
      <protection locked="0"/>
    </xf>
    <xf numFmtId="0" fontId="3" fillId="0" borderId="70" xfId="5" applyFont="1" applyFill="1" applyBorder="1" applyAlignment="1" applyProtection="1">
      <alignment horizontal="right" wrapText="1"/>
    </xf>
    <xf numFmtId="0" fontId="3" fillId="0" borderId="39" xfId="5" applyFont="1" applyFill="1" applyBorder="1" applyAlignment="1" applyProtection="1">
      <alignment horizontal="right" wrapText="1"/>
    </xf>
    <xf numFmtId="0" fontId="2" fillId="2" borderId="27" xfId="5" applyFont="1" applyFill="1" applyBorder="1" applyAlignment="1" applyProtection="1">
      <alignment horizontal="center"/>
    </xf>
    <xf numFmtId="0" fontId="4" fillId="2" borderId="38" xfId="5" applyFont="1" applyFill="1" applyBorder="1" applyProtection="1"/>
    <xf numFmtId="0" fontId="3" fillId="2" borderId="10" xfId="4" applyFont="1" applyFill="1" applyBorder="1" applyAlignment="1" applyProtection="1">
      <alignment vertical="top"/>
    </xf>
    <xf numFmtId="0" fontId="3" fillId="2" borderId="11" xfId="4" applyFont="1" applyFill="1" applyBorder="1" applyProtection="1"/>
    <xf numFmtId="0" fontId="23" fillId="2" borderId="11" xfId="5" applyFont="1" applyFill="1" applyBorder="1" applyAlignment="1" applyProtection="1">
      <alignment vertical="center"/>
    </xf>
    <xf numFmtId="0" fontId="3" fillId="2" borderId="11" xfId="5" applyFont="1" applyFill="1" applyBorder="1" applyAlignment="1" applyProtection="1">
      <alignment horizontal="center" vertical="center" wrapText="1"/>
    </xf>
    <xf numFmtId="0" fontId="7" fillId="0" borderId="85" xfId="5" applyFont="1" applyFill="1" applyBorder="1" applyAlignment="1" applyProtection="1">
      <alignment horizontal="right" vertical="center" wrapText="1"/>
    </xf>
    <xf numFmtId="0" fontId="7" fillId="0" borderId="86" xfId="5" applyFont="1" applyFill="1" applyBorder="1" applyAlignment="1" applyProtection="1">
      <alignment horizontal="right" vertical="center" wrapText="1"/>
    </xf>
    <xf numFmtId="0" fontId="7" fillId="0" borderId="87" xfId="5" applyFont="1" applyFill="1" applyBorder="1" applyAlignment="1" applyProtection="1">
      <alignment horizontal="right" vertical="center" wrapText="1"/>
    </xf>
    <xf numFmtId="0" fontId="7" fillId="0" borderId="0" xfId="5" applyFont="1" applyFill="1" applyBorder="1" applyAlignment="1" applyProtection="1">
      <alignment horizontal="right" vertical="center" wrapText="1"/>
    </xf>
    <xf numFmtId="0" fontId="7" fillId="0" borderId="88" xfId="5" applyFont="1" applyFill="1" applyBorder="1" applyAlignment="1" applyProtection="1">
      <alignment horizontal="right" vertical="center" wrapText="1"/>
    </xf>
    <xf numFmtId="0" fontId="21" fillId="0" borderId="0" xfId="5" applyFont="1" applyBorder="1" applyAlignment="1" applyProtection="1"/>
    <xf numFmtId="0" fontId="13" fillId="0" borderId="0" xfId="5" applyFont="1" applyAlignment="1" applyProtection="1">
      <alignment vertical="center"/>
    </xf>
    <xf numFmtId="0" fontId="13" fillId="0" borderId="0" xfId="3" applyFont="1" applyProtection="1"/>
    <xf numFmtId="0" fontId="4" fillId="0" borderId="0" xfId="5" applyFont="1" applyAlignment="1" applyProtection="1">
      <alignment horizontal="right" vertical="center"/>
    </xf>
    <xf numFmtId="0" fontId="3" fillId="0" borderId="0" xfId="5" applyFont="1" applyBorder="1" applyAlignment="1" applyProtection="1">
      <alignment horizontal="center"/>
    </xf>
    <xf numFmtId="0" fontId="3" fillId="0" borderId="56" xfId="4" applyFont="1" applyBorder="1" applyAlignment="1" applyProtection="1"/>
    <xf numFmtId="0" fontId="3" fillId="0" borderId="9" xfId="5" applyFont="1" applyFill="1" applyBorder="1" applyAlignment="1" applyProtection="1">
      <alignment horizontal="right" wrapText="1"/>
    </xf>
    <xf numFmtId="0" fontId="3" fillId="0" borderId="65" xfId="5" applyFont="1" applyFill="1" applyBorder="1" applyAlignment="1" applyProtection="1">
      <alignment horizontal="right" wrapText="1"/>
    </xf>
    <xf numFmtId="0" fontId="3" fillId="0" borderId="50" xfId="3" applyNumberFormat="1" applyFont="1" applyFill="1" applyBorder="1" applyAlignment="1" applyProtection="1"/>
    <xf numFmtId="0" fontId="3" fillId="0" borderId="9" xfId="3" applyFont="1" applyFill="1" applyBorder="1" applyAlignment="1" applyProtection="1">
      <alignment horizontal="center" wrapText="1"/>
    </xf>
    <xf numFmtId="0" fontId="3" fillId="0" borderId="4" xfId="3" applyFont="1" applyFill="1" applyBorder="1" applyAlignment="1" applyProtection="1">
      <alignment horizontal="center" wrapText="1"/>
    </xf>
    <xf numFmtId="0" fontId="3" fillId="0" borderId="91" xfId="3" applyFont="1" applyFill="1" applyBorder="1" applyAlignment="1" applyProtection="1">
      <alignment horizontal="center" wrapText="1"/>
    </xf>
    <xf numFmtId="0" fontId="3" fillId="0" borderId="92" xfId="3" applyNumberFormat="1" applyFont="1" applyFill="1" applyBorder="1" applyAlignment="1" applyProtection="1">
      <alignment horizontal="center" wrapText="1"/>
    </xf>
    <xf numFmtId="38" fontId="3" fillId="0" borderId="4" xfId="1" applyFont="1" applyFill="1" applyBorder="1" applyAlignment="1" applyProtection="1">
      <alignment horizontal="center" wrapText="1"/>
    </xf>
    <xf numFmtId="38" fontId="3" fillId="0" borderId="9" xfId="1" applyFont="1" applyFill="1" applyBorder="1" applyAlignment="1" applyProtection="1">
      <alignment horizontal="center" wrapText="1"/>
    </xf>
    <xf numFmtId="38" fontId="3" fillId="0" borderId="92" xfId="1" applyFont="1" applyFill="1" applyBorder="1" applyAlignment="1" applyProtection="1">
      <alignment horizontal="center" wrapText="1"/>
    </xf>
    <xf numFmtId="0" fontId="3" fillId="0" borderId="57" xfId="3" applyNumberFormat="1" applyFont="1" applyFill="1" applyBorder="1" applyAlignment="1" applyProtection="1"/>
    <xf numFmtId="0" fontId="3" fillId="0" borderId="58" xfId="3" applyFont="1" applyFill="1" applyBorder="1" applyAlignment="1" applyProtection="1">
      <alignment horizontal="center"/>
    </xf>
    <xf numFmtId="0" fontId="3" fillId="0" borderId="56" xfId="3" applyFont="1" applyFill="1" applyBorder="1" applyAlignment="1" applyProtection="1">
      <alignment horizontal="center"/>
    </xf>
    <xf numFmtId="178" fontId="3" fillId="4" borderId="93" xfId="3" applyNumberFormat="1" applyFont="1" applyFill="1" applyBorder="1" applyAlignment="1" applyProtection="1">
      <alignment horizontal="center" wrapText="1"/>
      <protection locked="0"/>
    </xf>
    <xf numFmtId="0" fontId="7" fillId="0" borderId="19" xfId="5" applyFont="1" applyFill="1" applyBorder="1" applyAlignment="1" applyProtection="1">
      <alignment horizontal="centerContinuous" vertical="center" wrapText="1"/>
    </xf>
    <xf numFmtId="0" fontId="16" fillId="0" borderId="0" xfId="3" applyFont="1"/>
    <xf numFmtId="0" fontId="3" fillId="2" borderId="45" xfId="3" applyFont="1" applyFill="1" applyBorder="1" applyAlignment="1" applyProtection="1">
      <alignment vertical="center"/>
    </xf>
    <xf numFmtId="0" fontId="3" fillId="0" borderId="26" xfId="5" applyFont="1" applyBorder="1" applyAlignment="1" applyProtection="1">
      <alignment horizontal="center"/>
    </xf>
    <xf numFmtId="0" fontId="16" fillId="0" borderId="25" xfId="5" applyFont="1" applyFill="1" applyBorder="1" applyAlignment="1" applyProtection="1">
      <alignment horizontal="center" vertical="center" wrapText="1"/>
    </xf>
    <xf numFmtId="0" fontId="3" fillId="4" borderId="11" xfId="0" applyFont="1" applyFill="1" applyBorder="1" applyAlignment="1" applyProtection="1">
      <alignment vertical="center" wrapText="1"/>
      <protection locked="0"/>
    </xf>
    <xf numFmtId="0" fontId="3" fillId="4" borderId="33" xfId="0" applyFont="1" applyFill="1" applyBorder="1" applyAlignment="1" applyProtection="1">
      <alignment vertical="center" wrapText="1"/>
      <protection locked="0"/>
    </xf>
    <xf numFmtId="0" fontId="3" fillId="4" borderId="51" xfId="0" applyFont="1" applyFill="1" applyBorder="1" applyAlignment="1" applyProtection="1">
      <alignment vertical="center" wrapText="1"/>
      <protection locked="0"/>
    </xf>
    <xf numFmtId="0" fontId="10" fillId="0" borderId="0" xfId="3" applyFont="1" applyBorder="1" applyAlignment="1" applyProtection="1"/>
    <xf numFmtId="0" fontId="11" fillId="0" borderId="0" xfId="5" applyFont="1" applyBorder="1" applyAlignment="1" applyProtection="1"/>
    <xf numFmtId="0" fontId="23" fillId="0" borderId="2" xfId="5" applyFont="1" applyBorder="1" applyAlignment="1" applyProtection="1">
      <alignment vertical="center"/>
    </xf>
    <xf numFmtId="0" fontId="3" fillId="4" borderId="94" xfId="5" applyFont="1" applyFill="1" applyBorder="1" applyAlignment="1" applyProtection="1">
      <alignment vertical="center" wrapText="1"/>
      <protection locked="0"/>
    </xf>
    <xf numFmtId="0" fontId="23" fillId="0" borderId="64" xfId="5" applyFont="1" applyBorder="1" applyAlignment="1" applyProtection="1">
      <alignment vertical="center"/>
    </xf>
    <xf numFmtId="0" fontId="3" fillId="0" borderId="1" xfId="3" applyFont="1" applyBorder="1" applyProtection="1"/>
    <xf numFmtId="0" fontId="3" fillId="2" borderId="59" xfId="3" applyFont="1" applyFill="1" applyBorder="1" applyAlignment="1" applyProtection="1">
      <alignment vertical="center" wrapText="1"/>
    </xf>
    <xf numFmtId="0" fontId="3" fillId="0" borderId="59" xfId="3" applyFont="1" applyFill="1" applyBorder="1" applyAlignment="1" applyProtection="1">
      <alignment vertical="center"/>
    </xf>
    <xf numFmtId="0" fontId="3" fillId="0" borderId="96" xfId="3" applyFont="1" applyFill="1" applyBorder="1" applyAlignment="1" applyProtection="1">
      <alignment horizontal="center" vertical="center"/>
    </xf>
    <xf numFmtId="0" fontId="4" fillId="2" borderId="51" xfId="3" applyFont="1" applyFill="1" applyBorder="1" applyAlignment="1" applyProtection="1">
      <alignment horizontal="centerContinuous" vertical="center" wrapText="1"/>
    </xf>
    <xf numFmtId="0" fontId="18" fillId="0" borderId="31" xfId="5" applyFont="1" applyFill="1" applyBorder="1" applyAlignment="1" applyProtection="1">
      <alignment vertical="center"/>
    </xf>
    <xf numFmtId="0" fontId="18" fillId="0" borderId="32" xfId="5" applyFont="1" applyFill="1" applyBorder="1" applyAlignment="1" applyProtection="1">
      <alignment horizontal="center" vertical="center"/>
    </xf>
    <xf numFmtId="0" fontId="3" fillId="5" borderId="74" xfId="3" applyFont="1" applyFill="1" applyBorder="1" applyAlignment="1" applyProtection="1">
      <alignment horizontal="center" vertical="center"/>
      <protection locked="0"/>
    </xf>
    <xf numFmtId="0" fontId="4" fillId="2" borderId="13" xfId="3" applyFont="1" applyFill="1" applyBorder="1" applyAlignment="1" applyProtection="1">
      <alignment vertical="center"/>
    </xf>
    <xf numFmtId="0" fontId="3" fillId="0" borderId="0" xfId="5" applyFont="1" applyFill="1" applyAlignment="1" applyProtection="1">
      <alignment vertical="center"/>
    </xf>
    <xf numFmtId="185" fontId="3" fillId="0" borderId="10" xfId="3" applyNumberFormat="1" applyFont="1" applyFill="1" applyBorder="1" applyAlignment="1" applyProtection="1">
      <alignment horizontal="center" wrapText="1"/>
    </xf>
    <xf numFmtId="185" fontId="3" fillId="0" borderId="2" xfId="3" applyNumberFormat="1" applyFont="1" applyFill="1" applyBorder="1" applyAlignment="1" applyProtection="1">
      <alignment horizontal="center" wrapText="1"/>
    </xf>
    <xf numFmtId="185" fontId="3" fillId="0" borderId="14" xfId="3" applyNumberFormat="1" applyFont="1" applyFill="1" applyBorder="1" applyAlignment="1" applyProtection="1">
      <alignment horizontal="center" wrapText="1"/>
    </xf>
    <xf numFmtId="185" fontId="3" fillId="0" borderId="4" xfId="3" applyNumberFormat="1" applyFont="1" applyFill="1" applyBorder="1" applyAlignment="1" applyProtection="1">
      <alignment horizontal="center" wrapText="1"/>
    </xf>
    <xf numFmtId="0" fontId="3" fillId="0" borderId="7" xfId="5" applyFont="1" applyFill="1" applyBorder="1" applyAlignment="1" applyProtection="1">
      <alignment horizontal="center" vertical="center"/>
    </xf>
    <xf numFmtId="0" fontId="3" fillId="0" borderId="49" xfId="5" applyFont="1" applyFill="1" applyBorder="1" applyAlignment="1" applyProtection="1">
      <alignment horizontal="center"/>
    </xf>
    <xf numFmtId="0" fontId="16" fillId="0" borderId="7" xfId="5" applyFont="1" applyBorder="1" applyAlignment="1" applyProtection="1">
      <alignment horizontal="center" vertical="center"/>
    </xf>
    <xf numFmtId="0" fontId="3" fillId="0" borderId="64" xfId="4" applyFont="1" applyBorder="1" applyAlignment="1" applyProtection="1">
      <alignment vertical="top"/>
    </xf>
    <xf numFmtId="0" fontId="3" fillId="0" borderId="98" xfId="5" applyFont="1" applyBorder="1" applyAlignment="1" applyProtection="1">
      <alignment horizontal="center"/>
    </xf>
    <xf numFmtId="0" fontId="3" fillId="0" borderId="89" xfId="5" applyFont="1" applyBorder="1" applyAlignment="1" applyProtection="1">
      <alignment vertical="center"/>
    </xf>
    <xf numFmtId="0" fontId="3" fillId="0" borderId="84" xfId="5" applyFont="1" applyBorder="1" applyAlignment="1" applyProtection="1">
      <alignment vertical="center"/>
    </xf>
    <xf numFmtId="0" fontId="3" fillId="0" borderId="90" xfId="5" applyFont="1" applyBorder="1" applyAlignment="1" applyProtection="1">
      <alignment vertical="center"/>
    </xf>
    <xf numFmtId="0" fontId="3" fillId="0" borderId="37" xfId="5" applyNumberFormat="1" applyFont="1" applyFill="1" applyBorder="1" applyAlignment="1" applyProtection="1">
      <alignment horizontal="center" vertical="center" wrapText="1"/>
    </xf>
    <xf numFmtId="0" fontId="3" fillId="0" borderId="57" xfId="5" applyNumberFormat="1" applyFont="1" applyFill="1" applyBorder="1" applyAlignment="1" applyProtection="1">
      <alignment horizontal="center" vertical="center" wrapText="1"/>
    </xf>
    <xf numFmtId="0" fontId="2" fillId="0" borderId="47" xfId="5" applyFont="1" applyFill="1" applyBorder="1" applyAlignment="1" applyProtection="1">
      <alignment horizontal="center"/>
    </xf>
    <xf numFmtId="0" fontId="3" fillId="0" borderId="34" xfId="5" applyFont="1" applyBorder="1" applyAlignment="1" applyProtection="1">
      <alignment horizontal="center" vertical="center"/>
    </xf>
    <xf numFmtId="0" fontId="3" fillId="0" borderId="15" xfId="5" applyFont="1" applyBorder="1" applyAlignment="1" applyProtection="1">
      <alignment horizontal="center" vertical="center"/>
    </xf>
    <xf numFmtId="0" fontId="2" fillId="0" borderId="98" xfId="5" applyFont="1" applyFill="1" applyBorder="1" applyAlignment="1" applyProtection="1">
      <alignment horizontal="center"/>
    </xf>
    <xf numFmtId="0" fontId="3" fillId="0" borderId="84" xfId="5" applyNumberFormat="1" applyFont="1" applyFill="1" applyBorder="1" applyAlignment="1" applyProtection="1">
      <alignment horizontal="center" vertical="center" wrapText="1"/>
    </xf>
    <xf numFmtId="0" fontId="3" fillId="0" borderId="90" xfId="5" applyNumberFormat="1" applyFont="1" applyFill="1" applyBorder="1" applyAlignment="1" applyProtection="1">
      <alignment horizontal="center" vertical="center" wrapText="1"/>
    </xf>
    <xf numFmtId="0" fontId="3" fillId="2" borderId="51" xfId="3" applyFont="1" applyFill="1" applyBorder="1" applyAlignment="1" applyProtection="1">
      <alignment vertical="center"/>
    </xf>
    <xf numFmtId="0" fontId="3" fillId="0" borderId="11" xfId="3" applyFont="1" applyBorder="1" applyAlignment="1" applyProtection="1">
      <alignment horizontal="left" vertical="top"/>
    </xf>
    <xf numFmtId="0" fontId="3" fillId="2" borderId="11" xfId="3" applyFont="1" applyFill="1" applyBorder="1" applyAlignment="1" applyProtection="1">
      <alignment vertical="center"/>
    </xf>
    <xf numFmtId="0" fontId="3" fillId="2" borderId="33" xfId="3" applyFont="1" applyFill="1" applyBorder="1" applyAlignment="1" applyProtection="1">
      <alignment vertical="center"/>
    </xf>
    <xf numFmtId="0" fontId="3" fillId="0" borderId="83" xfId="3" applyNumberFormat="1" applyFont="1" applyFill="1" applyBorder="1" applyAlignment="1" applyProtection="1"/>
    <xf numFmtId="0" fontId="3" fillId="0" borderId="84" xfId="3" applyNumberFormat="1" applyFont="1" applyFill="1" applyBorder="1" applyAlignment="1" applyProtection="1"/>
    <xf numFmtId="0" fontId="3" fillId="0" borderId="90" xfId="3" applyNumberFormat="1" applyFont="1" applyFill="1" applyBorder="1" applyAlignment="1" applyProtection="1"/>
    <xf numFmtId="0" fontId="3" fillId="2" borderId="11" xfId="4" applyFont="1" applyFill="1" applyBorder="1" applyAlignment="1" applyProtection="1">
      <alignment vertical="top"/>
    </xf>
    <xf numFmtId="0" fontId="3" fillId="0" borderId="89" xfId="5" applyFont="1" applyBorder="1" applyAlignment="1" applyProtection="1"/>
    <xf numFmtId="0" fontId="3" fillId="0" borderId="90" xfId="5" applyFont="1" applyBorder="1" applyAlignment="1" applyProtection="1"/>
    <xf numFmtId="0" fontId="3" fillId="0" borderId="34" xfId="5" applyFont="1" applyBorder="1" applyAlignment="1" applyProtection="1">
      <alignment horizontal="center"/>
    </xf>
    <xf numFmtId="0" fontId="3" fillId="0" borderId="15" xfId="5" applyFont="1" applyBorder="1" applyAlignment="1" applyProtection="1">
      <alignment horizontal="center"/>
    </xf>
    <xf numFmtId="0" fontId="3" fillId="0" borderId="84" xfId="5" applyNumberFormat="1" applyFont="1" applyFill="1" applyBorder="1" applyAlignment="1" applyProtection="1">
      <alignment horizontal="center" wrapText="1"/>
    </xf>
    <xf numFmtId="0" fontId="3" fillId="0" borderId="90" xfId="5" applyNumberFormat="1" applyFont="1" applyFill="1" applyBorder="1" applyAlignment="1" applyProtection="1">
      <alignment horizontal="center" wrapText="1"/>
    </xf>
    <xf numFmtId="0" fontId="3" fillId="0" borderId="89" xfId="5" applyNumberFormat="1" applyFont="1" applyFill="1" applyBorder="1" applyAlignment="1" applyProtection="1">
      <alignment horizontal="center" wrapText="1"/>
    </xf>
    <xf numFmtId="0" fontId="3" fillId="2" borderId="11" xfId="3" applyFont="1" applyFill="1" applyBorder="1" applyAlignment="1" applyProtection="1">
      <alignment horizontal="left" vertical="top"/>
    </xf>
    <xf numFmtId="0" fontId="3" fillId="0" borderId="89" xfId="3" applyNumberFormat="1" applyFont="1" applyFill="1" applyBorder="1" applyAlignment="1" applyProtection="1"/>
    <xf numFmtId="0" fontId="1" fillId="0" borderId="70" xfId="5" applyFont="1" applyBorder="1" applyAlignment="1" applyProtection="1">
      <alignment vertical="center"/>
    </xf>
    <xf numFmtId="0" fontId="1" fillId="0" borderId="39" xfId="5" applyFont="1" applyBorder="1" applyAlignment="1" applyProtection="1">
      <alignment vertical="center"/>
    </xf>
    <xf numFmtId="0" fontId="1" fillId="0" borderId="65" xfId="5" applyFont="1" applyBorder="1" applyAlignment="1" applyProtection="1">
      <alignment vertical="center"/>
    </xf>
    <xf numFmtId="0" fontId="8" fillId="0" borderId="0" xfId="3" applyFont="1" applyAlignment="1">
      <alignment wrapText="1"/>
    </xf>
    <xf numFmtId="179" fontId="1" fillId="0" borderId="100" xfId="3" applyNumberFormat="1" applyFont="1" applyFill="1" applyBorder="1" applyAlignment="1" applyProtection="1">
      <alignment horizontal="right" vertical="center"/>
    </xf>
    <xf numFmtId="0" fontId="18" fillId="0" borderId="47" xfId="5" applyFont="1" applyFill="1" applyBorder="1" applyAlignment="1" applyProtection="1">
      <alignment horizontal="center" vertical="center"/>
    </xf>
    <xf numFmtId="0" fontId="3" fillId="2" borderId="12" xfId="3" applyFont="1" applyFill="1" applyBorder="1" applyAlignment="1" applyProtection="1">
      <alignment horizontal="centerContinuous" vertical="center"/>
    </xf>
    <xf numFmtId="0" fontId="36" fillId="0" borderId="0" xfId="3" applyFont="1" applyProtection="1"/>
    <xf numFmtId="0" fontId="36" fillId="0" borderId="0" xfId="3" applyFont="1" applyAlignment="1" applyProtection="1">
      <alignment vertical="center"/>
    </xf>
    <xf numFmtId="0" fontId="0" fillId="3" borderId="0" xfId="0" applyFont="1" applyFill="1">
      <alignment vertical="center"/>
    </xf>
    <xf numFmtId="0" fontId="0" fillId="3" borderId="0" xfId="0" applyFont="1" applyFill="1" applyAlignment="1">
      <alignment horizontal="center" vertical="center"/>
    </xf>
    <xf numFmtId="0" fontId="0" fillId="3" borderId="0" xfId="0" quotePrefix="1" applyFont="1" applyFill="1">
      <alignment vertical="center"/>
    </xf>
    <xf numFmtId="0" fontId="11" fillId="0" borderId="0" xfId="3" applyFont="1" applyBorder="1" applyAlignment="1" applyProtection="1">
      <alignment vertical="center"/>
    </xf>
    <xf numFmtId="0" fontId="1" fillId="0" borderId="0" xfId="0" applyFont="1" applyBorder="1" applyAlignment="1" applyProtection="1">
      <alignment vertical="center"/>
    </xf>
    <xf numFmtId="0" fontId="3" fillId="0" borderId="0" xfId="4" applyFont="1" applyProtection="1"/>
    <xf numFmtId="0" fontId="3" fillId="4" borderId="47" xfId="3" applyFont="1" applyFill="1" applyBorder="1" applyAlignment="1" applyProtection="1">
      <alignment horizontal="center" wrapText="1"/>
      <protection locked="0"/>
    </xf>
    <xf numFmtId="0" fontId="2" fillId="0" borderId="0" xfId="5" applyFont="1" applyFill="1" applyBorder="1" applyAlignment="1" applyProtection="1">
      <alignment horizontal="center" vertical="center" wrapText="1"/>
    </xf>
    <xf numFmtId="0" fontId="2" fillId="0" borderId="0" xfId="5" applyFont="1" applyFill="1" applyBorder="1" applyAlignment="1" applyProtection="1">
      <alignment horizontal="center"/>
    </xf>
    <xf numFmtId="178" fontId="3" fillId="4" borderId="104" xfId="3" applyNumberFormat="1" applyFont="1" applyFill="1" applyBorder="1" applyAlignment="1" applyProtection="1">
      <alignment horizontal="center" wrapText="1"/>
      <protection locked="0"/>
    </xf>
    <xf numFmtId="0" fontId="3" fillId="4" borderId="38" xfId="3" applyFont="1" applyFill="1" applyBorder="1" applyAlignment="1" applyProtection="1">
      <alignment horizontal="center" wrapText="1"/>
      <protection locked="0"/>
    </xf>
    <xf numFmtId="178" fontId="3" fillId="0" borderId="105" xfId="3" applyNumberFormat="1" applyFont="1" applyFill="1" applyBorder="1" applyAlignment="1" applyProtection="1">
      <alignment horizontal="center" wrapText="1"/>
    </xf>
    <xf numFmtId="0" fontId="3" fillId="0" borderId="47" xfId="3" applyFont="1" applyFill="1" applyBorder="1" applyAlignment="1" applyProtection="1">
      <alignment horizontal="center" wrapText="1"/>
    </xf>
    <xf numFmtId="0" fontId="3" fillId="0" borderId="13" xfId="3" applyFont="1" applyFill="1" applyBorder="1" applyAlignment="1" applyProtection="1">
      <alignment horizontal="center" wrapText="1"/>
    </xf>
    <xf numFmtId="0" fontId="3" fillId="0" borderId="38" xfId="3" applyFont="1" applyFill="1" applyBorder="1" applyAlignment="1" applyProtection="1">
      <alignment horizontal="center" wrapText="1"/>
    </xf>
    <xf numFmtId="0" fontId="3" fillId="0" borderId="15" xfId="3" applyFont="1" applyFill="1" applyBorder="1" applyAlignment="1" applyProtection="1">
      <alignment horizontal="center" wrapText="1"/>
    </xf>
    <xf numFmtId="0" fontId="3" fillId="0" borderId="34" xfId="3" applyFont="1" applyFill="1" applyBorder="1" applyAlignment="1" applyProtection="1">
      <alignment horizontal="center" wrapText="1"/>
    </xf>
    <xf numFmtId="0" fontId="1" fillId="0" borderId="61" xfId="5" applyFont="1" applyBorder="1" applyAlignment="1" applyProtection="1">
      <alignment horizontal="center"/>
    </xf>
    <xf numFmtId="0" fontId="1" fillId="0" borderId="56" xfId="5" applyFont="1" applyBorder="1" applyAlignment="1" applyProtection="1">
      <alignment horizontal="center"/>
    </xf>
    <xf numFmtId="0" fontId="1" fillId="0" borderId="58" xfId="5" applyFont="1" applyBorder="1" applyAlignment="1" applyProtection="1">
      <alignment horizontal="center"/>
    </xf>
    <xf numFmtId="0" fontId="1" fillId="0" borderId="62" xfId="5" applyFont="1" applyBorder="1" applyAlignment="1" applyProtection="1">
      <alignment horizontal="center"/>
    </xf>
    <xf numFmtId="0" fontId="3" fillId="0" borderId="61" xfId="5" applyFont="1" applyBorder="1" applyAlignment="1" applyProtection="1">
      <alignment horizontal="center"/>
    </xf>
    <xf numFmtId="0" fontId="2" fillId="7" borderId="39" xfId="5" applyFont="1" applyFill="1" applyBorder="1" applyAlignment="1" applyProtection="1">
      <alignment horizontal="center" vertical="center"/>
    </xf>
    <xf numFmtId="0" fontId="16" fillId="0" borderId="0" xfId="3" applyFont="1" applyAlignment="1">
      <alignment vertical="top" wrapText="1"/>
    </xf>
    <xf numFmtId="0" fontId="37" fillId="0" borderId="0" xfId="5" applyFont="1" applyProtection="1"/>
    <xf numFmtId="0" fontId="13" fillId="2" borderId="0" xfId="3" applyFont="1" applyFill="1" applyBorder="1" applyAlignment="1" applyProtection="1">
      <alignment horizontal="center" vertical="center" shrinkToFit="1"/>
    </xf>
    <xf numFmtId="0" fontId="13" fillId="2" borderId="32" xfId="3" applyFont="1" applyFill="1" applyBorder="1" applyAlignment="1" applyProtection="1">
      <alignment horizontal="center" vertical="center" shrinkToFit="1"/>
    </xf>
    <xf numFmtId="0" fontId="13" fillId="2" borderId="42" xfId="3" applyFont="1" applyFill="1" applyBorder="1" applyAlignment="1" applyProtection="1">
      <alignment horizontal="center" vertical="center" shrinkToFit="1"/>
    </xf>
    <xf numFmtId="0" fontId="13" fillId="2" borderId="43" xfId="3" applyFont="1" applyFill="1" applyBorder="1" applyAlignment="1" applyProtection="1">
      <alignment horizontal="center" vertical="center" shrinkToFit="1"/>
    </xf>
    <xf numFmtId="0" fontId="3" fillId="0" borderId="56" xfId="4" applyFont="1" applyBorder="1" applyAlignment="1" applyProtection="1">
      <alignment vertical="center"/>
    </xf>
    <xf numFmtId="0" fontId="3" fillId="0" borderId="50" xfId="5" applyNumberFormat="1" applyFont="1" applyFill="1" applyBorder="1" applyAlignment="1" applyProtection="1">
      <alignment horizontal="center" vertical="center" wrapText="1"/>
    </xf>
    <xf numFmtId="0" fontId="3" fillId="0" borderId="89" xfId="5" applyNumberFormat="1" applyFont="1" applyFill="1" applyBorder="1" applyAlignment="1" applyProtection="1">
      <alignment horizontal="center" vertical="center" wrapText="1"/>
    </xf>
    <xf numFmtId="0" fontId="1" fillId="0" borderId="9" xfId="5" applyFont="1" applyBorder="1" applyAlignment="1" applyProtection="1">
      <alignment vertical="center"/>
    </xf>
    <xf numFmtId="0" fontId="3" fillId="0" borderId="38" xfId="5" applyFont="1" applyBorder="1" applyAlignment="1" applyProtection="1">
      <alignment horizontal="center" vertical="center"/>
    </xf>
    <xf numFmtId="0" fontId="3" fillId="0" borderId="50" xfId="5" applyFont="1" applyFill="1" applyBorder="1" applyAlignment="1" applyProtection="1">
      <alignment vertical="center"/>
    </xf>
    <xf numFmtId="0" fontId="3" fillId="4" borderId="4" xfId="3" applyFont="1" applyFill="1" applyBorder="1" applyAlignment="1" applyProtection="1">
      <alignment horizontal="center" wrapText="1"/>
      <protection locked="0"/>
    </xf>
    <xf numFmtId="0" fontId="36" fillId="0" borderId="0" xfId="3" applyFont="1" applyAlignment="1" applyProtection="1"/>
    <xf numFmtId="0" fontId="3" fillId="4" borderId="9" xfId="3" applyFont="1" applyFill="1" applyBorder="1" applyAlignment="1" applyProtection="1">
      <alignment horizontal="center" wrapText="1"/>
      <protection locked="0"/>
    </xf>
    <xf numFmtId="185" fontId="3" fillId="5" borderId="4" xfId="3" applyNumberFormat="1" applyFont="1" applyFill="1" applyBorder="1" applyAlignment="1" applyProtection="1">
      <alignment horizontal="center" wrapText="1"/>
      <protection locked="0"/>
    </xf>
    <xf numFmtId="38" fontId="3" fillId="4" borderId="9" xfId="1" applyFont="1" applyFill="1" applyBorder="1" applyAlignment="1" applyProtection="1">
      <alignment horizontal="center" wrapText="1"/>
      <protection locked="0"/>
    </xf>
    <xf numFmtId="0" fontId="37" fillId="0" borderId="0" xfId="5" applyFont="1" applyAlignment="1" applyProtection="1">
      <alignment vertical="center"/>
    </xf>
    <xf numFmtId="0" fontId="39" fillId="0" borderId="0" xfId="5" applyFont="1" applyFill="1" applyAlignment="1" applyProtection="1">
      <alignment vertical="center"/>
    </xf>
    <xf numFmtId="0" fontId="37" fillId="0" borderId="0" xfId="5" applyFont="1" applyFill="1" applyProtection="1"/>
    <xf numFmtId="0" fontId="43" fillId="0" borderId="0" xfId="5" applyFont="1" applyBorder="1" applyProtection="1"/>
    <xf numFmtId="0" fontId="42" fillId="0" borderId="0" xfId="3" applyFont="1" applyProtection="1"/>
    <xf numFmtId="0" fontId="42" fillId="0" borderId="0" xfId="3" applyFont="1" applyAlignment="1" applyProtection="1">
      <alignment horizontal="center"/>
    </xf>
    <xf numFmtId="0" fontId="44" fillId="0" borderId="0" xfId="3" applyFont="1" applyProtection="1"/>
    <xf numFmtId="0" fontId="44" fillId="0" borderId="0" xfId="3" applyFont="1" applyAlignment="1" applyProtection="1">
      <alignment vertical="center"/>
    </xf>
    <xf numFmtId="0" fontId="44" fillId="0" borderId="0" xfId="3" applyFont="1" applyAlignment="1" applyProtection="1">
      <alignment horizontal="center" vertical="center"/>
      <protection hidden="1"/>
    </xf>
    <xf numFmtId="0" fontId="3" fillId="0" borderId="9" xfId="5" applyFont="1" applyFill="1" applyBorder="1" applyAlignment="1" applyProtection="1">
      <alignment vertical="center" wrapText="1"/>
    </xf>
    <xf numFmtId="0" fontId="3" fillId="0" borderId="39" xfId="5" applyFont="1" applyFill="1" applyBorder="1" applyAlignment="1" applyProtection="1">
      <alignment vertical="center" wrapText="1"/>
    </xf>
    <xf numFmtId="0" fontId="2" fillId="2" borderId="4" xfId="5" applyFont="1" applyFill="1" applyBorder="1" applyAlignment="1" applyProtection="1">
      <alignment horizontal="center" vertical="center"/>
    </xf>
    <xf numFmtId="0" fontId="2" fillId="0" borderId="6" xfId="5" applyFont="1" applyFill="1" applyBorder="1" applyAlignment="1" applyProtection="1">
      <alignment vertical="center"/>
    </xf>
    <xf numFmtId="0" fontId="2" fillId="0" borderId="6" xfId="5" applyFont="1" applyFill="1" applyBorder="1" applyAlignment="1" applyProtection="1">
      <alignment horizontal="center" vertical="center"/>
    </xf>
    <xf numFmtId="0" fontId="2" fillId="0" borderId="6" xfId="5" applyFont="1" applyFill="1" applyBorder="1" applyAlignment="1" applyProtection="1">
      <alignment horizontal="center"/>
    </xf>
    <xf numFmtId="0" fontId="2" fillId="0" borderId="106" xfId="5" applyFont="1" applyFill="1" applyBorder="1" applyAlignment="1" applyProtection="1">
      <alignment horizontal="center"/>
    </xf>
    <xf numFmtId="179" fontId="1" fillId="0" borderId="107" xfId="0" applyNumberFormat="1" applyFont="1" applyFill="1" applyBorder="1" applyAlignment="1" applyProtection="1">
      <alignment horizontal="right" vertical="center"/>
    </xf>
    <xf numFmtId="179" fontId="1" fillId="0" borderId="73" xfId="0" applyNumberFormat="1" applyFont="1" applyFill="1" applyBorder="1" applyAlignment="1" applyProtection="1">
      <alignment horizontal="right" vertical="center"/>
    </xf>
    <xf numFmtId="179" fontId="1" fillId="0" borderId="0" xfId="0" applyNumberFormat="1" applyFont="1" applyFill="1" applyBorder="1" applyAlignment="1" applyProtection="1">
      <alignment horizontal="right" vertical="center"/>
    </xf>
    <xf numFmtId="0" fontId="2" fillId="0" borderId="108" xfId="5" applyFont="1" applyFill="1" applyBorder="1" applyAlignment="1" applyProtection="1">
      <alignment horizontal="center" vertical="center" shrinkToFit="1"/>
    </xf>
    <xf numFmtId="0" fontId="2" fillId="0" borderId="49" xfId="5" applyFont="1" applyFill="1" applyBorder="1" applyAlignment="1" applyProtection="1">
      <alignment horizontal="center" vertical="center" shrinkToFit="1"/>
    </xf>
    <xf numFmtId="0" fontId="2" fillId="0" borderId="47" xfId="5" applyFont="1" applyFill="1" applyBorder="1" applyAlignment="1" applyProtection="1">
      <alignment horizontal="center" vertical="center" shrinkToFit="1"/>
    </xf>
    <xf numFmtId="0" fontId="2" fillId="0" borderId="55" xfId="5" applyFont="1" applyFill="1" applyBorder="1" applyAlignment="1" applyProtection="1">
      <alignment horizontal="center" vertical="center" shrinkToFit="1"/>
    </xf>
    <xf numFmtId="0" fontId="2" fillId="0" borderId="109" xfId="5" applyFont="1" applyFill="1" applyBorder="1" applyAlignment="1" applyProtection="1">
      <alignment horizontal="center" vertical="center" shrinkToFit="1"/>
    </xf>
    <xf numFmtId="0" fontId="2" fillId="0" borderId="30" xfId="5" applyFont="1" applyFill="1" applyBorder="1" applyAlignment="1" applyProtection="1">
      <alignment horizontal="center" vertical="center" shrinkToFit="1"/>
    </xf>
    <xf numFmtId="0" fontId="2" fillId="0" borderId="45" xfId="5" applyFont="1" applyBorder="1" applyAlignment="1" applyProtection="1">
      <alignment horizontal="center"/>
    </xf>
    <xf numFmtId="0" fontId="2" fillId="0" borderId="49" xfId="5" applyFont="1" applyFill="1" applyBorder="1" applyAlignment="1" applyProtection="1">
      <alignment horizontal="center" shrinkToFit="1"/>
    </xf>
    <xf numFmtId="0" fontId="2" fillId="0" borderId="47" xfId="5" applyFont="1" applyFill="1" applyBorder="1" applyAlignment="1" applyProtection="1">
      <alignment horizontal="center" shrinkToFit="1"/>
    </xf>
    <xf numFmtId="0" fontId="2" fillId="0" borderId="55" xfId="5" applyFont="1" applyFill="1" applyBorder="1" applyAlignment="1" applyProtection="1">
      <alignment horizontal="center" shrinkToFit="1"/>
    </xf>
    <xf numFmtId="0" fontId="2" fillId="0" borderId="109" xfId="5" applyFont="1" applyFill="1" applyBorder="1" applyAlignment="1" applyProtection="1">
      <alignment horizontal="center" shrinkToFit="1"/>
    </xf>
    <xf numFmtId="0" fontId="2" fillId="2" borderId="9" xfId="5" applyFont="1" applyFill="1" applyBorder="1" applyAlignment="1" applyProtection="1">
      <alignment horizontal="center" vertical="center"/>
    </xf>
    <xf numFmtId="0" fontId="2" fillId="6" borderId="2" xfId="5" applyFont="1" applyFill="1" applyBorder="1" applyAlignment="1" applyProtection="1">
      <alignment horizontal="center" vertical="center"/>
    </xf>
    <xf numFmtId="0" fontId="2" fillId="6" borderId="99" xfId="5" applyFont="1" applyFill="1" applyBorder="1" applyAlignment="1" applyProtection="1">
      <alignment horizontal="center" vertical="center"/>
    </xf>
    <xf numFmtId="0" fontId="2" fillId="6" borderId="38" xfId="5" applyFont="1" applyFill="1" applyBorder="1" applyAlignment="1" applyProtection="1">
      <alignment horizontal="center" vertical="center"/>
    </xf>
    <xf numFmtId="0" fontId="3" fillId="8" borderId="50" xfId="5" applyFont="1" applyFill="1" applyBorder="1" applyAlignment="1" applyProtection="1"/>
    <xf numFmtId="0" fontId="3" fillId="8" borderId="89" xfId="5" applyFont="1" applyFill="1" applyBorder="1" applyAlignment="1" applyProtection="1"/>
    <xf numFmtId="0" fontId="3" fillId="8" borderId="62" xfId="4" applyFont="1" applyFill="1" applyBorder="1" applyAlignment="1" applyProtection="1"/>
    <xf numFmtId="0" fontId="3" fillId="8" borderId="84" xfId="5" applyNumberFormat="1" applyFont="1" applyFill="1" applyBorder="1" applyAlignment="1" applyProtection="1">
      <alignment horizontal="center" wrapText="1"/>
    </xf>
    <xf numFmtId="0" fontId="3" fillId="8" borderId="34" xfId="5" applyFont="1" applyFill="1" applyBorder="1" applyAlignment="1" applyProtection="1">
      <alignment horizontal="center"/>
    </xf>
    <xf numFmtId="0" fontId="3" fillId="8" borderId="56" xfId="5" applyFont="1" applyFill="1" applyBorder="1" applyAlignment="1" applyProtection="1">
      <alignment horizontal="center"/>
    </xf>
    <xf numFmtId="0" fontId="3" fillId="8" borderId="9" xfId="5" applyFont="1" applyFill="1" applyBorder="1" applyAlignment="1" applyProtection="1">
      <alignment horizontal="center"/>
    </xf>
    <xf numFmtId="0" fontId="3" fillId="8" borderId="78" xfId="5" applyFont="1" applyFill="1" applyBorder="1" applyAlignment="1" applyProtection="1">
      <alignment horizontal="center"/>
    </xf>
    <xf numFmtId="0" fontId="3" fillId="8" borderId="39" xfId="5" applyFont="1" applyFill="1" applyBorder="1" applyAlignment="1" applyProtection="1">
      <alignment horizontal="right" wrapText="1"/>
    </xf>
    <xf numFmtId="0" fontId="3" fillId="8" borderId="62" xfId="5" applyFont="1" applyFill="1" applyBorder="1" applyAlignment="1" applyProtection="1">
      <alignment horizontal="center"/>
    </xf>
    <xf numFmtId="0" fontId="1" fillId="8" borderId="56" xfId="5" applyFont="1" applyFill="1" applyBorder="1" applyAlignment="1" applyProtection="1">
      <alignment horizontal="center"/>
    </xf>
    <xf numFmtId="0" fontId="1" fillId="8" borderId="62" xfId="5" applyFont="1" applyFill="1" applyBorder="1" applyAlignment="1" applyProtection="1">
      <alignment horizontal="center"/>
    </xf>
    <xf numFmtId="0" fontId="3" fillId="8" borderId="56" xfId="4" applyFont="1" applyFill="1" applyBorder="1" applyAlignment="1" applyProtection="1"/>
    <xf numFmtId="0" fontId="3" fillId="8" borderId="89" xfId="5" applyNumberFormat="1" applyFont="1" applyFill="1" applyBorder="1" applyAlignment="1" applyProtection="1">
      <alignment horizontal="center" wrapText="1"/>
    </xf>
    <xf numFmtId="0" fontId="3" fillId="8" borderId="9" xfId="5" applyFont="1" applyFill="1" applyBorder="1" applyAlignment="1" applyProtection="1">
      <alignment horizontal="right" wrapText="1"/>
    </xf>
    <xf numFmtId="0" fontId="3" fillId="8" borderId="57" xfId="5" applyFont="1" applyFill="1" applyBorder="1" applyAlignment="1" applyProtection="1"/>
    <xf numFmtId="0" fontId="3" fillId="8" borderId="90" xfId="5" applyFont="1" applyFill="1" applyBorder="1" applyAlignment="1" applyProtection="1"/>
    <xf numFmtId="0" fontId="3" fillId="8" borderId="58" xfId="4" applyFont="1" applyFill="1" applyBorder="1" applyAlignment="1" applyProtection="1"/>
    <xf numFmtId="0" fontId="3" fillId="8" borderId="90" xfId="5" applyNumberFormat="1" applyFont="1" applyFill="1" applyBorder="1" applyAlignment="1" applyProtection="1">
      <alignment horizontal="center" wrapText="1"/>
    </xf>
    <xf numFmtId="0" fontId="3" fillId="8" borderId="15" xfId="5" applyFont="1" applyFill="1" applyBorder="1" applyAlignment="1" applyProtection="1">
      <alignment horizontal="center"/>
    </xf>
    <xf numFmtId="0" fontId="3" fillId="8" borderId="58" xfId="5" applyFont="1" applyFill="1" applyBorder="1" applyAlignment="1" applyProtection="1">
      <alignment horizontal="center"/>
    </xf>
    <xf numFmtId="0" fontId="3" fillId="8" borderId="65" xfId="5" applyFont="1" applyFill="1" applyBorder="1" applyAlignment="1" applyProtection="1">
      <alignment horizontal="center"/>
    </xf>
    <xf numFmtId="0" fontId="3" fillId="8" borderId="79" xfId="5" applyFont="1" applyFill="1" applyBorder="1" applyAlignment="1" applyProtection="1">
      <alignment horizontal="center"/>
    </xf>
    <xf numFmtId="0" fontId="3" fillId="8" borderId="65" xfId="5" applyFont="1" applyFill="1" applyBorder="1" applyAlignment="1" applyProtection="1">
      <alignment horizontal="right" wrapText="1"/>
    </xf>
    <xf numFmtId="0" fontId="1" fillId="8" borderId="58" xfId="5" applyFont="1" applyFill="1" applyBorder="1" applyAlignment="1" applyProtection="1">
      <alignment horizontal="center"/>
    </xf>
    <xf numFmtId="0" fontId="3" fillId="8" borderId="37" xfId="5" applyFont="1" applyFill="1" applyBorder="1" applyAlignment="1" applyProtection="1"/>
    <xf numFmtId="0" fontId="3" fillId="8" borderId="84" xfId="5" applyFont="1" applyFill="1" applyBorder="1" applyAlignment="1" applyProtection="1"/>
    <xf numFmtId="0" fontId="3" fillId="8" borderId="39" xfId="5" applyFont="1" applyFill="1" applyBorder="1" applyAlignment="1" applyProtection="1">
      <alignment horizontal="center"/>
    </xf>
    <xf numFmtId="0" fontId="3" fillId="8" borderId="114" xfId="5" applyFont="1" applyFill="1" applyBorder="1" applyAlignment="1" applyProtection="1">
      <alignment horizontal="center"/>
    </xf>
    <xf numFmtId="0" fontId="3" fillId="8" borderId="74" xfId="5" applyFont="1" applyFill="1" applyBorder="1" applyAlignment="1" applyProtection="1">
      <alignment horizontal="right" wrapText="1"/>
    </xf>
    <xf numFmtId="0" fontId="3" fillId="8" borderId="94" xfId="5" applyFont="1" applyFill="1" applyBorder="1" applyAlignment="1" applyProtection="1">
      <alignment horizontal="right" wrapText="1"/>
    </xf>
    <xf numFmtId="0" fontId="3" fillId="8" borderId="115" xfId="5" applyFont="1" applyFill="1" applyBorder="1" applyAlignment="1" applyProtection="1">
      <alignment horizontal="center"/>
    </xf>
    <xf numFmtId="0" fontId="1" fillId="8" borderId="55" xfId="5" applyFont="1" applyFill="1" applyBorder="1" applyAlignment="1" applyProtection="1">
      <alignment horizontal="center"/>
    </xf>
    <xf numFmtId="0" fontId="1" fillId="8" borderId="115" xfId="5" applyFont="1" applyFill="1" applyBorder="1" applyAlignment="1" applyProtection="1">
      <alignment horizontal="center"/>
    </xf>
    <xf numFmtId="0" fontId="3" fillId="8" borderId="37" xfId="3" applyNumberFormat="1" applyFont="1" applyFill="1" applyBorder="1" applyAlignment="1" applyProtection="1"/>
    <xf numFmtId="0" fontId="3" fillId="8" borderId="84" xfId="3" applyNumberFormat="1" applyFont="1" applyFill="1" applyBorder="1" applyAlignment="1" applyProtection="1"/>
    <xf numFmtId="0" fontId="3" fillId="8" borderId="62" xfId="3" applyFill="1" applyBorder="1" applyAlignment="1" applyProtection="1">
      <alignment horizontal="center"/>
    </xf>
    <xf numFmtId="0" fontId="3" fillId="8" borderId="39" xfId="3" applyFont="1" applyFill="1" applyBorder="1" applyAlignment="1" applyProtection="1">
      <alignment horizontal="center" wrapText="1"/>
    </xf>
    <xf numFmtId="0" fontId="3" fillId="8" borderId="2" xfId="3" applyFont="1" applyFill="1" applyBorder="1" applyAlignment="1" applyProtection="1">
      <alignment horizontal="center" wrapText="1"/>
    </xf>
    <xf numFmtId="0" fontId="3" fillId="8" borderId="41" xfId="3" applyFont="1" applyFill="1" applyBorder="1" applyAlignment="1" applyProtection="1">
      <alignment horizontal="center" wrapText="1"/>
    </xf>
    <xf numFmtId="0" fontId="3" fillId="8" borderId="51" xfId="3" applyFont="1" applyFill="1" applyBorder="1" applyAlignment="1" applyProtection="1">
      <alignment horizontal="center" wrapText="1"/>
    </xf>
    <xf numFmtId="0" fontId="3" fillId="8" borderId="68" xfId="3" applyNumberFormat="1" applyFont="1" applyFill="1" applyBorder="1" applyAlignment="1" applyProtection="1">
      <alignment horizontal="center" wrapText="1"/>
    </xf>
    <xf numFmtId="185" fontId="3" fillId="8" borderId="2" xfId="3" applyNumberFormat="1" applyFont="1" applyFill="1" applyBorder="1" applyAlignment="1" applyProtection="1">
      <alignment horizontal="center" wrapText="1"/>
    </xf>
    <xf numFmtId="38" fontId="3" fillId="8" borderId="2" xfId="1" applyFont="1" applyFill="1" applyBorder="1" applyAlignment="1" applyProtection="1">
      <alignment horizontal="center" wrapText="1"/>
    </xf>
    <xf numFmtId="38" fontId="3" fillId="8" borderId="39" xfId="1" applyFont="1" applyFill="1" applyBorder="1" applyAlignment="1" applyProtection="1">
      <alignment horizontal="center" wrapText="1"/>
    </xf>
    <xf numFmtId="0" fontId="3" fillId="8" borderId="38" xfId="3" applyFont="1" applyFill="1" applyBorder="1" applyAlignment="1" applyProtection="1">
      <alignment horizontal="center" wrapText="1"/>
    </xf>
    <xf numFmtId="0" fontId="3" fillId="8" borderId="50" xfId="3" applyNumberFormat="1" applyFont="1" applyFill="1" applyBorder="1" applyAlignment="1" applyProtection="1"/>
    <xf numFmtId="0" fontId="3" fillId="8" borderId="89" xfId="3" applyNumberFormat="1" applyFont="1" applyFill="1" applyBorder="1" applyAlignment="1" applyProtection="1"/>
    <xf numFmtId="0" fontId="3" fillId="8" borderId="56" xfId="3" applyFill="1" applyBorder="1" applyAlignment="1" applyProtection="1">
      <alignment horizontal="center"/>
    </xf>
    <xf numFmtId="0" fontId="3" fillId="8" borderId="9" xfId="3" applyFont="1" applyFill="1" applyBorder="1" applyAlignment="1" applyProtection="1">
      <alignment horizontal="center" wrapText="1"/>
    </xf>
    <xf numFmtId="0" fontId="3" fillId="8" borderId="4" xfId="3" applyFont="1" applyFill="1" applyBorder="1" applyAlignment="1" applyProtection="1">
      <alignment horizontal="center" wrapText="1"/>
    </xf>
    <xf numFmtId="0" fontId="3" fillId="8" borderId="91" xfId="3" applyFont="1" applyFill="1" applyBorder="1" applyAlignment="1" applyProtection="1">
      <alignment horizontal="center" wrapText="1"/>
    </xf>
    <xf numFmtId="0" fontId="3" fillId="8" borderId="34" xfId="3" applyFont="1" applyFill="1" applyBorder="1" applyAlignment="1" applyProtection="1">
      <alignment horizontal="center" wrapText="1"/>
    </xf>
    <xf numFmtId="0" fontId="3" fillId="8" borderId="92" xfId="3" applyNumberFormat="1" applyFont="1" applyFill="1" applyBorder="1" applyAlignment="1" applyProtection="1">
      <alignment horizontal="center" wrapText="1"/>
    </xf>
    <xf numFmtId="185" fontId="3" fillId="8" borderId="4" xfId="3" applyNumberFormat="1" applyFont="1" applyFill="1" applyBorder="1" applyAlignment="1" applyProtection="1">
      <alignment horizontal="center" wrapText="1"/>
    </xf>
    <xf numFmtId="38" fontId="3" fillId="8" borderId="4" xfId="1" applyFont="1" applyFill="1" applyBorder="1" applyAlignment="1" applyProtection="1">
      <alignment horizontal="center" wrapText="1"/>
    </xf>
    <xf numFmtId="38" fontId="3" fillId="8" borderId="9" xfId="1" applyFont="1" applyFill="1" applyBorder="1" applyAlignment="1" applyProtection="1">
      <alignment horizontal="center" wrapText="1"/>
    </xf>
    <xf numFmtId="0" fontId="3" fillId="8" borderId="57" xfId="3" applyNumberFormat="1" applyFont="1" applyFill="1" applyBorder="1" applyAlignment="1" applyProtection="1"/>
    <xf numFmtId="0" fontId="3" fillId="8" borderId="90" xfId="3" applyNumberFormat="1" applyFont="1" applyFill="1" applyBorder="1" applyAlignment="1" applyProtection="1"/>
    <xf numFmtId="0" fontId="3" fillId="8" borderId="58" xfId="3" applyFill="1" applyBorder="1" applyAlignment="1" applyProtection="1">
      <alignment horizontal="center"/>
    </xf>
    <xf numFmtId="0" fontId="3" fillId="8" borderId="65" xfId="3" applyFont="1" applyFill="1" applyBorder="1" applyAlignment="1" applyProtection="1">
      <alignment horizontal="center" wrapText="1"/>
    </xf>
    <xf numFmtId="0" fontId="3" fillId="8" borderId="14" xfId="3" applyFont="1" applyFill="1" applyBorder="1" applyAlignment="1" applyProtection="1">
      <alignment horizontal="center" wrapText="1"/>
    </xf>
    <xf numFmtId="0" fontId="3" fillId="8" borderId="77" xfId="3" applyFont="1" applyFill="1" applyBorder="1" applyAlignment="1" applyProtection="1">
      <alignment horizontal="center" wrapText="1"/>
    </xf>
    <xf numFmtId="0" fontId="3" fillId="8" borderId="15" xfId="3" applyFont="1" applyFill="1" applyBorder="1" applyAlignment="1" applyProtection="1">
      <alignment horizontal="center" wrapText="1"/>
    </xf>
    <xf numFmtId="0" fontId="3" fillId="8" borderId="69" xfId="3" applyNumberFormat="1" applyFont="1" applyFill="1" applyBorder="1" applyAlignment="1" applyProtection="1">
      <alignment horizontal="center" wrapText="1"/>
    </xf>
    <xf numFmtId="185" fontId="3" fillId="8" borderId="14" xfId="3" applyNumberFormat="1" applyFont="1" applyFill="1" applyBorder="1" applyAlignment="1" applyProtection="1">
      <alignment horizontal="center" wrapText="1"/>
    </xf>
    <xf numFmtId="38" fontId="3" fillId="8" borderId="14" xfId="1" applyFont="1" applyFill="1" applyBorder="1" applyAlignment="1" applyProtection="1">
      <alignment horizontal="center" wrapText="1"/>
    </xf>
    <xf numFmtId="38" fontId="3" fillId="8" borderId="65" xfId="1" applyFont="1" applyFill="1" applyBorder="1" applyAlignment="1" applyProtection="1">
      <alignment horizontal="center" wrapText="1"/>
    </xf>
    <xf numFmtId="0" fontId="45" fillId="4" borderId="54" xfId="3" applyFont="1" applyFill="1" applyBorder="1" applyAlignment="1" applyProtection="1">
      <alignment horizontal="center" vertical="center"/>
      <protection locked="0"/>
    </xf>
    <xf numFmtId="185" fontId="13" fillId="0" borderId="9" xfId="3" applyNumberFormat="1" applyFont="1" applyFill="1" applyBorder="1" applyAlignment="1" applyProtection="1">
      <alignment horizontal="center" wrapText="1"/>
    </xf>
    <xf numFmtId="185" fontId="13" fillId="0" borderId="9" xfId="3" applyNumberFormat="1" applyFont="1" applyBorder="1" applyAlignment="1" applyProtection="1">
      <alignment horizontal="center" wrapText="1"/>
    </xf>
    <xf numFmtId="185" fontId="13" fillId="0" borderId="74" xfId="3" applyNumberFormat="1" applyFont="1" applyFill="1" applyBorder="1" applyAlignment="1" applyProtection="1">
      <alignment horizontal="center" wrapText="1"/>
    </xf>
    <xf numFmtId="185" fontId="13" fillId="0" borderId="43" xfId="3" applyNumberFormat="1" applyFont="1" applyFill="1" applyBorder="1" applyAlignment="1" applyProtection="1">
      <alignment horizontal="center" wrapText="1"/>
    </xf>
    <xf numFmtId="185" fontId="13" fillId="0" borderId="91" xfId="3" applyNumberFormat="1" applyFont="1" applyBorder="1" applyAlignment="1" applyProtection="1">
      <alignment horizontal="center" wrapText="1"/>
    </xf>
    <xf numFmtId="185" fontId="13" fillId="0" borderId="92" xfId="3" applyNumberFormat="1" applyFont="1" applyFill="1" applyBorder="1" applyAlignment="1" applyProtection="1">
      <alignment horizontal="center" wrapText="1"/>
    </xf>
    <xf numFmtId="185" fontId="13" fillId="8" borderId="9" xfId="3" applyNumberFormat="1" applyFont="1" applyFill="1" applyBorder="1" applyAlignment="1" applyProtection="1">
      <alignment horizontal="center" wrapText="1"/>
    </xf>
    <xf numFmtId="185" fontId="13" fillId="8" borderId="92" xfId="3" applyNumberFormat="1" applyFont="1" applyFill="1" applyBorder="1" applyAlignment="1" applyProtection="1">
      <alignment horizontal="center" wrapText="1"/>
    </xf>
    <xf numFmtId="185" fontId="13" fillId="8" borderId="91" xfId="3" applyNumberFormat="1" applyFont="1" applyFill="1" applyBorder="1" applyAlignment="1" applyProtection="1">
      <alignment horizontal="center" wrapText="1"/>
    </xf>
    <xf numFmtId="185" fontId="13" fillId="0" borderId="91" xfId="3" applyNumberFormat="1" applyFont="1" applyFill="1" applyBorder="1" applyAlignment="1" applyProtection="1">
      <alignment horizontal="center" wrapText="1"/>
    </xf>
    <xf numFmtId="185" fontId="13" fillId="0" borderId="45" xfId="3" applyNumberFormat="1" applyFont="1" applyFill="1" applyBorder="1" applyAlignment="1" applyProtection="1">
      <alignment horizontal="center" wrapText="1"/>
    </xf>
    <xf numFmtId="185" fontId="13" fillId="0" borderId="46" xfId="3" applyNumberFormat="1" applyFont="1" applyFill="1" applyBorder="1" applyAlignment="1" applyProtection="1">
      <alignment horizontal="center" wrapText="1"/>
    </xf>
    <xf numFmtId="185" fontId="13" fillId="0" borderId="59" xfId="3" applyNumberFormat="1" applyFont="1" applyFill="1" applyBorder="1" applyAlignment="1" applyProtection="1">
      <alignment horizontal="center" wrapText="1"/>
    </xf>
    <xf numFmtId="185" fontId="13" fillId="8" borderId="45" xfId="3" applyNumberFormat="1" applyFont="1" applyFill="1" applyBorder="1" applyAlignment="1" applyProtection="1">
      <alignment horizontal="center" wrapText="1"/>
    </xf>
    <xf numFmtId="185" fontId="13" fillId="8" borderId="46" xfId="3" applyNumberFormat="1" applyFont="1" applyFill="1" applyBorder="1" applyAlignment="1" applyProtection="1">
      <alignment horizontal="center" wrapText="1"/>
    </xf>
    <xf numFmtId="185" fontId="13" fillId="8" borderId="59" xfId="3" applyNumberFormat="1" applyFont="1" applyFill="1" applyBorder="1" applyAlignment="1" applyProtection="1">
      <alignment horizontal="center" wrapText="1"/>
    </xf>
    <xf numFmtId="185" fontId="13" fillId="4" borderId="9" xfId="3" applyNumberFormat="1" applyFont="1" applyFill="1" applyBorder="1" applyAlignment="1" applyProtection="1">
      <alignment horizontal="center" vertical="center" wrapText="1"/>
      <protection locked="0"/>
    </xf>
    <xf numFmtId="185" fontId="13" fillId="0" borderId="74" xfId="3" applyNumberFormat="1" applyFont="1" applyFill="1" applyBorder="1" applyAlignment="1" applyProtection="1">
      <alignment horizontal="center" vertical="center" wrapText="1"/>
    </xf>
    <xf numFmtId="185" fontId="13" fillId="0" borderId="43" xfId="3" applyNumberFormat="1" applyFont="1" applyFill="1" applyBorder="1" applyAlignment="1" applyProtection="1">
      <alignment horizontal="center" vertical="center" wrapText="1"/>
    </xf>
    <xf numFmtId="185" fontId="13" fillId="4" borderId="91" xfId="3" applyNumberFormat="1" applyFont="1" applyFill="1" applyBorder="1" applyAlignment="1" applyProtection="1">
      <alignment horizontal="center" vertical="center" wrapText="1"/>
      <protection locked="0"/>
    </xf>
    <xf numFmtId="185" fontId="13" fillId="0" borderId="9" xfId="3" applyNumberFormat="1" applyFont="1" applyFill="1" applyBorder="1" applyAlignment="1" applyProtection="1">
      <alignment horizontal="center" vertical="center" wrapText="1"/>
    </xf>
    <xf numFmtId="185" fontId="13" fillId="0" borderId="92" xfId="3" applyNumberFormat="1" applyFont="1" applyFill="1" applyBorder="1" applyAlignment="1" applyProtection="1">
      <alignment horizontal="center" vertical="center" wrapText="1"/>
    </xf>
    <xf numFmtId="185" fontId="13" fillId="4" borderId="74" xfId="3" applyNumberFormat="1" applyFont="1" applyFill="1" applyBorder="1" applyAlignment="1" applyProtection="1">
      <alignment horizontal="center" vertical="center" wrapText="1"/>
      <protection locked="0"/>
    </xf>
    <xf numFmtId="185" fontId="13" fillId="4" borderId="96" xfId="3" applyNumberFormat="1" applyFont="1" applyFill="1" applyBorder="1" applyAlignment="1" applyProtection="1">
      <alignment horizontal="center" vertical="center" wrapText="1"/>
      <protection locked="0"/>
    </xf>
    <xf numFmtId="185" fontId="13" fillId="4" borderId="45" xfId="3" applyNumberFormat="1" applyFont="1" applyFill="1" applyBorder="1" applyAlignment="1" applyProtection="1">
      <alignment horizontal="center" vertical="center" wrapText="1"/>
      <protection locked="0"/>
    </xf>
    <xf numFmtId="185" fontId="13" fillId="4" borderId="59" xfId="3" applyNumberFormat="1" applyFont="1" applyFill="1" applyBorder="1" applyAlignment="1" applyProtection="1">
      <alignment horizontal="center" vertical="center" wrapText="1"/>
      <protection locked="0"/>
    </xf>
    <xf numFmtId="185" fontId="3" fillId="5" borderId="24" xfId="3" applyNumberFormat="1" applyFont="1" applyFill="1" applyBorder="1" applyAlignment="1" applyProtection="1">
      <alignment horizontal="center" wrapText="1"/>
      <protection locked="0"/>
    </xf>
    <xf numFmtId="38" fontId="3" fillId="4" borderId="24" xfId="1" applyFont="1" applyFill="1" applyBorder="1" applyAlignment="1" applyProtection="1">
      <alignment horizontal="center" wrapText="1"/>
      <protection locked="0"/>
    </xf>
    <xf numFmtId="185" fontId="3" fillId="5" borderId="41" xfId="3" applyNumberFormat="1" applyFont="1" applyFill="1" applyBorder="1" applyAlignment="1" applyProtection="1">
      <alignment horizontal="center" wrapText="1"/>
      <protection locked="0"/>
    </xf>
    <xf numFmtId="185" fontId="3" fillId="5" borderId="39" xfId="3" applyNumberFormat="1" applyFont="1" applyFill="1" applyBorder="1" applyAlignment="1" applyProtection="1">
      <alignment horizontal="center" wrapText="1"/>
      <protection locked="0"/>
    </xf>
    <xf numFmtId="0" fontId="3" fillId="4" borderId="74" xfId="3" applyFont="1" applyFill="1" applyBorder="1" applyAlignment="1" applyProtection="1">
      <alignment horizontal="center" wrapText="1"/>
      <protection locked="0"/>
    </xf>
    <xf numFmtId="0" fontId="3" fillId="4" borderId="27" xfId="3" applyFont="1" applyFill="1" applyBorder="1" applyAlignment="1" applyProtection="1">
      <alignment horizontal="center" wrapText="1"/>
      <protection locked="0"/>
    </xf>
    <xf numFmtId="186" fontId="13" fillId="0" borderId="117" xfId="3" applyNumberFormat="1" applyFont="1" applyFill="1" applyBorder="1" applyAlignment="1" applyProtection="1">
      <alignment horizontal="center" vertical="center" wrapText="1"/>
    </xf>
    <xf numFmtId="186" fontId="13" fillId="4" borderId="25" xfId="3" applyNumberFormat="1" applyFont="1" applyFill="1" applyBorder="1" applyAlignment="1" applyProtection="1">
      <alignment horizontal="center" vertical="center" wrapText="1"/>
      <protection locked="0"/>
    </xf>
    <xf numFmtId="186" fontId="13" fillId="0" borderId="25" xfId="3" applyNumberFormat="1" applyFont="1" applyFill="1" applyBorder="1" applyAlignment="1" applyProtection="1">
      <alignment horizontal="center" vertical="center" wrapText="1"/>
    </xf>
    <xf numFmtId="186" fontId="13" fillId="4" borderId="118" xfId="3" applyNumberFormat="1" applyFont="1" applyFill="1" applyBorder="1" applyAlignment="1" applyProtection="1">
      <alignment horizontal="center" vertical="center" wrapText="1"/>
      <protection locked="0"/>
    </xf>
    <xf numFmtId="186" fontId="13" fillId="4" borderId="94" xfId="3" applyNumberFormat="1" applyFont="1" applyFill="1" applyBorder="1" applyAlignment="1" applyProtection="1">
      <alignment horizontal="center" vertical="center" wrapText="1"/>
      <protection locked="0"/>
    </xf>
    <xf numFmtId="186" fontId="13" fillId="0" borderId="94" xfId="3" applyNumberFormat="1" applyFont="1" applyFill="1" applyBorder="1" applyAlignment="1" applyProtection="1">
      <alignment horizontal="center" vertical="center" wrapText="1"/>
    </xf>
    <xf numFmtId="186" fontId="13" fillId="0" borderId="42" xfId="3" applyNumberFormat="1" applyFont="1" applyFill="1" applyBorder="1" applyAlignment="1" applyProtection="1">
      <alignment horizontal="center" vertical="center" wrapText="1"/>
    </xf>
    <xf numFmtId="186" fontId="13" fillId="4" borderId="95" xfId="3" applyNumberFormat="1" applyFont="1" applyFill="1" applyBorder="1" applyAlignment="1" applyProtection="1">
      <alignment horizontal="center" vertical="center" wrapText="1"/>
      <protection locked="0"/>
    </xf>
    <xf numFmtId="186" fontId="13" fillId="4" borderId="74" xfId="3" quotePrefix="1" applyNumberFormat="1" applyFont="1" applyFill="1" applyBorder="1" applyAlignment="1" applyProtection="1">
      <alignment horizontal="center" vertical="center" wrapText="1"/>
      <protection locked="0"/>
    </xf>
    <xf numFmtId="186" fontId="13" fillId="4" borderId="74" xfId="3" applyNumberFormat="1" applyFont="1" applyFill="1" applyBorder="1" applyAlignment="1" applyProtection="1">
      <alignment horizontal="center" vertical="center" wrapText="1"/>
      <protection locked="0"/>
    </xf>
    <xf numFmtId="186" fontId="13" fillId="4" borderId="96" xfId="3" applyNumberFormat="1" applyFont="1" applyFill="1" applyBorder="1" applyAlignment="1" applyProtection="1">
      <alignment horizontal="center" vertical="center" wrapText="1"/>
      <protection locked="0"/>
    </xf>
    <xf numFmtId="186" fontId="13" fillId="0" borderId="25" xfId="3" applyNumberFormat="1" applyFont="1" applyFill="1" applyBorder="1" applyAlignment="1" applyProtection="1">
      <alignment horizontal="center" wrapText="1"/>
    </xf>
    <xf numFmtId="186" fontId="13" fillId="0" borderId="117" xfId="3" applyNumberFormat="1" applyFont="1" applyFill="1" applyBorder="1" applyAlignment="1" applyProtection="1">
      <alignment horizontal="center" wrapText="1"/>
    </xf>
    <xf numFmtId="186" fontId="13" fillId="0" borderId="118" xfId="3" applyNumberFormat="1" applyFont="1" applyFill="1" applyBorder="1" applyAlignment="1" applyProtection="1">
      <alignment horizontal="center" wrapText="1"/>
    </xf>
    <xf numFmtId="186" fontId="13" fillId="8" borderId="94" xfId="3" applyNumberFormat="1" applyFont="1" applyFill="1" applyBorder="1" applyAlignment="1" applyProtection="1">
      <alignment horizontal="center" wrapText="1"/>
    </xf>
    <xf numFmtId="186" fontId="13" fillId="8" borderId="42" xfId="3" applyNumberFormat="1" applyFont="1" applyFill="1" applyBorder="1" applyAlignment="1" applyProtection="1">
      <alignment horizontal="center" wrapText="1"/>
    </xf>
    <xf numFmtId="186" fontId="13" fillId="8" borderId="95" xfId="3" applyNumberFormat="1" applyFont="1" applyFill="1" applyBorder="1" applyAlignment="1" applyProtection="1">
      <alignment horizontal="center" wrapText="1"/>
    </xf>
    <xf numFmtId="186" fontId="13" fillId="0" borderId="94" xfId="3" applyNumberFormat="1" applyFont="1" applyFill="1" applyBorder="1" applyAlignment="1" applyProtection="1">
      <alignment horizontal="center" wrapText="1"/>
    </xf>
    <xf numFmtId="186" fontId="13" fillId="0" borderId="74" xfId="3" applyNumberFormat="1" applyFont="1" applyFill="1" applyBorder="1" applyAlignment="1" applyProtection="1">
      <alignment horizontal="center" wrapText="1"/>
    </xf>
    <xf numFmtId="186" fontId="13" fillId="0" borderId="43" xfId="3" applyNumberFormat="1" applyFont="1" applyFill="1" applyBorder="1" applyAlignment="1" applyProtection="1">
      <alignment horizontal="center" wrapText="1"/>
    </xf>
    <xf numFmtId="186" fontId="13" fillId="0" borderId="95" xfId="3" applyNumberFormat="1" applyFont="1" applyFill="1" applyBorder="1" applyAlignment="1" applyProtection="1">
      <alignment horizontal="center" wrapText="1"/>
    </xf>
    <xf numFmtId="186" fontId="13" fillId="0" borderId="42" xfId="3" applyNumberFormat="1" applyFont="1" applyFill="1" applyBorder="1" applyAlignment="1" applyProtection="1">
      <alignment horizontal="center" wrapText="1"/>
    </xf>
    <xf numFmtId="186" fontId="13" fillId="8" borderId="74" xfId="3" applyNumberFormat="1" applyFont="1" applyFill="1" applyBorder="1" applyAlignment="1" applyProtection="1">
      <alignment horizontal="center" wrapText="1"/>
    </xf>
    <xf numFmtId="186" fontId="13" fillId="8" borderId="43" xfId="3" applyNumberFormat="1" applyFont="1" applyFill="1" applyBorder="1" applyAlignment="1" applyProtection="1">
      <alignment horizontal="center" wrapText="1"/>
    </xf>
    <xf numFmtId="186" fontId="13" fillId="8" borderId="96" xfId="3" applyNumberFormat="1" applyFont="1" applyFill="1" applyBorder="1" applyAlignment="1" applyProtection="1">
      <alignment horizontal="center" wrapText="1"/>
    </xf>
    <xf numFmtId="186" fontId="13" fillId="0" borderId="74" xfId="3" quotePrefix="1" applyNumberFormat="1" applyFont="1" applyFill="1" applyBorder="1" applyAlignment="1" applyProtection="1">
      <alignment horizontal="center" wrapText="1"/>
    </xf>
    <xf numFmtId="186" fontId="13" fillId="0" borderId="96" xfId="3" applyNumberFormat="1" applyFont="1" applyFill="1" applyBorder="1" applyAlignment="1" applyProtection="1">
      <alignment horizontal="center" wrapText="1"/>
    </xf>
    <xf numFmtId="0" fontId="3" fillId="2" borderId="2" xfId="3" applyFont="1" applyFill="1" applyBorder="1" applyAlignment="1" applyProtection="1">
      <alignment horizontal="centerContinuous" vertical="center"/>
    </xf>
    <xf numFmtId="0" fontId="3" fillId="2" borderId="36" xfId="3" applyFont="1" applyFill="1" applyBorder="1" applyAlignment="1" applyProtection="1">
      <alignment horizontal="centerContinuous" vertical="center"/>
    </xf>
    <xf numFmtId="0" fontId="3" fillId="2" borderId="37" xfId="3" applyFont="1" applyFill="1" applyBorder="1" applyAlignment="1" applyProtection="1">
      <alignment horizontal="centerContinuous" vertical="center"/>
    </xf>
    <xf numFmtId="0" fontId="3" fillId="2" borderId="119" xfId="3" applyFont="1" applyFill="1" applyBorder="1" applyAlignment="1" applyProtection="1">
      <alignment horizontal="center" vertical="center"/>
    </xf>
    <xf numFmtId="0" fontId="3" fillId="2" borderId="80" xfId="3" applyFont="1" applyFill="1" applyBorder="1" applyAlignment="1" applyProtection="1">
      <alignment horizontal="center" vertical="center"/>
    </xf>
    <xf numFmtId="178" fontId="3" fillId="0" borderId="120" xfId="3" applyNumberFormat="1" applyFont="1" applyBorder="1" applyAlignment="1" applyProtection="1">
      <alignment horizontal="center" wrapText="1"/>
    </xf>
    <xf numFmtId="0" fontId="3" fillId="0" borderId="46" xfId="3" applyFont="1" applyFill="1" applyBorder="1" applyAlignment="1" applyProtection="1">
      <alignment horizontal="center" wrapText="1"/>
    </xf>
    <xf numFmtId="0" fontId="3" fillId="0" borderId="59" xfId="3" applyFont="1" applyFill="1" applyBorder="1" applyAlignment="1" applyProtection="1">
      <alignment horizontal="center" wrapText="1"/>
    </xf>
    <xf numFmtId="0" fontId="3" fillId="0" borderId="67" xfId="3" applyFont="1" applyFill="1" applyBorder="1" applyAlignment="1" applyProtection="1">
      <alignment horizontal="center" wrapText="1"/>
    </xf>
    <xf numFmtId="0" fontId="3" fillId="8" borderId="68" xfId="3" applyFont="1" applyFill="1" applyBorder="1" applyAlignment="1" applyProtection="1">
      <alignment horizontal="center" wrapText="1"/>
    </xf>
    <xf numFmtId="0" fontId="3" fillId="0" borderId="68" xfId="3" applyFont="1" applyFill="1" applyBorder="1" applyAlignment="1" applyProtection="1">
      <alignment horizontal="center" wrapText="1"/>
    </xf>
    <xf numFmtId="0" fontId="3" fillId="0" borderId="69" xfId="3" applyFont="1" applyFill="1" applyBorder="1" applyAlignment="1" applyProtection="1">
      <alignment horizontal="center" wrapText="1"/>
    </xf>
    <xf numFmtId="0" fontId="3" fillId="8" borderId="92" xfId="3" applyFont="1" applyFill="1" applyBorder="1" applyAlignment="1" applyProtection="1">
      <alignment horizontal="center" wrapText="1"/>
    </xf>
    <xf numFmtId="0" fontId="3" fillId="0" borderId="42" xfId="3" applyFont="1" applyFill="1" applyBorder="1" applyAlignment="1" applyProtection="1">
      <alignment horizontal="center" wrapText="1"/>
    </xf>
    <xf numFmtId="0" fontId="3" fillId="8" borderId="69" xfId="3" applyFont="1" applyFill="1" applyBorder="1" applyAlignment="1" applyProtection="1">
      <alignment horizontal="center" wrapText="1"/>
    </xf>
    <xf numFmtId="0" fontId="3" fillId="0" borderId="92" xfId="3" applyFont="1" applyFill="1" applyBorder="1" applyAlignment="1" applyProtection="1">
      <alignment horizontal="center" wrapText="1"/>
    </xf>
    <xf numFmtId="0" fontId="2" fillId="0" borderId="0" xfId="5" applyFont="1" applyFill="1" applyBorder="1" applyAlignment="1" applyProtection="1">
      <alignment vertical="center" wrapText="1"/>
    </xf>
    <xf numFmtId="0" fontId="33" fillId="0" borderId="0" xfId="5" applyFont="1" applyFill="1" applyBorder="1" applyAlignment="1" applyProtection="1">
      <alignment vertical="center"/>
    </xf>
    <xf numFmtId="0" fontId="20" fillId="0" borderId="0" xfId="5" applyFont="1" applyFill="1" applyBorder="1" applyAlignment="1" applyProtection="1">
      <alignment vertical="center" wrapText="1"/>
    </xf>
    <xf numFmtId="0" fontId="13" fillId="0" borderId="0" xfId="5" applyFont="1" applyFill="1" applyBorder="1" applyAlignment="1" applyProtection="1">
      <alignment horizontal="center" vertical="center"/>
    </xf>
    <xf numFmtId="0" fontId="4" fillId="0" borderId="65" xfId="5" applyFont="1" applyFill="1" applyBorder="1" applyAlignment="1" applyProtection="1">
      <alignment vertical="center"/>
    </xf>
    <xf numFmtId="0" fontId="4" fillId="0" borderId="16" xfId="5" applyFont="1" applyFill="1" applyBorder="1" applyAlignment="1" applyProtection="1">
      <alignment vertical="center" wrapText="1"/>
    </xf>
    <xf numFmtId="0" fontId="4" fillId="0" borderId="121" xfId="5" applyFont="1" applyFill="1" applyBorder="1" applyAlignment="1" applyProtection="1">
      <alignment vertical="center" wrapText="1"/>
    </xf>
    <xf numFmtId="49" fontId="3" fillId="0" borderId="0" xfId="5" applyNumberFormat="1" applyFont="1" applyFill="1" applyBorder="1" applyAlignment="1" applyProtection="1">
      <alignment vertical="center" wrapText="1"/>
    </xf>
    <xf numFmtId="0" fontId="2" fillId="0" borderId="8" xfId="5" applyFont="1" applyFill="1" applyBorder="1" applyAlignment="1" applyProtection="1">
      <alignment horizontal="center" vertical="center"/>
    </xf>
    <xf numFmtId="0" fontId="2" fillId="0" borderId="122" xfId="5" applyFont="1" applyFill="1" applyBorder="1" applyAlignment="1" applyProtection="1">
      <alignment horizontal="center" vertical="center"/>
    </xf>
    <xf numFmtId="0" fontId="2" fillId="0" borderId="106" xfId="5" applyFont="1" applyFill="1" applyBorder="1" applyAlignment="1" applyProtection="1">
      <alignment horizontal="center" vertical="center"/>
    </xf>
    <xf numFmtId="0" fontId="3" fillId="8" borderId="39" xfId="5" applyFont="1" applyFill="1" applyBorder="1" applyAlignment="1" applyProtection="1">
      <alignment horizontal="center" wrapText="1"/>
    </xf>
    <xf numFmtId="0" fontId="3" fillId="0" borderId="39" xfId="5" applyFont="1" applyFill="1" applyBorder="1" applyAlignment="1" applyProtection="1">
      <alignment horizontal="center" wrapText="1"/>
    </xf>
    <xf numFmtId="0" fontId="3" fillId="0" borderId="65" xfId="5" applyFont="1" applyFill="1" applyBorder="1" applyAlignment="1" applyProtection="1">
      <alignment horizontal="center" wrapText="1"/>
    </xf>
    <xf numFmtId="0" fontId="3" fillId="8" borderId="65" xfId="5" applyFont="1" applyFill="1" applyBorder="1" applyAlignment="1" applyProtection="1">
      <alignment horizontal="center" wrapText="1"/>
    </xf>
    <xf numFmtId="0" fontId="3" fillId="0" borderId="70" xfId="5" applyFont="1" applyFill="1" applyBorder="1" applyAlignment="1" applyProtection="1">
      <alignment horizontal="center" wrapText="1"/>
    </xf>
    <xf numFmtId="177" fontId="1" fillId="0" borderId="0" xfId="5" applyNumberFormat="1" applyFont="1" applyFill="1" applyBorder="1" applyAlignment="1" applyProtection="1">
      <alignment vertical="center" wrapText="1"/>
    </xf>
    <xf numFmtId="177" fontId="13" fillId="0" borderId="0" xfId="5" applyNumberFormat="1" applyFont="1" applyFill="1" applyBorder="1" applyAlignment="1" applyProtection="1">
      <alignment vertical="center" wrapText="1" shrinkToFit="1"/>
    </xf>
    <xf numFmtId="177" fontId="1" fillId="0" borderId="0" xfId="5" applyNumberFormat="1" applyFont="1" applyFill="1" applyBorder="1" applyAlignment="1" applyProtection="1">
      <alignment vertical="center" shrinkToFit="1"/>
    </xf>
    <xf numFmtId="0" fontId="3" fillId="0" borderId="96" xfId="3" applyFont="1" applyFill="1" applyBorder="1" applyAlignment="1" applyProtection="1">
      <alignment horizontal="center" vertical="center" wrapText="1"/>
    </xf>
    <xf numFmtId="0" fontId="3" fillId="0" borderId="0" xfId="3" applyFont="1" applyBorder="1" applyProtection="1"/>
    <xf numFmtId="0" fontId="29" fillId="0" borderId="0" xfId="3" applyFont="1" applyBorder="1" applyAlignment="1" applyProtection="1">
      <alignment vertical="center"/>
    </xf>
    <xf numFmtId="0" fontId="27" fillId="6" borderId="39" xfId="5" applyFont="1" applyFill="1" applyBorder="1" applyAlignment="1">
      <alignment horizontal="center" vertical="center"/>
    </xf>
    <xf numFmtId="0" fontId="1" fillId="6" borderId="39" xfId="5" applyFont="1" applyFill="1" applyBorder="1" applyAlignment="1">
      <alignment vertical="center"/>
    </xf>
    <xf numFmtId="0" fontId="16" fillId="0" borderId="27" xfId="5" applyFont="1" applyBorder="1" applyAlignment="1" applyProtection="1">
      <alignment horizontal="center" vertical="center"/>
    </xf>
    <xf numFmtId="0" fontId="16" fillId="0" borderId="24" xfId="5" applyFont="1" applyBorder="1" applyAlignment="1" applyProtection="1">
      <alignment horizontal="center" vertical="center"/>
    </xf>
    <xf numFmtId="0" fontId="27" fillId="0" borderId="0" xfId="5" applyFont="1" applyFill="1" applyBorder="1" applyAlignment="1" applyProtection="1">
      <alignment horizontal="center" vertical="center"/>
    </xf>
    <xf numFmtId="0" fontId="27" fillId="0" borderId="0" xfId="5" applyFont="1" applyFill="1" applyBorder="1" applyAlignment="1" applyProtection="1">
      <alignment vertical="center"/>
    </xf>
    <xf numFmtId="0" fontId="3" fillId="6" borderId="1" xfId="3" applyFont="1" applyFill="1" applyBorder="1" applyProtection="1"/>
    <xf numFmtId="0" fontId="2" fillId="0" borderId="122" xfId="5" applyFont="1" applyFill="1" applyBorder="1" applyAlignment="1" applyProtection="1">
      <alignment horizontal="center"/>
    </xf>
    <xf numFmtId="0" fontId="3" fillId="0" borderId="102" xfId="5" applyFont="1" applyFill="1" applyBorder="1" applyAlignment="1" applyProtection="1">
      <alignment horizontal="center" wrapText="1"/>
    </xf>
    <xf numFmtId="0" fontId="3" fillId="8" borderId="123" xfId="5" applyFont="1" applyFill="1" applyBorder="1" applyAlignment="1" applyProtection="1">
      <alignment horizontal="center" wrapText="1"/>
    </xf>
    <xf numFmtId="0" fontId="3" fillId="0" borderId="123" xfId="5" applyFont="1" applyFill="1" applyBorder="1" applyAlignment="1" applyProtection="1">
      <alignment horizontal="center" wrapText="1"/>
    </xf>
    <xf numFmtId="0" fontId="3" fillId="0" borderId="103" xfId="5" applyFont="1" applyFill="1" applyBorder="1" applyAlignment="1" applyProtection="1">
      <alignment horizontal="center" wrapText="1"/>
    </xf>
    <xf numFmtId="0" fontId="3" fillId="8" borderId="102" xfId="5" applyFont="1" applyFill="1" applyBorder="1" applyAlignment="1" applyProtection="1">
      <alignment horizontal="center" wrapText="1"/>
    </xf>
    <xf numFmtId="0" fontId="3" fillId="8" borderId="103" xfId="5" applyFont="1" applyFill="1" applyBorder="1" applyAlignment="1" applyProtection="1">
      <alignment horizontal="center" wrapText="1"/>
    </xf>
    <xf numFmtId="0" fontId="3" fillId="0" borderId="101" xfId="5" applyFont="1" applyFill="1" applyBorder="1" applyAlignment="1" applyProtection="1">
      <alignment horizontal="center" wrapText="1"/>
    </xf>
    <xf numFmtId="0" fontId="1" fillId="0" borderId="0" xfId="5" applyFont="1" applyBorder="1" applyAlignment="1" applyProtection="1">
      <alignment vertical="center"/>
    </xf>
    <xf numFmtId="0" fontId="7" fillId="0" borderId="31" xfId="5" applyFont="1" applyBorder="1" applyAlignment="1" applyProtection="1">
      <alignment vertical="center" textRotation="255"/>
    </xf>
    <xf numFmtId="0" fontId="1" fillId="0" borderId="101" xfId="5" applyFont="1" applyBorder="1" applyAlignment="1" applyProtection="1">
      <alignment horizontal="center"/>
    </xf>
    <xf numFmtId="0" fontId="1" fillId="0" borderId="83" xfId="5" applyFont="1" applyBorder="1" applyAlignment="1" applyProtection="1">
      <alignment horizontal="center"/>
    </xf>
    <xf numFmtId="0" fontId="1" fillId="0" borderId="33" xfId="5" applyFont="1" applyBorder="1" applyAlignment="1" applyProtection="1">
      <alignment horizontal="center"/>
    </xf>
    <xf numFmtId="0" fontId="1" fillId="8" borderId="102" xfId="5" applyFont="1" applyFill="1" applyBorder="1" applyAlignment="1" applyProtection="1">
      <alignment horizontal="center"/>
    </xf>
    <xf numFmtId="0" fontId="1" fillId="8" borderId="89" xfId="5" applyFont="1" applyFill="1" applyBorder="1" applyAlignment="1" applyProtection="1">
      <alignment horizontal="center"/>
    </xf>
    <xf numFmtId="0" fontId="1" fillId="8" borderId="51" xfId="5" applyFont="1" applyFill="1" applyBorder="1" applyAlignment="1" applyProtection="1">
      <alignment horizontal="center"/>
    </xf>
    <xf numFmtId="0" fontId="1" fillId="8" borderId="84" xfId="5" applyFont="1" applyFill="1" applyBorder="1" applyAlignment="1" applyProtection="1">
      <alignment horizontal="center"/>
    </xf>
    <xf numFmtId="0" fontId="1" fillId="0" borderId="102" xfId="5" applyFont="1" applyBorder="1" applyAlignment="1" applyProtection="1">
      <alignment horizontal="center"/>
    </xf>
    <xf numFmtId="0" fontId="1" fillId="0" borderId="89" xfId="5" applyFont="1" applyBorder="1" applyAlignment="1" applyProtection="1">
      <alignment horizontal="center"/>
    </xf>
    <xf numFmtId="0" fontId="1" fillId="0" borderId="51" xfId="5" applyFont="1" applyBorder="1" applyAlignment="1" applyProtection="1">
      <alignment horizontal="center"/>
    </xf>
    <xf numFmtId="0" fontId="1" fillId="0" borderId="84" xfId="5" applyFont="1" applyBorder="1" applyAlignment="1" applyProtection="1">
      <alignment horizontal="center"/>
    </xf>
    <xf numFmtId="0" fontId="1" fillId="0" borderId="103" xfId="5" applyFont="1" applyBorder="1" applyAlignment="1" applyProtection="1">
      <alignment horizontal="center"/>
    </xf>
    <xf numFmtId="0" fontId="1" fillId="0" borderId="90" xfId="5" applyFont="1" applyBorder="1" applyAlignment="1" applyProtection="1">
      <alignment horizontal="center"/>
    </xf>
    <xf numFmtId="0" fontId="1" fillId="0" borderId="16" xfId="5" applyFont="1" applyBorder="1" applyAlignment="1" applyProtection="1">
      <alignment horizontal="center"/>
    </xf>
    <xf numFmtId="0" fontId="1" fillId="8" borderId="33" xfId="5" applyFont="1" applyFill="1" applyBorder="1" applyAlignment="1" applyProtection="1">
      <alignment horizontal="center"/>
    </xf>
    <xf numFmtId="0" fontId="1" fillId="8" borderId="103" xfId="5" applyFont="1" applyFill="1" applyBorder="1" applyAlignment="1" applyProtection="1">
      <alignment horizontal="center"/>
    </xf>
    <xf numFmtId="0" fontId="1" fillId="8" borderId="90" xfId="5" applyFont="1" applyFill="1" applyBorder="1" applyAlignment="1" applyProtection="1">
      <alignment horizontal="center"/>
    </xf>
    <xf numFmtId="0" fontId="1" fillId="8" borderId="16" xfId="5" applyFont="1" applyFill="1" applyBorder="1" applyAlignment="1" applyProtection="1">
      <alignment horizontal="center"/>
    </xf>
    <xf numFmtId="0" fontId="14" fillId="0" borderId="0" xfId="5" applyFont="1" applyBorder="1" applyAlignment="1" applyProtection="1">
      <alignment horizontal="distributed" vertical="center"/>
    </xf>
    <xf numFmtId="0" fontId="3" fillId="0" borderId="0" xfId="4" applyFont="1" applyBorder="1" applyAlignment="1" applyProtection="1">
      <alignment vertical="top"/>
    </xf>
    <xf numFmtId="0" fontId="1" fillId="8" borderId="113" xfId="5" applyFont="1" applyFill="1" applyBorder="1" applyAlignment="1" applyProtection="1">
      <alignment horizontal="center"/>
    </xf>
    <xf numFmtId="0" fontId="1" fillId="8" borderId="98" xfId="5" applyFont="1" applyFill="1" applyBorder="1" applyAlignment="1" applyProtection="1">
      <alignment horizontal="center"/>
    </xf>
    <xf numFmtId="0" fontId="1" fillId="8" borderId="19" xfId="5" applyFont="1" applyFill="1" applyBorder="1" applyAlignment="1" applyProtection="1">
      <alignment horizontal="center"/>
    </xf>
    <xf numFmtId="0" fontId="1" fillId="8" borderId="116" xfId="5" applyFont="1" applyFill="1" applyBorder="1" applyAlignment="1" applyProtection="1">
      <alignment horizontal="center"/>
    </xf>
    <xf numFmtId="0" fontId="3" fillId="0" borderId="0" xfId="3" applyFont="1" applyBorder="1" applyAlignment="1" applyProtection="1">
      <alignment vertical="center"/>
    </xf>
    <xf numFmtId="0" fontId="1" fillId="0" borderId="0" xfId="5" applyFont="1" applyBorder="1" applyProtection="1"/>
    <xf numFmtId="0" fontId="1" fillId="0" borderId="0" xfId="5" applyFont="1" applyFill="1" applyBorder="1" applyAlignment="1" applyProtection="1">
      <alignment vertical="center"/>
    </xf>
    <xf numFmtId="0" fontId="3" fillId="0" borderId="0" xfId="3" applyFont="1" applyFill="1" applyBorder="1" applyAlignment="1" applyProtection="1">
      <alignment vertical="center"/>
    </xf>
    <xf numFmtId="0" fontId="1" fillId="0" borderId="0" xfId="5" applyFont="1" applyFill="1" applyAlignment="1" applyProtection="1">
      <alignment vertical="center"/>
    </xf>
    <xf numFmtId="0" fontId="3" fillId="0" borderId="70" xfId="5" applyFont="1" applyFill="1" applyBorder="1" applyAlignment="1" applyProtection="1">
      <alignment horizontal="center" vertical="center" wrapText="1"/>
    </xf>
    <xf numFmtId="0" fontId="3" fillId="0" borderId="65" xfId="5" applyFont="1" applyFill="1" applyBorder="1" applyAlignment="1" applyProtection="1">
      <alignment horizontal="center" vertical="center"/>
    </xf>
    <xf numFmtId="0" fontId="2" fillId="0" borderId="45" xfId="5" applyFont="1" applyFill="1" applyBorder="1" applyAlignment="1" applyProtection="1">
      <alignment horizontal="center" vertical="center" wrapText="1"/>
    </xf>
    <xf numFmtId="0" fontId="1" fillId="2" borderId="4" xfId="5" applyFont="1" applyFill="1" applyBorder="1" applyAlignment="1" applyProtection="1">
      <alignment vertical="center"/>
    </xf>
    <xf numFmtId="0" fontId="1" fillId="2" borderId="5" xfId="5" applyFont="1" applyFill="1" applyBorder="1" applyAlignment="1" applyProtection="1">
      <alignment vertical="center"/>
    </xf>
    <xf numFmtId="49" fontId="13" fillId="0" borderId="0" xfId="5" applyNumberFormat="1" applyFont="1" applyFill="1" applyBorder="1" applyAlignment="1" applyProtection="1">
      <alignment vertical="center" shrinkToFit="1"/>
    </xf>
    <xf numFmtId="49" fontId="13" fillId="0" borderId="0" xfId="5" applyNumberFormat="1" applyFont="1" applyFill="1" applyBorder="1" applyAlignment="1" applyProtection="1">
      <alignment vertical="center"/>
    </xf>
    <xf numFmtId="0" fontId="11" fillId="0" borderId="0" xfId="5" applyFont="1" applyBorder="1" applyAlignment="1">
      <alignment vertical="center"/>
    </xf>
    <xf numFmtId="0" fontId="8" fillId="0" borderId="0" xfId="5" applyFont="1" applyFill="1" applyBorder="1" applyAlignment="1">
      <alignment vertical="center"/>
    </xf>
    <xf numFmtId="0" fontId="12" fillId="0" borderId="0" xfId="5" applyFont="1" applyFill="1" applyBorder="1" applyAlignment="1">
      <alignment horizontal="center" vertical="center"/>
    </xf>
    <xf numFmtId="0" fontId="3" fillId="0" borderId="0" xfId="0" applyFont="1" applyBorder="1" applyAlignment="1">
      <alignment vertical="top"/>
    </xf>
    <xf numFmtId="0" fontId="1" fillId="0" borderId="0" xfId="5" applyFont="1"/>
    <xf numFmtId="0" fontId="4" fillId="6" borderId="11" xfId="5" applyFont="1" applyFill="1" applyBorder="1" applyAlignment="1">
      <alignment vertical="center"/>
    </xf>
    <xf numFmtId="0" fontId="3" fillId="0" borderId="101" xfId="0" applyFont="1" applyFill="1" applyBorder="1" applyAlignment="1">
      <alignment horizontal="center"/>
    </xf>
    <xf numFmtId="0" fontId="3" fillId="0" borderId="83" xfId="0" applyFont="1" applyFill="1" applyBorder="1" applyAlignment="1">
      <alignment horizontal="center"/>
    </xf>
    <xf numFmtId="0" fontId="3" fillId="8" borderId="102" xfId="0" applyFont="1" applyFill="1" applyBorder="1" applyAlignment="1">
      <alignment horizontal="center"/>
    </xf>
    <xf numFmtId="0" fontId="3" fillId="8" borderId="89" xfId="0" applyFont="1" applyFill="1" applyBorder="1" applyAlignment="1">
      <alignment horizontal="center"/>
    </xf>
    <xf numFmtId="0" fontId="3" fillId="0" borderId="102" xfId="0" applyFont="1" applyFill="1" applyBorder="1" applyAlignment="1">
      <alignment horizontal="center"/>
    </xf>
    <xf numFmtId="0" fontId="3" fillId="0" borderId="89" xfId="0" applyFont="1" applyFill="1" applyBorder="1" applyAlignment="1">
      <alignment horizontal="center"/>
    </xf>
    <xf numFmtId="0" fontId="3" fillId="0" borderId="103" xfId="0" applyFont="1" applyFill="1" applyBorder="1" applyAlignment="1">
      <alignment horizontal="center"/>
    </xf>
    <xf numFmtId="0" fontId="3" fillId="0" borderId="90" xfId="0" applyFont="1" applyFill="1" applyBorder="1" applyAlignment="1">
      <alignment horizontal="center"/>
    </xf>
    <xf numFmtId="0" fontId="3" fillId="8" borderId="103" xfId="0" applyFont="1" applyFill="1" applyBorder="1" applyAlignment="1">
      <alignment horizontal="center"/>
    </xf>
    <xf numFmtId="0" fontId="3" fillId="8" borderId="90" xfId="0" applyFont="1" applyFill="1" applyBorder="1" applyAlignment="1">
      <alignment horizontal="center"/>
    </xf>
    <xf numFmtId="0" fontId="3" fillId="8" borderId="113" xfId="0" applyFont="1" applyFill="1" applyBorder="1" applyAlignment="1">
      <alignment horizontal="center"/>
    </xf>
    <xf numFmtId="0" fontId="3" fillId="8" borderId="98" xfId="0" applyFont="1" applyFill="1" applyBorder="1" applyAlignment="1">
      <alignment horizontal="center"/>
    </xf>
    <xf numFmtId="0" fontId="1" fillId="0" borderId="33" xfId="5" applyFont="1" applyBorder="1" applyAlignment="1">
      <alignment horizontal="left" vertical="center" wrapText="1"/>
    </xf>
    <xf numFmtId="0" fontId="27" fillId="0" borderId="7" xfId="5" applyFont="1" applyFill="1" applyBorder="1" applyAlignment="1">
      <alignment horizontal="center" vertical="center"/>
    </xf>
    <xf numFmtId="0" fontId="7" fillId="5" borderId="65" xfId="5" applyFont="1" applyFill="1" applyBorder="1" applyAlignment="1" applyProtection="1">
      <alignment horizontal="center" vertical="center"/>
    </xf>
    <xf numFmtId="0" fontId="20" fillId="5" borderId="65" xfId="5" applyFont="1" applyFill="1" applyBorder="1" applyAlignment="1" applyProtection="1">
      <alignment horizontal="center" vertical="center" wrapText="1" shrinkToFit="1"/>
    </xf>
    <xf numFmtId="0" fontId="2" fillId="5" borderId="65" xfId="5" applyFont="1" applyFill="1" applyBorder="1" applyAlignment="1" applyProtection="1">
      <alignment horizontal="center" vertical="center"/>
    </xf>
    <xf numFmtId="0" fontId="16" fillId="5" borderId="74" xfId="5" applyFont="1" applyFill="1" applyBorder="1" applyAlignment="1" applyProtection="1">
      <alignment horizontal="center" vertical="center"/>
    </xf>
    <xf numFmtId="0" fontId="3" fillId="0" borderId="9" xfId="5" applyFont="1" applyFill="1" applyBorder="1" applyAlignment="1" applyProtection="1">
      <alignment vertical="center" wrapText="1"/>
      <protection locked="0"/>
    </xf>
    <xf numFmtId="0" fontId="3" fillId="0" borderId="39" xfId="5" applyFont="1" applyFill="1" applyBorder="1" applyAlignment="1" applyProtection="1">
      <alignment vertical="center" wrapText="1"/>
      <protection locked="0"/>
    </xf>
    <xf numFmtId="0" fontId="3" fillId="0" borderId="74" xfId="5" applyFont="1" applyFill="1" applyBorder="1" applyAlignment="1" applyProtection="1">
      <alignment vertical="center" wrapText="1"/>
      <protection locked="0"/>
    </xf>
    <xf numFmtId="0" fontId="42" fillId="0" borderId="0" xfId="3" applyFont="1" applyAlignment="1" applyProtection="1">
      <alignment vertical="center"/>
    </xf>
    <xf numFmtId="0" fontId="42" fillId="0" borderId="0" xfId="3" applyFont="1" applyAlignment="1" applyProtection="1"/>
    <xf numFmtId="0" fontId="3" fillId="4" borderId="4" xfId="3" applyFont="1" applyFill="1" applyBorder="1" applyAlignment="1" applyProtection="1">
      <alignment horizontal="center" wrapText="1"/>
      <protection locked="0"/>
    </xf>
    <xf numFmtId="0" fontId="3" fillId="4" borderId="34" xfId="3" applyFont="1" applyFill="1" applyBorder="1" applyAlignment="1" applyProtection="1">
      <alignment horizontal="center" wrapText="1"/>
      <protection locked="0"/>
    </xf>
    <xf numFmtId="0" fontId="3" fillId="4" borderId="47" xfId="3" applyFont="1" applyFill="1" applyBorder="1" applyAlignment="1" applyProtection="1">
      <alignment horizontal="center" wrapText="1"/>
      <protection locked="0"/>
    </xf>
    <xf numFmtId="0" fontId="3" fillId="0" borderId="50" xfId="3" applyNumberFormat="1" applyFont="1" applyFill="1" applyBorder="1" applyAlignment="1" applyProtection="1"/>
    <xf numFmtId="0" fontId="3" fillId="0" borderId="89" xfId="3" applyNumberFormat="1" applyFont="1" applyFill="1" applyBorder="1" applyAlignment="1" applyProtection="1"/>
    <xf numFmtId="0" fontId="3" fillId="0" borderId="83" xfId="3" applyNumberFormat="1" applyFont="1" applyFill="1" applyBorder="1" applyAlignment="1" applyProtection="1"/>
    <xf numFmtId="0" fontId="3" fillId="0" borderId="84" xfId="3" applyNumberFormat="1" applyFont="1" applyFill="1" applyBorder="1" applyAlignment="1" applyProtection="1"/>
    <xf numFmtId="0" fontId="3" fillId="0" borderId="37" xfId="3" applyNumberFormat="1" applyFont="1" applyFill="1" applyBorder="1" applyAlignment="1" applyProtection="1"/>
    <xf numFmtId="38" fontId="3" fillId="0" borderId="68"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38" fontId="3" fillId="0" borderId="92" xfId="1" applyFont="1" applyFill="1" applyBorder="1" applyAlignment="1" applyProtection="1">
      <alignment horizontal="center" wrapText="1"/>
    </xf>
    <xf numFmtId="38" fontId="3" fillId="0" borderId="67" xfId="1" applyFont="1" applyFill="1" applyBorder="1" applyAlignment="1" applyProtection="1">
      <alignment horizontal="center" wrapText="1"/>
    </xf>
    <xf numFmtId="0" fontId="3" fillId="4" borderId="51" xfId="5" applyFont="1" applyFill="1" applyBorder="1" applyAlignment="1" applyProtection="1">
      <alignment vertical="center" wrapText="1"/>
      <protection locked="0"/>
    </xf>
    <xf numFmtId="0" fontId="3" fillId="0" borderId="14" xfId="5" applyFont="1" applyBorder="1" applyAlignment="1" applyProtection="1">
      <alignment horizontal="left" vertical="top" wrapText="1"/>
    </xf>
    <xf numFmtId="0" fontId="3" fillId="4" borderId="16" xfId="0" applyFont="1" applyFill="1" applyBorder="1" applyAlignment="1" applyProtection="1">
      <alignment vertical="center" wrapText="1"/>
      <protection locked="0"/>
    </xf>
    <xf numFmtId="0" fontId="3" fillId="4" borderId="65" xfId="5" applyFont="1" applyFill="1" applyBorder="1" applyAlignment="1" applyProtection="1">
      <alignment vertical="center" wrapText="1"/>
      <protection locked="0"/>
    </xf>
    <xf numFmtId="0" fontId="3" fillId="0" borderId="65" xfId="5" applyFont="1" applyFill="1" applyBorder="1" applyAlignment="1" applyProtection="1">
      <alignment vertical="center" wrapText="1"/>
    </xf>
    <xf numFmtId="0" fontId="3" fillId="0" borderId="65" xfId="5" applyFont="1" applyFill="1" applyBorder="1" applyAlignment="1" applyProtection="1">
      <alignment vertical="center" wrapText="1"/>
      <protection locked="0"/>
    </xf>
    <xf numFmtId="185" fontId="3" fillId="5" borderId="91" xfId="3" applyNumberFormat="1" applyFont="1" applyFill="1" applyBorder="1" applyAlignment="1" applyProtection="1">
      <alignment horizontal="center" wrapText="1"/>
      <protection locked="0"/>
    </xf>
    <xf numFmtId="185" fontId="3" fillId="5" borderId="9" xfId="3" applyNumberFormat="1" applyFont="1" applyFill="1" applyBorder="1" applyAlignment="1" applyProtection="1">
      <alignment horizontal="center" wrapText="1"/>
      <protection locked="0"/>
    </xf>
    <xf numFmtId="185" fontId="3" fillId="5" borderId="2" xfId="3" applyNumberFormat="1" applyFont="1" applyFill="1" applyBorder="1" applyAlignment="1" applyProtection="1">
      <alignment horizontal="center" wrapText="1"/>
      <protection locked="0"/>
    </xf>
    <xf numFmtId="0" fontId="3" fillId="0" borderId="50" xfId="3" applyNumberFormat="1" applyFont="1" applyFill="1" applyBorder="1" applyAlignment="1" applyProtection="1"/>
    <xf numFmtId="0" fontId="3" fillId="8" borderId="50" xfId="3" applyNumberFormat="1" applyFont="1" applyFill="1" applyBorder="1" applyAlignment="1" applyProtection="1"/>
    <xf numFmtId="0" fontId="3" fillId="0" borderId="89" xfId="3" applyNumberFormat="1" applyFont="1" applyFill="1" applyBorder="1" applyAlignment="1" applyProtection="1"/>
    <xf numFmtId="0" fontId="3" fillId="8" borderId="89" xfId="3" applyNumberFormat="1" applyFont="1" applyFill="1" applyBorder="1" applyAlignment="1" applyProtection="1"/>
    <xf numFmtId="0" fontId="3" fillId="0" borderId="83" xfId="3" applyNumberFormat="1" applyFont="1" applyFill="1" applyBorder="1" applyAlignment="1" applyProtection="1"/>
    <xf numFmtId="0" fontId="3" fillId="8" borderId="84" xfId="3" applyNumberFormat="1" applyFont="1" applyFill="1" applyBorder="1" applyAlignment="1" applyProtection="1"/>
    <xf numFmtId="0" fontId="3" fillId="0" borderId="84" xfId="3" applyNumberFormat="1" applyFont="1" applyFill="1" applyBorder="1" applyAlignment="1" applyProtection="1"/>
    <xf numFmtId="0" fontId="3" fillId="8" borderId="37" xfId="3" applyNumberFormat="1" applyFont="1" applyFill="1" applyBorder="1" applyAlignment="1" applyProtection="1"/>
    <xf numFmtId="0" fontId="3" fillId="0" borderId="37" xfId="3" applyNumberFormat="1" applyFont="1" applyFill="1" applyBorder="1" applyAlignment="1" applyProtection="1"/>
    <xf numFmtId="0" fontId="3" fillId="8" borderId="56" xfId="3" applyFill="1" applyBorder="1" applyAlignment="1" applyProtection="1">
      <alignment horizontal="center"/>
    </xf>
    <xf numFmtId="38" fontId="3" fillId="0" borderId="39" xfId="1" applyFont="1" applyFill="1" applyBorder="1" applyAlignment="1" applyProtection="1">
      <alignment horizontal="center" wrapText="1"/>
    </xf>
    <xf numFmtId="38" fontId="3" fillId="8" borderId="39" xfId="1" applyFont="1" applyFill="1" applyBorder="1" applyAlignment="1" applyProtection="1">
      <alignment horizontal="center" wrapText="1"/>
    </xf>
    <xf numFmtId="38" fontId="3" fillId="8" borderId="65" xfId="1" applyFont="1" applyFill="1" applyBorder="1" applyAlignment="1" applyProtection="1">
      <alignment horizontal="center" wrapText="1"/>
    </xf>
    <xf numFmtId="38" fontId="3" fillId="8" borderId="9" xfId="1" applyFont="1" applyFill="1" applyBorder="1" applyAlignment="1" applyProtection="1">
      <alignment horizontal="center" wrapText="1"/>
    </xf>
    <xf numFmtId="38" fontId="3" fillId="0" borderId="65" xfId="1" applyFont="1" applyFill="1" applyBorder="1" applyAlignment="1" applyProtection="1">
      <alignment horizontal="center" wrapText="1"/>
    </xf>
    <xf numFmtId="38" fontId="3" fillId="0" borderId="9" xfId="1" applyFont="1" applyFill="1" applyBorder="1" applyAlignment="1" applyProtection="1">
      <alignment horizontal="center" wrapText="1"/>
    </xf>
    <xf numFmtId="38" fontId="3" fillId="0" borderId="70" xfId="1" applyFont="1" applyFill="1" applyBorder="1" applyAlignment="1" applyProtection="1">
      <alignment horizontal="center" wrapText="1"/>
    </xf>
    <xf numFmtId="38" fontId="3" fillId="0" borderId="10" xfId="1" applyFont="1" applyFill="1" applyBorder="1" applyAlignment="1" applyProtection="1">
      <alignment horizontal="center" wrapText="1"/>
    </xf>
    <xf numFmtId="38" fontId="3" fillId="8" borderId="2" xfId="1" applyFont="1" applyFill="1" applyBorder="1" applyAlignment="1" applyProtection="1">
      <alignment horizontal="center" wrapText="1"/>
    </xf>
    <xf numFmtId="38" fontId="3" fillId="0" borderId="2" xfId="1" applyFont="1" applyFill="1" applyBorder="1" applyAlignment="1" applyProtection="1">
      <alignment horizontal="center" wrapText="1"/>
    </xf>
    <xf numFmtId="38" fontId="3" fillId="8" borderId="14" xfId="1" applyFont="1" applyFill="1" applyBorder="1" applyAlignment="1" applyProtection="1">
      <alignment horizontal="center" wrapText="1"/>
    </xf>
    <xf numFmtId="0" fontId="40" fillId="0" borderId="0" xfId="5" applyFont="1" applyFill="1" applyAlignment="1" applyProtection="1">
      <alignment vertical="center"/>
    </xf>
    <xf numFmtId="0" fontId="40" fillId="0" borderId="0" xfId="5" applyFont="1" applyFill="1" applyAlignment="1" applyProtection="1">
      <alignment horizontal="center" vertical="center"/>
    </xf>
    <xf numFmtId="0" fontId="41" fillId="0" borderId="0" xfId="5" applyFont="1" applyFill="1" applyAlignment="1" applyProtection="1">
      <alignment horizontal="center" vertical="center"/>
    </xf>
    <xf numFmtId="0" fontId="41" fillId="0" borderId="0" xfId="5" applyFont="1" applyFill="1" applyAlignment="1" applyProtection="1">
      <alignment horizontal="center"/>
    </xf>
    <xf numFmtId="178" fontId="42" fillId="0" borderId="0" xfId="3" applyNumberFormat="1" applyFont="1" applyAlignment="1" applyProtection="1">
      <alignment vertical="center"/>
    </xf>
    <xf numFmtId="0" fontId="49" fillId="0" borderId="0" xfId="3" applyFont="1" applyProtection="1"/>
    <xf numFmtId="0" fontId="50" fillId="0" borderId="0" xfId="5" applyFont="1" applyProtection="1"/>
    <xf numFmtId="0" fontId="50" fillId="0" borderId="0" xfId="5" applyFont="1" applyAlignment="1" applyProtection="1">
      <alignment vertical="center"/>
    </xf>
    <xf numFmtId="0" fontId="46" fillId="0" borderId="0" xfId="5" applyFont="1" applyAlignment="1" applyProtection="1">
      <alignment vertical="center"/>
    </xf>
    <xf numFmtId="0" fontId="46" fillId="0" borderId="0" xfId="5" applyFont="1" applyAlignment="1" applyProtection="1">
      <alignment horizontal="center" vertical="center"/>
    </xf>
    <xf numFmtId="0" fontId="41" fillId="0" borderId="0" xfId="5" applyFont="1" applyAlignment="1" applyProtection="1">
      <alignment horizontal="center"/>
    </xf>
    <xf numFmtId="0" fontId="51" fillId="0" borderId="0" xfId="5" applyFont="1" applyAlignment="1" applyProtection="1">
      <alignment vertical="center"/>
    </xf>
    <xf numFmtId="0" fontId="40" fillId="0" borderId="0" xfId="5" applyFont="1" applyBorder="1" applyProtection="1"/>
    <xf numFmtId="0"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0" fontId="38" fillId="3" borderId="0" xfId="0" applyFont="1" applyFill="1">
      <alignment vertical="center"/>
    </xf>
    <xf numFmtId="0" fontId="0" fillId="9" borderId="0" xfId="0" applyFont="1" applyFill="1">
      <alignment vertical="center"/>
    </xf>
    <xf numFmtId="0" fontId="0" fillId="0" borderId="0" xfId="0" applyFont="1" applyFill="1">
      <alignment vertical="center"/>
    </xf>
    <xf numFmtId="0" fontId="38" fillId="3" borderId="39" xfId="0" applyFont="1" applyFill="1" applyBorder="1">
      <alignment vertical="center"/>
    </xf>
    <xf numFmtId="0" fontId="38" fillId="0" borderId="39" xfId="0" applyFont="1" applyFill="1" applyBorder="1">
      <alignment vertical="center"/>
    </xf>
    <xf numFmtId="0" fontId="38" fillId="0" borderId="0" xfId="0" applyFont="1" applyFill="1" applyBorder="1">
      <alignment vertical="center"/>
    </xf>
    <xf numFmtId="0" fontId="0" fillId="0" borderId="0" xfId="0" quotePrefix="1" applyFont="1" applyProtection="1">
      <alignment vertical="center"/>
    </xf>
    <xf numFmtId="0" fontId="37" fillId="0" borderId="0" xfId="5" applyFont="1" applyFill="1" applyBorder="1" applyProtection="1"/>
    <xf numFmtId="0" fontId="42" fillId="0" borderId="0" xfId="5" applyFont="1" applyFill="1" applyAlignment="1" applyProtection="1">
      <alignment horizontal="center"/>
    </xf>
    <xf numFmtId="0" fontId="40" fillId="0" borderId="0" xfId="5" applyFont="1" applyFill="1" applyProtection="1"/>
    <xf numFmtId="0" fontId="37" fillId="0" borderId="0" xfId="5" applyFont="1" applyFill="1" applyAlignment="1" applyProtection="1">
      <alignment vertical="center"/>
    </xf>
    <xf numFmtId="0" fontId="50" fillId="0" borderId="0" xfId="5" applyFont="1" applyFill="1" applyAlignment="1" applyProtection="1">
      <alignment vertical="center"/>
    </xf>
    <xf numFmtId="0" fontId="46" fillId="0" borderId="0" xfId="5" applyFont="1" applyFill="1" applyAlignment="1" applyProtection="1">
      <alignment vertical="center"/>
    </xf>
    <xf numFmtId="0" fontId="46" fillId="0" borderId="0" xfId="5" applyFont="1" applyFill="1" applyAlignment="1" applyProtection="1">
      <alignment horizontal="center" vertical="center"/>
    </xf>
    <xf numFmtId="0" fontId="51" fillId="0" borderId="0" xfId="5" applyFont="1" applyFill="1" applyAlignment="1" applyProtection="1">
      <alignment vertical="center"/>
    </xf>
    <xf numFmtId="0" fontId="40" fillId="0" borderId="0" xfId="5" applyFont="1" applyFill="1" applyBorder="1" applyProtection="1"/>
    <xf numFmtId="0" fontId="43" fillId="0" borderId="0" xfId="5" applyFont="1" applyFill="1" applyBorder="1" applyProtection="1"/>
    <xf numFmtId="0" fontId="23" fillId="0" borderId="170" xfId="5" applyFont="1" applyBorder="1" applyAlignment="1" applyProtection="1">
      <alignment vertical="center"/>
    </xf>
    <xf numFmtId="0" fontId="42" fillId="0" borderId="0" xfId="3" applyFont="1" applyFill="1" applyProtection="1"/>
    <xf numFmtId="0" fontId="42" fillId="0" borderId="0" xfId="3" applyFont="1" applyFill="1" applyAlignment="1" applyProtection="1">
      <alignment vertical="center"/>
    </xf>
    <xf numFmtId="0" fontId="42" fillId="0" borderId="0" xfId="3" applyFont="1" applyFill="1" applyAlignment="1" applyProtection="1">
      <alignment horizontal="center" vertical="center"/>
      <protection hidden="1"/>
    </xf>
    <xf numFmtId="0" fontId="42" fillId="0" borderId="0" xfId="3" applyFont="1" applyFill="1" applyAlignment="1" applyProtection="1">
      <alignment horizontal="right" vertical="center"/>
    </xf>
    <xf numFmtId="185" fontId="42" fillId="0" borderId="0" xfId="3" applyNumberFormat="1" applyFont="1" applyFill="1" applyProtection="1"/>
    <xf numFmtId="0" fontId="42" fillId="0" borderId="0" xfId="3" applyNumberFormat="1" applyFont="1" applyFill="1" applyProtection="1"/>
    <xf numFmtId="0" fontId="49" fillId="0" borderId="0" xfId="3" applyFont="1" applyFill="1" applyProtection="1"/>
    <xf numFmtId="0" fontId="27" fillId="0" borderId="35" xfId="5" applyFont="1" applyFill="1" applyBorder="1" applyAlignment="1">
      <alignment horizontal="center" vertical="center"/>
    </xf>
    <xf numFmtId="0" fontId="3" fillId="0" borderId="172" xfId="0" applyFont="1" applyFill="1" applyBorder="1" applyAlignment="1">
      <alignment horizontal="center"/>
    </xf>
    <xf numFmtId="0" fontId="3" fillId="8" borderId="173" xfId="0" applyFont="1" applyFill="1" applyBorder="1" applyAlignment="1">
      <alignment horizontal="center"/>
    </xf>
    <xf numFmtId="0" fontId="3" fillId="0" borderId="173" xfId="0" applyFont="1" applyFill="1" applyBorder="1" applyAlignment="1">
      <alignment horizontal="center"/>
    </xf>
    <xf numFmtId="0" fontId="3" fillId="0" borderId="174" xfId="0" applyFont="1" applyFill="1" applyBorder="1" applyAlignment="1">
      <alignment horizontal="center"/>
    </xf>
    <xf numFmtId="0" fontId="3" fillId="8" borderId="174" xfId="0" applyFont="1" applyFill="1" applyBorder="1" applyAlignment="1">
      <alignment horizontal="center"/>
    </xf>
    <xf numFmtId="0" fontId="3" fillId="8" borderId="171" xfId="0" applyFont="1" applyFill="1" applyBorder="1" applyAlignment="1">
      <alignment horizontal="center"/>
    </xf>
    <xf numFmtId="0" fontId="4" fillId="6" borderId="13" xfId="5" applyFont="1" applyFill="1" applyBorder="1" applyAlignment="1">
      <alignment vertical="center"/>
    </xf>
    <xf numFmtId="0" fontId="1" fillId="0" borderId="0" xfId="5" applyFont="1" applyBorder="1" applyAlignment="1">
      <alignment horizontal="left" vertical="center" wrapText="1"/>
    </xf>
    <xf numFmtId="0" fontId="1" fillId="0" borderId="175" xfId="5" applyFont="1" applyBorder="1" applyAlignment="1" applyProtection="1">
      <alignment vertical="center"/>
    </xf>
    <xf numFmtId="0" fontId="37" fillId="0" borderId="0" xfId="5" applyFont="1" applyFill="1" applyBorder="1" applyAlignment="1" applyProtection="1">
      <alignment vertical="center"/>
    </xf>
    <xf numFmtId="0" fontId="41" fillId="0" borderId="0" xfId="5" applyFont="1" applyFill="1" applyBorder="1" applyAlignment="1" applyProtection="1">
      <alignment horizontal="center" vertical="center"/>
    </xf>
    <xf numFmtId="0" fontId="39" fillId="0" borderId="0" xfId="5" applyFont="1" applyFill="1" applyBorder="1" applyAlignment="1" applyProtection="1">
      <alignment vertical="center"/>
    </xf>
    <xf numFmtId="0" fontId="42" fillId="0" borderId="0" xfId="5" applyFont="1" applyFill="1" applyBorder="1" applyAlignment="1" applyProtection="1">
      <alignment horizontal="center"/>
    </xf>
    <xf numFmtId="0" fontId="37" fillId="0" borderId="0" xfId="0" applyFont="1" applyFill="1">
      <alignment vertical="center"/>
    </xf>
    <xf numFmtId="0" fontId="42" fillId="0" borderId="0" xfId="5" applyFont="1" applyFill="1" applyAlignment="1" applyProtection="1">
      <alignment vertical="center"/>
    </xf>
    <xf numFmtId="0" fontId="54" fillId="0" borderId="0" xfId="5" applyFont="1" applyFill="1" applyAlignment="1" applyProtection="1">
      <alignment vertical="center"/>
    </xf>
    <xf numFmtId="0" fontId="37" fillId="0" borderId="0" xfId="0" applyFont="1" applyFill="1" applyProtection="1">
      <alignment vertical="center"/>
    </xf>
    <xf numFmtId="0" fontId="42" fillId="0" borderId="0" xfId="0" applyFont="1" applyFill="1" applyBorder="1" applyAlignment="1">
      <alignment vertical="center" wrapText="1"/>
    </xf>
    <xf numFmtId="0" fontId="42" fillId="0" borderId="0" xfId="0" applyFont="1" applyFill="1" applyBorder="1" applyAlignment="1">
      <alignment vertical="center"/>
    </xf>
    <xf numFmtId="0" fontId="37" fillId="0" borderId="0" xfId="0" applyFont="1" applyFill="1" applyBorder="1">
      <alignment vertical="center"/>
    </xf>
    <xf numFmtId="0" fontId="41" fillId="0" borderId="0" xfId="5" applyFont="1" applyFill="1" applyBorder="1" applyAlignment="1" applyProtection="1">
      <alignment horizontal="center"/>
    </xf>
    <xf numFmtId="0" fontId="42" fillId="0" borderId="0" xfId="5" applyFont="1" applyFill="1" applyBorder="1" applyAlignment="1" applyProtection="1">
      <alignment vertical="center" wrapText="1"/>
      <protection locked="0"/>
    </xf>
    <xf numFmtId="0" fontId="54" fillId="0" borderId="0" xfId="5" applyFont="1" applyFill="1" applyAlignment="1" applyProtection="1">
      <alignment horizontal="center"/>
    </xf>
    <xf numFmtId="0" fontId="42" fillId="0" borderId="0" xfId="5" applyFont="1" applyFill="1" applyBorder="1" applyProtection="1"/>
    <xf numFmtId="0" fontId="54" fillId="0" borderId="0" xfId="5" applyFont="1" applyFill="1" applyBorder="1" applyProtection="1"/>
    <xf numFmtId="0" fontId="55" fillId="0" borderId="0" xfId="5" applyFont="1" applyFill="1" applyBorder="1" applyProtection="1"/>
    <xf numFmtId="0" fontId="55" fillId="0" borderId="0" xfId="5" applyFont="1" applyFill="1" applyProtection="1"/>
    <xf numFmtId="0" fontId="3" fillId="0" borderId="0" xfId="5" applyFont="1" applyFill="1" applyBorder="1" applyAlignment="1" applyProtection="1">
      <alignment vertical="center"/>
    </xf>
    <xf numFmtId="0" fontId="10" fillId="0" borderId="0" xfId="3" applyFont="1" applyFill="1" applyBorder="1" applyAlignment="1" applyProtection="1">
      <alignment vertical="center"/>
    </xf>
    <xf numFmtId="0" fontId="11" fillId="0" borderId="0" xfId="5" applyFont="1" applyFill="1" applyBorder="1" applyAlignment="1" applyProtection="1">
      <alignment vertical="center"/>
    </xf>
    <xf numFmtId="0" fontId="11" fillId="0" borderId="0" xfId="3" applyFont="1" applyFill="1" applyBorder="1" applyAlignment="1" applyProtection="1">
      <alignment vertical="center"/>
    </xf>
    <xf numFmtId="0" fontId="12" fillId="0" borderId="0" xfId="3" applyFont="1" applyFill="1" applyBorder="1" applyAlignment="1" applyProtection="1">
      <alignment horizontal="left" vertical="center"/>
    </xf>
    <xf numFmtId="0" fontId="12" fillId="0" borderId="0" xfId="3" applyFont="1" applyFill="1" applyBorder="1" applyAlignment="1" applyProtection="1">
      <alignment horizontal="distributed" vertical="center"/>
    </xf>
    <xf numFmtId="0" fontId="9" fillId="0" borderId="0" xfId="3" applyFont="1" applyFill="1" applyBorder="1" applyAlignment="1" applyProtection="1">
      <alignment horizontal="distributed" vertical="center" wrapText="1"/>
    </xf>
    <xf numFmtId="0" fontId="15" fillId="0" borderId="0" xfId="5" applyFont="1" applyFill="1" applyBorder="1" applyAlignment="1" applyProtection="1">
      <alignment vertical="center"/>
    </xf>
    <xf numFmtId="0" fontId="12" fillId="0" borderId="0" xfId="5" applyFont="1" applyFill="1" applyBorder="1" applyAlignment="1" applyProtection="1">
      <alignment vertical="center" wrapText="1"/>
    </xf>
    <xf numFmtId="0" fontId="9" fillId="0" borderId="0" xfId="5" applyFont="1" applyFill="1" applyBorder="1" applyAlignment="1" applyProtection="1">
      <alignment horizontal="left" vertical="center" wrapText="1"/>
    </xf>
    <xf numFmtId="0" fontId="1" fillId="0" borderId="0" xfId="0" applyFont="1" applyFill="1" applyBorder="1" applyAlignment="1">
      <alignment vertical="center"/>
    </xf>
    <xf numFmtId="0" fontId="3" fillId="0" borderId="44" xfId="5" applyFont="1" applyFill="1" applyBorder="1" applyAlignment="1" applyProtection="1">
      <alignment vertical="center"/>
    </xf>
    <xf numFmtId="0" fontId="3" fillId="0" borderId="0" xfId="5" applyFont="1" applyFill="1" applyAlignment="1" applyProtection="1">
      <alignment horizontal="center"/>
    </xf>
    <xf numFmtId="0" fontId="3" fillId="0" borderId="0" xfId="5" applyFont="1" applyFill="1" applyProtection="1"/>
    <xf numFmtId="0" fontId="13" fillId="0" borderId="0" xfId="5" applyFont="1" applyFill="1" applyProtection="1"/>
    <xf numFmtId="0" fontId="7" fillId="0" borderId="23" xfId="5" applyFont="1" applyFill="1" applyBorder="1" applyAlignment="1" applyProtection="1">
      <alignment horizontal="centerContinuous" vertical="center"/>
    </xf>
    <xf numFmtId="0" fontId="2" fillId="0" borderId="180" xfId="5" applyFont="1" applyFill="1" applyBorder="1" applyAlignment="1" applyProtection="1">
      <alignment horizontal="center" vertical="center"/>
    </xf>
    <xf numFmtId="0" fontId="2" fillId="0" borderId="183" xfId="5" applyFont="1" applyFill="1" applyBorder="1" applyAlignment="1" applyProtection="1">
      <alignment horizontal="center" vertical="center"/>
    </xf>
    <xf numFmtId="0" fontId="2" fillId="0" borderId="184" xfId="5" applyFont="1" applyFill="1" applyBorder="1" applyAlignment="1" applyProtection="1">
      <alignment horizontal="center" shrinkToFit="1"/>
    </xf>
    <xf numFmtId="0" fontId="2" fillId="0" borderId="111" xfId="5" applyFont="1" applyFill="1" applyBorder="1" applyAlignment="1" applyProtection="1">
      <alignment horizontal="center" shrinkToFit="1"/>
    </xf>
    <xf numFmtId="0" fontId="3" fillId="2" borderId="127" xfId="3" applyFont="1" applyFill="1" applyBorder="1" applyAlignment="1" applyProtection="1">
      <alignment vertical="center"/>
    </xf>
    <xf numFmtId="0" fontId="3" fillId="2" borderId="19" xfId="3" applyFont="1" applyFill="1" applyBorder="1" applyAlignment="1" applyProtection="1">
      <alignment vertical="center"/>
    </xf>
    <xf numFmtId="0" fontId="3" fillId="2" borderId="20" xfId="3" applyFont="1" applyFill="1" applyBorder="1" applyAlignment="1" applyProtection="1">
      <alignment vertical="center"/>
    </xf>
    <xf numFmtId="0" fontId="3" fillId="0" borderId="0" xfId="3" applyFont="1" applyFill="1" applyProtection="1"/>
    <xf numFmtId="0" fontId="2" fillId="0" borderId="71" xfId="5" applyFont="1" applyFill="1" applyBorder="1" applyAlignment="1" applyProtection="1">
      <alignment horizontal="center" shrinkToFit="1"/>
    </xf>
    <xf numFmtId="0" fontId="7" fillId="0" borderId="26" xfId="5" applyFont="1" applyFill="1" applyBorder="1" applyAlignment="1">
      <alignment vertical="center" wrapText="1"/>
    </xf>
    <xf numFmtId="0" fontId="4" fillId="0" borderId="19" xfId="5" applyFont="1" applyBorder="1" applyAlignment="1" applyProtection="1">
      <alignment vertical="center"/>
    </xf>
    <xf numFmtId="0" fontId="4" fillId="6" borderId="10" xfId="5" applyFont="1" applyFill="1" applyBorder="1"/>
    <xf numFmtId="0" fontId="4" fillId="6" borderId="11" xfId="5" applyFont="1" applyFill="1" applyBorder="1" applyProtection="1"/>
    <xf numFmtId="0" fontId="7" fillId="0" borderId="74" xfId="5" applyFont="1" applyFill="1" applyBorder="1" applyAlignment="1">
      <alignment vertical="center" wrapText="1"/>
    </xf>
    <xf numFmtId="0" fontId="14" fillId="0" borderId="0" xfId="5" applyFont="1" applyFill="1" applyBorder="1" applyAlignment="1" applyProtection="1">
      <alignment horizontal="center" vertical="center"/>
    </xf>
    <xf numFmtId="0" fontId="16" fillId="0" borderId="0" xfId="5" applyFont="1" applyFill="1" applyBorder="1" applyAlignment="1" applyProtection="1">
      <alignment horizontal="center" vertical="center"/>
    </xf>
    <xf numFmtId="0" fontId="39" fillId="0" borderId="0" xfId="5" applyFont="1" applyFill="1" applyBorder="1" applyAlignment="1" applyProtection="1">
      <alignment horizontal="center" vertical="center"/>
    </xf>
    <xf numFmtId="0" fontId="37" fillId="0" borderId="0" xfId="5" applyFont="1" applyFill="1" applyBorder="1" applyAlignment="1" applyProtection="1">
      <alignment horizontal="center"/>
    </xf>
    <xf numFmtId="0" fontId="37" fillId="0" borderId="0" xfId="5" applyFont="1" applyFill="1" applyBorder="1" applyAlignment="1" applyProtection="1">
      <alignment horizontal="right" vertical="top"/>
    </xf>
    <xf numFmtId="0" fontId="37" fillId="0" borderId="0" xfId="0" applyFont="1" applyFill="1" applyBorder="1" applyProtection="1">
      <alignment vertical="center"/>
    </xf>
    <xf numFmtId="0" fontId="40" fillId="0" borderId="0" xfId="5" applyFont="1" applyFill="1" applyBorder="1" applyAlignment="1" applyProtection="1">
      <alignment vertical="center"/>
    </xf>
    <xf numFmtId="0" fontId="40" fillId="0" borderId="0" xfId="5" applyFont="1" applyFill="1" applyBorder="1" applyAlignment="1" applyProtection="1">
      <alignment horizontal="center" vertical="center"/>
    </xf>
    <xf numFmtId="0" fontId="3" fillId="0" borderId="4" xfId="3" applyFont="1" applyBorder="1" applyAlignment="1" applyProtection="1">
      <alignment horizontal="left" vertical="top"/>
    </xf>
    <xf numFmtId="0" fontId="3" fillId="0" borderId="33" xfId="3" applyFont="1" applyBorder="1" applyAlignment="1" applyProtection="1">
      <alignment horizontal="left" vertical="top"/>
    </xf>
    <xf numFmtId="0" fontId="3" fillId="0" borderId="33" xfId="3" applyFont="1" applyBorder="1" applyProtection="1"/>
    <xf numFmtId="0" fontId="56" fillId="5" borderId="74" xfId="3" applyFont="1" applyFill="1" applyBorder="1" applyAlignment="1" applyProtection="1">
      <alignment horizontal="center" vertical="center"/>
      <protection locked="0"/>
    </xf>
    <xf numFmtId="0" fontId="4" fillId="2" borderId="13" xfId="5" applyFont="1" applyFill="1" applyBorder="1" applyAlignment="1" applyProtection="1">
      <alignment vertical="center"/>
    </xf>
    <xf numFmtId="0" fontId="37" fillId="0" borderId="0" xfId="0" quotePrefix="1" applyFont="1" applyFill="1" applyProtection="1">
      <alignment vertical="center"/>
    </xf>
    <xf numFmtId="49" fontId="37" fillId="0" borderId="0" xfId="5" applyNumberFormat="1" applyFont="1" applyFill="1" applyAlignment="1" applyProtection="1">
      <alignment vertical="center"/>
    </xf>
    <xf numFmtId="0" fontId="58" fillId="0" borderId="0" xfId="5" applyFont="1" applyFill="1" applyAlignment="1" applyProtection="1">
      <alignment vertical="center"/>
    </xf>
    <xf numFmtId="0" fontId="37" fillId="0" borderId="0" xfId="5" applyFont="1" applyFill="1" applyAlignment="1" applyProtection="1">
      <alignment horizontal="left" vertical="center"/>
    </xf>
    <xf numFmtId="0" fontId="37" fillId="0" borderId="0" xfId="5" applyFont="1" applyFill="1" applyAlignment="1" applyProtection="1">
      <alignment horizontal="left"/>
    </xf>
    <xf numFmtId="0" fontId="42" fillId="0" borderId="0" xfId="5" applyFont="1" applyFill="1" applyAlignment="1" applyProtection="1">
      <alignment horizontal="left" vertical="center"/>
    </xf>
    <xf numFmtId="0" fontId="54" fillId="0" borderId="0" xfId="5" applyFont="1" applyFill="1" applyAlignment="1" applyProtection="1">
      <alignment horizontal="center" vertical="center"/>
    </xf>
    <xf numFmtId="0" fontId="42" fillId="0" borderId="0" xfId="5" applyFont="1" applyFill="1" applyAlignment="1" applyProtection="1">
      <alignment horizontal="left"/>
    </xf>
    <xf numFmtId="0" fontId="1" fillId="2" borderId="4" xfId="5" applyFont="1" applyFill="1" applyBorder="1" applyAlignment="1" applyProtection="1">
      <alignment horizontal="center" vertical="center"/>
    </xf>
    <xf numFmtId="0" fontId="1" fillId="2" borderId="8" xfId="5" applyFont="1" applyFill="1" applyBorder="1" applyAlignment="1" applyProtection="1">
      <alignment horizontal="center" vertical="center"/>
    </xf>
    <xf numFmtId="0" fontId="1" fillId="2" borderId="5" xfId="5" applyFont="1" applyFill="1" applyBorder="1" applyAlignment="1" applyProtection="1">
      <alignment horizontal="center" vertical="center"/>
    </xf>
    <xf numFmtId="0" fontId="1" fillId="2" borderId="9" xfId="5" applyFont="1" applyFill="1" applyBorder="1" applyAlignment="1" applyProtection="1">
      <alignment horizontal="center" vertical="center" wrapText="1"/>
    </xf>
    <xf numFmtId="0" fontId="1" fillId="2" borderId="2" xfId="5" applyFont="1" applyFill="1" applyBorder="1" applyAlignment="1" applyProtection="1">
      <alignment horizontal="center" vertical="center" wrapText="1"/>
    </xf>
    <xf numFmtId="0" fontId="1" fillId="2" borderId="6" xfId="5" applyFont="1" applyFill="1" applyBorder="1" applyAlignment="1" applyProtection="1">
      <alignment horizontal="center" vertical="center" wrapText="1"/>
    </xf>
    <xf numFmtId="0" fontId="1" fillId="2" borderId="39" xfId="5" applyFont="1" applyFill="1" applyBorder="1" applyAlignment="1" applyProtection="1">
      <alignment horizontal="center" vertical="center" wrapText="1"/>
    </xf>
    <xf numFmtId="0" fontId="1" fillId="2" borderId="6" xfId="5" applyFont="1" applyFill="1" applyBorder="1" applyAlignment="1" applyProtection="1">
      <alignment horizontal="center" vertical="center"/>
    </xf>
    <xf numFmtId="0" fontId="1" fillId="2" borderId="3" xfId="5" applyFont="1" applyFill="1" applyBorder="1" applyAlignment="1" applyProtection="1">
      <alignment horizontal="center" vertical="center"/>
    </xf>
    <xf numFmtId="0" fontId="1" fillId="6" borderId="2" xfId="5" applyFont="1" applyFill="1" applyBorder="1" applyAlignment="1" applyProtection="1">
      <alignment horizontal="center" vertical="center" wrapText="1"/>
    </xf>
    <xf numFmtId="0" fontId="1" fillId="6" borderId="99" xfId="5" applyFont="1" applyFill="1" applyBorder="1" applyAlignment="1" applyProtection="1">
      <alignment horizontal="center" vertical="center" wrapText="1"/>
    </xf>
    <xf numFmtId="0" fontId="1" fillId="6" borderId="38" xfId="5" applyFont="1" applyFill="1" applyBorder="1" applyAlignment="1" applyProtection="1">
      <alignment horizontal="center" vertical="center" wrapText="1"/>
    </xf>
    <xf numFmtId="179" fontId="1" fillId="7" borderId="39" xfId="5" applyNumberFormat="1" applyFont="1" applyFill="1" applyBorder="1" applyAlignment="1" applyProtection="1">
      <alignment vertical="center" wrapText="1"/>
    </xf>
    <xf numFmtId="0" fontId="1" fillId="2" borderId="3" xfId="5" applyFont="1" applyFill="1" applyBorder="1" applyAlignment="1" applyProtection="1">
      <alignment horizontal="center" vertical="center" wrapText="1"/>
    </xf>
    <xf numFmtId="0" fontId="37" fillId="0" borderId="0" xfId="5" applyFont="1" applyFill="1" applyAlignment="1">
      <alignment vertical="center"/>
    </xf>
    <xf numFmtId="0" fontId="52" fillId="0" borderId="0" xfId="5" applyFont="1" applyFill="1" applyBorder="1" applyAlignment="1" applyProtection="1">
      <alignment horizontal="center" vertical="center"/>
    </xf>
    <xf numFmtId="0" fontId="53" fillId="0" borderId="0" xfId="5" applyFont="1" applyFill="1" applyBorder="1" applyAlignment="1" applyProtection="1">
      <alignment horizontal="center"/>
    </xf>
    <xf numFmtId="0" fontId="28" fillId="0" borderId="0" xfId="3" applyFont="1" applyAlignment="1">
      <alignment horizontal="center"/>
    </xf>
    <xf numFmtId="0" fontId="2" fillId="0" borderId="28"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2" fillId="0" borderId="7" xfId="5" applyFont="1" applyFill="1" applyBorder="1" applyAlignment="1" applyProtection="1">
      <alignment horizontal="center" vertical="center" wrapText="1"/>
    </xf>
    <xf numFmtId="0" fontId="3" fillId="0" borderId="37" xfId="5" applyNumberFormat="1" applyFont="1" applyFill="1" applyBorder="1" applyAlignment="1" applyProtection="1">
      <alignment horizontal="center" wrapText="1"/>
    </xf>
    <xf numFmtId="0" fontId="3" fillId="0" borderId="34" xfId="5" applyFont="1" applyFill="1" applyBorder="1" applyAlignment="1" applyProtection="1">
      <alignment horizontal="center" wrapText="1"/>
    </xf>
    <xf numFmtId="0" fontId="3" fillId="0" borderId="50" xfId="5" applyNumberFormat="1" applyFont="1" applyFill="1" applyBorder="1" applyAlignment="1" applyProtection="1">
      <alignment horizontal="center" wrapText="1"/>
    </xf>
    <xf numFmtId="0" fontId="4" fillId="0" borderId="0" xfId="5" applyFont="1" applyFill="1" applyBorder="1" applyAlignment="1" applyProtection="1">
      <alignment horizontal="center" vertical="center"/>
    </xf>
    <xf numFmtId="0" fontId="2" fillId="0" borderId="4" xfId="5" applyFont="1" applyFill="1" applyBorder="1" applyAlignment="1" applyProtection="1">
      <alignment horizontal="center" vertical="center"/>
    </xf>
    <xf numFmtId="0" fontId="3" fillId="0" borderId="57" xfId="5" applyNumberFormat="1" applyFont="1" applyFill="1" applyBorder="1" applyAlignment="1" applyProtection="1">
      <alignment horizontal="center" wrapText="1"/>
    </xf>
    <xf numFmtId="0" fontId="3" fillId="0" borderId="47" xfId="5" applyFont="1" applyFill="1" applyBorder="1" applyAlignment="1" applyProtection="1">
      <alignment horizontal="center" wrapText="1"/>
    </xf>
    <xf numFmtId="0" fontId="3" fillId="0" borderId="45" xfId="5" applyFont="1" applyFill="1" applyBorder="1" applyAlignment="1" applyProtection="1">
      <alignment horizontal="center" vertical="center"/>
    </xf>
    <xf numFmtId="0" fontId="3" fillId="0" borderId="7" xfId="5" applyFont="1" applyBorder="1" applyAlignment="1" applyProtection="1">
      <alignment horizontal="center" vertical="center" wrapText="1"/>
    </xf>
    <xf numFmtId="0" fontId="3" fillId="0" borderId="32" xfId="5" applyFont="1" applyBorder="1" applyAlignment="1" applyProtection="1">
      <alignment horizontal="center" vertical="center" wrapText="1"/>
    </xf>
    <xf numFmtId="0" fontId="3" fillId="2" borderId="32" xfId="3" applyFont="1" applyFill="1" applyBorder="1" applyAlignment="1" applyProtection="1">
      <alignment horizontal="center" vertical="center"/>
    </xf>
    <xf numFmtId="0" fontId="3" fillId="0" borderId="48" xfId="5" applyFont="1" applyFill="1" applyBorder="1" applyAlignment="1" applyProtection="1">
      <alignment horizontal="center" wrapText="1"/>
    </xf>
    <xf numFmtId="0" fontId="3" fillId="0" borderId="4" xfId="5" applyFont="1" applyFill="1" applyBorder="1" applyAlignment="1" applyProtection="1">
      <alignment horizontal="center" wrapText="1"/>
    </xf>
    <xf numFmtId="0" fontId="3" fillId="0" borderId="9" xfId="5" applyFont="1" applyFill="1" applyBorder="1" applyAlignment="1" applyProtection="1">
      <alignment horizontal="center" wrapText="1"/>
    </xf>
    <xf numFmtId="0" fontId="3" fillId="8" borderId="31" xfId="5" applyFont="1" applyFill="1" applyBorder="1" applyAlignment="1" applyProtection="1">
      <alignment horizontal="center" wrapText="1"/>
    </xf>
    <xf numFmtId="0" fontId="3" fillId="8" borderId="49" xfId="5" applyFont="1" applyFill="1" applyBorder="1" applyAlignment="1" applyProtection="1">
      <alignment horizontal="center" wrapText="1"/>
    </xf>
    <xf numFmtId="0" fontId="3" fillId="8" borderId="48" xfId="5" applyFont="1" applyFill="1" applyBorder="1" applyAlignment="1" applyProtection="1">
      <alignment horizontal="center" wrapText="1"/>
    </xf>
    <xf numFmtId="0" fontId="3" fillId="8" borderId="9" xfId="5" applyFont="1" applyFill="1" applyBorder="1" applyAlignment="1" applyProtection="1">
      <alignment horizontal="center" wrapText="1"/>
    </xf>
    <xf numFmtId="0" fontId="3" fillId="8" borderId="4" xfId="5" applyFont="1" applyFill="1" applyBorder="1" applyAlignment="1" applyProtection="1">
      <alignment horizontal="center" wrapText="1"/>
    </xf>
    <xf numFmtId="0" fontId="3" fillId="8" borderId="20" xfId="5" applyFont="1" applyFill="1" applyBorder="1" applyAlignment="1" applyProtection="1">
      <alignment horizontal="center" wrapText="1"/>
    </xf>
    <xf numFmtId="0" fontId="3" fillId="8" borderId="34" xfId="5" applyFont="1" applyFill="1" applyBorder="1" applyAlignment="1" applyProtection="1">
      <alignment horizontal="center" wrapText="1"/>
    </xf>
    <xf numFmtId="0" fontId="3" fillId="8" borderId="47" xfId="5" applyFont="1" applyFill="1" applyBorder="1" applyAlignment="1" applyProtection="1">
      <alignment horizontal="center" wrapText="1"/>
    </xf>
    <xf numFmtId="0" fontId="3" fillId="0" borderId="38" xfId="5" applyFont="1" applyFill="1" applyBorder="1" applyAlignment="1" applyProtection="1">
      <alignment horizontal="center" wrapText="1"/>
    </xf>
    <xf numFmtId="0" fontId="3" fillId="8" borderId="37" xfId="5" applyNumberFormat="1" applyFont="1" applyFill="1" applyBorder="1" applyAlignment="1" applyProtection="1">
      <alignment horizontal="center" wrapText="1"/>
    </xf>
    <xf numFmtId="0" fontId="3" fillId="8" borderId="57" xfId="5" applyNumberFormat="1" applyFont="1" applyFill="1" applyBorder="1" applyAlignment="1" applyProtection="1">
      <alignment horizontal="center" wrapText="1"/>
    </xf>
    <xf numFmtId="0" fontId="3" fillId="8" borderId="38" xfId="5" applyFont="1" applyFill="1" applyBorder="1" applyAlignment="1" applyProtection="1">
      <alignment horizontal="center" wrapText="1"/>
    </xf>
    <xf numFmtId="0" fontId="3" fillId="0" borderId="15" xfId="5" applyFont="1" applyFill="1" applyBorder="1" applyAlignment="1" applyProtection="1">
      <alignment horizontal="center" wrapText="1"/>
    </xf>
    <xf numFmtId="0" fontId="3" fillId="0" borderId="31" xfId="5" applyFont="1" applyFill="1" applyBorder="1" applyAlignment="1" applyProtection="1">
      <alignment horizontal="center" wrapText="1"/>
    </xf>
    <xf numFmtId="0" fontId="3" fillId="0" borderId="49" xfId="5" applyFont="1" applyFill="1" applyBorder="1" applyAlignment="1" applyProtection="1">
      <alignment horizontal="center" wrapText="1"/>
    </xf>
    <xf numFmtId="0" fontId="3" fillId="0" borderId="33" xfId="5" applyFont="1" applyFill="1" applyBorder="1" applyAlignment="1" applyProtection="1">
      <alignment horizontal="center" wrapText="1"/>
    </xf>
    <xf numFmtId="0" fontId="3" fillId="8" borderId="50" xfId="5" applyNumberFormat="1" applyFont="1" applyFill="1" applyBorder="1" applyAlignment="1" applyProtection="1">
      <alignment horizontal="center" wrapText="1"/>
    </xf>
    <xf numFmtId="0" fontId="3" fillId="8" borderId="33" xfId="5" applyFont="1" applyFill="1" applyBorder="1" applyAlignment="1" applyProtection="1">
      <alignment horizontal="center" wrapText="1"/>
    </xf>
    <xf numFmtId="0" fontId="3" fillId="8" borderId="15" xfId="5" applyFont="1" applyFill="1" applyBorder="1" applyAlignment="1" applyProtection="1">
      <alignment horizontal="center" wrapText="1"/>
    </xf>
    <xf numFmtId="0" fontId="3" fillId="0" borderId="13" xfId="5" applyFont="1" applyFill="1" applyBorder="1" applyAlignment="1" applyProtection="1">
      <alignment horizontal="center" wrapText="1"/>
    </xf>
    <xf numFmtId="0" fontId="7" fillId="0" borderId="0" xfId="5" applyFont="1" applyFill="1" applyBorder="1" applyAlignment="1">
      <alignment vertical="center" wrapText="1"/>
    </xf>
    <xf numFmtId="0" fontId="3" fillId="8" borderId="51" xfId="5" applyFont="1" applyFill="1" applyBorder="1" applyAlignment="1" applyProtection="1">
      <alignment horizontal="center" wrapText="1"/>
    </xf>
    <xf numFmtId="0" fontId="3" fillId="0" borderId="51" xfId="5" applyFont="1" applyFill="1" applyBorder="1" applyAlignment="1" applyProtection="1">
      <alignment horizontal="center" wrapText="1"/>
    </xf>
    <xf numFmtId="0" fontId="3" fillId="0" borderId="16" xfId="5" applyFont="1" applyFill="1" applyBorder="1" applyAlignment="1" applyProtection="1">
      <alignment horizontal="center" wrapText="1"/>
    </xf>
    <xf numFmtId="0" fontId="3" fillId="8" borderId="16" xfId="5" applyFont="1" applyFill="1" applyBorder="1" applyAlignment="1" applyProtection="1">
      <alignment horizontal="center" wrapText="1"/>
    </xf>
    <xf numFmtId="0" fontId="3" fillId="8" borderId="19" xfId="5" applyFont="1" applyFill="1" applyBorder="1" applyAlignment="1" applyProtection="1">
      <alignment horizontal="center" wrapText="1"/>
    </xf>
    <xf numFmtId="0" fontId="3" fillId="0" borderId="0" xfId="3" applyFont="1" applyFill="1" applyBorder="1" applyAlignment="1" applyProtection="1">
      <alignment horizontal="center"/>
    </xf>
    <xf numFmtId="0" fontId="2" fillId="2" borderId="2" xfId="5" applyFont="1" applyFill="1" applyBorder="1" applyAlignment="1" applyProtection="1">
      <alignment horizontal="center" vertical="center"/>
    </xf>
    <xf numFmtId="0" fontId="1" fillId="2" borderId="2" xfId="5" applyFont="1" applyFill="1" applyBorder="1" applyAlignment="1" applyProtection="1">
      <alignment horizontal="center" vertical="center"/>
    </xf>
    <xf numFmtId="0" fontId="2" fillId="0" borderId="2" xfId="5" applyFont="1" applyFill="1" applyBorder="1" applyAlignment="1" applyProtection="1">
      <alignment horizontal="center" vertical="center"/>
    </xf>
    <xf numFmtId="0" fontId="13" fillId="0" borderId="65" xfId="5" applyFont="1" applyFill="1" applyBorder="1" applyAlignment="1" applyProtection="1">
      <alignment horizontal="center" vertical="center" wrapText="1"/>
    </xf>
    <xf numFmtId="0" fontId="2" fillId="0" borderId="24" xfId="5" applyFont="1" applyFill="1" applyBorder="1" applyAlignment="1" applyProtection="1">
      <alignment horizontal="center" vertical="center" wrapText="1"/>
    </xf>
    <xf numFmtId="0" fontId="2" fillId="0" borderId="23" xfId="5" applyFont="1" applyFill="1" applyBorder="1" applyAlignment="1" applyProtection="1">
      <alignment horizontal="center" vertical="center" wrapText="1"/>
    </xf>
    <xf numFmtId="0" fontId="3" fillId="0" borderId="4" xfId="5" applyFont="1" applyBorder="1" applyAlignment="1" applyProtection="1">
      <alignment horizontal="center"/>
    </xf>
    <xf numFmtId="0" fontId="3" fillId="0" borderId="33" xfId="5" applyFont="1" applyBorder="1" applyAlignment="1" applyProtection="1">
      <alignment horizontal="center"/>
    </xf>
    <xf numFmtId="0" fontId="3" fillId="8" borderId="2" xfId="5" applyFont="1" applyFill="1" applyBorder="1" applyAlignment="1" applyProtection="1">
      <alignment horizontal="center"/>
    </xf>
    <xf numFmtId="0" fontId="3" fillId="8" borderId="51" xfId="5" applyFont="1" applyFill="1" applyBorder="1" applyAlignment="1" applyProtection="1">
      <alignment horizontal="center"/>
    </xf>
    <xf numFmtId="0" fontId="3" fillId="8" borderId="14" xfId="5" applyFont="1" applyFill="1" applyBorder="1" applyAlignment="1" applyProtection="1">
      <alignment horizontal="center"/>
    </xf>
    <xf numFmtId="0" fontId="3" fillId="8" borderId="16" xfId="5" applyFont="1" applyFill="1" applyBorder="1" applyAlignment="1" applyProtection="1">
      <alignment horizontal="center"/>
    </xf>
    <xf numFmtId="0" fontId="3" fillId="0" borderId="14" xfId="5" applyFont="1" applyBorder="1" applyAlignment="1" applyProtection="1">
      <alignment horizontal="center"/>
    </xf>
    <xf numFmtId="0" fontId="3" fillId="0" borderId="16" xfId="5" applyFont="1" applyBorder="1" applyAlignment="1" applyProtection="1">
      <alignment horizontal="center"/>
    </xf>
    <xf numFmtId="0" fontId="3" fillId="8" borderId="4" xfId="5" applyFont="1" applyFill="1" applyBorder="1" applyAlignment="1" applyProtection="1">
      <alignment horizontal="center"/>
    </xf>
    <xf numFmtId="0" fontId="3" fillId="8" borderId="33" xfId="5" applyFont="1" applyFill="1" applyBorder="1" applyAlignment="1" applyProtection="1">
      <alignment horizontal="center"/>
    </xf>
    <xf numFmtId="0" fontId="1" fillId="2" borderId="11" xfId="5" applyFont="1" applyFill="1" applyBorder="1" applyAlignment="1" applyProtection="1">
      <alignment horizontal="center" vertical="center"/>
    </xf>
    <xf numFmtId="0" fontId="3" fillId="0" borderId="0" xfId="3" applyFont="1"/>
    <xf numFmtId="0" fontId="7" fillId="0" borderId="28" xfId="5" applyFont="1" applyFill="1" applyBorder="1" applyAlignment="1" applyProtection="1">
      <alignment horizontal="center" vertical="center"/>
    </xf>
    <xf numFmtId="0" fontId="2" fillId="0" borderId="31" xfId="5" applyFont="1" applyFill="1" applyBorder="1" applyAlignment="1" applyProtection="1">
      <alignment horizontal="center" vertical="center" wrapText="1"/>
    </xf>
    <xf numFmtId="0" fontId="2" fillId="0" borderId="142" xfId="5" applyFont="1" applyFill="1" applyBorder="1" applyAlignment="1" applyProtection="1">
      <alignment horizontal="center" vertical="center" shrinkToFit="1"/>
    </xf>
    <xf numFmtId="0" fontId="2" fillId="0" borderId="31" xfId="5" applyFont="1" applyFill="1" applyBorder="1" applyAlignment="1" applyProtection="1">
      <alignment horizontal="center" vertical="center" shrinkToFit="1"/>
    </xf>
    <xf numFmtId="0" fontId="2" fillId="0" borderId="71" xfId="5" applyFont="1" applyFill="1" applyBorder="1" applyAlignment="1" applyProtection="1">
      <alignment horizontal="center" vertical="center" shrinkToFit="1"/>
    </xf>
    <xf numFmtId="0" fontId="2" fillId="0" borderId="110" xfId="5" applyFont="1" applyFill="1" applyBorder="1" applyAlignment="1" applyProtection="1">
      <alignment horizontal="center" vertical="center" shrinkToFit="1"/>
    </xf>
    <xf numFmtId="0" fontId="2" fillId="0" borderId="111" xfId="5" applyFont="1" applyFill="1" applyBorder="1" applyAlignment="1" applyProtection="1">
      <alignment horizontal="center" vertical="center" shrinkToFit="1"/>
    </xf>
    <xf numFmtId="0" fontId="20" fillId="0" borderId="109" xfId="5" applyFont="1" applyFill="1" applyBorder="1" applyAlignment="1" applyProtection="1">
      <alignment horizontal="center" vertical="center" shrinkToFit="1"/>
    </xf>
    <xf numFmtId="0" fontId="20" fillId="0" borderId="49" xfId="5" applyFont="1" applyFill="1" applyBorder="1" applyAlignment="1" applyProtection="1">
      <alignment horizontal="center" vertical="center" shrinkToFit="1"/>
    </xf>
    <xf numFmtId="0" fontId="20" fillId="0" borderId="47" xfId="5" applyFont="1" applyFill="1" applyBorder="1" applyAlignment="1" applyProtection="1">
      <alignment horizontal="center" vertical="center" shrinkToFit="1"/>
    </xf>
    <xf numFmtId="0" fontId="20" fillId="0" borderId="71" xfId="5" applyFont="1" applyFill="1" applyBorder="1" applyAlignment="1" applyProtection="1">
      <alignment horizontal="center" vertical="center" shrinkToFit="1"/>
    </xf>
    <xf numFmtId="0" fontId="20" fillId="0" borderId="32" xfId="5" applyFont="1" applyFill="1" applyBorder="1" applyAlignment="1" applyProtection="1">
      <alignment horizontal="center" vertical="center" shrinkToFit="1"/>
    </xf>
    <xf numFmtId="0" fontId="20" fillId="0" borderId="45" xfId="5" applyFont="1" applyFill="1" applyBorder="1" applyAlignment="1" applyProtection="1">
      <alignment vertical="center" shrinkToFit="1"/>
    </xf>
    <xf numFmtId="0" fontId="20" fillId="0" borderId="31" xfId="5" applyFont="1" applyFill="1" applyBorder="1" applyAlignment="1" applyProtection="1">
      <alignment horizontal="center" vertical="center" shrinkToFit="1"/>
    </xf>
    <xf numFmtId="0" fontId="20" fillId="0" borderId="28" xfId="5" applyFont="1" applyFill="1" applyBorder="1" applyAlignment="1" applyProtection="1">
      <alignment horizontal="center"/>
    </xf>
    <xf numFmtId="0" fontId="3" fillId="0" borderId="28" xfId="5" applyFont="1" applyFill="1" applyBorder="1" applyAlignment="1" applyProtection="1">
      <alignment horizontal="center"/>
    </xf>
    <xf numFmtId="0" fontId="3" fillId="0" borderId="0" xfId="5" applyFont="1" applyFill="1" applyBorder="1" applyAlignment="1" applyProtection="1">
      <alignment horizontal="center"/>
    </xf>
    <xf numFmtId="0" fontId="4" fillId="0" borderId="7" xfId="3" applyFont="1" applyFill="1" applyBorder="1" applyAlignment="1" applyProtection="1">
      <alignment vertical="center"/>
    </xf>
    <xf numFmtId="0" fontId="1" fillId="0" borderId="0" xfId="0" applyFont="1" applyFill="1">
      <alignment vertical="center"/>
    </xf>
    <xf numFmtId="0" fontId="29" fillId="0" borderId="0" xfId="5" applyFont="1" applyFill="1" applyAlignment="1" applyProtection="1">
      <alignment vertical="top"/>
    </xf>
    <xf numFmtId="0" fontId="2" fillId="0" borderId="109" xfId="5" applyFont="1" applyBorder="1" applyAlignment="1" applyProtection="1">
      <alignment horizontal="center"/>
    </xf>
    <xf numFmtId="0" fontId="2" fillId="0" borderId="113" xfId="5" applyFont="1" applyBorder="1" applyAlignment="1" applyProtection="1">
      <alignment horizontal="center"/>
    </xf>
    <xf numFmtId="0" fontId="2" fillId="0" borderId="47" xfId="5" applyFont="1" applyBorder="1" applyAlignment="1" applyProtection="1">
      <alignment horizontal="center"/>
    </xf>
    <xf numFmtId="0" fontId="26" fillId="0" borderId="0" xfId="5" applyFont="1" applyBorder="1" applyAlignment="1" applyProtection="1">
      <alignment vertical="top" wrapText="1"/>
    </xf>
    <xf numFmtId="0" fontId="26" fillId="0" borderId="0" xfId="5" applyFont="1" applyBorder="1" applyAlignment="1" applyProtection="1">
      <alignment vertical="center"/>
    </xf>
    <xf numFmtId="0" fontId="50" fillId="0" borderId="0" xfId="5" applyFont="1" applyFill="1" applyProtection="1"/>
    <xf numFmtId="0" fontId="3" fillId="0" borderId="0" xfId="3" applyFont="1" applyFill="1" applyAlignment="1" applyProtection="1">
      <alignment vertical="center"/>
    </xf>
    <xf numFmtId="0" fontId="1" fillId="0" borderId="0" xfId="5" applyFont="1" applyFill="1" applyAlignment="1" applyProtection="1">
      <alignment horizontal="center"/>
    </xf>
    <xf numFmtId="0" fontId="2" fillId="0" borderId="142" xfId="5" applyFont="1" applyFill="1" applyBorder="1" applyAlignment="1" applyProtection="1">
      <alignment horizontal="center" shrinkToFit="1"/>
    </xf>
    <xf numFmtId="0" fontId="2" fillId="0" borderId="31" xfId="5" applyFont="1" applyFill="1" applyBorder="1" applyAlignment="1" applyProtection="1">
      <alignment horizontal="center" shrinkToFit="1"/>
    </xf>
    <xf numFmtId="0" fontId="2" fillId="0" borderId="30" xfId="5" applyFont="1" applyFill="1" applyBorder="1" applyAlignment="1" applyProtection="1">
      <alignment horizontal="center" shrinkToFit="1"/>
    </xf>
    <xf numFmtId="0" fontId="2" fillId="0" borderId="110" xfId="5" applyFont="1" applyFill="1" applyBorder="1" applyAlignment="1" applyProtection="1">
      <alignment horizontal="center" shrinkToFit="1"/>
    </xf>
    <xf numFmtId="0" fontId="2" fillId="0" borderId="32" xfId="5" applyFont="1" applyFill="1" applyBorder="1" applyAlignment="1" applyProtection="1">
      <alignment horizontal="center" shrinkToFit="1"/>
    </xf>
    <xf numFmtId="0" fontId="2" fillId="0" borderId="181" xfId="5" applyFont="1" applyFill="1" applyBorder="1" applyAlignment="1" applyProtection="1">
      <alignment horizontal="center" shrinkToFit="1"/>
    </xf>
    <xf numFmtId="0" fontId="2" fillId="0" borderId="45" xfId="5" applyFont="1" applyFill="1" applyBorder="1" applyAlignment="1" applyProtection="1">
      <alignment shrinkToFit="1"/>
    </xf>
    <xf numFmtId="0" fontId="2" fillId="2" borderId="50" xfId="5" applyFont="1" applyFill="1" applyBorder="1" applyAlignment="1" applyProtection="1">
      <alignment horizontal="center" shrinkToFit="1"/>
    </xf>
    <xf numFmtId="0" fontId="2" fillId="2" borderId="4" xfId="5" applyFont="1" applyFill="1" applyBorder="1" applyAlignment="1" applyProtection="1">
      <alignment horizontal="center" shrinkToFit="1"/>
    </xf>
    <xf numFmtId="0" fontId="2" fillId="2" borderId="9" xfId="5" applyFont="1" applyFill="1" applyBorder="1" applyAlignment="1" applyProtection="1">
      <alignment horizontal="center" shrinkToFit="1"/>
    </xf>
    <xf numFmtId="0" fontId="2" fillId="2" borderId="34" xfId="5" applyFont="1" applyFill="1" applyBorder="1" applyAlignment="1" applyProtection="1">
      <alignment horizontal="center" shrinkToFit="1"/>
    </xf>
    <xf numFmtId="0" fontId="2" fillId="2" borderId="112" xfId="5" applyFont="1" applyFill="1" applyBorder="1" applyAlignment="1" applyProtection="1">
      <alignment horizontal="center" shrinkToFit="1"/>
    </xf>
    <xf numFmtId="0" fontId="2" fillId="2" borderId="5" xfId="5" applyFont="1" applyFill="1" applyBorder="1" applyAlignment="1" applyProtection="1">
      <alignment horizontal="center" shrinkToFit="1"/>
    </xf>
    <xf numFmtId="0" fontId="2" fillId="2" borderId="33" xfId="5" applyFont="1" applyFill="1" applyBorder="1" applyAlignment="1" applyProtection="1">
      <alignment horizontal="center" shrinkToFit="1"/>
    </xf>
    <xf numFmtId="0" fontId="2" fillId="0" borderId="98" xfId="5" applyFont="1" applyBorder="1" applyAlignment="1" applyProtection="1">
      <alignment horizontal="center"/>
    </xf>
    <xf numFmtId="0" fontId="2" fillId="5" borderId="45" xfId="5" applyFont="1" applyFill="1" applyBorder="1" applyAlignment="1" applyProtection="1">
      <alignment horizontal="center"/>
    </xf>
    <xf numFmtId="0" fontId="2" fillId="0" borderId="113" xfId="5" applyFont="1" applyBorder="1" applyAlignment="1">
      <alignment horizontal="center"/>
    </xf>
    <xf numFmtId="0" fontId="2" fillId="0" borderId="98" xfId="5" applyFont="1" applyBorder="1" applyAlignment="1">
      <alignment horizontal="center"/>
    </xf>
    <xf numFmtId="0" fontId="2" fillId="0" borderId="171" xfId="5" applyFont="1" applyBorder="1" applyAlignment="1">
      <alignment horizontal="center"/>
    </xf>
    <xf numFmtId="0" fontId="28" fillId="0" borderId="0" xfId="3" applyFont="1" applyAlignment="1">
      <alignment horizontal="center"/>
    </xf>
    <xf numFmtId="0" fontId="3" fillId="0" borderId="99" xfId="3" applyFont="1" applyFill="1" applyBorder="1" applyAlignment="1" applyProtection="1">
      <alignment horizontal="center"/>
    </xf>
    <xf numFmtId="38" fontId="3" fillId="0" borderId="99" xfId="3" applyNumberFormat="1" applyFont="1" applyFill="1" applyBorder="1" applyAlignment="1" applyProtection="1">
      <alignment horizontal="center"/>
    </xf>
    <xf numFmtId="0" fontId="3" fillId="0" borderId="107" xfId="3" applyFont="1" applyFill="1" applyBorder="1" applyAlignment="1" applyProtection="1">
      <alignment horizontal="center"/>
    </xf>
    <xf numFmtId="0" fontId="3" fillId="0" borderId="195" xfId="3" applyFont="1" applyFill="1" applyBorder="1" applyAlignment="1" applyProtection="1">
      <alignment horizontal="center"/>
    </xf>
    <xf numFmtId="0" fontId="3" fillId="0" borderId="124" xfId="3" applyFont="1" applyFill="1" applyBorder="1" applyAlignment="1" applyProtection="1">
      <alignment horizontal="center"/>
    </xf>
    <xf numFmtId="0" fontId="3" fillId="0" borderId="48" xfId="3" applyFont="1" applyFill="1" applyBorder="1" applyAlignment="1" applyProtection="1">
      <alignment horizontal="center"/>
    </xf>
    <xf numFmtId="38" fontId="3" fillId="0" borderId="137" xfId="3" applyNumberFormat="1" applyFont="1" applyFill="1" applyBorder="1" applyAlignment="1" applyProtection="1">
      <alignment horizontal="center"/>
    </xf>
    <xf numFmtId="38" fontId="3" fillId="0" borderId="112" xfId="3" applyNumberFormat="1" applyFont="1" applyFill="1" applyBorder="1" applyAlignment="1" applyProtection="1">
      <alignment horizontal="center"/>
    </xf>
    <xf numFmtId="176" fontId="3" fillId="5" borderId="17" xfId="3" applyNumberFormat="1" applyFont="1" applyFill="1" applyBorder="1" applyAlignment="1" applyProtection="1">
      <alignment horizontal="right" wrapText="1"/>
      <protection locked="0"/>
    </xf>
    <xf numFmtId="176" fontId="3" fillId="5" borderId="19" xfId="3" applyNumberFormat="1" applyFont="1" applyFill="1" applyBorder="1" applyAlignment="1" applyProtection="1">
      <alignment horizontal="right" wrapText="1"/>
      <protection locked="0"/>
    </xf>
    <xf numFmtId="176" fontId="3" fillId="5" borderId="20" xfId="3" applyNumberFormat="1" applyFont="1" applyFill="1" applyBorder="1" applyAlignment="1" applyProtection="1">
      <alignment horizontal="right" wrapText="1"/>
      <protection locked="0"/>
    </xf>
    <xf numFmtId="176" fontId="3" fillId="5" borderId="4" xfId="3" applyNumberFormat="1" applyFont="1" applyFill="1" applyBorder="1" applyAlignment="1" applyProtection="1">
      <alignment horizontal="right" wrapText="1"/>
      <protection locked="0"/>
    </xf>
    <xf numFmtId="176" fontId="3" fillId="5" borderId="33" xfId="3" applyNumberFormat="1" applyFont="1" applyFill="1" applyBorder="1" applyAlignment="1" applyProtection="1">
      <alignment horizontal="right" wrapText="1"/>
      <protection locked="0"/>
    </xf>
    <xf numFmtId="176" fontId="3" fillId="5" borderId="34" xfId="3" applyNumberFormat="1" applyFont="1" applyFill="1" applyBorder="1" applyAlignment="1" applyProtection="1">
      <alignment horizontal="right" wrapText="1"/>
      <protection locked="0"/>
    </xf>
    <xf numFmtId="176" fontId="3" fillId="5" borderId="24" xfId="3" applyNumberFormat="1" applyFont="1" applyFill="1" applyBorder="1" applyAlignment="1" applyProtection="1">
      <alignment horizontal="right" wrapText="1"/>
      <protection locked="0"/>
    </xf>
    <xf numFmtId="176" fontId="3" fillId="5" borderId="7" xfId="3" applyNumberFormat="1" applyFont="1" applyFill="1" applyBorder="1" applyAlignment="1" applyProtection="1">
      <alignment horizontal="right" wrapText="1"/>
      <protection locked="0"/>
    </xf>
    <xf numFmtId="176" fontId="3" fillId="5" borderId="23" xfId="3" applyNumberFormat="1" applyFont="1" applyFill="1" applyBorder="1" applyAlignment="1" applyProtection="1">
      <alignment horizontal="right" wrapText="1"/>
      <protection locked="0"/>
    </xf>
    <xf numFmtId="0" fontId="3" fillId="0" borderId="3" xfId="3" applyFont="1" applyFill="1" applyBorder="1" applyAlignment="1" applyProtection="1">
      <alignment horizontal="center"/>
    </xf>
    <xf numFmtId="0" fontId="3" fillId="0" borderId="17" xfId="3" applyFont="1" applyFill="1" applyBorder="1" applyAlignment="1" applyProtection="1">
      <alignment horizontal="center"/>
    </xf>
    <xf numFmtId="0" fontId="3" fillId="0" borderId="4" xfId="3" applyFont="1" applyFill="1" applyBorder="1" applyAlignment="1" applyProtection="1">
      <alignment horizontal="center"/>
    </xf>
    <xf numFmtId="0" fontId="3" fillId="0" borderId="20" xfId="3" applyFont="1" applyFill="1" applyBorder="1" applyAlignment="1" applyProtection="1">
      <alignment horizontal="center"/>
    </xf>
    <xf numFmtId="0" fontId="3" fillId="0" borderId="34" xfId="3" applyFont="1" applyFill="1" applyBorder="1" applyAlignment="1" applyProtection="1">
      <alignment horizontal="center"/>
    </xf>
    <xf numFmtId="0" fontId="7" fillId="0" borderId="10" xfId="5" applyFont="1" applyFill="1" applyBorder="1" applyAlignment="1" applyProtection="1">
      <alignment horizontal="center" vertical="center" wrapText="1"/>
    </xf>
    <xf numFmtId="0" fontId="7" fillId="0" borderId="11" xfId="5" applyFont="1" applyFill="1" applyBorder="1" applyAlignment="1" applyProtection="1">
      <alignment horizontal="center" vertical="center" wrapText="1"/>
    </xf>
    <xf numFmtId="0" fontId="7" fillId="0" borderId="13" xfId="5" applyFont="1" applyFill="1" applyBorder="1" applyAlignment="1" applyProtection="1">
      <alignment horizontal="center" vertical="center" wrapText="1"/>
    </xf>
    <xf numFmtId="176" fontId="3" fillId="5" borderId="31" xfId="3" applyNumberFormat="1" applyFont="1" applyFill="1" applyBorder="1" applyAlignment="1" applyProtection="1">
      <alignment horizontal="right" wrapText="1"/>
      <protection locked="0"/>
    </xf>
    <xf numFmtId="176" fontId="3" fillId="5" borderId="32" xfId="3" applyNumberFormat="1" applyFont="1" applyFill="1" applyBorder="1" applyAlignment="1" applyProtection="1">
      <alignment horizontal="right" wrapText="1"/>
      <protection locked="0"/>
    </xf>
    <xf numFmtId="176" fontId="3" fillId="5" borderId="47" xfId="3" applyNumberFormat="1" applyFont="1" applyFill="1" applyBorder="1" applyAlignment="1" applyProtection="1">
      <alignment horizontal="right" wrapText="1"/>
      <protection locked="0"/>
    </xf>
    <xf numFmtId="176" fontId="3" fillId="5" borderId="26" xfId="3" applyNumberFormat="1" applyFont="1" applyFill="1" applyBorder="1" applyAlignment="1" applyProtection="1">
      <alignment horizontal="right" wrapText="1"/>
      <protection locked="0"/>
    </xf>
    <xf numFmtId="176" fontId="3" fillId="5" borderId="0" xfId="3" applyNumberFormat="1" applyFont="1" applyFill="1" applyBorder="1" applyAlignment="1" applyProtection="1">
      <alignment horizontal="right" wrapText="1"/>
      <protection locked="0"/>
    </xf>
    <xf numFmtId="176" fontId="3" fillId="5" borderId="27" xfId="3" applyNumberFormat="1" applyFont="1" applyFill="1" applyBorder="1" applyAlignment="1" applyProtection="1">
      <alignment horizontal="right" wrapText="1"/>
      <protection locked="0"/>
    </xf>
    <xf numFmtId="0" fontId="7" fillId="0" borderId="14" xfId="5" applyFont="1" applyFill="1" applyBorder="1" applyAlignment="1" applyProtection="1">
      <alignment horizontal="center" vertical="center" wrapText="1"/>
    </xf>
    <xf numFmtId="0" fontId="7" fillId="0" borderId="16" xfId="5" applyFont="1" applyFill="1" applyBorder="1" applyAlignment="1" applyProtection="1">
      <alignment horizontal="center" vertical="center" wrapText="1"/>
    </xf>
    <xf numFmtId="0" fontId="7" fillId="0" borderId="15" xfId="5" applyFont="1" applyFill="1" applyBorder="1" applyAlignment="1" applyProtection="1">
      <alignment horizontal="center" vertical="center" wrapText="1"/>
    </xf>
    <xf numFmtId="0" fontId="3" fillId="0" borderId="38" xfId="3" applyFont="1" applyFill="1" applyBorder="1" applyAlignment="1" applyProtection="1">
      <alignment horizontal="center"/>
    </xf>
    <xf numFmtId="0" fontId="3" fillId="0" borderId="15" xfId="3" applyFont="1" applyFill="1" applyBorder="1" applyAlignment="1" applyProtection="1">
      <alignment horizontal="center"/>
    </xf>
    <xf numFmtId="0" fontId="3" fillId="0" borderId="137" xfId="3" applyFont="1" applyFill="1" applyBorder="1" applyAlignment="1" applyProtection="1">
      <alignment horizontal="center"/>
    </xf>
    <xf numFmtId="0" fontId="3" fillId="0" borderId="112" xfId="3" applyFont="1" applyFill="1" applyBorder="1" applyAlignment="1" applyProtection="1">
      <alignment horizontal="center"/>
    </xf>
    <xf numFmtId="38" fontId="3" fillId="0" borderId="6" xfId="3" applyNumberFormat="1" applyFont="1" applyFill="1" applyBorder="1" applyAlignment="1" applyProtection="1">
      <alignment horizontal="center"/>
    </xf>
    <xf numFmtId="0" fontId="3" fillId="0" borderId="6" xfId="3" applyFont="1" applyFill="1" applyBorder="1" applyAlignment="1" applyProtection="1">
      <alignment horizontal="center"/>
    </xf>
    <xf numFmtId="38" fontId="3" fillId="0" borderId="141" xfId="3" applyNumberFormat="1" applyFont="1" applyFill="1" applyBorder="1" applyAlignment="1" applyProtection="1">
      <alignment horizontal="center"/>
    </xf>
    <xf numFmtId="38" fontId="3" fillId="0" borderId="8" xfId="3" applyNumberFormat="1" applyFont="1" applyFill="1" applyBorder="1" applyAlignment="1" applyProtection="1">
      <alignment horizontal="center"/>
    </xf>
    <xf numFmtId="0" fontId="3" fillId="0" borderId="72" xfId="3" applyFont="1" applyFill="1" applyBorder="1" applyAlignment="1" applyProtection="1">
      <alignment horizontal="center"/>
    </xf>
    <xf numFmtId="0" fontId="3" fillId="0" borderId="142" xfId="3" applyFont="1" applyFill="1" applyBorder="1" applyAlignment="1" applyProtection="1">
      <alignment horizontal="center"/>
    </xf>
    <xf numFmtId="38" fontId="3" fillId="0" borderId="135" xfId="3" applyNumberFormat="1" applyFont="1" applyFill="1" applyBorder="1" applyAlignment="1" applyProtection="1">
      <alignment horizontal="center"/>
    </xf>
    <xf numFmtId="38" fontId="3" fillId="0" borderId="138" xfId="3" applyNumberFormat="1" applyFont="1" applyFill="1" applyBorder="1" applyAlignment="1" applyProtection="1">
      <alignment horizontal="center"/>
    </xf>
    <xf numFmtId="0" fontId="2" fillId="0" borderId="14" xfId="5" applyFont="1" applyFill="1" applyBorder="1" applyAlignment="1" applyProtection="1">
      <alignment horizontal="center" vertical="center" wrapText="1"/>
    </xf>
    <xf numFmtId="0" fontId="2" fillId="0" borderId="16" xfId="5" applyFont="1" applyFill="1" applyBorder="1" applyAlignment="1" applyProtection="1">
      <alignment horizontal="center" vertical="center" wrapText="1"/>
    </xf>
    <xf numFmtId="0" fontId="2" fillId="0" borderId="16" xfId="3" applyFont="1" applyFill="1" applyBorder="1" applyProtection="1"/>
    <xf numFmtId="0" fontId="2" fillId="0" borderId="15" xfId="3" applyFont="1" applyFill="1" applyBorder="1" applyProtection="1"/>
    <xf numFmtId="0" fontId="3" fillId="0" borderId="126" xfId="3" applyFont="1" applyFill="1" applyBorder="1" applyAlignment="1" applyProtection="1">
      <alignment horizontal="center"/>
    </xf>
    <xf numFmtId="0" fontId="3" fillId="0" borderId="5" xfId="3" applyFont="1" applyFill="1" applyBorder="1" applyAlignment="1" applyProtection="1">
      <alignment horizontal="center"/>
    </xf>
    <xf numFmtId="0" fontId="3" fillId="0" borderId="134" xfId="3" applyFont="1" applyFill="1" applyBorder="1" applyAlignment="1" applyProtection="1">
      <alignment horizontal="center"/>
    </xf>
    <xf numFmtId="38" fontId="3" fillId="0" borderId="134" xfId="3" applyNumberFormat="1" applyFont="1" applyFill="1" applyBorder="1" applyAlignment="1" applyProtection="1">
      <alignment horizontal="center"/>
    </xf>
    <xf numFmtId="38" fontId="3" fillId="0" borderId="48" xfId="3" applyNumberFormat="1" applyFont="1" applyFill="1" applyBorder="1" applyAlignment="1" applyProtection="1">
      <alignment horizontal="center"/>
    </xf>
    <xf numFmtId="38" fontId="3" fillId="0" borderId="124" xfId="3" applyNumberFormat="1" applyFont="1" applyFill="1" applyBorder="1" applyAlignment="1" applyProtection="1">
      <alignment horizontal="center"/>
    </xf>
    <xf numFmtId="0" fontId="1" fillId="5" borderId="77" xfId="5" applyFont="1" applyFill="1" applyBorder="1" applyAlignment="1" applyProtection="1">
      <alignment horizontal="left" vertical="center"/>
      <protection locked="0"/>
    </xf>
    <xf numFmtId="0" fontId="1" fillId="5" borderId="65" xfId="5" applyFont="1" applyFill="1" applyBorder="1" applyAlignment="1" applyProtection="1">
      <alignment horizontal="left" vertical="center"/>
      <protection locked="0"/>
    </xf>
    <xf numFmtId="0" fontId="3" fillId="5" borderId="2" xfId="5" applyFont="1" applyFill="1" applyBorder="1" applyAlignment="1" applyProtection="1">
      <alignment vertical="center" wrapText="1"/>
      <protection locked="0"/>
    </xf>
    <xf numFmtId="0" fontId="3" fillId="5" borderId="51" xfId="5" applyFont="1" applyFill="1" applyBorder="1" applyAlignment="1" applyProtection="1">
      <alignment vertical="center" wrapText="1"/>
      <protection locked="0"/>
    </xf>
    <xf numFmtId="0" fontId="3" fillId="5" borderId="36" xfId="5" applyFont="1" applyFill="1" applyBorder="1" applyAlignment="1" applyProtection="1">
      <alignment vertical="center" wrapText="1"/>
      <protection locked="0"/>
    </xf>
    <xf numFmtId="0" fontId="2" fillId="0" borderId="10" xfId="5" applyFont="1" applyFill="1" applyBorder="1" applyAlignment="1" applyProtection="1">
      <alignment horizontal="center" vertical="center" wrapText="1"/>
    </xf>
    <xf numFmtId="0" fontId="2" fillId="0" borderId="11" xfId="5" applyFont="1" applyFill="1" applyBorder="1" applyAlignment="1" applyProtection="1">
      <alignment horizontal="center" vertical="center" wrapText="1"/>
    </xf>
    <xf numFmtId="0" fontId="2" fillId="0" borderId="13" xfId="5" applyFont="1" applyFill="1" applyBorder="1" applyAlignment="1" applyProtection="1">
      <alignment horizontal="center" vertical="center" wrapText="1"/>
    </xf>
    <xf numFmtId="0" fontId="2" fillId="0" borderId="1" xfId="5" applyFont="1" applyFill="1" applyBorder="1" applyAlignment="1" applyProtection="1">
      <alignment horizontal="center" vertical="center" wrapText="1"/>
    </xf>
    <xf numFmtId="0" fontId="33" fillId="0" borderId="22" xfId="5" applyFont="1" applyFill="1" applyBorder="1" applyAlignment="1" applyProtection="1">
      <alignment horizontal="center" vertical="center"/>
    </xf>
    <xf numFmtId="0" fontId="33" fillId="0" borderId="7" xfId="5" applyFont="1" applyFill="1" applyBorder="1" applyAlignment="1" applyProtection="1">
      <alignment horizontal="center" vertical="center"/>
    </xf>
    <xf numFmtId="0" fontId="33" fillId="0" borderId="35" xfId="5" applyFont="1" applyFill="1" applyBorder="1" applyAlignment="1" applyProtection="1">
      <alignment horizontal="center" vertical="center"/>
    </xf>
    <xf numFmtId="0" fontId="33" fillId="0" borderId="28" xfId="5" applyFont="1" applyFill="1" applyBorder="1" applyAlignment="1" applyProtection="1">
      <alignment horizontal="center" vertical="center"/>
    </xf>
    <xf numFmtId="0" fontId="33" fillId="0" borderId="0" xfId="5" applyFont="1" applyFill="1" applyBorder="1" applyAlignment="1" applyProtection="1">
      <alignment horizontal="center" vertical="center"/>
    </xf>
    <xf numFmtId="0" fontId="33" fillId="0" borderId="88" xfId="5" applyFont="1" applyFill="1" applyBorder="1" applyAlignment="1" applyProtection="1">
      <alignment horizontal="center" vertical="center"/>
    </xf>
    <xf numFmtId="0" fontId="33" fillId="0" borderId="29" xfId="5" applyFont="1" applyFill="1" applyBorder="1" applyAlignment="1" applyProtection="1">
      <alignment horizontal="center" vertical="center"/>
    </xf>
    <xf numFmtId="0" fontId="33" fillId="0" borderId="32" xfId="5" applyFont="1" applyFill="1" applyBorder="1" applyAlignment="1" applyProtection="1">
      <alignment horizontal="center" vertical="center"/>
    </xf>
    <xf numFmtId="0" fontId="33" fillId="0" borderId="44" xfId="5" applyFont="1" applyFill="1" applyBorder="1" applyAlignment="1" applyProtection="1">
      <alignment horizontal="center" vertical="center"/>
    </xf>
    <xf numFmtId="0" fontId="2" fillId="0" borderId="91" xfId="5" applyFont="1" applyFill="1" applyBorder="1" applyAlignment="1" applyProtection="1">
      <alignment horizontal="center" vertical="center"/>
    </xf>
    <xf numFmtId="0" fontId="2" fillId="0" borderId="9" xfId="5" applyFont="1" applyFill="1" applyBorder="1" applyAlignment="1" applyProtection="1">
      <alignment horizontal="center" vertical="center"/>
    </xf>
    <xf numFmtId="0" fontId="20" fillId="0" borderId="9" xfId="5" applyFont="1" applyFill="1" applyBorder="1" applyAlignment="1" applyProtection="1">
      <alignment horizontal="center" vertical="center"/>
    </xf>
    <xf numFmtId="0" fontId="2" fillId="0" borderId="92" xfId="5" applyFont="1" applyFill="1" applyBorder="1" applyAlignment="1" applyProtection="1">
      <alignment horizontal="center" vertical="center"/>
    </xf>
    <xf numFmtId="0" fontId="2" fillId="0" borderId="41" xfId="5" applyNumberFormat="1" applyFont="1" applyFill="1" applyBorder="1" applyAlignment="1" applyProtection="1">
      <alignment horizontal="center" vertical="center"/>
    </xf>
    <xf numFmtId="49" fontId="2" fillId="0" borderId="39" xfId="5" applyNumberFormat="1" applyFont="1" applyFill="1" applyBorder="1" applyAlignment="1" applyProtection="1">
      <alignment horizontal="center" vertical="center"/>
    </xf>
    <xf numFmtId="0" fontId="2" fillId="0" borderId="39" xfId="5" applyNumberFormat="1" applyFont="1" applyFill="1" applyBorder="1" applyAlignment="1" applyProtection="1">
      <alignment horizontal="center" vertical="center"/>
    </xf>
    <xf numFmtId="0" fontId="1" fillId="5" borderId="65" xfId="5" applyFont="1" applyFill="1" applyBorder="1" applyAlignment="1" applyProtection="1">
      <alignment horizontal="center" vertical="center"/>
      <protection locked="0"/>
    </xf>
    <xf numFmtId="0" fontId="1" fillId="5" borderId="69" xfId="5" applyFont="1" applyFill="1" applyBorder="1" applyAlignment="1" applyProtection="1">
      <alignment horizontal="center" vertical="center"/>
      <protection locked="0"/>
    </xf>
    <xf numFmtId="0" fontId="4" fillId="0" borderId="76" xfId="5" applyFont="1" applyFill="1" applyBorder="1" applyAlignment="1" applyProtection="1">
      <alignment horizontal="center" vertical="center"/>
    </xf>
    <xf numFmtId="0" fontId="4" fillId="0" borderId="70" xfId="5" applyFont="1" applyFill="1" applyBorder="1" applyAlignment="1" applyProtection="1">
      <alignment horizontal="center" vertical="center"/>
    </xf>
    <xf numFmtId="0" fontId="4" fillId="0" borderId="67" xfId="5" applyFont="1" applyFill="1" applyBorder="1" applyAlignment="1" applyProtection="1">
      <alignment horizontal="center" vertical="center"/>
    </xf>
    <xf numFmtId="0" fontId="3" fillId="5" borderId="2" xfId="5" applyFont="1" applyFill="1" applyBorder="1" applyAlignment="1" applyProtection="1">
      <alignment horizontal="left" vertical="center"/>
      <protection locked="0"/>
    </xf>
    <xf numFmtId="0" fontId="3" fillId="5" borderId="51" xfId="5" applyFont="1" applyFill="1" applyBorder="1" applyAlignment="1" applyProtection="1">
      <alignment horizontal="left" vertical="center"/>
      <protection locked="0"/>
    </xf>
    <xf numFmtId="0" fontId="3" fillId="5" borderId="36" xfId="5" applyFont="1" applyFill="1" applyBorder="1" applyAlignment="1" applyProtection="1">
      <alignment horizontal="left" vertical="center"/>
      <protection locked="0"/>
    </xf>
    <xf numFmtId="0" fontId="13" fillId="5" borderId="128" xfId="5" applyFont="1" applyFill="1" applyBorder="1" applyAlignment="1" applyProtection="1">
      <alignment horizontal="center" vertical="center" wrapText="1"/>
      <protection locked="0"/>
    </xf>
    <xf numFmtId="0" fontId="13" fillId="5" borderId="129" xfId="5" applyFont="1" applyFill="1" applyBorder="1" applyAlignment="1" applyProtection="1">
      <alignment horizontal="center" vertical="center" wrapText="1"/>
      <protection locked="0"/>
    </xf>
    <xf numFmtId="0" fontId="13" fillId="5" borderId="131" xfId="5" applyFont="1" applyFill="1" applyBorder="1" applyAlignment="1" applyProtection="1">
      <alignment horizontal="center" vertical="center" wrapText="1"/>
      <protection locked="0"/>
    </xf>
    <xf numFmtId="0" fontId="13" fillId="5" borderId="4" xfId="5" applyFont="1" applyFill="1" applyBorder="1" applyAlignment="1" applyProtection="1">
      <alignment horizontal="center" vertical="center" wrapText="1"/>
      <protection locked="0"/>
    </xf>
    <xf numFmtId="0" fontId="13" fillId="5" borderId="33" xfId="5" applyFont="1" applyFill="1" applyBorder="1" applyAlignment="1" applyProtection="1">
      <alignment horizontal="center" vertical="center" wrapText="1"/>
      <protection locked="0"/>
    </xf>
    <xf numFmtId="0" fontId="13" fillId="5" borderId="60" xfId="5" applyFont="1" applyFill="1" applyBorder="1" applyAlignment="1" applyProtection="1">
      <alignment horizontal="center" vertical="center" wrapText="1"/>
      <protection locked="0"/>
    </xf>
    <xf numFmtId="180" fontId="13" fillId="5" borderId="14" xfId="5" applyNumberFormat="1" applyFont="1" applyFill="1" applyBorder="1" applyAlignment="1" applyProtection="1">
      <alignment horizontal="right" vertical="center"/>
      <protection locked="0"/>
    </xf>
    <xf numFmtId="180" fontId="13" fillId="5" borderId="16" xfId="5" applyNumberFormat="1" applyFont="1" applyFill="1" applyBorder="1" applyAlignment="1" applyProtection="1">
      <alignment horizontal="right" vertical="center"/>
      <protection locked="0"/>
    </xf>
    <xf numFmtId="180" fontId="13" fillId="5" borderId="15" xfId="5" applyNumberFormat="1" applyFont="1" applyFill="1" applyBorder="1" applyAlignment="1" applyProtection="1">
      <alignment horizontal="right" vertical="center"/>
      <protection locked="0"/>
    </xf>
    <xf numFmtId="0" fontId="1" fillId="5" borderId="69" xfId="5" applyFont="1" applyFill="1" applyBorder="1" applyAlignment="1" applyProtection="1">
      <alignment horizontal="left" vertical="center"/>
      <protection locked="0"/>
    </xf>
    <xf numFmtId="0" fontId="2" fillId="0" borderId="12" xfId="5" applyFont="1" applyFill="1" applyBorder="1" applyAlignment="1" applyProtection="1">
      <alignment horizontal="center" vertical="center" wrapText="1"/>
    </xf>
    <xf numFmtId="0" fontId="2" fillId="0" borderId="127" xfId="5" applyFont="1" applyFill="1" applyBorder="1" applyAlignment="1" applyProtection="1">
      <alignment horizontal="center" vertical="center"/>
    </xf>
    <xf numFmtId="0" fontId="2" fillId="0" borderId="19" xfId="5" applyFont="1" applyFill="1" applyBorder="1" applyAlignment="1" applyProtection="1">
      <alignment horizontal="center" vertical="center"/>
    </xf>
    <xf numFmtId="0" fontId="2" fillId="0" borderId="20" xfId="5" applyFont="1" applyFill="1" applyBorder="1" applyAlignment="1" applyProtection="1">
      <alignment horizontal="center" vertical="center"/>
    </xf>
    <xf numFmtId="0" fontId="2" fillId="0" borderId="28"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2" fillId="0" borderId="27" xfId="5" applyFont="1" applyFill="1" applyBorder="1" applyAlignment="1" applyProtection="1">
      <alignment horizontal="center" vertical="center"/>
    </xf>
    <xf numFmtId="0" fontId="2" fillId="0" borderId="50" xfId="5" applyFont="1" applyFill="1" applyBorder="1" applyAlignment="1" applyProtection="1">
      <alignment horizontal="center" vertical="center"/>
    </xf>
    <xf numFmtId="0" fontId="2" fillId="0" borderId="33" xfId="5" applyFont="1" applyFill="1" applyBorder="1" applyAlignment="1" applyProtection="1">
      <alignment horizontal="center" vertical="center"/>
    </xf>
    <xf numFmtId="0" fontId="2" fillId="0" borderId="34" xfId="5" applyFont="1" applyFill="1" applyBorder="1" applyAlignment="1" applyProtection="1">
      <alignment horizontal="center" vertical="center"/>
    </xf>
    <xf numFmtId="0" fontId="2" fillId="0" borderId="22" xfId="5" applyFont="1" applyFill="1" applyBorder="1" applyAlignment="1" applyProtection="1">
      <alignment horizontal="center" vertical="center" wrapText="1"/>
    </xf>
    <xf numFmtId="0" fontId="2" fillId="0" borderId="7" xfId="5" applyFont="1" applyFill="1" applyBorder="1" applyAlignment="1" applyProtection="1">
      <alignment horizontal="center" vertical="center" wrapText="1"/>
    </xf>
    <xf numFmtId="0" fontId="2" fillId="0" borderId="35" xfId="5" applyFont="1" applyFill="1" applyBorder="1" applyAlignment="1" applyProtection="1">
      <alignment horizontal="center" vertical="center" wrapText="1"/>
    </xf>
    <xf numFmtId="0" fontId="2" fillId="0" borderId="127" xfId="5" applyFont="1" applyFill="1" applyBorder="1" applyAlignment="1" applyProtection="1">
      <alignment horizontal="center" vertical="center" wrapText="1"/>
    </xf>
    <xf numFmtId="0" fontId="2" fillId="0" borderId="19" xfId="5" applyFont="1" applyFill="1" applyBorder="1" applyAlignment="1" applyProtection="1">
      <alignment horizontal="center" vertical="center" wrapText="1"/>
    </xf>
    <xf numFmtId="0" fontId="2" fillId="0" borderId="20" xfId="5" applyFont="1" applyFill="1" applyBorder="1" applyAlignment="1" applyProtection="1">
      <alignment horizontal="center" vertical="center" wrapText="1"/>
    </xf>
    <xf numFmtId="0" fontId="2" fillId="0" borderId="29" xfId="5" applyFont="1" applyFill="1" applyBorder="1" applyAlignment="1" applyProtection="1">
      <alignment horizontal="center" vertical="center" wrapText="1"/>
    </xf>
    <xf numFmtId="0" fontId="2" fillId="0" borderId="32" xfId="5" applyFont="1" applyFill="1" applyBorder="1" applyAlignment="1" applyProtection="1">
      <alignment horizontal="center" vertical="center" wrapText="1"/>
    </xf>
    <xf numFmtId="0" fontId="2" fillId="0" borderId="47" xfId="5" applyFont="1" applyFill="1" applyBorder="1" applyAlignment="1" applyProtection="1">
      <alignment horizontal="center" vertical="center" wrapText="1"/>
    </xf>
    <xf numFmtId="0" fontId="13" fillId="5" borderId="77" xfId="5" applyFont="1" applyFill="1" applyBorder="1" applyAlignment="1" applyProtection="1">
      <alignment horizontal="center" vertical="center"/>
      <protection locked="0"/>
    </xf>
    <xf numFmtId="0" fontId="13" fillId="5" borderId="65" xfId="5" applyFont="1" applyFill="1" applyBorder="1" applyAlignment="1" applyProtection="1">
      <alignment horizontal="center" vertical="center"/>
      <protection locked="0"/>
    </xf>
    <xf numFmtId="0" fontId="2" fillId="0" borderId="39" xfId="5" applyFont="1" applyFill="1" applyBorder="1" applyAlignment="1" applyProtection="1">
      <alignment horizontal="center" vertical="center"/>
    </xf>
    <xf numFmtId="0" fontId="21" fillId="5" borderId="32" xfId="5" applyFont="1" applyFill="1" applyBorder="1" applyAlignment="1" applyProtection="1">
      <alignment horizontal="center" vertical="center"/>
      <protection locked="0"/>
    </xf>
    <xf numFmtId="0" fontId="4" fillId="0" borderId="76" xfId="5" applyFont="1" applyFill="1" applyBorder="1" applyAlignment="1" applyProtection="1">
      <alignment horizontal="center" vertical="center" wrapText="1"/>
    </xf>
    <xf numFmtId="0" fontId="4" fillId="0" borderId="70" xfId="5" applyFont="1" applyFill="1" applyBorder="1" applyAlignment="1" applyProtection="1">
      <alignment horizontal="center" vertical="center" wrapText="1"/>
    </xf>
    <xf numFmtId="0" fontId="4" fillId="0" borderId="67" xfId="5" applyFont="1" applyFill="1" applyBorder="1" applyAlignment="1" applyProtection="1">
      <alignment horizontal="center" vertical="center" wrapText="1"/>
    </xf>
    <xf numFmtId="0" fontId="3" fillId="5" borderId="94" xfId="5" applyFont="1" applyFill="1" applyBorder="1" applyAlignment="1" applyProtection="1">
      <alignment horizontal="center" wrapText="1"/>
      <protection locked="0"/>
    </xf>
    <xf numFmtId="0" fontId="3" fillId="5" borderId="74" xfId="5" applyFont="1" applyFill="1" applyBorder="1" applyAlignment="1" applyProtection="1">
      <alignment horizontal="center" wrapText="1"/>
      <protection locked="0"/>
    </xf>
    <xf numFmtId="38" fontId="3" fillId="0" borderId="107" xfId="3" applyNumberFormat="1" applyFont="1" applyFill="1" applyBorder="1" applyAlignment="1" applyProtection="1">
      <alignment horizontal="center"/>
    </xf>
    <xf numFmtId="38" fontId="3" fillId="0" borderId="195" xfId="3" applyNumberFormat="1" applyFont="1" applyFill="1" applyBorder="1" applyAlignment="1" applyProtection="1">
      <alignment horizontal="center"/>
    </xf>
    <xf numFmtId="179" fontId="3" fillId="5" borderId="17" xfId="5" applyNumberFormat="1" applyFont="1" applyFill="1" applyBorder="1" applyAlignment="1" applyProtection="1">
      <alignment horizontal="right" wrapText="1"/>
      <protection locked="0"/>
    </xf>
    <xf numFmtId="179" fontId="1" fillId="5" borderId="19" xfId="0" applyNumberFormat="1" applyFont="1" applyFill="1" applyBorder="1" applyAlignment="1" applyProtection="1">
      <alignment horizontal="right" wrapText="1"/>
      <protection locked="0"/>
    </xf>
    <xf numFmtId="179" fontId="1" fillId="5" borderId="20" xfId="0" applyNumberFormat="1" applyFont="1" applyFill="1" applyBorder="1" applyAlignment="1" applyProtection="1">
      <alignment horizontal="right" wrapText="1"/>
      <protection locked="0"/>
    </xf>
    <xf numFmtId="179" fontId="3" fillId="5" borderId="26" xfId="5" applyNumberFormat="1" applyFont="1" applyFill="1" applyBorder="1" applyAlignment="1" applyProtection="1">
      <alignment horizontal="right" wrapText="1"/>
      <protection locked="0"/>
    </xf>
    <xf numFmtId="179" fontId="1" fillId="5" borderId="0" xfId="0" applyNumberFormat="1" applyFont="1" applyFill="1" applyBorder="1" applyAlignment="1" applyProtection="1">
      <alignment horizontal="right" wrapText="1"/>
      <protection locked="0"/>
    </xf>
    <xf numFmtId="179" fontId="1" fillId="5" borderId="27" xfId="0" applyNumberFormat="1" applyFont="1" applyFill="1" applyBorder="1" applyAlignment="1" applyProtection="1">
      <alignment horizontal="right" wrapText="1"/>
      <protection locked="0"/>
    </xf>
    <xf numFmtId="49" fontId="2" fillId="0" borderId="68" xfId="5" applyNumberFormat="1" applyFont="1" applyFill="1" applyBorder="1" applyAlignment="1" applyProtection="1">
      <alignment horizontal="center" vertical="center"/>
    </xf>
    <xf numFmtId="0" fontId="1" fillId="5" borderId="77" xfId="5" applyFont="1" applyFill="1" applyBorder="1" applyAlignment="1" applyProtection="1">
      <alignment horizontal="center" vertical="center"/>
      <protection locked="0"/>
    </xf>
    <xf numFmtId="179" fontId="3" fillId="5" borderId="4" xfId="5" applyNumberFormat="1" applyFont="1" applyFill="1" applyBorder="1" applyAlignment="1" applyProtection="1">
      <alignment horizontal="right" wrapText="1"/>
      <protection locked="0"/>
    </xf>
    <xf numFmtId="179" fontId="1" fillId="5" borderId="33" xfId="0" applyNumberFormat="1" applyFont="1" applyFill="1" applyBorder="1" applyAlignment="1" applyProtection="1">
      <alignment horizontal="right" wrapText="1"/>
      <protection locked="0"/>
    </xf>
    <xf numFmtId="179" fontId="1" fillId="5" borderId="34" xfId="0" applyNumberFormat="1" applyFont="1" applyFill="1" applyBorder="1" applyAlignment="1" applyProtection="1">
      <alignment horizontal="right" wrapText="1"/>
      <protection locked="0"/>
    </xf>
    <xf numFmtId="0" fontId="3" fillId="5" borderId="9" xfId="5" applyFont="1" applyFill="1" applyBorder="1" applyAlignment="1" applyProtection="1">
      <alignment horizontal="center" wrapText="1"/>
      <protection locked="0"/>
    </xf>
    <xf numFmtId="49" fontId="2" fillId="0" borderId="39" xfId="5" applyNumberFormat="1" applyFont="1" applyFill="1" applyBorder="1" applyAlignment="1" applyProtection="1">
      <alignment horizontal="center" vertical="center" wrapText="1" shrinkToFit="1"/>
    </xf>
    <xf numFmtId="49" fontId="2" fillId="0" borderId="68" xfId="5" applyNumberFormat="1" applyFont="1" applyFill="1" applyBorder="1" applyAlignment="1" applyProtection="1">
      <alignment horizontal="center" vertical="center" wrapText="1" shrinkToFit="1"/>
    </xf>
    <xf numFmtId="0" fontId="2" fillId="0" borderId="39" xfId="5" applyNumberFormat="1" applyFont="1" applyFill="1" applyBorder="1" applyAlignment="1" applyProtection="1">
      <alignment horizontal="center" vertical="center" shrinkToFit="1"/>
    </xf>
    <xf numFmtId="0" fontId="2" fillId="0" borderId="68" xfId="5" applyNumberFormat="1" applyFont="1" applyFill="1" applyBorder="1" applyAlignment="1" applyProtection="1">
      <alignment horizontal="center" vertical="center" shrinkToFit="1"/>
    </xf>
    <xf numFmtId="0" fontId="3" fillId="0" borderId="26" xfId="3" applyFont="1" applyFill="1" applyBorder="1" applyAlignment="1" applyProtection="1">
      <alignment horizontal="center"/>
    </xf>
    <xf numFmtId="179" fontId="3" fillId="5" borderId="17" xfId="3" applyNumberFormat="1" applyFont="1" applyFill="1" applyBorder="1" applyAlignment="1" applyProtection="1">
      <alignment horizontal="right" wrapText="1"/>
      <protection locked="0"/>
    </xf>
    <xf numFmtId="179" fontId="3" fillId="5" borderId="19" xfId="3" applyNumberFormat="1" applyFont="1" applyFill="1" applyBorder="1" applyAlignment="1" applyProtection="1">
      <alignment horizontal="right" wrapText="1"/>
      <protection locked="0"/>
    </xf>
    <xf numFmtId="179" fontId="3" fillId="5" borderId="20" xfId="3" applyNumberFormat="1" applyFont="1" applyFill="1" applyBorder="1" applyAlignment="1" applyProtection="1">
      <alignment horizontal="right" wrapText="1"/>
      <protection locked="0"/>
    </xf>
    <xf numFmtId="179" fontId="3" fillId="5" borderId="4" xfId="3" applyNumberFormat="1" applyFont="1" applyFill="1" applyBorder="1" applyAlignment="1" applyProtection="1">
      <alignment horizontal="right" wrapText="1"/>
      <protection locked="0"/>
    </xf>
    <xf numFmtId="179" fontId="3" fillId="5" borderId="33" xfId="3" applyNumberFormat="1" applyFont="1" applyFill="1" applyBorder="1" applyAlignment="1" applyProtection="1">
      <alignment horizontal="right" wrapText="1"/>
      <protection locked="0"/>
    </xf>
    <xf numFmtId="179" fontId="3" fillId="5" borderId="34" xfId="3" applyNumberFormat="1" applyFont="1" applyFill="1" applyBorder="1" applyAlignment="1" applyProtection="1">
      <alignment horizontal="right" wrapText="1"/>
      <protection locked="0"/>
    </xf>
    <xf numFmtId="49" fontId="2" fillId="0" borderId="41" xfId="5" applyNumberFormat="1" applyFont="1" applyFill="1" applyBorder="1" applyAlignment="1" applyProtection="1">
      <alignment horizontal="center" vertical="center" shrinkToFit="1"/>
    </xf>
    <xf numFmtId="49" fontId="2" fillId="0" borderId="39" xfId="5" applyNumberFormat="1" applyFont="1" applyFill="1" applyBorder="1" applyAlignment="1" applyProtection="1">
      <alignment horizontal="center" vertical="center" shrinkToFit="1"/>
    </xf>
    <xf numFmtId="0" fontId="2" fillId="0" borderId="41" xfId="5" applyNumberFormat="1" applyFont="1" applyFill="1" applyBorder="1" applyAlignment="1" applyProtection="1">
      <alignment horizontal="center" vertical="center" shrinkToFit="1"/>
    </xf>
    <xf numFmtId="0" fontId="3" fillId="0" borderId="139" xfId="3" applyFont="1" applyFill="1" applyBorder="1" applyAlignment="1" applyProtection="1">
      <alignment horizontal="center"/>
    </xf>
    <xf numFmtId="0" fontId="3" fillId="0" borderId="27" xfId="3" applyFont="1" applyFill="1" applyBorder="1" applyAlignment="1" applyProtection="1">
      <alignment horizontal="center"/>
    </xf>
    <xf numFmtId="0" fontId="3" fillId="0" borderId="30" xfId="3" applyFont="1" applyFill="1" applyBorder="1" applyAlignment="1" applyProtection="1">
      <alignment horizontal="center"/>
    </xf>
    <xf numFmtId="176" fontId="3" fillId="5" borderId="17" xfId="5" applyNumberFormat="1" applyFont="1" applyFill="1" applyBorder="1" applyAlignment="1" applyProtection="1">
      <alignment horizontal="right" wrapText="1"/>
      <protection locked="0"/>
    </xf>
    <xf numFmtId="176" fontId="1" fillId="5" borderId="19" xfId="0" applyNumberFormat="1" applyFont="1" applyFill="1" applyBorder="1" applyAlignment="1" applyProtection="1">
      <alignment horizontal="right" wrapText="1"/>
      <protection locked="0"/>
    </xf>
    <xf numFmtId="176" fontId="1" fillId="5" borderId="20" xfId="0" applyNumberFormat="1" applyFont="1" applyFill="1" applyBorder="1" applyAlignment="1" applyProtection="1">
      <alignment horizontal="right" wrapText="1"/>
      <protection locked="0"/>
    </xf>
    <xf numFmtId="176" fontId="3" fillId="5" borderId="26" xfId="5" applyNumberFormat="1" applyFont="1" applyFill="1" applyBorder="1" applyAlignment="1" applyProtection="1">
      <alignment horizontal="right" wrapText="1"/>
      <protection locked="0"/>
    </xf>
    <xf numFmtId="176" fontId="1" fillId="5" borderId="0" xfId="0" applyNumberFormat="1" applyFont="1" applyFill="1" applyBorder="1" applyAlignment="1" applyProtection="1">
      <alignment horizontal="right" wrapText="1"/>
      <protection locked="0"/>
    </xf>
    <xf numFmtId="176" fontId="1" fillId="5" borderId="27" xfId="0" applyNumberFormat="1" applyFont="1" applyFill="1" applyBorder="1" applyAlignment="1" applyProtection="1">
      <alignment horizontal="right" wrapText="1"/>
      <protection locked="0"/>
    </xf>
    <xf numFmtId="179" fontId="1" fillId="5" borderId="40" xfId="0" applyNumberFormat="1" applyFont="1" applyFill="1" applyBorder="1" applyAlignment="1" applyProtection="1">
      <alignment horizontal="right" wrapText="1"/>
      <protection locked="0"/>
    </xf>
    <xf numFmtId="179" fontId="3" fillId="5" borderId="31" xfId="5" applyNumberFormat="1" applyFont="1" applyFill="1" applyBorder="1" applyAlignment="1" applyProtection="1">
      <alignment horizontal="right" wrapText="1"/>
      <protection locked="0"/>
    </xf>
    <xf numFmtId="179" fontId="1" fillId="5" borderId="32" xfId="0" applyNumberFormat="1" applyFont="1" applyFill="1" applyBorder="1" applyAlignment="1" applyProtection="1">
      <alignment horizontal="right" wrapText="1"/>
      <protection locked="0"/>
    </xf>
    <xf numFmtId="179" fontId="1" fillId="5" borderId="44" xfId="0" applyNumberFormat="1" applyFont="1" applyFill="1" applyBorder="1" applyAlignment="1" applyProtection="1">
      <alignment horizontal="right" wrapText="1"/>
      <protection locked="0"/>
    </xf>
    <xf numFmtId="176" fontId="3" fillId="5" borderId="2" xfId="5" applyNumberFormat="1" applyFont="1" applyFill="1" applyBorder="1" applyAlignment="1" applyProtection="1">
      <alignment horizontal="right" wrapText="1"/>
      <protection locked="0"/>
    </xf>
    <xf numFmtId="176" fontId="1" fillId="5" borderId="51" xfId="0" applyNumberFormat="1" applyFont="1" applyFill="1" applyBorder="1" applyAlignment="1" applyProtection="1">
      <alignment horizontal="right" wrapText="1"/>
      <protection locked="0"/>
    </xf>
    <xf numFmtId="176" fontId="1" fillId="5" borderId="38" xfId="0" applyNumberFormat="1" applyFont="1" applyFill="1" applyBorder="1" applyAlignment="1" applyProtection="1">
      <alignment horizontal="right" wrapText="1"/>
      <protection locked="0"/>
    </xf>
    <xf numFmtId="0" fontId="3" fillId="5" borderId="127" xfId="5" applyFont="1" applyFill="1" applyBorder="1" applyAlignment="1" applyProtection="1">
      <alignment horizontal="center" wrapText="1"/>
      <protection locked="0"/>
    </xf>
    <xf numFmtId="0" fontId="3" fillId="5" borderId="50" xfId="5" applyFont="1" applyFill="1" applyBorder="1" applyAlignment="1" applyProtection="1">
      <alignment horizontal="center" wrapText="1"/>
      <protection locked="0"/>
    </xf>
    <xf numFmtId="0" fontId="3" fillId="5" borderId="124" xfId="5" applyFont="1" applyFill="1" applyBorder="1" applyAlignment="1" applyProtection="1">
      <alignment horizontal="center" wrapText="1"/>
      <protection locked="0"/>
    </xf>
    <xf numFmtId="0" fontId="3" fillId="5" borderId="48" xfId="5" applyFont="1" applyFill="1" applyBorder="1" applyAlignment="1" applyProtection="1">
      <alignment horizontal="center" wrapText="1"/>
      <protection locked="0"/>
    </xf>
    <xf numFmtId="0" fontId="3" fillId="0" borderId="126" xfId="5" applyFont="1" applyFill="1" applyBorder="1" applyAlignment="1" applyProtection="1">
      <alignment horizontal="center" wrapText="1"/>
    </xf>
    <xf numFmtId="0" fontId="3" fillId="0" borderId="5" xfId="5" applyFont="1" applyFill="1" applyBorder="1" applyAlignment="1" applyProtection="1">
      <alignment horizontal="center" wrapText="1"/>
    </xf>
    <xf numFmtId="0" fontId="3" fillId="5" borderId="17" xfId="5" applyFont="1" applyFill="1" applyBorder="1" applyAlignment="1" applyProtection="1">
      <alignment horizontal="left" vertical="center" wrapText="1"/>
      <protection locked="0"/>
    </xf>
    <xf numFmtId="0" fontId="3" fillId="5" borderId="19" xfId="5" applyFont="1" applyFill="1" applyBorder="1" applyAlignment="1" applyProtection="1">
      <alignment horizontal="left" vertical="center" wrapText="1"/>
      <protection locked="0"/>
    </xf>
    <xf numFmtId="0" fontId="3" fillId="5" borderId="4" xfId="3" applyFont="1" applyFill="1" applyBorder="1" applyAlignment="1" applyProtection="1">
      <alignment horizontal="left" vertical="center" wrapText="1"/>
      <protection locked="0"/>
    </xf>
    <xf numFmtId="0" fontId="3" fillId="5" borderId="33" xfId="3" applyFont="1" applyFill="1" applyBorder="1" applyAlignment="1" applyProtection="1">
      <alignment horizontal="left" vertical="center" wrapText="1"/>
      <protection locked="0"/>
    </xf>
    <xf numFmtId="182" fontId="3" fillId="5" borderId="17" xfId="5" applyNumberFormat="1" applyFont="1" applyFill="1" applyBorder="1" applyAlignment="1" applyProtection="1">
      <alignment horizontal="right" wrapText="1"/>
      <protection locked="0"/>
    </xf>
    <xf numFmtId="182" fontId="1" fillId="5" borderId="19" xfId="0" applyNumberFormat="1" applyFont="1" applyFill="1" applyBorder="1" applyAlignment="1" applyProtection="1">
      <alignment horizontal="right" wrapText="1"/>
      <protection locked="0"/>
    </xf>
    <xf numFmtId="182" fontId="1" fillId="5" borderId="20" xfId="0" applyNumberFormat="1" applyFont="1" applyFill="1" applyBorder="1" applyAlignment="1" applyProtection="1">
      <alignment horizontal="right" wrapText="1"/>
      <protection locked="0"/>
    </xf>
    <xf numFmtId="182" fontId="3" fillId="5" borderId="26" xfId="5" applyNumberFormat="1" applyFont="1" applyFill="1" applyBorder="1" applyAlignment="1" applyProtection="1">
      <alignment horizontal="right" wrapText="1"/>
      <protection locked="0"/>
    </xf>
    <xf numFmtId="182" fontId="1" fillId="5" borderId="0" xfId="0" applyNumberFormat="1" applyFont="1" applyFill="1" applyBorder="1" applyAlignment="1" applyProtection="1">
      <alignment horizontal="right" wrapText="1"/>
      <protection locked="0"/>
    </xf>
    <xf numFmtId="182" fontId="1" fillId="5" borderId="27" xfId="0" applyNumberFormat="1" applyFont="1" applyFill="1" applyBorder="1" applyAlignment="1" applyProtection="1">
      <alignment horizontal="right" wrapText="1"/>
      <protection locked="0"/>
    </xf>
    <xf numFmtId="0" fontId="3" fillId="0" borderId="162" xfId="3" applyFont="1" applyFill="1" applyBorder="1" applyAlignment="1" applyProtection="1">
      <alignment horizontal="center"/>
    </xf>
    <xf numFmtId="0" fontId="3" fillId="0" borderId="196" xfId="3" applyFont="1" applyFill="1" applyBorder="1" applyAlignment="1" applyProtection="1">
      <alignment horizontal="center"/>
    </xf>
    <xf numFmtId="0" fontId="3" fillId="0" borderId="49" xfId="3" applyFont="1" applyFill="1" applyBorder="1" applyAlignment="1" applyProtection="1">
      <alignment horizontal="center"/>
    </xf>
    <xf numFmtId="0" fontId="3" fillId="5" borderId="29" xfId="5" applyFont="1" applyFill="1" applyBorder="1" applyAlignment="1" applyProtection="1">
      <alignment horizontal="center" wrapText="1"/>
      <protection locked="0"/>
    </xf>
    <xf numFmtId="0" fontId="3" fillId="5" borderId="49" xfId="5" applyFont="1" applyFill="1" applyBorder="1" applyAlignment="1" applyProtection="1">
      <alignment horizontal="center" wrapText="1"/>
      <protection locked="0"/>
    </xf>
    <xf numFmtId="0" fontId="3" fillId="0" borderId="30" xfId="5" applyFont="1" applyFill="1" applyBorder="1" applyAlignment="1" applyProtection="1">
      <alignment horizontal="center" wrapText="1"/>
    </xf>
    <xf numFmtId="0" fontId="3" fillId="5" borderId="31" xfId="3" applyFont="1" applyFill="1" applyBorder="1" applyAlignment="1" applyProtection="1">
      <alignment horizontal="left" vertical="center" wrapText="1"/>
      <protection locked="0"/>
    </xf>
    <xf numFmtId="0" fontId="3" fillId="5" borderId="32" xfId="3" applyFont="1" applyFill="1" applyBorder="1" applyAlignment="1" applyProtection="1">
      <alignment horizontal="left" vertical="center" wrapText="1"/>
      <protection locked="0"/>
    </xf>
    <xf numFmtId="0" fontId="3" fillId="5" borderId="17" xfId="5" applyFont="1" applyFill="1" applyBorder="1" applyAlignment="1" applyProtection="1">
      <alignment horizontal="center" wrapText="1"/>
      <protection locked="0"/>
    </xf>
    <xf numFmtId="0" fontId="3" fillId="5" borderId="31" xfId="5" applyFont="1" applyFill="1" applyBorder="1" applyAlignment="1" applyProtection="1">
      <alignment horizontal="center" wrapText="1"/>
      <protection locked="0"/>
    </xf>
    <xf numFmtId="0" fontId="3" fillId="0" borderId="37" xfId="5" applyNumberFormat="1" applyFont="1" applyFill="1" applyBorder="1" applyAlignment="1" applyProtection="1">
      <alignment horizontal="center" wrapText="1"/>
    </xf>
    <xf numFmtId="0" fontId="3" fillId="0" borderId="127" xfId="5" applyNumberFormat="1" applyFont="1" applyFill="1" applyBorder="1" applyAlignment="1" applyProtection="1">
      <alignment horizontal="center" wrapText="1"/>
    </xf>
    <xf numFmtId="0" fontId="3" fillId="0" borderId="99" xfId="5" applyNumberFormat="1" applyFont="1" applyFill="1" applyBorder="1" applyAlignment="1" applyProtection="1">
      <alignment horizontal="center" wrapText="1"/>
    </xf>
    <xf numFmtId="0" fontId="3" fillId="0" borderId="107" xfId="5" applyNumberFormat="1" applyFont="1" applyFill="1" applyBorder="1" applyAlignment="1" applyProtection="1">
      <alignment horizontal="center" wrapText="1"/>
    </xf>
    <xf numFmtId="0" fontId="3" fillId="0" borderId="20" xfId="5" applyFont="1" applyFill="1" applyBorder="1" applyAlignment="1" applyProtection="1">
      <alignment horizontal="center" wrapText="1"/>
    </xf>
    <xf numFmtId="0" fontId="3" fillId="0" borderId="27" xfId="5" applyFont="1" applyFill="1" applyBorder="1" applyAlignment="1" applyProtection="1">
      <alignment horizontal="center" wrapText="1"/>
    </xf>
    <xf numFmtId="0" fontId="3" fillId="5" borderId="39" xfId="5" applyFont="1" applyFill="1" applyBorder="1" applyAlignment="1" applyProtection="1">
      <alignment horizontal="center" wrapText="1"/>
      <protection locked="0"/>
    </xf>
    <xf numFmtId="0" fontId="3" fillId="5" borderId="65" xfId="5" applyFont="1" applyFill="1" applyBorder="1" applyAlignment="1" applyProtection="1">
      <alignment horizontal="center" wrapText="1"/>
      <protection locked="0"/>
    </xf>
    <xf numFmtId="0" fontId="3" fillId="0" borderId="17" xfId="5" applyFont="1" applyFill="1" applyBorder="1" applyAlignment="1" applyProtection="1">
      <alignment horizontal="center" vertical="center" wrapText="1"/>
      <protection locked="0"/>
    </xf>
    <xf numFmtId="0" fontId="3" fillId="0" borderId="20" xfId="5" applyFont="1" applyFill="1" applyBorder="1" applyAlignment="1" applyProtection="1">
      <alignment horizontal="center" vertical="center" wrapText="1"/>
      <protection locked="0"/>
    </xf>
    <xf numFmtId="0" fontId="3" fillId="0" borderId="31" xfId="5" applyFont="1" applyFill="1" applyBorder="1" applyAlignment="1" applyProtection="1">
      <alignment horizontal="center" vertical="center" wrapText="1"/>
      <protection locked="0"/>
    </xf>
    <xf numFmtId="0" fontId="3" fillId="0" borderId="47" xfId="5" applyFont="1" applyFill="1" applyBorder="1" applyAlignment="1" applyProtection="1">
      <alignment horizontal="center" vertical="center" wrapText="1"/>
      <protection locked="0"/>
    </xf>
    <xf numFmtId="0" fontId="3" fillId="5" borderId="17" xfId="5" applyNumberFormat="1" applyFont="1" applyFill="1" applyBorder="1" applyAlignment="1" applyProtection="1">
      <alignment horizontal="right" wrapText="1"/>
      <protection locked="0"/>
    </xf>
    <xf numFmtId="0" fontId="1" fillId="5" borderId="20" xfId="0" applyNumberFormat="1" applyFont="1" applyFill="1" applyBorder="1" applyAlignment="1" applyProtection="1">
      <alignment horizontal="right" wrapText="1"/>
      <protection locked="0"/>
    </xf>
    <xf numFmtId="0" fontId="3" fillId="5" borderId="26" xfId="5" applyNumberFormat="1" applyFont="1" applyFill="1" applyBorder="1" applyAlignment="1" applyProtection="1">
      <alignment horizontal="right" wrapText="1"/>
      <protection locked="0"/>
    </xf>
    <xf numFmtId="0" fontId="1" fillId="5" borderId="27" xfId="0" applyNumberFormat="1" applyFont="1" applyFill="1" applyBorder="1" applyAlignment="1" applyProtection="1">
      <alignment horizontal="right" wrapText="1"/>
      <protection locked="0"/>
    </xf>
    <xf numFmtId="0" fontId="3" fillId="5" borderId="17" xfId="5" applyFont="1" applyFill="1" applyBorder="1" applyAlignment="1" applyProtection="1">
      <alignment horizontal="right" wrapText="1"/>
      <protection locked="0"/>
    </xf>
    <xf numFmtId="0" fontId="1" fillId="5" borderId="20" xfId="0" applyFont="1" applyFill="1" applyBorder="1" applyAlignment="1" applyProtection="1">
      <alignment horizontal="right" wrapText="1"/>
      <protection locked="0"/>
    </xf>
    <xf numFmtId="0" fontId="3" fillId="5" borderId="26" xfId="5" applyFont="1" applyFill="1" applyBorder="1" applyAlignment="1" applyProtection="1">
      <alignment horizontal="right" wrapText="1"/>
      <protection locked="0"/>
    </xf>
    <xf numFmtId="0" fontId="1" fillId="5" borderId="27" xfId="0" applyFont="1" applyFill="1" applyBorder="1" applyAlignment="1" applyProtection="1">
      <alignment horizontal="right" wrapText="1"/>
      <protection locked="0"/>
    </xf>
    <xf numFmtId="181" fontId="3" fillId="6" borderId="2" xfId="5" applyNumberFormat="1" applyFont="1" applyFill="1" applyBorder="1" applyAlignment="1" applyProtection="1">
      <alignment horizontal="center" wrapText="1"/>
      <protection locked="0"/>
    </xf>
    <xf numFmtId="181" fontId="3" fillId="6" borderId="51" xfId="5" applyNumberFormat="1" applyFont="1" applyFill="1" applyBorder="1" applyAlignment="1" applyProtection="1">
      <alignment horizontal="center" wrapText="1"/>
      <protection locked="0"/>
    </xf>
    <xf numFmtId="181" fontId="3" fillId="6" borderId="38" xfId="5" applyNumberFormat="1" applyFont="1" applyFill="1" applyBorder="1" applyAlignment="1" applyProtection="1">
      <alignment horizontal="center" wrapText="1"/>
      <protection locked="0"/>
    </xf>
    <xf numFmtId="0" fontId="3" fillId="0" borderId="34" xfId="5" applyFont="1" applyFill="1" applyBorder="1" applyAlignment="1" applyProtection="1">
      <alignment horizontal="center" wrapText="1"/>
    </xf>
    <xf numFmtId="0" fontId="3" fillId="0" borderId="4" xfId="5" applyFont="1" applyFill="1" applyBorder="1" applyAlignment="1" applyProtection="1">
      <alignment horizontal="center" vertical="center" wrapText="1"/>
      <protection locked="0"/>
    </xf>
    <xf numFmtId="0" fontId="3" fillId="0" borderId="34" xfId="5" applyFont="1" applyFill="1" applyBorder="1" applyAlignment="1" applyProtection="1">
      <alignment horizontal="center" vertical="center" wrapText="1"/>
      <protection locked="0"/>
    </xf>
    <xf numFmtId="0" fontId="3" fillId="5" borderId="2" xfId="5" applyNumberFormat="1" applyFont="1" applyFill="1" applyBorder="1" applyAlignment="1" applyProtection="1">
      <alignment horizontal="right" wrapText="1"/>
      <protection locked="0"/>
    </xf>
    <xf numFmtId="0" fontId="1" fillId="5" borderId="38" xfId="0" applyNumberFormat="1" applyFont="1" applyFill="1" applyBorder="1" applyAlignment="1" applyProtection="1">
      <alignment horizontal="right" wrapText="1"/>
      <protection locked="0"/>
    </xf>
    <xf numFmtId="0" fontId="3" fillId="5" borderId="4" xfId="5" applyFont="1" applyFill="1" applyBorder="1" applyAlignment="1" applyProtection="1">
      <alignment horizontal="right" wrapText="1"/>
      <protection locked="0"/>
    </xf>
    <xf numFmtId="0" fontId="1" fillId="5" borderId="34" xfId="0" applyFont="1" applyFill="1" applyBorder="1" applyAlignment="1" applyProtection="1">
      <alignment horizontal="right" wrapText="1"/>
      <protection locked="0"/>
    </xf>
    <xf numFmtId="176" fontId="3" fillId="5" borderId="4" xfId="5" applyNumberFormat="1" applyFont="1" applyFill="1" applyBorder="1" applyAlignment="1" applyProtection="1">
      <alignment horizontal="right" wrapText="1"/>
      <protection locked="0"/>
    </xf>
    <xf numFmtId="176" fontId="1" fillId="5" borderId="33" xfId="0" applyNumberFormat="1" applyFont="1" applyFill="1" applyBorder="1" applyAlignment="1" applyProtection="1">
      <alignment horizontal="right" wrapText="1"/>
      <protection locked="0"/>
    </xf>
    <xf numFmtId="176" fontId="1" fillId="5" borderId="34" xfId="0" applyNumberFormat="1" applyFont="1" applyFill="1" applyBorder="1" applyAlignment="1" applyProtection="1">
      <alignment horizontal="right" wrapText="1"/>
      <protection locked="0"/>
    </xf>
    <xf numFmtId="176" fontId="3" fillId="5" borderId="51" xfId="5" applyNumberFormat="1" applyFont="1" applyFill="1" applyBorder="1" applyAlignment="1" applyProtection="1">
      <alignment horizontal="right" wrapText="1"/>
      <protection locked="0"/>
    </xf>
    <xf numFmtId="176" fontId="3" fillId="5" borderId="38" xfId="5" applyNumberFormat="1" applyFont="1" applyFill="1" applyBorder="1" applyAlignment="1" applyProtection="1">
      <alignment horizontal="right" wrapText="1"/>
      <protection locked="0"/>
    </xf>
    <xf numFmtId="182" fontId="3" fillId="5" borderId="4" xfId="5" applyNumberFormat="1" applyFont="1" applyFill="1" applyBorder="1" applyAlignment="1" applyProtection="1">
      <alignment horizontal="right" wrapText="1"/>
      <protection locked="0"/>
    </xf>
    <xf numFmtId="182" fontId="1" fillId="5" borderId="33" xfId="0" applyNumberFormat="1" applyFont="1" applyFill="1" applyBorder="1" applyAlignment="1" applyProtection="1">
      <alignment horizontal="right" wrapText="1"/>
      <protection locked="0"/>
    </xf>
    <xf numFmtId="182" fontId="1" fillId="5" borderId="34" xfId="0" applyNumberFormat="1" applyFont="1" applyFill="1" applyBorder="1" applyAlignment="1" applyProtection="1">
      <alignment horizontal="right" wrapText="1"/>
      <protection locked="0"/>
    </xf>
    <xf numFmtId="0" fontId="3" fillId="5" borderId="4" xfId="5" applyFont="1" applyFill="1" applyBorder="1" applyAlignment="1" applyProtection="1">
      <alignment horizontal="center" wrapText="1"/>
      <protection locked="0"/>
    </xf>
    <xf numFmtId="176" fontId="3" fillId="5" borderId="0" xfId="5" applyNumberFormat="1" applyFont="1" applyFill="1" applyBorder="1" applyAlignment="1" applyProtection="1">
      <alignment horizontal="right" wrapText="1"/>
      <protection locked="0"/>
    </xf>
    <xf numFmtId="176" fontId="3" fillId="5" borderId="27" xfId="5" applyNumberFormat="1" applyFont="1" applyFill="1" applyBorder="1" applyAlignment="1" applyProtection="1">
      <alignment horizontal="right" wrapText="1"/>
      <protection locked="0"/>
    </xf>
    <xf numFmtId="176" fontId="3" fillId="5" borderId="33" xfId="5" applyNumberFormat="1" applyFont="1" applyFill="1" applyBorder="1" applyAlignment="1" applyProtection="1">
      <alignment horizontal="right" wrapText="1"/>
      <protection locked="0"/>
    </xf>
    <xf numFmtId="176" fontId="3" fillId="5" borderId="34" xfId="5" applyNumberFormat="1" applyFont="1" applyFill="1" applyBorder="1" applyAlignment="1" applyProtection="1">
      <alignment horizontal="right" wrapText="1"/>
      <protection locked="0"/>
    </xf>
    <xf numFmtId="182" fontId="3" fillId="5" borderId="0" xfId="5" applyNumberFormat="1" applyFont="1" applyFill="1" applyBorder="1" applyAlignment="1" applyProtection="1">
      <alignment horizontal="right" wrapText="1"/>
      <protection locked="0"/>
    </xf>
    <xf numFmtId="182" fontId="3" fillId="5" borderId="27" xfId="5" applyNumberFormat="1" applyFont="1" applyFill="1" applyBorder="1" applyAlignment="1" applyProtection="1">
      <alignment horizontal="right" wrapText="1"/>
      <protection locked="0"/>
    </xf>
    <xf numFmtId="182" fontId="3" fillId="5" borderId="33" xfId="5" applyNumberFormat="1" applyFont="1" applyFill="1" applyBorder="1" applyAlignment="1" applyProtection="1">
      <alignment horizontal="right" wrapText="1"/>
      <protection locked="0"/>
    </xf>
    <xf numFmtId="182" fontId="3" fillId="5" borderId="34" xfId="5" applyNumberFormat="1" applyFont="1" applyFill="1" applyBorder="1" applyAlignment="1" applyProtection="1">
      <alignment horizontal="right" wrapText="1"/>
      <protection locked="0"/>
    </xf>
    <xf numFmtId="179" fontId="3" fillId="5" borderId="0" xfId="5" applyNumberFormat="1" applyFont="1" applyFill="1" applyBorder="1" applyAlignment="1" applyProtection="1">
      <alignment horizontal="right" wrapText="1"/>
      <protection locked="0"/>
    </xf>
    <xf numFmtId="179" fontId="3" fillId="5" borderId="27" xfId="5" applyNumberFormat="1" applyFont="1" applyFill="1" applyBorder="1" applyAlignment="1" applyProtection="1">
      <alignment horizontal="right" wrapText="1"/>
      <protection locked="0"/>
    </xf>
    <xf numFmtId="179" fontId="3" fillId="5" borderId="33" xfId="5" applyNumberFormat="1" applyFont="1" applyFill="1" applyBorder="1" applyAlignment="1" applyProtection="1">
      <alignment horizontal="right" wrapText="1"/>
      <protection locked="0"/>
    </xf>
    <xf numFmtId="179" fontId="3" fillId="5" borderId="34" xfId="5" applyNumberFormat="1" applyFont="1" applyFill="1" applyBorder="1" applyAlignment="1" applyProtection="1">
      <alignment horizontal="right" wrapText="1"/>
      <protection locked="0"/>
    </xf>
    <xf numFmtId="0" fontId="3" fillId="5" borderId="28" xfId="5" applyFont="1" applyFill="1" applyBorder="1" applyAlignment="1" applyProtection="1">
      <alignment horizontal="center" wrapText="1"/>
      <protection locked="0"/>
    </xf>
    <xf numFmtId="0" fontId="3" fillId="5" borderId="139" xfId="5" applyFont="1" applyFill="1" applyBorder="1" applyAlignment="1" applyProtection="1">
      <alignment horizontal="center" wrapText="1"/>
      <protection locked="0"/>
    </xf>
    <xf numFmtId="0" fontId="3" fillId="0" borderId="140" xfId="5" applyFont="1" applyFill="1" applyBorder="1" applyAlignment="1" applyProtection="1">
      <alignment horizontal="center" wrapText="1"/>
    </xf>
    <xf numFmtId="0" fontId="3" fillId="5" borderId="26" xfId="5" applyFont="1" applyFill="1" applyBorder="1" applyAlignment="1" applyProtection="1">
      <alignment horizontal="left" vertical="center" wrapText="1"/>
      <protection locked="0"/>
    </xf>
    <xf numFmtId="0" fontId="3" fillId="5" borderId="0" xfId="5" applyFont="1" applyFill="1" applyBorder="1" applyAlignment="1" applyProtection="1">
      <alignment horizontal="left" vertical="center" wrapText="1"/>
      <protection locked="0"/>
    </xf>
    <xf numFmtId="0" fontId="3" fillId="0" borderId="50" xfId="5" applyNumberFormat="1" applyFont="1" applyFill="1" applyBorder="1" applyAlignment="1" applyProtection="1">
      <alignment horizontal="center" wrapText="1"/>
    </xf>
    <xf numFmtId="0" fontId="3" fillId="0" borderId="48" xfId="5" applyNumberFormat="1" applyFont="1" applyFill="1" applyBorder="1" applyAlignment="1" applyProtection="1">
      <alignment horizontal="center" wrapText="1"/>
    </xf>
    <xf numFmtId="0" fontId="3" fillId="5" borderId="27" xfId="5" applyNumberFormat="1" applyFont="1" applyFill="1" applyBorder="1" applyAlignment="1" applyProtection="1">
      <alignment horizontal="right" wrapText="1"/>
      <protection locked="0"/>
    </xf>
    <xf numFmtId="0" fontId="3" fillId="5" borderId="4" xfId="5" applyNumberFormat="1" applyFont="1" applyFill="1" applyBorder="1" applyAlignment="1" applyProtection="1">
      <alignment horizontal="right" wrapText="1"/>
      <protection locked="0"/>
    </xf>
    <xf numFmtId="0" fontId="3" fillId="5" borderId="34" xfId="5" applyNumberFormat="1" applyFont="1" applyFill="1" applyBorder="1" applyAlignment="1" applyProtection="1">
      <alignment horizontal="right" wrapText="1"/>
      <protection locked="0"/>
    </xf>
    <xf numFmtId="0" fontId="3" fillId="5" borderId="27" xfId="5" applyFont="1" applyFill="1" applyBorder="1" applyAlignment="1" applyProtection="1">
      <alignment horizontal="right" wrapText="1"/>
      <protection locked="0"/>
    </xf>
    <xf numFmtId="0" fontId="3" fillId="5" borderId="34" xfId="5" applyFont="1" applyFill="1" applyBorder="1" applyAlignment="1" applyProtection="1">
      <alignment horizontal="right" wrapText="1"/>
      <protection locked="0"/>
    </xf>
    <xf numFmtId="0" fontId="3" fillId="0" borderId="135" xfId="3" applyFont="1" applyFill="1" applyBorder="1" applyAlignment="1" applyProtection="1">
      <alignment horizontal="center"/>
    </xf>
    <xf numFmtId="0" fontId="3" fillId="0" borderId="136" xfId="3" applyFont="1" applyFill="1" applyBorder="1" applyAlignment="1" applyProtection="1">
      <alignment horizontal="center"/>
    </xf>
    <xf numFmtId="0" fontId="3" fillId="5" borderId="25" xfId="5" applyFont="1" applyFill="1" applyBorder="1" applyAlignment="1" applyProtection="1">
      <alignment horizontal="center" wrapText="1"/>
      <protection locked="0"/>
    </xf>
    <xf numFmtId="179" fontId="3" fillId="5" borderId="24" xfId="5" applyNumberFormat="1" applyFont="1" applyFill="1" applyBorder="1" applyAlignment="1" applyProtection="1">
      <alignment horizontal="right" wrapText="1"/>
      <protection locked="0"/>
    </xf>
    <xf numFmtId="179" fontId="3" fillId="5" borderId="7" xfId="5" applyNumberFormat="1" applyFont="1" applyFill="1" applyBorder="1" applyAlignment="1" applyProtection="1">
      <alignment horizontal="right" wrapText="1"/>
      <protection locked="0"/>
    </xf>
    <xf numFmtId="179" fontId="3" fillId="5" borderId="23" xfId="5" applyNumberFormat="1" applyFont="1" applyFill="1" applyBorder="1" applyAlignment="1" applyProtection="1">
      <alignment horizontal="right" wrapText="1"/>
      <protection locked="0"/>
    </xf>
    <xf numFmtId="179" fontId="3" fillId="5" borderId="19" xfId="5" applyNumberFormat="1" applyFont="1" applyFill="1" applyBorder="1" applyAlignment="1" applyProtection="1">
      <alignment horizontal="right" wrapText="1"/>
      <protection locked="0"/>
    </xf>
    <xf numFmtId="179" fontId="3" fillId="5" borderId="20" xfId="5" applyNumberFormat="1" applyFont="1" applyFill="1" applyBorder="1" applyAlignment="1" applyProtection="1">
      <alignment horizontal="right" wrapText="1"/>
      <protection locked="0"/>
    </xf>
    <xf numFmtId="179" fontId="3" fillId="5" borderId="24" xfId="3" applyNumberFormat="1" applyFont="1" applyFill="1" applyBorder="1" applyAlignment="1" applyProtection="1">
      <alignment horizontal="right" wrapText="1"/>
      <protection locked="0"/>
    </xf>
    <xf numFmtId="179" fontId="3" fillId="5" borderId="7" xfId="3" applyNumberFormat="1" applyFont="1" applyFill="1" applyBorder="1" applyAlignment="1" applyProtection="1">
      <alignment horizontal="right" wrapText="1"/>
      <protection locked="0"/>
    </xf>
    <xf numFmtId="179" fontId="3" fillId="5" borderId="23" xfId="3" applyNumberFormat="1" applyFont="1" applyFill="1" applyBorder="1" applyAlignment="1" applyProtection="1">
      <alignment horizontal="right" wrapText="1"/>
      <protection locked="0"/>
    </xf>
    <xf numFmtId="179" fontId="3" fillId="5" borderId="40" xfId="5" applyNumberFormat="1" applyFont="1" applyFill="1" applyBorder="1" applyAlignment="1" applyProtection="1">
      <alignment horizontal="right" wrapText="1"/>
      <protection locked="0"/>
    </xf>
    <xf numFmtId="179" fontId="3" fillId="5" borderId="60" xfId="5" applyNumberFormat="1" applyFont="1" applyFill="1" applyBorder="1" applyAlignment="1" applyProtection="1">
      <alignment horizontal="right" wrapText="1"/>
      <protection locked="0"/>
    </xf>
    <xf numFmtId="179" fontId="1" fillId="5" borderId="60" xfId="0" applyNumberFormat="1" applyFont="1" applyFill="1" applyBorder="1" applyAlignment="1" applyProtection="1">
      <alignment horizontal="right" wrapText="1"/>
      <protection locked="0"/>
    </xf>
    <xf numFmtId="179" fontId="3" fillId="5" borderId="35" xfId="5" applyNumberFormat="1" applyFont="1" applyFill="1" applyBorder="1" applyAlignment="1" applyProtection="1">
      <alignment horizontal="right" wrapText="1"/>
      <protection locked="0"/>
    </xf>
    <xf numFmtId="179" fontId="1" fillId="5" borderId="7" xfId="0" applyNumberFormat="1" applyFont="1" applyFill="1" applyBorder="1" applyAlignment="1" applyProtection="1">
      <alignment horizontal="right" wrapText="1"/>
      <protection locked="0"/>
    </xf>
    <xf numFmtId="179" fontId="1" fillId="5" borderId="23" xfId="0" applyNumberFormat="1" applyFont="1" applyFill="1" applyBorder="1" applyAlignment="1" applyProtection="1">
      <alignment horizontal="right" wrapText="1"/>
      <protection locked="0"/>
    </xf>
    <xf numFmtId="0" fontId="3" fillId="5" borderId="22" xfId="5" applyFont="1" applyFill="1" applyBorder="1" applyAlignment="1" applyProtection="1">
      <alignment horizontal="center" wrapText="1"/>
      <protection locked="0"/>
    </xf>
    <xf numFmtId="0" fontId="3" fillId="0" borderId="136" xfId="5" applyFont="1" applyFill="1" applyBorder="1" applyAlignment="1" applyProtection="1">
      <alignment horizontal="center" wrapText="1"/>
    </xf>
    <xf numFmtId="0" fontId="3" fillId="0" borderId="12" xfId="5" applyNumberFormat="1" applyFont="1" applyFill="1" applyBorder="1" applyAlignment="1" applyProtection="1">
      <alignment horizontal="center" wrapText="1"/>
    </xf>
    <xf numFmtId="0" fontId="3" fillId="5" borderId="24" xfId="5" applyFont="1" applyFill="1" applyBorder="1" applyAlignment="1" applyProtection="1">
      <alignment horizontal="left" vertical="center" wrapText="1"/>
      <protection locked="0"/>
    </xf>
    <xf numFmtId="0" fontId="3" fillId="5" borderId="7" xfId="5" applyFont="1" applyFill="1" applyBorder="1" applyAlignment="1" applyProtection="1">
      <alignment horizontal="left" vertical="center" wrapText="1"/>
      <protection locked="0"/>
    </xf>
    <xf numFmtId="0" fontId="3" fillId="5" borderId="24" xfId="5" applyFont="1" applyFill="1" applyBorder="1" applyAlignment="1" applyProtection="1">
      <alignment horizontal="center" wrapText="1"/>
      <protection locked="0"/>
    </xf>
    <xf numFmtId="0" fontId="3" fillId="5" borderId="4" xfId="3" applyFont="1" applyFill="1" applyBorder="1" applyAlignment="1" applyProtection="1">
      <alignment horizontal="center" wrapText="1"/>
      <protection locked="0"/>
    </xf>
    <xf numFmtId="0" fontId="3" fillId="0" borderId="23" xfId="5" applyFont="1" applyFill="1" applyBorder="1" applyAlignment="1" applyProtection="1">
      <alignment horizontal="center" wrapText="1"/>
    </xf>
    <xf numFmtId="0" fontId="3" fillId="5" borderId="134" xfId="5" applyFont="1" applyFill="1" applyBorder="1" applyAlignment="1" applyProtection="1">
      <alignment horizontal="center" wrapText="1"/>
      <protection locked="0"/>
    </xf>
    <xf numFmtId="0" fontId="3" fillId="0" borderId="24" xfId="5" applyFont="1" applyFill="1" applyBorder="1" applyAlignment="1" applyProtection="1">
      <alignment horizontal="center" vertical="center" wrapText="1"/>
      <protection locked="0"/>
    </xf>
    <xf numFmtId="0" fontId="3" fillId="0" borderId="23" xfId="5" applyFont="1" applyFill="1" applyBorder="1" applyAlignment="1" applyProtection="1">
      <alignment horizontal="center" vertical="center" wrapText="1"/>
      <protection locked="0"/>
    </xf>
    <xf numFmtId="176" fontId="3" fillId="5" borderId="24" xfId="5" applyNumberFormat="1" applyFont="1" applyFill="1" applyBorder="1" applyAlignment="1" applyProtection="1">
      <alignment horizontal="right" wrapText="1"/>
      <protection locked="0"/>
    </xf>
    <xf numFmtId="176" fontId="3" fillId="5" borderId="7" xfId="5" applyNumberFormat="1" applyFont="1" applyFill="1" applyBorder="1" applyAlignment="1" applyProtection="1">
      <alignment horizontal="right" wrapText="1"/>
      <protection locked="0"/>
    </xf>
    <xf numFmtId="176" fontId="3" fillId="5" borderId="23" xfId="5" applyNumberFormat="1" applyFont="1" applyFill="1" applyBorder="1" applyAlignment="1" applyProtection="1">
      <alignment horizontal="right" wrapText="1"/>
      <protection locked="0"/>
    </xf>
    <xf numFmtId="181" fontId="3" fillId="6" borderId="10" xfId="5" applyNumberFormat="1" applyFont="1" applyFill="1" applyBorder="1" applyAlignment="1" applyProtection="1">
      <alignment horizontal="center" wrapText="1"/>
      <protection locked="0"/>
    </xf>
    <xf numFmtId="181" fontId="3" fillId="6" borderId="11" xfId="5" applyNumberFormat="1" applyFont="1" applyFill="1" applyBorder="1" applyAlignment="1" applyProtection="1">
      <alignment horizontal="center" wrapText="1"/>
      <protection locked="0"/>
    </xf>
    <xf numFmtId="181" fontId="3" fillId="6" borderId="13" xfId="5" applyNumberFormat="1" applyFont="1" applyFill="1" applyBorder="1" applyAlignment="1" applyProtection="1">
      <alignment horizontal="center" wrapText="1"/>
      <protection locked="0"/>
    </xf>
    <xf numFmtId="0" fontId="7" fillId="0" borderId="37" xfId="3" applyFont="1" applyFill="1" applyBorder="1" applyAlignment="1" applyProtection="1">
      <alignment horizontal="distributed" vertical="center"/>
    </xf>
    <xf numFmtId="0" fontId="7" fillId="0" borderId="51" xfId="3" applyFont="1" applyFill="1" applyBorder="1" applyAlignment="1" applyProtection="1">
      <alignment horizontal="distributed" vertical="center"/>
    </xf>
    <xf numFmtId="0" fontId="7" fillId="0" borderId="38" xfId="3" applyFont="1" applyFill="1" applyBorder="1" applyAlignment="1" applyProtection="1">
      <alignment horizontal="distributed" vertical="center"/>
    </xf>
    <xf numFmtId="182" fontId="3" fillId="5" borderId="24" xfId="5" applyNumberFormat="1" applyFont="1" applyFill="1" applyBorder="1" applyAlignment="1" applyProtection="1">
      <alignment horizontal="right" wrapText="1"/>
      <protection locked="0"/>
    </xf>
    <xf numFmtId="182" fontId="3" fillId="5" borderId="7" xfId="5" applyNumberFormat="1" applyFont="1" applyFill="1" applyBorder="1" applyAlignment="1" applyProtection="1">
      <alignment horizontal="right" wrapText="1"/>
      <protection locked="0"/>
    </xf>
    <xf numFmtId="182" fontId="3" fillId="5" borderId="23" xfId="5" applyNumberFormat="1" applyFont="1" applyFill="1" applyBorder="1" applyAlignment="1" applyProtection="1">
      <alignment horizontal="right" wrapText="1"/>
      <protection locked="0"/>
    </xf>
    <xf numFmtId="0" fontId="7" fillId="0" borderId="24" xfId="5" applyFont="1" applyFill="1" applyBorder="1" applyAlignment="1" applyProtection="1">
      <alignment horizontal="center" vertical="center"/>
    </xf>
    <xf numFmtId="0" fontId="7" fillId="0" borderId="7" xfId="5" applyFont="1" applyFill="1" applyBorder="1" applyAlignment="1" applyProtection="1">
      <alignment horizontal="center" vertical="center"/>
    </xf>
    <xf numFmtId="0" fontId="7" fillId="0" borderId="31" xfId="5" applyFont="1" applyFill="1" applyBorder="1" applyAlignment="1" applyProtection="1">
      <alignment horizontal="center" vertical="center"/>
    </xf>
    <xf numFmtId="0" fontId="7" fillId="0" borderId="32" xfId="5" applyFont="1" applyFill="1" applyBorder="1" applyAlignment="1" applyProtection="1">
      <alignment horizontal="center" vertical="center"/>
    </xf>
    <xf numFmtId="0" fontId="1" fillId="5" borderId="34" xfId="0" applyNumberFormat="1" applyFont="1" applyFill="1" applyBorder="1" applyAlignment="1" applyProtection="1">
      <alignment horizontal="right" wrapText="1"/>
      <protection locked="0"/>
    </xf>
    <xf numFmtId="0" fontId="3" fillId="0" borderId="0" xfId="5" applyFont="1" applyFill="1" applyBorder="1" applyAlignment="1" applyProtection="1">
      <alignment horizontal="center" vertical="center"/>
    </xf>
    <xf numFmtId="0" fontId="4" fillId="0" borderId="0" xfId="5" applyFont="1" applyFill="1" applyBorder="1" applyAlignment="1" applyProtection="1">
      <alignment horizontal="center" vertical="center"/>
    </xf>
    <xf numFmtId="0" fontId="7" fillId="0" borderId="24" xfId="5" applyFont="1" applyFill="1" applyBorder="1" applyAlignment="1" applyProtection="1">
      <alignment horizontal="center" vertical="center" wrapText="1"/>
    </xf>
    <xf numFmtId="0" fontId="7" fillId="0" borderId="23" xfId="3" applyFont="1" applyFill="1" applyBorder="1" applyAlignment="1" applyProtection="1">
      <alignment horizontal="center" vertical="center" wrapText="1"/>
    </xf>
    <xf numFmtId="0" fontId="7" fillId="0" borderId="31" xfId="3" applyFont="1" applyFill="1" applyBorder="1" applyAlignment="1" applyProtection="1">
      <alignment horizontal="center" vertical="center" wrapText="1"/>
    </xf>
    <xf numFmtId="0" fontId="7" fillId="0" borderId="47" xfId="3" applyFont="1" applyFill="1" applyBorder="1" applyAlignment="1" applyProtection="1">
      <alignment horizontal="center" vertical="center" wrapText="1"/>
    </xf>
    <xf numFmtId="0" fontId="7" fillId="0" borderId="22" xfId="5" applyFont="1" applyFill="1" applyBorder="1" applyAlignment="1" applyProtection="1">
      <alignment horizontal="center" vertical="center"/>
    </xf>
    <xf numFmtId="0" fontId="7" fillId="0" borderId="23" xfId="3" applyFont="1" applyFill="1" applyBorder="1" applyAlignment="1" applyProtection="1">
      <alignment horizontal="center" vertical="center"/>
    </xf>
    <xf numFmtId="0" fontId="7" fillId="0" borderId="29" xfId="3" applyFont="1" applyFill="1" applyBorder="1" applyAlignment="1" applyProtection="1">
      <alignment horizontal="center" vertical="center"/>
    </xf>
    <xf numFmtId="0" fontId="7" fillId="0" borderId="32" xfId="3" applyFont="1" applyFill="1" applyBorder="1" applyAlignment="1" applyProtection="1">
      <alignment horizontal="center" vertical="center"/>
    </xf>
    <xf numFmtId="0" fontId="7" fillId="0" borderId="47" xfId="3" applyFont="1" applyFill="1" applyBorder="1" applyAlignment="1" applyProtection="1">
      <alignment horizontal="center" vertical="center"/>
    </xf>
    <xf numFmtId="0" fontId="7" fillId="0" borderId="25" xfId="5" applyFont="1" applyFill="1" applyBorder="1" applyAlignment="1" applyProtection="1">
      <alignment horizontal="center" vertical="center" wrapText="1"/>
    </xf>
    <xf numFmtId="0" fontId="7" fillId="0" borderId="45" xfId="5" applyFont="1" applyFill="1" applyBorder="1" applyAlignment="1" applyProtection="1">
      <alignment horizontal="center" vertical="center" wrapText="1"/>
    </xf>
    <xf numFmtId="0" fontId="7" fillId="0" borderId="31" xfId="5" applyFont="1" applyFill="1" applyBorder="1" applyAlignment="1" applyProtection="1">
      <alignment horizontal="center" vertical="center" wrapText="1"/>
    </xf>
    <xf numFmtId="0" fontId="3" fillId="0" borderId="125" xfId="5" applyNumberFormat="1" applyFont="1" applyFill="1" applyBorder="1" applyAlignment="1" applyProtection="1">
      <alignment horizontal="center" wrapText="1"/>
    </xf>
    <xf numFmtId="0" fontId="3" fillId="5" borderId="24" xfId="3" applyFont="1" applyFill="1" applyBorder="1" applyAlignment="1" applyProtection="1">
      <alignment vertical="center" wrapText="1"/>
      <protection locked="0"/>
    </xf>
    <xf numFmtId="0" fontId="3" fillId="5" borderId="7" xfId="3" applyFont="1" applyFill="1" applyBorder="1" applyAlignment="1" applyProtection="1">
      <alignment vertical="center" wrapText="1"/>
      <protection locked="0"/>
    </xf>
    <xf numFmtId="0" fontId="3" fillId="5" borderId="23" xfId="3" applyFont="1" applyFill="1" applyBorder="1" applyAlignment="1" applyProtection="1">
      <alignment vertical="center" wrapText="1"/>
      <protection locked="0"/>
    </xf>
    <xf numFmtId="0" fontId="3" fillId="5" borderId="31" xfId="3" applyFont="1" applyFill="1" applyBorder="1" applyAlignment="1" applyProtection="1">
      <alignment vertical="center" wrapText="1"/>
      <protection locked="0"/>
    </xf>
    <xf numFmtId="0" fontId="3" fillId="5" borderId="32" xfId="3" applyFont="1" applyFill="1" applyBorder="1" applyAlignment="1" applyProtection="1">
      <alignment vertical="center" wrapText="1"/>
      <protection locked="0"/>
    </xf>
    <xf numFmtId="0" fontId="3" fillId="5" borderId="47" xfId="3" applyFont="1" applyFill="1" applyBorder="1" applyAlignment="1" applyProtection="1">
      <alignment vertical="center" wrapText="1"/>
      <protection locked="0"/>
    </xf>
    <xf numFmtId="0" fontId="21" fillId="5" borderId="17" xfId="5" applyFont="1" applyFill="1" applyBorder="1" applyAlignment="1" applyProtection="1">
      <alignment horizontal="center" vertical="center" wrapText="1"/>
      <protection locked="0"/>
    </xf>
    <xf numFmtId="0" fontId="21" fillId="5" borderId="19" xfId="5" applyFont="1" applyFill="1" applyBorder="1" applyAlignment="1" applyProtection="1">
      <alignment horizontal="center" vertical="center" wrapText="1"/>
      <protection locked="0"/>
    </xf>
    <xf numFmtId="0" fontId="21" fillId="5" borderId="20" xfId="5" applyFont="1" applyFill="1" applyBorder="1" applyAlignment="1" applyProtection="1">
      <alignment horizontal="center" vertical="center" wrapText="1"/>
      <protection locked="0"/>
    </xf>
    <xf numFmtId="0" fontId="21" fillId="5" borderId="31" xfId="5" applyFont="1" applyFill="1" applyBorder="1" applyAlignment="1" applyProtection="1">
      <alignment horizontal="center" vertical="center" wrapText="1"/>
      <protection locked="0"/>
    </xf>
    <xf numFmtId="0" fontId="21" fillId="5" borderId="32" xfId="5" applyFont="1" applyFill="1" applyBorder="1" applyAlignment="1" applyProtection="1">
      <alignment horizontal="center" vertical="center" wrapText="1"/>
      <protection locked="0"/>
    </xf>
    <xf numFmtId="0" fontId="21" fillId="5" borderId="47" xfId="5" applyFont="1" applyFill="1" applyBorder="1" applyAlignment="1" applyProtection="1">
      <alignment horizontal="center" vertical="center" wrapText="1"/>
      <protection locked="0"/>
    </xf>
    <xf numFmtId="0" fontId="18" fillId="0" borderId="42"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 fillId="5" borderId="14" xfId="5" applyFont="1" applyFill="1" applyBorder="1" applyAlignment="1" applyProtection="1">
      <alignment horizontal="center" vertical="center" wrapText="1"/>
      <protection locked="0"/>
    </xf>
    <xf numFmtId="0" fontId="3" fillId="5" borderId="16" xfId="5" applyFont="1" applyFill="1" applyBorder="1" applyAlignment="1" applyProtection="1">
      <alignment horizontal="center" vertical="center" wrapText="1"/>
      <protection locked="0"/>
    </xf>
    <xf numFmtId="0" fontId="3" fillId="5" borderId="15" xfId="5" applyFont="1" applyFill="1" applyBorder="1" applyAlignment="1" applyProtection="1">
      <alignment horizontal="center" vertical="center" wrapText="1"/>
      <protection locked="0"/>
    </xf>
    <xf numFmtId="0" fontId="3" fillId="5" borderId="24" xfId="5" applyFont="1" applyFill="1" applyBorder="1" applyAlignment="1" applyProtection="1">
      <alignment horizontal="right" wrapText="1"/>
      <protection locked="0"/>
    </xf>
    <xf numFmtId="0" fontId="3" fillId="5" borderId="23" xfId="5" applyFont="1" applyFill="1" applyBorder="1" applyAlignment="1" applyProtection="1">
      <alignment horizontal="right" wrapText="1"/>
      <protection locked="0"/>
    </xf>
    <xf numFmtId="0" fontId="7" fillId="0" borderId="7" xfId="3" applyFont="1" applyFill="1" applyBorder="1" applyAlignment="1" applyProtection="1">
      <alignment horizontal="center" vertical="center"/>
    </xf>
    <xf numFmtId="0" fontId="7" fillId="0" borderId="31" xfId="3" applyFont="1" applyFill="1" applyBorder="1" applyAlignment="1" applyProtection="1">
      <alignment horizontal="center" vertical="center"/>
    </xf>
    <xf numFmtId="0" fontId="30" fillId="5" borderId="10" xfId="5" applyFont="1" applyFill="1" applyBorder="1" applyAlignment="1" applyProtection="1">
      <alignment horizontal="center" vertical="center" wrapText="1"/>
      <protection locked="0"/>
    </xf>
    <xf numFmtId="0" fontId="30" fillId="5" borderId="11" xfId="0" applyFont="1" applyFill="1" applyBorder="1" applyAlignment="1" applyProtection="1">
      <alignment horizontal="center" vertical="center"/>
      <protection locked="0"/>
    </xf>
    <xf numFmtId="0" fontId="1" fillId="0" borderId="10" xfId="0" applyFont="1" applyFill="1" applyBorder="1" applyAlignment="1">
      <alignment vertical="center"/>
    </xf>
    <xf numFmtId="0" fontId="1" fillId="0" borderId="1" xfId="0" applyFont="1" applyFill="1" applyBorder="1" applyAlignment="1">
      <alignment vertical="center"/>
    </xf>
    <xf numFmtId="0" fontId="3" fillId="5" borderId="130" xfId="5" applyFont="1" applyFill="1" applyBorder="1" applyAlignment="1" applyProtection="1">
      <alignment horizontal="right" vertical="center" wrapText="1"/>
      <protection locked="0"/>
    </xf>
    <xf numFmtId="0" fontId="3" fillId="5" borderId="86" xfId="0" applyFont="1" applyFill="1" applyBorder="1" applyAlignment="1" applyProtection="1">
      <alignment horizontal="right" vertical="center" wrapText="1"/>
      <protection locked="0"/>
    </xf>
    <xf numFmtId="0" fontId="3" fillId="5" borderId="86" xfId="5" applyFont="1" applyFill="1" applyBorder="1" applyAlignment="1" applyProtection="1">
      <alignment horizontal="right" vertical="center" wrapText="1"/>
      <protection locked="0"/>
    </xf>
    <xf numFmtId="0" fontId="7" fillId="0" borderId="128" xfId="5" applyFont="1" applyFill="1" applyBorder="1" applyAlignment="1" applyProtection="1">
      <alignment horizontal="center" vertical="center" wrapText="1"/>
    </xf>
    <xf numFmtId="0" fontId="7" fillId="0" borderId="26" xfId="5" applyFont="1" applyFill="1" applyBorder="1" applyAlignment="1" applyProtection="1">
      <alignment horizontal="center" vertical="center" wrapText="1"/>
    </xf>
    <xf numFmtId="0" fontId="7" fillId="0" borderId="131" xfId="5" applyFont="1" applyFill="1" applyBorder="1" applyAlignment="1" applyProtection="1">
      <alignment horizontal="center" vertical="center" wrapText="1"/>
    </xf>
    <xf numFmtId="0" fontId="7" fillId="0" borderId="88" xfId="5" applyFont="1" applyFill="1" applyBorder="1" applyAlignment="1" applyProtection="1">
      <alignment horizontal="center" vertical="center" wrapText="1"/>
    </xf>
    <xf numFmtId="0" fontId="2" fillId="0" borderId="2" xfId="5" applyFont="1" applyFill="1" applyBorder="1" applyAlignment="1" applyProtection="1">
      <alignment horizontal="distributed" vertical="center"/>
    </xf>
    <xf numFmtId="0" fontId="2" fillId="0" borderId="38" xfId="5" applyFont="1" applyFill="1" applyBorder="1" applyAlignment="1" applyProtection="1">
      <alignment horizontal="distributed" vertical="center"/>
    </xf>
    <xf numFmtId="183" fontId="13" fillId="5" borderId="53" xfId="5" applyNumberFormat="1" applyFont="1" applyFill="1" applyBorder="1" applyAlignment="1" applyProtection="1">
      <alignment horizontal="left" vertical="center" wrapText="1"/>
      <protection locked="0"/>
    </xf>
    <xf numFmtId="183" fontId="13" fillId="5" borderId="132" xfId="5" applyNumberFormat="1" applyFont="1" applyFill="1" applyBorder="1" applyAlignment="1" applyProtection="1">
      <alignment horizontal="left" vertical="center" wrapText="1"/>
      <protection locked="0"/>
    </xf>
    <xf numFmtId="183" fontId="13" fillId="5" borderId="133" xfId="5" applyNumberFormat="1" applyFont="1" applyFill="1" applyBorder="1" applyAlignment="1" applyProtection="1">
      <alignment horizontal="left" vertical="center" wrapText="1"/>
      <protection locked="0"/>
    </xf>
    <xf numFmtId="0" fontId="7" fillId="0" borderId="7" xfId="5" applyFont="1" applyFill="1" applyBorder="1" applyAlignment="1" applyProtection="1">
      <alignment horizontal="center" vertical="center" wrapText="1"/>
    </xf>
    <xf numFmtId="0" fontId="7" fillId="0" borderId="23" xfId="5" applyFont="1" applyFill="1" applyBorder="1" applyAlignment="1" applyProtection="1">
      <alignment horizontal="center" vertical="center" wrapText="1"/>
    </xf>
    <xf numFmtId="0" fontId="7" fillId="0" borderId="32" xfId="5" applyFont="1" applyFill="1" applyBorder="1" applyAlignment="1" applyProtection="1">
      <alignment horizontal="center" vertical="center" wrapText="1"/>
    </xf>
    <xf numFmtId="0" fontId="7" fillId="0" borderId="47" xfId="5" applyFont="1" applyFill="1" applyBorder="1" applyAlignment="1" applyProtection="1">
      <alignment horizontal="center" vertical="center" wrapText="1"/>
    </xf>
    <xf numFmtId="0" fontId="2" fillId="0" borderId="68" xfId="5" applyFont="1" applyFill="1" applyBorder="1" applyAlignment="1" applyProtection="1">
      <alignment horizontal="center" vertical="center"/>
    </xf>
    <xf numFmtId="0" fontId="13" fillId="5" borderId="69" xfId="5" applyFont="1" applyFill="1" applyBorder="1" applyAlignment="1" applyProtection="1">
      <alignment horizontal="center" vertical="center"/>
      <protection locked="0"/>
    </xf>
    <xf numFmtId="0" fontId="7" fillId="0" borderId="14" xfId="5" applyNumberFormat="1" applyFont="1" applyFill="1" applyBorder="1" applyAlignment="1" applyProtection="1">
      <alignment horizontal="center" vertical="center" wrapText="1"/>
    </xf>
    <xf numFmtId="0" fontId="7" fillId="0" borderId="16" xfId="5" applyNumberFormat="1" applyFont="1" applyFill="1" applyBorder="1" applyAlignment="1" applyProtection="1">
      <alignment horizontal="center" vertical="center" wrapText="1"/>
    </xf>
    <xf numFmtId="0" fontId="7" fillId="0" borderId="15" xfId="5" applyNumberFormat="1" applyFont="1" applyFill="1" applyBorder="1" applyAlignment="1" applyProtection="1">
      <alignment horizontal="center" vertical="center" wrapText="1"/>
    </xf>
    <xf numFmtId="0" fontId="7" fillId="0" borderId="121" xfId="5" applyFont="1" applyFill="1" applyBorder="1" applyAlignment="1" applyProtection="1">
      <alignment horizontal="center" vertical="center" wrapText="1"/>
    </xf>
    <xf numFmtId="0" fontId="7" fillId="0" borderId="10" xfId="5" applyFont="1" applyFill="1" applyBorder="1" applyAlignment="1" applyProtection="1">
      <alignment horizontal="center" vertical="center"/>
    </xf>
    <xf numFmtId="0" fontId="7" fillId="0" borderId="11" xfId="5" applyFont="1" applyFill="1" applyBorder="1" applyAlignment="1" applyProtection="1">
      <alignment horizontal="center" vertical="center"/>
    </xf>
    <xf numFmtId="0" fontId="7" fillId="0" borderId="1" xfId="5" applyFont="1" applyFill="1" applyBorder="1" applyAlignment="1" applyProtection="1">
      <alignment horizontal="center" vertical="center"/>
    </xf>
    <xf numFmtId="0" fontId="7" fillId="0" borderId="14" xfId="5" applyFont="1" applyFill="1" applyBorder="1" applyAlignment="1" applyProtection="1">
      <alignment horizontal="center" vertical="center"/>
    </xf>
    <xf numFmtId="0" fontId="7" fillId="0" borderId="16" xfId="5" applyFont="1" applyFill="1" applyBorder="1" applyAlignment="1" applyProtection="1">
      <alignment horizontal="center" vertical="center"/>
    </xf>
    <xf numFmtId="0" fontId="7" fillId="0" borderId="15" xfId="5" applyFont="1" applyFill="1" applyBorder="1" applyAlignment="1" applyProtection="1">
      <alignment horizontal="center" vertical="center"/>
    </xf>
    <xf numFmtId="0" fontId="3" fillId="5" borderId="24" xfId="5" applyNumberFormat="1" applyFont="1" applyFill="1" applyBorder="1" applyAlignment="1" applyProtection="1">
      <alignment horizontal="right" wrapText="1"/>
      <protection locked="0"/>
    </xf>
    <xf numFmtId="0" fontId="3" fillId="5" borderId="23" xfId="5" applyNumberFormat="1" applyFont="1" applyFill="1" applyBorder="1" applyAlignment="1" applyProtection="1">
      <alignment horizontal="right" wrapText="1"/>
      <protection locked="0"/>
    </xf>
    <xf numFmtId="0" fontId="7" fillId="0" borderId="24" xfId="3" applyFont="1" applyFill="1" applyBorder="1" applyAlignment="1" applyProtection="1">
      <alignment horizontal="center" vertical="center" wrapText="1"/>
    </xf>
    <xf numFmtId="0" fontId="3" fillId="5" borderId="128" xfId="5" applyFont="1" applyFill="1" applyBorder="1" applyAlignment="1" applyProtection="1">
      <alignment horizontal="center" vertical="center" wrapText="1"/>
    </xf>
    <xf numFmtId="0" fontId="3" fillId="5" borderId="129" xfId="5" applyFont="1" applyFill="1" applyBorder="1" applyAlignment="1" applyProtection="1">
      <alignment horizontal="center" vertical="center" wrapText="1"/>
    </xf>
    <xf numFmtId="0" fontId="3" fillId="5" borderId="105" xfId="5" applyFont="1" applyFill="1" applyBorder="1" applyAlignment="1" applyProtection="1">
      <alignment horizontal="center" vertical="center" wrapText="1"/>
    </xf>
    <xf numFmtId="0" fontId="3" fillId="5" borderId="26" xfId="5" applyFont="1" applyFill="1" applyBorder="1" applyAlignment="1" applyProtection="1">
      <alignment horizontal="center" vertical="center" wrapText="1"/>
    </xf>
    <xf numFmtId="0" fontId="3" fillId="5" borderId="0" xfId="5" applyFont="1" applyFill="1" applyBorder="1" applyAlignment="1" applyProtection="1">
      <alignment horizontal="center" vertical="center" wrapText="1"/>
    </xf>
    <xf numFmtId="0" fontId="3" fillId="5" borderId="27" xfId="5" applyFont="1" applyFill="1" applyBorder="1" applyAlignment="1" applyProtection="1">
      <alignment horizontal="center" vertical="center" wrapText="1"/>
    </xf>
    <xf numFmtId="0" fontId="3" fillId="5" borderId="128" xfId="5" applyFont="1" applyFill="1" applyBorder="1" applyAlignment="1" applyProtection="1">
      <alignment horizontal="center" vertical="center" wrapText="1"/>
      <protection locked="0"/>
    </xf>
    <xf numFmtId="0" fontId="3" fillId="5" borderId="129" xfId="5" applyFont="1" applyFill="1" applyBorder="1" applyAlignment="1" applyProtection="1">
      <alignment horizontal="center" vertical="center" wrapText="1"/>
      <protection locked="0"/>
    </xf>
    <xf numFmtId="0" fontId="3" fillId="5" borderId="105" xfId="5" applyFont="1" applyFill="1" applyBorder="1" applyAlignment="1" applyProtection="1">
      <alignment horizontal="center" vertical="center" wrapText="1"/>
      <protection locked="0"/>
    </xf>
    <xf numFmtId="0" fontId="3" fillId="5" borderId="26" xfId="5" applyFont="1" applyFill="1" applyBorder="1" applyAlignment="1" applyProtection="1">
      <alignment horizontal="center" vertical="center" wrapText="1"/>
      <protection locked="0"/>
    </xf>
    <xf numFmtId="0" fontId="3" fillId="5" borderId="0" xfId="5" applyFont="1" applyFill="1" applyBorder="1" applyAlignment="1" applyProtection="1">
      <alignment horizontal="center" vertical="center" wrapText="1"/>
      <protection locked="0"/>
    </xf>
    <xf numFmtId="0" fontId="3" fillId="5" borderId="27" xfId="5" applyFont="1" applyFill="1" applyBorder="1" applyAlignment="1" applyProtection="1">
      <alignment horizontal="center" vertical="center" wrapText="1"/>
      <protection locked="0"/>
    </xf>
    <xf numFmtId="0" fontId="7" fillId="0" borderId="75" xfId="5" applyFont="1" applyFill="1" applyBorder="1" applyAlignment="1" applyProtection="1">
      <alignment horizontal="center" vertical="center" wrapText="1"/>
    </xf>
    <xf numFmtId="0" fontId="7" fillId="0" borderId="74" xfId="5" applyFont="1" applyFill="1" applyBorder="1" applyAlignment="1" applyProtection="1">
      <alignment horizontal="center" vertical="center" wrapText="1"/>
    </xf>
    <xf numFmtId="0" fontId="7" fillId="0" borderId="13" xfId="5" applyFont="1" applyFill="1" applyBorder="1" applyAlignment="1" applyProtection="1">
      <alignment horizontal="center" vertical="center"/>
    </xf>
    <xf numFmtId="0" fontId="19" fillId="0" borderId="14" xfId="5" applyFont="1" applyFill="1" applyBorder="1" applyAlignment="1" applyProtection="1">
      <alignment horizontal="center" vertical="center" wrapText="1"/>
    </xf>
    <xf numFmtId="0" fontId="19" fillId="0" borderId="16" xfId="3" applyFont="1" applyFill="1" applyBorder="1" applyAlignment="1" applyProtection="1">
      <alignment horizontal="center" vertical="center" wrapText="1"/>
    </xf>
    <xf numFmtId="0" fontId="19" fillId="0" borderId="15" xfId="3" applyFont="1" applyFill="1" applyBorder="1" applyAlignment="1" applyProtection="1">
      <alignment horizontal="center" vertical="center" wrapText="1"/>
    </xf>
    <xf numFmtId="0" fontId="2" fillId="0" borderId="16" xfId="3" applyFont="1" applyFill="1" applyBorder="1" applyAlignment="1" applyProtection="1">
      <alignment horizontal="center" vertical="center" wrapText="1"/>
    </xf>
    <xf numFmtId="0" fontId="2" fillId="0" borderId="15" xfId="3" applyFont="1" applyFill="1" applyBorder="1" applyAlignment="1" applyProtection="1">
      <alignment horizontal="center" vertical="center" wrapText="1"/>
    </xf>
    <xf numFmtId="0" fontId="7" fillId="0" borderId="23" xfId="5" applyFont="1" applyFill="1" applyBorder="1" applyAlignment="1" applyProtection="1">
      <alignment horizontal="center" vertical="center"/>
    </xf>
    <xf numFmtId="0" fontId="7" fillId="0" borderId="47" xfId="5" applyFont="1" applyFill="1" applyBorder="1" applyAlignment="1" applyProtection="1">
      <alignment horizontal="center" vertical="center"/>
    </xf>
    <xf numFmtId="0" fontId="7" fillId="0" borderId="22" xfId="5" applyFont="1" applyFill="1" applyBorder="1" applyAlignment="1" applyProtection="1">
      <alignment horizontal="distributed" vertical="center" wrapText="1"/>
    </xf>
    <xf numFmtId="0" fontId="8" fillId="0" borderId="7" xfId="5" applyFont="1" applyFill="1" applyBorder="1" applyAlignment="1" applyProtection="1">
      <alignment vertical="center"/>
    </xf>
    <xf numFmtId="0" fontId="8" fillId="0" borderId="29" xfId="5" applyFont="1" applyFill="1" applyBorder="1" applyAlignment="1" applyProtection="1">
      <alignment vertical="center"/>
    </xf>
    <xf numFmtId="0" fontId="8" fillId="0" borderId="32" xfId="5" applyFont="1" applyFill="1" applyBorder="1" applyAlignment="1" applyProtection="1">
      <alignment vertical="center"/>
    </xf>
    <xf numFmtId="0" fontId="3" fillId="5" borderId="70" xfId="5" applyFont="1" applyFill="1" applyBorder="1" applyAlignment="1" applyProtection="1">
      <alignment horizontal="center" wrapText="1"/>
      <protection locked="0"/>
    </xf>
    <xf numFmtId="0" fontId="4" fillId="0" borderId="41" xfId="5" applyFont="1" applyFill="1" applyBorder="1" applyAlignment="1" applyProtection="1">
      <alignment horizontal="center" vertical="center"/>
    </xf>
    <xf numFmtId="0" fontId="4" fillId="0" borderId="39" xfId="5" applyFont="1" applyFill="1" applyBorder="1" applyAlignment="1" applyProtection="1">
      <alignment horizontal="center" vertical="center"/>
    </xf>
    <xf numFmtId="0" fontId="1" fillId="5" borderId="70" xfId="5" applyFont="1" applyFill="1" applyBorder="1" applyAlignment="1" applyProtection="1">
      <alignment horizontal="center" vertical="center" wrapText="1"/>
      <protection locked="0"/>
    </xf>
    <xf numFmtId="0" fontId="1" fillId="5" borderId="67" xfId="5" applyFont="1" applyFill="1" applyBorder="1" applyAlignment="1" applyProtection="1">
      <alignment horizontal="center" vertical="center" wrapText="1"/>
      <protection locked="0"/>
    </xf>
    <xf numFmtId="0" fontId="1" fillId="5" borderId="39" xfId="5" applyFont="1" applyFill="1" applyBorder="1" applyAlignment="1" applyProtection="1">
      <alignment horizontal="center" vertical="center" wrapText="1"/>
      <protection locked="0"/>
    </xf>
    <xf numFmtId="0" fontId="1" fillId="5" borderId="68" xfId="5" applyFont="1" applyFill="1" applyBorder="1" applyAlignment="1" applyProtection="1">
      <alignment horizontal="center" vertical="center" wrapText="1"/>
      <protection locked="0"/>
    </xf>
    <xf numFmtId="0" fontId="4" fillId="0" borderId="14" xfId="5" applyFont="1" applyFill="1" applyBorder="1" applyAlignment="1" applyProtection="1">
      <alignment horizontal="center" vertical="center" wrapText="1"/>
    </xf>
    <xf numFmtId="0" fontId="4" fillId="0" borderId="16"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2" fillId="0" borderId="41" xfId="5" applyFont="1" applyFill="1" applyBorder="1" applyAlignment="1" applyProtection="1">
      <alignment horizontal="center" vertical="center"/>
    </xf>
    <xf numFmtId="0" fontId="13" fillId="0" borderId="53" xfId="5" applyFont="1" applyFill="1" applyBorder="1" applyAlignment="1" applyProtection="1">
      <alignment horizontal="right" vertical="center" wrapText="1"/>
    </xf>
    <xf numFmtId="0" fontId="13" fillId="0" borderId="132" xfId="5" applyFont="1" applyFill="1" applyBorder="1" applyAlignment="1" applyProtection="1">
      <alignment horizontal="right" vertical="center" wrapText="1"/>
    </xf>
    <xf numFmtId="0" fontId="13" fillId="0" borderId="52" xfId="5" applyFont="1" applyFill="1" applyBorder="1" applyAlignment="1" applyProtection="1">
      <alignment horizontal="right" vertical="center" wrapText="1"/>
    </xf>
    <xf numFmtId="0" fontId="2" fillId="0" borderId="50" xfId="5" applyFont="1" applyFill="1" applyBorder="1" applyAlignment="1" applyProtection="1">
      <alignment horizontal="center" vertical="center" wrapText="1"/>
    </xf>
    <xf numFmtId="0" fontId="2" fillId="0" borderId="33" xfId="5" applyFont="1" applyFill="1" applyBorder="1" applyAlignment="1" applyProtection="1">
      <alignment horizontal="center" vertical="center" wrapText="1"/>
    </xf>
    <xf numFmtId="0" fontId="2" fillId="0" borderId="34" xfId="5" applyFont="1" applyFill="1" applyBorder="1" applyAlignment="1" applyProtection="1">
      <alignment horizontal="center" vertical="center" wrapText="1"/>
    </xf>
    <xf numFmtId="0" fontId="3" fillId="5" borderId="4" xfId="5" applyFont="1" applyFill="1" applyBorder="1" applyAlignment="1" applyProtection="1">
      <alignment horizontal="center" vertical="center"/>
      <protection locked="0"/>
    </xf>
    <xf numFmtId="0" fontId="3" fillId="5" borderId="33" xfId="5" applyFont="1" applyFill="1" applyBorder="1" applyAlignment="1" applyProtection="1">
      <alignment horizontal="center" vertical="center"/>
      <protection locked="0"/>
    </xf>
    <xf numFmtId="0" fontId="3" fillId="5" borderId="60"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xf>
    <xf numFmtId="0" fontId="2" fillId="0" borderId="26" xfId="5" applyFont="1" applyFill="1" applyBorder="1" applyAlignment="1" applyProtection="1">
      <alignment horizontal="center" vertical="center"/>
    </xf>
    <xf numFmtId="0" fontId="2" fillId="0" borderId="4" xfId="5" applyFont="1" applyFill="1" applyBorder="1" applyAlignment="1" applyProtection="1">
      <alignment horizontal="center" vertical="center"/>
    </xf>
    <xf numFmtId="0" fontId="3" fillId="0" borderId="24" xfId="3" applyFont="1" applyFill="1" applyBorder="1" applyAlignment="1" applyProtection="1">
      <alignment horizontal="center"/>
    </xf>
    <xf numFmtId="0" fontId="3" fillId="0" borderId="23" xfId="3" applyFont="1" applyFill="1" applyBorder="1" applyAlignment="1" applyProtection="1">
      <alignment horizontal="center"/>
    </xf>
    <xf numFmtId="38" fontId="3" fillId="0" borderId="125" xfId="3" applyNumberFormat="1" applyFont="1" applyFill="1" applyBorder="1" applyAlignment="1" applyProtection="1">
      <alignment horizontal="center"/>
    </xf>
    <xf numFmtId="0" fontId="3" fillId="0" borderId="125" xfId="3" applyFont="1" applyFill="1" applyBorder="1" applyAlignment="1" applyProtection="1">
      <alignment horizontal="center"/>
    </xf>
    <xf numFmtId="0" fontId="3" fillId="0" borderId="163" xfId="3" applyFont="1" applyFill="1" applyBorder="1" applyAlignment="1" applyProtection="1">
      <alignment horizontal="center"/>
    </xf>
    <xf numFmtId="0" fontId="3" fillId="0" borderId="13" xfId="3" applyFont="1" applyFill="1" applyBorder="1" applyAlignment="1" applyProtection="1">
      <alignment horizontal="center"/>
    </xf>
    <xf numFmtId="0" fontId="3" fillId="0" borderId="57" xfId="5" applyNumberFormat="1" applyFont="1" applyFill="1" applyBorder="1" applyAlignment="1" applyProtection="1">
      <alignment horizontal="center" wrapText="1"/>
    </xf>
    <xf numFmtId="0" fontId="3" fillId="0" borderId="47" xfId="5" applyFont="1" applyFill="1" applyBorder="1" applyAlignment="1" applyProtection="1">
      <alignment horizontal="center" wrapText="1"/>
    </xf>
    <xf numFmtId="0" fontId="3" fillId="5" borderId="45" xfId="5" applyFont="1" applyFill="1" applyBorder="1" applyAlignment="1" applyProtection="1">
      <alignment horizontal="center" wrapText="1"/>
      <protection locked="0"/>
    </xf>
    <xf numFmtId="0" fontId="3" fillId="5" borderId="31" xfId="5" applyNumberFormat="1" applyFont="1" applyFill="1" applyBorder="1" applyAlignment="1" applyProtection="1">
      <alignment horizontal="right" wrapText="1"/>
      <protection locked="0"/>
    </xf>
    <xf numFmtId="0" fontId="1" fillId="5" borderId="47" xfId="0" applyNumberFormat="1" applyFont="1" applyFill="1" applyBorder="1" applyAlignment="1" applyProtection="1">
      <alignment horizontal="right" wrapText="1"/>
      <protection locked="0"/>
    </xf>
    <xf numFmtId="0" fontId="3" fillId="5" borderId="31" xfId="5" applyFont="1" applyFill="1" applyBorder="1" applyAlignment="1" applyProtection="1">
      <alignment horizontal="right" wrapText="1"/>
      <protection locked="0"/>
    </xf>
    <xf numFmtId="0" fontId="1" fillId="5" borderId="47" xfId="0" applyFont="1" applyFill="1" applyBorder="1" applyAlignment="1" applyProtection="1">
      <alignment horizontal="right" wrapText="1"/>
      <protection locked="0"/>
    </xf>
    <xf numFmtId="179" fontId="1" fillId="5" borderId="47" xfId="0" applyNumberFormat="1" applyFont="1" applyFill="1" applyBorder="1" applyAlignment="1" applyProtection="1">
      <alignment horizontal="right" wrapText="1"/>
      <protection locked="0"/>
    </xf>
    <xf numFmtId="176" fontId="3" fillId="5" borderId="31" xfId="5" applyNumberFormat="1" applyFont="1" applyFill="1" applyBorder="1" applyAlignment="1" applyProtection="1">
      <alignment horizontal="right" wrapText="1"/>
      <protection locked="0"/>
    </xf>
    <xf numFmtId="176" fontId="1" fillId="5" borderId="32" xfId="0" applyNumberFormat="1" applyFont="1" applyFill="1" applyBorder="1" applyAlignment="1" applyProtection="1">
      <alignment horizontal="right" wrapText="1"/>
      <protection locked="0"/>
    </xf>
    <xf numFmtId="176" fontId="1" fillId="5" borderId="47" xfId="0" applyNumberFormat="1" applyFont="1" applyFill="1" applyBorder="1" applyAlignment="1" applyProtection="1">
      <alignment horizontal="right" wrapText="1"/>
      <protection locked="0"/>
    </xf>
    <xf numFmtId="182" fontId="3" fillId="5" borderId="31" xfId="5" applyNumberFormat="1" applyFont="1" applyFill="1" applyBorder="1" applyAlignment="1" applyProtection="1">
      <alignment horizontal="right" wrapText="1"/>
      <protection locked="0"/>
    </xf>
    <xf numFmtId="182" fontId="1" fillId="5" borderId="32" xfId="0" applyNumberFormat="1" applyFont="1" applyFill="1" applyBorder="1" applyAlignment="1" applyProtection="1">
      <alignment horizontal="right" wrapText="1"/>
      <protection locked="0"/>
    </xf>
    <xf numFmtId="182" fontId="1" fillId="5" borderId="47" xfId="0" applyNumberFormat="1" applyFont="1" applyFill="1" applyBorder="1" applyAlignment="1" applyProtection="1">
      <alignment horizontal="right" wrapText="1"/>
      <protection locked="0"/>
    </xf>
    <xf numFmtId="0" fontId="3" fillId="0" borderId="31" xfId="3" applyFont="1" applyFill="1" applyBorder="1" applyAlignment="1" applyProtection="1">
      <alignment horizontal="center"/>
    </xf>
    <xf numFmtId="0" fontId="3" fillId="0" borderId="47" xfId="3" applyFont="1" applyFill="1" applyBorder="1" applyAlignment="1" applyProtection="1">
      <alignment horizontal="center"/>
    </xf>
    <xf numFmtId="179" fontId="3" fillId="5" borderId="31" xfId="3" applyNumberFormat="1" applyFont="1" applyFill="1" applyBorder="1" applyAlignment="1" applyProtection="1">
      <alignment horizontal="right" wrapText="1"/>
      <protection locked="0"/>
    </xf>
    <xf numFmtId="179" fontId="3" fillId="5" borderId="32" xfId="3" applyNumberFormat="1" applyFont="1" applyFill="1" applyBorder="1" applyAlignment="1" applyProtection="1">
      <alignment horizontal="right" wrapText="1"/>
      <protection locked="0"/>
    </xf>
    <xf numFmtId="179" fontId="3" fillId="5" borderId="47" xfId="3" applyNumberFormat="1" applyFont="1" applyFill="1" applyBorder="1" applyAlignment="1" applyProtection="1">
      <alignment horizontal="right" wrapText="1"/>
      <protection locked="0"/>
    </xf>
    <xf numFmtId="179" fontId="3" fillId="5" borderId="26" xfId="3" applyNumberFormat="1" applyFont="1" applyFill="1" applyBorder="1" applyAlignment="1" applyProtection="1">
      <alignment horizontal="right" wrapText="1"/>
      <protection locked="0"/>
    </xf>
    <xf numFmtId="179" fontId="3" fillId="5" borderId="0" xfId="3" applyNumberFormat="1" applyFont="1" applyFill="1" applyBorder="1" applyAlignment="1" applyProtection="1">
      <alignment horizontal="right" wrapText="1"/>
      <protection locked="0"/>
    </xf>
    <xf numFmtId="179" fontId="3" fillId="5" borderId="27" xfId="3" applyNumberFormat="1" applyFont="1" applyFill="1" applyBorder="1" applyAlignment="1" applyProtection="1">
      <alignment horizontal="right" wrapText="1"/>
      <protection locked="0"/>
    </xf>
    <xf numFmtId="176" fontId="3" fillId="5" borderId="14" xfId="5" applyNumberFormat="1" applyFont="1" applyFill="1" applyBorder="1" applyAlignment="1" applyProtection="1">
      <alignment horizontal="right" wrapText="1"/>
      <protection locked="0"/>
    </xf>
    <xf numFmtId="176" fontId="1" fillId="5" borderId="16" xfId="0" applyNumberFormat="1" applyFont="1" applyFill="1" applyBorder="1" applyAlignment="1" applyProtection="1">
      <alignment horizontal="right" wrapText="1"/>
      <protection locked="0"/>
    </xf>
    <xf numFmtId="176" fontId="1" fillId="5" borderId="15" xfId="0" applyNumberFormat="1" applyFont="1" applyFill="1" applyBorder="1" applyAlignment="1" applyProtection="1">
      <alignment horizontal="right" wrapText="1"/>
      <protection locked="0"/>
    </xf>
    <xf numFmtId="181" fontId="3" fillId="6" borderId="4" xfId="5" applyNumberFormat="1" applyFont="1" applyFill="1" applyBorder="1" applyAlignment="1" applyProtection="1">
      <alignment horizontal="center" wrapText="1"/>
      <protection locked="0"/>
    </xf>
    <xf numFmtId="181" fontId="3" fillId="6" borderId="33" xfId="5" applyNumberFormat="1" applyFont="1" applyFill="1" applyBorder="1" applyAlignment="1" applyProtection="1">
      <alignment horizontal="center" wrapText="1"/>
      <protection locked="0"/>
    </xf>
    <xf numFmtId="181" fontId="3" fillId="6" borderId="34" xfId="5" applyNumberFormat="1" applyFont="1" applyFill="1" applyBorder="1" applyAlignment="1" applyProtection="1">
      <alignment horizontal="center" wrapText="1"/>
      <protection locked="0"/>
    </xf>
    <xf numFmtId="0" fontId="3" fillId="0" borderId="122" xfId="5" applyNumberFormat="1" applyFont="1" applyFill="1" applyBorder="1" applyAlignment="1" applyProtection="1">
      <alignment horizontal="center" wrapText="1"/>
    </xf>
    <xf numFmtId="0" fontId="3" fillId="0" borderId="100" xfId="5" applyNumberFormat="1" applyFont="1" applyFill="1" applyBorder="1" applyAlignment="1" applyProtection="1">
      <alignment horizontal="center" wrapText="1"/>
    </xf>
    <xf numFmtId="0" fontId="4" fillId="0" borderId="12" xfId="5" applyFont="1" applyFill="1" applyBorder="1" applyAlignment="1" applyProtection="1">
      <alignment horizontal="center" vertical="center" wrapText="1"/>
    </xf>
    <xf numFmtId="0" fontId="4" fillId="0" borderId="11"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37" xfId="5" applyFont="1" applyFill="1" applyBorder="1" applyAlignment="1" applyProtection="1">
      <alignment horizontal="center" vertical="center" wrapText="1"/>
    </xf>
    <xf numFmtId="0" fontId="4" fillId="0" borderId="51" xfId="5" applyFont="1" applyFill="1" applyBorder="1" applyAlignment="1" applyProtection="1">
      <alignment horizontal="center" vertical="center" wrapText="1"/>
    </xf>
    <xf numFmtId="0" fontId="4" fillId="0" borderId="38" xfId="5" applyFont="1" applyFill="1" applyBorder="1" applyAlignment="1" applyProtection="1">
      <alignment horizontal="center" vertical="center" wrapText="1"/>
    </xf>
    <xf numFmtId="0" fontId="4" fillId="0" borderId="57" xfId="5" applyFont="1" applyFill="1" applyBorder="1" applyAlignment="1" applyProtection="1">
      <alignment horizontal="center" vertical="center" wrapText="1"/>
    </xf>
    <xf numFmtId="0" fontId="29" fillId="0" borderId="143" xfId="5" applyFont="1" applyBorder="1" applyAlignment="1" applyProtection="1">
      <alignment horizontal="center" vertical="center"/>
    </xf>
    <xf numFmtId="0" fontId="29" fillId="0" borderId="144" xfId="5" applyFont="1" applyBorder="1" applyAlignment="1" applyProtection="1">
      <alignment horizontal="center" vertical="center"/>
    </xf>
    <xf numFmtId="0" fontId="3" fillId="0" borderId="70" xfId="5" applyFont="1" applyFill="1" applyBorder="1" applyAlignment="1" applyProtection="1">
      <alignment horizontal="center" vertical="center"/>
    </xf>
    <xf numFmtId="0" fontId="3" fillId="0" borderId="25" xfId="5" applyFont="1" applyFill="1" applyBorder="1" applyAlignment="1" applyProtection="1">
      <alignment horizontal="center" vertical="center" wrapText="1"/>
    </xf>
    <xf numFmtId="0" fontId="3" fillId="0" borderId="45" xfId="5" applyFont="1" applyFill="1" applyBorder="1" applyAlignment="1" applyProtection="1">
      <alignment horizontal="center" vertical="center" wrapText="1"/>
    </xf>
    <xf numFmtId="0" fontId="4" fillId="0" borderId="24" xfId="5" applyFont="1" applyFill="1" applyBorder="1" applyAlignment="1" applyProtection="1">
      <alignment horizontal="center" vertical="center" wrapText="1"/>
    </xf>
    <xf numFmtId="0" fontId="4" fillId="0" borderId="31"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xf>
    <xf numFmtId="0" fontId="3" fillId="0" borderId="15" xfId="5" applyFont="1" applyFill="1" applyBorder="1" applyAlignment="1" applyProtection="1">
      <alignment horizontal="center" vertical="center"/>
    </xf>
    <xf numFmtId="0" fontId="3" fillId="0" borderId="10" xfId="5" applyFont="1" applyFill="1" applyBorder="1" applyAlignment="1" applyProtection="1">
      <alignment horizontal="center" vertical="center"/>
    </xf>
    <xf numFmtId="0" fontId="3" fillId="0" borderId="11" xfId="5" applyFont="1" applyFill="1" applyBorder="1" applyAlignment="1" applyProtection="1">
      <alignment horizontal="center" vertical="center"/>
    </xf>
    <xf numFmtId="0" fontId="3" fillId="0" borderId="13" xfId="5" applyFont="1" applyFill="1" applyBorder="1" applyAlignment="1" applyProtection="1">
      <alignment horizontal="center" vertical="center"/>
    </xf>
    <xf numFmtId="0" fontId="3" fillId="0" borderId="25" xfId="5" applyFont="1" applyFill="1" applyBorder="1" applyAlignment="1" applyProtection="1">
      <alignment horizontal="center" vertical="center"/>
    </xf>
    <xf numFmtId="0" fontId="3" fillId="0" borderId="45" xfId="5" applyFont="1" applyFill="1" applyBorder="1" applyAlignment="1" applyProtection="1">
      <alignment horizontal="center" vertical="center"/>
    </xf>
    <xf numFmtId="0" fontId="3" fillId="0" borderId="4" xfId="5" applyFont="1" applyBorder="1" applyAlignment="1" applyProtection="1">
      <alignment horizontal="center" vertical="center"/>
    </xf>
    <xf numFmtId="0" fontId="3" fillId="0" borderId="33" xfId="5" applyFont="1" applyBorder="1" applyAlignment="1" applyProtection="1">
      <alignment horizontal="center" vertical="center"/>
    </xf>
    <xf numFmtId="0" fontId="3" fillId="0" borderId="60" xfId="5" applyFont="1" applyBorder="1" applyAlignment="1" applyProtection="1">
      <alignment horizontal="center" vertical="center"/>
    </xf>
    <xf numFmtId="0" fontId="3" fillId="4" borderId="10" xfId="5" applyFont="1" applyFill="1" applyBorder="1" applyAlignment="1" applyProtection="1">
      <alignment vertical="center"/>
      <protection locked="0"/>
    </xf>
    <xf numFmtId="0" fontId="3" fillId="4" borderId="13" xfId="5" applyFont="1" applyFill="1" applyBorder="1" applyAlignment="1" applyProtection="1">
      <alignment vertical="center"/>
      <protection locked="0"/>
    </xf>
    <xf numFmtId="0" fontId="3" fillId="4" borderId="2" xfId="5" applyFont="1" applyFill="1" applyBorder="1" applyAlignment="1" applyProtection="1">
      <alignment vertical="center"/>
      <protection locked="0"/>
    </xf>
    <xf numFmtId="0" fontId="3" fillId="4" borderId="38" xfId="0" applyFont="1" applyFill="1" applyBorder="1" applyAlignment="1" applyProtection="1">
      <alignment vertical="center"/>
      <protection locked="0"/>
    </xf>
    <xf numFmtId="0" fontId="3" fillId="4" borderId="38" xfId="5" applyFont="1" applyFill="1" applyBorder="1" applyAlignment="1" applyProtection="1">
      <alignment vertical="center"/>
      <protection locked="0"/>
    </xf>
    <xf numFmtId="49" fontId="3" fillId="4" borderId="2" xfId="5" applyNumberFormat="1" applyFont="1" applyFill="1" applyBorder="1" applyAlignment="1" applyProtection="1">
      <alignment horizontal="center" vertical="center" wrapText="1"/>
      <protection locked="0"/>
    </xf>
    <xf numFmtId="49" fontId="3" fillId="4" borderId="38" xfId="5" applyNumberFormat="1" applyFont="1" applyFill="1" applyBorder="1" applyAlignment="1" applyProtection="1">
      <alignment horizontal="center" vertical="center" wrapText="1"/>
      <protection locked="0"/>
    </xf>
    <xf numFmtId="0" fontId="3" fillId="0" borderId="7" xfId="5" applyFont="1" applyFill="1" applyBorder="1" applyAlignment="1" applyProtection="1">
      <alignment horizontal="center" vertical="center" textRotation="255"/>
    </xf>
    <xf numFmtId="0" fontId="3" fillId="0" borderId="32" xfId="5" applyFont="1" applyFill="1" applyBorder="1" applyAlignment="1" applyProtection="1">
      <alignment horizontal="center" vertical="center" textRotation="255"/>
    </xf>
    <xf numFmtId="0" fontId="3" fillId="0" borderId="24" xfId="5" applyFont="1" applyBorder="1" applyAlignment="1" applyProtection="1">
      <alignment horizontal="center" vertical="center" wrapText="1"/>
    </xf>
    <xf numFmtId="0" fontId="3" fillId="0" borderId="7" xfId="5" applyFont="1" applyBorder="1" applyAlignment="1" applyProtection="1">
      <alignment horizontal="center" vertical="center" wrapText="1"/>
    </xf>
    <xf numFmtId="0" fontId="3" fillId="0" borderId="23" xfId="5" applyFont="1" applyBorder="1" applyAlignment="1" applyProtection="1">
      <alignment horizontal="center" vertical="center" wrapText="1"/>
    </xf>
    <xf numFmtId="0" fontId="3" fillId="0" borderId="31" xfId="5" applyFont="1" applyBorder="1" applyAlignment="1" applyProtection="1">
      <alignment horizontal="center" vertical="center" wrapText="1"/>
    </xf>
    <xf numFmtId="0" fontId="3" fillId="0" borderId="32" xfId="5" applyFont="1" applyBorder="1" applyAlignment="1" applyProtection="1">
      <alignment horizontal="center" vertical="center" wrapText="1"/>
    </xf>
    <xf numFmtId="0" fontId="3" fillId="0" borderId="47" xfId="5" applyFont="1" applyBorder="1" applyAlignment="1" applyProtection="1">
      <alignment horizontal="center" vertical="center" wrapText="1"/>
    </xf>
    <xf numFmtId="0" fontId="3" fillId="4" borderId="13" xfId="0" applyFont="1" applyFill="1" applyBorder="1" applyAlignment="1" applyProtection="1">
      <alignment vertical="center"/>
      <protection locked="0"/>
    </xf>
    <xf numFmtId="0" fontId="3" fillId="0" borderId="2" xfId="5" applyFont="1" applyBorder="1" applyAlignment="1" applyProtection="1">
      <alignment horizontal="center" vertical="center"/>
    </xf>
    <xf numFmtId="0" fontId="3" fillId="0" borderId="51" xfId="5" applyFont="1" applyBorder="1" applyAlignment="1" applyProtection="1">
      <alignment horizontal="center" vertical="center"/>
    </xf>
    <xf numFmtId="0" fontId="3" fillId="0" borderId="36" xfId="5" applyFont="1" applyBorder="1" applyAlignment="1" applyProtection="1">
      <alignment horizontal="center" vertical="center"/>
    </xf>
    <xf numFmtId="0" fontId="7" fillId="0" borderId="22" xfId="5" applyFont="1" applyBorder="1" applyAlignment="1" applyProtection="1">
      <alignment horizontal="center" vertical="center"/>
    </xf>
    <xf numFmtId="0" fontId="7" fillId="0" borderId="7" xfId="5" applyFont="1" applyBorder="1" applyAlignment="1" applyProtection="1">
      <alignment horizontal="center" vertical="center"/>
    </xf>
    <xf numFmtId="0" fontId="7" fillId="0" borderId="23" xfId="4" applyFont="1" applyBorder="1" applyAlignment="1" applyProtection="1">
      <alignment horizontal="center" vertical="center"/>
    </xf>
    <xf numFmtId="0" fontId="7" fillId="0" borderId="29" xfId="4" applyFont="1" applyBorder="1" applyAlignment="1" applyProtection="1">
      <alignment horizontal="center" vertical="center"/>
    </xf>
    <xf numFmtId="0" fontId="7" fillId="0" borderId="32" xfId="4" applyFont="1" applyBorder="1" applyAlignment="1" applyProtection="1">
      <alignment horizontal="center" vertical="center"/>
    </xf>
    <xf numFmtId="0" fontId="7" fillId="0" borderId="47" xfId="4"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7" fillId="0" borderId="31" xfId="5" applyFont="1" applyBorder="1" applyAlignment="1" applyProtection="1">
      <alignment horizontal="center" vertical="center"/>
    </xf>
    <xf numFmtId="0" fontId="7" fillId="0" borderId="32" xfId="5" applyFont="1" applyBorder="1" applyAlignment="1" applyProtection="1">
      <alignment horizontal="center" vertical="center"/>
    </xf>
    <xf numFmtId="0" fontId="7" fillId="0" borderId="47" xfId="5" applyFont="1" applyBorder="1" applyAlignment="1" applyProtection="1">
      <alignment horizontal="center" vertical="center"/>
    </xf>
    <xf numFmtId="0" fontId="7" fillId="0" borderId="23" xfId="4" applyFont="1" applyFill="1" applyBorder="1" applyAlignment="1" applyProtection="1">
      <alignment horizontal="center" vertical="center"/>
    </xf>
    <xf numFmtId="0" fontId="7" fillId="0" borderId="29" xfId="4" applyFont="1" applyFill="1" applyBorder="1" applyAlignment="1" applyProtection="1">
      <alignment horizontal="center" vertical="center"/>
    </xf>
    <xf numFmtId="0" fontId="7" fillId="0" borderId="32" xfId="4" applyFont="1" applyFill="1" applyBorder="1" applyAlignment="1" applyProtection="1">
      <alignment horizontal="center" vertical="center"/>
    </xf>
    <xf numFmtId="0" fontId="7" fillId="0" borderId="47" xfId="4" applyFont="1" applyFill="1" applyBorder="1" applyAlignment="1" applyProtection="1">
      <alignment horizontal="center" vertical="center"/>
    </xf>
    <xf numFmtId="0" fontId="3" fillId="0" borderId="24" xfId="5" applyFont="1" applyFill="1" applyBorder="1" applyAlignment="1" applyProtection="1">
      <alignment horizontal="center" vertical="center" wrapText="1"/>
    </xf>
    <xf numFmtId="0" fontId="3" fillId="0" borderId="7" xfId="5" applyFont="1" applyFill="1" applyBorder="1" applyAlignment="1" applyProtection="1">
      <alignment horizontal="center" vertical="center" wrapText="1"/>
    </xf>
    <xf numFmtId="0" fontId="3" fillId="0" borderId="31" xfId="5" applyFont="1" applyFill="1" applyBorder="1" applyAlignment="1" applyProtection="1">
      <alignment horizontal="center" vertical="center" wrapText="1"/>
    </xf>
    <xf numFmtId="0" fontId="3" fillId="0" borderId="32" xfId="5" applyFont="1" applyFill="1" applyBorder="1" applyAlignment="1" applyProtection="1">
      <alignment horizontal="center" vertical="center" wrapText="1"/>
    </xf>
    <xf numFmtId="0" fontId="7" fillId="0" borderId="23" xfId="4" applyFont="1" applyFill="1" applyBorder="1" applyAlignment="1" applyProtection="1">
      <alignment horizontal="center" vertical="center" wrapText="1"/>
    </xf>
    <xf numFmtId="0" fontId="7" fillId="0" borderId="31" xfId="4" applyFont="1" applyFill="1" applyBorder="1" applyAlignment="1" applyProtection="1">
      <alignment horizontal="center" vertical="center" wrapText="1"/>
    </xf>
    <xf numFmtId="0" fontId="7" fillId="0" borderId="47" xfId="4" applyFont="1" applyFill="1" applyBorder="1" applyAlignment="1" applyProtection="1">
      <alignment horizontal="center" vertical="center" wrapText="1"/>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3" fillId="0" borderId="31" xfId="5" applyFont="1" applyFill="1" applyBorder="1" applyAlignment="1" applyProtection="1">
      <alignment horizontal="center" vertical="center"/>
    </xf>
    <xf numFmtId="0" fontId="1" fillId="0" borderId="32"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5" xfId="0" applyFont="1" applyFill="1" applyBorder="1" applyAlignment="1">
      <alignment horizontal="center" vertical="center"/>
    </xf>
    <xf numFmtId="0" fontId="3" fillId="0" borderId="10" xfId="5" applyFont="1" applyBorder="1" applyAlignment="1" applyProtection="1">
      <alignment horizontal="center" vertical="center"/>
    </xf>
    <xf numFmtId="0" fontId="3" fillId="0" borderId="11" xfId="5" applyFont="1" applyBorder="1" applyAlignment="1" applyProtection="1">
      <alignment horizontal="center" vertical="center"/>
    </xf>
    <xf numFmtId="0" fontId="3" fillId="0" borderId="1" xfId="5" applyFont="1" applyBorder="1" applyAlignment="1" applyProtection="1">
      <alignment horizontal="center" vertical="center"/>
    </xf>
    <xf numFmtId="0" fontId="3" fillId="4" borderId="4" xfId="5" applyFont="1" applyFill="1" applyBorder="1" applyAlignment="1" applyProtection="1">
      <alignment vertical="center"/>
      <protection locked="0"/>
    </xf>
    <xf numFmtId="0" fontId="3" fillId="4" borderId="34" xfId="5" applyFont="1" applyFill="1" applyBorder="1" applyAlignment="1" applyProtection="1">
      <alignment vertical="center"/>
      <protection locked="0"/>
    </xf>
    <xf numFmtId="0" fontId="3" fillId="4" borderId="34" xfId="0" applyFont="1" applyFill="1" applyBorder="1" applyAlignment="1" applyProtection="1">
      <alignment vertical="center"/>
      <protection locked="0"/>
    </xf>
    <xf numFmtId="0" fontId="3" fillId="0" borderId="14" xfId="5" applyFont="1" applyBorder="1" applyAlignment="1" applyProtection="1">
      <alignment horizontal="center" vertical="center"/>
    </xf>
    <xf numFmtId="0" fontId="3" fillId="0" borderId="16" xfId="5" applyFont="1" applyBorder="1" applyAlignment="1" applyProtection="1">
      <alignment horizontal="center" vertical="center"/>
    </xf>
    <xf numFmtId="0" fontId="3" fillId="0" borderId="121" xfId="5" applyFont="1" applyBorder="1" applyAlignment="1" applyProtection="1">
      <alignment horizontal="center" vertical="center"/>
    </xf>
    <xf numFmtId="0" fontId="3" fillId="4" borderId="14" xfId="5" applyFont="1" applyFill="1" applyBorder="1" applyAlignment="1" applyProtection="1">
      <alignment vertical="center"/>
      <protection locked="0"/>
    </xf>
    <xf numFmtId="0" fontId="3" fillId="4" borderId="15" xfId="0" applyFont="1" applyFill="1" applyBorder="1" applyAlignment="1" applyProtection="1">
      <alignment vertical="center"/>
      <protection locked="0"/>
    </xf>
    <xf numFmtId="0" fontId="3" fillId="4" borderId="15" xfId="5" applyFont="1" applyFill="1" applyBorder="1" applyAlignment="1" applyProtection="1">
      <alignment vertical="center"/>
      <protection locked="0"/>
    </xf>
    <xf numFmtId="49" fontId="3" fillId="4" borderId="10" xfId="5" applyNumberFormat="1" applyFont="1" applyFill="1" applyBorder="1" applyAlignment="1" applyProtection="1">
      <alignment horizontal="center" vertical="center" wrapText="1"/>
      <protection locked="0"/>
    </xf>
    <xf numFmtId="49" fontId="3" fillId="4" borderId="13" xfId="5" applyNumberFormat="1" applyFont="1" applyFill="1" applyBorder="1" applyAlignment="1" applyProtection="1">
      <alignment horizontal="center" vertical="center" wrapText="1"/>
      <protection locked="0"/>
    </xf>
    <xf numFmtId="49" fontId="3" fillId="4" borderId="14" xfId="5" applyNumberFormat="1" applyFont="1" applyFill="1" applyBorder="1" applyAlignment="1" applyProtection="1">
      <alignment horizontal="center" vertical="center" wrapText="1"/>
      <protection locked="0"/>
    </xf>
    <xf numFmtId="49" fontId="3" fillId="4" borderId="15" xfId="5" applyNumberFormat="1" applyFont="1" applyFill="1" applyBorder="1" applyAlignment="1" applyProtection="1">
      <alignment horizontal="center" vertical="center" wrapText="1"/>
      <protection locked="0"/>
    </xf>
    <xf numFmtId="49" fontId="3" fillId="4" borderId="4" xfId="5" applyNumberFormat="1" applyFont="1" applyFill="1" applyBorder="1" applyAlignment="1" applyProtection="1">
      <alignment horizontal="center" vertical="center" wrapText="1"/>
      <protection locked="0"/>
    </xf>
    <xf numFmtId="49" fontId="3" fillId="4" borderId="34" xfId="5" applyNumberFormat="1" applyFont="1" applyFill="1" applyBorder="1" applyAlignment="1" applyProtection="1">
      <alignment horizontal="center" vertical="center" wrapText="1"/>
      <protection locked="0"/>
    </xf>
    <xf numFmtId="0" fontId="3" fillId="0" borderId="50" xfId="3" applyNumberFormat="1" applyFont="1" applyFill="1" applyBorder="1" applyAlignment="1" applyProtection="1">
      <alignment vertical="center"/>
    </xf>
    <xf numFmtId="0" fontId="3" fillId="0" borderId="127" xfId="3" applyNumberFormat="1" applyFont="1" applyFill="1" applyBorder="1" applyAlignment="1" applyProtection="1">
      <alignment vertical="center"/>
    </xf>
    <xf numFmtId="0" fontId="3" fillId="0" borderId="21" xfId="3" applyFont="1" applyFill="1" applyBorder="1" applyAlignment="1" applyProtection="1">
      <alignment horizontal="center" vertical="center"/>
    </xf>
    <xf numFmtId="0" fontId="3" fillId="0" borderId="97" xfId="3" applyFont="1" applyFill="1" applyBorder="1" applyAlignment="1" applyProtection="1">
      <alignment horizontal="center" vertical="center"/>
    </xf>
    <xf numFmtId="0" fontId="3" fillId="0" borderId="37" xfId="3" applyNumberFormat="1" applyFont="1" applyFill="1" applyBorder="1" applyAlignment="1" applyProtection="1">
      <alignment vertical="center"/>
    </xf>
    <xf numFmtId="0" fontId="3" fillId="0" borderId="78" xfId="3" applyFont="1" applyFill="1" applyBorder="1" applyAlignment="1" applyProtection="1">
      <alignment horizontal="center" vertical="center"/>
    </xf>
    <xf numFmtId="0" fontId="3" fillId="0" borderId="89" xfId="3" applyNumberFormat="1" applyFont="1" applyFill="1" applyBorder="1" applyAlignment="1" applyProtection="1">
      <alignment vertical="center"/>
    </xf>
    <xf numFmtId="0" fontId="3" fillId="0" borderId="84" xfId="3" applyNumberFormat="1" applyFont="1" applyFill="1" applyBorder="1" applyAlignment="1" applyProtection="1">
      <alignment vertical="center"/>
    </xf>
    <xf numFmtId="0" fontId="3" fillId="0" borderId="116" xfId="3" applyNumberFormat="1" applyFont="1" applyFill="1" applyBorder="1" applyAlignment="1" applyProtection="1">
      <alignment vertical="center"/>
    </xf>
    <xf numFmtId="177" fontId="1" fillId="0" borderId="0" xfId="5" applyNumberFormat="1" applyFont="1" applyFill="1" applyBorder="1" applyAlignment="1" applyProtection="1">
      <alignment horizontal="left" vertical="center" wrapText="1"/>
    </xf>
    <xf numFmtId="177" fontId="1" fillId="0" borderId="0" xfId="5" applyNumberFormat="1" applyFont="1" applyFill="1" applyBorder="1" applyAlignment="1" applyProtection="1">
      <alignment horizontal="left" vertical="center" shrinkToFit="1"/>
    </xf>
    <xf numFmtId="0" fontId="1" fillId="0" borderId="0" xfId="3" applyFont="1" applyFill="1" applyBorder="1" applyAlignment="1" applyProtection="1">
      <alignment horizontal="distributed" vertical="center"/>
    </xf>
    <xf numFmtId="0" fontId="1" fillId="0" borderId="0" xfId="5" applyFont="1" applyFill="1" applyBorder="1" applyAlignment="1" applyProtection="1">
      <alignment horizontal="distributed" vertical="center"/>
    </xf>
    <xf numFmtId="0" fontId="1" fillId="0" borderId="0" xfId="5" applyFont="1" applyFill="1" applyBorder="1" applyAlignment="1" applyProtection="1">
      <alignment horizontal="distributed" vertical="center" wrapText="1"/>
    </xf>
    <xf numFmtId="0" fontId="3" fillId="2" borderId="29" xfId="3" applyFont="1" applyFill="1" applyBorder="1" applyAlignment="1" applyProtection="1">
      <alignment horizontal="center" vertical="center"/>
    </xf>
    <xf numFmtId="0" fontId="3" fillId="2" borderId="32" xfId="3" applyFont="1" applyFill="1" applyBorder="1" applyAlignment="1" applyProtection="1">
      <alignment horizontal="center" vertical="center"/>
    </xf>
    <xf numFmtId="0" fontId="3" fillId="2" borderId="47" xfId="3" applyFont="1" applyFill="1" applyBorder="1" applyAlignment="1" applyProtection="1">
      <alignment horizontal="center" vertical="center"/>
    </xf>
    <xf numFmtId="177" fontId="13" fillId="0" borderId="17" xfId="3" applyNumberFormat="1" applyFont="1" applyFill="1" applyBorder="1" applyAlignment="1" applyProtection="1">
      <alignment horizontal="center" vertical="center" wrapText="1"/>
    </xf>
    <xf numFmtId="177" fontId="13" fillId="0" borderId="19" xfId="3" applyNumberFormat="1" applyFont="1" applyFill="1" applyBorder="1" applyAlignment="1" applyProtection="1">
      <alignment horizontal="center" vertical="center" wrapText="1"/>
    </xf>
    <xf numFmtId="177" fontId="3" fillId="0" borderId="4" xfId="3" applyNumberFormat="1" applyFont="1" applyFill="1" applyBorder="1" applyAlignment="1" applyProtection="1">
      <alignment horizontal="center" vertical="center" wrapText="1"/>
    </xf>
    <xf numFmtId="177" fontId="3" fillId="0" borderId="33" xfId="3" applyNumberFormat="1" applyFont="1" applyFill="1" applyBorder="1" applyAlignment="1" applyProtection="1">
      <alignment horizontal="center" vertical="center" wrapText="1"/>
    </xf>
    <xf numFmtId="177" fontId="13" fillId="0" borderId="26" xfId="3" applyNumberFormat="1" applyFont="1" applyFill="1" applyBorder="1" applyAlignment="1" applyProtection="1">
      <alignment horizontal="center" vertical="center" wrapText="1"/>
    </xf>
    <xf numFmtId="177" fontId="13" fillId="0" borderId="0" xfId="3" applyNumberFormat="1" applyFont="1" applyFill="1" applyBorder="1" applyAlignment="1" applyProtection="1">
      <alignment horizontal="center" vertical="center" wrapText="1"/>
    </xf>
    <xf numFmtId="0" fontId="3" fillId="0" borderId="146" xfId="3" applyFont="1" applyFill="1" applyBorder="1" applyAlignment="1" applyProtection="1">
      <alignment horizontal="center" vertical="center"/>
    </xf>
    <xf numFmtId="0" fontId="3" fillId="0" borderId="56" xfId="3" applyFont="1" applyFill="1" applyBorder="1" applyAlignment="1" applyProtection="1">
      <alignment horizontal="center" vertical="center"/>
    </xf>
    <xf numFmtId="0" fontId="3" fillId="0" borderId="115" xfId="3" applyFont="1" applyFill="1" applyBorder="1" applyAlignment="1" applyProtection="1">
      <alignment horizontal="center" vertical="center"/>
    </xf>
    <xf numFmtId="0" fontId="3" fillId="0" borderId="28" xfId="3" applyNumberFormat="1" applyFont="1" applyFill="1" applyBorder="1" applyAlignment="1" applyProtection="1">
      <alignment vertical="center"/>
    </xf>
    <xf numFmtId="0" fontId="3" fillId="2" borderId="11" xfId="3" applyFont="1" applyFill="1" applyBorder="1" applyAlignment="1" applyProtection="1">
      <alignment horizontal="distributed" vertical="center"/>
    </xf>
    <xf numFmtId="0" fontId="3" fillId="2" borderId="51" xfId="3" applyFont="1" applyFill="1" applyBorder="1" applyAlignment="1" applyProtection="1">
      <alignment horizontal="distributed" vertical="center"/>
    </xf>
    <xf numFmtId="179" fontId="59" fillId="5" borderId="2" xfId="3" applyNumberFormat="1" applyFont="1" applyFill="1" applyBorder="1" applyAlignment="1" applyProtection="1">
      <alignment horizontal="center" vertical="center" wrapText="1"/>
      <protection locked="0"/>
    </xf>
    <xf numFmtId="179" fontId="60" fillId="5" borderId="51" xfId="0" applyNumberFormat="1" applyFont="1" applyFill="1" applyBorder="1" applyAlignment="1" applyProtection="1">
      <alignment horizontal="center" vertical="center" wrapText="1"/>
      <protection locked="0"/>
    </xf>
    <xf numFmtId="179" fontId="60" fillId="5" borderId="36" xfId="0" applyNumberFormat="1" applyFont="1" applyFill="1" applyBorder="1" applyAlignment="1" applyProtection="1">
      <alignment horizontal="center" vertical="center" wrapText="1"/>
      <protection locked="0"/>
    </xf>
    <xf numFmtId="179" fontId="60" fillId="5" borderId="2" xfId="0" applyNumberFormat="1" applyFont="1" applyFill="1" applyBorder="1" applyAlignment="1" applyProtection="1">
      <alignment horizontal="center" vertical="center" wrapText="1"/>
      <protection locked="0"/>
    </xf>
    <xf numFmtId="0" fontId="2" fillId="2" borderId="2" xfId="3" applyFont="1" applyFill="1" applyBorder="1" applyAlignment="1" applyProtection="1">
      <alignment horizontal="center" vertical="top" wrapText="1" shrinkToFit="1"/>
    </xf>
    <xf numFmtId="0" fontId="2" fillId="2" borderId="51" xfId="3" applyFont="1" applyFill="1" applyBorder="1" applyAlignment="1" applyProtection="1">
      <alignment horizontal="center" vertical="top" shrinkToFit="1"/>
    </xf>
    <xf numFmtId="0" fontId="3" fillId="0" borderId="22" xfId="3" applyNumberFormat="1" applyFont="1" applyFill="1" applyBorder="1" applyAlignment="1" applyProtection="1">
      <alignment vertical="center"/>
    </xf>
    <xf numFmtId="0" fontId="3" fillId="0" borderId="148" xfId="3" applyFont="1" applyFill="1" applyBorder="1" applyAlignment="1" applyProtection="1">
      <alignment horizontal="center" vertical="center"/>
    </xf>
    <xf numFmtId="177" fontId="13" fillId="0" borderId="24" xfId="3" applyNumberFormat="1" applyFont="1" applyFill="1" applyBorder="1" applyAlignment="1" applyProtection="1">
      <alignment horizontal="center" vertical="center" wrapText="1"/>
    </xf>
    <xf numFmtId="177" fontId="13" fillId="0" borderId="7" xfId="3" applyNumberFormat="1" applyFont="1" applyFill="1" applyBorder="1" applyAlignment="1" applyProtection="1">
      <alignment horizontal="center" vertical="center" wrapText="1"/>
    </xf>
    <xf numFmtId="179" fontId="60" fillId="5" borderId="17" xfId="0" applyNumberFormat="1" applyFont="1" applyFill="1" applyBorder="1" applyAlignment="1" applyProtection="1">
      <alignment horizontal="center" vertical="center" wrapText="1"/>
      <protection locked="0"/>
    </xf>
    <xf numFmtId="179" fontId="60" fillId="5" borderId="19" xfId="0" applyNumberFormat="1" applyFont="1" applyFill="1" applyBorder="1" applyAlignment="1" applyProtection="1">
      <alignment horizontal="center" vertical="center" wrapText="1"/>
      <protection locked="0"/>
    </xf>
    <xf numFmtId="179" fontId="60" fillId="5" borderId="40" xfId="0" applyNumberFormat="1" applyFont="1" applyFill="1" applyBorder="1" applyAlignment="1" applyProtection="1">
      <alignment horizontal="center" vertical="center" wrapText="1"/>
      <protection locked="0"/>
    </xf>
    <xf numFmtId="177" fontId="3" fillId="0" borderId="26" xfId="3" applyNumberFormat="1" applyFont="1" applyFill="1" applyBorder="1" applyAlignment="1" applyProtection="1">
      <alignment horizontal="center" vertical="center" wrapText="1"/>
    </xf>
    <xf numFmtId="177" fontId="3" fillId="0" borderId="0" xfId="3" applyNumberFormat="1" applyFont="1" applyFill="1" applyBorder="1" applyAlignment="1" applyProtection="1">
      <alignment horizontal="center" vertical="center" wrapText="1"/>
    </xf>
    <xf numFmtId="0" fontId="3" fillId="0" borderId="83" xfId="3" applyNumberFormat="1" applyFont="1" applyFill="1" applyBorder="1" applyAlignment="1" applyProtection="1">
      <alignment vertical="center"/>
    </xf>
    <xf numFmtId="0" fontId="3" fillId="0" borderId="145" xfId="3" applyNumberFormat="1" applyFont="1" applyFill="1" applyBorder="1" applyAlignment="1" applyProtection="1">
      <alignment vertical="center"/>
    </xf>
    <xf numFmtId="0" fontId="3" fillId="0" borderId="147" xfId="3" applyNumberFormat="1" applyFont="1" applyFill="1" applyBorder="1" applyAlignment="1" applyProtection="1">
      <alignment vertical="center"/>
    </xf>
    <xf numFmtId="0" fontId="3" fillId="0" borderId="29" xfId="3" applyNumberFormat="1" applyFont="1" applyFill="1" applyBorder="1" applyAlignment="1" applyProtection="1">
      <alignment vertical="center"/>
    </xf>
    <xf numFmtId="0" fontId="3" fillId="0" borderId="98" xfId="3" applyNumberFormat="1" applyFont="1" applyFill="1" applyBorder="1" applyAlignment="1" applyProtection="1">
      <alignment vertical="center"/>
    </xf>
    <xf numFmtId="0" fontId="3" fillId="0" borderId="55" xfId="3" applyFont="1" applyFill="1" applyBorder="1" applyAlignment="1" applyProtection="1">
      <alignment horizontal="center" vertical="center"/>
    </xf>
    <xf numFmtId="177" fontId="3" fillId="0" borderId="31" xfId="3" applyNumberFormat="1" applyFont="1" applyFill="1" applyBorder="1" applyAlignment="1" applyProtection="1">
      <alignment horizontal="center" vertical="center" wrapText="1"/>
    </xf>
    <xf numFmtId="177" fontId="3" fillId="0" borderId="32" xfId="3" applyNumberFormat="1" applyFont="1" applyFill="1" applyBorder="1" applyAlignment="1" applyProtection="1">
      <alignment horizontal="center" vertical="center" wrapText="1"/>
    </xf>
    <xf numFmtId="179" fontId="60" fillId="5" borderId="14" xfId="0" applyNumberFormat="1" applyFont="1" applyFill="1" applyBorder="1" applyAlignment="1" applyProtection="1">
      <alignment horizontal="center" vertical="center" wrapText="1"/>
      <protection locked="0"/>
    </xf>
    <xf numFmtId="179" fontId="60" fillId="5" borderId="16" xfId="0" applyNumberFormat="1" applyFont="1" applyFill="1" applyBorder="1" applyAlignment="1" applyProtection="1">
      <alignment horizontal="center" vertical="center" wrapText="1"/>
      <protection locked="0"/>
    </xf>
    <xf numFmtId="179" fontId="60" fillId="5" borderId="121" xfId="0" applyNumberFormat="1" applyFont="1" applyFill="1" applyBorder="1" applyAlignment="1" applyProtection="1">
      <alignment horizontal="center" vertical="center" wrapText="1"/>
      <protection locked="0"/>
    </xf>
    <xf numFmtId="0" fontId="3" fillId="0" borderId="57" xfId="3" applyNumberFormat="1" applyFont="1" applyFill="1" applyBorder="1" applyAlignment="1" applyProtection="1">
      <alignment vertical="center"/>
    </xf>
    <xf numFmtId="0" fontId="3" fillId="0" borderId="90" xfId="3" applyNumberFormat="1" applyFont="1" applyFill="1" applyBorder="1" applyAlignment="1" applyProtection="1">
      <alignment vertical="center"/>
    </xf>
    <xf numFmtId="179" fontId="59" fillId="5" borderId="26" xfId="3" applyNumberFormat="1" applyFont="1" applyFill="1" applyBorder="1" applyAlignment="1" applyProtection="1">
      <alignment horizontal="center" vertical="center" wrapText="1"/>
      <protection locked="0"/>
    </xf>
    <xf numFmtId="179" fontId="59" fillId="5" borderId="0" xfId="3" applyNumberFormat="1" applyFont="1" applyFill="1" applyBorder="1" applyAlignment="1" applyProtection="1">
      <alignment horizontal="center" vertical="center" wrapText="1"/>
      <protection locked="0"/>
    </xf>
    <xf numFmtId="179" fontId="59" fillId="5" borderId="88" xfId="3" applyNumberFormat="1" applyFont="1" applyFill="1" applyBorder="1" applyAlignment="1" applyProtection="1">
      <alignment horizontal="center" vertical="center" wrapText="1"/>
      <protection locked="0"/>
    </xf>
    <xf numFmtId="179" fontId="59" fillId="5" borderId="4" xfId="3" applyNumberFormat="1" applyFont="1" applyFill="1" applyBorder="1" applyAlignment="1" applyProtection="1">
      <alignment horizontal="center" vertical="center" wrapText="1"/>
      <protection locked="0"/>
    </xf>
    <xf numFmtId="179" fontId="59" fillId="5" borderId="33" xfId="3" applyNumberFormat="1" applyFont="1" applyFill="1" applyBorder="1" applyAlignment="1" applyProtection="1">
      <alignment horizontal="center" vertical="center" wrapText="1"/>
      <protection locked="0"/>
    </xf>
    <xf numFmtId="179" fontId="59" fillId="5" borderId="60" xfId="3" applyNumberFormat="1" applyFont="1" applyFill="1" applyBorder="1" applyAlignment="1" applyProtection="1">
      <alignment horizontal="center" vertical="center" wrapText="1"/>
      <protection locked="0"/>
    </xf>
    <xf numFmtId="179" fontId="59" fillId="5" borderId="17" xfId="3" applyNumberFormat="1" applyFont="1" applyFill="1" applyBorder="1" applyAlignment="1" applyProtection="1">
      <alignment horizontal="center" vertical="center" wrapText="1"/>
      <protection locked="0"/>
    </xf>
    <xf numFmtId="179" fontId="59" fillId="5" borderId="19" xfId="3" applyNumberFormat="1" applyFont="1" applyFill="1" applyBorder="1" applyAlignment="1" applyProtection="1">
      <alignment horizontal="center" vertical="center" wrapText="1"/>
      <protection locked="0"/>
    </xf>
    <xf numFmtId="179" fontId="59" fillId="5" borderId="40" xfId="3" applyNumberFormat="1" applyFont="1" applyFill="1" applyBorder="1" applyAlignment="1" applyProtection="1">
      <alignment horizontal="center" vertical="center" wrapText="1"/>
      <protection locked="0"/>
    </xf>
    <xf numFmtId="179" fontId="60" fillId="5" borderId="33" xfId="0" applyNumberFormat="1" applyFont="1" applyFill="1" applyBorder="1" applyAlignment="1" applyProtection="1">
      <alignment horizontal="center" vertical="center" wrapText="1"/>
      <protection locked="0"/>
    </xf>
    <xf numFmtId="179" fontId="60" fillId="5" borderId="60" xfId="0" applyNumberFormat="1" applyFont="1" applyFill="1" applyBorder="1" applyAlignment="1" applyProtection="1">
      <alignment horizontal="center" vertical="center" wrapText="1"/>
      <protection locked="0"/>
    </xf>
    <xf numFmtId="0" fontId="3" fillId="2" borderId="51" xfId="3" applyFont="1" applyFill="1" applyBorder="1" applyAlignment="1" applyProtection="1">
      <alignment horizontal="center" vertical="center"/>
    </xf>
    <xf numFmtId="0" fontId="3" fillId="2" borderId="11" xfId="3" applyFont="1" applyFill="1" applyBorder="1" applyAlignment="1" applyProtection="1">
      <alignment horizontal="center" vertical="center"/>
    </xf>
    <xf numFmtId="177" fontId="13" fillId="0" borderId="2" xfId="3" applyNumberFormat="1" applyFont="1" applyFill="1" applyBorder="1" applyAlignment="1" applyProtection="1">
      <alignment horizontal="center" wrapText="1"/>
    </xf>
    <xf numFmtId="177" fontId="13" fillId="0" borderId="51" xfId="3" applyNumberFormat="1" applyFont="1" applyFill="1" applyBorder="1" applyAlignment="1" applyProtection="1">
      <alignment horizontal="center" wrapText="1"/>
    </xf>
    <xf numFmtId="177" fontId="13" fillId="0" borderId="36" xfId="3" applyNumberFormat="1" applyFont="1" applyFill="1" applyBorder="1" applyAlignment="1" applyProtection="1">
      <alignment horizontal="center" wrapText="1"/>
    </xf>
    <xf numFmtId="0" fontId="3" fillId="2" borderId="33" xfId="3" applyFont="1" applyFill="1" applyBorder="1" applyAlignment="1" applyProtection="1">
      <alignment horizontal="center" vertical="center"/>
    </xf>
    <xf numFmtId="0" fontId="3" fillId="7" borderId="43" xfId="3" applyFont="1" applyFill="1" applyBorder="1" applyAlignment="1" applyProtection="1">
      <alignment horizontal="center" vertical="center" wrapText="1"/>
    </xf>
    <xf numFmtId="0" fontId="3" fillId="7" borderId="46" xfId="3" applyFont="1" applyFill="1" applyBorder="1" applyAlignment="1" applyProtection="1">
      <alignment horizontal="center" vertical="center" wrapText="1"/>
    </xf>
    <xf numFmtId="0" fontId="3" fillId="2" borderId="31" xfId="3" applyFont="1" applyFill="1" applyBorder="1" applyAlignment="1" applyProtection="1">
      <alignment horizontal="center" vertical="center"/>
    </xf>
    <xf numFmtId="177" fontId="13" fillId="0" borderId="10" xfId="3" applyNumberFormat="1" applyFont="1" applyFill="1" applyBorder="1" applyAlignment="1" applyProtection="1">
      <alignment horizontal="center" wrapText="1"/>
    </xf>
    <xf numFmtId="177" fontId="13" fillId="0" borderId="11" xfId="3" applyNumberFormat="1" applyFont="1" applyFill="1" applyBorder="1" applyAlignment="1" applyProtection="1">
      <alignment horizontal="center" wrapText="1"/>
    </xf>
    <xf numFmtId="177" fontId="13" fillId="0" borderId="1" xfId="3" applyNumberFormat="1" applyFont="1" applyFill="1" applyBorder="1" applyAlignment="1" applyProtection="1">
      <alignment horizontal="center" wrapText="1"/>
    </xf>
    <xf numFmtId="177" fontId="13" fillId="0" borderId="4" xfId="3" applyNumberFormat="1" applyFont="1" applyFill="1" applyBorder="1" applyAlignment="1" applyProtection="1">
      <alignment horizontal="center" wrapText="1"/>
    </xf>
    <xf numFmtId="177" fontId="13" fillId="0" borderId="33" xfId="3" applyNumberFormat="1" applyFont="1" applyFill="1" applyBorder="1" applyAlignment="1" applyProtection="1">
      <alignment horizontal="center" wrapText="1"/>
    </xf>
    <xf numFmtId="177" fontId="13" fillId="0" borderId="60" xfId="3" applyNumberFormat="1" applyFont="1" applyFill="1" applyBorder="1" applyAlignment="1" applyProtection="1">
      <alignment horizontal="center" wrapText="1"/>
    </xf>
    <xf numFmtId="177" fontId="13" fillId="0" borderId="14" xfId="3" applyNumberFormat="1" applyFont="1" applyFill="1" applyBorder="1" applyAlignment="1" applyProtection="1">
      <alignment horizontal="center" wrapText="1"/>
    </xf>
    <xf numFmtId="177" fontId="13" fillId="0" borderId="16" xfId="3" applyNumberFormat="1" applyFont="1" applyFill="1" applyBorder="1" applyAlignment="1" applyProtection="1">
      <alignment horizontal="center" wrapText="1"/>
    </xf>
    <xf numFmtId="177" fontId="13" fillId="0" borderId="121" xfId="3" applyNumberFormat="1" applyFont="1" applyFill="1" applyBorder="1" applyAlignment="1" applyProtection="1">
      <alignment horizontal="center" wrapText="1"/>
    </xf>
    <xf numFmtId="0" fontId="21" fillId="0" borderId="17" xfId="5" applyFont="1" applyFill="1" applyBorder="1" applyAlignment="1" applyProtection="1">
      <alignment horizontal="center" vertical="center"/>
    </xf>
    <xf numFmtId="0" fontId="21" fillId="0" borderId="19" xfId="5" applyFont="1" applyFill="1" applyBorder="1" applyAlignment="1" applyProtection="1">
      <alignment horizontal="center" vertical="center"/>
    </xf>
    <xf numFmtId="0" fontId="21" fillId="0" borderId="20" xfId="5" applyFont="1" applyFill="1" applyBorder="1" applyAlignment="1" applyProtection="1">
      <alignment horizontal="center" vertical="center"/>
    </xf>
    <xf numFmtId="0" fontId="21" fillId="0" borderId="31" xfId="5" applyFont="1" applyFill="1" applyBorder="1" applyAlignment="1" applyProtection="1">
      <alignment horizontal="center" vertical="center"/>
    </xf>
    <xf numFmtId="0" fontId="21" fillId="0" borderId="32" xfId="5" applyFont="1" applyFill="1" applyBorder="1" applyAlignment="1" applyProtection="1">
      <alignment horizontal="center" vertical="center"/>
    </xf>
    <xf numFmtId="0" fontId="21" fillId="0" borderId="47" xfId="5" applyFont="1" applyFill="1" applyBorder="1" applyAlignment="1" applyProtection="1">
      <alignment horizontal="center" vertical="center"/>
    </xf>
    <xf numFmtId="0" fontId="3" fillId="8" borderId="124" xfId="3" applyFont="1" applyFill="1" applyBorder="1" applyAlignment="1" applyProtection="1">
      <alignment horizontal="center"/>
    </xf>
    <xf numFmtId="0" fontId="3" fillId="8" borderId="49" xfId="3" applyFont="1" applyFill="1" applyBorder="1" applyAlignment="1" applyProtection="1">
      <alignment horizontal="center"/>
    </xf>
    <xf numFmtId="0" fontId="3" fillId="8" borderId="126" xfId="3" applyFont="1" applyFill="1" applyBorder="1" applyAlignment="1" applyProtection="1">
      <alignment horizontal="center"/>
    </xf>
    <xf numFmtId="0" fontId="3" fillId="8" borderId="30" xfId="3" applyFont="1" applyFill="1" applyBorder="1" applyAlignment="1" applyProtection="1">
      <alignment horizontal="center"/>
    </xf>
    <xf numFmtId="0" fontId="3" fillId="8" borderId="48" xfId="3" applyFont="1" applyFill="1" applyBorder="1" applyAlignment="1" applyProtection="1">
      <alignment horizontal="center"/>
    </xf>
    <xf numFmtId="0" fontId="3" fillId="8" borderId="5" xfId="3" applyFont="1" applyFill="1" applyBorder="1" applyAlignment="1" applyProtection="1">
      <alignment horizontal="center"/>
    </xf>
    <xf numFmtId="0" fontId="3" fillId="0" borderId="7" xfId="3" applyFont="1" applyFill="1" applyBorder="1" applyAlignment="1" applyProtection="1">
      <alignment horizontal="center"/>
    </xf>
    <xf numFmtId="0" fontId="3" fillId="0" borderId="33" xfId="3" applyFont="1" applyFill="1" applyBorder="1" applyAlignment="1" applyProtection="1">
      <alignment horizontal="center"/>
    </xf>
    <xf numFmtId="0" fontId="3" fillId="8" borderId="20" xfId="3" applyFont="1" applyFill="1" applyBorder="1" applyAlignment="1" applyProtection="1">
      <alignment horizontal="center"/>
    </xf>
    <xf numFmtId="0" fontId="3" fillId="8" borderId="34" xfId="3" applyFont="1" applyFill="1" applyBorder="1" applyAlignment="1" applyProtection="1">
      <alignment horizontal="center"/>
    </xf>
    <xf numFmtId="0" fontId="3" fillId="8" borderId="137" xfId="3" applyFont="1" applyFill="1" applyBorder="1" applyAlignment="1" applyProtection="1">
      <alignment horizontal="center"/>
    </xf>
    <xf numFmtId="0" fontId="3" fillId="8" borderId="112" xfId="3" applyFont="1" applyFill="1" applyBorder="1" applyAlignment="1" applyProtection="1">
      <alignment horizontal="center"/>
    </xf>
    <xf numFmtId="0" fontId="7" fillId="0" borderId="127" xfId="5" applyFont="1" applyFill="1" applyBorder="1" applyAlignment="1">
      <alignment horizontal="center" vertical="center" wrapText="1"/>
    </xf>
    <xf numFmtId="0" fontId="7" fillId="0" borderId="19" xfId="5" applyFont="1" applyFill="1" applyBorder="1" applyAlignment="1">
      <alignment horizontal="center" vertical="center" wrapText="1"/>
    </xf>
    <xf numFmtId="0" fontId="7" fillId="0" borderId="50" xfId="5" applyFont="1" applyFill="1" applyBorder="1" applyAlignment="1">
      <alignment horizontal="center" vertical="center" wrapText="1"/>
    </xf>
    <xf numFmtId="0" fontId="7" fillId="0" borderId="33" xfId="5" applyFont="1" applyFill="1" applyBorder="1" applyAlignment="1">
      <alignment horizontal="center" vertical="center" wrapText="1"/>
    </xf>
    <xf numFmtId="0" fontId="7" fillId="0" borderId="127" xfId="5" applyFont="1" applyFill="1" applyBorder="1" applyAlignment="1">
      <alignment horizontal="left" vertical="center" wrapText="1"/>
    </xf>
    <xf numFmtId="0" fontId="7" fillId="0" borderId="19" xfId="5" applyFont="1" applyFill="1" applyBorder="1" applyAlignment="1">
      <alignment horizontal="left" vertical="center" wrapText="1"/>
    </xf>
    <xf numFmtId="0" fontId="7" fillId="0" borderId="50" xfId="5" applyFont="1" applyFill="1" applyBorder="1" applyAlignment="1">
      <alignment horizontal="left" vertical="center" wrapText="1"/>
    </xf>
    <xf numFmtId="0" fontId="7" fillId="0" borderId="33" xfId="5" applyFont="1" applyFill="1" applyBorder="1" applyAlignment="1">
      <alignment horizontal="left" vertical="center" wrapText="1"/>
    </xf>
    <xf numFmtId="0" fontId="3" fillId="8" borderId="134" xfId="3" applyFont="1" applyFill="1" applyBorder="1" applyAlignment="1" applyProtection="1">
      <alignment horizontal="center"/>
    </xf>
    <xf numFmtId="0" fontId="3" fillId="8" borderId="136" xfId="3" applyFont="1" applyFill="1" applyBorder="1" applyAlignment="1" applyProtection="1">
      <alignment horizontal="center"/>
    </xf>
    <xf numFmtId="0" fontId="3" fillId="8" borderId="47" xfId="3" applyFont="1" applyFill="1" applyBorder="1" applyAlignment="1" applyProtection="1">
      <alignment horizontal="center"/>
    </xf>
    <xf numFmtId="0" fontId="3" fillId="8" borderId="17" xfId="3" applyFont="1" applyFill="1" applyBorder="1" applyAlignment="1" applyProtection="1">
      <alignment horizontal="center"/>
    </xf>
    <xf numFmtId="0" fontId="3" fillId="8" borderId="31" xfId="3" applyFont="1" applyFill="1" applyBorder="1" applyAlignment="1" applyProtection="1">
      <alignment horizontal="center"/>
    </xf>
    <xf numFmtId="0" fontId="3" fillId="8" borderId="4" xfId="3" applyFont="1" applyFill="1" applyBorder="1" applyAlignment="1" applyProtection="1">
      <alignment horizontal="center"/>
    </xf>
    <xf numFmtId="0" fontId="3" fillId="8" borderId="26" xfId="3" applyFont="1" applyFill="1" applyBorder="1" applyAlignment="1" applyProtection="1">
      <alignment horizontal="center"/>
    </xf>
    <xf numFmtId="0" fontId="3" fillId="8" borderId="139" xfId="3" applyFont="1" applyFill="1" applyBorder="1" applyAlignment="1" applyProtection="1">
      <alignment horizontal="center"/>
    </xf>
    <xf numFmtId="0" fontId="3" fillId="8" borderId="99" xfId="5" applyFont="1" applyFill="1" applyBorder="1" applyAlignment="1" applyProtection="1">
      <alignment horizontal="center" wrapText="1"/>
    </xf>
    <xf numFmtId="0" fontId="3" fillId="8" borderId="107" xfId="5" applyFont="1" applyFill="1" applyBorder="1" applyAlignment="1" applyProtection="1">
      <alignment horizontal="center" wrapText="1"/>
    </xf>
    <xf numFmtId="0" fontId="3" fillId="0" borderId="99" xfId="5" applyFont="1" applyFill="1" applyBorder="1" applyAlignment="1" applyProtection="1">
      <alignment horizontal="center" wrapText="1"/>
    </xf>
    <xf numFmtId="0" fontId="3" fillId="0" borderId="124" xfId="5" applyFont="1" applyFill="1" applyBorder="1" applyAlignment="1" applyProtection="1">
      <alignment horizontal="center" wrapText="1"/>
    </xf>
    <xf numFmtId="0" fontId="3" fillId="0" borderId="48" xfId="5" applyFont="1" applyFill="1" applyBorder="1" applyAlignment="1" applyProtection="1">
      <alignment horizontal="center" wrapText="1"/>
    </xf>
    <xf numFmtId="0" fontId="3" fillId="0" borderId="17" xfId="5" applyFont="1" applyFill="1" applyBorder="1" applyAlignment="1" applyProtection="1">
      <alignment horizontal="center" wrapText="1"/>
    </xf>
    <xf numFmtId="0" fontId="3" fillId="0" borderId="4" xfId="5" applyFont="1" applyFill="1" applyBorder="1" applyAlignment="1" applyProtection="1">
      <alignment horizontal="center" wrapText="1"/>
    </xf>
    <xf numFmtId="0" fontId="3" fillId="7" borderId="94" xfId="5" applyFont="1" applyFill="1" applyBorder="1" applyAlignment="1" applyProtection="1">
      <alignment horizontal="center"/>
    </xf>
    <xf numFmtId="0" fontId="3" fillId="7" borderId="9" xfId="5" applyFont="1" applyFill="1" applyBorder="1" applyAlignment="1" applyProtection="1">
      <alignment horizontal="center"/>
    </xf>
    <xf numFmtId="0" fontId="3" fillId="0" borderId="94" xfId="5" applyFont="1" applyFill="1" applyBorder="1" applyAlignment="1" applyProtection="1">
      <alignment horizontal="center" wrapText="1"/>
    </xf>
    <xf numFmtId="0" fontId="3" fillId="0" borderId="9" xfId="5" applyFont="1" applyFill="1" applyBorder="1" applyAlignment="1" applyProtection="1">
      <alignment horizontal="center" wrapText="1"/>
    </xf>
    <xf numFmtId="0" fontId="3" fillId="8" borderId="94" xfId="5" applyFont="1" applyFill="1" applyBorder="1" applyAlignment="1" applyProtection="1">
      <alignment horizontal="center" wrapText="1"/>
    </xf>
    <xf numFmtId="0" fontId="3" fillId="8" borderId="45" xfId="5" applyFont="1" applyFill="1" applyBorder="1" applyAlignment="1" applyProtection="1">
      <alignment horizontal="center" wrapText="1"/>
    </xf>
    <xf numFmtId="0" fontId="3" fillId="8" borderId="17" xfId="5" applyFont="1" applyFill="1" applyBorder="1" applyAlignment="1" applyProtection="1">
      <alignment horizontal="center" wrapText="1"/>
    </xf>
    <xf numFmtId="0" fontId="3" fillId="8" borderId="31" xfId="5" applyFont="1" applyFill="1" applyBorder="1" applyAlignment="1" applyProtection="1">
      <alignment horizontal="center" wrapText="1"/>
    </xf>
    <xf numFmtId="0" fontId="3" fillId="8" borderId="3" xfId="5" applyFont="1" applyFill="1" applyBorder="1" applyAlignment="1" applyProtection="1">
      <alignment horizontal="center" wrapText="1"/>
    </xf>
    <xf numFmtId="0" fontId="3" fillId="8" borderId="162" xfId="5" applyFont="1" applyFill="1" applyBorder="1" applyAlignment="1" applyProtection="1">
      <alignment horizontal="center" wrapText="1"/>
    </xf>
    <xf numFmtId="0" fontId="3" fillId="8" borderId="124" xfId="5" applyFont="1" applyFill="1" applyBorder="1" applyAlignment="1" applyProtection="1">
      <alignment horizontal="center" wrapText="1"/>
    </xf>
    <xf numFmtId="0" fontId="3" fillId="8" borderId="49" xfId="5" applyFont="1" applyFill="1" applyBorder="1" applyAlignment="1" applyProtection="1">
      <alignment horizontal="center" wrapText="1"/>
    </xf>
    <xf numFmtId="0" fontId="3" fillId="7" borderId="127" xfId="5" applyFont="1" applyFill="1" applyBorder="1" applyAlignment="1" applyProtection="1">
      <alignment horizontal="center" wrapText="1"/>
    </xf>
    <xf numFmtId="0" fontId="3" fillId="7" borderId="50" xfId="5" applyFont="1" applyFill="1" applyBorder="1" applyAlignment="1" applyProtection="1">
      <alignment horizontal="center" wrapText="1"/>
    </xf>
    <xf numFmtId="0" fontId="3" fillId="8" borderId="126" xfId="5" applyFont="1" applyFill="1" applyBorder="1" applyAlignment="1" applyProtection="1">
      <alignment horizontal="center" wrapText="1"/>
    </xf>
    <xf numFmtId="0" fontId="3" fillId="8" borderId="30" xfId="5" applyFont="1" applyFill="1" applyBorder="1" applyAlignment="1" applyProtection="1">
      <alignment horizontal="center" wrapText="1"/>
    </xf>
    <xf numFmtId="0" fontId="3" fillId="8" borderId="48" xfId="5" applyFont="1" applyFill="1" applyBorder="1" applyAlignment="1" applyProtection="1">
      <alignment horizontal="center" wrapText="1"/>
    </xf>
    <xf numFmtId="0" fontId="3" fillId="8" borderId="5" xfId="5" applyFont="1" applyFill="1" applyBorder="1" applyAlignment="1" applyProtection="1">
      <alignment horizontal="center" wrapText="1"/>
    </xf>
    <xf numFmtId="0" fontId="3" fillId="8" borderId="9" xfId="5" applyFont="1" applyFill="1" applyBorder="1" applyAlignment="1" applyProtection="1">
      <alignment horizontal="center" wrapText="1"/>
    </xf>
    <xf numFmtId="0" fontId="3" fillId="8" borderId="4" xfId="5" applyFont="1" applyFill="1" applyBorder="1" applyAlignment="1" applyProtection="1">
      <alignment horizontal="center" wrapText="1"/>
    </xf>
    <xf numFmtId="0" fontId="3" fillId="8" borderId="20" xfId="5" applyFont="1" applyFill="1" applyBorder="1" applyAlignment="1" applyProtection="1">
      <alignment horizontal="center" wrapText="1"/>
    </xf>
    <xf numFmtId="0" fontId="3" fillId="8" borderId="34" xfId="5" applyFont="1" applyFill="1" applyBorder="1" applyAlignment="1" applyProtection="1">
      <alignment horizontal="center" wrapText="1"/>
    </xf>
    <xf numFmtId="0" fontId="3" fillId="0" borderId="24" xfId="5" applyFont="1" applyFill="1" applyBorder="1" applyAlignment="1" applyProtection="1">
      <alignment horizontal="center" wrapText="1"/>
    </xf>
    <xf numFmtId="0" fontId="3" fillId="0" borderId="134" xfId="5" applyFont="1" applyFill="1" applyBorder="1" applyAlignment="1" applyProtection="1">
      <alignment horizontal="center" wrapText="1"/>
    </xf>
    <xf numFmtId="0" fontId="3" fillId="8" borderId="137" xfId="5" applyFont="1" applyFill="1" applyBorder="1" applyAlignment="1" applyProtection="1">
      <alignment horizontal="center" wrapText="1"/>
    </xf>
    <xf numFmtId="0" fontId="3" fillId="8" borderId="112" xfId="5" applyFont="1" applyFill="1" applyBorder="1" applyAlignment="1" applyProtection="1">
      <alignment horizontal="center" wrapText="1"/>
    </xf>
    <xf numFmtId="0" fontId="7" fillId="0" borderId="127" xfId="3" applyFont="1" applyFill="1" applyBorder="1" applyAlignment="1" applyProtection="1">
      <alignment horizontal="center" vertical="center"/>
    </xf>
    <xf numFmtId="0" fontId="7" fillId="0" borderId="19" xfId="3" applyFont="1" applyFill="1" applyBorder="1" applyAlignment="1" applyProtection="1">
      <alignment horizontal="center" vertical="center"/>
    </xf>
    <xf numFmtId="0" fontId="7" fillId="0" borderId="20" xfId="3" applyFont="1" applyFill="1" applyBorder="1" applyAlignment="1" applyProtection="1">
      <alignment horizontal="center" vertical="center"/>
    </xf>
    <xf numFmtId="0" fontId="7" fillId="0" borderId="50" xfId="3" applyFont="1" applyFill="1" applyBorder="1" applyAlignment="1" applyProtection="1">
      <alignment horizontal="center" vertical="center"/>
    </xf>
    <xf numFmtId="0" fontId="7" fillId="0" borderId="33" xfId="3" applyFont="1" applyFill="1" applyBorder="1" applyAlignment="1" applyProtection="1">
      <alignment horizontal="center" vertical="center"/>
    </xf>
    <xf numFmtId="0" fontId="7" fillId="0" borderId="34" xfId="3" applyFont="1" applyFill="1" applyBorder="1" applyAlignment="1" applyProtection="1">
      <alignment horizontal="center" vertical="center"/>
    </xf>
    <xf numFmtId="0" fontId="13" fillId="0" borderId="17" xfId="5" applyFont="1" applyFill="1" applyBorder="1" applyAlignment="1" applyProtection="1">
      <alignment horizontal="center" vertical="center" wrapText="1"/>
    </xf>
    <xf numFmtId="0" fontId="13" fillId="0" borderId="19" xfId="5" applyFont="1" applyFill="1" applyBorder="1" applyAlignment="1" applyProtection="1">
      <alignment horizontal="center" vertical="center" wrapText="1"/>
    </xf>
    <xf numFmtId="0" fontId="13" fillId="0" borderId="40" xfId="5" applyFont="1" applyFill="1" applyBorder="1" applyAlignment="1" applyProtection="1">
      <alignment horizontal="center" vertical="center" wrapText="1"/>
    </xf>
    <xf numFmtId="0" fontId="13" fillId="0" borderId="4" xfId="5" applyFont="1" applyFill="1" applyBorder="1" applyAlignment="1" applyProtection="1">
      <alignment horizontal="center" vertical="center" wrapText="1"/>
    </xf>
    <xf numFmtId="0" fontId="13" fillId="0" borderId="33" xfId="5" applyFont="1" applyFill="1" applyBorder="1" applyAlignment="1" applyProtection="1">
      <alignment horizontal="center" vertical="center" wrapText="1"/>
    </xf>
    <xf numFmtId="0" fontId="13" fillId="0" borderId="60" xfId="5" applyFont="1" applyFill="1" applyBorder="1" applyAlignment="1" applyProtection="1">
      <alignment horizontal="center" vertical="center" wrapText="1"/>
    </xf>
    <xf numFmtId="0" fontId="2" fillId="0" borderId="76" xfId="5" applyFont="1" applyBorder="1" applyAlignment="1" applyProtection="1">
      <alignment horizontal="center" vertical="center"/>
    </xf>
    <xf numFmtId="0" fontId="2" fillId="0" borderId="70" xfId="5" applyFont="1" applyBorder="1" applyAlignment="1" applyProtection="1">
      <alignment horizontal="center" vertical="center"/>
    </xf>
    <xf numFmtId="0" fontId="2" fillId="0" borderId="67" xfId="5" applyFont="1" applyBorder="1" applyAlignment="1" applyProtection="1">
      <alignment horizontal="center" vertical="center"/>
    </xf>
    <xf numFmtId="0" fontId="2" fillId="0" borderId="41" xfId="5" applyFont="1" applyFill="1" applyBorder="1" applyAlignment="1" applyProtection="1">
      <alignment horizontal="center" vertical="center" shrinkToFit="1"/>
    </xf>
    <xf numFmtId="0" fontId="2" fillId="0" borderId="39" xfId="5" applyFont="1" applyFill="1" applyBorder="1" applyAlignment="1" applyProtection="1">
      <alignment horizontal="center" vertical="center" shrinkToFit="1"/>
    </xf>
    <xf numFmtId="0" fontId="2" fillId="0" borderId="68" xfId="5" applyFont="1" applyFill="1" applyBorder="1" applyAlignment="1" applyProtection="1">
      <alignment horizontal="center" vertical="center" shrinkToFit="1"/>
    </xf>
    <xf numFmtId="0" fontId="2" fillId="0" borderId="127" xfId="5" applyFont="1" applyFill="1" applyBorder="1" applyAlignment="1" applyProtection="1">
      <alignment horizontal="distributed" vertical="center"/>
    </xf>
    <xf numFmtId="0" fontId="2" fillId="0" borderId="19" xfId="5" applyFont="1" applyFill="1" applyBorder="1" applyAlignment="1" applyProtection="1">
      <alignment horizontal="distributed" vertical="center"/>
    </xf>
    <xf numFmtId="0" fontId="2" fillId="0" borderId="20" xfId="5" applyFont="1" applyFill="1" applyBorder="1" applyAlignment="1" applyProtection="1">
      <alignment horizontal="distributed" vertical="center"/>
    </xf>
    <xf numFmtId="0" fontId="2" fillId="0" borderId="28" xfId="5" applyFont="1" applyFill="1" applyBorder="1" applyAlignment="1" applyProtection="1">
      <alignment horizontal="distributed" vertical="center"/>
    </xf>
    <xf numFmtId="0" fontId="2" fillId="0" borderId="0" xfId="5" applyFont="1" applyFill="1" applyBorder="1" applyAlignment="1" applyProtection="1">
      <alignment horizontal="distributed" vertical="center"/>
    </xf>
    <xf numFmtId="0" fontId="2" fillId="0" borderId="27" xfId="5" applyFont="1" applyFill="1" applyBorder="1" applyAlignment="1" applyProtection="1">
      <alignment horizontal="distributed" vertical="center"/>
    </xf>
    <xf numFmtId="0" fontId="2" fillId="0" borderId="50" xfId="5" applyFont="1" applyFill="1" applyBorder="1" applyAlignment="1" applyProtection="1">
      <alignment horizontal="distributed" vertical="center"/>
    </xf>
    <xf numFmtId="0" fontId="2" fillId="0" borderId="33" xfId="5" applyFont="1" applyFill="1" applyBorder="1" applyAlignment="1" applyProtection="1">
      <alignment horizontal="distributed" vertical="center"/>
    </xf>
    <xf numFmtId="0" fontId="2" fillId="0" borderId="34" xfId="5" applyFont="1" applyFill="1" applyBorder="1" applyAlignment="1" applyProtection="1">
      <alignment horizontal="distributed" vertical="center"/>
    </xf>
    <xf numFmtId="0" fontId="2" fillId="0" borderId="17" xfId="5" applyFont="1" applyFill="1" applyBorder="1" applyAlignment="1" applyProtection="1">
      <alignment horizontal="distributed" vertical="center"/>
    </xf>
    <xf numFmtId="0" fontId="2" fillId="0" borderId="26" xfId="5" applyFont="1" applyFill="1" applyBorder="1" applyAlignment="1" applyProtection="1">
      <alignment horizontal="distributed" vertical="center"/>
    </xf>
    <xf numFmtId="0" fontId="3" fillId="8" borderId="142" xfId="3" applyFont="1" applyFill="1" applyBorder="1" applyAlignment="1" applyProtection="1">
      <alignment horizontal="center"/>
    </xf>
    <xf numFmtId="0" fontId="3" fillId="8" borderId="47" xfId="5" applyFont="1" applyFill="1" applyBorder="1" applyAlignment="1" applyProtection="1">
      <alignment horizontal="center" wrapText="1"/>
    </xf>
    <xf numFmtId="0" fontId="3" fillId="8" borderId="2" xfId="5" applyFont="1" applyFill="1" applyBorder="1" applyAlignment="1" applyProtection="1">
      <alignment horizontal="center" wrapText="1"/>
    </xf>
    <xf numFmtId="0" fontId="3" fillId="8" borderId="14" xfId="5" applyFont="1" applyFill="1" applyBorder="1" applyAlignment="1" applyProtection="1">
      <alignment horizontal="center" wrapText="1"/>
    </xf>
    <xf numFmtId="0" fontId="3" fillId="0" borderId="38" xfId="5" applyFont="1" applyFill="1" applyBorder="1" applyAlignment="1" applyProtection="1">
      <alignment horizontal="center" wrapText="1"/>
    </xf>
    <xf numFmtId="0" fontId="3" fillId="8" borderId="127" xfId="5" applyFont="1" applyFill="1" applyBorder="1" applyAlignment="1" applyProtection="1">
      <alignment horizontal="center" wrapText="1"/>
    </xf>
    <xf numFmtId="0" fontId="3" fillId="8" borderId="29" xfId="5" applyFont="1" applyFill="1" applyBorder="1" applyAlignment="1" applyProtection="1">
      <alignment horizontal="center" wrapText="1"/>
    </xf>
    <xf numFmtId="0" fontId="4" fillId="8" borderId="17" xfId="5" applyFont="1" applyFill="1" applyBorder="1" applyAlignment="1" applyProtection="1">
      <alignment horizontal="center" wrapText="1"/>
    </xf>
    <xf numFmtId="0" fontId="4" fillId="8" borderId="19" xfId="5" applyFont="1" applyFill="1" applyBorder="1" applyAlignment="1" applyProtection="1">
      <alignment horizontal="center" wrapText="1"/>
    </xf>
    <xf numFmtId="0" fontId="4" fillId="8" borderId="31" xfId="3" applyFont="1" applyFill="1" applyBorder="1" applyAlignment="1" applyProtection="1">
      <alignment horizontal="center" wrapText="1"/>
    </xf>
    <xf numFmtId="0" fontId="4" fillId="8" borderId="32" xfId="3" applyFont="1" applyFill="1" applyBorder="1" applyAlignment="1" applyProtection="1">
      <alignment horizontal="center" wrapText="1"/>
    </xf>
    <xf numFmtId="179" fontId="3" fillId="8" borderId="17" xfId="5" applyNumberFormat="1" applyFont="1" applyFill="1" applyBorder="1" applyAlignment="1" applyProtection="1">
      <alignment horizontal="center" wrapText="1"/>
    </xf>
    <xf numFmtId="179" fontId="3" fillId="8" borderId="31" xfId="3" applyNumberFormat="1" applyFont="1" applyFill="1" applyBorder="1" applyAlignment="1" applyProtection="1">
      <alignment horizontal="center" wrapText="1"/>
    </xf>
    <xf numFmtId="0" fontId="3" fillId="7" borderId="94" xfId="5" applyFont="1" applyFill="1" applyBorder="1" applyAlignment="1" applyProtection="1">
      <alignment horizontal="center" wrapText="1"/>
    </xf>
    <xf numFmtId="0" fontId="3" fillId="7" borderId="9" xfId="5" applyFont="1" applyFill="1" applyBorder="1" applyAlignment="1" applyProtection="1">
      <alignment horizontal="center" wrapText="1"/>
    </xf>
    <xf numFmtId="0" fontId="3" fillId="8" borderId="37" xfId="5" applyNumberFormat="1" applyFont="1" applyFill="1" applyBorder="1" applyAlignment="1" applyProtection="1">
      <alignment horizontal="center" wrapText="1"/>
    </xf>
    <xf numFmtId="0" fontId="3" fillId="8" borderId="57" xfId="5" applyNumberFormat="1" applyFont="1" applyFill="1" applyBorder="1" applyAlignment="1" applyProtection="1">
      <alignment horizontal="center" wrapText="1"/>
    </xf>
    <xf numFmtId="0" fontId="3" fillId="8" borderId="99" xfId="5" applyNumberFormat="1" applyFont="1" applyFill="1" applyBorder="1" applyAlignment="1" applyProtection="1">
      <alignment horizontal="center" wrapText="1"/>
    </xf>
    <xf numFmtId="0" fontId="3" fillId="8" borderId="107" xfId="5" applyNumberFormat="1" applyFont="1" applyFill="1" applyBorder="1" applyAlignment="1" applyProtection="1">
      <alignment horizontal="center" wrapText="1"/>
    </xf>
    <xf numFmtId="0" fontId="3" fillId="8" borderId="142" xfId="5" applyFont="1" applyFill="1" applyBorder="1" applyAlignment="1" applyProtection="1">
      <alignment horizontal="center" wrapText="1"/>
    </xf>
    <xf numFmtId="0" fontId="3" fillId="8" borderId="150" xfId="5" applyFont="1" applyFill="1" applyBorder="1" applyAlignment="1" applyProtection="1">
      <alignment horizontal="center" wrapText="1"/>
    </xf>
    <xf numFmtId="0" fontId="3" fillId="8" borderId="71" xfId="5" applyFont="1" applyFill="1" applyBorder="1" applyAlignment="1" applyProtection="1">
      <alignment horizontal="center" wrapText="1"/>
    </xf>
    <xf numFmtId="181" fontId="3" fillId="8" borderId="2" xfId="5" applyNumberFormat="1" applyFont="1" applyFill="1" applyBorder="1" applyAlignment="1" applyProtection="1">
      <alignment horizontal="center" wrapText="1"/>
    </xf>
    <xf numFmtId="181" fontId="3" fillId="8" borderId="51" xfId="3" applyNumberFormat="1" applyFont="1" applyFill="1" applyBorder="1" applyAlignment="1" applyProtection="1">
      <alignment horizontal="center" wrapText="1"/>
    </xf>
    <xf numFmtId="181" fontId="3" fillId="8" borderId="38" xfId="3" applyNumberFormat="1" applyFont="1" applyFill="1" applyBorder="1" applyAlignment="1" applyProtection="1">
      <alignment horizontal="center" wrapText="1"/>
    </xf>
    <xf numFmtId="0" fontId="3" fillId="0" borderId="3" xfId="5" applyFont="1" applyFill="1" applyBorder="1" applyAlignment="1" applyProtection="1">
      <alignment horizontal="center" wrapText="1"/>
    </xf>
    <xf numFmtId="0" fontId="3" fillId="0" borderId="2" xfId="5" applyFont="1" applyFill="1" applyBorder="1" applyAlignment="1" applyProtection="1">
      <alignment horizontal="center" wrapText="1"/>
    </xf>
    <xf numFmtId="0" fontId="3" fillId="0" borderId="127" xfId="5" applyFont="1" applyFill="1" applyBorder="1" applyAlignment="1" applyProtection="1">
      <alignment horizontal="center" wrapText="1"/>
    </xf>
    <xf numFmtId="0" fontId="3" fillId="0" borderId="50" xfId="5" applyFont="1" applyFill="1" applyBorder="1" applyAlignment="1" applyProtection="1">
      <alignment horizontal="center" wrapText="1"/>
    </xf>
    <xf numFmtId="0" fontId="4" fillId="0" borderId="17" xfId="5" applyFont="1" applyFill="1" applyBorder="1" applyAlignment="1" applyProtection="1">
      <alignment horizontal="center" wrapText="1"/>
    </xf>
    <xf numFmtId="0" fontId="4" fillId="0" borderId="19" xfId="5" applyFont="1" applyFill="1" applyBorder="1" applyAlignment="1" applyProtection="1">
      <alignment horizontal="center" wrapText="1"/>
    </xf>
    <xf numFmtId="0" fontId="4" fillId="0" borderId="4" xfId="3" applyFont="1" applyFill="1" applyBorder="1" applyAlignment="1" applyProtection="1">
      <alignment horizontal="center" wrapText="1"/>
    </xf>
    <xf numFmtId="0" fontId="4" fillId="0" borderId="33" xfId="3" applyFont="1" applyFill="1" applyBorder="1" applyAlignment="1" applyProtection="1">
      <alignment horizontal="center" wrapText="1"/>
    </xf>
    <xf numFmtId="0" fontId="3" fillId="7" borderId="150" xfId="5" applyFont="1" applyFill="1" applyBorder="1" applyAlignment="1" applyProtection="1">
      <alignment horizontal="center" wrapText="1"/>
    </xf>
    <xf numFmtId="0" fontId="3" fillId="7" borderId="8" xfId="5" applyFont="1" applyFill="1" applyBorder="1" applyAlignment="1" applyProtection="1">
      <alignment horizontal="center" wrapText="1"/>
    </xf>
    <xf numFmtId="0" fontId="3" fillId="7" borderId="26" xfId="5" applyFont="1" applyFill="1" applyBorder="1" applyAlignment="1" applyProtection="1">
      <alignment horizontal="center" wrapText="1"/>
    </xf>
    <xf numFmtId="0" fontId="3" fillId="7" borderId="4" xfId="5" applyFont="1" applyFill="1" applyBorder="1" applyAlignment="1" applyProtection="1">
      <alignment horizontal="center" wrapText="1"/>
    </xf>
    <xf numFmtId="0" fontId="3" fillId="7" borderId="17" xfId="5" applyFont="1" applyFill="1" applyBorder="1" applyAlignment="1" applyProtection="1">
      <alignment horizontal="center" wrapText="1"/>
    </xf>
    <xf numFmtId="0" fontId="3" fillId="7" borderId="20" xfId="5" applyFont="1" applyFill="1" applyBorder="1" applyAlignment="1" applyProtection="1">
      <alignment horizontal="center" wrapText="1"/>
    </xf>
    <xf numFmtId="0" fontId="3" fillId="7" borderId="34" xfId="5" applyFont="1" applyFill="1" applyBorder="1" applyAlignment="1" applyProtection="1">
      <alignment horizontal="center" wrapText="1"/>
    </xf>
    <xf numFmtId="0" fontId="3" fillId="7" borderId="19" xfId="5" applyFont="1" applyFill="1" applyBorder="1" applyAlignment="1" applyProtection="1">
      <alignment horizontal="center" wrapText="1"/>
    </xf>
    <xf numFmtId="0" fontId="3" fillId="7" borderId="33" xfId="5" applyFont="1" applyFill="1" applyBorder="1" applyAlignment="1" applyProtection="1">
      <alignment horizontal="center" wrapText="1"/>
    </xf>
    <xf numFmtId="0" fontId="3" fillId="7" borderId="137" xfId="5" applyFont="1" applyFill="1" applyBorder="1" applyAlignment="1" applyProtection="1">
      <alignment horizontal="center" wrapText="1"/>
    </xf>
    <xf numFmtId="0" fontId="3" fillId="7" borderId="112" xfId="5" applyFont="1" applyFill="1" applyBorder="1" applyAlignment="1" applyProtection="1">
      <alignment horizontal="center" wrapText="1"/>
    </xf>
    <xf numFmtId="0" fontId="3" fillId="7" borderId="126" xfId="5" applyFont="1" applyFill="1" applyBorder="1" applyAlignment="1" applyProtection="1">
      <alignment horizontal="center" wrapText="1"/>
    </xf>
    <xf numFmtId="0" fontId="3" fillId="7" borderId="5" xfId="5" applyFont="1" applyFill="1" applyBorder="1" applyAlignment="1" applyProtection="1">
      <alignment horizontal="center" wrapText="1"/>
    </xf>
    <xf numFmtId="0" fontId="3" fillId="8" borderId="164" xfId="5" applyFont="1" applyFill="1" applyBorder="1" applyAlignment="1" applyProtection="1">
      <alignment horizontal="center" wrapText="1"/>
    </xf>
    <xf numFmtId="0" fontId="3" fillId="8" borderId="167" xfId="5" applyFont="1" applyFill="1" applyBorder="1" applyAlignment="1" applyProtection="1">
      <alignment horizontal="center" wrapText="1"/>
    </xf>
    <xf numFmtId="179" fontId="3" fillId="0" borderId="17" xfId="5" applyNumberFormat="1" applyFont="1" applyFill="1" applyBorder="1" applyAlignment="1" applyProtection="1">
      <alignment horizontal="center" wrapText="1"/>
    </xf>
    <xf numFmtId="179" fontId="3" fillId="0" borderId="4" xfId="3" applyNumberFormat="1" applyFont="1" applyBorder="1" applyAlignment="1" applyProtection="1">
      <alignment horizontal="center" wrapText="1"/>
    </xf>
    <xf numFmtId="0" fontId="3" fillId="0" borderId="137" xfId="5" applyFont="1" applyFill="1" applyBorder="1" applyAlignment="1" applyProtection="1">
      <alignment horizontal="center" wrapText="1"/>
    </xf>
    <xf numFmtId="0" fontId="3" fillId="0" borderId="112" xfId="5" applyFont="1" applyFill="1" applyBorder="1" applyAlignment="1" applyProtection="1">
      <alignment horizontal="center" wrapText="1"/>
    </xf>
    <xf numFmtId="0" fontId="3" fillId="0" borderId="150" xfId="5" applyFont="1" applyFill="1" applyBorder="1" applyAlignment="1" applyProtection="1">
      <alignment horizontal="center" wrapText="1"/>
    </xf>
    <xf numFmtId="0" fontId="3" fillId="0" borderId="8" xfId="5" applyFont="1" applyFill="1" applyBorder="1" applyAlignment="1" applyProtection="1">
      <alignment horizontal="center" wrapText="1"/>
    </xf>
    <xf numFmtId="181" fontId="3" fillId="0" borderId="2" xfId="5" applyNumberFormat="1" applyFont="1" applyFill="1" applyBorder="1" applyAlignment="1" applyProtection="1">
      <alignment horizontal="center" wrapText="1"/>
    </xf>
    <xf numFmtId="181" fontId="3" fillId="0" borderId="51" xfId="3" applyNumberFormat="1" applyFont="1" applyBorder="1" applyAlignment="1" applyProtection="1">
      <alignment horizontal="center" wrapText="1"/>
    </xf>
    <xf numFmtId="181" fontId="3" fillId="0" borderId="38" xfId="3" applyNumberFormat="1" applyFont="1" applyBorder="1" applyAlignment="1" applyProtection="1">
      <alignment horizontal="center" wrapText="1"/>
    </xf>
    <xf numFmtId="0" fontId="3" fillId="0" borderId="165" xfId="5" applyFont="1" applyFill="1" applyBorder="1" applyAlignment="1" applyProtection="1">
      <alignment horizontal="center" wrapText="1"/>
    </xf>
    <xf numFmtId="0" fontId="3" fillId="0" borderId="166" xfId="5" applyFont="1" applyFill="1" applyBorder="1" applyAlignment="1" applyProtection="1">
      <alignment horizontal="center" wrapText="1"/>
    </xf>
    <xf numFmtId="0" fontId="3" fillId="0" borderId="164" xfId="5" applyFont="1" applyFill="1" applyBorder="1" applyAlignment="1" applyProtection="1">
      <alignment horizontal="center" wrapText="1"/>
    </xf>
    <xf numFmtId="0" fontId="3" fillId="8" borderId="166" xfId="5" applyFont="1" applyFill="1" applyBorder="1" applyAlignment="1" applyProtection="1">
      <alignment horizontal="center" wrapText="1"/>
    </xf>
    <xf numFmtId="0" fontId="3" fillId="8" borderId="38" xfId="5" applyFont="1" applyFill="1" applyBorder="1" applyAlignment="1" applyProtection="1">
      <alignment horizontal="center" wrapText="1"/>
    </xf>
    <xf numFmtId="0" fontId="3" fillId="8" borderId="50" xfId="5" applyFont="1" applyFill="1" applyBorder="1" applyAlignment="1" applyProtection="1">
      <alignment horizontal="center" wrapText="1"/>
    </xf>
    <xf numFmtId="0" fontId="4" fillId="8" borderId="4" xfId="3" applyFont="1" applyFill="1" applyBorder="1" applyAlignment="1" applyProtection="1">
      <alignment horizontal="center" wrapText="1"/>
    </xf>
    <xf numFmtId="0" fontId="4" fillId="8" borderId="33" xfId="3" applyFont="1" applyFill="1" applyBorder="1" applyAlignment="1" applyProtection="1">
      <alignment horizontal="center" wrapText="1"/>
    </xf>
    <xf numFmtId="179" fontId="3" fillId="8" borderId="4" xfId="3" applyNumberFormat="1" applyFont="1" applyFill="1" applyBorder="1" applyAlignment="1" applyProtection="1">
      <alignment horizontal="center" wrapText="1"/>
    </xf>
    <xf numFmtId="0" fontId="3" fillId="8" borderId="8" xfId="5" applyFont="1" applyFill="1" applyBorder="1" applyAlignment="1" applyProtection="1">
      <alignment horizontal="center" wrapText="1"/>
    </xf>
    <xf numFmtId="0" fontId="3" fillId="8" borderId="7" xfId="5" applyFont="1" applyFill="1" applyBorder="1" applyAlignment="1" applyProtection="1">
      <alignment horizontal="center" wrapText="1"/>
    </xf>
    <xf numFmtId="0" fontId="3" fillId="8" borderId="0" xfId="5" applyFont="1" applyFill="1" applyBorder="1" applyAlignment="1" applyProtection="1">
      <alignment horizontal="center" wrapText="1"/>
    </xf>
    <xf numFmtId="0" fontId="3" fillId="7" borderId="28" xfId="5" applyFont="1" applyFill="1" applyBorder="1" applyAlignment="1" applyProtection="1">
      <alignment horizontal="center" wrapText="1"/>
    </xf>
    <xf numFmtId="0" fontId="3" fillId="7" borderId="74" xfId="5" applyFont="1" applyFill="1" applyBorder="1" applyAlignment="1" applyProtection="1">
      <alignment horizontal="center"/>
    </xf>
    <xf numFmtId="0" fontId="3" fillId="7" borderId="74" xfId="5" applyFont="1" applyFill="1" applyBorder="1" applyAlignment="1" applyProtection="1">
      <alignment horizontal="center" wrapText="1"/>
    </xf>
    <xf numFmtId="0" fontId="3" fillId="7" borderId="27" xfId="5" applyFont="1" applyFill="1" applyBorder="1" applyAlignment="1" applyProtection="1">
      <alignment horizontal="center" wrapText="1"/>
    </xf>
    <xf numFmtId="0" fontId="3" fillId="7" borderId="0" xfId="5" applyFont="1" applyFill="1" applyBorder="1" applyAlignment="1" applyProtection="1">
      <alignment horizontal="center" wrapText="1"/>
    </xf>
    <xf numFmtId="0" fontId="3" fillId="7" borderId="159" xfId="5" applyFont="1" applyFill="1" applyBorder="1" applyAlignment="1" applyProtection="1">
      <alignment horizontal="center" wrapText="1"/>
    </xf>
    <xf numFmtId="0" fontId="3" fillId="7" borderId="141" xfId="5" applyFont="1" applyFill="1" applyBorder="1" applyAlignment="1" applyProtection="1">
      <alignment horizontal="center" wrapText="1"/>
    </xf>
    <xf numFmtId="0" fontId="3" fillId="7" borderId="140" xfId="5" applyFont="1" applyFill="1" applyBorder="1" applyAlignment="1" applyProtection="1">
      <alignment horizontal="center" wrapText="1"/>
    </xf>
    <xf numFmtId="0" fontId="3" fillId="8" borderId="27" xfId="3" applyFont="1" applyFill="1" applyBorder="1" applyAlignment="1" applyProtection="1">
      <alignment horizontal="center"/>
    </xf>
    <xf numFmtId="0" fontId="3" fillId="8" borderId="135" xfId="3" applyFont="1" applyFill="1" applyBorder="1" applyAlignment="1" applyProtection="1">
      <alignment horizontal="center"/>
    </xf>
    <xf numFmtId="0" fontId="3" fillId="8" borderId="74" xfId="5" applyFont="1" applyFill="1" applyBorder="1" applyAlignment="1" applyProtection="1">
      <alignment horizontal="center" wrapText="1"/>
    </xf>
    <xf numFmtId="0" fontId="3" fillId="8" borderId="26" xfId="5" applyFont="1" applyFill="1" applyBorder="1" applyAlignment="1" applyProtection="1">
      <alignment horizontal="center" wrapText="1"/>
    </xf>
    <xf numFmtId="0" fontId="3" fillId="8" borderId="139" xfId="5" applyFont="1" applyFill="1" applyBorder="1" applyAlignment="1" applyProtection="1">
      <alignment horizontal="center" wrapText="1"/>
    </xf>
    <xf numFmtId="0" fontId="3" fillId="8" borderId="23" xfId="5" applyFont="1" applyFill="1" applyBorder="1" applyAlignment="1" applyProtection="1">
      <alignment horizontal="center" wrapText="1"/>
    </xf>
    <xf numFmtId="0" fontId="3" fillId="8" borderId="27" xfId="5" applyFont="1" applyFill="1" applyBorder="1" applyAlignment="1" applyProtection="1">
      <alignment horizontal="center" wrapText="1"/>
    </xf>
    <xf numFmtId="0" fontId="3" fillId="0" borderId="15" xfId="5" applyFont="1" applyFill="1" applyBorder="1" applyAlignment="1" applyProtection="1">
      <alignment horizontal="center" wrapText="1"/>
    </xf>
    <xf numFmtId="0" fontId="3" fillId="0" borderId="45" xfId="5" applyFont="1" applyFill="1" applyBorder="1" applyAlignment="1" applyProtection="1">
      <alignment horizontal="center" wrapText="1"/>
    </xf>
    <xf numFmtId="0" fontId="3" fillId="0" borderId="31" xfId="5" applyFont="1" applyFill="1" applyBorder="1" applyAlignment="1" applyProtection="1">
      <alignment horizontal="center" wrapText="1"/>
    </xf>
    <xf numFmtId="0" fontId="3" fillId="0" borderId="49" xfId="5" applyFont="1" applyFill="1" applyBorder="1" applyAlignment="1" applyProtection="1">
      <alignment horizontal="center" wrapText="1"/>
    </xf>
    <xf numFmtId="0" fontId="3" fillId="0" borderId="0" xfId="5" applyFont="1" applyFill="1" applyBorder="1" applyAlignment="1" applyProtection="1">
      <alignment horizontal="center" wrapText="1"/>
    </xf>
    <xf numFmtId="0" fontId="3" fillId="0" borderId="33" xfId="5" applyFont="1" applyFill="1" applyBorder="1" applyAlignment="1" applyProtection="1">
      <alignment horizontal="center" wrapText="1"/>
    </xf>
    <xf numFmtId="0" fontId="3" fillId="7" borderId="29" xfId="5" applyFont="1" applyFill="1" applyBorder="1" applyAlignment="1" applyProtection="1">
      <alignment horizontal="center" wrapText="1"/>
    </xf>
    <xf numFmtId="0" fontId="3" fillId="7" borderId="45" xfId="5" applyFont="1" applyFill="1" applyBorder="1" applyAlignment="1" applyProtection="1">
      <alignment horizontal="center"/>
    </xf>
    <xf numFmtId="0" fontId="3" fillId="7" borderId="45" xfId="5" applyFont="1" applyFill="1" applyBorder="1" applyAlignment="1" applyProtection="1">
      <alignment horizontal="center" wrapText="1"/>
    </xf>
    <xf numFmtId="0" fontId="3" fillId="7" borderId="47" xfId="5" applyFont="1" applyFill="1" applyBorder="1" applyAlignment="1" applyProtection="1">
      <alignment horizontal="center" wrapText="1"/>
    </xf>
    <xf numFmtId="0" fontId="3" fillId="7" borderId="32" xfId="5" applyFont="1" applyFill="1" applyBorder="1" applyAlignment="1" applyProtection="1">
      <alignment horizontal="center" wrapText="1"/>
    </xf>
    <xf numFmtId="0" fontId="3" fillId="7" borderId="71" xfId="5" applyFont="1" applyFill="1" applyBorder="1" applyAlignment="1" applyProtection="1">
      <alignment horizontal="center" wrapText="1"/>
    </xf>
    <xf numFmtId="0" fontId="3" fillId="7" borderId="142" xfId="5" applyFont="1" applyFill="1" applyBorder="1" applyAlignment="1" applyProtection="1">
      <alignment horizontal="center" wrapText="1"/>
    </xf>
    <xf numFmtId="0" fontId="3" fillId="7" borderId="30" xfId="5" applyFont="1" applyFill="1" applyBorder="1" applyAlignment="1" applyProtection="1">
      <alignment horizontal="center" wrapText="1"/>
    </xf>
    <xf numFmtId="0" fontId="3" fillId="7" borderId="31" xfId="5" applyFont="1" applyFill="1" applyBorder="1" applyAlignment="1" applyProtection="1">
      <alignment horizontal="center" wrapText="1"/>
    </xf>
    <xf numFmtId="0" fontId="3" fillId="8" borderId="28" xfId="5" applyFont="1" applyFill="1" applyBorder="1" applyAlignment="1" applyProtection="1">
      <alignment horizontal="center" wrapText="1"/>
    </xf>
    <xf numFmtId="0" fontId="3" fillId="8" borderId="140" xfId="5" applyFont="1" applyFill="1" applyBorder="1" applyAlignment="1" applyProtection="1">
      <alignment horizontal="center" wrapText="1"/>
    </xf>
    <xf numFmtId="0" fontId="4" fillId="8" borderId="26" xfId="5" applyFont="1" applyFill="1" applyBorder="1" applyAlignment="1" applyProtection="1">
      <alignment horizontal="center" wrapText="1"/>
    </xf>
    <xf numFmtId="0" fontId="4" fillId="8" borderId="0" xfId="5" applyFont="1" applyFill="1" applyBorder="1" applyAlignment="1" applyProtection="1">
      <alignment horizontal="center" wrapText="1"/>
    </xf>
    <xf numFmtId="179" fontId="3" fillId="8" borderId="26" xfId="5" applyNumberFormat="1" applyFont="1" applyFill="1" applyBorder="1" applyAlignment="1" applyProtection="1">
      <alignment horizontal="center" wrapText="1"/>
    </xf>
    <xf numFmtId="0" fontId="3" fillId="8" borderId="50" xfId="5" applyNumberFormat="1" applyFont="1" applyFill="1" applyBorder="1" applyAlignment="1" applyProtection="1">
      <alignment horizontal="center" wrapText="1"/>
    </xf>
    <xf numFmtId="0" fontId="3" fillId="8" borderId="48" xfId="5" applyNumberFormat="1" applyFont="1" applyFill="1" applyBorder="1" applyAlignment="1" applyProtection="1">
      <alignment horizontal="center" wrapText="1"/>
    </xf>
    <xf numFmtId="0" fontId="3" fillId="8" borderId="141" xfId="5" applyFont="1" applyFill="1" applyBorder="1" applyAlignment="1" applyProtection="1">
      <alignment horizontal="center" wrapText="1"/>
    </xf>
    <xf numFmtId="181" fontId="3" fillId="8" borderId="4" xfId="5" applyNumberFormat="1" applyFont="1" applyFill="1" applyBorder="1" applyAlignment="1" applyProtection="1">
      <alignment horizontal="center" wrapText="1"/>
    </xf>
    <xf numFmtId="181" fontId="3" fillId="8" borderId="33" xfId="3" applyNumberFormat="1" applyFont="1" applyFill="1" applyBorder="1" applyAlignment="1" applyProtection="1">
      <alignment horizontal="center" wrapText="1"/>
    </xf>
    <xf numFmtId="181" fontId="3" fillId="8" borderId="34" xfId="3" applyNumberFormat="1" applyFont="1" applyFill="1" applyBorder="1" applyAlignment="1" applyProtection="1">
      <alignment horizontal="center" wrapText="1"/>
    </xf>
    <xf numFmtId="0" fontId="3" fillId="0" borderId="107" xfId="5" applyFont="1" applyFill="1" applyBorder="1" applyAlignment="1" applyProtection="1">
      <alignment horizontal="center" wrapText="1"/>
    </xf>
    <xf numFmtId="0" fontId="3" fillId="0" borderId="162" xfId="5" applyFont="1" applyFill="1" applyBorder="1" applyAlignment="1" applyProtection="1">
      <alignment horizontal="center" wrapText="1"/>
    </xf>
    <xf numFmtId="0" fontId="3" fillId="0" borderId="14" xfId="5" applyFont="1" applyFill="1" applyBorder="1" applyAlignment="1" applyProtection="1">
      <alignment horizontal="center" wrapText="1"/>
    </xf>
    <xf numFmtId="0" fontId="3" fillId="8" borderId="165" xfId="5" applyFont="1" applyFill="1" applyBorder="1" applyAlignment="1" applyProtection="1">
      <alignment horizontal="center" wrapText="1"/>
    </xf>
    <xf numFmtId="0" fontId="3" fillId="0" borderId="29" xfId="5" applyFont="1" applyFill="1" applyBorder="1" applyAlignment="1" applyProtection="1">
      <alignment horizontal="center" wrapText="1"/>
    </xf>
    <xf numFmtId="0" fontId="4" fillId="0" borderId="31" xfId="3" applyFont="1" applyFill="1" applyBorder="1" applyAlignment="1" applyProtection="1">
      <alignment horizontal="center" wrapText="1"/>
    </xf>
    <xf numFmtId="0" fontId="4" fillId="0" borderId="32" xfId="3" applyFont="1" applyFill="1" applyBorder="1" applyAlignment="1" applyProtection="1">
      <alignment horizontal="center" wrapText="1"/>
    </xf>
    <xf numFmtId="179" fontId="3" fillId="0" borderId="31" xfId="3" applyNumberFormat="1" applyFont="1" applyBorder="1" applyAlignment="1" applyProtection="1">
      <alignment horizontal="center" wrapText="1"/>
    </xf>
    <xf numFmtId="0" fontId="3" fillId="0" borderId="142" xfId="5" applyFont="1" applyFill="1" applyBorder="1" applyAlignment="1" applyProtection="1">
      <alignment horizontal="center" wrapText="1"/>
    </xf>
    <xf numFmtId="0" fontId="3" fillId="0" borderId="71" xfId="5" applyFont="1" applyFill="1" applyBorder="1" applyAlignment="1" applyProtection="1">
      <alignment horizontal="center" wrapText="1"/>
    </xf>
    <xf numFmtId="0" fontId="3" fillId="0" borderId="74" xfId="5" applyFont="1" applyFill="1" applyBorder="1" applyAlignment="1" applyProtection="1">
      <alignment horizontal="center" wrapText="1"/>
    </xf>
    <xf numFmtId="0" fontId="3" fillId="0" borderId="26" xfId="5" applyFont="1" applyFill="1" applyBorder="1" applyAlignment="1" applyProtection="1">
      <alignment horizontal="center" wrapText="1"/>
    </xf>
    <xf numFmtId="0" fontId="3" fillId="0" borderId="139" xfId="5" applyFont="1" applyFill="1" applyBorder="1" applyAlignment="1" applyProtection="1">
      <alignment horizontal="center" wrapText="1"/>
    </xf>
    <xf numFmtId="0" fontId="3" fillId="0" borderId="7" xfId="5" applyFont="1" applyFill="1" applyBorder="1" applyAlignment="1" applyProtection="1">
      <alignment horizontal="center" wrapText="1"/>
    </xf>
    <xf numFmtId="0" fontId="3" fillId="8" borderId="33" xfId="5" applyFont="1" applyFill="1" applyBorder="1" applyAlignment="1" applyProtection="1">
      <alignment horizontal="center" wrapText="1"/>
    </xf>
    <xf numFmtId="0" fontId="3" fillId="0" borderId="28" xfId="5" applyFont="1" applyFill="1" applyBorder="1" applyAlignment="1" applyProtection="1">
      <alignment horizontal="center" wrapText="1"/>
    </xf>
    <xf numFmtId="0" fontId="4" fillId="0" borderId="26" xfId="5" applyFont="1" applyFill="1" applyBorder="1" applyAlignment="1" applyProtection="1">
      <alignment horizontal="center" wrapText="1"/>
    </xf>
    <xf numFmtId="0" fontId="4" fillId="0" borderId="0" xfId="5" applyFont="1" applyFill="1" applyBorder="1" applyAlignment="1" applyProtection="1">
      <alignment horizontal="center" wrapText="1"/>
    </xf>
    <xf numFmtId="179" fontId="3" fillId="0" borderId="26" xfId="5" applyNumberFormat="1" applyFont="1" applyFill="1" applyBorder="1" applyAlignment="1" applyProtection="1">
      <alignment horizontal="center" wrapText="1"/>
    </xf>
    <xf numFmtId="0" fontId="3" fillId="0" borderId="141" xfId="5" applyFont="1" applyFill="1" applyBorder="1" applyAlignment="1" applyProtection="1">
      <alignment horizontal="center" wrapText="1"/>
    </xf>
    <xf numFmtId="0" fontId="3" fillId="0" borderId="159" xfId="5" applyFont="1" applyFill="1" applyBorder="1" applyAlignment="1" applyProtection="1">
      <alignment horizontal="center" wrapText="1"/>
    </xf>
    <xf numFmtId="181" fontId="3" fillId="0" borderId="4" xfId="5" applyNumberFormat="1" applyFont="1" applyFill="1" applyBorder="1" applyAlignment="1" applyProtection="1">
      <alignment horizontal="center" wrapText="1"/>
    </xf>
    <xf numFmtId="181" fontId="3" fillId="0" borderId="33" xfId="3" applyNumberFormat="1" applyFont="1" applyBorder="1" applyAlignment="1" applyProtection="1">
      <alignment horizontal="center" wrapText="1"/>
    </xf>
    <xf numFmtId="181" fontId="3" fillId="0" borderId="34" xfId="3" applyNumberFormat="1" applyFont="1" applyBorder="1" applyAlignment="1" applyProtection="1">
      <alignment horizontal="center" wrapText="1"/>
    </xf>
    <xf numFmtId="0" fontId="3" fillId="8" borderId="15" xfId="5" applyFont="1" applyFill="1" applyBorder="1" applyAlignment="1" applyProtection="1">
      <alignment horizontal="center" wrapText="1"/>
    </xf>
    <xf numFmtId="0" fontId="3" fillId="0" borderId="149" xfId="5" applyFont="1" applyFill="1" applyBorder="1" applyAlignment="1" applyProtection="1">
      <alignment horizontal="center" wrapText="1"/>
    </xf>
    <xf numFmtId="0" fontId="3" fillId="8" borderId="159" xfId="5" applyFont="1" applyFill="1" applyBorder="1" applyAlignment="1" applyProtection="1">
      <alignment horizontal="center" wrapText="1"/>
    </xf>
    <xf numFmtId="0" fontId="3" fillId="8" borderId="149" xfId="5" applyFont="1" applyFill="1" applyBorder="1" applyAlignment="1" applyProtection="1">
      <alignment horizontal="center" wrapText="1"/>
    </xf>
    <xf numFmtId="0" fontId="3" fillId="0" borderId="161" xfId="5" applyFont="1" applyFill="1" applyBorder="1" applyAlignment="1" applyProtection="1">
      <alignment horizontal="center" wrapText="1"/>
    </xf>
    <xf numFmtId="0" fontId="1" fillId="0" borderId="49" xfId="0" applyFont="1" applyBorder="1" applyAlignment="1">
      <alignment horizontal="center" wrapText="1"/>
    </xf>
    <xf numFmtId="0" fontId="3" fillId="0" borderId="10" xfId="5" applyFont="1" applyFill="1" applyBorder="1" applyAlignment="1" applyProtection="1">
      <alignment horizontal="center" wrapText="1"/>
    </xf>
    <xf numFmtId="0" fontId="3" fillId="0" borderId="125" xfId="5" applyFont="1" applyFill="1" applyBorder="1" applyAlignment="1" applyProtection="1">
      <alignment horizontal="center" wrapText="1"/>
    </xf>
    <xf numFmtId="0" fontId="3" fillId="0" borderId="13" xfId="5" applyFont="1" applyFill="1" applyBorder="1" applyAlignment="1" applyProtection="1">
      <alignment horizontal="center" wrapText="1"/>
    </xf>
    <xf numFmtId="0" fontId="3" fillId="0" borderId="25" xfId="5" applyFont="1" applyFill="1" applyBorder="1" applyAlignment="1" applyProtection="1">
      <alignment horizontal="center" wrapText="1"/>
    </xf>
    <xf numFmtId="0" fontId="4" fillId="0" borderId="22" xfId="5" applyFont="1" applyFill="1" applyBorder="1" applyAlignment="1" applyProtection="1">
      <alignment horizontal="distributed" vertical="center"/>
    </xf>
    <xf numFmtId="0" fontId="4" fillId="0" borderId="7" xfId="5" applyFont="1" applyFill="1" applyBorder="1" applyAlignment="1" applyProtection="1">
      <alignment horizontal="distributed" vertical="center"/>
    </xf>
    <xf numFmtId="0" fontId="4" fillId="0" borderId="50" xfId="5" applyFont="1" applyFill="1" applyBorder="1" applyAlignment="1" applyProtection="1">
      <alignment horizontal="distributed" vertical="center"/>
    </xf>
    <xf numFmtId="0" fontId="4" fillId="0" borderId="33" xfId="5" applyFont="1" applyFill="1" applyBorder="1" applyAlignment="1" applyProtection="1">
      <alignment horizontal="distributed" vertical="center"/>
    </xf>
    <xf numFmtId="0" fontId="2" fillId="7" borderId="39" xfId="5" applyFont="1" applyFill="1" applyBorder="1" applyAlignment="1" applyProtection="1">
      <alignment horizontal="center" vertical="center" wrapText="1"/>
    </xf>
    <xf numFmtId="0" fontId="3" fillId="0" borderId="22" xfId="5" applyFont="1" applyFill="1" applyBorder="1" applyAlignment="1" applyProtection="1">
      <alignment horizontal="center" wrapText="1"/>
    </xf>
    <xf numFmtId="0" fontId="4" fillId="0" borderId="24" xfId="5" applyFont="1" applyFill="1" applyBorder="1" applyAlignment="1" applyProtection="1">
      <alignment horizontal="center" wrapText="1"/>
    </xf>
    <xf numFmtId="0" fontId="4" fillId="0" borderId="7" xfId="5" applyFont="1" applyFill="1" applyBorder="1" applyAlignment="1" applyProtection="1">
      <alignment horizontal="center" wrapText="1"/>
    </xf>
    <xf numFmtId="179" fontId="3" fillId="0" borderId="24" xfId="5" applyNumberFormat="1" applyFont="1" applyFill="1" applyBorder="1" applyAlignment="1" applyProtection="1">
      <alignment horizontal="center" wrapText="1"/>
    </xf>
    <xf numFmtId="0" fontId="3" fillId="0" borderId="135" xfId="5" applyFont="1" applyFill="1" applyBorder="1" applyAlignment="1" applyProtection="1">
      <alignment horizontal="center" wrapText="1"/>
    </xf>
    <xf numFmtId="0" fontId="3" fillId="0" borderId="160" xfId="5" applyFont="1" applyFill="1" applyBorder="1" applyAlignment="1" applyProtection="1">
      <alignment horizontal="center" wrapText="1"/>
    </xf>
    <xf numFmtId="181" fontId="3" fillId="0" borderId="10" xfId="5" applyNumberFormat="1" applyFont="1" applyFill="1" applyBorder="1" applyAlignment="1" applyProtection="1">
      <alignment horizontal="center" wrapText="1"/>
    </xf>
    <xf numFmtId="181" fontId="3" fillId="0" borderId="11" xfId="3" applyNumberFormat="1" applyFont="1" applyBorder="1" applyAlignment="1" applyProtection="1">
      <alignment horizontal="center" wrapText="1"/>
    </xf>
    <xf numFmtId="181" fontId="3" fillId="0" borderId="13" xfId="3" applyNumberFormat="1" applyFont="1" applyBorder="1" applyAlignment="1" applyProtection="1">
      <alignment horizontal="center" wrapText="1"/>
    </xf>
    <xf numFmtId="0" fontId="7" fillId="0" borderId="19" xfId="5" applyFont="1" applyFill="1" applyBorder="1" applyAlignment="1">
      <alignment vertical="center" wrapText="1"/>
    </xf>
    <xf numFmtId="0" fontId="7" fillId="0" borderId="0" xfId="5" applyFont="1" applyFill="1" applyBorder="1" applyAlignment="1">
      <alignment vertical="center" wrapText="1"/>
    </xf>
    <xf numFmtId="0" fontId="3" fillId="0" borderId="186" xfId="5" applyFont="1" applyFill="1" applyBorder="1" applyAlignment="1" applyProtection="1">
      <alignment horizontal="center" wrapText="1"/>
    </xf>
    <xf numFmtId="0" fontId="3" fillId="0" borderId="185" xfId="5" applyFont="1" applyFill="1" applyBorder="1" applyAlignment="1" applyProtection="1">
      <alignment horizontal="center" wrapText="1"/>
    </xf>
    <xf numFmtId="0" fontId="3" fillId="0" borderId="163" xfId="5" applyFont="1" applyFill="1" applyBorder="1" applyAlignment="1" applyProtection="1">
      <alignment horizontal="center" wrapText="1"/>
    </xf>
    <xf numFmtId="0" fontId="3" fillId="8" borderId="19" xfId="3" applyFont="1" applyFill="1" applyBorder="1" applyAlignment="1" applyProtection="1">
      <alignment horizontal="center"/>
    </xf>
    <xf numFmtId="0" fontId="3" fillId="8" borderId="32" xfId="3" applyFont="1" applyFill="1" applyBorder="1" applyAlignment="1" applyProtection="1">
      <alignment horizontal="center"/>
    </xf>
    <xf numFmtId="0" fontId="3" fillId="0" borderId="19" xfId="3" applyFont="1" applyFill="1" applyBorder="1" applyAlignment="1" applyProtection="1">
      <alignment horizontal="center"/>
    </xf>
    <xf numFmtId="0" fontId="3" fillId="8" borderId="0" xfId="3" applyFont="1" applyFill="1" applyBorder="1" applyAlignment="1" applyProtection="1">
      <alignment horizontal="center"/>
    </xf>
    <xf numFmtId="0" fontId="3" fillId="8" borderId="33" xfId="3" applyFont="1" applyFill="1" applyBorder="1" applyAlignment="1" applyProtection="1">
      <alignment horizontal="center"/>
    </xf>
    <xf numFmtId="0" fontId="3" fillId="0" borderId="199" xfId="3" applyFont="1" applyFill="1" applyBorder="1" applyAlignment="1" applyProtection="1">
      <alignment horizontal="center"/>
    </xf>
    <xf numFmtId="0" fontId="3" fillId="0" borderId="198" xfId="3" applyFont="1" applyFill="1" applyBorder="1" applyAlignment="1" applyProtection="1">
      <alignment horizontal="center"/>
    </xf>
    <xf numFmtId="0" fontId="3" fillId="8" borderId="51" xfId="5" applyFont="1" applyFill="1" applyBorder="1" applyAlignment="1" applyProtection="1">
      <alignment horizontal="center" wrapText="1"/>
    </xf>
    <xf numFmtId="0" fontId="3" fillId="0" borderId="11" xfId="5" applyFont="1" applyFill="1" applyBorder="1" applyAlignment="1" applyProtection="1">
      <alignment horizontal="center" wrapText="1"/>
    </xf>
    <xf numFmtId="0" fontId="3" fillId="0" borderId="51" xfId="5" applyFont="1" applyFill="1" applyBorder="1" applyAlignment="1" applyProtection="1">
      <alignment horizontal="center" wrapText="1"/>
    </xf>
    <xf numFmtId="0" fontId="3" fillId="0" borderId="16" xfId="5" applyFont="1" applyFill="1" applyBorder="1" applyAlignment="1" applyProtection="1">
      <alignment horizontal="center" wrapText="1"/>
    </xf>
    <xf numFmtId="0" fontId="3" fillId="8" borderId="16" xfId="5" applyFont="1" applyFill="1" applyBorder="1" applyAlignment="1" applyProtection="1">
      <alignment horizontal="center" wrapText="1"/>
    </xf>
    <xf numFmtId="0" fontId="3" fillId="8" borderId="19" xfId="5" applyFont="1" applyFill="1" applyBorder="1" applyAlignment="1" applyProtection="1">
      <alignment horizontal="center" wrapText="1"/>
    </xf>
    <xf numFmtId="0" fontId="3" fillId="8" borderId="32" xfId="5" applyFont="1" applyFill="1" applyBorder="1" applyAlignment="1" applyProtection="1">
      <alignment horizontal="center" wrapText="1"/>
    </xf>
    <xf numFmtId="0" fontId="3" fillId="0" borderId="32" xfId="3" applyFont="1" applyFill="1" applyBorder="1" applyAlignment="1" applyProtection="1">
      <alignment horizontal="center"/>
    </xf>
    <xf numFmtId="0" fontId="3" fillId="0" borderId="190" xfId="3" applyFont="1" applyFill="1" applyBorder="1" applyAlignment="1" applyProtection="1">
      <alignment horizontal="center"/>
    </xf>
    <xf numFmtId="0" fontId="3" fillId="0" borderId="177" xfId="3" applyFont="1" applyFill="1" applyBorder="1" applyAlignment="1" applyProtection="1">
      <alignment horizontal="center"/>
    </xf>
    <xf numFmtId="0" fontId="3" fillId="0" borderId="176" xfId="3" applyFont="1" applyFill="1" applyBorder="1" applyAlignment="1" applyProtection="1">
      <alignment horizontal="center"/>
    </xf>
    <xf numFmtId="0" fontId="3" fillId="8" borderId="199" xfId="3" applyFont="1" applyFill="1" applyBorder="1" applyAlignment="1" applyProtection="1">
      <alignment horizontal="center"/>
    </xf>
    <xf numFmtId="0" fontId="3" fillId="8" borderId="200" xfId="3" applyFont="1" applyFill="1" applyBorder="1" applyAlignment="1" applyProtection="1">
      <alignment horizontal="center"/>
    </xf>
    <xf numFmtId="0" fontId="3" fillId="0" borderId="200" xfId="3" applyFont="1" applyFill="1" applyBorder="1" applyAlignment="1" applyProtection="1">
      <alignment horizontal="center"/>
    </xf>
    <xf numFmtId="0" fontId="3" fillId="8" borderId="197" xfId="3" applyFont="1" applyFill="1" applyBorder="1" applyAlignment="1" applyProtection="1">
      <alignment horizontal="center"/>
    </xf>
    <xf numFmtId="0" fontId="3" fillId="8" borderId="198" xfId="3" applyFont="1" applyFill="1" applyBorder="1" applyAlignment="1" applyProtection="1">
      <alignment horizontal="center"/>
    </xf>
    <xf numFmtId="0" fontId="3" fillId="0" borderId="0" xfId="3" applyFont="1" applyFill="1" applyBorder="1" applyAlignment="1" applyProtection="1">
      <alignment horizontal="center"/>
    </xf>
    <xf numFmtId="0" fontId="3" fillId="8" borderId="186" xfId="5" applyFont="1" applyFill="1" applyBorder="1" applyAlignment="1" applyProtection="1">
      <alignment horizontal="center" wrapText="1"/>
    </xf>
    <xf numFmtId="0" fontId="3" fillId="8" borderId="185" xfId="5" applyFont="1" applyFill="1" applyBorder="1" applyAlignment="1" applyProtection="1">
      <alignment horizontal="center" wrapText="1"/>
    </xf>
    <xf numFmtId="0" fontId="3" fillId="0" borderId="183" xfId="5" applyFont="1" applyFill="1" applyBorder="1" applyAlignment="1" applyProtection="1">
      <alignment horizontal="center" wrapText="1"/>
    </xf>
    <xf numFmtId="0" fontId="3" fillId="0" borderId="11" xfId="5" applyNumberFormat="1" applyFont="1" applyFill="1" applyBorder="1" applyAlignment="1" applyProtection="1">
      <alignment horizontal="center" wrapText="1"/>
    </xf>
    <xf numFmtId="0" fontId="3" fillId="0" borderId="51" xfId="5" applyNumberFormat="1" applyFont="1" applyFill="1" applyBorder="1" applyAlignment="1" applyProtection="1">
      <alignment horizontal="center" wrapText="1"/>
    </xf>
    <xf numFmtId="0" fontId="4" fillId="0" borderId="23" xfId="5" applyFont="1" applyFill="1" applyBorder="1" applyAlignment="1" applyProtection="1">
      <alignment horizontal="center" wrapText="1"/>
    </xf>
    <xf numFmtId="0" fontId="4" fillId="0" borderId="34" xfId="3" applyFont="1" applyFill="1" applyBorder="1" applyAlignment="1" applyProtection="1">
      <alignment horizontal="center" wrapText="1"/>
    </xf>
    <xf numFmtId="0" fontId="4" fillId="8" borderId="20" xfId="5" applyFont="1" applyFill="1" applyBorder="1" applyAlignment="1" applyProtection="1">
      <alignment horizontal="center" wrapText="1"/>
    </xf>
    <xf numFmtId="0" fontId="4" fillId="8" borderId="34" xfId="3" applyFont="1" applyFill="1" applyBorder="1" applyAlignment="1" applyProtection="1">
      <alignment horizontal="center" wrapText="1"/>
    </xf>
    <xf numFmtId="0" fontId="7" fillId="0" borderId="183" xfId="3" applyFont="1" applyFill="1" applyBorder="1" applyAlignment="1" applyProtection="1">
      <alignment horizontal="center" vertical="center"/>
    </xf>
    <xf numFmtId="0" fontId="7" fillId="0" borderId="184" xfId="3" applyFont="1" applyFill="1" applyBorder="1" applyAlignment="1" applyProtection="1">
      <alignment horizontal="center" vertical="center"/>
    </xf>
    <xf numFmtId="0" fontId="7" fillId="0" borderId="7" xfId="3" applyFont="1" applyFill="1" applyBorder="1" applyAlignment="1" applyProtection="1">
      <alignment horizontal="center" vertical="center" wrapText="1"/>
    </xf>
    <xf numFmtId="0" fontId="7" fillId="0" borderId="32" xfId="3" applyFont="1" applyFill="1" applyBorder="1" applyAlignment="1" applyProtection="1">
      <alignment horizontal="center" vertical="center" wrapText="1"/>
    </xf>
    <xf numFmtId="0" fontId="3" fillId="0" borderId="191" xfId="3" applyFont="1" applyFill="1" applyBorder="1" applyAlignment="1" applyProtection="1">
      <alignment horizontal="center"/>
    </xf>
    <xf numFmtId="0" fontId="3" fillId="0" borderId="193" xfId="3" applyFont="1" applyFill="1" applyBorder="1" applyAlignment="1" applyProtection="1">
      <alignment horizontal="center"/>
    </xf>
    <xf numFmtId="0" fontId="3" fillId="0" borderId="188" xfId="3" applyFont="1" applyFill="1" applyBorder="1" applyAlignment="1" applyProtection="1">
      <alignment horizontal="center"/>
    </xf>
    <xf numFmtId="0" fontId="3" fillId="0" borderId="189" xfId="3" applyFont="1" applyFill="1" applyBorder="1" applyAlignment="1" applyProtection="1">
      <alignment horizontal="center"/>
    </xf>
    <xf numFmtId="0" fontId="3" fillId="0" borderId="192" xfId="3" applyFont="1" applyFill="1" applyBorder="1" applyAlignment="1" applyProtection="1">
      <alignment horizontal="center"/>
    </xf>
    <xf numFmtId="0" fontId="3" fillId="0" borderId="194" xfId="3" applyFont="1" applyFill="1" applyBorder="1" applyAlignment="1" applyProtection="1">
      <alignment horizontal="center"/>
    </xf>
    <xf numFmtId="0" fontId="2" fillId="2" borderId="17" xfId="5" applyFont="1" applyFill="1" applyBorder="1" applyAlignment="1">
      <alignment horizontal="center" vertical="center" wrapText="1"/>
    </xf>
    <xf numFmtId="0" fontId="2" fillId="2" borderId="20" xfId="5" applyFont="1" applyFill="1" applyBorder="1" applyAlignment="1">
      <alignment horizontal="center" vertical="center" wrapText="1"/>
    </xf>
    <xf numFmtId="0" fontId="2" fillId="2" borderId="4" xfId="5" applyFont="1" applyFill="1" applyBorder="1" applyAlignment="1">
      <alignment horizontal="center" vertical="center" wrapText="1"/>
    </xf>
    <xf numFmtId="0" fontId="2" fillId="2" borderId="34" xfId="5" applyFont="1" applyFill="1" applyBorder="1" applyAlignment="1">
      <alignment horizontal="center" vertical="center" wrapText="1"/>
    </xf>
    <xf numFmtId="0" fontId="3" fillId="0" borderId="180" xfId="3" applyFont="1" applyFill="1" applyBorder="1" applyAlignment="1" applyProtection="1">
      <alignment horizontal="center"/>
    </xf>
    <xf numFmtId="0" fontId="3" fillId="0" borderId="182" xfId="3" applyFont="1" applyFill="1" applyBorder="1" applyAlignment="1" applyProtection="1">
      <alignment horizontal="center"/>
    </xf>
    <xf numFmtId="0" fontId="2" fillId="2" borderId="94" xfId="5" applyFont="1" applyFill="1" applyBorder="1" applyAlignment="1">
      <alignment horizontal="center" vertical="center" textRotation="255" wrapText="1"/>
    </xf>
    <xf numFmtId="0" fontId="2" fillId="2" borderId="9" xfId="5" applyFont="1" applyFill="1" applyBorder="1" applyAlignment="1">
      <alignment horizontal="center" vertical="center" textRotation="255" wrapText="1"/>
    </xf>
    <xf numFmtId="0" fontId="2" fillId="0" borderId="41" xfId="5" applyFont="1" applyFill="1" applyBorder="1" applyAlignment="1" applyProtection="1">
      <alignment horizontal="center" vertical="center" wrapText="1"/>
    </xf>
    <xf numFmtId="0" fontId="2" fillId="0" borderId="39" xfId="5" applyFont="1" applyFill="1" applyBorder="1" applyAlignment="1" applyProtection="1">
      <alignment horizontal="center" vertical="center" wrapText="1"/>
    </xf>
    <xf numFmtId="0" fontId="2" fillId="0" borderId="77" xfId="5" applyFont="1" applyFill="1" applyBorder="1" applyAlignment="1" applyProtection="1">
      <alignment horizontal="center" vertical="center" wrapText="1"/>
    </xf>
    <xf numFmtId="0" fontId="2" fillId="0" borderId="65" xfId="5" applyFont="1" applyFill="1" applyBorder="1" applyAlignment="1" applyProtection="1">
      <alignment horizontal="center" vertical="center" wrapText="1"/>
    </xf>
    <xf numFmtId="0" fontId="3" fillId="8" borderId="33" xfId="5" applyNumberFormat="1" applyFont="1" applyFill="1" applyBorder="1" applyAlignment="1" applyProtection="1">
      <alignment horizontal="center" wrapText="1"/>
    </xf>
    <xf numFmtId="0" fontId="3" fillId="8" borderId="51" xfId="5" applyNumberFormat="1" applyFont="1" applyFill="1" applyBorder="1" applyAlignment="1" applyProtection="1">
      <alignment horizontal="center" wrapText="1"/>
    </xf>
    <xf numFmtId="0" fontId="4" fillId="0" borderId="27" xfId="5" applyFont="1" applyFill="1" applyBorder="1" applyAlignment="1" applyProtection="1">
      <alignment horizontal="center" wrapText="1"/>
    </xf>
    <xf numFmtId="0" fontId="3" fillId="8" borderId="184" xfId="5" applyFont="1" applyFill="1" applyBorder="1" applyAlignment="1" applyProtection="1">
      <alignment horizontal="center" wrapText="1"/>
    </xf>
    <xf numFmtId="0" fontId="4" fillId="8" borderId="27" xfId="5" applyFont="1" applyFill="1" applyBorder="1" applyAlignment="1" applyProtection="1">
      <alignment horizontal="center" wrapText="1"/>
    </xf>
    <xf numFmtId="0" fontId="4" fillId="8" borderId="47" xfId="3" applyFont="1" applyFill="1" applyBorder="1" applyAlignment="1" applyProtection="1">
      <alignment horizontal="center" wrapText="1"/>
    </xf>
    <xf numFmtId="0" fontId="4" fillId="0" borderId="20" xfId="5" applyFont="1" applyFill="1" applyBorder="1" applyAlignment="1" applyProtection="1">
      <alignment horizontal="center" wrapText="1"/>
    </xf>
    <xf numFmtId="0" fontId="3" fillId="8" borderId="16" xfId="5" applyNumberFormat="1" applyFont="1" applyFill="1" applyBorder="1" applyAlignment="1" applyProtection="1">
      <alignment horizontal="center" wrapText="1"/>
    </xf>
    <xf numFmtId="0" fontId="4" fillId="0" borderId="47" xfId="3" applyFont="1" applyFill="1" applyBorder="1" applyAlignment="1" applyProtection="1">
      <alignment horizontal="center" wrapText="1"/>
    </xf>
    <xf numFmtId="0" fontId="3" fillId="8" borderId="187" xfId="5" applyFont="1" applyFill="1" applyBorder="1" applyAlignment="1" applyProtection="1">
      <alignment horizontal="center" wrapText="1"/>
    </xf>
    <xf numFmtId="0" fontId="3" fillId="0" borderId="184" xfId="5" applyFont="1" applyFill="1" applyBorder="1" applyAlignment="1" applyProtection="1">
      <alignment horizontal="center" wrapText="1"/>
    </xf>
    <xf numFmtId="0" fontId="3" fillId="0" borderId="16" xfId="5" applyNumberFormat="1" applyFont="1" applyFill="1" applyBorder="1" applyAlignment="1" applyProtection="1">
      <alignment horizontal="center" wrapText="1"/>
    </xf>
    <xf numFmtId="0" fontId="3" fillId="0" borderId="19" xfId="5" applyFont="1" applyFill="1" applyBorder="1" applyAlignment="1" applyProtection="1">
      <alignment horizontal="center" vertical="center" wrapText="1"/>
    </xf>
    <xf numFmtId="0" fontId="3" fillId="0" borderId="17" xfId="5" applyFont="1" applyFill="1" applyBorder="1" applyAlignment="1" applyProtection="1">
      <alignment horizontal="center" vertical="center" wrapText="1"/>
    </xf>
    <xf numFmtId="0" fontId="4" fillId="0" borderId="19" xfId="5" applyFont="1" applyFill="1" applyBorder="1" applyAlignment="1" applyProtection="1">
      <alignment horizontal="center" vertical="center"/>
    </xf>
    <xf numFmtId="0" fontId="4" fillId="0" borderId="32" xfId="5" applyFont="1" applyFill="1" applyBorder="1" applyAlignment="1" applyProtection="1">
      <alignment horizontal="center" vertical="center"/>
    </xf>
    <xf numFmtId="0" fontId="8" fillId="2" borderId="17" xfId="5" applyFont="1" applyFill="1" applyBorder="1" applyAlignment="1" applyProtection="1">
      <alignment horizontal="center" vertical="center" wrapText="1"/>
    </xf>
    <xf numFmtId="0" fontId="8" fillId="2" borderId="19" xfId="5" applyFont="1" applyFill="1" applyBorder="1" applyAlignment="1" applyProtection="1">
      <alignment horizontal="center" vertical="center" wrapText="1"/>
    </xf>
    <xf numFmtId="0" fontId="8" fillId="2" borderId="20" xfId="5" applyFont="1" applyFill="1" applyBorder="1" applyAlignment="1" applyProtection="1">
      <alignment horizontal="center" vertical="center" wrapText="1"/>
    </xf>
    <xf numFmtId="0" fontId="8" fillId="2" borderId="4" xfId="5" applyFont="1" applyFill="1" applyBorder="1" applyAlignment="1" applyProtection="1">
      <alignment horizontal="center" vertical="center" wrapText="1"/>
    </xf>
    <xf numFmtId="0" fontId="8" fillId="2" borderId="33" xfId="5" applyFont="1" applyFill="1" applyBorder="1" applyAlignment="1" applyProtection="1">
      <alignment horizontal="center" vertical="center" wrapText="1"/>
    </xf>
    <xf numFmtId="0" fontId="8" fillId="2" borderId="34" xfId="5" applyFont="1" applyFill="1" applyBorder="1" applyAlignment="1" applyProtection="1">
      <alignment horizontal="center" vertical="center" wrapText="1"/>
    </xf>
    <xf numFmtId="0" fontId="3" fillId="0" borderId="150" xfId="3" applyFont="1" applyFill="1" applyBorder="1" applyAlignment="1" applyProtection="1">
      <alignment horizontal="center"/>
    </xf>
    <xf numFmtId="0" fontId="3" fillId="0" borderId="8" xfId="3" applyFont="1" applyFill="1" applyBorder="1" applyAlignment="1" applyProtection="1">
      <alignment horizontal="center"/>
    </xf>
    <xf numFmtId="0" fontId="3" fillId="8" borderId="150" xfId="3" applyFont="1" applyFill="1" applyBorder="1" applyAlignment="1" applyProtection="1">
      <alignment horizontal="center"/>
    </xf>
    <xf numFmtId="0" fontId="3" fillId="8" borderId="8" xfId="3" applyFont="1" applyFill="1" applyBorder="1" applyAlignment="1" applyProtection="1">
      <alignment horizontal="center"/>
    </xf>
    <xf numFmtId="0" fontId="3" fillId="8" borderId="71" xfId="3" applyFont="1" applyFill="1" applyBorder="1" applyAlignment="1" applyProtection="1">
      <alignment horizontal="center"/>
    </xf>
    <xf numFmtId="0" fontId="3" fillId="0" borderId="160" xfId="3" applyFont="1" applyFill="1" applyBorder="1" applyAlignment="1" applyProtection="1">
      <alignment horizontal="center"/>
    </xf>
    <xf numFmtId="0" fontId="3" fillId="0" borderId="71" xfId="3" applyFont="1" applyFill="1" applyBorder="1" applyAlignment="1" applyProtection="1">
      <alignment horizontal="center"/>
    </xf>
    <xf numFmtId="0" fontId="3" fillId="8" borderId="160" xfId="3" applyFont="1" applyFill="1" applyBorder="1" applyAlignment="1" applyProtection="1">
      <alignment horizontal="center"/>
    </xf>
    <xf numFmtId="0" fontId="31" fillId="0" borderId="151" xfId="5" applyFont="1" applyBorder="1" applyAlignment="1" applyProtection="1">
      <alignment horizontal="center" vertical="center"/>
    </xf>
    <xf numFmtId="0" fontId="31" fillId="0" borderId="152" xfId="0" applyFont="1" applyBorder="1" applyAlignment="1">
      <alignment horizontal="center" vertical="center"/>
    </xf>
    <xf numFmtId="0" fontId="31" fillId="0" borderId="153" xfId="0" applyFont="1" applyBorder="1" applyAlignment="1">
      <alignment horizontal="center" vertical="center"/>
    </xf>
    <xf numFmtId="0" fontId="31" fillId="0" borderId="154" xfId="5" applyFont="1" applyBorder="1" applyAlignment="1" applyProtection="1">
      <alignment horizontal="center" vertical="center"/>
    </xf>
    <xf numFmtId="0" fontId="31" fillId="0" borderId="0" xfId="0" applyFont="1" applyBorder="1" applyAlignment="1">
      <alignment horizontal="center" vertical="center"/>
    </xf>
    <xf numFmtId="0" fontId="31" fillId="0" borderId="155" xfId="0" applyFont="1" applyBorder="1" applyAlignment="1">
      <alignment horizontal="center" vertical="center"/>
    </xf>
    <xf numFmtId="0" fontId="31" fillId="0" borderId="156" xfId="0" applyFont="1" applyBorder="1" applyAlignment="1">
      <alignment horizontal="center" vertical="center"/>
    </xf>
    <xf numFmtId="0" fontId="31" fillId="0" borderId="157" xfId="0" applyFont="1" applyBorder="1" applyAlignment="1">
      <alignment horizontal="center" vertical="center"/>
    </xf>
    <xf numFmtId="0" fontId="31" fillId="0" borderId="158" xfId="0" applyFont="1" applyBorder="1" applyAlignment="1">
      <alignment horizontal="center" vertical="center"/>
    </xf>
    <xf numFmtId="0" fontId="13" fillId="0" borderId="65" xfId="5" applyFont="1" applyFill="1" applyBorder="1" applyAlignment="1" applyProtection="1">
      <alignment horizontal="center" vertical="center"/>
    </xf>
    <xf numFmtId="0" fontId="13" fillId="0" borderId="65" xfId="0" applyFont="1" applyFill="1" applyBorder="1" applyAlignment="1">
      <alignment horizontal="center" vertical="center"/>
    </xf>
    <xf numFmtId="0" fontId="2" fillId="2" borderId="17" xfId="5" applyFont="1" applyFill="1" applyBorder="1" applyAlignment="1" applyProtection="1">
      <alignment vertical="center" textRotation="255" wrapText="1"/>
    </xf>
    <xf numFmtId="0" fontId="2" fillId="2" borderId="20" xfId="5" applyFont="1" applyFill="1" applyBorder="1" applyAlignment="1" applyProtection="1">
      <alignment vertical="center" textRotation="255" wrapText="1"/>
    </xf>
    <xf numFmtId="0" fontId="2" fillId="2" borderId="26" xfId="5" applyFont="1" applyFill="1" applyBorder="1" applyAlignment="1" applyProtection="1">
      <alignment vertical="center" textRotation="255" wrapText="1"/>
    </xf>
    <xf numFmtId="0" fontId="2" fillId="2" borderId="27" xfId="5" applyFont="1" applyFill="1" applyBorder="1" applyAlignment="1" applyProtection="1">
      <alignment vertical="center" textRotation="255" wrapText="1"/>
    </xf>
    <xf numFmtId="0" fontId="2" fillId="2" borderId="4" xfId="5" applyFont="1" applyFill="1" applyBorder="1" applyAlignment="1" applyProtection="1">
      <alignment vertical="center" textRotation="255" wrapText="1"/>
    </xf>
    <xf numFmtId="0" fontId="2" fillId="2" borderId="34" xfId="5" applyFont="1" applyFill="1" applyBorder="1" applyAlignment="1" applyProtection="1">
      <alignment vertical="center" textRotation="255" wrapText="1"/>
    </xf>
    <xf numFmtId="0" fontId="2" fillId="2" borderId="17" xfId="5" applyFont="1" applyFill="1" applyBorder="1" applyAlignment="1" applyProtection="1">
      <alignment horizontal="center" vertical="center" wrapText="1"/>
    </xf>
    <xf numFmtId="0" fontId="2" fillId="2" borderId="19" xfId="5" applyFont="1" applyFill="1" applyBorder="1" applyAlignment="1" applyProtection="1">
      <alignment horizontal="center" vertical="center" wrapText="1"/>
    </xf>
    <xf numFmtId="0" fontId="2" fillId="2" borderId="20" xfId="5" applyFont="1" applyFill="1" applyBorder="1" applyAlignment="1" applyProtection="1">
      <alignment horizontal="center" vertical="center" wrapText="1"/>
    </xf>
    <xf numFmtId="0" fontId="2" fillId="2" borderId="4" xfId="5" applyFont="1" applyFill="1" applyBorder="1" applyAlignment="1" applyProtection="1">
      <alignment horizontal="center" vertical="center" wrapText="1"/>
    </xf>
    <xf numFmtId="0" fontId="2" fillId="2" borderId="33" xfId="5" applyFont="1" applyFill="1" applyBorder="1" applyAlignment="1" applyProtection="1">
      <alignment horizontal="center" vertical="center" wrapText="1"/>
    </xf>
    <xf numFmtId="0" fontId="2" fillId="2" borderId="34" xfId="5" applyFont="1" applyFill="1" applyBorder="1" applyAlignment="1" applyProtection="1">
      <alignment horizontal="center" vertical="center" wrapText="1"/>
    </xf>
    <xf numFmtId="0" fontId="2" fillId="2" borderId="2" xfId="5" applyFont="1" applyFill="1" applyBorder="1" applyAlignment="1" applyProtection="1">
      <alignment horizontal="center" vertical="center"/>
    </xf>
    <xf numFmtId="0" fontId="2" fillId="7" borderId="38" xfId="5" applyFont="1" applyFill="1" applyBorder="1" applyAlignment="1" applyProtection="1">
      <alignment horizontal="center" vertical="center"/>
    </xf>
    <xf numFmtId="0" fontId="20" fillId="2" borderId="17" xfId="5" applyFont="1" applyFill="1" applyBorder="1" applyAlignment="1" applyProtection="1">
      <alignment horizontal="center" vertical="center" wrapText="1"/>
    </xf>
    <xf numFmtId="0" fontId="20" fillId="2" borderId="20" xfId="5" applyFont="1" applyFill="1" applyBorder="1" applyAlignment="1" applyProtection="1">
      <alignment horizontal="center" vertical="center"/>
    </xf>
    <xf numFmtId="0" fontId="20" fillId="2" borderId="4" xfId="5" applyFont="1" applyFill="1" applyBorder="1" applyAlignment="1" applyProtection="1">
      <alignment horizontal="center" vertical="center"/>
    </xf>
    <xf numFmtId="0" fontId="20" fillId="2" borderId="34" xfId="5" applyFont="1" applyFill="1" applyBorder="1" applyAlignment="1" applyProtection="1">
      <alignment horizontal="center" vertical="center"/>
    </xf>
    <xf numFmtId="0" fontId="1" fillId="2" borderId="2" xfId="5" applyFont="1" applyFill="1" applyBorder="1" applyAlignment="1" applyProtection="1">
      <alignment horizontal="center" vertical="center"/>
    </xf>
    <xf numFmtId="0" fontId="1" fillId="2" borderId="38" xfId="5" applyFont="1" applyFill="1" applyBorder="1" applyAlignment="1" applyProtection="1">
      <alignment horizontal="center" vertical="center"/>
    </xf>
    <xf numFmtId="0" fontId="2" fillId="0" borderId="2" xfId="5" applyFont="1" applyFill="1" applyBorder="1" applyAlignment="1" applyProtection="1">
      <alignment horizontal="center" vertical="center"/>
    </xf>
    <xf numFmtId="0" fontId="2" fillId="0" borderId="36" xfId="5" applyFont="1" applyFill="1" applyBorder="1" applyAlignment="1" applyProtection="1">
      <alignment horizontal="center" vertical="center"/>
    </xf>
    <xf numFmtId="0" fontId="13" fillId="0" borderId="77" xfId="5" applyNumberFormat="1" applyFont="1" applyFill="1" applyBorder="1" applyAlignment="1" applyProtection="1">
      <alignment horizontal="center" vertical="center"/>
    </xf>
    <xf numFmtId="0" fontId="13" fillId="0" borderId="65" xfId="5" applyNumberFormat="1" applyFont="1" applyFill="1" applyBorder="1" applyAlignment="1" applyProtection="1">
      <alignment horizontal="center" vertical="center"/>
    </xf>
    <xf numFmtId="0" fontId="4" fillId="0" borderId="19" xfId="5" applyFont="1" applyFill="1" applyBorder="1" applyAlignment="1" applyProtection="1">
      <alignment horizontal="center" vertical="center" wrapText="1"/>
    </xf>
    <xf numFmtId="0" fontId="4" fillId="0" borderId="40" xfId="5" applyFont="1" applyFill="1" applyBorder="1" applyAlignment="1" applyProtection="1">
      <alignment horizontal="center" vertical="center" wrapText="1"/>
    </xf>
    <xf numFmtId="0" fontId="4" fillId="0" borderId="32" xfId="5" applyFont="1" applyFill="1" applyBorder="1" applyAlignment="1" applyProtection="1">
      <alignment horizontal="center" vertical="center" wrapText="1"/>
    </xf>
    <xf numFmtId="0" fontId="4" fillId="0" borderId="44" xfId="5" applyFont="1" applyFill="1" applyBorder="1" applyAlignment="1" applyProtection="1">
      <alignment horizontal="center" vertical="center" wrapText="1"/>
    </xf>
    <xf numFmtId="0" fontId="1" fillId="0" borderId="10" xfId="5"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11" xfId="5" applyFont="1" applyBorder="1" applyAlignment="1" applyProtection="1">
      <alignment vertical="center"/>
    </xf>
    <xf numFmtId="0" fontId="1" fillId="0" borderId="1" xfId="5" applyFont="1" applyBorder="1" applyAlignment="1" applyProtection="1">
      <alignment vertical="center"/>
    </xf>
    <xf numFmtId="0" fontId="13" fillId="0" borderId="24" xfId="3" applyFont="1" applyFill="1" applyBorder="1" applyAlignment="1" applyProtection="1">
      <alignment vertical="center" wrapText="1"/>
    </xf>
    <xf numFmtId="0" fontId="13" fillId="0" borderId="7" xfId="3" applyFont="1" applyFill="1" applyBorder="1" applyAlignment="1" applyProtection="1">
      <alignment vertical="center" wrapText="1"/>
    </xf>
    <xf numFmtId="0" fontId="13" fillId="0" borderId="23" xfId="3" applyFont="1" applyFill="1" applyBorder="1" applyAlignment="1" applyProtection="1">
      <alignment vertical="center" wrapText="1"/>
    </xf>
    <xf numFmtId="0" fontId="13" fillId="0" borderId="31" xfId="3" applyFont="1" applyFill="1" applyBorder="1" applyAlignment="1" applyProtection="1">
      <alignment vertical="center" wrapText="1"/>
    </xf>
    <xf numFmtId="0" fontId="13" fillId="0" borderId="32" xfId="3" applyFont="1" applyFill="1" applyBorder="1" applyAlignment="1" applyProtection="1">
      <alignment vertical="center" wrapText="1"/>
    </xf>
    <xf numFmtId="0" fontId="13" fillId="0" borderId="47" xfId="3" applyFont="1" applyFill="1" applyBorder="1" applyAlignment="1" applyProtection="1">
      <alignment vertical="center" wrapText="1"/>
    </xf>
    <xf numFmtId="0" fontId="3" fillId="0" borderId="0" xfId="5" applyFont="1" applyFill="1" applyBorder="1" applyAlignment="1" applyProtection="1">
      <alignment horizontal="right" vertical="center" wrapText="1"/>
    </xf>
    <xf numFmtId="0" fontId="3" fillId="0" borderId="26" xfId="5" applyFont="1" applyFill="1" applyBorder="1" applyAlignment="1" applyProtection="1">
      <alignment horizontal="right" vertical="center" wrapText="1"/>
    </xf>
    <xf numFmtId="0" fontId="3" fillId="0" borderId="0" xfId="0" applyFont="1" applyBorder="1" applyAlignment="1" applyProtection="1">
      <alignment horizontal="right" vertical="center" wrapText="1"/>
    </xf>
    <xf numFmtId="0" fontId="3" fillId="0" borderId="4" xfId="5" applyFont="1" applyFill="1" applyBorder="1" applyAlignment="1" applyProtection="1">
      <alignment horizontal="right" vertical="center" wrapText="1"/>
    </xf>
    <xf numFmtId="0" fontId="3" fillId="0" borderId="33" xfId="5" applyFont="1" applyFill="1" applyBorder="1" applyAlignment="1" applyProtection="1">
      <alignment horizontal="right" vertical="center" wrapText="1"/>
    </xf>
    <xf numFmtId="0" fontId="2" fillId="2" borderId="19" xfId="5" applyFont="1" applyFill="1" applyBorder="1" applyAlignment="1" applyProtection="1">
      <alignment vertical="center" wrapText="1"/>
    </xf>
    <xf numFmtId="0" fontId="2" fillId="2" borderId="20" xfId="5" applyFont="1" applyFill="1" applyBorder="1" applyAlignment="1" applyProtection="1">
      <alignment vertical="center" wrapText="1"/>
    </xf>
    <xf numFmtId="0" fontId="2" fillId="2" borderId="33" xfId="5" applyFont="1" applyFill="1" applyBorder="1" applyAlignment="1" applyProtection="1">
      <alignment vertical="center" wrapText="1"/>
    </xf>
    <xf numFmtId="0" fontId="2" fillId="2" borderId="34" xfId="5" applyFont="1" applyFill="1" applyBorder="1" applyAlignment="1" applyProtection="1">
      <alignment vertical="center" wrapText="1"/>
    </xf>
    <xf numFmtId="0" fontId="7" fillId="2" borderId="17" xfId="5" applyFont="1" applyFill="1" applyBorder="1" applyAlignment="1" applyProtection="1">
      <alignment horizontal="distributed" vertical="center" wrapText="1"/>
    </xf>
    <xf numFmtId="0" fontId="7" fillId="2" borderId="19" xfId="5" applyFont="1" applyFill="1" applyBorder="1" applyAlignment="1" applyProtection="1">
      <alignment horizontal="distributed" vertical="center" wrapText="1"/>
    </xf>
    <xf numFmtId="0" fontId="7" fillId="2" borderId="20" xfId="5" applyFont="1" applyFill="1" applyBorder="1" applyAlignment="1" applyProtection="1">
      <alignment horizontal="distributed" vertical="center" wrapText="1"/>
    </xf>
    <xf numFmtId="0" fontId="7" fillId="2" borderId="4" xfId="5" applyFont="1" applyFill="1" applyBorder="1" applyAlignment="1" applyProtection="1">
      <alignment horizontal="distributed" vertical="center" wrapText="1"/>
    </xf>
    <xf numFmtId="0" fontId="7" fillId="2" borderId="33" xfId="5" applyFont="1" applyFill="1" applyBorder="1" applyAlignment="1" applyProtection="1">
      <alignment horizontal="distributed" vertical="center" wrapText="1"/>
    </xf>
    <xf numFmtId="0" fontId="7" fillId="2" borderId="34" xfId="5" applyFont="1" applyFill="1" applyBorder="1" applyAlignment="1" applyProtection="1">
      <alignment horizontal="distributed" vertical="center" wrapText="1"/>
    </xf>
    <xf numFmtId="0" fontId="3" fillId="2" borderId="17" xfId="5" applyFont="1" applyFill="1" applyBorder="1" applyAlignment="1" applyProtection="1">
      <alignment horizontal="center" vertical="center" wrapText="1"/>
    </xf>
    <xf numFmtId="0" fontId="3" fillId="2" borderId="19" xfId="5" applyFont="1" applyFill="1" applyBorder="1" applyAlignment="1" applyProtection="1">
      <alignment horizontal="center" vertical="center" wrapText="1"/>
    </xf>
    <xf numFmtId="0" fontId="3" fillId="2" borderId="20" xfId="5" applyFont="1" applyFill="1" applyBorder="1" applyAlignment="1" applyProtection="1">
      <alignment horizontal="center" vertical="center" wrapText="1"/>
    </xf>
    <xf numFmtId="0" fontId="3" fillId="2" borderId="4" xfId="5" applyFont="1" applyFill="1" applyBorder="1" applyAlignment="1" applyProtection="1">
      <alignment horizontal="center" vertical="center" wrapText="1"/>
    </xf>
    <xf numFmtId="0" fontId="3" fillId="2" borderId="33" xfId="5" applyFont="1" applyFill="1" applyBorder="1" applyAlignment="1" applyProtection="1">
      <alignment horizontal="center" vertical="center" wrapText="1"/>
    </xf>
    <xf numFmtId="0" fontId="3" fillId="2" borderId="34" xfId="5" applyFont="1" applyFill="1" applyBorder="1" applyAlignment="1" applyProtection="1">
      <alignment horizontal="center" vertical="center" wrapText="1"/>
    </xf>
    <xf numFmtId="0" fontId="7" fillId="2" borderId="17" xfId="3" applyFont="1" applyFill="1" applyBorder="1" applyAlignment="1" applyProtection="1">
      <alignment horizontal="distributed" vertical="center" wrapText="1"/>
    </xf>
    <xf numFmtId="0" fontId="7" fillId="2" borderId="19" xfId="3" applyFont="1" applyFill="1" applyBorder="1" applyAlignment="1" applyProtection="1">
      <alignment horizontal="distributed" vertical="center" wrapText="1"/>
    </xf>
    <xf numFmtId="0" fontId="7" fillId="2" borderId="20" xfId="3" applyFont="1" applyFill="1" applyBorder="1" applyAlignment="1" applyProtection="1">
      <alignment horizontal="distributed" vertical="center" wrapText="1"/>
    </xf>
    <xf numFmtId="0" fontId="7" fillId="2" borderId="4" xfId="3" applyFont="1" applyFill="1" applyBorder="1" applyAlignment="1" applyProtection="1">
      <alignment horizontal="distributed" vertical="center" wrapText="1"/>
    </xf>
    <xf numFmtId="0" fontId="7" fillId="2" borderId="33" xfId="3" applyFont="1" applyFill="1" applyBorder="1" applyAlignment="1" applyProtection="1">
      <alignment horizontal="distributed" vertical="center" wrapText="1"/>
    </xf>
    <xf numFmtId="0" fontId="7" fillId="2" borderId="34" xfId="3" applyFont="1" applyFill="1" applyBorder="1" applyAlignment="1" applyProtection="1">
      <alignment horizontal="distributed" vertical="center" wrapText="1"/>
    </xf>
    <xf numFmtId="0" fontId="13" fillId="0" borderId="14" xfId="5" applyFont="1" applyFill="1" applyBorder="1" applyAlignment="1" applyProtection="1">
      <alignment horizontal="center" vertical="center"/>
    </xf>
    <xf numFmtId="0" fontId="13" fillId="0" borderId="121" xfId="5" applyFont="1" applyFill="1" applyBorder="1" applyAlignment="1" applyProtection="1">
      <alignment horizontal="center" vertical="center"/>
    </xf>
    <xf numFmtId="0" fontId="2" fillId="0" borderId="76" xfId="5" applyFont="1" applyFill="1" applyBorder="1" applyAlignment="1" applyProtection="1">
      <alignment horizontal="center" vertical="center" wrapText="1"/>
    </xf>
    <xf numFmtId="0" fontId="2" fillId="0" borderId="70" xfId="5" applyFont="1" applyFill="1" applyBorder="1" applyAlignment="1" applyProtection="1">
      <alignment horizontal="center" vertical="center" wrapText="1"/>
    </xf>
    <xf numFmtId="0" fontId="2" fillId="0" borderId="67" xfId="5" applyFont="1" applyFill="1" applyBorder="1" applyAlignment="1" applyProtection="1">
      <alignment horizontal="center" vertical="center" wrapText="1"/>
    </xf>
    <xf numFmtId="0" fontId="2" fillId="0" borderId="68" xfId="5" applyFont="1" applyFill="1" applyBorder="1" applyAlignment="1" applyProtection="1">
      <alignment horizontal="center" vertical="center" wrapText="1"/>
    </xf>
    <xf numFmtId="0" fontId="2" fillId="0" borderId="41" xfId="5" applyFont="1" applyBorder="1" applyAlignment="1" applyProtection="1">
      <alignment horizontal="center" vertical="center"/>
    </xf>
    <xf numFmtId="0" fontId="2" fillId="0" borderId="39" xfId="5" applyFont="1" applyBorder="1" applyAlignment="1" applyProtection="1">
      <alignment horizontal="center" vertical="center"/>
    </xf>
    <xf numFmtId="0" fontId="2" fillId="0" borderId="39" xfId="5" applyFont="1" applyBorder="1" applyAlignment="1" applyProtection="1">
      <alignment horizontal="center" vertical="center" wrapText="1"/>
    </xf>
    <xf numFmtId="0" fontId="2" fillId="0" borderId="68" xfId="5" applyFont="1" applyBorder="1" applyAlignment="1" applyProtection="1">
      <alignment horizontal="center" vertical="center" wrapText="1"/>
    </xf>
    <xf numFmtId="0" fontId="2" fillId="0" borderId="68" xfId="5" applyFont="1" applyBorder="1" applyAlignment="1" applyProtection="1">
      <alignment horizontal="center" vertical="center"/>
    </xf>
    <xf numFmtId="0" fontId="13" fillId="0" borderId="77" xfId="5" applyFont="1" applyBorder="1" applyAlignment="1" applyProtection="1">
      <alignment horizontal="center" vertical="center"/>
    </xf>
    <xf numFmtId="0" fontId="13" fillId="0" borderId="65" xfId="5" applyFont="1" applyBorder="1" applyAlignment="1" applyProtection="1">
      <alignment horizontal="center" vertical="center"/>
    </xf>
    <xf numFmtId="0" fontId="13" fillId="0" borderId="69" xfId="5" applyFont="1" applyBorder="1" applyAlignment="1" applyProtection="1">
      <alignment horizontal="center" vertical="center"/>
    </xf>
    <xf numFmtId="0" fontId="20" fillId="2" borderId="94" xfId="5" applyFont="1" applyFill="1" applyBorder="1" applyAlignment="1">
      <alignment horizontal="center" vertical="center" wrapText="1"/>
    </xf>
    <xf numFmtId="0" fontId="20" fillId="2" borderId="9" xfId="5" applyFont="1" applyFill="1" applyBorder="1" applyAlignment="1">
      <alignment horizontal="center" vertical="center" wrapText="1"/>
    </xf>
    <xf numFmtId="0" fontId="2" fillId="2" borderId="17" xfId="5" applyFont="1" applyFill="1" applyBorder="1" applyAlignment="1">
      <alignment horizontal="center" vertical="center"/>
    </xf>
    <xf numFmtId="0" fontId="2" fillId="2" borderId="19" xfId="5" applyFont="1" applyFill="1" applyBorder="1" applyAlignment="1">
      <alignment horizontal="center" vertical="center"/>
    </xf>
    <xf numFmtId="0" fontId="2" fillId="2" borderId="20" xfId="5" applyFont="1" applyFill="1" applyBorder="1" applyAlignment="1">
      <alignment horizontal="center" vertical="center"/>
    </xf>
    <xf numFmtId="0" fontId="2" fillId="2" borderId="4" xfId="5" applyFont="1" applyFill="1" applyBorder="1" applyAlignment="1">
      <alignment horizontal="center" vertical="center"/>
    </xf>
    <xf numFmtId="0" fontId="2" fillId="2" borderId="33" xfId="5" applyFont="1" applyFill="1" applyBorder="1" applyAlignment="1">
      <alignment horizontal="center" vertical="center"/>
    </xf>
    <xf numFmtId="0" fontId="2" fillId="2" borderId="34" xfId="5" applyFont="1" applyFill="1" applyBorder="1" applyAlignment="1">
      <alignment horizontal="center" vertical="center"/>
    </xf>
    <xf numFmtId="0" fontId="2" fillId="6" borderId="17" xfId="5" applyFont="1" applyFill="1" applyBorder="1" applyAlignment="1">
      <alignment horizontal="center" vertical="center" wrapText="1"/>
    </xf>
    <xf numFmtId="0" fontId="2" fillId="6" borderId="19" xfId="5" applyFont="1" applyFill="1" applyBorder="1" applyAlignment="1">
      <alignment horizontal="center" vertical="center" wrapText="1"/>
    </xf>
    <xf numFmtId="0" fontId="2" fillId="6" borderId="20" xfId="5" applyFont="1" applyFill="1" applyBorder="1" applyAlignment="1">
      <alignment horizontal="center" vertical="center" wrapText="1"/>
    </xf>
    <xf numFmtId="0" fontId="2" fillId="6" borderId="4" xfId="5" applyFont="1" applyFill="1" applyBorder="1" applyAlignment="1">
      <alignment horizontal="center" vertical="center" wrapText="1"/>
    </xf>
    <xf numFmtId="0" fontId="2" fillId="6" borderId="33" xfId="5" applyFont="1" applyFill="1" applyBorder="1" applyAlignment="1">
      <alignment horizontal="center" vertical="center" wrapText="1"/>
    </xf>
    <xf numFmtId="0" fontId="2" fillId="6" borderId="34" xfId="5" applyFont="1" applyFill="1" applyBorder="1" applyAlignment="1">
      <alignment horizontal="center" vertical="center" wrapText="1"/>
    </xf>
    <xf numFmtId="0" fontId="2" fillId="0" borderId="25" xfId="5" applyFont="1" applyFill="1" applyBorder="1" applyAlignment="1">
      <alignment horizontal="center" vertical="center" wrapText="1"/>
    </xf>
    <xf numFmtId="0" fontId="2" fillId="0" borderId="9" xfId="5" applyFont="1" applyFill="1" applyBorder="1" applyAlignment="1">
      <alignment horizontal="center" vertical="center" wrapText="1"/>
    </xf>
    <xf numFmtId="0" fontId="1" fillId="0" borderId="39" xfId="0" applyFont="1" applyFill="1" applyBorder="1" applyAlignment="1">
      <alignment horizontal="center" vertical="center"/>
    </xf>
    <xf numFmtId="0" fontId="7" fillId="2" borderId="127" xfId="5" applyFont="1" applyFill="1" applyBorder="1" applyAlignment="1" applyProtection="1">
      <alignment horizontal="center" vertical="center" wrapText="1"/>
    </xf>
    <xf numFmtId="0" fontId="7" fillId="2" borderId="19" xfId="5" applyFont="1" applyFill="1" applyBorder="1" applyAlignment="1" applyProtection="1">
      <alignment horizontal="center" vertical="center" wrapText="1"/>
    </xf>
    <xf numFmtId="0" fontId="7" fillId="2" borderId="20" xfId="5" applyFont="1" applyFill="1" applyBorder="1" applyAlignment="1" applyProtection="1">
      <alignment horizontal="center" vertical="center" wrapText="1"/>
    </xf>
    <xf numFmtId="0" fontId="7" fillId="2" borderId="50" xfId="5" applyFont="1" applyFill="1" applyBorder="1" applyAlignment="1" applyProtection="1">
      <alignment horizontal="center" vertical="center" wrapText="1"/>
    </xf>
    <xf numFmtId="0" fontId="7" fillId="2" borderId="33" xfId="5" applyFont="1" applyFill="1" applyBorder="1" applyAlignment="1" applyProtection="1">
      <alignment horizontal="center" vertical="center" wrapText="1"/>
    </xf>
    <xf numFmtId="0" fontId="7" fillId="2" borderId="34" xfId="5" applyFont="1" applyFill="1" applyBorder="1" applyAlignment="1" applyProtection="1">
      <alignment horizontal="center" vertical="center" wrapText="1"/>
    </xf>
    <xf numFmtId="0" fontId="2" fillId="0" borderId="15" xfId="5" applyFont="1" applyFill="1" applyBorder="1" applyAlignment="1" applyProtection="1">
      <alignment horizontal="center" vertical="center" wrapText="1"/>
    </xf>
    <xf numFmtId="0" fontId="3" fillId="0" borderId="33" xfId="5" applyNumberFormat="1" applyFont="1" applyFill="1" applyBorder="1" applyAlignment="1" applyProtection="1">
      <alignment horizontal="center" wrapText="1"/>
    </xf>
    <xf numFmtId="0" fontId="3" fillId="0" borderId="187" xfId="5" applyFont="1" applyFill="1" applyBorder="1" applyAlignment="1" applyProtection="1">
      <alignment horizontal="center" wrapText="1"/>
    </xf>
    <xf numFmtId="0" fontId="13" fillId="0" borderId="39" xfId="5" applyFont="1" applyFill="1" applyBorder="1" applyAlignment="1" applyProtection="1">
      <alignment horizontal="left" vertical="center" wrapText="1"/>
    </xf>
    <xf numFmtId="0" fontId="13" fillId="0" borderId="68" xfId="5" applyFont="1" applyFill="1" applyBorder="1" applyAlignment="1" applyProtection="1">
      <alignment horizontal="left" vertical="center" wrapText="1"/>
    </xf>
    <xf numFmtId="0" fontId="13" fillId="0" borderId="39" xfId="5" applyFont="1" applyFill="1" applyBorder="1" applyAlignment="1" applyProtection="1">
      <alignment horizontal="center" vertical="center" wrapText="1"/>
    </xf>
    <xf numFmtId="0" fontId="13" fillId="0" borderId="68" xfId="5" applyFont="1" applyFill="1" applyBorder="1" applyAlignment="1" applyProtection="1">
      <alignment horizontal="center" vertical="center" wrapText="1"/>
    </xf>
    <xf numFmtId="0" fontId="18" fillId="0" borderId="9" xfId="5" applyFont="1" applyFill="1" applyBorder="1" applyAlignment="1" applyProtection="1">
      <alignment horizontal="center" vertical="center" wrapText="1"/>
    </xf>
    <xf numFmtId="0" fontId="18" fillId="0" borderId="65" xfId="5" applyFont="1" applyFill="1" applyBorder="1" applyAlignment="1" applyProtection="1">
      <alignment horizontal="center" vertical="center" wrapText="1"/>
    </xf>
    <xf numFmtId="0" fontId="13" fillId="0" borderId="69" xfId="5" applyNumberFormat="1" applyFont="1" applyFill="1" applyBorder="1" applyAlignment="1" applyProtection="1">
      <alignment horizontal="center" vertical="center"/>
    </xf>
    <xf numFmtId="179" fontId="13" fillId="0" borderId="70" xfId="5" applyNumberFormat="1" applyFont="1" applyFill="1" applyBorder="1" applyAlignment="1" applyProtection="1">
      <alignment horizontal="center" vertical="center" wrapText="1"/>
    </xf>
    <xf numFmtId="179" fontId="13" fillId="0" borderId="67" xfId="5" applyNumberFormat="1" applyFont="1" applyFill="1" applyBorder="1" applyAlignment="1" applyProtection="1">
      <alignment horizontal="center" vertical="center" wrapText="1"/>
    </xf>
    <xf numFmtId="179" fontId="13" fillId="0" borderId="39" xfId="5" applyNumberFormat="1" applyFont="1" applyFill="1" applyBorder="1" applyAlignment="1" applyProtection="1">
      <alignment horizontal="center" vertical="center" wrapText="1"/>
    </xf>
    <xf numFmtId="179" fontId="13" fillId="0" borderId="68" xfId="5" applyNumberFormat="1" applyFont="1" applyFill="1" applyBorder="1" applyAlignment="1" applyProtection="1">
      <alignment horizontal="center" vertical="center" wrapText="1"/>
    </xf>
    <xf numFmtId="0" fontId="13" fillId="0" borderId="77" xfId="5" applyFont="1" applyFill="1" applyBorder="1" applyAlignment="1" applyProtection="1">
      <alignment horizontal="center" vertical="center" wrapText="1"/>
    </xf>
    <xf numFmtId="0" fontId="13" fillId="0" borderId="65" xfId="5" applyFont="1" applyFill="1" applyBorder="1" applyAlignment="1" applyProtection="1">
      <alignment horizontal="center" vertical="center" wrapText="1"/>
    </xf>
    <xf numFmtId="0" fontId="2" fillId="0" borderId="118" xfId="5" applyFont="1" applyFill="1" applyBorder="1" applyAlignment="1">
      <alignment horizontal="center" vertical="center" wrapText="1"/>
    </xf>
    <xf numFmtId="0" fontId="2" fillId="0" borderId="91" xfId="5" applyFont="1" applyFill="1" applyBorder="1" applyAlignment="1">
      <alignment horizontal="center" vertical="center" wrapText="1"/>
    </xf>
    <xf numFmtId="0" fontId="18" fillId="0" borderId="43" xfId="5" applyFont="1" applyFill="1" applyBorder="1" applyAlignment="1" applyProtection="1">
      <alignment horizontal="center" vertical="center"/>
    </xf>
    <xf numFmtId="0" fontId="2" fillId="0" borderId="24" xfId="5" applyFont="1" applyFill="1" applyBorder="1" applyAlignment="1">
      <alignment horizontal="center" vertical="center" wrapText="1"/>
    </xf>
    <xf numFmtId="0" fontId="2" fillId="0" borderId="35" xfId="5" applyFont="1" applyFill="1" applyBorder="1" applyAlignment="1">
      <alignment horizontal="center" vertical="center" wrapText="1"/>
    </xf>
    <xf numFmtId="0" fontId="2" fillId="0" borderId="4" xfId="5" applyFont="1" applyFill="1" applyBorder="1" applyAlignment="1">
      <alignment horizontal="center" vertical="center" wrapText="1"/>
    </xf>
    <xf numFmtId="0" fontId="2" fillId="0" borderId="60" xfId="5" applyFont="1" applyFill="1" applyBorder="1" applyAlignment="1">
      <alignment horizontal="center" vertical="center" wrapText="1"/>
    </xf>
    <xf numFmtId="184" fontId="13" fillId="0" borderId="54" xfId="5" applyNumberFormat="1" applyFont="1" applyFill="1" applyBorder="1" applyAlignment="1" applyProtection="1">
      <alignment horizontal="left" vertical="center" wrapText="1"/>
    </xf>
    <xf numFmtId="184" fontId="13" fillId="0" borderId="119" xfId="5" applyNumberFormat="1" applyFont="1" applyFill="1" applyBorder="1" applyAlignment="1" applyProtection="1">
      <alignment horizontal="left" vertical="center" wrapText="1"/>
    </xf>
    <xf numFmtId="0" fontId="13" fillId="0" borderId="9" xfId="5" applyFont="1" applyFill="1" applyBorder="1" applyAlignment="1" applyProtection="1">
      <alignment horizontal="left" vertical="center" wrapText="1"/>
    </xf>
    <xf numFmtId="0" fontId="13" fillId="0" borderId="92" xfId="5" applyFont="1" applyFill="1" applyBorder="1" applyAlignment="1" applyProtection="1">
      <alignment horizontal="left" vertical="center" wrapText="1"/>
    </xf>
    <xf numFmtId="0" fontId="2" fillId="2" borderId="17" xfId="5" applyFont="1" applyFill="1" applyBorder="1" applyAlignment="1" applyProtection="1">
      <alignment horizontal="center" vertical="center" textRotation="255" wrapText="1"/>
    </xf>
    <xf numFmtId="0" fontId="2" fillId="2" borderId="20" xfId="5" applyFont="1" applyFill="1" applyBorder="1" applyAlignment="1" applyProtection="1">
      <alignment horizontal="center" vertical="center" textRotation="255" wrapText="1"/>
    </xf>
    <xf numFmtId="0" fontId="2" fillId="2" borderId="26" xfId="5" applyFont="1" applyFill="1" applyBorder="1" applyAlignment="1" applyProtection="1">
      <alignment horizontal="center" vertical="center" textRotation="255" wrapText="1"/>
    </xf>
    <xf numFmtId="0" fontId="2" fillId="2" borderId="27" xfId="5" applyFont="1" applyFill="1" applyBorder="1" applyAlignment="1" applyProtection="1">
      <alignment horizontal="center" vertical="center" textRotation="255" wrapText="1"/>
    </xf>
    <xf numFmtId="0" fontId="2" fillId="2" borderId="4" xfId="5" applyFont="1" applyFill="1" applyBorder="1" applyAlignment="1" applyProtection="1">
      <alignment horizontal="center" vertical="center" textRotation="255" wrapText="1"/>
    </xf>
    <xf numFmtId="0" fontId="2" fillId="2" borderId="34" xfId="5" applyFont="1" applyFill="1" applyBorder="1" applyAlignment="1" applyProtection="1">
      <alignment horizontal="center" vertical="center" textRotation="255" wrapText="1"/>
    </xf>
    <xf numFmtId="0" fontId="2" fillId="0" borderId="127" xfId="5" applyFont="1" applyFill="1" applyBorder="1" applyAlignment="1" applyProtection="1">
      <alignment horizontal="distributed" vertical="center" wrapText="1"/>
    </xf>
    <xf numFmtId="0" fontId="2" fillId="0" borderId="19" xfId="5" applyFont="1" applyFill="1" applyBorder="1" applyAlignment="1" applyProtection="1">
      <alignment horizontal="distributed" vertical="center" wrapText="1"/>
    </xf>
    <xf numFmtId="0" fontId="2" fillId="0" borderId="20" xfId="5" applyFont="1" applyFill="1" applyBorder="1" applyAlignment="1" applyProtection="1">
      <alignment horizontal="distributed" vertical="center" wrapText="1"/>
    </xf>
    <xf numFmtId="0" fontId="2" fillId="0" borderId="50" xfId="5" applyFont="1" applyFill="1" applyBorder="1" applyAlignment="1" applyProtection="1">
      <alignment horizontal="distributed" vertical="center" wrapText="1"/>
    </xf>
    <xf numFmtId="0" fontId="2" fillId="0" borderId="33" xfId="5" applyFont="1" applyFill="1" applyBorder="1" applyAlignment="1" applyProtection="1">
      <alignment horizontal="distributed" vertical="center" wrapText="1"/>
    </xf>
    <xf numFmtId="0" fontId="2" fillId="0" borderId="34" xfId="5" applyFont="1" applyFill="1" applyBorder="1" applyAlignment="1" applyProtection="1">
      <alignment horizontal="distributed" vertical="center" wrapText="1"/>
    </xf>
    <xf numFmtId="0" fontId="2" fillId="0" borderId="24" xfId="5" applyFont="1" applyFill="1" applyBorder="1" applyAlignment="1" applyProtection="1">
      <alignment horizontal="center" vertical="center" wrapText="1"/>
    </xf>
    <xf numFmtId="0" fontId="2" fillId="0" borderId="23" xfId="5" applyFont="1" applyFill="1" applyBorder="1" applyAlignment="1" applyProtection="1">
      <alignment horizontal="center" vertical="center" wrapText="1"/>
    </xf>
    <xf numFmtId="0" fontId="2" fillId="0" borderId="178" xfId="5" applyFont="1" applyFill="1" applyBorder="1" applyAlignment="1" applyProtection="1">
      <alignment horizontal="center" vertical="center" wrapText="1"/>
    </xf>
    <xf numFmtId="0" fontId="2" fillId="0" borderId="179" xfId="5" applyFont="1" applyFill="1" applyBorder="1" applyAlignment="1" applyProtection="1">
      <alignment horizontal="center" vertical="center" wrapText="1"/>
    </xf>
    <xf numFmtId="0" fontId="2" fillId="0" borderId="179" xfId="3" applyFont="1" applyFill="1" applyBorder="1" applyProtection="1"/>
    <xf numFmtId="0" fontId="7" fillId="2" borderId="17" xfId="5" applyFont="1" applyFill="1" applyBorder="1" applyAlignment="1" applyProtection="1">
      <alignment horizontal="center" vertical="center" textRotation="255" wrapText="1"/>
    </xf>
    <xf numFmtId="0" fontId="7" fillId="2" borderId="20" xfId="5" applyFont="1" applyFill="1" applyBorder="1" applyAlignment="1" applyProtection="1">
      <alignment horizontal="center" vertical="center" textRotation="255" wrapText="1"/>
    </xf>
    <xf numFmtId="0" fontId="7" fillId="2" borderId="26" xfId="5" applyFont="1" applyFill="1" applyBorder="1" applyAlignment="1" applyProtection="1">
      <alignment horizontal="center" vertical="center" textRotation="255" wrapText="1"/>
    </xf>
    <xf numFmtId="0" fontId="7" fillId="2" borderId="27" xfId="5" applyFont="1" applyFill="1" applyBorder="1" applyAlignment="1" applyProtection="1">
      <alignment horizontal="center" vertical="center" textRotation="255" wrapText="1"/>
    </xf>
    <xf numFmtId="0" fontId="7" fillId="2" borderId="4" xfId="5" applyFont="1" applyFill="1" applyBorder="1" applyAlignment="1" applyProtection="1">
      <alignment horizontal="center" vertical="center" textRotation="255" wrapText="1"/>
    </xf>
    <xf numFmtId="0" fontId="7" fillId="2" borderId="34" xfId="5" applyFont="1" applyFill="1" applyBorder="1" applyAlignment="1" applyProtection="1">
      <alignment horizontal="center" vertical="center" textRotation="255" wrapText="1"/>
    </xf>
    <xf numFmtId="0" fontId="8" fillId="2" borderId="17" xfId="5" applyFont="1" applyFill="1" applyBorder="1" applyAlignment="1" applyProtection="1">
      <alignment vertical="center" wrapText="1"/>
    </xf>
    <xf numFmtId="0" fontId="8" fillId="2" borderId="19" xfId="5" applyFont="1" applyFill="1" applyBorder="1" applyAlignment="1" applyProtection="1">
      <alignment vertical="center" wrapText="1"/>
    </xf>
    <xf numFmtId="0" fontId="8" fillId="2" borderId="4" xfId="5" applyFont="1" applyFill="1" applyBorder="1" applyAlignment="1" applyProtection="1">
      <alignment vertical="center" wrapText="1"/>
    </xf>
    <xf numFmtId="0" fontId="8" fillId="2" borderId="33" xfId="5" applyFont="1" applyFill="1" applyBorder="1" applyAlignment="1" applyProtection="1">
      <alignment vertical="center" wrapText="1"/>
    </xf>
    <xf numFmtId="0" fontId="7" fillId="6" borderId="17" xfId="5" applyFont="1" applyFill="1" applyBorder="1" applyAlignment="1">
      <alignment horizontal="center" vertical="center" wrapText="1"/>
    </xf>
    <xf numFmtId="0" fontId="7" fillId="6" borderId="20" xfId="5" applyFont="1" applyFill="1" applyBorder="1" applyAlignment="1">
      <alignment horizontal="center" vertical="center" wrapText="1"/>
    </xf>
    <xf numFmtId="0" fontId="7" fillId="6" borderId="4" xfId="5" applyFont="1" applyFill="1" applyBorder="1" applyAlignment="1">
      <alignment horizontal="center" vertical="center" wrapText="1"/>
    </xf>
    <xf numFmtId="0" fontId="7" fillId="6" borderId="34" xfId="5" applyFont="1" applyFill="1" applyBorder="1" applyAlignment="1">
      <alignment horizontal="center" vertical="center" wrapText="1"/>
    </xf>
    <xf numFmtId="0" fontId="20" fillId="6" borderId="17" xfId="5" applyFont="1" applyFill="1" applyBorder="1" applyAlignment="1">
      <alignment horizontal="center" vertical="center" wrapText="1"/>
    </xf>
    <xf numFmtId="0" fontId="20" fillId="6" borderId="19" xfId="5" applyFont="1" applyFill="1" applyBorder="1" applyAlignment="1">
      <alignment horizontal="center" vertical="center" wrapText="1"/>
    </xf>
    <xf numFmtId="0" fontId="20" fillId="6" borderId="4" xfId="5" applyFont="1" applyFill="1" applyBorder="1" applyAlignment="1">
      <alignment horizontal="center" vertical="center" wrapText="1"/>
    </xf>
    <xf numFmtId="0" fontId="20" fillId="6" borderId="33" xfId="5" applyFont="1" applyFill="1" applyBorder="1" applyAlignment="1">
      <alignment horizontal="center" vertical="center" wrapText="1"/>
    </xf>
    <xf numFmtId="0" fontId="3" fillId="0" borderId="22" xfId="5" applyFont="1" applyFill="1" applyBorder="1" applyAlignment="1">
      <alignment horizontal="center" vertical="center"/>
    </xf>
    <xf numFmtId="0" fontId="3" fillId="0" borderId="7" xfId="5" applyFont="1" applyFill="1" applyBorder="1" applyAlignment="1">
      <alignment horizontal="center" vertical="center"/>
    </xf>
    <xf numFmtId="0" fontId="1" fillId="0" borderId="35" xfId="0" applyFont="1" applyBorder="1" applyAlignment="1">
      <alignment horizontal="center" vertical="center"/>
    </xf>
    <xf numFmtId="0" fontId="1" fillId="0" borderId="29" xfId="0" applyFont="1" applyBorder="1" applyAlignment="1">
      <alignment horizontal="center" vertical="center"/>
    </xf>
    <xf numFmtId="0" fontId="1" fillId="0" borderId="32" xfId="0" applyFont="1" applyBorder="1" applyAlignment="1">
      <alignment horizontal="center" vertical="center"/>
    </xf>
    <xf numFmtId="0" fontId="1" fillId="0" borderId="44"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3" fillId="0" borderId="197" xfId="3" applyFont="1" applyFill="1" applyBorder="1" applyAlignment="1" applyProtection="1">
      <alignment horizontal="center"/>
    </xf>
    <xf numFmtId="0" fontId="4" fillId="0" borderId="12" xfId="5" applyFont="1" applyBorder="1" applyAlignment="1" applyProtection="1">
      <alignment horizontal="center" vertical="center" wrapText="1"/>
    </xf>
    <xf numFmtId="0" fontId="4" fillId="0" borderId="11" xfId="5" applyFont="1" applyBorder="1" applyAlignment="1" applyProtection="1">
      <alignment horizontal="center" vertical="center" wrapText="1"/>
    </xf>
    <xf numFmtId="0" fontId="4" fillId="0" borderId="13" xfId="5" applyFont="1" applyBorder="1" applyAlignment="1" applyProtection="1">
      <alignment horizontal="center" vertical="center" wrapText="1"/>
    </xf>
    <xf numFmtId="0" fontId="3" fillId="0" borderId="4" xfId="5" applyFont="1" applyBorder="1" applyAlignment="1" applyProtection="1">
      <alignment horizontal="center"/>
    </xf>
    <xf numFmtId="0" fontId="3" fillId="0" borderId="33" xfId="5" applyFont="1" applyBorder="1" applyAlignment="1" applyProtection="1">
      <alignment horizontal="center"/>
    </xf>
    <xf numFmtId="0" fontId="3" fillId="0" borderId="60" xfId="5" applyFont="1" applyBorder="1" applyAlignment="1" applyProtection="1">
      <alignment horizontal="center"/>
    </xf>
    <xf numFmtId="0" fontId="3" fillId="8" borderId="2" xfId="5" applyFont="1" applyFill="1" applyBorder="1" applyAlignment="1" applyProtection="1">
      <alignment horizontal="center"/>
    </xf>
    <xf numFmtId="0" fontId="3" fillId="8" borderId="51" xfId="5" applyFont="1" applyFill="1" applyBorder="1" applyAlignment="1" applyProtection="1">
      <alignment horizontal="center"/>
    </xf>
    <xf numFmtId="0" fontId="3" fillId="8" borderId="36" xfId="5" applyFont="1" applyFill="1" applyBorder="1" applyAlignment="1" applyProtection="1">
      <alignment horizontal="center"/>
    </xf>
    <xf numFmtId="0" fontId="3" fillId="0" borderId="2" xfId="5" applyFont="1" applyBorder="1" applyAlignment="1" applyProtection="1">
      <alignment horizontal="center"/>
    </xf>
    <xf numFmtId="0" fontId="3" fillId="0" borderId="51" xfId="5" applyFont="1" applyBorder="1" applyAlignment="1" applyProtection="1">
      <alignment horizontal="center"/>
    </xf>
    <xf numFmtId="0" fontId="3" fillId="0" borderId="36" xfId="5" applyFont="1" applyBorder="1" applyAlignment="1" applyProtection="1">
      <alignment horizontal="center"/>
    </xf>
    <xf numFmtId="0" fontId="3" fillId="8" borderId="14" xfId="5" applyFont="1" applyFill="1" applyBorder="1" applyAlignment="1" applyProtection="1">
      <alignment horizontal="center"/>
    </xf>
    <xf numFmtId="0" fontId="3" fillId="8" borderId="16" xfId="5" applyFont="1" applyFill="1" applyBorder="1" applyAlignment="1" applyProtection="1">
      <alignment horizontal="center"/>
    </xf>
    <xf numFmtId="0" fontId="3" fillId="8" borderId="121" xfId="5" applyFont="1" applyFill="1" applyBorder="1" applyAlignment="1" applyProtection="1">
      <alignment horizontal="center"/>
    </xf>
    <xf numFmtId="0" fontId="3" fillId="0" borderId="14" xfId="5" applyFont="1" applyBorder="1" applyAlignment="1" applyProtection="1">
      <alignment horizontal="center"/>
    </xf>
    <xf numFmtId="0" fontId="3" fillId="0" borderId="16" xfId="5" applyFont="1" applyBorder="1" applyAlignment="1" applyProtection="1">
      <alignment horizontal="center"/>
    </xf>
    <xf numFmtId="0" fontId="3" fillId="0" borderId="121" xfId="5" applyFont="1" applyBorder="1" applyAlignment="1" applyProtection="1">
      <alignment horizontal="center"/>
    </xf>
    <xf numFmtId="0" fontId="3" fillId="8" borderId="4" xfId="5" applyFont="1" applyFill="1" applyBorder="1" applyAlignment="1" applyProtection="1">
      <alignment horizontal="center"/>
    </xf>
    <xf numFmtId="0" fontId="3" fillId="8" borderId="33" xfId="5" applyFont="1" applyFill="1" applyBorder="1" applyAlignment="1" applyProtection="1">
      <alignment horizontal="center"/>
    </xf>
    <xf numFmtId="0" fontId="3" fillId="8" borderId="60" xfId="5" applyFont="1" applyFill="1" applyBorder="1" applyAlignment="1" applyProtection="1">
      <alignment horizontal="center"/>
    </xf>
    <xf numFmtId="0" fontId="3" fillId="0" borderId="10" xfId="5" applyFont="1" applyBorder="1" applyAlignment="1" applyProtection="1">
      <alignment horizontal="center"/>
    </xf>
    <xf numFmtId="0" fontId="3" fillId="0" borderId="11" xfId="5" applyFont="1" applyBorder="1" applyAlignment="1" applyProtection="1">
      <alignment horizontal="center"/>
    </xf>
    <xf numFmtId="0" fontId="3" fillId="0" borderId="1" xfId="5" applyFont="1" applyBorder="1" applyAlignment="1" applyProtection="1">
      <alignment horizontal="center"/>
    </xf>
    <xf numFmtId="0" fontId="7" fillId="0" borderId="14" xfId="5" applyFont="1" applyBorder="1" applyAlignment="1" applyProtection="1">
      <alignment horizontal="center" vertical="center" wrapText="1"/>
    </xf>
    <xf numFmtId="0" fontId="1" fillId="0" borderId="16" xfId="0" applyFont="1" applyBorder="1" applyAlignment="1">
      <alignment horizontal="center" vertical="center"/>
    </xf>
    <xf numFmtId="0" fontId="1" fillId="0" borderId="15" xfId="0" applyFont="1" applyBorder="1" applyAlignment="1">
      <alignment horizontal="center" vertical="center"/>
    </xf>
    <xf numFmtId="0" fontId="7" fillId="0" borderId="25" xfId="5" applyFont="1" applyBorder="1" applyAlignment="1" applyProtection="1">
      <alignment horizontal="center" vertical="center" wrapText="1"/>
    </xf>
    <xf numFmtId="0" fontId="7" fillId="0" borderId="45" xfId="5" applyFont="1" applyBorder="1" applyAlignment="1" applyProtection="1">
      <alignment horizontal="center" vertical="center" wrapText="1"/>
    </xf>
    <xf numFmtId="0" fontId="1" fillId="0" borderId="16" xfId="0" applyFont="1" applyBorder="1" applyAlignment="1">
      <alignment horizontal="center" vertical="center" wrapText="1"/>
    </xf>
    <xf numFmtId="0" fontId="1" fillId="0" borderId="15" xfId="0" applyFont="1" applyBorder="1" applyAlignment="1">
      <alignment horizontal="center" vertical="center" wrapText="1"/>
    </xf>
    <xf numFmtId="0" fontId="7" fillId="0" borderId="7" xfId="5" applyFont="1" applyBorder="1" applyAlignment="1" applyProtection="1">
      <alignment horizontal="center" vertical="center" textRotation="255"/>
    </xf>
    <xf numFmtId="0" fontId="7" fillId="0" borderId="32" xfId="5" applyFont="1" applyBorder="1" applyAlignment="1" applyProtection="1">
      <alignment horizontal="center" vertical="center" textRotation="255"/>
    </xf>
    <xf numFmtId="0" fontId="7" fillId="0" borderId="10" xfId="5" applyFont="1" applyBorder="1" applyAlignment="1" applyProtection="1">
      <alignment horizontal="center" vertical="center"/>
    </xf>
    <xf numFmtId="0" fontId="1" fillId="0" borderId="11" xfId="0" applyFont="1" applyBorder="1" applyAlignment="1">
      <alignment horizontal="center" vertical="center"/>
    </xf>
    <xf numFmtId="0" fontId="7" fillId="0" borderId="24" xfId="5" applyFont="1" applyBorder="1" applyAlignment="1" applyProtection="1">
      <alignment horizontal="center" vertical="center" wrapText="1"/>
    </xf>
    <xf numFmtId="0" fontId="7" fillId="0" borderId="7" xfId="5" applyFont="1" applyBorder="1" applyAlignment="1" applyProtection="1">
      <alignment horizontal="center" vertical="center" wrapText="1"/>
    </xf>
    <xf numFmtId="0" fontId="7" fillId="0" borderId="31" xfId="5" applyFont="1" applyBorder="1" applyAlignment="1" applyProtection="1">
      <alignment horizontal="center" vertical="center" wrapText="1"/>
    </xf>
    <xf numFmtId="0" fontId="7" fillId="0" borderId="32" xfId="5" applyFont="1" applyBorder="1" applyAlignment="1" applyProtection="1">
      <alignment horizontal="center" vertical="center" wrapText="1"/>
    </xf>
    <xf numFmtId="0" fontId="7" fillId="0" borderId="23" xfId="5" applyFont="1" applyBorder="1" applyAlignment="1" applyProtection="1">
      <alignment horizontal="center" vertical="center" wrapText="1"/>
    </xf>
    <xf numFmtId="0" fontId="7" fillId="0" borderId="47" xfId="5" applyFont="1" applyBorder="1" applyAlignment="1" applyProtection="1">
      <alignment horizontal="center" vertical="center" wrapText="1"/>
    </xf>
    <xf numFmtId="0" fontId="32" fillId="0" borderId="151" xfId="5" applyFont="1" applyBorder="1" applyAlignment="1" applyProtection="1">
      <alignment horizontal="center" vertical="center"/>
    </xf>
    <xf numFmtId="0" fontId="32" fillId="0" borderId="152" xfId="5" applyFont="1" applyBorder="1" applyAlignment="1" applyProtection="1">
      <alignment horizontal="center" vertical="center"/>
    </xf>
    <xf numFmtId="0" fontId="32" fillId="0" borderId="153" xfId="5" applyFont="1" applyBorder="1" applyAlignment="1" applyProtection="1">
      <alignment horizontal="center" vertical="center"/>
    </xf>
    <xf numFmtId="0" fontId="32" fillId="0" borderId="156" xfId="5" applyFont="1" applyBorder="1" applyAlignment="1" applyProtection="1">
      <alignment horizontal="center" vertical="center"/>
    </xf>
    <xf numFmtId="0" fontId="32" fillId="0" borderId="157" xfId="5" applyFont="1" applyBorder="1" applyAlignment="1" applyProtection="1">
      <alignment horizontal="center" vertical="center"/>
    </xf>
    <xf numFmtId="0" fontId="32" fillId="0" borderId="158" xfId="5" applyFont="1" applyBorder="1" applyAlignment="1" applyProtection="1">
      <alignment horizontal="center" vertical="center"/>
    </xf>
    <xf numFmtId="0" fontId="48" fillId="0" borderId="24" xfId="5" applyFont="1" applyFill="1" applyBorder="1" applyAlignment="1">
      <alignment horizontal="center" vertical="center"/>
    </xf>
    <xf numFmtId="0" fontId="48" fillId="0" borderId="7" xfId="5" applyFont="1" applyFill="1" applyBorder="1" applyAlignment="1">
      <alignment horizontal="center" vertical="center"/>
    </xf>
    <xf numFmtId="0" fontId="48" fillId="0" borderId="35" xfId="5" applyFont="1" applyFill="1" applyBorder="1" applyAlignment="1">
      <alignment horizontal="center" vertical="center"/>
    </xf>
    <xf numFmtId="0" fontId="48" fillId="0" borderId="31" xfId="5" applyFont="1" applyFill="1" applyBorder="1" applyAlignment="1">
      <alignment horizontal="center" vertical="center"/>
    </xf>
    <xf numFmtId="0" fontId="48" fillId="0" borderId="32" xfId="5" applyFont="1" applyFill="1" applyBorder="1" applyAlignment="1">
      <alignment horizontal="center" vertical="center"/>
    </xf>
    <xf numFmtId="0" fontId="48" fillId="0" borderId="44" xfId="5" applyFont="1" applyFill="1" applyBorder="1" applyAlignment="1">
      <alignment horizontal="center" vertical="center"/>
    </xf>
    <xf numFmtId="0" fontId="1" fillId="0" borderId="13" xfId="0" applyFont="1" applyBorder="1" applyAlignment="1">
      <alignment horizontal="center" vertical="center"/>
    </xf>
    <xf numFmtId="0" fontId="7" fillId="0" borderId="14" xfId="5" applyFont="1" applyBorder="1" applyAlignment="1" applyProtection="1">
      <alignment horizontal="center" vertical="center"/>
    </xf>
    <xf numFmtId="0" fontId="7" fillId="5" borderId="70" xfId="5" applyFont="1" applyFill="1" applyBorder="1" applyAlignment="1" applyProtection="1">
      <alignment horizontal="center" vertical="center"/>
    </xf>
    <xf numFmtId="0" fontId="2" fillId="0" borderId="14" xfId="5" applyFont="1" applyBorder="1" applyAlignment="1" applyProtection="1">
      <alignment horizontal="center" vertical="center"/>
    </xf>
    <xf numFmtId="0" fontId="2" fillId="0" borderId="15" xfId="5" applyFont="1" applyBorder="1" applyAlignment="1" applyProtection="1">
      <alignment horizontal="center" vertical="center"/>
    </xf>
    <xf numFmtId="0" fontId="7" fillId="0" borderId="10" xfId="5" applyFont="1" applyBorder="1" applyAlignment="1" applyProtection="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11" xfId="5" applyFont="1" applyBorder="1" applyAlignment="1" applyProtection="1">
      <alignment horizontal="center" vertical="center" wrapText="1"/>
    </xf>
    <xf numFmtId="0" fontId="7" fillId="0" borderId="13" xfId="5" applyFont="1" applyBorder="1" applyAlignment="1" applyProtection="1">
      <alignment horizontal="center" vertical="center" wrapText="1"/>
    </xf>
    <xf numFmtId="0" fontId="1" fillId="2" borderId="12" xfId="0" applyNumberFormat="1" applyFont="1" applyFill="1" applyBorder="1" applyAlignment="1" applyProtection="1">
      <alignment horizontal="center" vertical="center"/>
    </xf>
    <xf numFmtId="0" fontId="1" fillId="2" borderId="1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51" xfId="0"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16" xfId="0" applyFont="1" applyFill="1" applyBorder="1" applyAlignment="1" applyProtection="1">
      <alignment horizontal="center" vertical="center"/>
    </xf>
    <xf numFmtId="0" fontId="1" fillId="2" borderId="121" xfId="0" applyFont="1" applyFill="1" applyBorder="1" applyAlignment="1" applyProtection="1">
      <alignment horizontal="center" vertical="center"/>
    </xf>
    <xf numFmtId="0" fontId="3" fillId="0" borderId="12" xfId="0" applyNumberFormat="1" applyFont="1" applyBorder="1" applyAlignment="1" applyProtection="1">
      <alignment horizontal="left" vertical="center" wrapText="1"/>
    </xf>
    <xf numFmtId="0" fontId="3" fillId="0" borderId="11" xfId="0" applyNumberFormat="1" applyFont="1" applyBorder="1" applyAlignment="1" applyProtection="1">
      <alignment horizontal="left" vertical="center" wrapText="1"/>
    </xf>
    <xf numFmtId="0" fontId="3" fillId="0" borderId="1" xfId="0" applyNumberFormat="1" applyFont="1" applyBorder="1" applyAlignment="1" applyProtection="1">
      <alignment horizontal="left" vertical="center" wrapText="1"/>
    </xf>
    <xf numFmtId="0" fontId="13" fillId="0" borderId="37" xfId="0" applyFont="1" applyBorder="1" applyAlignment="1" applyProtection="1">
      <alignment horizontal="left" vertical="center" wrapText="1"/>
    </xf>
    <xf numFmtId="0" fontId="13" fillId="0" borderId="51" xfId="0" applyFont="1" applyBorder="1" applyAlignment="1" applyProtection="1">
      <alignment horizontal="left" vertical="center" wrapText="1"/>
    </xf>
    <xf numFmtId="0" fontId="13" fillId="0" borderId="36" xfId="0" applyFont="1" applyBorder="1" applyAlignment="1" applyProtection="1">
      <alignment horizontal="left" vertical="center" wrapText="1"/>
    </xf>
    <xf numFmtId="0" fontId="1" fillId="0" borderId="37" xfId="0" applyFont="1" applyBorder="1" applyAlignment="1" applyProtection="1">
      <alignment horizontal="left" vertical="center" wrapText="1"/>
    </xf>
    <xf numFmtId="0" fontId="1" fillId="0" borderId="51" xfId="0" applyFont="1" applyBorder="1" applyAlignment="1" applyProtection="1">
      <alignment horizontal="left" vertical="center" wrapText="1"/>
    </xf>
    <xf numFmtId="0" fontId="1" fillId="0" borderId="36" xfId="0" applyFont="1" applyBorder="1" applyAlignment="1" applyProtection="1">
      <alignment horizontal="left" vertical="center" wrapText="1"/>
    </xf>
    <xf numFmtId="0" fontId="1" fillId="2" borderId="57" xfId="0" applyFont="1" applyFill="1" applyBorder="1" applyAlignment="1" applyProtection="1">
      <alignment horizontal="left" vertical="center"/>
    </xf>
    <xf numFmtId="0" fontId="1" fillId="2" borderId="16" xfId="0" applyFont="1" applyFill="1" applyBorder="1" applyAlignment="1" applyProtection="1">
      <alignment horizontal="left" vertical="center"/>
    </xf>
    <xf numFmtId="0" fontId="1" fillId="2" borderId="121" xfId="0" applyFont="1" applyFill="1" applyBorder="1" applyAlignment="1" applyProtection="1">
      <alignment horizontal="left" vertical="center"/>
    </xf>
    <xf numFmtId="0" fontId="3" fillId="8" borderId="89" xfId="3" applyNumberFormat="1" applyFont="1" applyFill="1" applyBorder="1" applyAlignment="1" applyProtection="1"/>
    <xf numFmtId="0" fontId="3" fillId="8" borderId="90" xfId="3" applyNumberFormat="1" applyFont="1" applyFill="1" applyBorder="1" applyAlignment="1" applyProtection="1"/>
    <xf numFmtId="0" fontId="3" fillId="8" borderId="21" xfId="3" applyFont="1" applyFill="1" applyBorder="1" applyAlignment="1" applyProtection="1">
      <alignment horizontal="center"/>
    </xf>
    <xf numFmtId="0" fontId="3" fillId="8" borderId="78" xfId="3" applyFont="1" applyFill="1" applyBorder="1" applyAlignment="1" applyProtection="1">
      <alignment horizontal="center"/>
    </xf>
    <xf numFmtId="0" fontId="3" fillId="8" borderId="127" xfId="3" applyNumberFormat="1" applyFont="1" applyFill="1" applyBorder="1" applyAlignment="1" applyProtection="1"/>
    <xf numFmtId="0" fontId="3" fillId="8" borderId="29" xfId="3" applyNumberFormat="1" applyFont="1" applyFill="1" applyBorder="1" applyAlignment="1" applyProtection="1"/>
    <xf numFmtId="0" fontId="3" fillId="8" borderId="116" xfId="3" applyNumberFormat="1" applyFont="1" applyFill="1" applyBorder="1" applyAlignment="1" applyProtection="1"/>
    <xf numFmtId="0" fontId="3" fillId="8" borderId="98" xfId="3" applyNumberFormat="1" applyFont="1" applyFill="1" applyBorder="1" applyAlignment="1" applyProtection="1"/>
    <xf numFmtId="0" fontId="3" fillId="8" borderId="115" xfId="3" applyFont="1" applyFill="1" applyBorder="1" applyAlignment="1" applyProtection="1">
      <alignment horizontal="center"/>
    </xf>
    <xf numFmtId="0" fontId="3" fillId="8" borderId="55" xfId="3" applyFont="1" applyFill="1" applyBorder="1" applyAlignment="1" applyProtection="1">
      <alignment horizontal="center"/>
    </xf>
    <xf numFmtId="177" fontId="13" fillId="8" borderId="17" xfId="3" applyNumberFormat="1" applyFont="1" applyFill="1" applyBorder="1" applyAlignment="1" applyProtection="1">
      <alignment horizontal="center" wrapText="1"/>
    </xf>
    <xf numFmtId="177" fontId="13" fillId="8" borderId="19" xfId="3" applyNumberFormat="1" applyFont="1" applyFill="1" applyBorder="1" applyAlignment="1" applyProtection="1">
      <alignment horizontal="center" wrapText="1"/>
    </xf>
    <xf numFmtId="177" fontId="3" fillId="8" borderId="31" xfId="3" applyNumberFormat="1" applyFont="1" applyFill="1" applyBorder="1" applyAlignment="1" applyProtection="1">
      <alignment horizontal="center" wrapText="1"/>
    </xf>
    <xf numFmtId="177" fontId="3" fillId="8" borderId="32" xfId="3" applyNumberFormat="1" applyFont="1" applyFill="1" applyBorder="1" applyAlignment="1" applyProtection="1">
      <alignment horizontal="center" wrapText="1"/>
    </xf>
    <xf numFmtId="0" fontId="16" fillId="8" borderId="17" xfId="3" applyFont="1" applyFill="1" applyBorder="1" applyAlignment="1" applyProtection="1">
      <alignment horizontal="center" wrapText="1"/>
    </xf>
    <xf numFmtId="0" fontId="16" fillId="8" borderId="19" xfId="0" applyFont="1" applyFill="1" applyBorder="1" applyAlignment="1">
      <alignment horizontal="center" wrapText="1"/>
    </xf>
    <xf numFmtId="0" fontId="16" fillId="8" borderId="40" xfId="0" applyFont="1" applyFill="1" applyBorder="1" applyAlignment="1">
      <alignment horizontal="center" wrapText="1"/>
    </xf>
    <xf numFmtId="0" fontId="16" fillId="8" borderId="31" xfId="0" applyFont="1" applyFill="1" applyBorder="1" applyAlignment="1">
      <alignment horizontal="center" wrapText="1"/>
    </xf>
    <xf numFmtId="0" fontId="16" fillId="8" borderId="32" xfId="0" applyFont="1" applyFill="1" applyBorder="1" applyAlignment="1">
      <alignment horizontal="center" wrapText="1"/>
    </xf>
    <xf numFmtId="0" fontId="16" fillId="8" borderId="44" xfId="0" applyFont="1" applyFill="1" applyBorder="1" applyAlignment="1">
      <alignment horizontal="center" wrapText="1"/>
    </xf>
    <xf numFmtId="0" fontId="3" fillId="8" borderId="50" xfId="3" applyNumberFormat="1" applyFont="1" applyFill="1" applyBorder="1" applyAlignment="1" applyProtection="1"/>
    <xf numFmtId="0" fontId="3" fillId="8" borderId="37" xfId="3" applyNumberFormat="1" applyFont="1" applyFill="1" applyBorder="1" applyAlignment="1" applyProtection="1"/>
    <xf numFmtId="0" fontId="3" fillId="8" borderId="56" xfId="3" applyFont="1" applyFill="1" applyBorder="1" applyAlignment="1" applyProtection="1">
      <alignment horizontal="center"/>
    </xf>
    <xf numFmtId="177" fontId="3" fillId="8" borderId="4" xfId="3" applyNumberFormat="1" applyFont="1" applyFill="1" applyBorder="1" applyAlignment="1" applyProtection="1">
      <alignment horizontal="center" wrapText="1"/>
    </xf>
    <xf numFmtId="177" fontId="3" fillId="8" borderId="33" xfId="3" applyNumberFormat="1" applyFont="1" applyFill="1" applyBorder="1" applyAlignment="1" applyProtection="1">
      <alignment horizontal="center" wrapText="1"/>
    </xf>
    <xf numFmtId="0" fontId="16" fillId="8" borderId="4" xfId="0" applyFont="1" applyFill="1" applyBorder="1" applyAlignment="1">
      <alignment horizontal="center" wrapText="1"/>
    </xf>
    <xf numFmtId="0" fontId="16" fillId="8" borderId="33" xfId="0" applyFont="1" applyFill="1" applyBorder="1" applyAlignment="1">
      <alignment horizontal="center" wrapText="1"/>
    </xf>
    <xf numFmtId="0" fontId="16" fillId="8" borderId="60" xfId="0" applyFont="1" applyFill="1" applyBorder="1" applyAlignment="1">
      <alignment horizontal="center" wrapText="1"/>
    </xf>
    <xf numFmtId="0" fontId="3" fillId="8" borderId="84" xfId="3" applyNumberFormat="1" applyFont="1" applyFill="1" applyBorder="1" applyAlignment="1" applyProtection="1"/>
    <xf numFmtId="0" fontId="3" fillId="0" borderId="127" xfId="3" applyNumberFormat="1" applyFont="1" applyFill="1" applyBorder="1" applyAlignment="1" applyProtection="1"/>
    <xf numFmtId="0" fontId="3" fillId="0" borderId="50" xfId="3" applyNumberFormat="1" applyFont="1" applyFill="1" applyBorder="1" applyAlignment="1" applyProtection="1"/>
    <xf numFmtId="0" fontId="3" fillId="0" borderId="116" xfId="3" applyNumberFormat="1" applyFont="1" applyFill="1" applyBorder="1" applyAlignment="1" applyProtection="1"/>
    <xf numFmtId="0" fontId="3" fillId="0" borderId="89" xfId="3" applyNumberFormat="1" applyFont="1" applyFill="1" applyBorder="1" applyAlignment="1" applyProtection="1"/>
    <xf numFmtId="0" fontId="3" fillId="0" borderId="115" xfId="3" applyFont="1" applyFill="1" applyBorder="1" applyAlignment="1" applyProtection="1">
      <alignment horizontal="center"/>
    </xf>
    <xf numFmtId="0" fontId="3" fillId="0" borderId="56" xfId="3" applyFont="1" applyFill="1" applyBorder="1" applyAlignment="1" applyProtection="1">
      <alignment horizontal="center"/>
    </xf>
    <xf numFmtId="177" fontId="13" fillId="0" borderId="17" xfId="3" applyNumberFormat="1" applyFont="1" applyFill="1" applyBorder="1" applyAlignment="1" applyProtection="1">
      <alignment horizontal="center" wrapText="1"/>
    </xf>
    <xf numFmtId="177" fontId="13" fillId="0" borderId="19" xfId="3" applyNumberFormat="1" applyFont="1" applyFill="1" applyBorder="1" applyAlignment="1" applyProtection="1">
      <alignment horizontal="center" wrapText="1"/>
    </xf>
    <xf numFmtId="177" fontId="3" fillId="0" borderId="4" xfId="3" applyNumberFormat="1" applyFont="1" applyFill="1" applyBorder="1" applyAlignment="1" applyProtection="1">
      <alignment horizontal="center" wrapText="1"/>
    </xf>
    <xf numFmtId="177" fontId="3" fillId="0" borderId="33" xfId="3" applyNumberFormat="1" applyFont="1" applyFill="1" applyBorder="1" applyAlignment="1" applyProtection="1">
      <alignment horizontal="center" wrapText="1"/>
    </xf>
    <xf numFmtId="0" fontId="16" fillId="0" borderId="17" xfId="3" applyFont="1" applyFill="1" applyBorder="1" applyAlignment="1" applyProtection="1">
      <alignment horizontal="center" wrapText="1"/>
    </xf>
    <xf numFmtId="0" fontId="16" fillId="0" borderId="19" xfId="0" applyFont="1" applyFill="1" applyBorder="1" applyAlignment="1">
      <alignment horizontal="center" wrapText="1"/>
    </xf>
    <xf numFmtId="0" fontId="16" fillId="0" borderId="40" xfId="0" applyFont="1" applyFill="1" applyBorder="1" applyAlignment="1">
      <alignment horizontal="center" wrapText="1"/>
    </xf>
    <xf numFmtId="0" fontId="16" fillId="0" borderId="4" xfId="0" applyFont="1" applyFill="1" applyBorder="1" applyAlignment="1">
      <alignment horizontal="center" wrapText="1"/>
    </xf>
    <xf numFmtId="0" fontId="16" fillId="0" borderId="33" xfId="0" applyFont="1" applyFill="1" applyBorder="1" applyAlignment="1">
      <alignment horizontal="center" wrapText="1"/>
    </xf>
    <xf numFmtId="0" fontId="16" fillId="0" borderId="60" xfId="0" applyFont="1" applyFill="1" applyBorder="1" applyAlignment="1">
      <alignment horizontal="center" wrapText="1"/>
    </xf>
    <xf numFmtId="0" fontId="3" fillId="0" borderId="37" xfId="3" applyNumberFormat="1" applyFont="1" applyFill="1" applyBorder="1" applyAlignment="1" applyProtection="1"/>
    <xf numFmtId="0" fontId="3" fillId="0" borderId="84" xfId="3" applyNumberFormat="1" applyFont="1" applyFill="1" applyBorder="1" applyAlignment="1" applyProtection="1"/>
    <xf numFmtId="0" fontId="3" fillId="0" borderId="21" xfId="3" applyFont="1" applyFill="1" applyBorder="1" applyAlignment="1" applyProtection="1">
      <alignment horizontal="center"/>
    </xf>
    <xf numFmtId="0" fontId="3" fillId="0" borderId="78" xfId="3" applyFont="1" applyFill="1" applyBorder="1" applyAlignment="1" applyProtection="1">
      <alignment horizontal="center"/>
    </xf>
    <xf numFmtId="0" fontId="3" fillId="8" borderId="28" xfId="3" applyNumberFormat="1" applyFont="1" applyFill="1" applyBorder="1" applyAlignment="1" applyProtection="1"/>
    <xf numFmtId="0" fontId="3" fillId="8" borderId="145" xfId="3" applyNumberFormat="1" applyFont="1" applyFill="1" applyBorder="1" applyAlignment="1" applyProtection="1"/>
    <xf numFmtId="0" fontId="3" fillId="8" borderId="146" xfId="3" applyFont="1" applyFill="1" applyBorder="1" applyAlignment="1" applyProtection="1">
      <alignment horizontal="center"/>
    </xf>
    <xf numFmtId="177" fontId="13" fillId="8" borderId="26" xfId="3" applyNumberFormat="1" applyFont="1" applyFill="1" applyBorder="1" applyAlignment="1" applyProtection="1">
      <alignment horizontal="center" wrapText="1"/>
    </xf>
    <xf numFmtId="177" fontId="13" fillId="8" borderId="0" xfId="3" applyNumberFormat="1" applyFont="1" applyFill="1" applyBorder="1" applyAlignment="1" applyProtection="1">
      <alignment horizontal="center" wrapText="1"/>
    </xf>
    <xf numFmtId="0" fontId="16" fillId="8" borderId="26" xfId="3" applyFont="1" applyFill="1" applyBorder="1" applyAlignment="1" applyProtection="1">
      <alignment horizontal="center" wrapText="1"/>
    </xf>
    <xf numFmtId="0" fontId="16" fillId="8" borderId="0" xfId="0" applyFont="1" applyFill="1" applyBorder="1" applyAlignment="1">
      <alignment horizontal="center" wrapText="1"/>
    </xf>
    <xf numFmtId="0" fontId="16" fillId="8" borderId="88" xfId="0" applyFont="1" applyFill="1" applyBorder="1" applyAlignment="1">
      <alignment horizontal="center" wrapText="1"/>
    </xf>
    <xf numFmtId="0" fontId="3" fillId="8" borderId="97" xfId="3" applyFont="1" applyFill="1" applyBorder="1" applyAlignment="1" applyProtection="1">
      <alignment horizontal="center"/>
    </xf>
    <xf numFmtId="0" fontId="3" fillId="0" borderId="29" xfId="3" applyNumberFormat="1" applyFont="1" applyFill="1" applyBorder="1" applyAlignment="1" applyProtection="1"/>
    <xf numFmtId="0" fontId="3" fillId="0" borderId="98" xfId="3" applyNumberFormat="1" applyFont="1" applyFill="1" applyBorder="1" applyAlignment="1" applyProtection="1"/>
    <xf numFmtId="0" fontId="3" fillId="0" borderId="55" xfId="3" applyFont="1" applyFill="1" applyBorder="1" applyAlignment="1" applyProtection="1">
      <alignment horizontal="center"/>
    </xf>
    <xf numFmtId="177" fontId="3" fillId="0" borderId="31" xfId="3" applyNumberFormat="1" applyFont="1" applyFill="1" applyBorder="1" applyAlignment="1" applyProtection="1">
      <alignment horizontal="center" wrapText="1"/>
    </xf>
    <xf numFmtId="177" fontId="3" fillId="0" borderId="32" xfId="3" applyNumberFormat="1" applyFont="1" applyFill="1" applyBorder="1" applyAlignment="1" applyProtection="1">
      <alignment horizontal="center" wrapText="1"/>
    </xf>
    <xf numFmtId="0" fontId="16" fillId="0" borderId="31" xfId="0" applyFont="1" applyFill="1" applyBorder="1" applyAlignment="1">
      <alignment horizontal="center" wrapText="1"/>
    </xf>
    <xf numFmtId="0" fontId="16" fillId="0" borderId="32" xfId="0" applyFont="1" applyFill="1" applyBorder="1" applyAlignment="1">
      <alignment horizontal="center" wrapText="1"/>
    </xf>
    <xf numFmtId="0" fontId="16" fillId="0" borderId="44" xfId="0" applyFont="1" applyFill="1" applyBorder="1" applyAlignment="1">
      <alignment horizontal="center" wrapText="1"/>
    </xf>
    <xf numFmtId="0" fontId="3" fillId="0" borderId="57" xfId="3" applyNumberFormat="1" applyFont="1" applyFill="1" applyBorder="1" applyAlignment="1" applyProtection="1"/>
    <xf numFmtId="0" fontId="3" fillId="0" borderId="90" xfId="3" applyNumberFormat="1" applyFont="1" applyFill="1" applyBorder="1" applyAlignment="1" applyProtection="1"/>
    <xf numFmtId="0" fontId="3" fillId="0" borderId="109" xfId="3" applyFont="1" applyFill="1" applyBorder="1" applyAlignment="1" applyProtection="1">
      <alignment horizontal="center"/>
    </xf>
    <xf numFmtId="0" fontId="3" fillId="8" borderId="57" xfId="3" applyNumberFormat="1" applyFont="1" applyFill="1" applyBorder="1" applyAlignment="1" applyProtection="1"/>
    <xf numFmtId="0" fontId="3" fillId="8" borderId="109" xfId="3" applyFont="1" applyFill="1" applyBorder="1" applyAlignment="1" applyProtection="1">
      <alignment horizontal="center"/>
    </xf>
    <xf numFmtId="0" fontId="3" fillId="0" borderId="28" xfId="3" applyNumberFormat="1" applyFont="1" applyFill="1" applyBorder="1" applyAlignment="1" applyProtection="1"/>
    <xf numFmtId="0" fontId="3" fillId="0" borderId="145" xfId="3" applyNumberFormat="1" applyFont="1" applyFill="1" applyBorder="1" applyAlignment="1" applyProtection="1"/>
    <xf numFmtId="0" fontId="3" fillId="0" borderId="146" xfId="3" applyFont="1" applyFill="1" applyBorder="1" applyAlignment="1" applyProtection="1">
      <alignment horizontal="center"/>
    </xf>
    <xf numFmtId="177" fontId="13" fillId="0" borderId="26" xfId="3" applyNumberFormat="1" applyFont="1" applyFill="1" applyBorder="1" applyAlignment="1" applyProtection="1">
      <alignment horizontal="center" wrapText="1"/>
    </xf>
    <xf numFmtId="177" fontId="13" fillId="0" borderId="0" xfId="3" applyNumberFormat="1" applyFont="1" applyFill="1" applyBorder="1" applyAlignment="1" applyProtection="1">
      <alignment horizontal="center" wrapText="1"/>
    </xf>
    <xf numFmtId="0" fontId="16" fillId="0" borderId="26" xfId="3" applyFont="1" applyFill="1" applyBorder="1" applyAlignment="1" applyProtection="1">
      <alignment horizontal="center" wrapText="1"/>
    </xf>
    <xf numFmtId="0" fontId="16" fillId="0" borderId="0" xfId="0" applyFont="1" applyFill="1" applyBorder="1" applyAlignment="1">
      <alignment horizontal="center" wrapText="1"/>
    </xf>
    <xf numFmtId="0" fontId="16" fillId="0" borderId="88" xfId="0" applyFont="1" applyFill="1" applyBorder="1" applyAlignment="1">
      <alignment horizontal="center" wrapText="1"/>
    </xf>
    <xf numFmtId="0" fontId="3" fillId="0" borderId="97" xfId="3" applyFont="1" applyFill="1" applyBorder="1" applyAlignment="1" applyProtection="1">
      <alignment horizontal="center"/>
    </xf>
    <xf numFmtId="0" fontId="16" fillId="0" borderId="26" xfId="3" applyNumberFormat="1" applyFont="1" applyFill="1" applyBorder="1" applyAlignment="1" applyProtection="1">
      <alignment horizontal="center" wrapText="1"/>
    </xf>
    <xf numFmtId="0" fontId="16" fillId="0" borderId="0" xfId="0" applyNumberFormat="1" applyFont="1" applyFill="1" applyBorder="1" applyAlignment="1">
      <alignment horizontal="center" wrapText="1"/>
    </xf>
    <xf numFmtId="0" fontId="16" fillId="0" borderId="88" xfId="0" applyNumberFormat="1" applyFont="1" applyFill="1" applyBorder="1" applyAlignment="1">
      <alignment horizontal="center" wrapText="1"/>
    </xf>
    <xf numFmtId="0" fontId="16" fillId="0" borderId="4" xfId="0" applyNumberFormat="1" applyFont="1" applyFill="1" applyBorder="1" applyAlignment="1">
      <alignment horizontal="center" wrapText="1"/>
    </xf>
    <xf numFmtId="0" fontId="16" fillId="0" borderId="33" xfId="0" applyNumberFormat="1" applyFont="1" applyFill="1" applyBorder="1" applyAlignment="1">
      <alignment horizontal="center" wrapText="1"/>
    </xf>
    <xf numFmtId="0" fontId="16" fillId="0" borderId="60" xfId="0" applyNumberFormat="1" applyFont="1" applyFill="1" applyBorder="1" applyAlignment="1">
      <alignment horizontal="center" wrapText="1"/>
    </xf>
    <xf numFmtId="0" fontId="3" fillId="0" borderId="148" xfId="3" applyFont="1" applyFill="1" applyBorder="1" applyAlignment="1" applyProtection="1">
      <alignment horizontal="center"/>
    </xf>
    <xf numFmtId="0" fontId="3" fillId="0" borderId="147" xfId="3" applyNumberFormat="1" applyFont="1" applyFill="1" applyBorder="1" applyAlignment="1" applyProtection="1"/>
    <xf numFmtId="0" fontId="3" fillId="0" borderId="22" xfId="3" applyNumberFormat="1" applyFont="1" applyFill="1" applyBorder="1" applyAlignment="1" applyProtection="1"/>
    <xf numFmtId="0" fontId="20" fillId="2" borderId="14" xfId="3" applyFont="1" applyFill="1" applyBorder="1" applyAlignment="1" applyProtection="1">
      <alignment horizontal="center" vertical="center" wrapText="1" shrinkToFit="1"/>
    </xf>
    <xf numFmtId="0" fontId="20" fillId="2" borderId="16" xfId="3" applyFont="1" applyFill="1" applyBorder="1" applyAlignment="1" applyProtection="1">
      <alignment horizontal="center" vertical="center" shrinkToFit="1"/>
    </xf>
    <xf numFmtId="0" fontId="16" fillId="0" borderId="24" xfId="3" applyNumberFormat="1" applyFont="1" applyFill="1" applyBorder="1" applyAlignment="1" applyProtection="1">
      <alignment horizontal="center" wrapText="1"/>
    </xf>
    <xf numFmtId="0" fontId="16" fillId="0" borderId="7" xfId="0" applyNumberFormat="1" applyFont="1" applyFill="1" applyBorder="1" applyAlignment="1">
      <alignment horizontal="center" wrapText="1"/>
    </xf>
    <xf numFmtId="0" fontId="16" fillId="0" borderId="35" xfId="0" applyNumberFormat="1" applyFont="1" applyFill="1" applyBorder="1" applyAlignment="1">
      <alignment horizontal="center" wrapText="1"/>
    </xf>
    <xf numFmtId="0" fontId="29" fillId="0" borderId="143" xfId="3" applyFont="1" applyBorder="1" applyAlignment="1" applyProtection="1">
      <alignment horizontal="center" vertical="center"/>
    </xf>
    <xf numFmtId="0" fontId="29" fillId="0" borderId="144" xfId="3" applyFont="1" applyBorder="1" applyAlignment="1" applyProtection="1">
      <alignment horizontal="center" vertical="center"/>
    </xf>
    <xf numFmtId="177" fontId="1" fillId="0" borderId="76" xfId="5" applyNumberFormat="1" applyFont="1" applyFill="1" applyBorder="1" applyAlignment="1" applyProtection="1">
      <alignment horizontal="center" vertical="center" wrapText="1"/>
    </xf>
    <xf numFmtId="177" fontId="1" fillId="0" borderId="70" xfId="5" applyNumberFormat="1" applyFont="1" applyFill="1" applyBorder="1" applyAlignment="1" applyProtection="1">
      <alignment horizontal="center" vertical="center" wrapText="1"/>
    </xf>
    <xf numFmtId="177" fontId="1" fillId="0" borderId="67" xfId="5" applyNumberFormat="1" applyFont="1" applyFill="1" applyBorder="1" applyAlignment="1" applyProtection="1">
      <alignment horizontal="center" vertical="center" wrapText="1"/>
    </xf>
    <xf numFmtId="177" fontId="13" fillId="0" borderId="41" xfId="5" applyNumberFormat="1" applyFont="1" applyFill="1" applyBorder="1" applyAlignment="1" applyProtection="1">
      <alignment horizontal="center" vertical="center" wrapText="1" shrinkToFit="1"/>
    </xf>
    <xf numFmtId="177" fontId="13" fillId="0" borderId="39" xfId="5" applyNumberFormat="1" applyFont="1" applyFill="1" applyBorder="1" applyAlignment="1" applyProtection="1">
      <alignment horizontal="center" vertical="center" wrapText="1" shrinkToFit="1"/>
    </xf>
    <xf numFmtId="177" fontId="13" fillId="0" borderId="68" xfId="5" applyNumberFormat="1" applyFont="1" applyFill="1" applyBorder="1" applyAlignment="1" applyProtection="1">
      <alignment horizontal="center" vertical="center" wrapText="1" shrinkToFit="1"/>
    </xf>
    <xf numFmtId="177" fontId="1" fillId="0" borderId="41" xfId="5" applyNumberFormat="1" applyFont="1" applyFill="1" applyBorder="1" applyAlignment="1" applyProtection="1">
      <alignment horizontal="center" vertical="center" shrinkToFit="1"/>
    </xf>
    <xf numFmtId="177" fontId="1" fillId="0" borderId="39" xfId="5" applyNumberFormat="1" applyFont="1" applyFill="1" applyBorder="1" applyAlignment="1" applyProtection="1">
      <alignment horizontal="center" vertical="center" shrinkToFit="1"/>
    </xf>
    <xf numFmtId="177" fontId="1" fillId="0" borderId="68" xfId="5" applyNumberFormat="1" applyFont="1" applyFill="1" applyBorder="1" applyAlignment="1" applyProtection="1">
      <alignment horizontal="center" vertical="center" shrinkToFit="1"/>
    </xf>
    <xf numFmtId="177" fontId="1" fillId="0" borderId="41" xfId="5" applyNumberFormat="1" applyFont="1" applyFill="1" applyBorder="1" applyAlignment="1" applyProtection="1">
      <alignment horizontal="center" vertical="center" wrapText="1"/>
    </xf>
    <xf numFmtId="177" fontId="1" fillId="0" borderId="39" xfId="5" applyNumberFormat="1" applyFont="1" applyFill="1" applyBorder="1" applyAlignment="1" applyProtection="1">
      <alignment horizontal="center" vertical="center" wrapText="1"/>
    </xf>
    <xf numFmtId="177" fontId="1" fillId="0" borderId="68" xfId="5" applyNumberFormat="1" applyFont="1" applyFill="1" applyBorder="1" applyAlignment="1" applyProtection="1">
      <alignment horizontal="center" vertical="center" wrapText="1"/>
    </xf>
    <xf numFmtId="177" fontId="1" fillId="2" borderId="77" xfId="5" applyNumberFormat="1" applyFont="1" applyFill="1" applyBorder="1" applyAlignment="1" applyProtection="1">
      <alignment horizontal="center" vertical="center" wrapText="1"/>
    </xf>
    <xf numFmtId="177" fontId="1" fillId="2" borderId="65" xfId="5" applyNumberFormat="1" applyFont="1" applyFill="1" applyBorder="1" applyAlignment="1" applyProtection="1">
      <alignment horizontal="center" vertical="center" wrapText="1"/>
    </xf>
    <xf numFmtId="177" fontId="1" fillId="2" borderId="69" xfId="5" applyNumberFormat="1" applyFont="1" applyFill="1" applyBorder="1" applyAlignment="1" applyProtection="1">
      <alignment horizontal="center" vertical="center" wrapText="1"/>
    </xf>
    <xf numFmtId="0" fontId="1" fillId="2" borderId="12" xfId="5" applyFont="1" applyFill="1" applyBorder="1" applyAlignment="1" applyProtection="1">
      <alignment horizontal="center" vertical="center"/>
    </xf>
    <xf numFmtId="0" fontId="1" fillId="2" borderId="11" xfId="5" applyFont="1" applyFill="1" applyBorder="1" applyAlignment="1" applyProtection="1">
      <alignment horizontal="center" vertical="center"/>
    </xf>
    <xf numFmtId="0" fontId="1" fillId="2" borderId="37" xfId="3" applyFont="1" applyFill="1" applyBorder="1" applyAlignment="1" applyProtection="1">
      <alignment horizontal="center" vertical="center"/>
    </xf>
    <xf numFmtId="0" fontId="1" fillId="2" borderId="51" xfId="3" applyFont="1" applyFill="1" applyBorder="1" applyAlignment="1" applyProtection="1">
      <alignment horizontal="center" vertical="center"/>
    </xf>
    <xf numFmtId="0" fontId="1" fillId="2" borderId="37" xfId="5" applyFont="1" applyFill="1" applyBorder="1" applyAlignment="1" applyProtection="1">
      <alignment horizontal="center" vertical="center"/>
    </xf>
    <xf numFmtId="0" fontId="1" fillId="2" borderId="51" xfId="5" applyFont="1" applyFill="1" applyBorder="1" applyAlignment="1" applyProtection="1">
      <alignment horizontal="center" vertical="center"/>
    </xf>
    <xf numFmtId="0" fontId="1" fillId="2" borderId="57" xfId="5" applyFont="1" applyFill="1" applyBorder="1" applyAlignment="1" applyProtection="1">
      <alignment horizontal="center" vertical="center" wrapText="1"/>
    </xf>
    <xf numFmtId="0" fontId="1" fillId="2" borderId="16" xfId="5" applyFont="1" applyFill="1" applyBorder="1" applyAlignment="1" applyProtection="1">
      <alignment horizontal="center" vertical="center" wrapText="1"/>
    </xf>
    <xf numFmtId="0" fontId="3" fillId="0" borderId="83" xfId="3" applyNumberFormat="1" applyFont="1" applyFill="1" applyBorder="1" applyAlignment="1" applyProtection="1"/>
    <xf numFmtId="38" fontId="3" fillId="8" borderId="10" xfId="1" applyFont="1" applyFill="1" applyBorder="1" applyAlignment="1" applyProtection="1">
      <alignment horizontal="center" wrapText="1"/>
    </xf>
    <xf numFmtId="38" fontId="3" fillId="8" borderId="1" xfId="1" applyFont="1" applyFill="1" applyBorder="1" applyAlignment="1" applyProtection="1">
      <alignment horizontal="center" wrapText="1"/>
    </xf>
    <xf numFmtId="38" fontId="3" fillId="0" borderId="2" xfId="1" applyFont="1" applyFill="1" applyBorder="1" applyAlignment="1" applyProtection="1">
      <alignment horizontal="center" wrapText="1"/>
    </xf>
    <xf numFmtId="38" fontId="3" fillId="0" borderId="36" xfId="1" applyFont="1" applyFill="1" applyBorder="1" applyAlignment="1" applyProtection="1">
      <alignment horizontal="center" wrapText="1"/>
    </xf>
    <xf numFmtId="38" fontId="3" fillId="8" borderId="2" xfId="1" applyFont="1" applyFill="1" applyBorder="1" applyAlignment="1" applyProtection="1">
      <alignment horizontal="center" wrapText="1"/>
    </xf>
    <xf numFmtId="38" fontId="3" fillId="8" borderId="36" xfId="1" applyFont="1" applyFill="1" applyBorder="1" applyAlignment="1" applyProtection="1">
      <alignment horizontal="center" wrapText="1"/>
    </xf>
    <xf numFmtId="38" fontId="3" fillId="8" borderId="14" xfId="1" applyFont="1" applyFill="1" applyBorder="1" applyAlignment="1" applyProtection="1">
      <alignment horizontal="center" wrapText="1"/>
    </xf>
    <xf numFmtId="38" fontId="3" fillId="8" borderId="121" xfId="1" applyFont="1" applyFill="1" applyBorder="1" applyAlignment="1" applyProtection="1">
      <alignment horizontal="center" wrapText="1"/>
    </xf>
    <xf numFmtId="38" fontId="3" fillId="8" borderId="17" xfId="1" applyFont="1" applyFill="1" applyBorder="1" applyAlignment="1" applyProtection="1">
      <alignment horizontal="center" wrapText="1"/>
    </xf>
    <xf numFmtId="38" fontId="3" fillId="8" borderId="40" xfId="1" applyFont="1" applyFill="1" applyBorder="1" applyAlignment="1" applyProtection="1">
      <alignment horizontal="center" wrapText="1"/>
    </xf>
    <xf numFmtId="38" fontId="3" fillId="0" borderId="10" xfId="1" applyFont="1" applyFill="1" applyBorder="1" applyAlignment="1" applyProtection="1">
      <alignment horizontal="center" wrapText="1"/>
    </xf>
    <xf numFmtId="38" fontId="3" fillId="0" borderId="1" xfId="1" applyFont="1" applyFill="1" applyBorder="1" applyAlignment="1" applyProtection="1">
      <alignment horizontal="center" wrapText="1"/>
    </xf>
    <xf numFmtId="38" fontId="3" fillId="0" borderId="17" xfId="1" applyFont="1" applyFill="1" applyBorder="1" applyAlignment="1" applyProtection="1">
      <alignment horizontal="center" wrapText="1"/>
    </xf>
    <xf numFmtId="38" fontId="3" fillId="0" borderId="40" xfId="1" applyFont="1" applyFill="1" applyBorder="1" applyAlignment="1" applyProtection="1">
      <alignment horizontal="center" wrapText="1"/>
    </xf>
    <xf numFmtId="177" fontId="13" fillId="8" borderId="2" xfId="3" applyNumberFormat="1" applyFont="1" applyFill="1" applyBorder="1" applyAlignment="1" applyProtection="1">
      <alignment horizontal="center" wrapText="1"/>
    </xf>
    <xf numFmtId="177" fontId="13" fillId="8" borderId="51" xfId="3" applyNumberFormat="1" applyFont="1" applyFill="1" applyBorder="1" applyAlignment="1" applyProtection="1">
      <alignment horizontal="center" wrapText="1"/>
    </xf>
    <xf numFmtId="177" fontId="13" fillId="8" borderId="36" xfId="3" applyNumberFormat="1" applyFont="1" applyFill="1" applyBorder="1" applyAlignment="1" applyProtection="1">
      <alignment horizontal="center" wrapText="1"/>
    </xf>
    <xf numFmtId="177" fontId="13" fillId="8" borderId="14" xfId="3" applyNumberFormat="1" applyFont="1" applyFill="1" applyBorder="1" applyAlignment="1" applyProtection="1">
      <alignment horizontal="center" wrapText="1"/>
    </xf>
    <xf numFmtId="177" fontId="13" fillId="8" borderId="16" xfId="3" applyNumberFormat="1" applyFont="1" applyFill="1" applyBorder="1" applyAlignment="1" applyProtection="1">
      <alignment horizontal="center" wrapText="1"/>
    </xf>
    <xf numFmtId="177" fontId="13" fillId="8" borderId="121" xfId="3" applyNumberFormat="1" applyFont="1" applyFill="1" applyBorder="1" applyAlignment="1" applyProtection="1">
      <alignment horizontal="center" wrapText="1"/>
    </xf>
    <xf numFmtId="177" fontId="13" fillId="8" borderId="4" xfId="3" applyNumberFormat="1" applyFont="1" applyFill="1" applyBorder="1" applyAlignment="1" applyProtection="1">
      <alignment horizontal="center" wrapText="1"/>
    </xf>
    <xf numFmtId="177" fontId="13" fillId="8" borderId="33" xfId="3" applyNumberFormat="1" applyFont="1" applyFill="1" applyBorder="1" applyAlignment="1" applyProtection="1">
      <alignment horizontal="center" wrapText="1"/>
    </xf>
    <xf numFmtId="177" fontId="13" fillId="8" borderId="60" xfId="3" applyNumberFormat="1" applyFont="1" applyFill="1" applyBorder="1" applyAlignment="1" applyProtection="1">
      <alignment horizontal="center" wrapText="1"/>
    </xf>
    <xf numFmtId="38" fontId="3" fillId="8" borderId="39" xfId="1" applyFont="1" applyFill="1" applyBorder="1" applyAlignment="1" applyProtection="1">
      <alignment horizontal="center" wrapText="1"/>
    </xf>
    <xf numFmtId="38" fontId="3" fillId="8" borderId="68" xfId="1" applyFont="1" applyFill="1" applyBorder="1" applyAlignment="1" applyProtection="1">
      <alignment horizontal="center" wrapText="1"/>
    </xf>
    <xf numFmtId="38" fontId="3" fillId="0" borderId="39" xfId="1" applyFont="1" applyFill="1" applyBorder="1" applyAlignment="1" applyProtection="1">
      <alignment horizontal="center" wrapText="1"/>
    </xf>
    <xf numFmtId="38" fontId="3" fillId="0" borderId="68" xfId="1" applyFont="1" applyFill="1" applyBorder="1" applyAlignment="1" applyProtection="1">
      <alignment horizontal="center" wrapText="1"/>
    </xf>
    <xf numFmtId="38" fontId="3" fillId="0" borderId="65"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0" fontId="3" fillId="2" borderId="70" xfId="3" applyFont="1" applyFill="1" applyBorder="1" applyAlignment="1" applyProtection="1">
      <alignment horizontal="center" vertical="center"/>
    </xf>
    <xf numFmtId="0" fontId="3" fillId="2" borderId="67" xfId="3" applyFont="1" applyFill="1" applyBorder="1" applyAlignment="1" applyProtection="1">
      <alignment horizontal="center" vertical="center"/>
    </xf>
    <xf numFmtId="0" fontId="3" fillId="7" borderId="39" xfId="3" applyFont="1" applyFill="1" applyBorder="1" applyAlignment="1" applyProtection="1">
      <alignment horizontal="center" vertical="center" wrapText="1"/>
    </xf>
    <xf numFmtId="0" fontId="3" fillId="7" borderId="68" xfId="3" applyFont="1" applyFill="1" applyBorder="1" applyAlignment="1" applyProtection="1">
      <alignment horizontal="center" vertical="center" wrapText="1"/>
    </xf>
    <xf numFmtId="0" fontId="3" fillId="7" borderId="65" xfId="3" applyFont="1" applyFill="1" applyBorder="1" applyAlignment="1" applyProtection="1">
      <alignment horizontal="center" vertical="center" wrapText="1"/>
    </xf>
    <xf numFmtId="0" fontId="3" fillId="7" borderId="69" xfId="3" applyFont="1" applyFill="1" applyBorder="1" applyAlignment="1" applyProtection="1">
      <alignment horizontal="center" vertical="center" wrapText="1"/>
    </xf>
    <xf numFmtId="38" fontId="3" fillId="0" borderId="70" xfId="1" applyFont="1" applyFill="1" applyBorder="1" applyAlignment="1" applyProtection="1">
      <alignment horizontal="center" wrapText="1"/>
    </xf>
    <xf numFmtId="38" fontId="3" fillId="0" borderId="67" xfId="1" applyFont="1" applyFill="1" applyBorder="1" applyAlignment="1" applyProtection="1">
      <alignment horizontal="center" wrapText="1"/>
    </xf>
    <xf numFmtId="38" fontId="3" fillId="8" borderId="65" xfId="1" applyFont="1" applyFill="1" applyBorder="1" applyAlignment="1" applyProtection="1">
      <alignment horizontal="center" wrapText="1"/>
    </xf>
    <xf numFmtId="38" fontId="3" fillId="8" borderId="69" xfId="1" applyFont="1" applyFill="1" applyBorder="1" applyAlignment="1" applyProtection="1">
      <alignment horizontal="center" wrapText="1"/>
    </xf>
    <xf numFmtId="0" fontId="3" fillId="6" borderId="33" xfId="3" applyFont="1" applyFill="1" applyBorder="1" applyAlignment="1" applyProtection="1">
      <alignment horizontal="center"/>
    </xf>
    <xf numFmtId="0" fontId="3" fillId="6" borderId="34" xfId="3" applyFont="1" applyFill="1" applyBorder="1" applyAlignment="1" applyProtection="1">
      <alignment horizontal="center"/>
    </xf>
    <xf numFmtId="38" fontId="3" fillId="8" borderId="9" xfId="1" applyFont="1" applyFill="1" applyBorder="1" applyAlignment="1" applyProtection="1">
      <alignment horizontal="center" wrapText="1"/>
    </xf>
    <xf numFmtId="38" fontId="3" fillId="8" borderId="92" xfId="1" applyFont="1" applyFill="1" applyBorder="1" applyAlignment="1" applyProtection="1">
      <alignment horizontal="center" wrapText="1"/>
    </xf>
    <xf numFmtId="38" fontId="3" fillId="0" borderId="9" xfId="1" applyFont="1" applyFill="1" applyBorder="1" applyAlignment="1" applyProtection="1">
      <alignment horizontal="center" wrapText="1"/>
    </xf>
    <xf numFmtId="38" fontId="3" fillId="0" borderId="92" xfId="1" applyFont="1" applyFill="1" applyBorder="1" applyAlignment="1" applyProtection="1">
      <alignment horizontal="center" wrapText="1"/>
    </xf>
    <xf numFmtId="0" fontId="29" fillId="0" borderId="168" xfId="3" applyFont="1" applyBorder="1" applyAlignment="1" applyProtection="1">
      <alignment horizontal="center" vertical="center"/>
    </xf>
    <xf numFmtId="0" fontId="29" fillId="0" borderId="169" xfId="3" applyFont="1" applyBorder="1" applyAlignment="1" applyProtection="1">
      <alignment horizontal="center" vertical="center"/>
    </xf>
    <xf numFmtId="177" fontId="1" fillId="0" borderId="41" xfId="5" applyNumberFormat="1" applyFont="1" applyFill="1" applyBorder="1" applyAlignment="1" applyProtection="1">
      <alignment horizontal="center" vertical="center" wrapText="1" shrinkToFit="1"/>
    </xf>
    <xf numFmtId="177" fontId="1" fillId="0" borderId="39" xfId="5" applyNumberFormat="1" applyFont="1" applyFill="1" applyBorder="1" applyAlignment="1" applyProtection="1">
      <alignment horizontal="center" vertical="center" wrapText="1" shrinkToFit="1"/>
    </xf>
    <xf numFmtId="177" fontId="1" fillId="0" borderId="68" xfId="5" applyNumberFormat="1" applyFont="1" applyFill="1" applyBorder="1" applyAlignment="1" applyProtection="1">
      <alignment horizontal="center" vertical="center" wrapText="1" shrinkToFit="1"/>
    </xf>
  </cellXfs>
  <cellStyles count="6">
    <cellStyle name="桁区切り" xfId="1" builtinId="6"/>
    <cellStyle name="標準" xfId="0" builtinId="0"/>
    <cellStyle name="標準 2" xfId="2"/>
    <cellStyle name="標準_1910excel-macro1102" xfId="3"/>
    <cellStyle name="標準_H20調査票様式A3版（修正）" xfId="4"/>
    <cellStyle name="標準_様式１改定案" xfId="5"/>
  </cellStyles>
  <dxfs count="433">
    <dxf>
      <fill>
        <patternFill>
          <bgColor rgb="FFFF9999"/>
        </patternFill>
      </fill>
    </dxf>
    <dxf>
      <fill>
        <patternFill>
          <bgColor indexed="42"/>
        </patternFill>
      </fill>
    </dxf>
    <dxf>
      <fill>
        <patternFill>
          <bgColor indexed="42"/>
        </patternFill>
      </fill>
    </dxf>
    <dxf>
      <fill>
        <patternFill>
          <bgColor indexed="42"/>
        </patternFill>
      </fill>
    </dxf>
    <dxf>
      <fill>
        <patternFill>
          <bgColor rgb="FFFF9999"/>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indexed="42"/>
        </patternFill>
      </fill>
    </dxf>
    <dxf>
      <fill>
        <patternFill>
          <bgColor indexed="42"/>
        </patternFill>
      </fill>
    </dxf>
    <dxf>
      <fill>
        <patternFill>
          <bgColor rgb="FFFF8080"/>
        </patternFill>
      </fill>
    </dxf>
    <dxf>
      <fill>
        <patternFill>
          <bgColor rgb="FFFF8080"/>
        </patternFill>
      </fill>
    </dxf>
    <dxf>
      <fill>
        <patternFill>
          <bgColor rgb="FFFF8080"/>
        </patternFill>
      </fill>
    </dxf>
    <dxf>
      <fill>
        <patternFill>
          <bgColor rgb="FFFF8080"/>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FFFF00"/>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FFFF00"/>
        </patternFill>
      </fill>
    </dxf>
    <dxf>
      <fill>
        <patternFill>
          <bgColor rgb="FFCCFFCC"/>
        </patternFill>
      </fill>
    </dxf>
    <dxf>
      <fill>
        <patternFill>
          <bgColor rgb="FFFF808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CCFFCC"/>
        </patternFill>
      </fill>
    </dxf>
    <dxf>
      <fill>
        <patternFill>
          <bgColor rgb="FFCCFFCC"/>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mruColors>
      <color rgb="FFFF80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L12" lockText="1" noThreeD="1"/>
</file>

<file path=xl/ctrlProps/ctrlProp10.xml><?xml version="1.0" encoding="utf-8"?>
<formControlPr xmlns="http://schemas.microsoft.com/office/spreadsheetml/2009/9/main" objectType="CheckBox" fmlaLink="U12" lockText="1" noThreeD="1"/>
</file>

<file path=xl/ctrlProps/ctrlProp100.xml><?xml version="1.0" encoding="utf-8"?>
<formControlPr xmlns="http://schemas.microsoft.com/office/spreadsheetml/2009/9/main" objectType="CheckBox" fmlaLink="$F$173" lockText="1" noThreeD="1"/>
</file>

<file path=xl/ctrlProps/ctrlProp101.xml><?xml version="1.0" encoding="utf-8"?>
<formControlPr xmlns="http://schemas.microsoft.com/office/spreadsheetml/2009/9/main" objectType="CheckBox" fmlaLink="$F$175" lockText="1" noThreeD="1"/>
</file>

<file path=xl/ctrlProps/ctrlProp102.xml><?xml version="1.0" encoding="utf-8"?>
<formControlPr xmlns="http://schemas.microsoft.com/office/spreadsheetml/2009/9/main" objectType="CheckBox" fmlaLink="$F$177" lockText="1" noThreeD="1"/>
</file>

<file path=xl/ctrlProps/ctrlProp103.xml><?xml version="1.0" encoding="utf-8"?>
<formControlPr xmlns="http://schemas.microsoft.com/office/spreadsheetml/2009/9/main" objectType="CheckBox" fmlaLink="$F$179" lockText="1" noThreeD="1"/>
</file>

<file path=xl/ctrlProps/ctrlProp104.xml><?xml version="1.0" encoding="utf-8"?>
<formControlPr xmlns="http://schemas.microsoft.com/office/spreadsheetml/2009/9/main" objectType="CheckBox" fmlaLink="$F$181" lockText="1" noThreeD="1"/>
</file>

<file path=xl/ctrlProps/ctrlProp105.xml><?xml version="1.0" encoding="utf-8"?>
<formControlPr xmlns="http://schemas.microsoft.com/office/spreadsheetml/2009/9/main" objectType="CheckBox" fmlaLink="$F$183" lockText="1" noThreeD="1"/>
</file>

<file path=xl/ctrlProps/ctrlProp106.xml><?xml version="1.0" encoding="utf-8"?>
<formControlPr xmlns="http://schemas.microsoft.com/office/spreadsheetml/2009/9/main" objectType="CheckBox" fmlaLink="$F$185" lockText="1" noThreeD="1"/>
</file>

<file path=xl/ctrlProps/ctrlProp107.xml><?xml version="1.0" encoding="utf-8"?>
<formControlPr xmlns="http://schemas.microsoft.com/office/spreadsheetml/2009/9/main" objectType="CheckBox" fmlaLink="$F$187" lockText="1" noThreeD="1"/>
</file>

<file path=xl/ctrlProps/ctrlProp108.xml><?xml version="1.0" encoding="utf-8"?>
<formControlPr xmlns="http://schemas.microsoft.com/office/spreadsheetml/2009/9/main" objectType="CheckBox" fmlaLink="$F$189" lockText="1" noThreeD="1"/>
</file>

<file path=xl/ctrlProps/ctrlProp109.xml><?xml version="1.0" encoding="utf-8"?>
<formControlPr xmlns="http://schemas.microsoft.com/office/spreadsheetml/2009/9/main" objectType="CheckBox" fmlaLink="$F$191" lockText="1" noThreeD="1"/>
</file>

<file path=xl/ctrlProps/ctrlProp11.xml><?xml version="1.0" encoding="utf-8"?>
<formControlPr xmlns="http://schemas.microsoft.com/office/spreadsheetml/2009/9/main" objectType="CheckBox" fmlaLink="X12" lockText="1" noThreeD="1"/>
</file>

<file path=xl/ctrlProps/ctrlProp110.xml><?xml version="1.0" encoding="utf-8"?>
<formControlPr xmlns="http://schemas.microsoft.com/office/spreadsheetml/2009/9/main" objectType="CheckBox" fmlaLink="$F$193" lockText="1" noThreeD="1"/>
</file>

<file path=xl/ctrlProps/ctrlProp111.xml><?xml version="1.0" encoding="utf-8"?>
<formControlPr xmlns="http://schemas.microsoft.com/office/spreadsheetml/2009/9/main" objectType="CheckBox" fmlaLink="$F$195" lockText="1" noThreeD="1"/>
</file>

<file path=xl/ctrlProps/ctrlProp112.xml><?xml version="1.0" encoding="utf-8"?>
<formControlPr xmlns="http://schemas.microsoft.com/office/spreadsheetml/2009/9/main" objectType="CheckBox" fmlaLink="$F$197" lockText="1" noThreeD="1"/>
</file>

<file path=xl/ctrlProps/ctrlProp113.xml><?xml version="1.0" encoding="utf-8"?>
<formControlPr xmlns="http://schemas.microsoft.com/office/spreadsheetml/2009/9/main" objectType="CheckBox" fmlaLink="$F$199" lockText="1" noThreeD="1"/>
</file>

<file path=xl/ctrlProps/ctrlProp114.xml><?xml version="1.0" encoding="utf-8"?>
<formControlPr xmlns="http://schemas.microsoft.com/office/spreadsheetml/2009/9/main" objectType="CheckBox" fmlaLink="$F$201" lockText="1" noThreeD="1"/>
</file>

<file path=xl/ctrlProps/ctrlProp115.xml><?xml version="1.0" encoding="utf-8"?>
<formControlPr xmlns="http://schemas.microsoft.com/office/spreadsheetml/2009/9/main" objectType="CheckBox" fmlaLink="$F$203" lockText="1" noThreeD="1"/>
</file>

<file path=xl/ctrlProps/ctrlProp116.xml><?xml version="1.0" encoding="utf-8"?>
<formControlPr xmlns="http://schemas.microsoft.com/office/spreadsheetml/2009/9/main" objectType="CheckBox" fmlaLink="$F$205" lockText="1" noThreeD="1"/>
</file>

<file path=xl/ctrlProps/ctrlProp117.xml><?xml version="1.0" encoding="utf-8"?>
<formControlPr xmlns="http://schemas.microsoft.com/office/spreadsheetml/2009/9/main" objectType="CheckBox" fmlaLink="$F$207" lockText="1" noThreeD="1"/>
</file>

<file path=xl/ctrlProps/ctrlProp118.xml><?xml version="1.0" encoding="utf-8"?>
<formControlPr xmlns="http://schemas.microsoft.com/office/spreadsheetml/2009/9/main" objectType="CheckBox" fmlaLink="$F$209" lockText="1" noThreeD="1"/>
</file>

<file path=xl/ctrlProps/ctrlProp119.xml><?xml version="1.0" encoding="utf-8"?>
<formControlPr xmlns="http://schemas.microsoft.com/office/spreadsheetml/2009/9/main" objectType="CheckBox" fmlaLink="$F$211" lockText="1" noThreeD="1"/>
</file>

<file path=xl/ctrlProps/ctrlProp12.xml><?xml version="1.0" encoding="utf-8"?>
<formControlPr xmlns="http://schemas.microsoft.com/office/spreadsheetml/2009/9/main" objectType="CheckBox" fmlaLink="Y12" lockText="1" noThreeD="1"/>
</file>

<file path=xl/ctrlProps/ctrlProp120.xml><?xml version="1.0" encoding="utf-8"?>
<formControlPr xmlns="http://schemas.microsoft.com/office/spreadsheetml/2009/9/main" objectType="CheckBox" fmlaLink="$F$213" lockText="1" noThreeD="1"/>
</file>

<file path=xl/ctrlProps/ctrlProp13.xml><?xml version="1.0" encoding="utf-8"?>
<formControlPr xmlns="http://schemas.microsoft.com/office/spreadsheetml/2009/9/main" objectType="CheckBox" fmlaLink="Z12" lockText="1" noThreeD="1"/>
</file>

<file path=xl/ctrlProps/ctrlProp14.xml><?xml version="1.0" encoding="utf-8"?>
<formControlPr xmlns="http://schemas.microsoft.com/office/spreadsheetml/2009/9/main" objectType="CheckBox" fmlaLink="AA12" lockText="1" noThreeD="1"/>
</file>

<file path=xl/ctrlProps/ctrlProp15.xml><?xml version="1.0" encoding="utf-8"?>
<formControlPr xmlns="http://schemas.microsoft.com/office/spreadsheetml/2009/9/main" objectType="CheckBox" fmlaLink="AB12" lockText="1" noThreeD="1"/>
</file>

<file path=xl/ctrlProps/ctrlProp16.xml><?xml version="1.0" encoding="utf-8"?>
<formControlPr xmlns="http://schemas.microsoft.com/office/spreadsheetml/2009/9/main" objectType="CheckBox" fmlaLink="AC12" lockText="1" noThreeD="1"/>
</file>

<file path=xl/ctrlProps/ctrlProp17.xml><?xml version="1.0" encoding="utf-8"?>
<formControlPr xmlns="http://schemas.microsoft.com/office/spreadsheetml/2009/9/main" objectType="CheckBox" fmlaLink="AD12" lockText="1" noThreeD="1"/>
</file>

<file path=xl/ctrlProps/ctrlProp18.xml><?xml version="1.0" encoding="utf-8"?>
<formControlPr xmlns="http://schemas.microsoft.com/office/spreadsheetml/2009/9/main" objectType="CheckBox" fmlaLink="AE12" lockText="1" noThreeD="1"/>
</file>

<file path=xl/ctrlProps/ctrlProp19.xml><?xml version="1.0" encoding="utf-8"?>
<formControlPr xmlns="http://schemas.microsoft.com/office/spreadsheetml/2009/9/main" objectType="CheckBox" fmlaLink="AF12" lockText="1" noThreeD="1"/>
</file>

<file path=xl/ctrlProps/ctrlProp2.xml><?xml version="1.0" encoding="utf-8"?>
<formControlPr xmlns="http://schemas.microsoft.com/office/spreadsheetml/2009/9/main" objectType="CheckBox" fmlaLink="M12" lockText="1" noThreeD="1"/>
</file>

<file path=xl/ctrlProps/ctrlProp20.xml><?xml version="1.0" encoding="utf-8"?>
<formControlPr xmlns="http://schemas.microsoft.com/office/spreadsheetml/2009/9/main" objectType="CheckBox" fmlaLink="AG12" lockText="1" noThreeD="1"/>
</file>

<file path=xl/ctrlProps/ctrlProp21.xml><?xml version="1.0" encoding="utf-8"?>
<formControlPr xmlns="http://schemas.microsoft.com/office/spreadsheetml/2009/9/main" objectType="CheckBox" fmlaLink="$F$15" lockText="1" noThreeD="1"/>
</file>

<file path=xl/ctrlProps/ctrlProp22.xml><?xml version="1.0" encoding="utf-8"?>
<formControlPr xmlns="http://schemas.microsoft.com/office/spreadsheetml/2009/9/main" objectType="CheckBox" fmlaLink="$F$17" lockText="1" noThreeD="1"/>
</file>

<file path=xl/ctrlProps/ctrlProp23.xml><?xml version="1.0" encoding="utf-8"?>
<formControlPr xmlns="http://schemas.microsoft.com/office/spreadsheetml/2009/9/main" objectType="CheckBox" fmlaLink="$F$19" lockText="1" noThreeD="1"/>
</file>

<file path=xl/ctrlProps/ctrlProp24.xml><?xml version="1.0" encoding="utf-8"?>
<formControlPr xmlns="http://schemas.microsoft.com/office/spreadsheetml/2009/9/main" objectType="CheckBox" fmlaLink="$F$21" lockText="1" noThreeD="1"/>
</file>

<file path=xl/ctrlProps/ctrlProp25.xml><?xml version="1.0" encoding="utf-8"?>
<formControlPr xmlns="http://schemas.microsoft.com/office/spreadsheetml/2009/9/main" objectType="CheckBox" fmlaLink="$F$23" lockText="1" noThreeD="1"/>
</file>

<file path=xl/ctrlProps/ctrlProp26.xml><?xml version="1.0" encoding="utf-8"?>
<formControlPr xmlns="http://schemas.microsoft.com/office/spreadsheetml/2009/9/main" objectType="CheckBox" fmlaLink="$F$25" lockText="1" noThreeD="1"/>
</file>

<file path=xl/ctrlProps/ctrlProp27.xml><?xml version="1.0" encoding="utf-8"?>
<formControlPr xmlns="http://schemas.microsoft.com/office/spreadsheetml/2009/9/main" objectType="CheckBox" fmlaLink="$F$27" lockText="1" noThreeD="1"/>
</file>

<file path=xl/ctrlProps/ctrlProp28.xml><?xml version="1.0" encoding="utf-8"?>
<formControlPr xmlns="http://schemas.microsoft.com/office/spreadsheetml/2009/9/main" objectType="CheckBox" fmlaLink="$F$29" lockText="1" noThreeD="1"/>
</file>

<file path=xl/ctrlProps/ctrlProp29.xml><?xml version="1.0" encoding="utf-8"?>
<formControlPr xmlns="http://schemas.microsoft.com/office/spreadsheetml/2009/9/main" objectType="CheckBox" fmlaLink="$F$31" lockText="1" noThreeD="1"/>
</file>

<file path=xl/ctrlProps/ctrlProp3.xml><?xml version="1.0" encoding="utf-8"?>
<formControlPr xmlns="http://schemas.microsoft.com/office/spreadsheetml/2009/9/main" objectType="CheckBox" fmlaLink="N12" lockText="1" noThreeD="1"/>
</file>

<file path=xl/ctrlProps/ctrlProp30.xml><?xml version="1.0" encoding="utf-8"?>
<formControlPr xmlns="http://schemas.microsoft.com/office/spreadsheetml/2009/9/main" objectType="CheckBox" fmlaLink="$F$33" lockText="1" noThreeD="1"/>
</file>

<file path=xl/ctrlProps/ctrlProp31.xml><?xml version="1.0" encoding="utf-8"?>
<formControlPr xmlns="http://schemas.microsoft.com/office/spreadsheetml/2009/9/main" objectType="CheckBox" fmlaLink="$F$35" lockText="1" noThreeD="1"/>
</file>

<file path=xl/ctrlProps/ctrlProp32.xml><?xml version="1.0" encoding="utf-8"?>
<formControlPr xmlns="http://schemas.microsoft.com/office/spreadsheetml/2009/9/main" objectType="CheckBox" fmlaLink="$F$37" lockText="1" noThreeD="1"/>
</file>

<file path=xl/ctrlProps/ctrlProp33.xml><?xml version="1.0" encoding="utf-8"?>
<formControlPr xmlns="http://schemas.microsoft.com/office/spreadsheetml/2009/9/main" objectType="CheckBox" fmlaLink="$F$39" lockText="1" noThreeD="1"/>
</file>

<file path=xl/ctrlProps/ctrlProp34.xml><?xml version="1.0" encoding="utf-8"?>
<formControlPr xmlns="http://schemas.microsoft.com/office/spreadsheetml/2009/9/main" objectType="CheckBox" fmlaLink="$F$41" lockText="1" noThreeD="1"/>
</file>

<file path=xl/ctrlProps/ctrlProp35.xml><?xml version="1.0" encoding="utf-8"?>
<formControlPr xmlns="http://schemas.microsoft.com/office/spreadsheetml/2009/9/main" objectType="CheckBox" fmlaLink="$F$43" lockText="1" noThreeD="1"/>
</file>

<file path=xl/ctrlProps/ctrlProp36.xml><?xml version="1.0" encoding="utf-8"?>
<formControlPr xmlns="http://schemas.microsoft.com/office/spreadsheetml/2009/9/main" objectType="CheckBox" fmlaLink="$F$45" lockText="1" noThreeD="1"/>
</file>

<file path=xl/ctrlProps/ctrlProp37.xml><?xml version="1.0" encoding="utf-8"?>
<formControlPr xmlns="http://schemas.microsoft.com/office/spreadsheetml/2009/9/main" objectType="CheckBox" fmlaLink="$F$47" lockText="1" noThreeD="1"/>
</file>

<file path=xl/ctrlProps/ctrlProp38.xml><?xml version="1.0" encoding="utf-8"?>
<formControlPr xmlns="http://schemas.microsoft.com/office/spreadsheetml/2009/9/main" objectType="CheckBox" fmlaLink="$F$49" lockText="1" noThreeD="1"/>
</file>

<file path=xl/ctrlProps/ctrlProp39.xml><?xml version="1.0" encoding="utf-8"?>
<formControlPr xmlns="http://schemas.microsoft.com/office/spreadsheetml/2009/9/main" objectType="CheckBox" fmlaLink="$F$51" lockText="1" noThreeD="1"/>
</file>

<file path=xl/ctrlProps/ctrlProp4.xml><?xml version="1.0" encoding="utf-8"?>
<formControlPr xmlns="http://schemas.microsoft.com/office/spreadsheetml/2009/9/main" objectType="CheckBox" fmlaLink="O12" lockText="1" noThreeD="1"/>
</file>

<file path=xl/ctrlProps/ctrlProp40.xml><?xml version="1.0" encoding="utf-8"?>
<formControlPr xmlns="http://schemas.microsoft.com/office/spreadsheetml/2009/9/main" objectType="CheckBox" fmlaLink="$F$53" lockText="1" noThreeD="1"/>
</file>

<file path=xl/ctrlProps/ctrlProp41.xml><?xml version="1.0" encoding="utf-8"?>
<formControlPr xmlns="http://schemas.microsoft.com/office/spreadsheetml/2009/9/main" objectType="CheckBox" fmlaLink="$F$55" lockText="1" noThreeD="1"/>
</file>

<file path=xl/ctrlProps/ctrlProp42.xml><?xml version="1.0" encoding="utf-8"?>
<formControlPr xmlns="http://schemas.microsoft.com/office/spreadsheetml/2009/9/main" objectType="CheckBox" fmlaLink="$F$57" lockText="1" noThreeD="1"/>
</file>

<file path=xl/ctrlProps/ctrlProp43.xml><?xml version="1.0" encoding="utf-8"?>
<formControlPr xmlns="http://schemas.microsoft.com/office/spreadsheetml/2009/9/main" objectType="CheckBox" fmlaLink="$F$59" lockText="1" noThreeD="1"/>
</file>

<file path=xl/ctrlProps/ctrlProp44.xml><?xml version="1.0" encoding="utf-8"?>
<formControlPr xmlns="http://schemas.microsoft.com/office/spreadsheetml/2009/9/main" objectType="CheckBox" fmlaLink="$F$61" lockText="1" noThreeD="1"/>
</file>

<file path=xl/ctrlProps/ctrlProp45.xml><?xml version="1.0" encoding="utf-8"?>
<formControlPr xmlns="http://schemas.microsoft.com/office/spreadsheetml/2009/9/main" objectType="CheckBox" fmlaLink="$F$63" lockText="1" noThreeD="1"/>
</file>

<file path=xl/ctrlProps/ctrlProp46.xml><?xml version="1.0" encoding="utf-8"?>
<formControlPr xmlns="http://schemas.microsoft.com/office/spreadsheetml/2009/9/main" objectType="CheckBox" fmlaLink="$F$65" lockText="1" noThreeD="1"/>
</file>

<file path=xl/ctrlProps/ctrlProp47.xml><?xml version="1.0" encoding="utf-8"?>
<formControlPr xmlns="http://schemas.microsoft.com/office/spreadsheetml/2009/9/main" objectType="CheckBox" fmlaLink="$F$67" lockText="1" noThreeD="1"/>
</file>

<file path=xl/ctrlProps/ctrlProp48.xml><?xml version="1.0" encoding="utf-8"?>
<formControlPr xmlns="http://schemas.microsoft.com/office/spreadsheetml/2009/9/main" objectType="CheckBox" fmlaLink="$F$69" lockText="1" noThreeD="1"/>
</file>

<file path=xl/ctrlProps/ctrlProp49.xml><?xml version="1.0" encoding="utf-8"?>
<formControlPr xmlns="http://schemas.microsoft.com/office/spreadsheetml/2009/9/main" objectType="CheckBox" fmlaLink="$F$71" lockText="1" noThreeD="1"/>
</file>

<file path=xl/ctrlProps/ctrlProp5.xml><?xml version="1.0" encoding="utf-8"?>
<formControlPr xmlns="http://schemas.microsoft.com/office/spreadsheetml/2009/9/main" objectType="CheckBox" fmlaLink="P12" lockText="1" noThreeD="1"/>
</file>

<file path=xl/ctrlProps/ctrlProp50.xml><?xml version="1.0" encoding="utf-8"?>
<formControlPr xmlns="http://schemas.microsoft.com/office/spreadsheetml/2009/9/main" objectType="CheckBox" fmlaLink="$F$73" lockText="1" noThreeD="1"/>
</file>

<file path=xl/ctrlProps/ctrlProp51.xml><?xml version="1.0" encoding="utf-8"?>
<formControlPr xmlns="http://schemas.microsoft.com/office/spreadsheetml/2009/9/main" objectType="CheckBox" fmlaLink="$F$75" lockText="1" noThreeD="1"/>
</file>

<file path=xl/ctrlProps/ctrlProp52.xml><?xml version="1.0" encoding="utf-8"?>
<formControlPr xmlns="http://schemas.microsoft.com/office/spreadsheetml/2009/9/main" objectType="CheckBox" fmlaLink="$F$77" lockText="1" noThreeD="1"/>
</file>

<file path=xl/ctrlProps/ctrlProp53.xml><?xml version="1.0" encoding="utf-8"?>
<formControlPr xmlns="http://schemas.microsoft.com/office/spreadsheetml/2009/9/main" objectType="CheckBox" fmlaLink="$F$79" lockText="1" noThreeD="1"/>
</file>

<file path=xl/ctrlProps/ctrlProp54.xml><?xml version="1.0" encoding="utf-8"?>
<formControlPr xmlns="http://schemas.microsoft.com/office/spreadsheetml/2009/9/main" objectType="CheckBox" fmlaLink="$F$81" lockText="1" noThreeD="1"/>
</file>

<file path=xl/ctrlProps/ctrlProp55.xml><?xml version="1.0" encoding="utf-8"?>
<formControlPr xmlns="http://schemas.microsoft.com/office/spreadsheetml/2009/9/main" objectType="CheckBox" fmlaLink="$F$83" lockText="1" noThreeD="1"/>
</file>

<file path=xl/ctrlProps/ctrlProp56.xml><?xml version="1.0" encoding="utf-8"?>
<formControlPr xmlns="http://schemas.microsoft.com/office/spreadsheetml/2009/9/main" objectType="CheckBox" fmlaLink="$F$85" lockText="1" noThreeD="1"/>
</file>

<file path=xl/ctrlProps/ctrlProp57.xml><?xml version="1.0" encoding="utf-8"?>
<formControlPr xmlns="http://schemas.microsoft.com/office/spreadsheetml/2009/9/main" objectType="CheckBox" fmlaLink="$F$87" lockText="1" noThreeD="1"/>
</file>

<file path=xl/ctrlProps/ctrlProp58.xml><?xml version="1.0" encoding="utf-8"?>
<formControlPr xmlns="http://schemas.microsoft.com/office/spreadsheetml/2009/9/main" objectType="CheckBox" fmlaLink="$F$89" lockText="1" noThreeD="1"/>
</file>

<file path=xl/ctrlProps/ctrlProp59.xml><?xml version="1.0" encoding="utf-8"?>
<formControlPr xmlns="http://schemas.microsoft.com/office/spreadsheetml/2009/9/main" objectType="CheckBox" fmlaLink="$F$91" lockText="1" noThreeD="1"/>
</file>

<file path=xl/ctrlProps/ctrlProp6.xml><?xml version="1.0" encoding="utf-8"?>
<formControlPr xmlns="http://schemas.microsoft.com/office/spreadsheetml/2009/9/main" objectType="CheckBox" fmlaLink="Q12" lockText="1" noThreeD="1"/>
</file>

<file path=xl/ctrlProps/ctrlProp60.xml><?xml version="1.0" encoding="utf-8"?>
<formControlPr xmlns="http://schemas.microsoft.com/office/spreadsheetml/2009/9/main" objectType="CheckBox" fmlaLink="$F$93" lockText="1" noThreeD="1"/>
</file>

<file path=xl/ctrlProps/ctrlProp61.xml><?xml version="1.0" encoding="utf-8"?>
<formControlPr xmlns="http://schemas.microsoft.com/office/spreadsheetml/2009/9/main" objectType="CheckBox" fmlaLink="$F$95" lockText="1" noThreeD="1"/>
</file>

<file path=xl/ctrlProps/ctrlProp62.xml><?xml version="1.0" encoding="utf-8"?>
<formControlPr xmlns="http://schemas.microsoft.com/office/spreadsheetml/2009/9/main" objectType="CheckBox" fmlaLink="$F$97" lockText="1" noThreeD="1"/>
</file>

<file path=xl/ctrlProps/ctrlProp63.xml><?xml version="1.0" encoding="utf-8"?>
<formControlPr xmlns="http://schemas.microsoft.com/office/spreadsheetml/2009/9/main" objectType="CheckBox" fmlaLink="$F$99" lockText="1" noThreeD="1"/>
</file>

<file path=xl/ctrlProps/ctrlProp64.xml><?xml version="1.0" encoding="utf-8"?>
<formControlPr xmlns="http://schemas.microsoft.com/office/spreadsheetml/2009/9/main" objectType="CheckBox" fmlaLink="$F$101" lockText="1" noThreeD="1"/>
</file>

<file path=xl/ctrlProps/ctrlProp65.xml><?xml version="1.0" encoding="utf-8"?>
<formControlPr xmlns="http://schemas.microsoft.com/office/spreadsheetml/2009/9/main" objectType="CheckBox" fmlaLink="$F$103" lockText="1" noThreeD="1"/>
</file>

<file path=xl/ctrlProps/ctrlProp66.xml><?xml version="1.0" encoding="utf-8"?>
<formControlPr xmlns="http://schemas.microsoft.com/office/spreadsheetml/2009/9/main" objectType="CheckBox" fmlaLink="$F$105" lockText="1" noThreeD="1"/>
</file>

<file path=xl/ctrlProps/ctrlProp67.xml><?xml version="1.0" encoding="utf-8"?>
<formControlPr xmlns="http://schemas.microsoft.com/office/spreadsheetml/2009/9/main" objectType="CheckBox" fmlaLink="$F$107" lockText="1" noThreeD="1"/>
</file>

<file path=xl/ctrlProps/ctrlProp68.xml><?xml version="1.0" encoding="utf-8"?>
<formControlPr xmlns="http://schemas.microsoft.com/office/spreadsheetml/2009/9/main" objectType="CheckBox" fmlaLink="$F$109" lockText="1" noThreeD="1"/>
</file>

<file path=xl/ctrlProps/ctrlProp69.xml><?xml version="1.0" encoding="utf-8"?>
<formControlPr xmlns="http://schemas.microsoft.com/office/spreadsheetml/2009/9/main" objectType="CheckBox" fmlaLink="$F$111"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F$113" lockText="1" noThreeD="1"/>
</file>

<file path=xl/ctrlProps/ctrlProp71.xml><?xml version="1.0" encoding="utf-8"?>
<formControlPr xmlns="http://schemas.microsoft.com/office/spreadsheetml/2009/9/main" objectType="CheckBox" fmlaLink="$F$115" lockText="1" noThreeD="1"/>
</file>

<file path=xl/ctrlProps/ctrlProp72.xml><?xml version="1.0" encoding="utf-8"?>
<formControlPr xmlns="http://schemas.microsoft.com/office/spreadsheetml/2009/9/main" objectType="CheckBox" fmlaLink="$F$117" lockText="1" noThreeD="1"/>
</file>

<file path=xl/ctrlProps/ctrlProp73.xml><?xml version="1.0" encoding="utf-8"?>
<formControlPr xmlns="http://schemas.microsoft.com/office/spreadsheetml/2009/9/main" objectType="CheckBox" fmlaLink="$F$119" lockText="1" noThreeD="1"/>
</file>

<file path=xl/ctrlProps/ctrlProp74.xml><?xml version="1.0" encoding="utf-8"?>
<formControlPr xmlns="http://schemas.microsoft.com/office/spreadsheetml/2009/9/main" objectType="CheckBox" fmlaLink="$F$121" lockText="1" noThreeD="1"/>
</file>

<file path=xl/ctrlProps/ctrlProp75.xml><?xml version="1.0" encoding="utf-8"?>
<formControlPr xmlns="http://schemas.microsoft.com/office/spreadsheetml/2009/9/main" objectType="CheckBox" fmlaLink="$F$123" lockText="1" noThreeD="1"/>
</file>

<file path=xl/ctrlProps/ctrlProp76.xml><?xml version="1.0" encoding="utf-8"?>
<formControlPr xmlns="http://schemas.microsoft.com/office/spreadsheetml/2009/9/main" objectType="CheckBox" fmlaLink="$F$125" lockText="1" noThreeD="1"/>
</file>

<file path=xl/ctrlProps/ctrlProp77.xml><?xml version="1.0" encoding="utf-8"?>
<formControlPr xmlns="http://schemas.microsoft.com/office/spreadsheetml/2009/9/main" objectType="CheckBox" fmlaLink="$F$127" lockText="1" noThreeD="1"/>
</file>

<file path=xl/ctrlProps/ctrlProp78.xml><?xml version="1.0" encoding="utf-8"?>
<formControlPr xmlns="http://schemas.microsoft.com/office/spreadsheetml/2009/9/main" objectType="CheckBox" fmlaLink="$F$129" lockText="1" noThreeD="1"/>
</file>

<file path=xl/ctrlProps/ctrlProp79.xml><?xml version="1.0" encoding="utf-8"?>
<formControlPr xmlns="http://schemas.microsoft.com/office/spreadsheetml/2009/9/main" objectType="CheckBox" fmlaLink="$F$131" lockText="1" noThreeD="1"/>
</file>

<file path=xl/ctrlProps/ctrlProp8.xml><?xml version="1.0" encoding="utf-8"?>
<formControlPr xmlns="http://schemas.microsoft.com/office/spreadsheetml/2009/9/main" objectType="CheckBox" fmlaLink="S12" lockText="1" noThreeD="1"/>
</file>

<file path=xl/ctrlProps/ctrlProp80.xml><?xml version="1.0" encoding="utf-8"?>
<formControlPr xmlns="http://schemas.microsoft.com/office/spreadsheetml/2009/9/main" objectType="CheckBox" fmlaLink="$F$133" lockText="1" noThreeD="1"/>
</file>

<file path=xl/ctrlProps/ctrlProp81.xml><?xml version="1.0" encoding="utf-8"?>
<formControlPr xmlns="http://schemas.microsoft.com/office/spreadsheetml/2009/9/main" objectType="CheckBox" fmlaLink="$F$135" lockText="1" noThreeD="1"/>
</file>

<file path=xl/ctrlProps/ctrlProp82.xml><?xml version="1.0" encoding="utf-8"?>
<formControlPr xmlns="http://schemas.microsoft.com/office/spreadsheetml/2009/9/main" objectType="CheckBox" fmlaLink="$F$137" lockText="1" noThreeD="1"/>
</file>

<file path=xl/ctrlProps/ctrlProp83.xml><?xml version="1.0" encoding="utf-8"?>
<formControlPr xmlns="http://schemas.microsoft.com/office/spreadsheetml/2009/9/main" objectType="CheckBox" fmlaLink="$F$139" lockText="1" noThreeD="1"/>
</file>

<file path=xl/ctrlProps/ctrlProp84.xml><?xml version="1.0" encoding="utf-8"?>
<formControlPr xmlns="http://schemas.microsoft.com/office/spreadsheetml/2009/9/main" objectType="CheckBox" fmlaLink="$F$141" lockText="1" noThreeD="1"/>
</file>

<file path=xl/ctrlProps/ctrlProp85.xml><?xml version="1.0" encoding="utf-8"?>
<formControlPr xmlns="http://schemas.microsoft.com/office/spreadsheetml/2009/9/main" objectType="CheckBox" fmlaLink="$F$143" lockText="1" noThreeD="1"/>
</file>

<file path=xl/ctrlProps/ctrlProp86.xml><?xml version="1.0" encoding="utf-8"?>
<formControlPr xmlns="http://schemas.microsoft.com/office/spreadsheetml/2009/9/main" objectType="CheckBox" fmlaLink="$F$145" lockText="1" noThreeD="1"/>
</file>

<file path=xl/ctrlProps/ctrlProp87.xml><?xml version="1.0" encoding="utf-8"?>
<formControlPr xmlns="http://schemas.microsoft.com/office/spreadsheetml/2009/9/main" objectType="CheckBox" fmlaLink="$F$147" lockText="1" noThreeD="1"/>
</file>

<file path=xl/ctrlProps/ctrlProp88.xml><?xml version="1.0" encoding="utf-8"?>
<formControlPr xmlns="http://schemas.microsoft.com/office/spreadsheetml/2009/9/main" objectType="CheckBox" fmlaLink="$F$149" lockText="1" noThreeD="1"/>
</file>

<file path=xl/ctrlProps/ctrlProp89.xml><?xml version="1.0" encoding="utf-8"?>
<formControlPr xmlns="http://schemas.microsoft.com/office/spreadsheetml/2009/9/main" objectType="CheckBox" fmlaLink="$F$151" lockText="1" noThreeD="1"/>
</file>

<file path=xl/ctrlProps/ctrlProp9.xml><?xml version="1.0" encoding="utf-8"?>
<formControlPr xmlns="http://schemas.microsoft.com/office/spreadsheetml/2009/9/main" objectType="CheckBox" fmlaLink="T12" lockText="1" noThreeD="1"/>
</file>

<file path=xl/ctrlProps/ctrlProp90.xml><?xml version="1.0" encoding="utf-8"?>
<formControlPr xmlns="http://schemas.microsoft.com/office/spreadsheetml/2009/9/main" objectType="CheckBox" fmlaLink="$F$153" lockText="1" noThreeD="1"/>
</file>

<file path=xl/ctrlProps/ctrlProp91.xml><?xml version="1.0" encoding="utf-8"?>
<formControlPr xmlns="http://schemas.microsoft.com/office/spreadsheetml/2009/9/main" objectType="CheckBox" fmlaLink="$F$155" lockText="1" noThreeD="1"/>
</file>

<file path=xl/ctrlProps/ctrlProp92.xml><?xml version="1.0" encoding="utf-8"?>
<formControlPr xmlns="http://schemas.microsoft.com/office/spreadsheetml/2009/9/main" objectType="CheckBox" fmlaLink="$F$157" lockText="1" noThreeD="1"/>
</file>

<file path=xl/ctrlProps/ctrlProp93.xml><?xml version="1.0" encoding="utf-8"?>
<formControlPr xmlns="http://schemas.microsoft.com/office/spreadsheetml/2009/9/main" objectType="CheckBox" fmlaLink="$F$159" lockText="1" noThreeD="1"/>
</file>

<file path=xl/ctrlProps/ctrlProp94.xml><?xml version="1.0" encoding="utf-8"?>
<formControlPr xmlns="http://schemas.microsoft.com/office/spreadsheetml/2009/9/main" objectType="CheckBox" fmlaLink="$F$161" lockText="1" noThreeD="1"/>
</file>

<file path=xl/ctrlProps/ctrlProp95.xml><?xml version="1.0" encoding="utf-8"?>
<formControlPr xmlns="http://schemas.microsoft.com/office/spreadsheetml/2009/9/main" objectType="CheckBox" fmlaLink="$F$163" lockText="1" noThreeD="1"/>
</file>

<file path=xl/ctrlProps/ctrlProp96.xml><?xml version="1.0" encoding="utf-8"?>
<formControlPr xmlns="http://schemas.microsoft.com/office/spreadsheetml/2009/9/main" objectType="CheckBox" fmlaLink="$F$165" lockText="1" noThreeD="1"/>
</file>

<file path=xl/ctrlProps/ctrlProp97.xml><?xml version="1.0" encoding="utf-8"?>
<formControlPr xmlns="http://schemas.microsoft.com/office/spreadsheetml/2009/9/main" objectType="CheckBox" fmlaLink="$F$167" lockText="1" noThreeD="1"/>
</file>

<file path=xl/ctrlProps/ctrlProp98.xml><?xml version="1.0" encoding="utf-8"?>
<formControlPr xmlns="http://schemas.microsoft.com/office/spreadsheetml/2009/9/main" objectType="CheckBox" fmlaLink="$F$169" lockText="1" noThreeD="1"/>
</file>

<file path=xl/ctrlProps/ctrlProp99.xml><?xml version="1.0" encoding="utf-8"?>
<formControlPr xmlns="http://schemas.microsoft.com/office/spreadsheetml/2009/9/main" objectType="CheckBox" fmlaLink="$F$17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438150</xdr:colOff>
      <xdr:row>10</xdr:row>
      <xdr:rowOff>828675</xdr:rowOff>
    </xdr:from>
    <xdr:to>
      <xdr:col>2</xdr:col>
      <xdr:colOff>1257300</xdr:colOff>
      <xdr:row>11</xdr:row>
      <xdr:rowOff>257175</xdr:rowOff>
    </xdr:to>
    <xdr:sp macro="" textlink="">
      <xdr:nvSpPr>
        <xdr:cNvPr id="577286" name="AutoShape 1">
          <a:extLst>
            <a:ext uri="{FF2B5EF4-FFF2-40B4-BE49-F238E27FC236}">
              <a16:creationId xmlns:a16="http://schemas.microsoft.com/office/drawing/2014/main" id="{00000000-0008-0000-0000-000006CF0800}"/>
            </a:ext>
          </a:extLst>
        </xdr:cNvPr>
        <xdr:cNvSpPr>
          <a:spLocks noChangeArrowheads="1"/>
        </xdr:cNvSpPr>
      </xdr:nvSpPr>
      <xdr:spPr bwMode="auto">
        <a:xfrm>
          <a:off x="5695950" y="10620375"/>
          <a:ext cx="819150" cy="295275"/>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99CC00"/>
        </a:solidFill>
        <a:ln w="9525">
          <a:solidFill>
            <a:srgbClr val="000000"/>
          </a:solidFill>
          <a:miter lim="800000"/>
          <a:headEnd/>
          <a:tailEnd/>
        </a:ln>
      </xdr:spPr>
    </xdr:sp>
    <xdr:clientData/>
  </xdr:twoCellAnchor>
  <xdr:twoCellAnchor>
    <xdr:from>
      <xdr:col>2</xdr:col>
      <xdr:colOff>361950</xdr:colOff>
      <xdr:row>9</xdr:row>
      <xdr:rowOff>0</xdr:rowOff>
    </xdr:from>
    <xdr:to>
      <xdr:col>2</xdr:col>
      <xdr:colOff>3619500</xdr:colOff>
      <xdr:row>11</xdr:row>
      <xdr:rowOff>47625</xdr:rowOff>
    </xdr:to>
    <xdr:sp macro="" textlink="">
      <xdr:nvSpPr>
        <xdr:cNvPr id="577287" name="Rectangle 2">
          <a:extLst>
            <a:ext uri="{FF2B5EF4-FFF2-40B4-BE49-F238E27FC236}">
              <a16:creationId xmlns:a16="http://schemas.microsoft.com/office/drawing/2014/main" id="{00000000-0008-0000-0000-000007CF0800}"/>
            </a:ext>
          </a:extLst>
        </xdr:cNvPr>
        <xdr:cNvSpPr>
          <a:spLocks noChangeArrowheads="1"/>
        </xdr:cNvSpPr>
      </xdr:nvSpPr>
      <xdr:spPr bwMode="auto">
        <a:xfrm>
          <a:off x="5619750" y="8515350"/>
          <a:ext cx="3257550" cy="2190750"/>
        </a:xfrm>
        <a:prstGeom prst="rect">
          <a:avLst/>
        </a:prstGeom>
        <a:solidFill>
          <a:srgbClr val="FFFFFF"/>
        </a:solidFill>
        <a:ln w="9525">
          <a:solidFill>
            <a:srgbClr val="000000"/>
          </a:solidFill>
          <a:miter lim="800000"/>
          <a:headEnd/>
          <a:tailEnd/>
        </a:ln>
      </xdr:spPr>
    </xdr:sp>
    <xdr:clientData/>
  </xdr:twoCellAnchor>
  <xdr:twoCellAnchor>
    <xdr:from>
      <xdr:col>2</xdr:col>
      <xdr:colOff>885825</xdr:colOff>
      <xdr:row>9</xdr:row>
      <xdr:rowOff>990600</xdr:rowOff>
    </xdr:from>
    <xdr:to>
      <xdr:col>2</xdr:col>
      <xdr:colOff>1704975</xdr:colOff>
      <xdr:row>10</xdr:row>
      <xdr:rowOff>28575</xdr:rowOff>
    </xdr:to>
    <xdr:sp macro="" textlink="">
      <xdr:nvSpPr>
        <xdr:cNvPr id="577288" name="AutoShape 3">
          <a:extLst>
            <a:ext uri="{FF2B5EF4-FFF2-40B4-BE49-F238E27FC236}">
              <a16:creationId xmlns:a16="http://schemas.microsoft.com/office/drawing/2014/main" id="{00000000-0008-0000-0000-000008CF0800}"/>
            </a:ext>
          </a:extLst>
        </xdr:cNvPr>
        <xdr:cNvSpPr>
          <a:spLocks noChangeArrowheads="1"/>
        </xdr:cNvSpPr>
      </xdr:nvSpPr>
      <xdr:spPr bwMode="auto">
        <a:xfrm>
          <a:off x="6143625" y="9505950"/>
          <a:ext cx="819150" cy="314325"/>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3366FF"/>
        </a:solidFill>
        <a:ln w="9525">
          <a:solidFill>
            <a:srgbClr val="000000"/>
          </a:solidFill>
          <a:miter lim="800000"/>
          <a:headEnd/>
          <a:tailEnd/>
        </a:ln>
      </xdr:spPr>
    </xdr:sp>
    <xdr:clientData/>
  </xdr:twoCellAnchor>
  <xdr:twoCellAnchor editAs="oneCell">
    <xdr:from>
      <xdr:col>2</xdr:col>
      <xdr:colOff>495300</xdr:colOff>
      <xdr:row>3</xdr:row>
      <xdr:rowOff>1647825</xdr:rowOff>
    </xdr:from>
    <xdr:to>
      <xdr:col>2</xdr:col>
      <xdr:colOff>3962400</xdr:colOff>
      <xdr:row>7</xdr:row>
      <xdr:rowOff>190500</xdr:rowOff>
    </xdr:to>
    <xdr:pic>
      <xdr:nvPicPr>
        <xdr:cNvPr id="577289" name="Picture 9">
          <a:extLst>
            <a:ext uri="{FF2B5EF4-FFF2-40B4-BE49-F238E27FC236}">
              <a16:creationId xmlns:a16="http://schemas.microsoft.com/office/drawing/2014/main" id="{00000000-0008-0000-0000-000009CF0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121" t="20964" r="40137" b="34114"/>
        <a:stretch>
          <a:fillRect/>
        </a:stretch>
      </xdr:blipFill>
      <xdr:spPr bwMode="auto">
        <a:xfrm>
          <a:off x="5753100" y="3724275"/>
          <a:ext cx="3467100"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127000</xdr:colOff>
      <xdr:row>1</xdr:row>
      <xdr:rowOff>165733</xdr:rowOff>
    </xdr:from>
    <xdr:to>
      <xdr:col>2</xdr:col>
      <xdr:colOff>4508328</xdr:colOff>
      <xdr:row>2</xdr:row>
      <xdr:rowOff>723899</xdr:rowOff>
    </xdr:to>
    <xdr:sp macro="" textlink="">
      <xdr:nvSpPr>
        <xdr:cNvPr id="14346" name="AutoShape 10">
          <a:extLst>
            <a:ext uri="{FF2B5EF4-FFF2-40B4-BE49-F238E27FC236}">
              <a16:creationId xmlns:a16="http://schemas.microsoft.com/office/drawing/2014/main" id="{00000000-0008-0000-0000-00000A380000}"/>
            </a:ext>
          </a:extLst>
        </xdr:cNvPr>
        <xdr:cNvSpPr>
          <a:spLocks noChangeArrowheads="1"/>
        </xdr:cNvSpPr>
      </xdr:nvSpPr>
      <xdr:spPr bwMode="auto">
        <a:xfrm flipV="1">
          <a:off x="118745" y="676273"/>
          <a:ext cx="8667786" cy="1365886"/>
        </a:xfrm>
        <a:prstGeom prst="wedgeEllipseCallout">
          <a:avLst>
            <a:gd name="adj1" fmla="val -32344"/>
            <a:gd name="adj2" fmla="val -3884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600"/>
            </a:lnSpc>
            <a:defRPr sz="1000"/>
          </a:pPr>
          <a:endParaRPr lang="ja-JP" altLang="en-US" sz="1400" b="0" i="0" u="none" strike="noStrike" baseline="0">
            <a:solidFill>
              <a:srgbClr val="000000"/>
            </a:solidFill>
            <a:latin typeface="ＭＳ Ｐゴシック"/>
            <a:ea typeface="ＭＳ Ｐゴシック"/>
          </a:endParaRPr>
        </a:p>
        <a:p>
          <a:pPr algn="l" rtl="0">
            <a:lnSpc>
              <a:spcPts val="1700"/>
            </a:lnSpc>
            <a:defRPr sz="1000"/>
          </a:pPr>
          <a:r>
            <a:rPr lang="ja-JP" altLang="en-US" sz="1400" b="0" i="0" u="none" strike="noStrike" baseline="0">
              <a:solidFill>
                <a:srgbClr val="000000"/>
              </a:solidFill>
              <a:latin typeface="ＭＳ Ｐゴシック"/>
              <a:ea typeface="ＭＳ Ｐゴシック"/>
            </a:rPr>
            <a:t>エクセルの機能により、手書きの調査票に比べて、</a:t>
          </a:r>
          <a:r>
            <a:rPr lang="ja-JP" altLang="en-US" sz="1400" b="0" i="0" u="sng" strike="noStrike" baseline="0">
              <a:solidFill>
                <a:srgbClr val="000000"/>
              </a:solidFill>
              <a:latin typeface="ＭＳ Ｐゴシック"/>
              <a:ea typeface="ＭＳ Ｐゴシック"/>
            </a:rPr>
            <a:t>記入の簡略化、転記ミス防止</a:t>
          </a:r>
          <a:r>
            <a:rPr lang="ja-JP" altLang="en-US" sz="1400" b="0" i="0" u="none" strike="noStrike" baseline="0">
              <a:solidFill>
                <a:srgbClr val="000000"/>
              </a:solidFill>
              <a:latin typeface="ＭＳ Ｐゴシック"/>
              <a:ea typeface="ＭＳ Ｐゴシック"/>
            </a:rPr>
            <a:t>が可能になっています。</a:t>
          </a:r>
        </a:p>
        <a:p>
          <a:pPr algn="l" rtl="0">
            <a:lnSpc>
              <a:spcPts val="1400"/>
            </a:lnSpc>
            <a:defRPr sz="1000"/>
          </a:pPr>
          <a:r>
            <a:rPr lang="ja-JP" altLang="en-US" sz="1400" b="0" i="0" u="none" strike="noStrike" baseline="0">
              <a:solidFill>
                <a:srgbClr val="000000"/>
              </a:solidFill>
              <a:latin typeface="ＭＳ Ｐゴシック"/>
              <a:ea typeface="ＭＳ Ｐゴシック"/>
            </a:rPr>
            <a:t>（解除パスワードは非公開ですが、解除しなくても必要な箇所には記入できます。）</a:t>
          </a:r>
        </a:p>
      </xdr:txBody>
    </xdr:sp>
    <xdr:clientData/>
  </xdr:twoCellAnchor>
  <xdr:twoCellAnchor>
    <xdr:from>
      <xdr:col>1</xdr:col>
      <xdr:colOff>1413872</xdr:colOff>
      <xdr:row>14</xdr:row>
      <xdr:rowOff>107950</xdr:rowOff>
    </xdr:from>
    <xdr:to>
      <xdr:col>2</xdr:col>
      <xdr:colOff>1169908</xdr:colOff>
      <xdr:row>17</xdr:row>
      <xdr:rowOff>162219</xdr:rowOff>
    </xdr:to>
    <xdr:sp macro="" textlink="">
      <xdr:nvSpPr>
        <xdr:cNvPr id="14357" name="AutoShape 13">
          <a:extLst>
            <a:ext uri="{FF2B5EF4-FFF2-40B4-BE49-F238E27FC236}">
              <a16:creationId xmlns:a16="http://schemas.microsoft.com/office/drawing/2014/main" id="{00000000-0008-0000-0000-000015380000}"/>
            </a:ext>
          </a:extLst>
        </xdr:cNvPr>
        <xdr:cNvSpPr>
          <a:spLocks noChangeArrowheads="1"/>
        </xdr:cNvSpPr>
      </xdr:nvSpPr>
      <xdr:spPr bwMode="auto">
        <a:xfrm>
          <a:off x="1763122" y="14185900"/>
          <a:ext cx="4226436" cy="587669"/>
        </a:xfrm>
        <a:prstGeom prst="flowChartAlternateProcess">
          <a:avLst/>
        </a:prstGeom>
        <a:solidFill>
          <a:srgbClr val="FFFFFF"/>
        </a:solidFill>
        <a:ln w="12700">
          <a:solidFill>
            <a:srgbClr val="000000"/>
          </a:solidFill>
          <a:miter lim="800000"/>
          <a:headEnd/>
          <a:tailEnd/>
        </a:ln>
        <a:effectLst>
          <a:outerShdw dist="71842" dir="2700000" algn="ctr" rotWithShape="0">
            <a:srgbClr val="808080"/>
          </a:outerShdw>
        </a:effectLst>
      </xdr:spPr>
      <xdr:txBody>
        <a:bodyPr vertOverflow="clip" wrap="square" lIns="45720" tIns="27432" rIns="45720" bIns="27432" anchor="ctr"/>
        <a:lstStyle/>
        <a:p>
          <a:pPr algn="ctr" rtl="0">
            <a:lnSpc>
              <a:spcPts val="2300"/>
            </a:lnSpc>
            <a:defRPr sz="1000"/>
          </a:pPr>
          <a:r>
            <a:rPr lang="ja-JP" altLang="en-US" sz="2000" b="0" i="0" u="none" strike="noStrike" baseline="0">
              <a:solidFill>
                <a:srgbClr val="000000"/>
              </a:solidFill>
              <a:latin typeface="ＭＳ Ｐゴシック"/>
              <a:ea typeface="ＭＳ Ｐゴシック"/>
            </a:rPr>
            <a:t>記入の早見表も参考にご利用ください。</a:t>
          </a:r>
        </a:p>
      </xdr:txBody>
    </xdr:sp>
    <xdr:clientData/>
  </xdr:twoCellAnchor>
  <xdr:twoCellAnchor>
    <xdr:from>
      <xdr:col>2</xdr:col>
      <xdr:colOff>762000</xdr:colOff>
      <xdr:row>7</xdr:row>
      <xdr:rowOff>609600</xdr:rowOff>
    </xdr:from>
    <xdr:to>
      <xdr:col>2</xdr:col>
      <xdr:colOff>4029075</xdr:colOff>
      <xdr:row>9</xdr:row>
      <xdr:rowOff>1085850</xdr:rowOff>
    </xdr:to>
    <xdr:sp macro="" textlink="">
      <xdr:nvSpPr>
        <xdr:cNvPr id="577292" name="Rectangle 14">
          <a:extLst>
            <a:ext uri="{FF2B5EF4-FFF2-40B4-BE49-F238E27FC236}">
              <a16:creationId xmlns:a16="http://schemas.microsoft.com/office/drawing/2014/main" id="{00000000-0008-0000-0000-00000CCF0800}"/>
            </a:ext>
          </a:extLst>
        </xdr:cNvPr>
        <xdr:cNvSpPr>
          <a:spLocks noChangeArrowheads="1"/>
        </xdr:cNvSpPr>
      </xdr:nvSpPr>
      <xdr:spPr bwMode="auto">
        <a:xfrm>
          <a:off x="6019800" y="7400925"/>
          <a:ext cx="3267075" cy="2200275"/>
        </a:xfrm>
        <a:prstGeom prst="rect">
          <a:avLst/>
        </a:prstGeom>
        <a:solidFill>
          <a:srgbClr val="FFFFFF"/>
        </a:solidFill>
        <a:ln w="9525">
          <a:solidFill>
            <a:srgbClr val="000000"/>
          </a:solidFill>
          <a:miter lim="800000"/>
          <a:headEnd/>
          <a:tailEnd/>
        </a:ln>
      </xdr:spPr>
    </xdr:sp>
    <xdr:clientData/>
  </xdr:twoCellAnchor>
  <xdr:twoCellAnchor>
    <xdr:from>
      <xdr:col>2</xdr:col>
      <xdr:colOff>2276475</xdr:colOff>
      <xdr:row>9</xdr:row>
      <xdr:rowOff>723900</xdr:rowOff>
    </xdr:from>
    <xdr:to>
      <xdr:col>2</xdr:col>
      <xdr:colOff>2590800</xdr:colOff>
      <xdr:row>10</xdr:row>
      <xdr:rowOff>238125</xdr:rowOff>
    </xdr:to>
    <xdr:sp macro="" textlink="">
      <xdr:nvSpPr>
        <xdr:cNvPr id="577293" name="AutoShape 5">
          <a:extLst>
            <a:ext uri="{FF2B5EF4-FFF2-40B4-BE49-F238E27FC236}">
              <a16:creationId xmlns:a16="http://schemas.microsoft.com/office/drawing/2014/main" id="{00000000-0008-0000-0000-00000DCF0800}"/>
            </a:ext>
          </a:extLst>
        </xdr:cNvPr>
        <xdr:cNvSpPr>
          <a:spLocks noChangeArrowheads="1"/>
        </xdr:cNvSpPr>
      </xdr:nvSpPr>
      <xdr:spPr bwMode="auto">
        <a:xfrm rot="-5400000">
          <a:off x="7296150" y="9477375"/>
          <a:ext cx="790575" cy="314325"/>
        </a:xfrm>
        <a:custGeom>
          <a:avLst/>
          <a:gdLst>
            <a:gd name="T0" fmla="*/ 2147483646 w 21600"/>
            <a:gd name="T1" fmla="*/ 0 h 21600"/>
            <a:gd name="T2" fmla="*/ 0 w 21600"/>
            <a:gd name="T3" fmla="*/ 2147483646 h 21600"/>
            <a:gd name="T4" fmla="*/ 2147483646 w 21600"/>
            <a:gd name="T5" fmla="*/ 2147483646 h 21600"/>
            <a:gd name="T6" fmla="*/ 2147483646 w 21600"/>
            <a:gd name="T7" fmla="*/ 2147483646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C0C0C0"/>
        </a:solidFill>
        <a:ln w="9525">
          <a:solidFill>
            <a:srgbClr val="000000"/>
          </a:solidFill>
          <a:miter lim="800000"/>
          <a:headEnd/>
          <a:tailEnd/>
        </a:ln>
      </xdr:spPr>
    </xdr:sp>
    <xdr:clientData/>
  </xdr:twoCellAnchor>
  <xdr:oneCellAnchor>
    <xdr:from>
      <xdr:col>2</xdr:col>
      <xdr:colOff>421342</xdr:colOff>
      <xdr:row>10</xdr:row>
      <xdr:rowOff>442854</xdr:rowOff>
    </xdr:from>
    <xdr:ext cx="1025858" cy="270330"/>
    <xdr:sp macro="" textlink="">
      <xdr:nvSpPr>
        <xdr:cNvPr id="14342" name="Text Box 6">
          <a:extLst>
            <a:ext uri="{FF2B5EF4-FFF2-40B4-BE49-F238E27FC236}">
              <a16:creationId xmlns:a16="http://schemas.microsoft.com/office/drawing/2014/main" id="{00000000-0008-0000-0000-000006380000}"/>
            </a:ext>
          </a:extLst>
        </xdr:cNvPr>
        <xdr:cNvSpPr txBox="1">
          <a:spLocks noChangeArrowheads="1"/>
        </xdr:cNvSpPr>
      </xdr:nvSpPr>
      <xdr:spPr bwMode="auto">
        <a:xfrm>
          <a:off x="5679142" y="10234554"/>
          <a:ext cx="1025858" cy="270330"/>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入力用シート</a:t>
          </a:r>
        </a:p>
      </xdr:txBody>
    </xdr:sp>
    <xdr:clientData/>
  </xdr:oneCellAnchor>
  <xdr:oneCellAnchor>
    <xdr:from>
      <xdr:col>2</xdr:col>
      <xdr:colOff>814857</xdr:colOff>
      <xdr:row>9</xdr:row>
      <xdr:rowOff>621115</xdr:rowOff>
    </xdr:from>
    <xdr:ext cx="1025857" cy="270330"/>
    <xdr:sp macro="" textlink="">
      <xdr:nvSpPr>
        <xdr:cNvPr id="14343" name="Text Box 7">
          <a:extLst>
            <a:ext uri="{FF2B5EF4-FFF2-40B4-BE49-F238E27FC236}">
              <a16:creationId xmlns:a16="http://schemas.microsoft.com/office/drawing/2014/main" id="{00000000-0008-0000-0000-000007380000}"/>
            </a:ext>
          </a:extLst>
        </xdr:cNvPr>
        <xdr:cNvSpPr txBox="1">
          <a:spLocks noChangeArrowheads="1"/>
        </xdr:cNvSpPr>
      </xdr:nvSpPr>
      <xdr:spPr bwMode="auto">
        <a:xfrm>
          <a:off x="6072657" y="9136465"/>
          <a:ext cx="1025857" cy="270330"/>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提出用シート</a:t>
          </a:r>
        </a:p>
      </xdr:txBody>
    </xdr:sp>
    <xdr:clientData/>
  </xdr:oneCellAnchor>
  <xdr:oneCellAnchor>
    <xdr:from>
      <xdr:col>2</xdr:col>
      <xdr:colOff>1456140</xdr:colOff>
      <xdr:row>9</xdr:row>
      <xdr:rowOff>262122</xdr:rowOff>
    </xdr:from>
    <xdr:ext cx="1943161" cy="270330"/>
    <xdr:sp macro="" textlink="">
      <xdr:nvSpPr>
        <xdr:cNvPr id="14344" name="Text Box 8">
          <a:extLst>
            <a:ext uri="{FF2B5EF4-FFF2-40B4-BE49-F238E27FC236}">
              <a16:creationId xmlns:a16="http://schemas.microsoft.com/office/drawing/2014/main" id="{00000000-0008-0000-0000-000008380000}"/>
            </a:ext>
          </a:extLst>
        </xdr:cNvPr>
        <xdr:cNvSpPr txBox="1">
          <a:spLocks noChangeArrowheads="1"/>
        </xdr:cNvSpPr>
      </xdr:nvSpPr>
      <xdr:spPr bwMode="auto">
        <a:xfrm>
          <a:off x="6713940" y="8777472"/>
          <a:ext cx="1943161" cy="270330"/>
        </a:xfrm>
        <a:prstGeom prst="rect">
          <a:avLst/>
        </a:prstGeom>
        <a:solidFill>
          <a:srgbClr val="FFFFFF"/>
        </a:solid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入力内容が反映されます</a:t>
          </a:r>
        </a:p>
      </xdr:txBody>
    </xdr:sp>
    <xdr:clientData/>
  </xdr:oneCellAnchor>
  <xdr:twoCellAnchor>
    <xdr:from>
      <xdr:col>2</xdr:col>
      <xdr:colOff>1124585</xdr:colOff>
      <xdr:row>7</xdr:row>
      <xdr:rowOff>803275</xdr:rowOff>
    </xdr:from>
    <xdr:to>
      <xdr:col>2</xdr:col>
      <xdr:colOff>3669581</xdr:colOff>
      <xdr:row>8</xdr:row>
      <xdr:rowOff>579845</xdr:rowOff>
    </xdr:to>
    <xdr:sp macro="" textlink="">
      <xdr:nvSpPr>
        <xdr:cNvPr id="14351" name="AutoShape 15">
          <a:extLst>
            <a:ext uri="{FF2B5EF4-FFF2-40B4-BE49-F238E27FC236}">
              <a16:creationId xmlns:a16="http://schemas.microsoft.com/office/drawing/2014/main" id="{00000000-0008-0000-0000-00000F380000}"/>
            </a:ext>
          </a:extLst>
        </xdr:cNvPr>
        <xdr:cNvSpPr>
          <a:spLocks noChangeArrowheads="1"/>
        </xdr:cNvSpPr>
      </xdr:nvSpPr>
      <xdr:spPr bwMode="auto">
        <a:xfrm>
          <a:off x="6372225" y="7600950"/>
          <a:ext cx="2562225" cy="657225"/>
        </a:xfrm>
        <a:prstGeom prst="flowChartAlternateProcess">
          <a:avLst/>
        </a:prstGeom>
        <a:solidFill>
          <a:srgbClr val="FFFFFF"/>
        </a:solidFill>
        <a:ln w="12700">
          <a:solidFill>
            <a:srgbClr val="000000"/>
          </a:solidFill>
          <a:miter lim="800000"/>
          <a:headEnd/>
          <a:tailEnd/>
        </a:ln>
        <a:effectLst>
          <a:outerShdw dist="71842" dir="2700000" algn="ctr" rotWithShape="0">
            <a:srgbClr val="808080"/>
          </a:outerShdw>
        </a:effectLst>
      </xdr:spPr>
      <xdr:txBody>
        <a:bodyPr vertOverflow="clip" wrap="square" lIns="27432" tIns="18288" rIns="27432" bIns="18288"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こちらを印刷の上、</a:t>
          </a:r>
        </a:p>
        <a:p>
          <a:pPr algn="ctr" rtl="0">
            <a:lnSpc>
              <a:spcPts val="1500"/>
            </a:lnSpc>
            <a:defRPr sz="1000"/>
          </a:pPr>
          <a:r>
            <a:rPr lang="ja-JP" altLang="en-US" sz="1400" b="0" i="0" u="none" strike="noStrike" baseline="0">
              <a:solidFill>
                <a:srgbClr val="000000"/>
              </a:solidFill>
              <a:latin typeface="ＭＳ Ｐゴシック"/>
              <a:ea typeface="ＭＳ Ｐゴシック"/>
            </a:rPr>
            <a:t>期日までに送付してください。</a:t>
          </a:r>
        </a:p>
      </xdr:txBody>
    </xdr:sp>
    <xdr:clientData/>
  </xdr:twoCellAnchor>
  <xdr:twoCellAnchor>
    <xdr:from>
      <xdr:col>2</xdr:col>
      <xdr:colOff>1206023</xdr:colOff>
      <xdr:row>5</xdr:row>
      <xdr:rowOff>152400</xdr:rowOff>
    </xdr:from>
    <xdr:to>
      <xdr:col>2</xdr:col>
      <xdr:colOff>1521852</xdr:colOff>
      <xdr:row>5</xdr:row>
      <xdr:rowOff>481157</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6465093" y="4924425"/>
          <a:ext cx="319088" cy="319088"/>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482600</xdr:colOff>
      <xdr:row>3</xdr:row>
      <xdr:rowOff>89535</xdr:rowOff>
    </xdr:from>
    <xdr:ext cx="4009306" cy="1391457"/>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173980" y="2164080"/>
          <a:ext cx="3623965" cy="141103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1700"/>
            </a:lnSpc>
          </a:pPr>
          <a:r>
            <a:rPr kumimoji="1" lang="ja-JP" altLang="en-US" sz="1400">
              <a:solidFill>
                <a:srgbClr val="FF0000"/>
              </a:solidFill>
            </a:rPr>
            <a:t>セルの右肩に、赤色の三角が表示されている箇所は、マウスカーソルを合わせると、より詳細な注釈が表示されます。</a:t>
          </a:r>
        </a:p>
        <a:p>
          <a:pPr>
            <a:lnSpc>
              <a:spcPts val="1700"/>
            </a:lnSpc>
          </a:pPr>
          <a:r>
            <a:rPr kumimoji="1" lang="ja-JP" altLang="en-US" sz="1400">
              <a:solidFill>
                <a:srgbClr val="FF0000"/>
              </a:solidFill>
            </a:rPr>
            <a:t>ご参照ください。</a:t>
          </a:r>
        </a:p>
      </xdr:txBody>
    </xdr:sp>
    <xdr:clientData/>
  </xdr:oneCellAnchor>
  <xdr:twoCellAnchor>
    <xdr:from>
      <xdr:col>2</xdr:col>
      <xdr:colOff>1382439</xdr:colOff>
      <xdr:row>3</xdr:row>
      <xdr:rowOff>1503748</xdr:rowOff>
    </xdr:from>
    <xdr:to>
      <xdr:col>2</xdr:col>
      <xdr:colOff>2491511</xdr:colOff>
      <xdr:row>5</xdr:row>
      <xdr:rowOff>152406</xdr:rowOff>
    </xdr:to>
    <xdr:cxnSp macro="">
      <xdr:nvCxnSpPr>
        <xdr:cNvPr id="7" name="直線矢印コネクタ 6">
          <a:extLst>
            <a:ext uri="{FF2B5EF4-FFF2-40B4-BE49-F238E27FC236}">
              <a16:creationId xmlns:a16="http://schemas.microsoft.com/office/drawing/2014/main" id="{00000000-0008-0000-0000-000007000000}"/>
            </a:ext>
          </a:extLst>
        </xdr:cNvPr>
        <xdr:cNvCxnSpPr>
          <a:stCxn id="2" idx="0"/>
          <a:endCxn id="3" idx="2"/>
        </xdr:cNvCxnSpPr>
      </xdr:nvCxnSpPr>
      <xdr:spPr>
        <a:xfrm flipV="1">
          <a:off x="5962059" y="3575118"/>
          <a:ext cx="1023904" cy="1332162"/>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78105</xdr:colOff>
      <xdr:row>3</xdr:row>
      <xdr:rowOff>89535</xdr:rowOff>
    </xdr:from>
    <xdr:ext cx="5101972" cy="1412897"/>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68580" y="2164080"/>
          <a:ext cx="5082540" cy="1409700"/>
        </a:xfrm>
        <a:prstGeom prst="rect">
          <a:avLst/>
        </a:prstGeom>
        <a:solidFill>
          <a:srgbClr val="FF0000"/>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1500"/>
            </a:lnSpc>
          </a:pPr>
          <a:r>
            <a:rPr kumimoji="1" lang="ja-JP" altLang="en-US" sz="1200">
              <a:solidFill>
                <a:schemeClr val="bg1"/>
              </a:solidFill>
            </a:rPr>
            <a:t>ダウンロードの環境によって、すべての注釈が表示されている場合があります。その場合、以下の方法で注釈を非表示にしてください。</a:t>
          </a:r>
        </a:p>
        <a:p>
          <a:pPr>
            <a:lnSpc>
              <a:spcPts val="1400"/>
            </a:lnSpc>
          </a:pPr>
          <a:r>
            <a:rPr kumimoji="1" lang="en-US" altLang="ja-JP" sz="1200" b="1">
              <a:solidFill>
                <a:schemeClr val="bg1"/>
              </a:solidFill>
            </a:rPr>
            <a:t>【</a:t>
          </a:r>
          <a:r>
            <a:rPr kumimoji="1" lang="ja-JP" altLang="en-US" sz="1200" b="1">
              <a:solidFill>
                <a:schemeClr val="bg1"/>
              </a:solidFill>
            </a:rPr>
            <a:t>リボンメニュー「校閲」－「すべてのコメントの表示」をクリック</a:t>
          </a:r>
          <a:r>
            <a:rPr kumimoji="1" lang="en-US" altLang="ja-JP" sz="1200" b="1">
              <a:solidFill>
                <a:schemeClr val="bg1"/>
              </a:solidFill>
            </a:rPr>
            <a:t>】</a:t>
          </a:r>
          <a:endParaRPr kumimoji="1" lang="ja-JP" altLang="en-US" sz="1200" b="1">
            <a:solidFill>
              <a:schemeClr val="bg1"/>
            </a:solidFill>
          </a:endParaRPr>
        </a:p>
      </xdr:txBody>
    </xdr:sp>
    <xdr:clientData/>
  </xdr:oneCellAnchor>
  <xdr:twoCellAnchor editAs="oneCell">
    <xdr:from>
      <xdr:col>1</xdr:col>
      <xdr:colOff>317500</xdr:colOff>
      <xdr:row>3</xdr:row>
      <xdr:rowOff>752475</xdr:rowOff>
    </xdr:from>
    <xdr:to>
      <xdr:col>1</xdr:col>
      <xdr:colOff>4464050</xdr:colOff>
      <xdr:row>3</xdr:row>
      <xdr:rowOff>1438275</xdr:rowOff>
    </xdr:to>
    <xdr:pic>
      <xdr:nvPicPr>
        <xdr:cNvPr id="577302" name="図 7">
          <a:extLst>
            <a:ext uri="{FF2B5EF4-FFF2-40B4-BE49-F238E27FC236}">
              <a16:creationId xmlns:a16="http://schemas.microsoft.com/office/drawing/2014/main" id="{00000000-0008-0000-0000-000016CF08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2822575"/>
          <a:ext cx="4146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2155825</xdr:colOff>
      <xdr:row>3</xdr:row>
      <xdr:rowOff>991235</xdr:rowOff>
    </xdr:from>
    <xdr:to>
      <xdr:col>1</xdr:col>
      <xdr:colOff>3089928</xdr:colOff>
      <xdr:row>3</xdr:row>
      <xdr:rowOff>1183100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505075" y="3061335"/>
          <a:ext cx="934103" cy="1918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28575</xdr:colOff>
      <xdr:row>19</xdr:row>
      <xdr:rowOff>9525</xdr:rowOff>
    </xdr:from>
    <xdr:to>
      <xdr:col>30</xdr:col>
      <xdr:colOff>104775</xdr:colOff>
      <xdr:row>19</xdr:row>
      <xdr:rowOff>9525</xdr:rowOff>
    </xdr:to>
    <xdr:sp macro="" textlink="">
      <xdr:nvSpPr>
        <xdr:cNvPr id="598869" name="Oval 1">
          <a:extLst>
            <a:ext uri="{FF2B5EF4-FFF2-40B4-BE49-F238E27FC236}">
              <a16:creationId xmlns:a16="http://schemas.microsoft.com/office/drawing/2014/main" id="{00000000-0008-0000-0100-000055230900}"/>
            </a:ext>
          </a:extLst>
        </xdr:cNvPr>
        <xdr:cNvSpPr>
          <a:spLocks noChangeArrowheads="1"/>
        </xdr:cNvSpPr>
      </xdr:nvSpPr>
      <xdr:spPr bwMode="auto">
        <a:xfrm>
          <a:off x="5848350" y="39909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23</xdr:row>
      <xdr:rowOff>0</xdr:rowOff>
    </xdr:from>
    <xdr:to>
      <xdr:col>31</xdr:col>
      <xdr:colOff>42333</xdr:colOff>
      <xdr:row>23</xdr:row>
      <xdr:rowOff>0</xdr:rowOff>
    </xdr:to>
    <xdr:sp macro="" textlink="">
      <xdr:nvSpPr>
        <xdr:cNvPr id="2050" name="Text Box 2">
          <a:extLst>
            <a:ext uri="{FF2B5EF4-FFF2-40B4-BE49-F238E27FC236}">
              <a16:creationId xmlns:a16="http://schemas.microsoft.com/office/drawing/2014/main" id="{00000000-0008-0000-0100-000002080000}"/>
            </a:ext>
          </a:extLst>
        </xdr:cNvPr>
        <xdr:cNvSpPr txBox="1">
          <a:spLocks noChangeArrowheads="1"/>
        </xdr:cNvSpPr>
      </xdr:nvSpPr>
      <xdr:spPr bwMode="auto">
        <a:xfrm>
          <a:off x="4695825" y="4362450"/>
          <a:ext cx="3810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126</xdr:col>
      <xdr:colOff>0</xdr:colOff>
      <xdr:row>23</xdr:row>
      <xdr:rowOff>0</xdr:rowOff>
    </xdr:from>
    <xdr:to>
      <xdr:col>126</xdr:col>
      <xdr:colOff>0</xdr:colOff>
      <xdr:row>23</xdr:row>
      <xdr:rowOff>0</xdr:rowOff>
    </xdr:to>
    <xdr:sp macro="" textlink="">
      <xdr:nvSpPr>
        <xdr:cNvPr id="2051" name="Text Box 3">
          <a:extLst>
            <a:ext uri="{FF2B5EF4-FFF2-40B4-BE49-F238E27FC236}">
              <a16:creationId xmlns:a16="http://schemas.microsoft.com/office/drawing/2014/main" id="{00000000-0008-0000-0100-000003080000}"/>
            </a:ext>
          </a:extLst>
        </xdr:cNvPr>
        <xdr:cNvSpPr txBox="1">
          <a:spLocks noChangeArrowheads="1"/>
        </xdr:cNvSpPr>
      </xdr:nvSpPr>
      <xdr:spPr bwMode="auto">
        <a:xfrm>
          <a:off x="14582775" y="436245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126</xdr:col>
      <xdr:colOff>0</xdr:colOff>
      <xdr:row>23</xdr:row>
      <xdr:rowOff>0</xdr:rowOff>
    </xdr:from>
    <xdr:to>
      <xdr:col>126</xdr:col>
      <xdr:colOff>0</xdr:colOff>
      <xdr:row>23</xdr:row>
      <xdr:rowOff>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14582775" y="436245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598873" name="Oval 5">
          <a:extLst>
            <a:ext uri="{FF2B5EF4-FFF2-40B4-BE49-F238E27FC236}">
              <a16:creationId xmlns:a16="http://schemas.microsoft.com/office/drawing/2014/main" id="{00000000-0008-0000-0100-0000592309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598874" name="Oval 6">
          <a:extLst>
            <a:ext uri="{FF2B5EF4-FFF2-40B4-BE49-F238E27FC236}">
              <a16:creationId xmlns:a16="http://schemas.microsoft.com/office/drawing/2014/main" id="{00000000-0008-0000-0100-00005A2309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598875" name="Oval 7">
          <a:extLst>
            <a:ext uri="{FF2B5EF4-FFF2-40B4-BE49-F238E27FC236}">
              <a16:creationId xmlns:a16="http://schemas.microsoft.com/office/drawing/2014/main" id="{00000000-0008-0000-0100-00005B2309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598876" name="Oval 8">
          <a:extLst>
            <a:ext uri="{FF2B5EF4-FFF2-40B4-BE49-F238E27FC236}">
              <a16:creationId xmlns:a16="http://schemas.microsoft.com/office/drawing/2014/main" id="{00000000-0008-0000-0100-00005C2309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598877" name="Oval 9">
          <a:extLst>
            <a:ext uri="{FF2B5EF4-FFF2-40B4-BE49-F238E27FC236}">
              <a16:creationId xmlns:a16="http://schemas.microsoft.com/office/drawing/2014/main" id="{00000000-0008-0000-0100-00005D2309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598878" name="Oval 10">
          <a:extLst>
            <a:ext uri="{FF2B5EF4-FFF2-40B4-BE49-F238E27FC236}">
              <a16:creationId xmlns:a16="http://schemas.microsoft.com/office/drawing/2014/main" id="{00000000-0008-0000-0100-00005E2309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598879" name="Oval 11">
          <a:extLst>
            <a:ext uri="{FF2B5EF4-FFF2-40B4-BE49-F238E27FC236}">
              <a16:creationId xmlns:a16="http://schemas.microsoft.com/office/drawing/2014/main" id="{00000000-0008-0000-0100-00005F2309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598880" name="Oval 12">
          <a:extLst>
            <a:ext uri="{FF2B5EF4-FFF2-40B4-BE49-F238E27FC236}">
              <a16:creationId xmlns:a16="http://schemas.microsoft.com/office/drawing/2014/main" id="{00000000-0008-0000-0100-0000602309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598881" name="Oval 13">
          <a:extLst>
            <a:ext uri="{FF2B5EF4-FFF2-40B4-BE49-F238E27FC236}">
              <a16:creationId xmlns:a16="http://schemas.microsoft.com/office/drawing/2014/main" id="{00000000-0008-0000-0100-0000612309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598882" name="Oval 14">
          <a:extLst>
            <a:ext uri="{FF2B5EF4-FFF2-40B4-BE49-F238E27FC236}">
              <a16:creationId xmlns:a16="http://schemas.microsoft.com/office/drawing/2014/main" id="{00000000-0008-0000-0100-0000622309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598883" name="Oval 15">
          <a:extLst>
            <a:ext uri="{FF2B5EF4-FFF2-40B4-BE49-F238E27FC236}">
              <a16:creationId xmlns:a16="http://schemas.microsoft.com/office/drawing/2014/main" id="{00000000-0008-0000-0100-0000632309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48</xdr:row>
      <xdr:rowOff>180975</xdr:rowOff>
    </xdr:from>
    <xdr:to>
      <xdr:col>30</xdr:col>
      <xdr:colOff>76200</xdr:colOff>
      <xdr:row>48</xdr:row>
      <xdr:rowOff>257175</xdr:rowOff>
    </xdr:to>
    <xdr:sp macro="" textlink="">
      <xdr:nvSpPr>
        <xdr:cNvPr id="598884" name="Oval 16">
          <a:extLst>
            <a:ext uri="{FF2B5EF4-FFF2-40B4-BE49-F238E27FC236}">
              <a16:creationId xmlns:a16="http://schemas.microsoft.com/office/drawing/2014/main" id="{00000000-0008-0000-0100-000064230900}"/>
            </a:ext>
          </a:extLst>
        </xdr:cNvPr>
        <xdr:cNvSpPr>
          <a:spLocks noChangeArrowheads="1"/>
        </xdr:cNvSpPr>
      </xdr:nvSpPr>
      <xdr:spPr bwMode="auto">
        <a:xfrm>
          <a:off x="5334000" y="8543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598885" name="Oval 17">
          <a:extLst>
            <a:ext uri="{FF2B5EF4-FFF2-40B4-BE49-F238E27FC236}">
              <a16:creationId xmlns:a16="http://schemas.microsoft.com/office/drawing/2014/main" id="{00000000-0008-0000-0100-0000652309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598886" name="Oval 18">
          <a:extLst>
            <a:ext uri="{FF2B5EF4-FFF2-40B4-BE49-F238E27FC236}">
              <a16:creationId xmlns:a16="http://schemas.microsoft.com/office/drawing/2014/main" id="{00000000-0008-0000-0100-0000662309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598887" name="Oval 19">
          <a:extLst>
            <a:ext uri="{FF2B5EF4-FFF2-40B4-BE49-F238E27FC236}">
              <a16:creationId xmlns:a16="http://schemas.microsoft.com/office/drawing/2014/main" id="{00000000-0008-0000-0100-0000672309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217</xdr:row>
      <xdr:rowOff>0</xdr:rowOff>
    </xdr:from>
    <xdr:to>
      <xdr:col>30</xdr:col>
      <xdr:colOff>76200</xdr:colOff>
      <xdr:row>217</xdr:row>
      <xdr:rowOff>0</xdr:rowOff>
    </xdr:to>
    <xdr:sp macro="" textlink="">
      <xdr:nvSpPr>
        <xdr:cNvPr id="598888" name="Oval 20">
          <a:extLst>
            <a:ext uri="{FF2B5EF4-FFF2-40B4-BE49-F238E27FC236}">
              <a16:creationId xmlns:a16="http://schemas.microsoft.com/office/drawing/2014/main" id="{00000000-0008-0000-0100-000068230900}"/>
            </a:ext>
          </a:extLst>
        </xdr:cNvPr>
        <xdr:cNvSpPr>
          <a:spLocks noChangeArrowheads="1"/>
        </xdr:cNvSpPr>
      </xdr:nvSpPr>
      <xdr:spPr bwMode="auto">
        <a:xfrm>
          <a:off x="5334000" y="15859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598889" name="Oval 23">
          <a:extLst>
            <a:ext uri="{FF2B5EF4-FFF2-40B4-BE49-F238E27FC236}">
              <a16:creationId xmlns:a16="http://schemas.microsoft.com/office/drawing/2014/main" id="{00000000-0008-0000-0100-0000692309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598890" name="Oval 24">
          <a:extLst>
            <a:ext uri="{FF2B5EF4-FFF2-40B4-BE49-F238E27FC236}">
              <a16:creationId xmlns:a16="http://schemas.microsoft.com/office/drawing/2014/main" id="{00000000-0008-0000-0100-00006A2309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598891" name="Oval 25">
          <a:extLst>
            <a:ext uri="{FF2B5EF4-FFF2-40B4-BE49-F238E27FC236}">
              <a16:creationId xmlns:a16="http://schemas.microsoft.com/office/drawing/2014/main" id="{00000000-0008-0000-0100-00006B2309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598892" name="Oval 26">
          <a:extLst>
            <a:ext uri="{FF2B5EF4-FFF2-40B4-BE49-F238E27FC236}">
              <a16:creationId xmlns:a16="http://schemas.microsoft.com/office/drawing/2014/main" id="{00000000-0008-0000-0100-00006C2309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2198</xdr:colOff>
      <xdr:row>0</xdr:row>
      <xdr:rowOff>0</xdr:rowOff>
    </xdr:from>
    <xdr:to>
      <xdr:col>10</xdr:col>
      <xdr:colOff>2198</xdr:colOff>
      <xdr:row>13</xdr:row>
      <xdr:rowOff>28575</xdr:rowOff>
    </xdr:to>
    <xdr:sp macro="" textlink="">
      <xdr:nvSpPr>
        <xdr:cNvPr id="598893" name="Line 29">
          <a:extLst>
            <a:ext uri="{FF2B5EF4-FFF2-40B4-BE49-F238E27FC236}">
              <a16:creationId xmlns:a16="http://schemas.microsoft.com/office/drawing/2014/main" id="{00000000-0008-0000-0100-00006D230900}"/>
            </a:ext>
          </a:extLst>
        </xdr:cNvPr>
        <xdr:cNvSpPr>
          <a:spLocks noChangeShapeType="1"/>
        </xdr:cNvSpPr>
      </xdr:nvSpPr>
      <xdr:spPr bwMode="auto">
        <a:xfrm>
          <a:off x="1467583" y="0"/>
          <a:ext cx="0" cy="2871421"/>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56</xdr:row>
      <xdr:rowOff>133350</xdr:rowOff>
    </xdr:from>
    <xdr:to>
      <xdr:col>10</xdr:col>
      <xdr:colOff>0</xdr:colOff>
      <xdr:row>220</xdr:row>
      <xdr:rowOff>161925</xdr:rowOff>
    </xdr:to>
    <xdr:sp macro="" textlink="">
      <xdr:nvSpPr>
        <xdr:cNvPr id="598894" name="Line 30">
          <a:extLst>
            <a:ext uri="{FF2B5EF4-FFF2-40B4-BE49-F238E27FC236}">
              <a16:creationId xmlns:a16="http://schemas.microsoft.com/office/drawing/2014/main" id="{00000000-0008-0000-0100-00006E230900}"/>
            </a:ext>
          </a:extLst>
        </xdr:cNvPr>
        <xdr:cNvSpPr>
          <a:spLocks noChangeShapeType="1"/>
        </xdr:cNvSpPr>
      </xdr:nvSpPr>
      <xdr:spPr bwMode="auto">
        <a:xfrm>
          <a:off x="1428750" y="9744075"/>
          <a:ext cx="0" cy="250698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598896" name="Oval 141">
          <a:extLst>
            <a:ext uri="{FF2B5EF4-FFF2-40B4-BE49-F238E27FC236}">
              <a16:creationId xmlns:a16="http://schemas.microsoft.com/office/drawing/2014/main" id="{00000000-0008-0000-0100-0000702309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598897" name="Oval 143">
          <a:extLst>
            <a:ext uri="{FF2B5EF4-FFF2-40B4-BE49-F238E27FC236}">
              <a16:creationId xmlns:a16="http://schemas.microsoft.com/office/drawing/2014/main" id="{00000000-0008-0000-0100-0000712309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598898" name="Oval 145">
          <a:extLst>
            <a:ext uri="{FF2B5EF4-FFF2-40B4-BE49-F238E27FC236}">
              <a16:creationId xmlns:a16="http://schemas.microsoft.com/office/drawing/2014/main" id="{00000000-0008-0000-0100-0000722309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598899" name="Oval 147">
          <a:extLst>
            <a:ext uri="{FF2B5EF4-FFF2-40B4-BE49-F238E27FC236}">
              <a16:creationId xmlns:a16="http://schemas.microsoft.com/office/drawing/2014/main" id="{00000000-0008-0000-0100-0000732309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598900" name="Oval 149">
          <a:extLst>
            <a:ext uri="{FF2B5EF4-FFF2-40B4-BE49-F238E27FC236}">
              <a16:creationId xmlns:a16="http://schemas.microsoft.com/office/drawing/2014/main" id="{00000000-0008-0000-0100-0000742309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598901" name="Oval 151">
          <a:extLst>
            <a:ext uri="{FF2B5EF4-FFF2-40B4-BE49-F238E27FC236}">
              <a16:creationId xmlns:a16="http://schemas.microsoft.com/office/drawing/2014/main" id="{00000000-0008-0000-0100-0000752309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598902" name="Oval 153">
          <a:extLst>
            <a:ext uri="{FF2B5EF4-FFF2-40B4-BE49-F238E27FC236}">
              <a16:creationId xmlns:a16="http://schemas.microsoft.com/office/drawing/2014/main" id="{00000000-0008-0000-0100-0000762309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598903" name="Oval 155">
          <a:extLst>
            <a:ext uri="{FF2B5EF4-FFF2-40B4-BE49-F238E27FC236}">
              <a16:creationId xmlns:a16="http://schemas.microsoft.com/office/drawing/2014/main" id="{00000000-0008-0000-0100-0000772309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598904" name="Oval 157">
          <a:extLst>
            <a:ext uri="{FF2B5EF4-FFF2-40B4-BE49-F238E27FC236}">
              <a16:creationId xmlns:a16="http://schemas.microsoft.com/office/drawing/2014/main" id="{00000000-0008-0000-0100-0000782309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598905" name="Oval 159">
          <a:extLst>
            <a:ext uri="{FF2B5EF4-FFF2-40B4-BE49-F238E27FC236}">
              <a16:creationId xmlns:a16="http://schemas.microsoft.com/office/drawing/2014/main" id="{00000000-0008-0000-0100-0000792309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598906" name="Oval 161">
          <a:extLst>
            <a:ext uri="{FF2B5EF4-FFF2-40B4-BE49-F238E27FC236}">
              <a16:creationId xmlns:a16="http://schemas.microsoft.com/office/drawing/2014/main" id="{00000000-0008-0000-0100-00007A2309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598907" name="Oval 163">
          <a:extLst>
            <a:ext uri="{FF2B5EF4-FFF2-40B4-BE49-F238E27FC236}">
              <a16:creationId xmlns:a16="http://schemas.microsoft.com/office/drawing/2014/main" id="{00000000-0008-0000-0100-00007B2309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598908" name="Oval 165">
          <a:extLst>
            <a:ext uri="{FF2B5EF4-FFF2-40B4-BE49-F238E27FC236}">
              <a16:creationId xmlns:a16="http://schemas.microsoft.com/office/drawing/2014/main" id="{00000000-0008-0000-0100-00007C2309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598909" name="Oval 167">
          <a:extLst>
            <a:ext uri="{FF2B5EF4-FFF2-40B4-BE49-F238E27FC236}">
              <a16:creationId xmlns:a16="http://schemas.microsoft.com/office/drawing/2014/main" id="{00000000-0008-0000-0100-00007D2309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49</xdr:row>
      <xdr:rowOff>28575</xdr:rowOff>
    </xdr:from>
    <xdr:to>
      <xdr:col>30</xdr:col>
      <xdr:colOff>57150</xdr:colOff>
      <xdr:row>49</xdr:row>
      <xdr:rowOff>28575</xdr:rowOff>
    </xdr:to>
    <xdr:sp macro="" textlink="">
      <xdr:nvSpPr>
        <xdr:cNvPr id="598910" name="Oval 169">
          <a:extLst>
            <a:ext uri="{FF2B5EF4-FFF2-40B4-BE49-F238E27FC236}">
              <a16:creationId xmlns:a16="http://schemas.microsoft.com/office/drawing/2014/main" id="{00000000-0008-0000-0100-00007E230900}"/>
            </a:ext>
          </a:extLst>
        </xdr:cNvPr>
        <xdr:cNvSpPr>
          <a:spLocks noChangeArrowheads="1"/>
        </xdr:cNvSpPr>
      </xdr:nvSpPr>
      <xdr:spPr bwMode="auto">
        <a:xfrm>
          <a:off x="5324475" y="8572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598911" name="Oval 171">
          <a:extLst>
            <a:ext uri="{FF2B5EF4-FFF2-40B4-BE49-F238E27FC236}">
              <a16:creationId xmlns:a16="http://schemas.microsoft.com/office/drawing/2014/main" id="{00000000-0008-0000-0100-00007F2309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598912" name="Oval 173">
          <a:extLst>
            <a:ext uri="{FF2B5EF4-FFF2-40B4-BE49-F238E27FC236}">
              <a16:creationId xmlns:a16="http://schemas.microsoft.com/office/drawing/2014/main" id="{00000000-0008-0000-0100-0000802309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598913" name="Oval 175">
          <a:extLst>
            <a:ext uri="{FF2B5EF4-FFF2-40B4-BE49-F238E27FC236}">
              <a16:creationId xmlns:a16="http://schemas.microsoft.com/office/drawing/2014/main" id="{00000000-0008-0000-0100-0000812309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598914" name="Oval 177">
          <a:extLst>
            <a:ext uri="{FF2B5EF4-FFF2-40B4-BE49-F238E27FC236}">
              <a16:creationId xmlns:a16="http://schemas.microsoft.com/office/drawing/2014/main" id="{00000000-0008-0000-0100-0000822309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23</xdr:row>
      <xdr:rowOff>0</xdr:rowOff>
    </xdr:from>
    <xdr:to>
      <xdr:col>35</xdr:col>
      <xdr:colOff>42333</xdr:colOff>
      <xdr:row>23</xdr:row>
      <xdr:rowOff>0</xdr:rowOff>
    </xdr:to>
    <xdr:sp macro="" textlink="">
      <xdr:nvSpPr>
        <xdr:cNvPr id="2227" name="Text Box 179">
          <a:extLst>
            <a:ext uri="{FF2B5EF4-FFF2-40B4-BE49-F238E27FC236}">
              <a16:creationId xmlns:a16="http://schemas.microsoft.com/office/drawing/2014/main" id="{00000000-0008-0000-0100-0000B3080000}"/>
            </a:ext>
          </a:extLst>
        </xdr:cNvPr>
        <xdr:cNvSpPr txBox="1">
          <a:spLocks noChangeArrowheads="1"/>
        </xdr:cNvSpPr>
      </xdr:nvSpPr>
      <xdr:spPr bwMode="auto">
        <a:xfrm>
          <a:off x="5229225" y="4362450"/>
          <a:ext cx="3810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23</xdr:row>
      <xdr:rowOff>0</xdr:rowOff>
    </xdr:from>
    <xdr:to>
      <xdr:col>39</xdr:col>
      <xdr:colOff>42333</xdr:colOff>
      <xdr:row>23</xdr:row>
      <xdr:rowOff>0</xdr:rowOff>
    </xdr:to>
    <xdr:sp macro="" textlink="">
      <xdr:nvSpPr>
        <xdr:cNvPr id="2228" name="Text Box 180">
          <a:extLst>
            <a:ext uri="{FF2B5EF4-FFF2-40B4-BE49-F238E27FC236}">
              <a16:creationId xmlns:a16="http://schemas.microsoft.com/office/drawing/2014/main" id="{00000000-0008-0000-0100-0000B4080000}"/>
            </a:ext>
          </a:extLst>
        </xdr:cNvPr>
        <xdr:cNvSpPr txBox="1">
          <a:spLocks noChangeArrowheads="1"/>
        </xdr:cNvSpPr>
      </xdr:nvSpPr>
      <xdr:spPr bwMode="auto">
        <a:xfrm>
          <a:off x="7105650"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33</xdr:col>
      <xdr:colOff>40005</xdr:colOff>
      <xdr:row>3</xdr:row>
      <xdr:rowOff>76200</xdr:rowOff>
    </xdr:from>
    <xdr:to>
      <xdr:col>52</xdr:col>
      <xdr:colOff>81926</xdr:colOff>
      <xdr:row>8</xdr:row>
      <xdr:rowOff>68580</xdr:rowOff>
    </xdr:to>
    <xdr:sp macro="" textlink="">
      <xdr:nvSpPr>
        <xdr:cNvPr id="2299" name="AutoShape 251">
          <a:extLst>
            <a:ext uri="{FF2B5EF4-FFF2-40B4-BE49-F238E27FC236}">
              <a16:creationId xmlns:a16="http://schemas.microsoft.com/office/drawing/2014/main" id="{00000000-0008-0000-0100-0000FB080000}"/>
            </a:ext>
          </a:extLst>
        </xdr:cNvPr>
        <xdr:cNvSpPr>
          <a:spLocks noChangeArrowheads="1"/>
        </xdr:cNvSpPr>
      </xdr:nvSpPr>
      <xdr:spPr bwMode="auto">
        <a:xfrm>
          <a:off x="5048885" y="647700"/>
          <a:ext cx="2365375" cy="1150620"/>
        </a:xfrm>
        <a:prstGeom prst="wedgeRectCallout">
          <a:avLst>
            <a:gd name="adj1" fmla="val -20000"/>
            <a:gd name="adj2" fmla="val 27551"/>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29</xdr:col>
      <xdr:colOff>314325</xdr:colOff>
      <xdr:row>58</xdr:row>
      <xdr:rowOff>180975</xdr:rowOff>
    </xdr:from>
    <xdr:to>
      <xdr:col>30</xdr:col>
      <xdr:colOff>76200</xdr:colOff>
      <xdr:row>58</xdr:row>
      <xdr:rowOff>257175</xdr:rowOff>
    </xdr:to>
    <xdr:sp macro="" textlink="">
      <xdr:nvSpPr>
        <xdr:cNvPr id="598918" name="Oval 1">
          <a:extLst>
            <a:ext uri="{FF2B5EF4-FFF2-40B4-BE49-F238E27FC236}">
              <a16:creationId xmlns:a16="http://schemas.microsoft.com/office/drawing/2014/main" id="{00000000-0008-0000-0100-000086230900}"/>
            </a:ext>
          </a:extLst>
        </xdr:cNvPr>
        <xdr:cNvSpPr>
          <a:spLocks noChangeArrowheads="1"/>
        </xdr:cNvSpPr>
      </xdr:nvSpPr>
      <xdr:spPr bwMode="auto">
        <a:xfrm>
          <a:off x="5334000" y="10067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63</xdr:row>
      <xdr:rowOff>0</xdr:rowOff>
    </xdr:from>
    <xdr:to>
      <xdr:col>31</xdr:col>
      <xdr:colOff>42333</xdr:colOff>
      <xdr:row>63</xdr:row>
      <xdr:rowOff>0</xdr:rowOff>
    </xdr:to>
    <xdr:sp macro="" textlink="">
      <xdr:nvSpPr>
        <xdr:cNvPr id="52" name="Text Box 2">
          <a:extLst>
            <a:ext uri="{FF2B5EF4-FFF2-40B4-BE49-F238E27FC236}">
              <a16:creationId xmlns:a16="http://schemas.microsoft.com/office/drawing/2014/main" id="{00000000-0008-0000-0100-000034000000}"/>
            </a:ext>
          </a:extLst>
        </xdr:cNvPr>
        <xdr:cNvSpPr txBox="1">
          <a:spLocks noChangeArrowheads="1"/>
        </xdr:cNvSpPr>
      </xdr:nvSpPr>
      <xdr:spPr bwMode="auto">
        <a:xfrm>
          <a:off x="47307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126</xdr:col>
      <xdr:colOff>0</xdr:colOff>
      <xdr:row>63</xdr:row>
      <xdr:rowOff>0</xdr:rowOff>
    </xdr:from>
    <xdr:to>
      <xdr:col>126</xdr:col>
      <xdr:colOff>0</xdr:colOff>
      <xdr:row>63</xdr:row>
      <xdr:rowOff>0</xdr:rowOff>
    </xdr:to>
    <xdr:sp macro="" textlink="">
      <xdr:nvSpPr>
        <xdr:cNvPr id="53" name="Text Box 3">
          <a:extLst>
            <a:ext uri="{FF2B5EF4-FFF2-40B4-BE49-F238E27FC236}">
              <a16:creationId xmlns:a16="http://schemas.microsoft.com/office/drawing/2014/main" id="{00000000-0008-0000-0100-000035000000}"/>
            </a:ext>
          </a:extLst>
        </xdr:cNvPr>
        <xdr:cNvSpPr txBox="1">
          <a:spLocks noChangeArrowheads="1"/>
        </xdr:cNvSpPr>
      </xdr:nvSpPr>
      <xdr:spPr bwMode="auto">
        <a:xfrm>
          <a:off x="14141450" y="440690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126</xdr:col>
      <xdr:colOff>0</xdr:colOff>
      <xdr:row>63</xdr:row>
      <xdr:rowOff>0</xdr:rowOff>
    </xdr:from>
    <xdr:to>
      <xdr:col>126</xdr:col>
      <xdr:colOff>0</xdr:colOff>
      <xdr:row>63</xdr:row>
      <xdr:rowOff>0</xdr:rowOff>
    </xdr:to>
    <xdr:sp macro="" textlink="">
      <xdr:nvSpPr>
        <xdr:cNvPr id="54" name="Text Box 4">
          <a:extLst>
            <a:ext uri="{FF2B5EF4-FFF2-40B4-BE49-F238E27FC236}">
              <a16:creationId xmlns:a16="http://schemas.microsoft.com/office/drawing/2014/main" id="{00000000-0008-0000-0100-000036000000}"/>
            </a:ext>
          </a:extLst>
        </xdr:cNvPr>
        <xdr:cNvSpPr txBox="1">
          <a:spLocks noChangeArrowheads="1"/>
        </xdr:cNvSpPr>
      </xdr:nvSpPr>
      <xdr:spPr bwMode="auto">
        <a:xfrm>
          <a:off x="14141450" y="440690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598922" name="Oval 5">
          <a:extLst>
            <a:ext uri="{FF2B5EF4-FFF2-40B4-BE49-F238E27FC236}">
              <a16:creationId xmlns:a16="http://schemas.microsoft.com/office/drawing/2014/main" id="{00000000-0008-0000-0100-00008A2309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598923" name="Oval 6">
          <a:extLst>
            <a:ext uri="{FF2B5EF4-FFF2-40B4-BE49-F238E27FC236}">
              <a16:creationId xmlns:a16="http://schemas.microsoft.com/office/drawing/2014/main" id="{00000000-0008-0000-0100-00008B2309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598924" name="Oval 7">
          <a:extLst>
            <a:ext uri="{FF2B5EF4-FFF2-40B4-BE49-F238E27FC236}">
              <a16:creationId xmlns:a16="http://schemas.microsoft.com/office/drawing/2014/main" id="{00000000-0008-0000-0100-00008C2309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598925" name="Oval 8">
          <a:extLst>
            <a:ext uri="{FF2B5EF4-FFF2-40B4-BE49-F238E27FC236}">
              <a16:creationId xmlns:a16="http://schemas.microsoft.com/office/drawing/2014/main" id="{00000000-0008-0000-0100-00008D2309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598926" name="Oval 9">
          <a:extLst>
            <a:ext uri="{FF2B5EF4-FFF2-40B4-BE49-F238E27FC236}">
              <a16:creationId xmlns:a16="http://schemas.microsoft.com/office/drawing/2014/main" id="{00000000-0008-0000-0100-00008E2309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598927" name="Oval 10">
          <a:extLst>
            <a:ext uri="{FF2B5EF4-FFF2-40B4-BE49-F238E27FC236}">
              <a16:creationId xmlns:a16="http://schemas.microsoft.com/office/drawing/2014/main" id="{00000000-0008-0000-0100-00008F2309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598928" name="Oval 11">
          <a:extLst>
            <a:ext uri="{FF2B5EF4-FFF2-40B4-BE49-F238E27FC236}">
              <a16:creationId xmlns:a16="http://schemas.microsoft.com/office/drawing/2014/main" id="{00000000-0008-0000-0100-0000902309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598929" name="Oval 12">
          <a:extLst>
            <a:ext uri="{FF2B5EF4-FFF2-40B4-BE49-F238E27FC236}">
              <a16:creationId xmlns:a16="http://schemas.microsoft.com/office/drawing/2014/main" id="{00000000-0008-0000-0100-0000912309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598930" name="Oval 13">
          <a:extLst>
            <a:ext uri="{FF2B5EF4-FFF2-40B4-BE49-F238E27FC236}">
              <a16:creationId xmlns:a16="http://schemas.microsoft.com/office/drawing/2014/main" id="{00000000-0008-0000-0100-0000922309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598931" name="Oval 14">
          <a:extLst>
            <a:ext uri="{FF2B5EF4-FFF2-40B4-BE49-F238E27FC236}">
              <a16:creationId xmlns:a16="http://schemas.microsoft.com/office/drawing/2014/main" id="{00000000-0008-0000-0100-0000932309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598932" name="Oval 15">
          <a:extLst>
            <a:ext uri="{FF2B5EF4-FFF2-40B4-BE49-F238E27FC236}">
              <a16:creationId xmlns:a16="http://schemas.microsoft.com/office/drawing/2014/main" id="{00000000-0008-0000-0100-0000942309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88</xdr:row>
      <xdr:rowOff>180975</xdr:rowOff>
    </xdr:from>
    <xdr:to>
      <xdr:col>30</xdr:col>
      <xdr:colOff>76200</xdr:colOff>
      <xdr:row>88</xdr:row>
      <xdr:rowOff>257175</xdr:rowOff>
    </xdr:to>
    <xdr:sp macro="" textlink="">
      <xdr:nvSpPr>
        <xdr:cNvPr id="598933" name="Oval 16">
          <a:extLst>
            <a:ext uri="{FF2B5EF4-FFF2-40B4-BE49-F238E27FC236}">
              <a16:creationId xmlns:a16="http://schemas.microsoft.com/office/drawing/2014/main" id="{00000000-0008-0000-0100-000095230900}"/>
            </a:ext>
          </a:extLst>
        </xdr:cNvPr>
        <xdr:cNvSpPr>
          <a:spLocks noChangeArrowheads="1"/>
        </xdr:cNvSpPr>
      </xdr:nvSpPr>
      <xdr:spPr bwMode="auto">
        <a:xfrm>
          <a:off x="5334000" y="14639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598934" name="Oval 17">
          <a:extLst>
            <a:ext uri="{FF2B5EF4-FFF2-40B4-BE49-F238E27FC236}">
              <a16:creationId xmlns:a16="http://schemas.microsoft.com/office/drawing/2014/main" id="{00000000-0008-0000-0100-0000962309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598935" name="Oval 18">
          <a:extLst>
            <a:ext uri="{FF2B5EF4-FFF2-40B4-BE49-F238E27FC236}">
              <a16:creationId xmlns:a16="http://schemas.microsoft.com/office/drawing/2014/main" id="{00000000-0008-0000-0100-0000972309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94</xdr:row>
      <xdr:rowOff>180975</xdr:rowOff>
    </xdr:from>
    <xdr:to>
      <xdr:col>30</xdr:col>
      <xdr:colOff>76200</xdr:colOff>
      <xdr:row>94</xdr:row>
      <xdr:rowOff>257175</xdr:rowOff>
    </xdr:to>
    <xdr:sp macro="" textlink="">
      <xdr:nvSpPr>
        <xdr:cNvPr id="598936" name="Oval 19">
          <a:extLst>
            <a:ext uri="{FF2B5EF4-FFF2-40B4-BE49-F238E27FC236}">
              <a16:creationId xmlns:a16="http://schemas.microsoft.com/office/drawing/2014/main" id="{00000000-0008-0000-0100-0000982309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598937" name="Oval 23">
          <a:extLst>
            <a:ext uri="{FF2B5EF4-FFF2-40B4-BE49-F238E27FC236}">
              <a16:creationId xmlns:a16="http://schemas.microsoft.com/office/drawing/2014/main" id="{00000000-0008-0000-0100-0000992309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598938" name="Oval 24">
          <a:extLst>
            <a:ext uri="{FF2B5EF4-FFF2-40B4-BE49-F238E27FC236}">
              <a16:creationId xmlns:a16="http://schemas.microsoft.com/office/drawing/2014/main" id="{00000000-0008-0000-0100-00009A2309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598939" name="Oval 25">
          <a:extLst>
            <a:ext uri="{FF2B5EF4-FFF2-40B4-BE49-F238E27FC236}">
              <a16:creationId xmlns:a16="http://schemas.microsoft.com/office/drawing/2014/main" id="{00000000-0008-0000-0100-00009B2309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598940" name="Oval 141">
          <a:extLst>
            <a:ext uri="{FF2B5EF4-FFF2-40B4-BE49-F238E27FC236}">
              <a16:creationId xmlns:a16="http://schemas.microsoft.com/office/drawing/2014/main" id="{00000000-0008-0000-0100-00009C2309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598941" name="Oval 143">
          <a:extLst>
            <a:ext uri="{FF2B5EF4-FFF2-40B4-BE49-F238E27FC236}">
              <a16:creationId xmlns:a16="http://schemas.microsoft.com/office/drawing/2014/main" id="{00000000-0008-0000-0100-00009D2309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598942" name="Oval 145">
          <a:extLst>
            <a:ext uri="{FF2B5EF4-FFF2-40B4-BE49-F238E27FC236}">
              <a16:creationId xmlns:a16="http://schemas.microsoft.com/office/drawing/2014/main" id="{00000000-0008-0000-0100-00009E2309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598943" name="Oval 147">
          <a:extLst>
            <a:ext uri="{FF2B5EF4-FFF2-40B4-BE49-F238E27FC236}">
              <a16:creationId xmlns:a16="http://schemas.microsoft.com/office/drawing/2014/main" id="{00000000-0008-0000-0100-00009F2309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598944" name="Oval 149">
          <a:extLst>
            <a:ext uri="{FF2B5EF4-FFF2-40B4-BE49-F238E27FC236}">
              <a16:creationId xmlns:a16="http://schemas.microsoft.com/office/drawing/2014/main" id="{00000000-0008-0000-0100-0000A02309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598945" name="Oval 151">
          <a:extLst>
            <a:ext uri="{FF2B5EF4-FFF2-40B4-BE49-F238E27FC236}">
              <a16:creationId xmlns:a16="http://schemas.microsoft.com/office/drawing/2014/main" id="{00000000-0008-0000-0100-0000A12309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598946" name="Oval 153">
          <a:extLst>
            <a:ext uri="{FF2B5EF4-FFF2-40B4-BE49-F238E27FC236}">
              <a16:creationId xmlns:a16="http://schemas.microsoft.com/office/drawing/2014/main" id="{00000000-0008-0000-0100-0000A22309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598947" name="Oval 155">
          <a:extLst>
            <a:ext uri="{FF2B5EF4-FFF2-40B4-BE49-F238E27FC236}">
              <a16:creationId xmlns:a16="http://schemas.microsoft.com/office/drawing/2014/main" id="{00000000-0008-0000-0100-0000A32309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598948" name="Oval 157">
          <a:extLst>
            <a:ext uri="{FF2B5EF4-FFF2-40B4-BE49-F238E27FC236}">
              <a16:creationId xmlns:a16="http://schemas.microsoft.com/office/drawing/2014/main" id="{00000000-0008-0000-0100-0000A42309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598949" name="Oval 159">
          <a:extLst>
            <a:ext uri="{FF2B5EF4-FFF2-40B4-BE49-F238E27FC236}">
              <a16:creationId xmlns:a16="http://schemas.microsoft.com/office/drawing/2014/main" id="{00000000-0008-0000-0100-0000A52309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598950" name="Oval 161">
          <a:extLst>
            <a:ext uri="{FF2B5EF4-FFF2-40B4-BE49-F238E27FC236}">
              <a16:creationId xmlns:a16="http://schemas.microsoft.com/office/drawing/2014/main" id="{00000000-0008-0000-0100-0000A62309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598951" name="Oval 163">
          <a:extLst>
            <a:ext uri="{FF2B5EF4-FFF2-40B4-BE49-F238E27FC236}">
              <a16:creationId xmlns:a16="http://schemas.microsoft.com/office/drawing/2014/main" id="{00000000-0008-0000-0100-0000A72309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598952" name="Oval 165">
          <a:extLst>
            <a:ext uri="{FF2B5EF4-FFF2-40B4-BE49-F238E27FC236}">
              <a16:creationId xmlns:a16="http://schemas.microsoft.com/office/drawing/2014/main" id="{00000000-0008-0000-0100-0000A82309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598953" name="Oval 167">
          <a:extLst>
            <a:ext uri="{FF2B5EF4-FFF2-40B4-BE49-F238E27FC236}">
              <a16:creationId xmlns:a16="http://schemas.microsoft.com/office/drawing/2014/main" id="{00000000-0008-0000-0100-0000A92309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89</xdr:row>
      <xdr:rowOff>28575</xdr:rowOff>
    </xdr:from>
    <xdr:to>
      <xdr:col>30</xdr:col>
      <xdr:colOff>57150</xdr:colOff>
      <xdr:row>89</xdr:row>
      <xdr:rowOff>28575</xdr:rowOff>
    </xdr:to>
    <xdr:sp macro="" textlink="">
      <xdr:nvSpPr>
        <xdr:cNvPr id="598954" name="Oval 169">
          <a:extLst>
            <a:ext uri="{FF2B5EF4-FFF2-40B4-BE49-F238E27FC236}">
              <a16:creationId xmlns:a16="http://schemas.microsoft.com/office/drawing/2014/main" id="{00000000-0008-0000-0100-0000AA230900}"/>
            </a:ext>
          </a:extLst>
        </xdr:cNvPr>
        <xdr:cNvSpPr>
          <a:spLocks noChangeArrowheads="1"/>
        </xdr:cNvSpPr>
      </xdr:nvSpPr>
      <xdr:spPr bwMode="auto">
        <a:xfrm>
          <a:off x="5324475" y="14668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598955" name="Oval 171">
          <a:extLst>
            <a:ext uri="{FF2B5EF4-FFF2-40B4-BE49-F238E27FC236}">
              <a16:creationId xmlns:a16="http://schemas.microsoft.com/office/drawing/2014/main" id="{00000000-0008-0000-0100-0000AB2309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598956" name="Oval 173">
          <a:extLst>
            <a:ext uri="{FF2B5EF4-FFF2-40B4-BE49-F238E27FC236}">
              <a16:creationId xmlns:a16="http://schemas.microsoft.com/office/drawing/2014/main" id="{00000000-0008-0000-0100-0000AC2309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94</xdr:row>
      <xdr:rowOff>180975</xdr:rowOff>
    </xdr:from>
    <xdr:to>
      <xdr:col>30</xdr:col>
      <xdr:colOff>76200</xdr:colOff>
      <xdr:row>94</xdr:row>
      <xdr:rowOff>257175</xdr:rowOff>
    </xdr:to>
    <xdr:sp macro="" textlink="">
      <xdr:nvSpPr>
        <xdr:cNvPr id="598957" name="Oval 175">
          <a:extLst>
            <a:ext uri="{FF2B5EF4-FFF2-40B4-BE49-F238E27FC236}">
              <a16:creationId xmlns:a16="http://schemas.microsoft.com/office/drawing/2014/main" id="{00000000-0008-0000-0100-0000AD2309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63</xdr:row>
      <xdr:rowOff>0</xdr:rowOff>
    </xdr:from>
    <xdr:to>
      <xdr:col>35</xdr:col>
      <xdr:colOff>42333</xdr:colOff>
      <xdr:row>63</xdr:row>
      <xdr:rowOff>0</xdr:rowOff>
    </xdr:to>
    <xdr:sp macro="" textlink="">
      <xdr:nvSpPr>
        <xdr:cNvPr id="91" name="Text Box 179">
          <a:extLst>
            <a:ext uri="{FF2B5EF4-FFF2-40B4-BE49-F238E27FC236}">
              <a16:creationId xmlns:a16="http://schemas.microsoft.com/office/drawing/2014/main" id="{00000000-0008-0000-0100-00005B000000}"/>
            </a:ext>
          </a:extLst>
        </xdr:cNvPr>
        <xdr:cNvSpPr txBox="1">
          <a:spLocks noChangeArrowheads="1"/>
        </xdr:cNvSpPr>
      </xdr:nvSpPr>
      <xdr:spPr bwMode="auto">
        <a:xfrm>
          <a:off x="52133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63</xdr:row>
      <xdr:rowOff>0</xdr:rowOff>
    </xdr:from>
    <xdr:to>
      <xdr:col>39</xdr:col>
      <xdr:colOff>42333</xdr:colOff>
      <xdr:row>63</xdr:row>
      <xdr:rowOff>0</xdr:rowOff>
    </xdr:to>
    <xdr:sp macro="" textlink="">
      <xdr:nvSpPr>
        <xdr:cNvPr id="92" name="Text Box 180">
          <a:extLst>
            <a:ext uri="{FF2B5EF4-FFF2-40B4-BE49-F238E27FC236}">
              <a16:creationId xmlns:a16="http://schemas.microsoft.com/office/drawing/2014/main" id="{00000000-0008-0000-0100-00005C000000}"/>
            </a:ext>
          </a:extLst>
        </xdr:cNvPr>
        <xdr:cNvSpPr txBox="1">
          <a:spLocks noChangeArrowheads="1"/>
        </xdr:cNvSpPr>
      </xdr:nvSpPr>
      <xdr:spPr bwMode="auto">
        <a:xfrm>
          <a:off x="56959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98</xdr:row>
      <xdr:rowOff>180975</xdr:rowOff>
    </xdr:from>
    <xdr:to>
      <xdr:col>30</xdr:col>
      <xdr:colOff>76200</xdr:colOff>
      <xdr:row>98</xdr:row>
      <xdr:rowOff>257175</xdr:rowOff>
    </xdr:to>
    <xdr:sp macro="" textlink="">
      <xdr:nvSpPr>
        <xdr:cNvPr id="93" name="Oval 1">
          <a:extLst>
            <a:ext uri="{FF2B5EF4-FFF2-40B4-BE49-F238E27FC236}">
              <a16:creationId xmlns:a16="http://schemas.microsoft.com/office/drawing/2014/main" id="{00000000-0008-0000-0100-00005D000000}"/>
            </a:ext>
          </a:extLst>
        </xdr:cNvPr>
        <xdr:cNvSpPr>
          <a:spLocks noChangeArrowheads="1"/>
        </xdr:cNvSpPr>
      </xdr:nvSpPr>
      <xdr:spPr bwMode="auto">
        <a:xfrm>
          <a:off x="5334000" y="3981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103</xdr:row>
      <xdr:rowOff>0</xdr:rowOff>
    </xdr:from>
    <xdr:to>
      <xdr:col>31</xdr:col>
      <xdr:colOff>42333</xdr:colOff>
      <xdr:row>103</xdr:row>
      <xdr:rowOff>0</xdr:rowOff>
    </xdr:to>
    <xdr:sp macro="" textlink="">
      <xdr:nvSpPr>
        <xdr:cNvPr id="94" name="Text Box 2">
          <a:extLst>
            <a:ext uri="{FF2B5EF4-FFF2-40B4-BE49-F238E27FC236}">
              <a16:creationId xmlns:a16="http://schemas.microsoft.com/office/drawing/2014/main" id="{00000000-0008-0000-0100-00005E000000}"/>
            </a:ext>
          </a:extLst>
        </xdr:cNvPr>
        <xdr:cNvSpPr txBox="1">
          <a:spLocks noChangeArrowheads="1"/>
        </xdr:cNvSpPr>
      </xdr:nvSpPr>
      <xdr:spPr bwMode="auto">
        <a:xfrm>
          <a:off x="54768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126</xdr:col>
      <xdr:colOff>0</xdr:colOff>
      <xdr:row>103</xdr:row>
      <xdr:rowOff>0</xdr:rowOff>
    </xdr:from>
    <xdr:to>
      <xdr:col>126</xdr:col>
      <xdr:colOff>0</xdr:colOff>
      <xdr:row>103</xdr:row>
      <xdr:rowOff>0</xdr:rowOff>
    </xdr:to>
    <xdr:sp macro="" textlink="">
      <xdr:nvSpPr>
        <xdr:cNvPr id="95" name="Text Box 3">
          <a:extLst>
            <a:ext uri="{FF2B5EF4-FFF2-40B4-BE49-F238E27FC236}">
              <a16:creationId xmlns:a16="http://schemas.microsoft.com/office/drawing/2014/main" id="{00000000-0008-0000-0100-00005F000000}"/>
            </a:ext>
          </a:extLst>
        </xdr:cNvPr>
        <xdr:cNvSpPr txBox="1">
          <a:spLocks noChangeArrowheads="1"/>
        </xdr:cNvSpPr>
      </xdr:nvSpPr>
      <xdr:spPr bwMode="auto">
        <a:xfrm>
          <a:off x="16744950" y="459105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126</xdr:col>
      <xdr:colOff>0</xdr:colOff>
      <xdr:row>103</xdr:row>
      <xdr:rowOff>0</xdr:rowOff>
    </xdr:from>
    <xdr:to>
      <xdr:col>126</xdr:col>
      <xdr:colOff>0</xdr:colOff>
      <xdr:row>103</xdr:row>
      <xdr:rowOff>0</xdr:rowOff>
    </xdr:to>
    <xdr:sp macro="" textlink="">
      <xdr:nvSpPr>
        <xdr:cNvPr id="96" name="Text Box 4">
          <a:extLst>
            <a:ext uri="{FF2B5EF4-FFF2-40B4-BE49-F238E27FC236}">
              <a16:creationId xmlns:a16="http://schemas.microsoft.com/office/drawing/2014/main" id="{00000000-0008-0000-0100-000060000000}"/>
            </a:ext>
          </a:extLst>
        </xdr:cNvPr>
        <xdr:cNvSpPr txBox="1">
          <a:spLocks noChangeArrowheads="1"/>
        </xdr:cNvSpPr>
      </xdr:nvSpPr>
      <xdr:spPr bwMode="auto">
        <a:xfrm>
          <a:off x="16744950" y="459105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97" name="Oval 5">
          <a:extLst>
            <a:ext uri="{FF2B5EF4-FFF2-40B4-BE49-F238E27FC236}">
              <a16:creationId xmlns:a16="http://schemas.microsoft.com/office/drawing/2014/main" id="{00000000-0008-0000-0100-0000610000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98" name="Oval 6">
          <a:extLst>
            <a:ext uri="{FF2B5EF4-FFF2-40B4-BE49-F238E27FC236}">
              <a16:creationId xmlns:a16="http://schemas.microsoft.com/office/drawing/2014/main" id="{00000000-0008-0000-0100-0000620000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99" name="Oval 7">
          <a:extLst>
            <a:ext uri="{FF2B5EF4-FFF2-40B4-BE49-F238E27FC236}">
              <a16:creationId xmlns:a16="http://schemas.microsoft.com/office/drawing/2014/main" id="{00000000-0008-0000-0100-0000630000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100" name="Oval 8">
          <a:extLst>
            <a:ext uri="{FF2B5EF4-FFF2-40B4-BE49-F238E27FC236}">
              <a16:creationId xmlns:a16="http://schemas.microsoft.com/office/drawing/2014/main" id="{00000000-0008-0000-0100-0000640000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101" name="Oval 9">
          <a:extLst>
            <a:ext uri="{FF2B5EF4-FFF2-40B4-BE49-F238E27FC236}">
              <a16:creationId xmlns:a16="http://schemas.microsoft.com/office/drawing/2014/main" id="{00000000-0008-0000-0100-0000650000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102" name="Oval 10">
          <a:extLst>
            <a:ext uri="{FF2B5EF4-FFF2-40B4-BE49-F238E27FC236}">
              <a16:creationId xmlns:a16="http://schemas.microsoft.com/office/drawing/2014/main" id="{00000000-0008-0000-0100-0000660000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103" name="Oval 11">
          <a:extLst>
            <a:ext uri="{FF2B5EF4-FFF2-40B4-BE49-F238E27FC236}">
              <a16:creationId xmlns:a16="http://schemas.microsoft.com/office/drawing/2014/main" id="{00000000-0008-0000-0100-0000670000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104" name="Oval 12">
          <a:extLst>
            <a:ext uri="{FF2B5EF4-FFF2-40B4-BE49-F238E27FC236}">
              <a16:creationId xmlns:a16="http://schemas.microsoft.com/office/drawing/2014/main" id="{00000000-0008-0000-0100-0000680000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105" name="Oval 13">
          <a:extLst>
            <a:ext uri="{FF2B5EF4-FFF2-40B4-BE49-F238E27FC236}">
              <a16:creationId xmlns:a16="http://schemas.microsoft.com/office/drawing/2014/main" id="{00000000-0008-0000-0100-0000690000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106" name="Oval 14">
          <a:extLst>
            <a:ext uri="{FF2B5EF4-FFF2-40B4-BE49-F238E27FC236}">
              <a16:creationId xmlns:a16="http://schemas.microsoft.com/office/drawing/2014/main" id="{00000000-0008-0000-0100-00006A0000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107" name="Oval 15">
          <a:extLst>
            <a:ext uri="{FF2B5EF4-FFF2-40B4-BE49-F238E27FC236}">
              <a16:creationId xmlns:a16="http://schemas.microsoft.com/office/drawing/2014/main" id="{00000000-0008-0000-0100-00006B0000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128</xdr:row>
      <xdr:rowOff>180975</xdr:rowOff>
    </xdr:from>
    <xdr:to>
      <xdr:col>30</xdr:col>
      <xdr:colOff>76200</xdr:colOff>
      <xdr:row>128</xdr:row>
      <xdr:rowOff>257175</xdr:rowOff>
    </xdr:to>
    <xdr:sp macro="" textlink="">
      <xdr:nvSpPr>
        <xdr:cNvPr id="108" name="Oval 16">
          <a:extLst>
            <a:ext uri="{FF2B5EF4-FFF2-40B4-BE49-F238E27FC236}">
              <a16:creationId xmlns:a16="http://schemas.microsoft.com/office/drawing/2014/main" id="{00000000-0008-0000-0100-00006C000000}"/>
            </a:ext>
          </a:extLst>
        </xdr:cNvPr>
        <xdr:cNvSpPr>
          <a:spLocks noChangeArrowheads="1"/>
        </xdr:cNvSpPr>
      </xdr:nvSpPr>
      <xdr:spPr bwMode="auto">
        <a:xfrm>
          <a:off x="5334000" y="8543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109" name="Oval 17">
          <a:extLst>
            <a:ext uri="{FF2B5EF4-FFF2-40B4-BE49-F238E27FC236}">
              <a16:creationId xmlns:a16="http://schemas.microsoft.com/office/drawing/2014/main" id="{00000000-0008-0000-0100-00006D0000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110" name="Oval 18">
          <a:extLst>
            <a:ext uri="{FF2B5EF4-FFF2-40B4-BE49-F238E27FC236}">
              <a16:creationId xmlns:a16="http://schemas.microsoft.com/office/drawing/2014/main" id="{00000000-0008-0000-0100-00006E0000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111" name="Oval 19">
          <a:extLst>
            <a:ext uri="{FF2B5EF4-FFF2-40B4-BE49-F238E27FC236}">
              <a16:creationId xmlns:a16="http://schemas.microsoft.com/office/drawing/2014/main" id="{00000000-0008-0000-0100-00006F0000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112" name="Oval 23">
          <a:extLst>
            <a:ext uri="{FF2B5EF4-FFF2-40B4-BE49-F238E27FC236}">
              <a16:creationId xmlns:a16="http://schemas.microsoft.com/office/drawing/2014/main" id="{00000000-0008-0000-0100-0000700000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113" name="Oval 24">
          <a:extLst>
            <a:ext uri="{FF2B5EF4-FFF2-40B4-BE49-F238E27FC236}">
              <a16:creationId xmlns:a16="http://schemas.microsoft.com/office/drawing/2014/main" id="{00000000-0008-0000-0100-0000710000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114" name="Oval 25">
          <a:extLst>
            <a:ext uri="{FF2B5EF4-FFF2-40B4-BE49-F238E27FC236}">
              <a16:creationId xmlns:a16="http://schemas.microsoft.com/office/drawing/2014/main" id="{00000000-0008-0000-0100-0000720000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115" name="Oval 26">
          <a:extLst>
            <a:ext uri="{FF2B5EF4-FFF2-40B4-BE49-F238E27FC236}">
              <a16:creationId xmlns:a16="http://schemas.microsoft.com/office/drawing/2014/main" id="{00000000-0008-0000-0100-0000730000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116" name="Oval 141">
          <a:extLst>
            <a:ext uri="{FF2B5EF4-FFF2-40B4-BE49-F238E27FC236}">
              <a16:creationId xmlns:a16="http://schemas.microsoft.com/office/drawing/2014/main" id="{00000000-0008-0000-0100-0000740000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117" name="Oval 143">
          <a:extLst>
            <a:ext uri="{FF2B5EF4-FFF2-40B4-BE49-F238E27FC236}">
              <a16:creationId xmlns:a16="http://schemas.microsoft.com/office/drawing/2014/main" id="{00000000-0008-0000-0100-0000750000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118" name="Oval 145">
          <a:extLst>
            <a:ext uri="{FF2B5EF4-FFF2-40B4-BE49-F238E27FC236}">
              <a16:creationId xmlns:a16="http://schemas.microsoft.com/office/drawing/2014/main" id="{00000000-0008-0000-0100-0000760000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119" name="Oval 147">
          <a:extLst>
            <a:ext uri="{FF2B5EF4-FFF2-40B4-BE49-F238E27FC236}">
              <a16:creationId xmlns:a16="http://schemas.microsoft.com/office/drawing/2014/main" id="{00000000-0008-0000-0100-0000770000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120" name="Oval 149">
          <a:extLst>
            <a:ext uri="{FF2B5EF4-FFF2-40B4-BE49-F238E27FC236}">
              <a16:creationId xmlns:a16="http://schemas.microsoft.com/office/drawing/2014/main" id="{00000000-0008-0000-0100-0000780000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121" name="Oval 151">
          <a:extLst>
            <a:ext uri="{FF2B5EF4-FFF2-40B4-BE49-F238E27FC236}">
              <a16:creationId xmlns:a16="http://schemas.microsoft.com/office/drawing/2014/main" id="{00000000-0008-0000-0100-0000790000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122" name="Oval 153">
          <a:extLst>
            <a:ext uri="{FF2B5EF4-FFF2-40B4-BE49-F238E27FC236}">
              <a16:creationId xmlns:a16="http://schemas.microsoft.com/office/drawing/2014/main" id="{00000000-0008-0000-0100-00007A0000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123" name="Oval 155">
          <a:extLst>
            <a:ext uri="{FF2B5EF4-FFF2-40B4-BE49-F238E27FC236}">
              <a16:creationId xmlns:a16="http://schemas.microsoft.com/office/drawing/2014/main" id="{00000000-0008-0000-0100-00007B0000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124" name="Oval 157">
          <a:extLst>
            <a:ext uri="{FF2B5EF4-FFF2-40B4-BE49-F238E27FC236}">
              <a16:creationId xmlns:a16="http://schemas.microsoft.com/office/drawing/2014/main" id="{00000000-0008-0000-0100-00007C0000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125" name="Oval 159">
          <a:extLst>
            <a:ext uri="{FF2B5EF4-FFF2-40B4-BE49-F238E27FC236}">
              <a16:creationId xmlns:a16="http://schemas.microsoft.com/office/drawing/2014/main" id="{00000000-0008-0000-0100-00007D0000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126" name="Oval 161">
          <a:extLst>
            <a:ext uri="{FF2B5EF4-FFF2-40B4-BE49-F238E27FC236}">
              <a16:creationId xmlns:a16="http://schemas.microsoft.com/office/drawing/2014/main" id="{00000000-0008-0000-0100-00007E0000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127" name="Oval 163">
          <a:extLst>
            <a:ext uri="{FF2B5EF4-FFF2-40B4-BE49-F238E27FC236}">
              <a16:creationId xmlns:a16="http://schemas.microsoft.com/office/drawing/2014/main" id="{00000000-0008-0000-0100-00007F0000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128" name="Oval 165">
          <a:extLst>
            <a:ext uri="{FF2B5EF4-FFF2-40B4-BE49-F238E27FC236}">
              <a16:creationId xmlns:a16="http://schemas.microsoft.com/office/drawing/2014/main" id="{00000000-0008-0000-0100-0000800000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129" name="Oval 167">
          <a:extLst>
            <a:ext uri="{FF2B5EF4-FFF2-40B4-BE49-F238E27FC236}">
              <a16:creationId xmlns:a16="http://schemas.microsoft.com/office/drawing/2014/main" id="{00000000-0008-0000-0100-0000810000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129</xdr:row>
      <xdr:rowOff>28575</xdr:rowOff>
    </xdr:from>
    <xdr:to>
      <xdr:col>30</xdr:col>
      <xdr:colOff>57150</xdr:colOff>
      <xdr:row>129</xdr:row>
      <xdr:rowOff>28575</xdr:rowOff>
    </xdr:to>
    <xdr:sp macro="" textlink="">
      <xdr:nvSpPr>
        <xdr:cNvPr id="130" name="Oval 169">
          <a:extLst>
            <a:ext uri="{FF2B5EF4-FFF2-40B4-BE49-F238E27FC236}">
              <a16:creationId xmlns:a16="http://schemas.microsoft.com/office/drawing/2014/main" id="{00000000-0008-0000-0100-000082000000}"/>
            </a:ext>
          </a:extLst>
        </xdr:cNvPr>
        <xdr:cNvSpPr>
          <a:spLocks noChangeArrowheads="1"/>
        </xdr:cNvSpPr>
      </xdr:nvSpPr>
      <xdr:spPr bwMode="auto">
        <a:xfrm>
          <a:off x="5324475" y="8572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131" name="Oval 171">
          <a:extLst>
            <a:ext uri="{FF2B5EF4-FFF2-40B4-BE49-F238E27FC236}">
              <a16:creationId xmlns:a16="http://schemas.microsoft.com/office/drawing/2014/main" id="{00000000-0008-0000-0100-0000830000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132" name="Oval 173">
          <a:extLst>
            <a:ext uri="{FF2B5EF4-FFF2-40B4-BE49-F238E27FC236}">
              <a16:creationId xmlns:a16="http://schemas.microsoft.com/office/drawing/2014/main" id="{00000000-0008-0000-0100-0000840000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133" name="Oval 175">
          <a:extLst>
            <a:ext uri="{FF2B5EF4-FFF2-40B4-BE49-F238E27FC236}">
              <a16:creationId xmlns:a16="http://schemas.microsoft.com/office/drawing/2014/main" id="{00000000-0008-0000-0100-0000850000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134" name="Oval 177">
          <a:extLst>
            <a:ext uri="{FF2B5EF4-FFF2-40B4-BE49-F238E27FC236}">
              <a16:creationId xmlns:a16="http://schemas.microsoft.com/office/drawing/2014/main" id="{00000000-0008-0000-0100-0000860000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103</xdr:row>
      <xdr:rowOff>0</xdr:rowOff>
    </xdr:from>
    <xdr:to>
      <xdr:col>35</xdr:col>
      <xdr:colOff>42333</xdr:colOff>
      <xdr:row>103</xdr:row>
      <xdr:rowOff>0</xdr:rowOff>
    </xdr:to>
    <xdr:sp macro="" textlink="">
      <xdr:nvSpPr>
        <xdr:cNvPr id="135" name="Text Box 179">
          <a:extLst>
            <a:ext uri="{FF2B5EF4-FFF2-40B4-BE49-F238E27FC236}">
              <a16:creationId xmlns:a16="http://schemas.microsoft.com/office/drawing/2014/main" id="{00000000-0008-0000-0100-000087000000}"/>
            </a:ext>
          </a:extLst>
        </xdr:cNvPr>
        <xdr:cNvSpPr txBox="1">
          <a:spLocks noChangeArrowheads="1"/>
        </xdr:cNvSpPr>
      </xdr:nvSpPr>
      <xdr:spPr bwMode="auto">
        <a:xfrm>
          <a:off x="60483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103</xdr:row>
      <xdr:rowOff>0</xdr:rowOff>
    </xdr:from>
    <xdr:to>
      <xdr:col>39</xdr:col>
      <xdr:colOff>42333</xdr:colOff>
      <xdr:row>103</xdr:row>
      <xdr:rowOff>0</xdr:rowOff>
    </xdr:to>
    <xdr:sp macro="" textlink="">
      <xdr:nvSpPr>
        <xdr:cNvPr id="136" name="Text Box 180">
          <a:extLst>
            <a:ext uri="{FF2B5EF4-FFF2-40B4-BE49-F238E27FC236}">
              <a16:creationId xmlns:a16="http://schemas.microsoft.com/office/drawing/2014/main" id="{00000000-0008-0000-0100-000088000000}"/>
            </a:ext>
          </a:extLst>
        </xdr:cNvPr>
        <xdr:cNvSpPr txBox="1">
          <a:spLocks noChangeArrowheads="1"/>
        </xdr:cNvSpPr>
      </xdr:nvSpPr>
      <xdr:spPr bwMode="auto">
        <a:xfrm>
          <a:off x="66198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138</xdr:row>
      <xdr:rowOff>180975</xdr:rowOff>
    </xdr:from>
    <xdr:to>
      <xdr:col>30</xdr:col>
      <xdr:colOff>76200</xdr:colOff>
      <xdr:row>138</xdr:row>
      <xdr:rowOff>257175</xdr:rowOff>
    </xdr:to>
    <xdr:sp macro="" textlink="">
      <xdr:nvSpPr>
        <xdr:cNvPr id="137" name="Oval 1">
          <a:extLst>
            <a:ext uri="{FF2B5EF4-FFF2-40B4-BE49-F238E27FC236}">
              <a16:creationId xmlns:a16="http://schemas.microsoft.com/office/drawing/2014/main" id="{00000000-0008-0000-0100-000089000000}"/>
            </a:ext>
          </a:extLst>
        </xdr:cNvPr>
        <xdr:cNvSpPr>
          <a:spLocks noChangeArrowheads="1"/>
        </xdr:cNvSpPr>
      </xdr:nvSpPr>
      <xdr:spPr bwMode="auto">
        <a:xfrm>
          <a:off x="5334000" y="10067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143</xdr:row>
      <xdr:rowOff>0</xdr:rowOff>
    </xdr:from>
    <xdr:to>
      <xdr:col>31</xdr:col>
      <xdr:colOff>42333</xdr:colOff>
      <xdr:row>143</xdr:row>
      <xdr:rowOff>0</xdr:rowOff>
    </xdr:to>
    <xdr:sp macro="" textlink="">
      <xdr:nvSpPr>
        <xdr:cNvPr id="138" name="Text Box 2">
          <a:extLst>
            <a:ext uri="{FF2B5EF4-FFF2-40B4-BE49-F238E27FC236}">
              <a16:creationId xmlns:a16="http://schemas.microsoft.com/office/drawing/2014/main" id="{00000000-0008-0000-0100-00008A000000}"/>
            </a:ext>
          </a:extLst>
        </xdr:cNvPr>
        <xdr:cNvSpPr txBox="1">
          <a:spLocks noChangeArrowheads="1"/>
        </xdr:cNvSpPr>
      </xdr:nvSpPr>
      <xdr:spPr bwMode="auto">
        <a:xfrm>
          <a:off x="54768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126</xdr:col>
      <xdr:colOff>0</xdr:colOff>
      <xdr:row>143</xdr:row>
      <xdr:rowOff>0</xdr:rowOff>
    </xdr:from>
    <xdr:to>
      <xdr:col>126</xdr:col>
      <xdr:colOff>0</xdr:colOff>
      <xdr:row>143</xdr:row>
      <xdr:rowOff>0</xdr:rowOff>
    </xdr:to>
    <xdr:sp macro="" textlink="">
      <xdr:nvSpPr>
        <xdr:cNvPr id="139" name="Text Box 3">
          <a:extLst>
            <a:ext uri="{FF2B5EF4-FFF2-40B4-BE49-F238E27FC236}">
              <a16:creationId xmlns:a16="http://schemas.microsoft.com/office/drawing/2014/main" id="{00000000-0008-0000-0100-00008B000000}"/>
            </a:ext>
          </a:extLst>
        </xdr:cNvPr>
        <xdr:cNvSpPr txBox="1">
          <a:spLocks noChangeArrowheads="1"/>
        </xdr:cNvSpPr>
      </xdr:nvSpPr>
      <xdr:spPr bwMode="auto">
        <a:xfrm>
          <a:off x="16744950" y="10677525"/>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126</xdr:col>
      <xdr:colOff>0</xdr:colOff>
      <xdr:row>143</xdr:row>
      <xdr:rowOff>0</xdr:rowOff>
    </xdr:from>
    <xdr:to>
      <xdr:col>126</xdr:col>
      <xdr:colOff>0</xdr:colOff>
      <xdr:row>143</xdr:row>
      <xdr:rowOff>0</xdr:rowOff>
    </xdr:to>
    <xdr:sp macro="" textlink="">
      <xdr:nvSpPr>
        <xdr:cNvPr id="140" name="Text Box 4">
          <a:extLst>
            <a:ext uri="{FF2B5EF4-FFF2-40B4-BE49-F238E27FC236}">
              <a16:creationId xmlns:a16="http://schemas.microsoft.com/office/drawing/2014/main" id="{00000000-0008-0000-0100-00008C000000}"/>
            </a:ext>
          </a:extLst>
        </xdr:cNvPr>
        <xdr:cNvSpPr txBox="1">
          <a:spLocks noChangeArrowheads="1"/>
        </xdr:cNvSpPr>
      </xdr:nvSpPr>
      <xdr:spPr bwMode="auto">
        <a:xfrm>
          <a:off x="16744950" y="10677525"/>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141" name="Oval 5">
          <a:extLst>
            <a:ext uri="{FF2B5EF4-FFF2-40B4-BE49-F238E27FC236}">
              <a16:creationId xmlns:a16="http://schemas.microsoft.com/office/drawing/2014/main" id="{00000000-0008-0000-0100-00008D0000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142" name="Oval 6">
          <a:extLst>
            <a:ext uri="{FF2B5EF4-FFF2-40B4-BE49-F238E27FC236}">
              <a16:creationId xmlns:a16="http://schemas.microsoft.com/office/drawing/2014/main" id="{00000000-0008-0000-0100-00008E0000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143" name="Oval 7">
          <a:extLst>
            <a:ext uri="{FF2B5EF4-FFF2-40B4-BE49-F238E27FC236}">
              <a16:creationId xmlns:a16="http://schemas.microsoft.com/office/drawing/2014/main" id="{00000000-0008-0000-0100-00008F0000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144" name="Oval 8">
          <a:extLst>
            <a:ext uri="{FF2B5EF4-FFF2-40B4-BE49-F238E27FC236}">
              <a16:creationId xmlns:a16="http://schemas.microsoft.com/office/drawing/2014/main" id="{00000000-0008-0000-0100-0000900000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145" name="Oval 9">
          <a:extLst>
            <a:ext uri="{FF2B5EF4-FFF2-40B4-BE49-F238E27FC236}">
              <a16:creationId xmlns:a16="http://schemas.microsoft.com/office/drawing/2014/main" id="{00000000-0008-0000-0100-0000910000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146" name="Oval 10">
          <a:extLst>
            <a:ext uri="{FF2B5EF4-FFF2-40B4-BE49-F238E27FC236}">
              <a16:creationId xmlns:a16="http://schemas.microsoft.com/office/drawing/2014/main" id="{00000000-0008-0000-0100-0000920000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147" name="Oval 11">
          <a:extLst>
            <a:ext uri="{FF2B5EF4-FFF2-40B4-BE49-F238E27FC236}">
              <a16:creationId xmlns:a16="http://schemas.microsoft.com/office/drawing/2014/main" id="{00000000-0008-0000-0100-0000930000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148" name="Oval 12">
          <a:extLst>
            <a:ext uri="{FF2B5EF4-FFF2-40B4-BE49-F238E27FC236}">
              <a16:creationId xmlns:a16="http://schemas.microsoft.com/office/drawing/2014/main" id="{00000000-0008-0000-0100-0000940000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149" name="Oval 13">
          <a:extLst>
            <a:ext uri="{FF2B5EF4-FFF2-40B4-BE49-F238E27FC236}">
              <a16:creationId xmlns:a16="http://schemas.microsoft.com/office/drawing/2014/main" id="{00000000-0008-0000-0100-0000950000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150" name="Oval 14">
          <a:extLst>
            <a:ext uri="{FF2B5EF4-FFF2-40B4-BE49-F238E27FC236}">
              <a16:creationId xmlns:a16="http://schemas.microsoft.com/office/drawing/2014/main" id="{00000000-0008-0000-0100-0000960000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151" name="Oval 15">
          <a:extLst>
            <a:ext uri="{FF2B5EF4-FFF2-40B4-BE49-F238E27FC236}">
              <a16:creationId xmlns:a16="http://schemas.microsoft.com/office/drawing/2014/main" id="{00000000-0008-0000-0100-0000970000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168</xdr:row>
      <xdr:rowOff>180975</xdr:rowOff>
    </xdr:from>
    <xdr:to>
      <xdr:col>30</xdr:col>
      <xdr:colOff>76200</xdr:colOff>
      <xdr:row>168</xdr:row>
      <xdr:rowOff>257175</xdr:rowOff>
    </xdr:to>
    <xdr:sp macro="" textlink="">
      <xdr:nvSpPr>
        <xdr:cNvPr id="152" name="Oval 16">
          <a:extLst>
            <a:ext uri="{FF2B5EF4-FFF2-40B4-BE49-F238E27FC236}">
              <a16:creationId xmlns:a16="http://schemas.microsoft.com/office/drawing/2014/main" id="{00000000-0008-0000-0100-000098000000}"/>
            </a:ext>
          </a:extLst>
        </xdr:cNvPr>
        <xdr:cNvSpPr>
          <a:spLocks noChangeArrowheads="1"/>
        </xdr:cNvSpPr>
      </xdr:nvSpPr>
      <xdr:spPr bwMode="auto">
        <a:xfrm>
          <a:off x="5334000" y="14639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153" name="Oval 17">
          <a:extLst>
            <a:ext uri="{FF2B5EF4-FFF2-40B4-BE49-F238E27FC236}">
              <a16:creationId xmlns:a16="http://schemas.microsoft.com/office/drawing/2014/main" id="{00000000-0008-0000-0100-0000990000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154" name="Oval 18">
          <a:extLst>
            <a:ext uri="{FF2B5EF4-FFF2-40B4-BE49-F238E27FC236}">
              <a16:creationId xmlns:a16="http://schemas.microsoft.com/office/drawing/2014/main" id="{00000000-0008-0000-0100-00009A0000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174</xdr:row>
      <xdr:rowOff>180975</xdr:rowOff>
    </xdr:from>
    <xdr:to>
      <xdr:col>30</xdr:col>
      <xdr:colOff>76200</xdr:colOff>
      <xdr:row>174</xdr:row>
      <xdr:rowOff>257175</xdr:rowOff>
    </xdr:to>
    <xdr:sp macro="" textlink="">
      <xdr:nvSpPr>
        <xdr:cNvPr id="155" name="Oval 19">
          <a:extLst>
            <a:ext uri="{FF2B5EF4-FFF2-40B4-BE49-F238E27FC236}">
              <a16:creationId xmlns:a16="http://schemas.microsoft.com/office/drawing/2014/main" id="{00000000-0008-0000-0100-00009B0000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156" name="Oval 23">
          <a:extLst>
            <a:ext uri="{FF2B5EF4-FFF2-40B4-BE49-F238E27FC236}">
              <a16:creationId xmlns:a16="http://schemas.microsoft.com/office/drawing/2014/main" id="{00000000-0008-0000-0100-00009C0000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157" name="Oval 24">
          <a:extLst>
            <a:ext uri="{FF2B5EF4-FFF2-40B4-BE49-F238E27FC236}">
              <a16:creationId xmlns:a16="http://schemas.microsoft.com/office/drawing/2014/main" id="{00000000-0008-0000-0100-00009D0000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158" name="Oval 25">
          <a:extLst>
            <a:ext uri="{FF2B5EF4-FFF2-40B4-BE49-F238E27FC236}">
              <a16:creationId xmlns:a16="http://schemas.microsoft.com/office/drawing/2014/main" id="{00000000-0008-0000-0100-00009E0000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159" name="Oval 141">
          <a:extLst>
            <a:ext uri="{FF2B5EF4-FFF2-40B4-BE49-F238E27FC236}">
              <a16:creationId xmlns:a16="http://schemas.microsoft.com/office/drawing/2014/main" id="{00000000-0008-0000-0100-00009F0000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160" name="Oval 143">
          <a:extLst>
            <a:ext uri="{FF2B5EF4-FFF2-40B4-BE49-F238E27FC236}">
              <a16:creationId xmlns:a16="http://schemas.microsoft.com/office/drawing/2014/main" id="{00000000-0008-0000-0100-0000A00000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161" name="Oval 145">
          <a:extLst>
            <a:ext uri="{FF2B5EF4-FFF2-40B4-BE49-F238E27FC236}">
              <a16:creationId xmlns:a16="http://schemas.microsoft.com/office/drawing/2014/main" id="{00000000-0008-0000-0100-0000A10000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162" name="Oval 147">
          <a:extLst>
            <a:ext uri="{FF2B5EF4-FFF2-40B4-BE49-F238E27FC236}">
              <a16:creationId xmlns:a16="http://schemas.microsoft.com/office/drawing/2014/main" id="{00000000-0008-0000-0100-0000A20000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163" name="Oval 149">
          <a:extLst>
            <a:ext uri="{FF2B5EF4-FFF2-40B4-BE49-F238E27FC236}">
              <a16:creationId xmlns:a16="http://schemas.microsoft.com/office/drawing/2014/main" id="{00000000-0008-0000-0100-0000A30000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164" name="Oval 151">
          <a:extLst>
            <a:ext uri="{FF2B5EF4-FFF2-40B4-BE49-F238E27FC236}">
              <a16:creationId xmlns:a16="http://schemas.microsoft.com/office/drawing/2014/main" id="{00000000-0008-0000-0100-0000A40000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165" name="Oval 153">
          <a:extLst>
            <a:ext uri="{FF2B5EF4-FFF2-40B4-BE49-F238E27FC236}">
              <a16:creationId xmlns:a16="http://schemas.microsoft.com/office/drawing/2014/main" id="{00000000-0008-0000-0100-0000A50000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166" name="Oval 155">
          <a:extLst>
            <a:ext uri="{FF2B5EF4-FFF2-40B4-BE49-F238E27FC236}">
              <a16:creationId xmlns:a16="http://schemas.microsoft.com/office/drawing/2014/main" id="{00000000-0008-0000-0100-0000A60000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167" name="Oval 157">
          <a:extLst>
            <a:ext uri="{FF2B5EF4-FFF2-40B4-BE49-F238E27FC236}">
              <a16:creationId xmlns:a16="http://schemas.microsoft.com/office/drawing/2014/main" id="{00000000-0008-0000-0100-0000A70000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168" name="Oval 159">
          <a:extLst>
            <a:ext uri="{FF2B5EF4-FFF2-40B4-BE49-F238E27FC236}">
              <a16:creationId xmlns:a16="http://schemas.microsoft.com/office/drawing/2014/main" id="{00000000-0008-0000-0100-0000A80000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169" name="Oval 161">
          <a:extLst>
            <a:ext uri="{FF2B5EF4-FFF2-40B4-BE49-F238E27FC236}">
              <a16:creationId xmlns:a16="http://schemas.microsoft.com/office/drawing/2014/main" id="{00000000-0008-0000-0100-0000A90000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170" name="Oval 163">
          <a:extLst>
            <a:ext uri="{FF2B5EF4-FFF2-40B4-BE49-F238E27FC236}">
              <a16:creationId xmlns:a16="http://schemas.microsoft.com/office/drawing/2014/main" id="{00000000-0008-0000-0100-0000AA0000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171" name="Oval 165">
          <a:extLst>
            <a:ext uri="{FF2B5EF4-FFF2-40B4-BE49-F238E27FC236}">
              <a16:creationId xmlns:a16="http://schemas.microsoft.com/office/drawing/2014/main" id="{00000000-0008-0000-0100-0000AB0000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172" name="Oval 167">
          <a:extLst>
            <a:ext uri="{FF2B5EF4-FFF2-40B4-BE49-F238E27FC236}">
              <a16:creationId xmlns:a16="http://schemas.microsoft.com/office/drawing/2014/main" id="{00000000-0008-0000-0100-0000AC0000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169</xdr:row>
      <xdr:rowOff>28575</xdr:rowOff>
    </xdr:from>
    <xdr:to>
      <xdr:col>30</xdr:col>
      <xdr:colOff>57150</xdr:colOff>
      <xdr:row>169</xdr:row>
      <xdr:rowOff>28575</xdr:rowOff>
    </xdr:to>
    <xdr:sp macro="" textlink="">
      <xdr:nvSpPr>
        <xdr:cNvPr id="173" name="Oval 169">
          <a:extLst>
            <a:ext uri="{FF2B5EF4-FFF2-40B4-BE49-F238E27FC236}">
              <a16:creationId xmlns:a16="http://schemas.microsoft.com/office/drawing/2014/main" id="{00000000-0008-0000-0100-0000AD000000}"/>
            </a:ext>
          </a:extLst>
        </xdr:cNvPr>
        <xdr:cNvSpPr>
          <a:spLocks noChangeArrowheads="1"/>
        </xdr:cNvSpPr>
      </xdr:nvSpPr>
      <xdr:spPr bwMode="auto">
        <a:xfrm>
          <a:off x="5324475" y="14668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174" name="Oval 171">
          <a:extLst>
            <a:ext uri="{FF2B5EF4-FFF2-40B4-BE49-F238E27FC236}">
              <a16:creationId xmlns:a16="http://schemas.microsoft.com/office/drawing/2014/main" id="{00000000-0008-0000-0100-0000AE0000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175" name="Oval 173">
          <a:extLst>
            <a:ext uri="{FF2B5EF4-FFF2-40B4-BE49-F238E27FC236}">
              <a16:creationId xmlns:a16="http://schemas.microsoft.com/office/drawing/2014/main" id="{00000000-0008-0000-0100-0000AF0000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174</xdr:row>
      <xdr:rowOff>180975</xdr:rowOff>
    </xdr:from>
    <xdr:to>
      <xdr:col>30</xdr:col>
      <xdr:colOff>76200</xdr:colOff>
      <xdr:row>174</xdr:row>
      <xdr:rowOff>257175</xdr:rowOff>
    </xdr:to>
    <xdr:sp macro="" textlink="">
      <xdr:nvSpPr>
        <xdr:cNvPr id="176" name="Oval 175">
          <a:extLst>
            <a:ext uri="{FF2B5EF4-FFF2-40B4-BE49-F238E27FC236}">
              <a16:creationId xmlns:a16="http://schemas.microsoft.com/office/drawing/2014/main" id="{00000000-0008-0000-0100-0000B00000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143</xdr:row>
      <xdr:rowOff>0</xdr:rowOff>
    </xdr:from>
    <xdr:to>
      <xdr:col>35</xdr:col>
      <xdr:colOff>42333</xdr:colOff>
      <xdr:row>143</xdr:row>
      <xdr:rowOff>0</xdr:rowOff>
    </xdr:to>
    <xdr:sp macro="" textlink="">
      <xdr:nvSpPr>
        <xdr:cNvPr id="177" name="Text Box 179">
          <a:extLst>
            <a:ext uri="{FF2B5EF4-FFF2-40B4-BE49-F238E27FC236}">
              <a16:creationId xmlns:a16="http://schemas.microsoft.com/office/drawing/2014/main" id="{00000000-0008-0000-0100-0000B1000000}"/>
            </a:ext>
          </a:extLst>
        </xdr:cNvPr>
        <xdr:cNvSpPr txBox="1">
          <a:spLocks noChangeArrowheads="1"/>
        </xdr:cNvSpPr>
      </xdr:nvSpPr>
      <xdr:spPr bwMode="auto">
        <a:xfrm>
          <a:off x="60483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143</xdr:row>
      <xdr:rowOff>0</xdr:rowOff>
    </xdr:from>
    <xdr:to>
      <xdr:col>39</xdr:col>
      <xdr:colOff>42333</xdr:colOff>
      <xdr:row>143</xdr:row>
      <xdr:rowOff>0</xdr:rowOff>
    </xdr:to>
    <xdr:sp macro="" textlink="">
      <xdr:nvSpPr>
        <xdr:cNvPr id="178" name="Text Box 180">
          <a:extLst>
            <a:ext uri="{FF2B5EF4-FFF2-40B4-BE49-F238E27FC236}">
              <a16:creationId xmlns:a16="http://schemas.microsoft.com/office/drawing/2014/main" id="{00000000-0008-0000-0100-0000B2000000}"/>
            </a:ext>
          </a:extLst>
        </xdr:cNvPr>
        <xdr:cNvSpPr txBox="1">
          <a:spLocks noChangeArrowheads="1"/>
        </xdr:cNvSpPr>
      </xdr:nvSpPr>
      <xdr:spPr bwMode="auto">
        <a:xfrm>
          <a:off x="66198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178</xdr:row>
      <xdr:rowOff>180975</xdr:rowOff>
    </xdr:from>
    <xdr:to>
      <xdr:col>30</xdr:col>
      <xdr:colOff>76200</xdr:colOff>
      <xdr:row>178</xdr:row>
      <xdr:rowOff>257175</xdr:rowOff>
    </xdr:to>
    <xdr:sp macro="" textlink="">
      <xdr:nvSpPr>
        <xdr:cNvPr id="179" name="Oval 1">
          <a:extLst>
            <a:ext uri="{FF2B5EF4-FFF2-40B4-BE49-F238E27FC236}">
              <a16:creationId xmlns:a16="http://schemas.microsoft.com/office/drawing/2014/main" id="{00000000-0008-0000-0100-0000B3000000}"/>
            </a:ext>
          </a:extLst>
        </xdr:cNvPr>
        <xdr:cNvSpPr>
          <a:spLocks noChangeArrowheads="1"/>
        </xdr:cNvSpPr>
      </xdr:nvSpPr>
      <xdr:spPr bwMode="auto">
        <a:xfrm>
          <a:off x="5334000" y="22250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183</xdr:row>
      <xdr:rowOff>0</xdr:rowOff>
    </xdr:from>
    <xdr:to>
      <xdr:col>31</xdr:col>
      <xdr:colOff>42333</xdr:colOff>
      <xdr:row>183</xdr:row>
      <xdr:rowOff>0</xdr:rowOff>
    </xdr:to>
    <xdr:sp macro="" textlink="">
      <xdr:nvSpPr>
        <xdr:cNvPr id="180" name="Text Box 2">
          <a:extLst>
            <a:ext uri="{FF2B5EF4-FFF2-40B4-BE49-F238E27FC236}">
              <a16:creationId xmlns:a16="http://schemas.microsoft.com/office/drawing/2014/main" id="{00000000-0008-0000-0100-0000B4000000}"/>
            </a:ext>
          </a:extLst>
        </xdr:cNvPr>
        <xdr:cNvSpPr txBox="1">
          <a:spLocks noChangeArrowheads="1"/>
        </xdr:cNvSpPr>
      </xdr:nvSpPr>
      <xdr:spPr bwMode="auto">
        <a:xfrm>
          <a:off x="54768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126</xdr:col>
      <xdr:colOff>0</xdr:colOff>
      <xdr:row>183</xdr:row>
      <xdr:rowOff>0</xdr:rowOff>
    </xdr:from>
    <xdr:to>
      <xdr:col>126</xdr:col>
      <xdr:colOff>0</xdr:colOff>
      <xdr:row>183</xdr:row>
      <xdr:rowOff>0</xdr:rowOff>
    </xdr:to>
    <xdr:sp macro="" textlink="">
      <xdr:nvSpPr>
        <xdr:cNvPr id="181" name="Text Box 3">
          <a:extLst>
            <a:ext uri="{FF2B5EF4-FFF2-40B4-BE49-F238E27FC236}">
              <a16:creationId xmlns:a16="http://schemas.microsoft.com/office/drawing/2014/main" id="{00000000-0008-0000-0100-0000B5000000}"/>
            </a:ext>
          </a:extLst>
        </xdr:cNvPr>
        <xdr:cNvSpPr txBox="1">
          <a:spLocks noChangeArrowheads="1"/>
        </xdr:cNvSpPr>
      </xdr:nvSpPr>
      <xdr:spPr bwMode="auto">
        <a:xfrm>
          <a:off x="16744950" y="2286000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126</xdr:col>
      <xdr:colOff>0</xdr:colOff>
      <xdr:row>183</xdr:row>
      <xdr:rowOff>0</xdr:rowOff>
    </xdr:from>
    <xdr:to>
      <xdr:col>126</xdr:col>
      <xdr:colOff>0</xdr:colOff>
      <xdr:row>183</xdr:row>
      <xdr:rowOff>0</xdr:rowOff>
    </xdr:to>
    <xdr:sp macro="" textlink="">
      <xdr:nvSpPr>
        <xdr:cNvPr id="182" name="Text Box 4">
          <a:extLst>
            <a:ext uri="{FF2B5EF4-FFF2-40B4-BE49-F238E27FC236}">
              <a16:creationId xmlns:a16="http://schemas.microsoft.com/office/drawing/2014/main" id="{00000000-0008-0000-0100-0000B6000000}"/>
            </a:ext>
          </a:extLst>
        </xdr:cNvPr>
        <xdr:cNvSpPr txBox="1">
          <a:spLocks noChangeArrowheads="1"/>
        </xdr:cNvSpPr>
      </xdr:nvSpPr>
      <xdr:spPr bwMode="auto">
        <a:xfrm>
          <a:off x="16744950" y="2286000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183" name="Oval 5">
          <a:extLst>
            <a:ext uri="{FF2B5EF4-FFF2-40B4-BE49-F238E27FC236}">
              <a16:creationId xmlns:a16="http://schemas.microsoft.com/office/drawing/2014/main" id="{00000000-0008-0000-0100-0000B7000000}"/>
            </a:ext>
          </a:extLst>
        </xdr:cNvPr>
        <xdr:cNvSpPr>
          <a:spLocks noChangeArrowheads="1"/>
        </xdr:cNvSpPr>
      </xdr:nvSpPr>
      <xdr:spPr bwMode="auto">
        <a:xfrm>
          <a:off x="5334000" y="22555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184" name="Oval 6">
          <a:extLst>
            <a:ext uri="{FF2B5EF4-FFF2-40B4-BE49-F238E27FC236}">
              <a16:creationId xmlns:a16="http://schemas.microsoft.com/office/drawing/2014/main" id="{00000000-0008-0000-0100-0000B8000000}"/>
            </a:ext>
          </a:extLst>
        </xdr:cNvPr>
        <xdr:cNvSpPr>
          <a:spLocks noChangeArrowheads="1"/>
        </xdr:cNvSpPr>
      </xdr:nvSpPr>
      <xdr:spPr bwMode="auto">
        <a:xfrm>
          <a:off x="5334000" y="23469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185" name="Oval 7">
          <a:extLst>
            <a:ext uri="{FF2B5EF4-FFF2-40B4-BE49-F238E27FC236}">
              <a16:creationId xmlns:a16="http://schemas.microsoft.com/office/drawing/2014/main" id="{00000000-0008-0000-0100-0000B9000000}"/>
            </a:ext>
          </a:extLst>
        </xdr:cNvPr>
        <xdr:cNvSpPr>
          <a:spLocks noChangeArrowheads="1"/>
        </xdr:cNvSpPr>
      </xdr:nvSpPr>
      <xdr:spPr bwMode="auto">
        <a:xfrm>
          <a:off x="5334000" y="24079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186" name="Oval 8">
          <a:extLst>
            <a:ext uri="{FF2B5EF4-FFF2-40B4-BE49-F238E27FC236}">
              <a16:creationId xmlns:a16="http://schemas.microsoft.com/office/drawing/2014/main" id="{00000000-0008-0000-0100-0000BA000000}"/>
            </a:ext>
          </a:extLst>
        </xdr:cNvPr>
        <xdr:cNvSpPr>
          <a:spLocks noChangeArrowheads="1"/>
        </xdr:cNvSpPr>
      </xdr:nvSpPr>
      <xdr:spPr bwMode="auto">
        <a:xfrm>
          <a:off x="5334000" y="24384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187" name="Oval 9">
          <a:extLst>
            <a:ext uri="{FF2B5EF4-FFF2-40B4-BE49-F238E27FC236}">
              <a16:creationId xmlns:a16="http://schemas.microsoft.com/office/drawing/2014/main" id="{00000000-0008-0000-0100-0000BB000000}"/>
            </a:ext>
          </a:extLst>
        </xdr:cNvPr>
        <xdr:cNvSpPr>
          <a:spLocks noChangeArrowheads="1"/>
        </xdr:cNvSpPr>
      </xdr:nvSpPr>
      <xdr:spPr bwMode="auto">
        <a:xfrm>
          <a:off x="5334000" y="24688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188" name="Oval 10">
          <a:extLst>
            <a:ext uri="{FF2B5EF4-FFF2-40B4-BE49-F238E27FC236}">
              <a16:creationId xmlns:a16="http://schemas.microsoft.com/office/drawing/2014/main" id="{00000000-0008-0000-0100-0000BC000000}"/>
            </a:ext>
          </a:extLst>
        </xdr:cNvPr>
        <xdr:cNvSpPr>
          <a:spLocks noChangeArrowheads="1"/>
        </xdr:cNvSpPr>
      </xdr:nvSpPr>
      <xdr:spPr bwMode="auto">
        <a:xfrm>
          <a:off x="5334000" y="24993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189" name="Oval 11">
          <a:extLst>
            <a:ext uri="{FF2B5EF4-FFF2-40B4-BE49-F238E27FC236}">
              <a16:creationId xmlns:a16="http://schemas.microsoft.com/office/drawing/2014/main" id="{00000000-0008-0000-0100-0000BD000000}"/>
            </a:ext>
          </a:extLst>
        </xdr:cNvPr>
        <xdr:cNvSpPr>
          <a:spLocks noChangeArrowheads="1"/>
        </xdr:cNvSpPr>
      </xdr:nvSpPr>
      <xdr:spPr bwMode="auto">
        <a:xfrm>
          <a:off x="5334000" y="25298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190" name="Oval 12">
          <a:extLst>
            <a:ext uri="{FF2B5EF4-FFF2-40B4-BE49-F238E27FC236}">
              <a16:creationId xmlns:a16="http://schemas.microsoft.com/office/drawing/2014/main" id="{00000000-0008-0000-0100-0000BE000000}"/>
            </a:ext>
          </a:extLst>
        </xdr:cNvPr>
        <xdr:cNvSpPr>
          <a:spLocks noChangeArrowheads="1"/>
        </xdr:cNvSpPr>
      </xdr:nvSpPr>
      <xdr:spPr bwMode="auto">
        <a:xfrm>
          <a:off x="5334000" y="25603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191" name="Oval 13">
          <a:extLst>
            <a:ext uri="{FF2B5EF4-FFF2-40B4-BE49-F238E27FC236}">
              <a16:creationId xmlns:a16="http://schemas.microsoft.com/office/drawing/2014/main" id="{00000000-0008-0000-0100-0000BF000000}"/>
            </a:ext>
          </a:extLst>
        </xdr:cNvPr>
        <xdr:cNvSpPr>
          <a:spLocks noChangeArrowheads="1"/>
        </xdr:cNvSpPr>
      </xdr:nvSpPr>
      <xdr:spPr bwMode="auto">
        <a:xfrm>
          <a:off x="5334000" y="25908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192" name="Oval 14">
          <a:extLst>
            <a:ext uri="{FF2B5EF4-FFF2-40B4-BE49-F238E27FC236}">
              <a16:creationId xmlns:a16="http://schemas.microsoft.com/office/drawing/2014/main" id="{00000000-0008-0000-0100-0000C0000000}"/>
            </a:ext>
          </a:extLst>
        </xdr:cNvPr>
        <xdr:cNvSpPr>
          <a:spLocks noChangeArrowheads="1"/>
        </xdr:cNvSpPr>
      </xdr:nvSpPr>
      <xdr:spPr bwMode="auto">
        <a:xfrm>
          <a:off x="5334000" y="26212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193" name="Oval 15">
          <a:extLst>
            <a:ext uri="{FF2B5EF4-FFF2-40B4-BE49-F238E27FC236}">
              <a16:creationId xmlns:a16="http://schemas.microsoft.com/office/drawing/2014/main" id="{00000000-0008-0000-0100-0000C1000000}"/>
            </a:ext>
          </a:extLst>
        </xdr:cNvPr>
        <xdr:cNvSpPr>
          <a:spLocks noChangeArrowheads="1"/>
        </xdr:cNvSpPr>
      </xdr:nvSpPr>
      <xdr:spPr bwMode="auto">
        <a:xfrm>
          <a:off x="5334000" y="26517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208</xdr:row>
      <xdr:rowOff>180975</xdr:rowOff>
    </xdr:from>
    <xdr:to>
      <xdr:col>30</xdr:col>
      <xdr:colOff>76200</xdr:colOff>
      <xdr:row>208</xdr:row>
      <xdr:rowOff>257175</xdr:rowOff>
    </xdr:to>
    <xdr:sp macro="" textlink="">
      <xdr:nvSpPr>
        <xdr:cNvPr id="194" name="Oval 16">
          <a:extLst>
            <a:ext uri="{FF2B5EF4-FFF2-40B4-BE49-F238E27FC236}">
              <a16:creationId xmlns:a16="http://schemas.microsoft.com/office/drawing/2014/main" id="{00000000-0008-0000-0100-0000C2000000}"/>
            </a:ext>
          </a:extLst>
        </xdr:cNvPr>
        <xdr:cNvSpPr>
          <a:spLocks noChangeArrowheads="1"/>
        </xdr:cNvSpPr>
      </xdr:nvSpPr>
      <xdr:spPr bwMode="auto">
        <a:xfrm>
          <a:off x="5334000" y="26822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195" name="Oval 17">
          <a:extLst>
            <a:ext uri="{FF2B5EF4-FFF2-40B4-BE49-F238E27FC236}">
              <a16:creationId xmlns:a16="http://schemas.microsoft.com/office/drawing/2014/main" id="{00000000-0008-0000-0100-0000C3000000}"/>
            </a:ext>
          </a:extLst>
        </xdr:cNvPr>
        <xdr:cNvSpPr>
          <a:spLocks noChangeArrowheads="1"/>
        </xdr:cNvSpPr>
      </xdr:nvSpPr>
      <xdr:spPr bwMode="auto">
        <a:xfrm>
          <a:off x="5334000" y="27127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196" name="Oval 18">
          <a:extLst>
            <a:ext uri="{FF2B5EF4-FFF2-40B4-BE49-F238E27FC236}">
              <a16:creationId xmlns:a16="http://schemas.microsoft.com/office/drawing/2014/main" id="{00000000-0008-0000-0100-0000C4000000}"/>
            </a:ext>
          </a:extLst>
        </xdr:cNvPr>
        <xdr:cNvSpPr>
          <a:spLocks noChangeArrowheads="1"/>
        </xdr:cNvSpPr>
      </xdr:nvSpPr>
      <xdr:spPr bwMode="auto">
        <a:xfrm>
          <a:off x="5334000" y="27432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214</xdr:row>
      <xdr:rowOff>180975</xdr:rowOff>
    </xdr:from>
    <xdr:to>
      <xdr:col>30</xdr:col>
      <xdr:colOff>76200</xdr:colOff>
      <xdr:row>214</xdr:row>
      <xdr:rowOff>257175</xdr:rowOff>
    </xdr:to>
    <xdr:sp macro="" textlink="">
      <xdr:nvSpPr>
        <xdr:cNvPr id="197" name="Oval 19">
          <a:extLst>
            <a:ext uri="{FF2B5EF4-FFF2-40B4-BE49-F238E27FC236}">
              <a16:creationId xmlns:a16="http://schemas.microsoft.com/office/drawing/2014/main" id="{00000000-0008-0000-0100-0000C5000000}"/>
            </a:ext>
          </a:extLst>
        </xdr:cNvPr>
        <xdr:cNvSpPr>
          <a:spLocks noChangeArrowheads="1"/>
        </xdr:cNvSpPr>
      </xdr:nvSpPr>
      <xdr:spPr bwMode="auto">
        <a:xfrm>
          <a:off x="5334000" y="27736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198" name="Oval 23">
          <a:extLst>
            <a:ext uri="{FF2B5EF4-FFF2-40B4-BE49-F238E27FC236}">
              <a16:creationId xmlns:a16="http://schemas.microsoft.com/office/drawing/2014/main" id="{00000000-0008-0000-0100-0000C6000000}"/>
            </a:ext>
          </a:extLst>
        </xdr:cNvPr>
        <xdr:cNvSpPr>
          <a:spLocks noChangeArrowheads="1"/>
        </xdr:cNvSpPr>
      </xdr:nvSpPr>
      <xdr:spPr bwMode="auto">
        <a:xfrm>
          <a:off x="5334000" y="22860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199" name="Oval 24">
          <a:extLst>
            <a:ext uri="{FF2B5EF4-FFF2-40B4-BE49-F238E27FC236}">
              <a16:creationId xmlns:a16="http://schemas.microsoft.com/office/drawing/2014/main" id="{00000000-0008-0000-0100-0000C7000000}"/>
            </a:ext>
          </a:extLst>
        </xdr:cNvPr>
        <xdr:cNvSpPr>
          <a:spLocks noChangeArrowheads="1"/>
        </xdr:cNvSpPr>
      </xdr:nvSpPr>
      <xdr:spPr bwMode="auto">
        <a:xfrm>
          <a:off x="5334000" y="23164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00" name="Oval 25">
          <a:extLst>
            <a:ext uri="{FF2B5EF4-FFF2-40B4-BE49-F238E27FC236}">
              <a16:creationId xmlns:a16="http://schemas.microsoft.com/office/drawing/2014/main" id="{00000000-0008-0000-0100-0000C8000000}"/>
            </a:ext>
          </a:extLst>
        </xdr:cNvPr>
        <xdr:cNvSpPr>
          <a:spLocks noChangeArrowheads="1"/>
        </xdr:cNvSpPr>
      </xdr:nvSpPr>
      <xdr:spPr bwMode="auto">
        <a:xfrm>
          <a:off x="5334000" y="23774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201" name="Oval 141">
          <a:extLst>
            <a:ext uri="{FF2B5EF4-FFF2-40B4-BE49-F238E27FC236}">
              <a16:creationId xmlns:a16="http://schemas.microsoft.com/office/drawing/2014/main" id="{00000000-0008-0000-0100-0000C9000000}"/>
            </a:ext>
          </a:extLst>
        </xdr:cNvPr>
        <xdr:cNvSpPr>
          <a:spLocks noChangeArrowheads="1"/>
        </xdr:cNvSpPr>
      </xdr:nvSpPr>
      <xdr:spPr bwMode="auto">
        <a:xfrm>
          <a:off x="5334000" y="22555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202" name="Oval 143">
          <a:extLst>
            <a:ext uri="{FF2B5EF4-FFF2-40B4-BE49-F238E27FC236}">
              <a16:creationId xmlns:a16="http://schemas.microsoft.com/office/drawing/2014/main" id="{00000000-0008-0000-0100-0000CA000000}"/>
            </a:ext>
          </a:extLst>
        </xdr:cNvPr>
        <xdr:cNvSpPr>
          <a:spLocks noChangeArrowheads="1"/>
        </xdr:cNvSpPr>
      </xdr:nvSpPr>
      <xdr:spPr bwMode="auto">
        <a:xfrm>
          <a:off x="5334000" y="22860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203" name="Oval 145">
          <a:extLst>
            <a:ext uri="{FF2B5EF4-FFF2-40B4-BE49-F238E27FC236}">
              <a16:creationId xmlns:a16="http://schemas.microsoft.com/office/drawing/2014/main" id="{00000000-0008-0000-0100-0000CB000000}"/>
            </a:ext>
          </a:extLst>
        </xdr:cNvPr>
        <xdr:cNvSpPr>
          <a:spLocks noChangeArrowheads="1"/>
        </xdr:cNvSpPr>
      </xdr:nvSpPr>
      <xdr:spPr bwMode="auto">
        <a:xfrm>
          <a:off x="5334000" y="23164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204" name="Oval 147">
          <a:extLst>
            <a:ext uri="{FF2B5EF4-FFF2-40B4-BE49-F238E27FC236}">
              <a16:creationId xmlns:a16="http://schemas.microsoft.com/office/drawing/2014/main" id="{00000000-0008-0000-0100-0000CC000000}"/>
            </a:ext>
          </a:extLst>
        </xdr:cNvPr>
        <xdr:cNvSpPr>
          <a:spLocks noChangeArrowheads="1"/>
        </xdr:cNvSpPr>
      </xdr:nvSpPr>
      <xdr:spPr bwMode="auto">
        <a:xfrm>
          <a:off x="5334000" y="23469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05" name="Oval 149">
          <a:extLst>
            <a:ext uri="{FF2B5EF4-FFF2-40B4-BE49-F238E27FC236}">
              <a16:creationId xmlns:a16="http://schemas.microsoft.com/office/drawing/2014/main" id="{00000000-0008-0000-0100-0000CD000000}"/>
            </a:ext>
          </a:extLst>
        </xdr:cNvPr>
        <xdr:cNvSpPr>
          <a:spLocks noChangeArrowheads="1"/>
        </xdr:cNvSpPr>
      </xdr:nvSpPr>
      <xdr:spPr bwMode="auto">
        <a:xfrm>
          <a:off x="5334000" y="23774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206" name="Oval 151">
          <a:extLst>
            <a:ext uri="{FF2B5EF4-FFF2-40B4-BE49-F238E27FC236}">
              <a16:creationId xmlns:a16="http://schemas.microsoft.com/office/drawing/2014/main" id="{00000000-0008-0000-0100-0000CE000000}"/>
            </a:ext>
          </a:extLst>
        </xdr:cNvPr>
        <xdr:cNvSpPr>
          <a:spLocks noChangeArrowheads="1"/>
        </xdr:cNvSpPr>
      </xdr:nvSpPr>
      <xdr:spPr bwMode="auto">
        <a:xfrm>
          <a:off x="5334000" y="24079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207" name="Oval 153">
          <a:extLst>
            <a:ext uri="{FF2B5EF4-FFF2-40B4-BE49-F238E27FC236}">
              <a16:creationId xmlns:a16="http://schemas.microsoft.com/office/drawing/2014/main" id="{00000000-0008-0000-0100-0000CF000000}"/>
            </a:ext>
          </a:extLst>
        </xdr:cNvPr>
        <xdr:cNvSpPr>
          <a:spLocks noChangeArrowheads="1"/>
        </xdr:cNvSpPr>
      </xdr:nvSpPr>
      <xdr:spPr bwMode="auto">
        <a:xfrm>
          <a:off x="5334000" y="24384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208" name="Oval 155">
          <a:extLst>
            <a:ext uri="{FF2B5EF4-FFF2-40B4-BE49-F238E27FC236}">
              <a16:creationId xmlns:a16="http://schemas.microsoft.com/office/drawing/2014/main" id="{00000000-0008-0000-0100-0000D0000000}"/>
            </a:ext>
          </a:extLst>
        </xdr:cNvPr>
        <xdr:cNvSpPr>
          <a:spLocks noChangeArrowheads="1"/>
        </xdr:cNvSpPr>
      </xdr:nvSpPr>
      <xdr:spPr bwMode="auto">
        <a:xfrm>
          <a:off x="5334000" y="24688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209" name="Oval 157">
          <a:extLst>
            <a:ext uri="{FF2B5EF4-FFF2-40B4-BE49-F238E27FC236}">
              <a16:creationId xmlns:a16="http://schemas.microsoft.com/office/drawing/2014/main" id="{00000000-0008-0000-0100-0000D1000000}"/>
            </a:ext>
          </a:extLst>
        </xdr:cNvPr>
        <xdr:cNvSpPr>
          <a:spLocks noChangeArrowheads="1"/>
        </xdr:cNvSpPr>
      </xdr:nvSpPr>
      <xdr:spPr bwMode="auto">
        <a:xfrm>
          <a:off x="5334000" y="24993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210" name="Oval 159">
          <a:extLst>
            <a:ext uri="{FF2B5EF4-FFF2-40B4-BE49-F238E27FC236}">
              <a16:creationId xmlns:a16="http://schemas.microsoft.com/office/drawing/2014/main" id="{00000000-0008-0000-0100-0000D2000000}"/>
            </a:ext>
          </a:extLst>
        </xdr:cNvPr>
        <xdr:cNvSpPr>
          <a:spLocks noChangeArrowheads="1"/>
        </xdr:cNvSpPr>
      </xdr:nvSpPr>
      <xdr:spPr bwMode="auto">
        <a:xfrm>
          <a:off x="5334000" y="25298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211" name="Oval 161">
          <a:extLst>
            <a:ext uri="{FF2B5EF4-FFF2-40B4-BE49-F238E27FC236}">
              <a16:creationId xmlns:a16="http://schemas.microsoft.com/office/drawing/2014/main" id="{00000000-0008-0000-0100-0000D3000000}"/>
            </a:ext>
          </a:extLst>
        </xdr:cNvPr>
        <xdr:cNvSpPr>
          <a:spLocks noChangeArrowheads="1"/>
        </xdr:cNvSpPr>
      </xdr:nvSpPr>
      <xdr:spPr bwMode="auto">
        <a:xfrm>
          <a:off x="5334000" y="25603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212" name="Oval 163">
          <a:extLst>
            <a:ext uri="{FF2B5EF4-FFF2-40B4-BE49-F238E27FC236}">
              <a16:creationId xmlns:a16="http://schemas.microsoft.com/office/drawing/2014/main" id="{00000000-0008-0000-0100-0000D4000000}"/>
            </a:ext>
          </a:extLst>
        </xdr:cNvPr>
        <xdr:cNvSpPr>
          <a:spLocks noChangeArrowheads="1"/>
        </xdr:cNvSpPr>
      </xdr:nvSpPr>
      <xdr:spPr bwMode="auto">
        <a:xfrm>
          <a:off x="5334000" y="25908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213" name="Oval 165">
          <a:extLst>
            <a:ext uri="{FF2B5EF4-FFF2-40B4-BE49-F238E27FC236}">
              <a16:creationId xmlns:a16="http://schemas.microsoft.com/office/drawing/2014/main" id="{00000000-0008-0000-0100-0000D5000000}"/>
            </a:ext>
          </a:extLst>
        </xdr:cNvPr>
        <xdr:cNvSpPr>
          <a:spLocks noChangeArrowheads="1"/>
        </xdr:cNvSpPr>
      </xdr:nvSpPr>
      <xdr:spPr bwMode="auto">
        <a:xfrm>
          <a:off x="5334000" y="26212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214" name="Oval 167">
          <a:extLst>
            <a:ext uri="{FF2B5EF4-FFF2-40B4-BE49-F238E27FC236}">
              <a16:creationId xmlns:a16="http://schemas.microsoft.com/office/drawing/2014/main" id="{00000000-0008-0000-0100-0000D6000000}"/>
            </a:ext>
          </a:extLst>
        </xdr:cNvPr>
        <xdr:cNvSpPr>
          <a:spLocks noChangeArrowheads="1"/>
        </xdr:cNvSpPr>
      </xdr:nvSpPr>
      <xdr:spPr bwMode="auto">
        <a:xfrm>
          <a:off x="5334000" y="26517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209</xdr:row>
      <xdr:rowOff>28575</xdr:rowOff>
    </xdr:from>
    <xdr:to>
      <xdr:col>30</xdr:col>
      <xdr:colOff>57150</xdr:colOff>
      <xdr:row>209</xdr:row>
      <xdr:rowOff>28575</xdr:rowOff>
    </xdr:to>
    <xdr:sp macro="" textlink="">
      <xdr:nvSpPr>
        <xdr:cNvPr id="215" name="Oval 169">
          <a:extLst>
            <a:ext uri="{FF2B5EF4-FFF2-40B4-BE49-F238E27FC236}">
              <a16:creationId xmlns:a16="http://schemas.microsoft.com/office/drawing/2014/main" id="{00000000-0008-0000-0100-0000D7000000}"/>
            </a:ext>
          </a:extLst>
        </xdr:cNvPr>
        <xdr:cNvSpPr>
          <a:spLocks noChangeArrowheads="1"/>
        </xdr:cNvSpPr>
      </xdr:nvSpPr>
      <xdr:spPr bwMode="auto">
        <a:xfrm>
          <a:off x="5324475" y="26850975"/>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216" name="Oval 171">
          <a:extLst>
            <a:ext uri="{FF2B5EF4-FFF2-40B4-BE49-F238E27FC236}">
              <a16:creationId xmlns:a16="http://schemas.microsoft.com/office/drawing/2014/main" id="{00000000-0008-0000-0100-0000D8000000}"/>
            </a:ext>
          </a:extLst>
        </xdr:cNvPr>
        <xdr:cNvSpPr>
          <a:spLocks noChangeArrowheads="1"/>
        </xdr:cNvSpPr>
      </xdr:nvSpPr>
      <xdr:spPr bwMode="auto">
        <a:xfrm>
          <a:off x="5334000" y="27127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217" name="Oval 173">
          <a:extLst>
            <a:ext uri="{FF2B5EF4-FFF2-40B4-BE49-F238E27FC236}">
              <a16:creationId xmlns:a16="http://schemas.microsoft.com/office/drawing/2014/main" id="{00000000-0008-0000-0100-0000D9000000}"/>
            </a:ext>
          </a:extLst>
        </xdr:cNvPr>
        <xdr:cNvSpPr>
          <a:spLocks noChangeArrowheads="1"/>
        </xdr:cNvSpPr>
      </xdr:nvSpPr>
      <xdr:spPr bwMode="auto">
        <a:xfrm>
          <a:off x="5334000" y="27432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214</xdr:row>
      <xdr:rowOff>180975</xdr:rowOff>
    </xdr:from>
    <xdr:to>
      <xdr:col>30</xdr:col>
      <xdr:colOff>76200</xdr:colOff>
      <xdr:row>214</xdr:row>
      <xdr:rowOff>257175</xdr:rowOff>
    </xdr:to>
    <xdr:sp macro="" textlink="">
      <xdr:nvSpPr>
        <xdr:cNvPr id="218" name="Oval 175">
          <a:extLst>
            <a:ext uri="{FF2B5EF4-FFF2-40B4-BE49-F238E27FC236}">
              <a16:creationId xmlns:a16="http://schemas.microsoft.com/office/drawing/2014/main" id="{00000000-0008-0000-0100-0000DA000000}"/>
            </a:ext>
          </a:extLst>
        </xdr:cNvPr>
        <xdr:cNvSpPr>
          <a:spLocks noChangeArrowheads="1"/>
        </xdr:cNvSpPr>
      </xdr:nvSpPr>
      <xdr:spPr bwMode="auto">
        <a:xfrm>
          <a:off x="5334000" y="27736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183</xdr:row>
      <xdr:rowOff>0</xdr:rowOff>
    </xdr:from>
    <xdr:to>
      <xdr:col>35</xdr:col>
      <xdr:colOff>42333</xdr:colOff>
      <xdr:row>183</xdr:row>
      <xdr:rowOff>0</xdr:rowOff>
    </xdr:to>
    <xdr:sp macro="" textlink="">
      <xdr:nvSpPr>
        <xdr:cNvPr id="219" name="Text Box 179">
          <a:extLst>
            <a:ext uri="{FF2B5EF4-FFF2-40B4-BE49-F238E27FC236}">
              <a16:creationId xmlns:a16="http://schemas.microsoft.com/office/drawing/2014/main" id="{00000000-0008-0000-0100-0000DB000000}"/>
            </a:ext>
          </a:extLst>
        </xdr:cNvPr>
        <xdr:cNvSpPr txBox="1">
          <a:spLocks noChangeArrowheads="1"/>
        </xdr:cNvSpPr>
      </xdr:nvSpPr>
      <xdr:spPr bwMode="auto">
        <a:xfrm>
          <a:off x="60483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183</xdr:row>
      <xdr:rowOff>0</xdr:rowOff>
    </xdr:from>
    <xdr:to>
      <xdr:col>39</xdr:col>
      <xdr:colOff>42333</xdr:colOff>
      <xdr:row>183</xdr:row>
      <xdr:rowOff>0</xdr:rowOff>
    </xdr:to>
    <xdr:sp macro="" textlink="">
      <xdr:nvSpPr>
        <xdr:cNvPr id="220" name="Text Box 180">
          <a:extLst>
            <a:ext uri="{FF2B5EF4-FFF2-40B4-BE49-F238E27FC236}">
              <a16:creationId xmlns:a16="http://schemas.microsoft.com/office/drawing/2014/main" id="{00000000-0008-0000-0100-0000DC000000}"/>
            </a:ext>
          </a:extLst>
        </xdr:cNvPr>
        <xdr:cNvSpPr txBox="1">
          <a:spLocks noChangeArrowheads="1"/>
        </xdr:cNvSpPr>
      </xdr:nvSpPr>
      <xdr:spPr bwMode="auto">
        <a:xfrm>
          <a:off x="66198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221" name="Oval 1">
          <a:extLst>
            <a:ext uri="{FF2B5EF4-FFF2-40B4-BE49-F238E27FC236}">
              <a16:creationId xmlns:a16="http://schemas.microsoft.com/office/drawing/2014/main" id="{00000000-0008-0000-0100-0000D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222" name="Oval 1">
          <a:extLst>
            <a:ext uri="{FF2B5EF4-FFF2-40B4-BE49-F238E27FC236}">
              <a16:creationId xmlns:a16="http://schemas.microsoft.com/office/drawing/2014/main" id="{00000000-0008-0000-0100-0000D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223" name="Oval 1">
          <a:extLst>
            <a:ext uri="{FF2B5EF4-FFF2-40B4-BE49-F238E27FC236}">
              <a16:creationId xmlns:a16="http://schemas.microsoft.com/office/drawing/2014/main" id="{00000000-0008-0000-0100-0000D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224" name="Oval 1">
          <a:extLst>
            <a:ext uri="{FF2B5EF4-FFF2-40B4-BE49-F238E27FC236}">
              <a16:creationId xmlns:a16="http://schemas.microsoft.com/office/drawing/2014/main" id="{00000000-0008-0000-0100-0000E0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142875</xdr:colOff>
      <xdr:row>29</xdr:row>
      <xdr:rowOff>1314</xdr:rowOff>
    </xdr:from>
    <xdr:to>
      <xdr:col>30</xdr:col>
      <xdr:colOff>76200</xdr:colOff>
      <xdr:row>29</xdr:row>
      <xdr:rowOff>1314</xdr:rowOff>
    </xdr:to>
    <xdr:sp macro="" textlink="">
      <xdr:nvSpPr>
        <xdr:cNvPr id="225" name="Oval 1">
          <a:extLst>
            <a:ext uri="{FF2B5EF4-FFF2-40B4-BE49-F238E27FC236}">
              <a16:creationId xmlns:a16="http://schemas.microsoft.com/office/drawing/2014/main" id="{00000000-0008-0000-0100-0000E1000000}"/>
            </a:ext>
          </a:extLst>
        </xdr:cNvPr>
        <xdr:cNvSpPr>
          <a:spLocks noChangeArrowheads="1"/>
        </xdr:cNvSpPr>
      </xdr:nvSpPr>
      <xdr:spPr bwMode="auto">
        <a:xfrm>
          <a:off x="5857875" y="5492969"/>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226" name="Oval 1">
          <a:extLst>
            <a:ext uri="{FF2B5EF4-FFF2-40B4-BE49-F238E27FC236}">
              <a16:creationId xmlns:a16="http://schemas.microsoft.com/office/drawing/2014/main" id="{00000000-0008-0000-0100-0000E2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227" name="Oval 1">
          <a:extLst>
            <a:ext uri="{FF2B5EF4-FFF2-40B4-BE49-F238E27FC236}">
              <a16:creationId xmlns:a16="http://schemas.microsoft.com/office/drawing/2014/main" id="{00000000-0008-0000-0100-0000E3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228" name="Oval 1">
          <a:extLst>
            <a:ext uri="{FF2B5EF4-FFF2-40B4-BE49-F238E27FC236}">
              <a16:creationId xmlns:a16="http://schemas.microsoft.com/office/drawing/2014/main" id="{00000000-0008-0000-0100-0000E4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229" name="Oval 1">
          <a:extLst>
            <a:ext uri="{FF2B5EF4-FFF2-40B4-BE49-F238E27FC236}">
              <a16:creationId xmlns:a16="http://schemas.microsoft.com/office/drawing/2014/main" id="{00000000-0008-0000-0100-0000E5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230" name="Oval 1">
          <a:extLst>
            <a:ext uri="{FF2B5EF4-FFF2-40B4-BE49-F238E27FC236}">
              <a16:creationId xmlns:a16="http://schemas.microsoft.com/office/drawing/2014/main" id="{00000000-0008-0000-0100-0000E6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231" name="Oval 1">
          <a:extLst>
            <a:ext uri="{FF2B5EF4-FFF2-40B4-BE49-F238E27FC236}">
              <a16:creationId xmlns:a16="http://schemas.microsoft.com/office/drawing/2014/main" id="{00000000-0008-0000-0100-0000E7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232" name="Oval 1">
          <a:extLst>
            <a:ext uri="{FF2B5EF4-FFF2-40B4-BE49-F238E27FC236}">
              <a16:creationId xmlns:a16="http://schemas.microsoft.com/office/drawing/2014/main" id="{00000000-0008-0000-0100-0000E8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233" name="Oval 1">
          <a:extLst>
            <a:ext uri="{FF2B5EF4-FFF2-40B4-BE49-F238E27FC236}">
              <a16:creationId xmlns:a16="http://schemas.microsoft.com/office/drawing/2014/main" id="{00000000-0008-0000-0100-0000E9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234" name="Oval 1">
          <a:extLst>
            <a:ext uri="{FF2B5EF4-FFF2-40B4-BE49-F238E27FC236}">
              <a16:creationId xmlns:a16="http://schemas.microsoft.com/office/drawing/2014/main" id="{00000000-0008-0000-0100-0000EA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48</xdr:row>
      <xdr:rowOff>180975</xdr:rowOff>
    </xdr:from>
    <xdr:to>
      <xdr:col>30</xdr:col>
      <xdr:colOff>76200</xdr:colOff>
      <xdr:row>48</xdr:row>
      <xdr:rowOff>257175</xdr:rowOff>
    </xdr:to>
    <xdr:sp macro="" textlink="">
      <xdr:nvSpPr>
        <xdr:cNvPr id="235" name="Oval 1">
          <a:extLst>
            <a:ext uri="{FF2B5EF4-FFF2-40B4-BE49-F238E27FC236}">
              <a16:creationId xmlns:a16="http://schemas.microsoft.com/office/drawing/2014/main" id="{00000000-0008-0000-0100-0000EB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236" name="Oval 1">
          <a:extLst>
            <a:ext uri="{FF2B5EF4-FFF2-40B4-BE49-F238E27FC236}">
              <a16:creationId xmlns:a16="http://schemas.microsoft.com/office/drawing/2014/main" id="{00000000-0008-0000-0100-0000EC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237" name="Oval 1">
          <a:extLst>
            <a:ext uri="{FF2B5EF4-FFF2-40B4-BE49-F238E27FC236}">
              <a16:creationId xmlns:a16="http://schemas.microsoft.com/office/drawing/2014/main" id="{00000000-0008-0000-0100-0000E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238" name="Oval 1">
          <a:extLst>
            <a:ext uri="{FF2B5EF4-FFF2-40B4-BE49-F238E27FC236}">
              <a16:creationId xmlns:a16="http://schemas.microsoft.com/office/drawing/2014/main" id="{00000000-0008-0000-0100-0000E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239" name="Oval 1">
          <a:extLst>
            <a:ext uri="{FF2B5EF4-FFF2-40B4-BE49-F238E27FC236}">
              <a16:creationId xmlns:a16="http://schemas.microsoft.com/office/drawing/2014/main" id="{00000000-0008-0000-0100-0000E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58</xdr:row>
      <xdr:rowOff>180975</xdr:rowOff>
    </xdr:from>
    <xdr:to>
      <xdr:col>30</xdr:col>
      <xdr:colOff>76200</xdr:colOff>
      <xdr:row>58</xdr:row>
      <xdr:rowOff>257175</xdr:rowOff>
    </xdr:to>
    <xdr:sp macro="" textlink="">
      <xdr:nvSpPr>
        <xdr:cNvPr id="240" name="Oval 1">
          <a:extLst>
            <a:ext uri="{FF2B5EF4-FFF2-40B4-BE49-F238E27FC236}">
              <a16:creationId xmlns:a16="http://schemas.microsoft.com/office/drawing/2014/main" id="{00000000-0008-0000-0100-0000F0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241" name="Oval 1">
          <a:extLst>
            <a:ext uri="{FF2B5EF4-FFF2-40B4-BE49-F238E27FC236}">
              <a16:creationId xmlns:a16="http://schemas.microsoft.com/office/drawing/2014/main" id="{00000000-0008-0000-0100-0000F1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242" name="Oval 1">
          <a:extLst>
            <a:ext uri="{FF2B5EF4-FFF2-40B4-BE49-F238E27FC236}">
              <a16:creationId xmlns:a16="http://schemas.microsoft.com/office/drawing/2014/main" id="{00000000-0008-0000-0100-0000F2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243" name="Oval 1">
          <a:extLst>
            <a:ext uri="{FF2B5EF4-FFF2-40B4-BE49-F238E27FC236}">
              <a16:creationId xmlns:a16="http://schemas.microsoft.com/office/drawing/2014/main" id="{00000000-0008-0000-0100-0000F3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244" name="Oval 1">
          <a:extLst>
            <a:ext uri="{FF2B5EF4-FFF2-40B4-BE49-F238E27FC236}">
              <a16:creationId xmlns:a16="http://schemas.microsoft.com/office/drawing/2014/main" id="{00000000-0008-0000-0100-0000F4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245" name="Oval 1">
          <a:extLst>
            <a:ext uri="{FF2B5EF4-FFF2-40B4-BE49-F238E27FC236}">
              <a16:creationId xmlns:a16="http://schemas.microsoft.com/office/drawing/2014/main" id="{00000000-0008-0000-0100-0000F5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246" name="Oval 1">
          <a:extLst>
            <a:ext uri="{FF2B5EF4-FFF2-40B4-BE49-F238E27FC236}">
              <a16:creationId xmlns:a16="http://schemas.microsoft.com/office/drawing/2014/main" id="{00000000-0008-0000-0100-0000F6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247" name="Oval 1">
          <a:extLst>
            <a:ext uri="{FF2B5EF4-FFF2-40B4-BE49-F238E27FC236}">
              <a16:creationId xmlns:a16="http://schemas.microsoft.com/office/drawing/2014/main" id="{00000000-0008-0000-0100-0000F7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248" name="Oval 1">
          <a:extLst>
            <a:ext uri="{FF2B5EF4-FFF2-40B4-BE49-F238E27FC236}">
              <a16:creationId xmlns:a16="http://schemas.microsoft.com/office/drawing/2014/main" id="{00000000-0008-0000-0100-0000F8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249" name="Oval 1">
          <a:extLst>
            <a:ext uri="{FF2B5EF4-FFF2-40B4-BE49-F238E27FC236}">
              <a16:creationId xmlns:a16="http://schemas.microsoft.com/office/drawing/2014/main" id="{00000000-0008-0000-0100-0000F9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250" name="Oval 1">
          <a:extLst>
            <a:ext uri="{FF2B5EF4-FFF2-40B4-BE49-F238E27FC236}">
              <a16:creationId xmlns:a16="http://schemas.microsoft.com/office/drawing/2014/main" id="{00000000-0008-0000-0100-0000FA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251" name="Oval 1">
          <a:extLst>
            <a:ext uri="{FF2B5EF4-FFF2-40B4-BE49-F238E27FC236}">
              <a16:creationId xmlns:a16="http://schemas.microsoft.com/office/drawing/2014/main" id="{00000000-0008-0000-0100-0000FB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252" name="Oval 1">
          <a:extLst>
            <a:ext uri="{FF2B5EF4-FFF2-40B4-BE49-F238E27FC236}">
              <a16:creationId xmlns:a16="http://schemas.microsoft.com/office/drawing/2014/main" id="{00000000-0008-0000-0100-0000FC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253" name="Oval 1">
          <a:extLst>
            <a:ext uri="{FF2B5EF4-FFF2-40B4-BE49-F238E27FC236}">
              <a16:creationId xmlns:a16="http://schemas.microsoft.com/office/drawing/2014/main" id="{00000000-0008-0000-0100-0000F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254" name="Oval 1">
          <a:extLst>
            <a:ext uri="{FF2B5EF4-FFF2-40B4-BE49-F238E27FC236}">
              <a16:creationId xmlns:a16="http://schemas.microsoft.com/office/drawing/2014/main" id="{00000000-0008-0000-0100-0000F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88</xdr:row>
      <xdr:rowOff>180975</xdr:rowOff>
    </xdr:from>
    <xdr:to>
      <xdr:col>30</xdr:col>
      <xdr:colOff>76200</xdr:colOff>
      <xdr:row>88</xdr:row>
      <xdr:rowOff>257175</xdr:rowOff>
    </xdr:to>
    <xdr:sp macro="" textlink="">
      <xdr:nvSpPr>
        <xdr:cNvPr id="255" name="Oval 1">
          <a:extLst>
            <a:ext uri="{FF2B5EF4-FFF2-40B4-BE49-F238E27FC236}">
              <a16:creationId xmlns:a16="http://schemas.microsoft.com/office/drawing/2014/main" id="{00000000-0008-0000-0100-0000F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256" name="Oval 1">
          <a:extLst>
            <a:ext uri="{FF2B5EF4-FFF2-40B4-BE49-F238E27FC236}">
              <a16:creationId xmlns:a16="http://schemas.microsoft.com/office/drawing/2014/main" id="{00000000-0008-0000-0100-00000001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257" name="Oval 1">
          <a:extLst>
            <a:ext uri="{FF2B5EF4-FFF2-40B4-BE49-F238E27FC236}">
              <a16:creationId xmlns:a16="http://schemas.microsoft.com/office/drawing/2014/main" id="{00000000-0008-0000-0100-00000101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258" name="Oval 1">
          <a:extLst>
            <a:ext uri="{FF2B5EF4-FFF2-40B4-BE49-F238E27FC236}">
              <a16:creationId xmlns:a16="http://schemas.microsoft.com/office/drawing/2014/main" id="{00000000-0008-0000-0100-00000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259" name="Oval 1">
          <a:extLst>
            <a:ext uri="{FF2B5EF4-FFF2-40B4-BE49-F238E27FC236}">
              <a16:creationId xmlns:a16="http://schemas.microsoft.com/office/drawing/2014/main" id="{00000000-0008-0000-0100-00000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260" name="Oval 1">
          <a:extLst>
            <a:ext uri="{FF2B5EF4-FFF2-40B4-BE49-F238E27FC236}">
              <a16:creationId xmlns:a16="http://schemas.microsoft.com/office/drawing/2014/main" id="{00000000-0008-0000-0100-00000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261" name="Oval 1">
          <a:extLst>
            <a:ext uri="{FF2B5EF4-FFF2-40B4-BE49-F238E27FC236}">
              <a16:creationId xmlns:a16="http://schemas.microsoft.com/office/drawing/2014/main" id="{00000000-0008-0000-0100-00000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262" name="Oval 1">
          <a:extLst>
            <a:ext uri="{FF2B5EF4-FFF2-40B4-BE49-F238E27FC236}">
              <a16:creationId xmlns:a16="http://schemas.microsoft.com/office/drawing/2014/main" id="{00000000-0008-0000-0100-00000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263" name="Oval 1">
          <a:extLst>
            <a:ext uri="{FF2B5EF4-FFF2-40B4-BE49-F238E27FC236}">
              <a16:creationId xmlns:a16="http://schemas.microsoft.com/office/drawing/2014/main" id="{00000000-0008-0000-0100-000007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264" name="Oval 1">
          <a:extLst>
            <a:ext uri="{FF2B5EF4-FFF2-40B4-BE49-F238E27FC236}">
              <a16:creationId xmlns:a16="http://schemas.microsoft.com/office/drawing/2014/main" id="{00000000-0008-0000-0100-000008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265" name="Oval 1">
          <a:extLst>
            <a:ext uri="{FF2B5EF4-FFF2-40B4-BE49-F238E27FC236}">
              <a16:creationId xmlns:a16="http://schemas.microsoft.com/office/drawing/2014/main" id="{00000000-0008-0000-0100-000009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266" name="Oval 1">
          <a:extLst>
            <a:ext uri="{FF2B5EF4-FFF2-40B4-BE49-F238E27FC236}">
              <a16:creationId xmlns:a16="http://schemas.microsoft.com/office/drawing/2014/main" id="{00000000-0008-0000-0100-00000A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267" name="Oval 1">
          <a:extLst>
            <a:ext uri="{FF2B5EF4-FFF2-40B4-BE49-F238E27FC236}">
              <a16:creationId xmlns:a16="http://schemas.microsoft.com/office/drawing/2014/main" id="{00000000-0008-0000-0100-00000B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268" name="Oval 1">
          <a:extLst>
            <a:ext uri="{FF2B5EF4-FFF2-40B4-BE49-F238E27FC236}">
              <a16:creationId xmlns:a16="http://schemas.microsoft.com/office/drawing/2014/main" id="{00000000-0008-0000-0100-00000C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269" name="Oval 1">
          <a:extLst>
            <a:ext uri="{FF2B5EF4-FFF2-40B4-BE49-F238E27FC236}">
              <a16:creationId xmlns:a16="http://schemas.microsoft.com/office/drawing/2014/main" id="{00000000-0008-0000-0100-00000D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270" name="Oval 1">
          <a:extLst>
            <a:ext uri="{FF2B5EF4-FFF2-40B4-BE49-F238E27FC236}">
              <a16:creationId xmlns:a16="http://schemas.microsoft.com/office/drawing/2014/main" id="{00000000-0008-0000-0100-00000E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271" name="Oval 1">
          <a:extLst>
            <a:ext uri="{FF2B5EF4-FFF2-40B4-BE49-F238E27FC236}">
              <a16:creationId xmlns:a16="http://schemas.microsoft.com/office/drawing/2014/main" id="{00000000-0008-0000-0100-00000F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128</xdr:row>
      <xdr:rowOff>180975</xdr:rowOff>
    </xdr:from>
    <xdr:to>
      <xdr:col>30</xdr:col>
      <xdr:colOff>76200</xdr:colOff>
      <xdr:row>128</xdr:row>
      <xdr:rowOff>257175</xdr:rowOff>
    </xdr:to>
    <xdr:sp macro="" textlink="">
      <xdr:nvSpPr>
        <xdr:cNvPr id="272" name="Oval 1">
          <a:extLst>
            <a:ext uri="{FF2B5EF4-FFF2-40B4-BE49-F238E27FC236}">
              <a16:creationId xmlns:a16="http://schemas.microsoft.com/office/drawing/2014/main" id="{00000000-0008-0000-0100-000010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273" name="Oval 1">
          <a:extLst>
            <a:ext uri="{FF2B5EF4-FFF2-40B4-BE49-F238E27FC236}">
              <a16:creationId xmlns:a16="http://schemas.microsoft.com/office/drawing/2014/main" id="{00000000-0008-0000-0100-000011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274" name="Oval 1">
          <a:extLst>
            <a:ext uri="{FF2B5EF4-FFF2-40B4-BE49-F238E27FC236}">
              <a16:creationId xmlns:a16="http://schemas.microsoft.com/office/drawing/2014/main" id="{00000000-0008-0000-0100-00001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275" name="Oval 1">
          <a:extLst>
            <a:ext uri="{FF2B5EF4-FFF2-40B4-BE49-F238E27FC236}">
              <a16:creationId xmlns:a16="http://schemas.microsoft.com/office/drawing/2014/main" id="{00000000-0008-0000-0100-00001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276" name="Oval 1">
          <a:extLst>
            <a:ext uri="{FF2B5EF4-FFF2-40B4-BE49-F238E27FC236}">
              <a16:creationId xmlns:a16="http://schemas.microsoft.com/office/drawing/2014/main" id="{00000000-0008-0000-0100-00001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138</xdr:row>
      <xdr:rowOff>180975</xdr:rowOff>
    </xdr:from>
    <xdr:to>
      <xdr:col>30</xdr:col>
      <xdr:colOff>76200</xdr:colOff>
      <xdr:row>138</xdr:row>
      <xdr:rowOff>257175</xdr:rowOff>
    </xdr:to>
    <xdr:sp macro="" textlink="">
      <xdr:nvSpPr>
        <xdr:cNvPr id="277" name="Oval 1">
          <a:extLst>
            <a:ext uri="{FF2B5EF4-FFF2-40B4-BE49-F238E27FC236}">
              <a16:creationId xmlns:a16="http://schemas.microsoft.com/office/drawing/2014/main" id="{00000000-0008-0000-0100-00001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278" name="Oval 1">
          <a:extLst>
            <a:ext uri="{FF2B5EF4-FFF2-40B4-BE49-F238E27FC236}">
              <a16:creationId xmlns:a16="http://schemas.microsoft.com/office/drawing/2014/main" id="{00000000-0008-0000-0100-00001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279" name="Oval 1">
          <a:extLst>
            <a:ext uri="{FF2B5EF4-FFF2-40B4-BE49-F238E27FC236}">
              <a16:creationId xmlns:a16="http://schemas.microsoft.com/office/drawing/2014/main" id="{00000000-0008-0000-0100-000017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280" name="Oval 1">
          <a:extLst>
            <a:ext uri="{FF2B5EF4-FFF2-40B4-BE49-F238E27FC236}">
              <a16:creationId xmlns:a16="http://schemas.microsoft.com/office/drawing/2014/main" id="{00000000-0008-0000-0100-000018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281" name="Oval 1">
          <a:extLst>
            <a:ext uri="{FF2B5EF4-FFF2-40B4-BE49-F238E27FC236}">
              <a16:creationId xmlns:a16="http://schemas.microsoft.com/office/drawing/2014/main" id="{00000000-0008-0000-0100-000019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282" name="Oval 1">
          <a:extLst>
            <a:ext uri="{FF2B5EF4-FFF2-40B4-BE49-F238E27FC236}">
              <a16:creationId xmlns:a16="http://schemas.microsoft.com/office/drawing/2014/main" id="{00000000-0008-0000-0100-00001A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283" name="Oval 1">
          <a:extLst>
            <a:ext uri="{FF2B5EF4-FFF2-40B4-BE49-F238E27FC236}">
              <a16:creationId xmlns:a16="http://schemas.microsoft.com/office/drawing/2014/main" id="{00000000-0008-0000-0100-00001B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284" name="Oval 1">
          <a:extLst>
            <a:ext uri="{FF2B5EF4-FFF2-40B4-BE49-F238E27FC236}">
              <a16:creationId xmlns:a16="http://schemas.microsoft.com/office/drawing/2014/main" id="{00000000-0008-0000-0100-00001C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285" name="Oval 1">
          <a:extLst>
            <a:ext uri="{FF2B5EF4-FFF2-40B4-BE49-F238E27FC236}">
              <a16:creationId xmlns:a16="http://schemas.microsoft.com/office/drawing/2014/main" id="{00000000-0008-0000-0100-00001D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286" name="Oval 1">
          <a:extLst>
            <a:ext uri="{FF2B5EF4-FFF2-40B4-BE49-F238E27FC236}">
              <a16:creationId xmlns:a16="http://schemas.microsoft.com/office/drawing/2014/main" id="{00000000-0008-0000-0100-00001E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287" name="Oval 1">
          <a:extLst>
            <a:ext uri="{FF2B5EF4-FFF2-40B4-BE49-F238E27FC236}">
              <a16:creationId xmlns:a16="http://schemas.microsoft.com/office/drawing/2014/main" id="{00000000-0008-0000-0100-00001F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288" name="Oval 1">
          <a:extLst>
            <a:ext uri="{FF2B5EF4-FFF2-40B4-BE49-F238E27FC236}">
              <a16:creationId xmlns:a16="http://schemas.microsoft.com/office/drawing/2014/main" id="{00000000-0008-0000-0100-000020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289" name="Oval 1">
          <a:extLst>
            <a:ext uri="{FF2B5EF4-FFF2-40B4-BE49-F238E27FC236}">
              <a16:creationId xmlns:a16="http://schemas.microsoft.com/office/drawing/2014/main" id="{00000000-0008-0000-0100-000021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290" name="Oval 1">
          <a:extLst>
            <a:ext uri="{FF2B5EF4-FFF2-40B4-BE49-F238E27FC236}">
              <a16:creationId xmlns:a16="http://schemas.microsoft.com/office/drawing/2014/main" id="{00000000-0008-0000-0100-00002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291" name="Oval 1">
          <a:extLst>
            <a:ext uri="{FF2B5EF4-FFF2-40B4-BE49-F238E27FC236}">
              <a16:creationId xmlns:a16="http://schemas.microsoft.com/office/drawing/2014/main" id="{00000000-0008-0000-0100-00002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168</xdr:row>
      <xdr:rowOff>180975</xdr:rowOff>
    </xdr:from>
    <xdr:to>
      <xdr:col>30</xdr:col>
      <xdr:colOff>76200</xdr:colOff>
      <xdr:row>168</xdr:row>
      <xdr:rowOff>257175</xdr:rowOff>
    </xdr:to>
    <xdr:sp macro="" textlink="">
      <xdr:nvSpPr>
        <xdr:cNvPr id="292" name="Oval 1">
          <a:extLst>
            <a:ext uri="{FF2B5EF4-FFF2-40B4-BE49-F238E27FC236}">
              <a16:creationId xmlns:a16="http://schemas.microsoft.com/office/drawing/2014/main" id="{00000000-0008-0000-0100-00002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293" name="Oval 1">
          <a:extLst>
            <a:ext uri="{FF2B5EF4-FFF2-40B4-BE49-F238E27FC236}">
              <a16:creationId xmlns:a16="http://schemas.microsoft.com/office/drawing/2014/main" id="{00000000-0008-0000-0100-00002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294" name="Oval 1">
          <a:extLst>
            <a:ext uri="{FF2B5EF4-FFF2-40B4-BE49-F238E27FC236}">
              <a16:creationId xmlns:a16="http://schemas.microsoft.com/office/drawing/2014/main" id="{00000000-0008-0000-0100-00002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295" name="Oval 1">
          <a:extLst>
            <a:ext uri="{FF2B5EF4-FFF2-40B4-BE49-F238E27FC236}">
              <a16:creationId xmlns:a16="http://schemas.microsoft.com/office/drawing/2014/main" id="{00000000-0008-0000-0100-000027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296" name="Oval 1">
          <a:extLst>
            <a:ext uri="{FF2B5EF4-FFF2-40B4-BE49-F238E27FC236}">
              <a16:creationId xmlns:a16="http://schemas.microsoft.com/office/drawing/2014/main" id="{00000000-0008-0000-0100-000028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297" name="Oval 1">
          <a:extLst>
            <a:ext uri="{FF2B5EF4-FFF2-40B4-BE49-F238E27FC236}">
              <a16:creationId xmlns:a16="http://schemas.microsoft.com/office/drawing/2014/main" id="{00000000-0008-0000-0100-000029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298" name="Oval 1">
          <a:extLst>
            <a:ext uri="{FF2B5EF4-FFF2-40B4-BE49-F238E27FC236}">
              <a16:creationId xmlns:a16="http://schemas.microsoft.com/office/drawing/2014/main" id="{00000000-0008-0000-0100-00002A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99" name="Oval 1">
          <a:extLst>
            <a:ext uri="{FF2B5EF4-FFF2-40B4-BE49-F238E27FC236}">
              <a16:creationId xmlns:a16="http://schemas.microsoft.com/office/drawing/2014/main" id="{00000000-0008-0000-0100-00002B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300" name="Oval 1">
          <a:extLst>
            <a:ext uri="{FF2B5EF4-FFF2-40B4-BE49-F238E27FC236}">
              <a16:creationId xmlns:a16="http://schemas.microsoft.com/office/drawing/2014/main" id="{00000000-0008-0000-0100-00002C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301" name="Oval 1">
          <a:extLst>
            <a:ext uri="{FF2B5EF4-FFF2-40B4-BE49-F238E27FC236}">
              <a16:creationId xmlns:a16="http://schemas.microsoft.com/office/drawing/2014/main" id="{00000000-0008-0000-0100-00002D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302" name="Oval 1">
          <a:extLst>
            <a:ext uri="{FF2B5EF4-FFF2-40B4-BE49-F238E27FC236}">
              <a16:creationId xmlns:a16="http://schemas.microsoft.com/office/drawing/2014/main" id="{00000000-0008-0000-0100-00002E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303" name="Oval 1">
          <a:extLst>
            <a:ext uri="{FF2B5EF4-FFF2-40B4-BE49-F238E27FC236}">
              <a16:creationId xmlns:a16="http://schemas.microsoft.com/office/drawing/2014/main" id="{00000000-0008-0000-0100-00002F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304" name="Oval 1">
          <a:extLst>
            <a:ext uri="{FF2B5EF4-FFF2-40B4-BE49-F238E27FC236}">
              <a16:creationId xmlns:a16="http://schemas.microsoft.com/office/drawing/2014/main" id="{00000000-0008-0000-0100-000030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305" name="Oval 1">
          <a:extLst>
            <a:ext uri="{FF2B5EF4-FFF2-40B4-BE49-F238E27FC236}">
              <a16:creationId xmlns:a16="http://schemas.microsoft.com/office/drawing/2014/main" id="{00000000-0008-0000-0100-000031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306" name="Oval 1">
          <a:extLst>
            <a:ext uri="{FF2B5EF4-FFF2-40B4-BE49-F238E27FC236}">
              <a16:creationId xmlns:a16="http://schemas.microsoft.com/office/drawing/2014/main" id="{00000000-0008-0000-0100-000032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307" name="Oval 1">
          <a:extLst>
            <a:ext uri="{FF2B5EF4-FFF2-40B4-BE49-F238E27FC236}">
              <a16:creationId xmlns:a16="http://schemas.microsoft.com/office/drawing/2014/main" id="{00000000-0008-0000-0100-000033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308" name="Oval 1">
          <a:extLst>
            <a:ext uri="{FF2B5EF4-FFF2-40B4-BE49-F238E27FC236}">
              <a16:creationId xmlns:a16="http://schemas.microsoft.com/office/drawing/2014/main" id="{00000000-0008-0000-0100-000034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208</xdr:row>
      <xdr:rowOff>180975</xdr:rowOff>
    </xdr:from>
    <xdr:to>
      <xdr:col>30</xdr:col>
      <xdr:colOff>76200</xdr:colOff>
      <xdr:row>208</xdr:row>
      <xdr:rowOff>257175</xdr:rowOff>
    </xdr:to>
    <xdr:sp macro="" textlink="">
      <xdr:nvSpPr>
        <xdr:cNvPr id="309" name="Oval 1">
          <a:extLst>
            <a:ext uri="{FF2B5EF4-FFF2-40B4-BE49-F238E27FC236}">
              <a16:creationId xmlns:a16="http://schemas.microsoft.com/office/drawing/2014/main" id="{00000000-0008-0000-0100-000035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310" name="Oval 1">
          <a:extLst>
            <a:ext uri="{FF2B5EF4-FFF2-40B4-BE49-F238E27FC236}">
              <a16:creationId xmlns:a16="http://schemas.microsoft.com/office/drawing/2014/main" id="{00000000-0008-0000-0100-000036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311" name="Oval 1">
          <a:extLst>
            <a:ext uri="{FF2B5EF4-FFF2-40B4-BE49-F238E27FC236}">
              <a16:creationId xmlns:a16="http://schemas.microsoft.com/office/drawing/2014/main" id="{00000000-0008-0000-0100-000037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0</xdr:colOff>
      <xdr:row>26</xdr:row>
      <xdr:rowOff>0</xdr:rowOff>
    </xdr:from>
    <xdr:to>
      <xdr:col>45</xdr:col>
      <xdr:colOff>0</xdr:colOff>
      <xdr:row>26</xdr:row>
      <xdr:rowOff>0</xdr:rowOff>
    </xdr:to>
    <xdr:sp macro="" textlink="">
      <xdr:nvSpPr>
        <xdr:cNvPr id="12289" name="Text Box 1">
          <a:extLst>
            <a:ext uri="{FF2B5EF4-FFF2-40B4-BE49-F238E27FC236}">
              <a16:creationId xmlns:a16="http://schemas.microsoft.com/office/drawing/2014/main" id="{00000000-0008-0000-0200-000001300000}"/>
            </a:ext>
          </a:extLst>
        </xdr:cNvPr>
        <xdr:cNvSpPr txBox="1">
          <a:spLocks noChangeArrowheads="1"/>
        </xdr:cNvSpPr>
      </xdr:nvSpPr>
      <xdr:spPr bwMode="auto">
        <a:xfrm>
          <a:off x="21659850" y="7677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26</xdr:row>
      <xdr:rowOff>0</xdr:rowOff>
    </xdr:from>
    <xdr:to>
      <xdr:col>45</xdr:col>
      <xdr:colOff>0</xdr:colOff>
      <xdr:row>26</xdr:row>
      <xdr:rowOff>0</xdr:rowOff>
    </xdr:to>
    <xdr:sp macro="" textlink="">
      <xdr:nvSpPr>
        <xdr:cNvPr id="12290" name="Text Box 2">
          <a:extLst>
            <a:ext uri="{FF2B5EF4-FFF2-40B4-BE49-F238E27FC236}">
              <a16:creationId xmlns:a16="http://schemas.microsoft.com/office/drawing/2014/main" id="{00000000-0008-0000-0200-000002300000}"/>
            </a:ext>
          </a:extLst>
        </xdr:cNvPr>
        <xdr:cNvSpPr txBox="1">
          <a:spLocks noChangeArrowheads="1"/>
        </xdr:cNvSpPr>
      </xdr:nvSpPr>
      <xdr:spPr bwMode="auto">
        <a:xfrm>
          <a:off x="21659850" y="7677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26</xdr:row>
      <xdr:rowOff>0</xdr:rowOff>
    </xdr:from>
    <xdr:to>
      <xdr:col>45</xdr:col>
      <xdr:colOff>0</xdr:colOff>
      <xdr:row>26</xdr:row>
      <xdr:rowOff>0</xdr:rowOff>
    </xdr:to>
    <xdr:sp macro="" textlink="">
      <xdr:nvSpPr>
        <xdr:cNvPr id="602193" name="Oval 5">
          <a:extLst>
            <a:ext uri="{FF2B5EF4-FFF2-40B4-BE49-F238E27FC236}">
              <a16:creationId xmlns:a16="http://schemas.microsoft.com/office/drawing/2014/main" id="{00000000-0008-0000-0200-000051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4" name="Oval 6">
          <a:extLst>
            <a:ext uri="{FF2B5EF4-FFF2-40B4-BE49-F238E27FC236}">
              <a16:creationId xmlns:a16="http://schemas.microsoft.com/office/drawing/2014/main" id="{00000000-0008-0000-0200-000052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5" name="Oval 7">
          <a:extLst>
            <a:ext uri="{FF2B5EF4-FFF2-40B4-BE49-F238E27FC236}">
              <a16:creationId xmlns:a16="http://schemas.microsoft.com/office/drawing/2014/main" id="{00000000-0008-0000-0200-000053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6" name="Oval 8">
          <a:extLst>
            <a:ext uri="{FF2B5EF4-FFF2-40B4-BE49-F238E27FC236}">
              <a16:creationId xmlns:a16="http://schemas.microsoft.com/office/drawing/2014/main" id="{00000000-0008-0000-0200-000054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12297" name="Text Box 9">
          <a:extLst>
            <a:ext uri="{FF2B5EF4-FFF2-40B4-BE49-F238E27FC236}">
              <a16:creationId xmlns:a16="http://schemas.microsoft.com/office/drawing/2014/main" id="{00000000-0008-0000-0200-000009300000}"/>
            </a:ext>
          </a:extLst>
        </xdr:cNvPr>
        <xdr:cNvSpPr txBox="1">
          <a:spLocks noChangeArrowheads="1"/>
        </xdr:cNvSpPr>
      </xdr:nvSpPr>
      <xdr:spPr bwMode="auto">
        <a:xfrm>
          <a:off x="21659850" y="6534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23</xdr:row>
      <xdr:rowOff>0</xdr:rowOff>
    </xdr:from>
    <xdr:to>
      <xdr:col>45</xdr:col>
      <xdr:colOff>0</xdr:colOff>
      <xdr:row>23</xdr:row>
      <xdr:rowOff>0</xdr:rowOff>
    </xdr:to>
    <xdr:sp macro="" textlink="">
      <xdr:nvSpPr>
        <xdr:cNvPr id="12298" name="Text Box 10">
          <a:extLst>
            <a:ext uri="{FF2B5EF4-FFF2-40B4-BE49-F238E27FC236}">
              <a16:creationId xmlns:a16="http://schemas.microsoft.com/office/drawing/2014/main" id="{00000000-0008-0000-0200-00000A300000}"/>
            </a:ext>
          </a:extLst>
        </xdr:cNvPr>
        <xdr:cNvSpPr txBox="1">
          <a:spLocks noChangeArrowheads="1"/>
        </xdr:cNvSpPr>
      </xdr:nvSpPr>
      <xdr:spPr bwMode="auto">
        <a:xfrm>
          <a:off x="21659850" y="6534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23</xdr:row>
      <xdr:rowOff>0</xdr:rowOff>
    </xdr:from>
    <xdr:to>
      <xdr:col>45</xdr:col>
      <xdr:colOff>0</xdr:colOff>
      <xdr:row>23</xdr:row>
      <xdr:rowOff>0</xdr:rowOff>
    </xdr:to>
    <xdr:sp macro="" textlink="">
      <xdr:nvSpPr>
        <xdr:cNvPr id="602199" name="Oval 11">
          <a:extLst>
            <a:ext uri="{FF2B5EF4-FFF2-40B4-BE49-F238E27FC236}">
              <a16:creationId xmlns:a16="http://schemas.microsoft.com/office/drawing/2014/main" id="{00000000-0008-0000-0200-000057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0" name="Oval 12">
          <a:extLst>
            <a:ext uri="{FF2B5EF4-FFF2-40B4-BE49-F238E27FC236}">
              <a16:creationId xmlns:a16="http://schemas.microsoft.com/office/drawing/2014/main" id="{00000000-0008-0000-0200-000058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1" name="Oval 13">
          <a:extLst>
            <a:ext uri="{FF2B5EF4-FFF2-40B4-BE49-F238E27FC236}">
              <a16:creationId xmlns:a16="http://schemas.microsoft.com/office/drawing/2014/main" id="{00000000-0008-0000-0200-000059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2" name="Oval 14">
          <a:extLst>
            <a:ext uri="{FF2B5EF4-FFF2-40B4-BE49-F238E27FC236}">
              <a16:creationId xmlns:a16="http://schemas.microsoft.com/office/drawing/2014/main" id="{00000000-0008-0000-0200-00005A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12303" name="Text Box 15">
          <a:extLst>
            <a:ext uri="{FF2B5EF4-FFF2-40B4-BE49-F238E27FC236}">
              <a16:creationId xmlns:a16="http://schemas.microsoft.com/office/drawing/2014/main" id="{00000000-0008-0000-0200-00000F300000}"/>
            </a:ext>
          </a:extLst>
        </xdr:cNvPr>
        <xdr:cNvSpPr txBox="1">
          <a:spLocks noChangeArrowheads="1"/>
        </xdr:cNvSpPr>
      </xdr:nvSpPr>
      <xdr:spPr bwMode="auto">
        <a:xfrm>
          <a:off x="21659850" y="5391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20</xdr:row>
      <xdr:rowOff>0</xdr:rowOff>
    </xdr:from>
    <xdr:to>
      <xdr:col>45</xdr:col>
      <xdr:colOff>0</xdr:colOff>
      <xdr:row>20</xdr:row>
      <xdr:rowOff>0</xdr:rowOff>
    </xdr:to>
    <xdr:sp macro="" textlink="">
      <xdr:nvSpPr>
        <xdr:cNvPr id="12304" name="Text Box 16">
          <a:extLst>
            <a:ext uri="{FF2B5EF4-FFF2-40B4-BE49-F238E27FC236}">
              <a16:creationId xmlns:a16="http://schemas.microsoft.com/office/drawing/2014/main" id="{00000000-0008-0000-0200-000010300000}"/>
            </a:ext>
          </a:extLst>
        </xdr:cNvPr>
        <xdr:cNvSpPr txBox="1">
          <a:spLocks noChangeArrowheads="1"/>
        </xdr:cNvSpPr>
      </xdr:nvSpPr>
      <xdr:spPr bwMode="auto">
        <a:xfrm>
          <a:off x="21659850" y="5391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20</xdr:row>
      <xdr:rowOff>0</xdr:rowOff>
    </xdr:from>
    <xdr:to>
      <xdr:col>45</xdr:col>
      <xdr:colOff>0</xdr:colOff>
      <xdr:row>20</xdr:row>
      <xdr:rowOff>0</xdr:rowOff>
    </xdr:to>
    <xdr:sp macro="" textlink="">
      <xdr:nvSpPr>
        <xdr:cNvPr id="602205" name="Oval 17">
          <a:extLst>
            <a:ext uri="{FF2B5EF4-FFF2-40B4-BE49-F238E27FC236}">
              <a16:creationId xmlns:a16="http://schemas.microsoft.com/office/drawing/2014/main" id="{00000000-0008-0000-0200-00005D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6" name="Oval 18">
          <a:extLst>
            <a:ext uri="{FF2B5EF4-FFF2-40B4-BE49-F238E27FC236}">
              <a16:creationId xmlns:a16="http://schemas.microsoft.com/office/drawing/2014/main" id="{00000000-0008-0000-0200-00005E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7" name="Oval 19">
          <a:extLst>
            <a:ext uri="{FF2B5EF4-FFF2-40B4-BE49-F238E27FC236}">
              <a16:creationId xmlns:a16="http://schemas.microsoft.com/office/drawing/2014/main" id="{00000000-0008-0000-0200-00005F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8" name="Oval 20">
          <a:extLst>
            <a:ext uri="{FF2B5EF4-FFF2-40B4-BE49-F238E27FC236}">
              <a16:creationId xmlns:a16="http://schemas.microsoft.com/office/drawing/2014/main" id="{00000000-0008-0000-0200-000060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12309" name="Text Box 21">
          <a:extLst>
            <a:ext uri="{FF2B5EF4-FFF2-40B4-BE49-F238E27FC236}">
              <a16:creationId xmlns:a16="http://schemas.microsoft.com/office/drawing/2014/main" id="{00000000-0008-0000-0200-000015300000}"/>
            </a:ext>
          </a:extLst>
        </xdr:cNvPr>
        <xdr:cNvSpPr txBox="1">
          <a:spLocks noChangeArrowheads="1"/>
        </xdr:cNvSpPr>
      </xdr:nvSpPr>
      <xdr:spPr bwMode="auto">
        <a:xfrm>
          <a:off x="21659850" y="4248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17</xdr:row>
      <xdr:rowOff>0</xdr:rowOff>
    </xdr:from>
    <xdr:to>
      <xdr:col>45</xdr:col>
      <xdr:colOff>0</xdr:colOff>
      <xdr:row>17</xdr:row>
      <xdr:rowOff>0</xdr:rowOff>
    </xdr:to>
    <xdr:sp macro="" textlink="">
      <xdr:nvSpPr>
        <xdr:cNvPr id="12310" name="Text Box 22">
          <a:extLst>
            <a:ext uri="{FF2B5EF4-FFF2-40B4-BE49-F238E27FC236}">
              <a16:creationId xmlns:a16="http://schemas.microsoft.com/office/drawing/2014/main" id="{00000000-0008-0000-0200-000016300000}"/>
            </a:ext>
          </a:extLst>
        </xdr:cNvPr>
        <xdr:cNvSpPr txBox="1">
          <a:spLocks noChangeArrowheads="1"/>
        </xdr:cNvSpPr>
      </xdr:nvSpPr>
      <xdr:spPr bwMode="auto">
        <a:xfrm>
          <a:off x="21659850" y="4248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17</xdr:row>
      <xdr:rowOff>0</xdr:rowOff>
    </xdr:from>
    <xdr:to>
      <xdr:col>45</xdr:col>
      <xdr:colOff>0</xdr:colOff>
      <xdr:row>17</xdr:row>
      <xdr:rowOff>0</xdr:rowOff>
    </xdr:to>
    <xdr:sp macro="" textlink="">
      <xdr:nvSpPr>
        <xdr:cNvPr id="602211" name="Oval 23">
          <a:extLst>
            <a:ext uri="{FF2B5EF4-FFF2-40B4-BE49-F238E27FC236}">
              <a16:creationId xmlns:a16="http://schemas.microsoft.com/office/drawing/2014/main" id="{00000000-0008-0000-0200-000063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2" name="Oval 24">
          <a:extLst>
            <a:ext uri="{FF2B5EF4-FFF2-40B4-BE49-F238E27FC236}">
              <a16:creationId xmlns:a16="http://schemas.microsoft.com/office/drawing/2014/main" id="{00000000-0008-0000-0200-000064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3" name="Oval 25">
          <a:extLst>
            <a:ext uri="{FF2B5EF4-FFF2-40B4-BE49-F238E27FC236}">
              <a16:creationId xmlns:a16="http://schemas.microsoft.com/office/drawing/2014/main" id="{00000000-0008-0000-0200-000065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4" name="Oval 26">
          <a:extLst>
            <a:ext uri="{FF2B5EF4-FFF2-40B4-BE49-F238E27FC236}">
              <a16:creationId xmlns:a16="http://schemas.microsoft.com/office/drawing/2014/main" id="{00000000-0008-0000-0200-000066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12315" name="Text Box 27">
          <a:extLst>
            <a:ext uri="{FF2B5EF4-FFF2-40B4-BE49-F238E27FC236}">
              <a16:creationId xmlns:a16="http://schemas.microsoft.com/office/drawing/2014/main" id="{00000000-0008-0000-0200-00001B300000}"/>
            </a:ext>
          </a:extLst>
        </xdr:cNvPr>
        <xdr:cNvSpPr txBox="1">
          <a:spLocks noChangeArrowheads="1"/>
        </xdr:cNvSpPr>
      </xdr:nvSpPr>
      <xdr:spPr bwMode="auto">
        <a:xfrm>
          <a:off x="21659850" y="10344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33</xdr:row>
      <xdr:rowOff>0</xdr:rowOff>
    </xdr:from>
    <xdr:to>
      <xdr:col>45</xdr:col>
      <xdr:colOff>0</xdr:colOff>
      <xdr:row>33</xdr:row>
      <xdr:rowOff>0</xdr:rowOff>
    </xdr:to>
    <xdr:sp macro="" textlink="">
      <xdr:nvSpPr>
        <xdr:cNvPr id="12316" name="Text Box 28">
          <a:extLst>
            <a:ext uri="{FF2B5EF4-FFF2-40B4-BE49-F238E27FC236}">
              <a16:creationId xmlns:a16="http://schemas.microsoft.com/office/drawing/2014/main" id="{00000000-0008-0000-0200-00001C300000}"/>
            </a:ext>
          </a:extLst>
        </xdr:cNvPr>
        <xdr:cNvSpPr txBox="1">
          <a:spLocks noChangeArrowheads="1"/>
        </xdr:cNvSpPr>
      </xdr:nvSpPr>
      <xdr:spPr bwMode="auto">
        <a:xfrm>
          <a:off x="21659850" y="10344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33</xdr:row>
      <xdr:rowOff>0</xdr:rowOff>
    </xdr:from>
    <xdr:to>
      <xdr:col>45</xdr:col>
      <xdr:colOff>0</xdr:colOff>
      <xdr:row>33</xdr:row>
      <xdr:rowOff>0</xdr:rowOff>
    </xdr:to>
    <xdr:sp macro="" textlink="">
      <xdr:nvSpPr>
        <xdr:cNvPr id="602217" name="Oval 29">
          <a:extLst>
            <a:ext uri="{FF2B5EF4-FFF2-40B4-BE49-F238E27FC236}">
              <a16:creationId xmlns:a16="http://schemas.microsoft.com/office/drawing/2014/main" id="{00000000-0008-0000-0200-000069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18" name="Oval 30">
          <a:extLst>
            <a:ext uri="{FF2B5EF4-FFF2-40B4-BE49-F238E27FC236}">
              <a16:creationId xmlns:a16="http://schemas.microsoft.com/office/drawing/2014/main" id="{00000000-0008-0000-0200-00006A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19" name="Oval 31">
          <a:extLst>
            <a:ext uri="{FF2B5EF4-FFF2-40B4-BE49-F238E27FC236}">
              <a16:creationId xmlns:a16="http://schemas.microsoft.com/office/drawing/2014/main" id="{00000000-0008-0000-0200-00006B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20" name="Oval 32">
          <a:extLst>
            <a:ext uri="{FF2B5EF4-FFF2-40B4-BE49-F238E27FC236}">
              <a16:creationId xmlns:a16="http://schemas.microsoft.com/office/drawing/2014/main" id="{00000000-0008-0000-0200-00006C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12321" name="Text Box 33">
          <a:extLst>
            <a:ext uri="{FF2B5EF4-FFF2-40B4-BE49-F238E27FC236}">
              <a16:creationId xmlns:a16="http://schemas.microsoft.com/office/drawing/2014/main" id="{00000000-0008-0000-0200-000021300000}"/>
            </a:ext>
          </a:extLst>
        </xdr:cNvPr>
        <xdr:cNvSpPr txBox="1">
          <a:spLocks noChangeArrowheads="1"/>
        </xdr:cNvSpPr>
      </xdr:nvSpPr>
      <xdr:spPr bwMode="auto">
        <a:xfrm>
          <a:off x="21659850" y="9201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30</xdr:row>
      <xdr:rowOff>0</xdr:rowOff>
    </xdr:from>
    <xdr:to>
      <xdr:col>45</xdr:col>
      <xdr:colOff>0</xdr:colOff>
      <xdr:row>30</xdr:row>
      <xdr:rowOff>0</xdr:rowOff>
    </xdr:to>
    <xdr:sp macro="" textlink="">
      <xdr:nvSpPr>
        <xdr:cNvPr id="12322" name="Text Box 34">
          <a:extLst>
            <a:ext uri="{FF2B5EF4-FFF2-40B4-BE49-F238E27FC236}">
              <a16:creationId xmlns:a16="http://schemas.microsoft.com/office/drawing/2014/main" id="{00000000-0008-0000-0200-000022300000}"/>
            </a:ext>
          </a:extLst>
        </xdr:cNvPr>
        <xdr:cNvSpPr txBox="1">
          <a:spLocks noChangeArrowheads="1"/>
        </xdr:cNvSpPr>
      </xdr:nvSpPr>
      <xdr:spPr bwMode="auto">
        <a:xfrm>
          <a:off x="21659850" y="9201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30</xdr:row>
      <xdr:rowOff>0</xdr:rowOff>
    </xdr:from>
    <xdr:to>
      <xdr:col>45</xdr:col>
      <xdr:colOff>0</xdr:colOff>
      <xdr:row>30</xdr:row>
      <xdr:rowOff>0</xdr:rowOff>
    </xdr:to>
    <xdr:sp macro="" textlink="">
      <xdr:nvSpPr>
        <xdr:cNvPr id="602223" name="Oval 35">
          <a:extLst>
            <a:ext uri="{FF2B5EF4-FFF2-40B4-BE49-F238E27FC236}">
              <a16:creationId xmlns:a16="http://schemas.microsoft.com/office/drawing/2014/main" id="{00000000-0008-0000-0200-00006F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4" name="Oval 36">
          <a:extLst>
            <a:ext uri="{FF2B5EF4-FFF2-40B4-BE49-F238E27FC236}">
              <a16:creationId xmlns:a16="http://schemas.microsoft.com/office/drawing/2014/main" id="{00000000-0008-0000-0200-000070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5" name="Oval 37">
          <a:extLst>
            <a:ext uri="{FF2B5EF4-FFF2-40B4-BE49-F238E27FC236}">
              <a16:creationId xmlns:a16="http://schemas.microsoft.com/office/drawing/2014/main" id="{00000000-0008-0000-0200-000071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6" name="Oval 38">
          <a:extLst>
            <a:ext uri="{FF2B5EF4-FFF2-40B4-BE49-F238E27FC236}">
              <a16:creationId xmlns:a16="http://schemas.microsoft.com/office/drawing/2014/main" id="{00000000-0008-0000-0200-000072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12</xdr:col>
      <xdr:colOff>0</xdr:colOff>
      <xdr:row>114</xdr:row>
      <xdr:rowOff>9525</xdr:rowOff>
    </xdr:from>
    <xdr:to>
      <xdr:col>12</xdr:col>
      <xdr:colOff>0</xdr:colOff>
      <xdr:row>121</xdr:row>
      <xdr:rowOff>28575</xdr:rowOff>
    </xdr:to>
    <xdr:sp macro="" textlink="">
      <xdr:nvSpPr>
        <xdr:cNvPr id="602227" name="Line 39">
          <a:extLst>
            <a:ext uri="{FF2B5EF4-FFF2-40B4-BE49-F238E27FC236}">
              <a16:creationId xmlns:a16="http://schemas.microsoft.com/office/drawing/2014/main" id="{00000000-0008-0000-0200-000073300900}"/>
            </a:ext>
          </a:extLst>
        </xdr:cNvPr>
        <xdr:cNvSpPr>
          <a:spLocks noChangeShapeType="1"/>
        </xdr:cNvSpPr>
      </xdr:nvSpPr>
      <xdr:spPr bwMode="auto">
        <a:xfrm>
          <a:off x="1714500" y="18354675"/>
          <a:ext cx="0" cy="145732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12</xdr:col>
      <xdr:colOff>0</xdr:colOff>
      <xdr:row>9</xdr:row>
      <xdr:rowOff>180975</xdr:rowOff>
    </xdr:to>
    <xdr:sp macro="" textlink="">
      <xdr:nvSpPr>
        <xdr:cNvPr id="602228" name="Line 40">
          <a:extLst>
            <a:ext uri="{FF2B5EF4-FFF2-40B4-BE49-F238E27FC236}">
              <a16:creationId xmlns:a16="http://schemas.microsoft.com/office/drawing/2014/main" id="{00000000-0008-0000-0200-000074300900}"/>
            </a:ext>
          </a:extLst>
        </xdr:cNvPr>
        <xdr:cNvSpPr>
          <a:spLocks noChangeShapeType="1"/>
        </xdr:cNvSpPr>
      </xdr:nvSpPr>
      <xdr:spPr bwMode="auto">
        <a:xfrm>
          <a:off x="1714500" y="0"/>
          <a:ext cx="0" cy="2247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38</xdr:col>
      <xdr:colOff>209550</xdr:colOff>
      <xdr:row>1</xdr:row>
      <xdr:rowOff>0</xdr:rowOff>
    </xdr:from>
    <xdr:to>
      <xdr:col>45</xdr:col>
      <xdr:colOff>582070</xdr:colOff>
      <xdr:row>2</xdr:row>
      <xdr:rowOff>264955</xdr:rowOff>
    </xdr:to>
    <xdr:sp macro="" textlink="">
      <xdr:nvSpPr>
        <xdr:cNvPr id="12454" name="AutoShape 166">
          <a:extLst>
            <a:ext uri="{FF2B5EF4-FFF2-40B4-BE49-F238E27FC236}">
              <a16:creationId xmlns:a16="http://schemas.microsoft.com/office/drawing/2014/main" id="{00000000-0008-0000-0200-0000A6300000}"/>
            </a:ext>
          </a:extLst>
        </xdr:cNvPr>
        <xdr:cNvSpPr>
          <a:spLocks noChangeArrowheads="1"/>
        </xdr:cNvSpPr>
      </xdr:nvSpPr>
      <xdr:spPr bwMode="auto">
        <a:xfrm>
          <a:off x="18869025" y="152400"/>
          <a:ext cx="3219450" cy="542925"/>
        </a:xfrm>
        <a:prstGeom prst="wedgeRectCallout">
          <a:avLst>
            <a:gd name="adj1" fmla="val 37574"/>
            <a:gd name="adj2" fmla="val 34208"/>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0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43" name="Text Box 1">
          <a:extLst>
            <a:ext uri="{FF2B5EF4-FFF2-40B4-BE49-F238E27FC236}">
              <a16:creationId xmlns:a16="http://schemas.microsoft.com/office/drawing/2014/main" id="{00000000-0008-0000-0200-00002B000000}"/>
            </a:ext>
          </a:extLst>
        </xdr:cNvPr>
        <xdr:cNvSpPr txBox="1">
          <a:spLocks noChangeArrowheads="1"/>
        </xdr:cNvSpPr>
      </xdr:nvSpPr>
      <xdr:spPr bwMode="auto">
        <a:xfrm>
          <a:off x="21760543" y="7620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44" name="Text Box 2">
          <a:extLst>
            <a:ext uri="{FF2B5EF4-FFF2-40B4-BE49-F238E27FC236}">
              <a16:creationId xmlns:a16="http://schemas.microsoft.com/office/drawing/2014/main" id="{00000000-0008-0000-0200-00002C000000}"/>
            </a:ext>
          </a:extLst>
        </xdr:cNvPr>
        <xdr:cNvSpPr txBox="1">
          <a:spLocks noChangeArrowheads="1"/>
        </xdr:cNvSpPr>
      </xdr:nvSpPr>
      <xdr:spPr bwMode="auto">
        <a:xfrm>
          <a:off x="21760543" y="7620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602234" name="Oval 5">
          <a:extLst>
            <a:ext uri="{FF2B5EF4-FFF2-40B4-BE49-F238E27FC236}">
              <a16:creationId xmlns:a16="http://schemas.microsoft.com/office/drawing/2014/main" id="{00000000-0008-0000-0200-00007A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5" name="Oval 6">
          <a:extLst>
            <a:ext uri="{FF2B5EF4-FFF2-40B4-BE49-F238E27FC236}">
              <a16:creationId xmlns:a16="http://schemas.microsoft.com/office/drawing/2014/main" id="{00000000-0008-0000-0200-00007B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6" name="Oval 7">
          <a:extLst>
            <a:ext uri="{FF2B5EF4-FFF2-40B4-BE49-F238E27FC236}">
              <a16:creationId xmlns:a16="http://schemas.microsoft.com/office/drawing/2014/main" id="{00000000-0008-0000-0200-00007C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7" name="Oval 8">
          <a:extLst>
            <a:ext uri="{FF2B5EF4-FFF2-40B4-BE49-F238E27FC236}">
              <a16:creationId xmlns:a16="http://schemas.microsoft.com/office/drawing/2014/main" id="{00000000-0008-0000-0200-00007D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51" name="Text Box 9">
          <a:extLst>
            <a:ext uri="{FF2B5EF4-FFF2-40B4-BE49-F238E27FC236}">
              <a16:creationId xmlns:a16="http://schemas.microsoft.com/office/drawing/2014/main" id="{00000000-0008-0000-0200-000033000000}"/>
            </a:ext>
          </a:extLst>
        </xdr:cNvPr>
        <xdr:cNvSpPr txBox="1">
          <a:spLocks noChangeArrowheads="1"/>
        </xdr:cNvSpPr>
      </xdr:nvSpPr>
      <xdr:spPr bwMode="auto">
        <a:xfrm>
          <a:off x="21760543" y="6477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43</xdr:row>
      <xdr:rowOff>0</xdr:rowOff>
    </xdr:from>
    <xdr:to>
      <xdr:col>45</xdr:col>
      <xdr:colOff>0</xdr:colOff>
      <xdr:row>43</xdr:row>
      <xdr:rowOff>0</xdr:rowOff>
    </xdr:to>
    <xdr:sp macro="" textlink="">
      <xdr:nvSpPr>
        <xdr:cNvPr id="52" name="Text Box 10">
          <a:extLst>
            <a:ext uri="{FF2B5EF4-FFF2-40B4-BE49-F238E27FC236}">
              <a16:creationId xmlns:a16="http://schemas.microsoft.com/office/drawing/2014/main" id="{00000000-0008-0000-0200-000034000000}"/>
            </a:ext>
          </a:extLst>
        </xdr:cNvPr>
        <xdr:cNvSpPr txBox="1">
          <a:spLocks noChangeArrowheads="1"/>
        </xdr:cNvSpPr>
      </xdr:nvSpPr>
      <xdr:spPr bwMode="auto">
        <a:xfrm>
          <a:off x="21760543" y="6477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43</xdr:row>
      <xdr:rowOff>0</xdr:rowOff>
    </xdr:from>
    <xdr:to>
      <xdr:col>45</xdr:col>
      <xdr:colOff>0</xdr:colOff>
      <xdr:row>43</xdr:row>
      <xdr:rowOff>0</xdr:rowOff>
    </xdr:to>
    <xdr:sp macro="" textlink="">
      <xdr:nvSpPr>
        <xdr:cNvPr id="602240" name="Oval 11">
          <a:extLst>
            <a:ext uri="{FF2B5EF4-FFF2-40B4-BE49-F238E27FC236}">
              <a16:creationId xmlns:a16="http://schemas.microsoft.com/office/drawing/2014/main" id="{00000000-0008-0000-0200-000080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1" name="Oval 12">
          <a:extLst>
            <a:ext uri="{FF2B5EF4-FFF2-40B4-BE49-F238E27FC236}">
              <a16:creationId xmlns:a16="http://schemas.microsoft.com/office/drawing/2014/main" id="{00000000-0008-0000-0200-000081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2" name="Oval 13">
          <a:extLst>
            <a:ext uri="{FF2B5EF4-FFF2-40B4-BE49-F238E27FC236}">
              <a16:creationId xmlns:a16="http://schemas.microsoft.com/office/drawing/2014/main" id="{00000000-0008-0000-0200-000082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3" name="Oval 14">
          <a:extLst>
            <a:ext uri="{FF2B5EF4-FFF2-40B4-BE49-F238E27FC236}">
              <a16:creationId xmlns:a16="http://schemas.microsoft.com/office/drawing/2014/main" id="{00000000-0008-0000-0200-000083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57" name="Text Box 15">
          <a:extLst>
            <a:ext uri="{FF2B5EF4-FFF2-40B4-BE49-F238E27FC236}">
              <a16:creationId xmlns:a16="http://schemas.microsoft.com/office/drawing/2014/main" id="{00000000-0008-0000-0200-000039000000}"/>
            </a:ext>
          </a:extLst>
        </xdr:cNvPr>
        <xdr:cNvSpPr txBox="1">
          <a:spLocks noChangeArrowheads="1"/>
        </xdr:cNvSpPr>
      </xdr:nvSpPr>
      <xdr:spPr bwMode="auto">
        <a:xfrm>
          <a:off x="21760543" y="5334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40</xdr:row>
      <xdr:rowOff>0</xdr:rowOff>
    </xdr:from>
    <xdr:to>
      <xdr:col>45</xdr:col>
      <xdr:colOff>0</xdr:colOff>
      <xdr:row>40</xdr:row>
      <xdr:rowOff>0</xdr:rowOff>
    </xdr:to>
    <xdr:sp macro="" textlink="">
      <xdr:nvSpPr>
        <xdr:cNvPr id="58" name="Text Box 16">
          <a:extLst>
            <a:ext uri="{FF2B5EF4-FFF2-40B4-BE49-F238E27FC236}">
              <a16:creationId xmlns:a16="http://schemas.microsoft.com/office/drawing/2014/main" id="{00000000-0008-0000-0200-00003A000000}"/>
            </a:ext>
          </a:extLst>
        </xdr:cNvPr>
        <xdr:cNvSpPr txBox="1">
          <a:spLocks noChangeArrowheads="1"/>
        </xdr:cNvSpPr>
      </xdr:nvSpPr>
      <xdr:spPr bwMode="auto">
        <a:xfrm>
          <a:off x="21760543" y="5334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40</xdr:row>
      <xdr:rowOff>0</xdr:rowOff>
    </xdr:from>
    <xdr:to>
      <xdr:col>45</xdr:col>
      <xdr:colOff>0</xdr:colOff>
      <xdr:row>40</xdr:row>
      <xdr:rowOff>0</xdr:rowOff>
    </xdr:to>
    <xdr:sp macro="" textlink="">
      <xdr:nvSpPr>
        <xdr:cNvPr id="602246" name="Oval 17">
          <a:extLst>
            <a:ext uri="{FF2B5EF4-FFF2-40B4-BE49-F238E27FC236}">
              <a16:creationId xmlns:a16="http://schemas.microsoft.com/office/drawing/2014/main" id="{00000000-0008-0000-0200-000086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7" name="Oval 18">
          <a:extLst>
            <a:ext uri="{FF2B5EF4-FFF2-40B4-BE49-F238E27FC236}">
              <a16:creationId xmlns:a16="http://schemas.microsoft.com/office/drawing/2014/main" id="{00000000-0008-0000-0200-000087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8" name="Oval 19">
          <a:extLst>
            <a:ext uri="{FF2B5EF4-FFF2-40B4-BE49-F238E27FC236}">
              <a16:creationId xmlns:a16="http://schemas.microsoft.com/office/drawing/2014/main" id="{00000000-0008-0000-0200-000088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9" name="Oval 20">
          <a:extLst>
            <a:ext uri="{FF2B5EF4-FFF2-40B4-BE49-F238E27FC236}">
              <a16:creationId xmlns:a16="http://schemas.microsoft.com/office/drawing/2014/main" id="{00000000-0008-0000-0200-000089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3" name="Text Box 21">
          <a:extLst>
            <a:ext uri="{FF2B5EF4-FFF2-40B4-BE49-F238E27FC236}">
              <a16:creationId xmlns:a16="http://schemas.microsoft.com/office/drawing/2014/main" id="{00000000-0008-0000-0200-00003F000000}"/>
            </a:ext>
          </a:extLst>
        </xdr:cNvPr>
        <xdr:cNvSpPr txBox="1">
          <a:spLocks noChangeArrowheads="1"/>
        </xdr:cNvSpPr>
      </xdr:nvSpPr>
      <xdr:spPr bwMode="auto">
        <a:xfrm>
          <a:off x="21760543" y="4191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37</xdr:row>
      <xdr:rowOff>0</xdr:rowOff>
    </xdr:from>
    <xdr:to>
      <xdr:col>45</xdr:col>
      <xdr:colOff>0</xdr:colOff>
      <xdr:row>37</xdr:row>
      <xdr:rowOff>0</xdr:rowOff>
    </xdr:to>
    <xdr:sp macro="" textlink="">
      <xdr:nvSpPr>
        <xdr:cNvPr id="64" name="Text Box 22">
          <a:extLst>
            <a:ext uri="{FF2B5EF4-FFF2-40B4-BE49-F238E27FC236}">
              <a16:creationId xmlns:a16="http://schemas.microsoft.com/office/drawing/2014/main" id="{00000000-0008-0000-0200-000040000000}"/>
            </a:ext>
          </a:extLst>
        </xdr:cNvPr>
        <xdr:cNvSpPr txBox="1">
          <a:spLocks noChangeArrowheads="1"/>
        </xdr:cNvSpPr>
      </xdr:nvSpPr>
      <xdr:spPr bwMode="auto">
        <a:xfrm>
          <a:off x="21760543" y="4191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37</xdr:row>
      <xdr:rowOff>0</xdr:rowOff>
    </xdr:from>
    <xdr:to>
      <xdr:col>45</xdr:col>
      <xdr:colOff>0</xdr:colOff>
      <xdr:row>37</xdr:row>
      <xdr:rowOff>0</xdr:rowOff>
    </xdr:to>
    <xdr:sp macro="" textlink="">
      <xdr:nvSpPr>
        <xdr:cNvPr id="602252" name="Oval 23">
          <a:extLst>
            <a:ext uri="{FF2B5EF4-FFF2-40B4-BE49-F238E27FC236}">
              <a16:creationId xmlns:a16="http://schemas.microsoft.com/office/drawing/2014/main" id="{00000000-0008-0000-0200-00008C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3" name="Oval 24">
          <a:extLst>
            <a:ext uri="{FF2B5EF4-FFF2-40B4-BE49-F238E27FC236}">
              <a16:creationId xmlns:a16="http://schemas.microsoft.com/office/drawing/2014/main" id="{00000000-0008-0000-0200-00008D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4" name="Oval 25">
          <a:extLst>
            <a:ext uri="{FF2B5EF4-FFF2-40B4-BE49-F238E27FC236}">
              <a16:creationId xmlns:a16="http://schemas.microsoft.com/office/drawing/2014/main" id="{00000000-0008-0000-0200-00008E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5" name="Oval 26">
          <a:extLst>
            <a:ext uri="{FF2B5EF4-FFF2-40B4-BE49-F238E27FC236}">
              <a16:creationId xmlns:a16="http://schemas.microsoft.com/office/drawing/2014/main" id="{00000000-0008-0000-0200-00008F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9" name="Text Box 27">
          <a:extLst>
            <a:ext uri="{FF2B5EF4-FFF2-40B4-BE49-F238E27FC236}">
              <a16:creationId xmlns:a16="http://schemas.microsoft.com/office/drawing/2014/main" id="{00000000-0008-0000-0200-000045000000}"/>
            </a:ext>
          </a:extLst>
        </xdr:cNvPr>
        <xdr:cNvSpPr txBox="1">
          <a:spLocks noChangeArrowheads="1"/>
        </xdr:cNvSpPr>
      </xdr:nvSpPr>
      <xdr:spPr bwMode="auto">
        <a:xfrm>
          <a:off x="21760543" y="10287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53</xdr:row>
      <xdr:rowOff>0</xdr:rowOff>
    </xdr:from>
    <xdr:to>
      <xdr:col>45</xdr:col>
      <xdr:colOff>0</xdr:colOff>
      <xdr:row>53</xdr:row>
      <xdr:rowOff>0</xdr:rowOff>
    </xdr:to>
    <xdr:sp macro="" textlink="">
      <xdr:nvSpPr>
        <xdr:cNvPr id="70" name="Text Box 28">
          <a:extLst>
            <a:ext uri="{FF2B5EF4-FFF2-40B4-BE49-F238E27FC236}">
              <a16:creationId xmlns:a16="http://schemas.microsoft.com/office/drawing/2014/main" id="{00000000-0008-0000-0200-000046000000}"/>
            </a:ext>
          </a:extLst>
        </xdr:cNvPr>
        <xdr:cNvSpPr txBox="1">
          <a:spLocks noChangeArrowheads="1"/>
        </xdr:cNvSpPr>
      </xdr:nvSpPr>
      <xdr:spPr bwMode="auto">
        <a:xfrm>
          <a:off x="21760543" y="10287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53</xdr:row>
      <xdr:rowOff>0</xdr:rowOff>
    </xdr:from>
    <xdr:to>
      <xdr:col>45</xdr:col>
      <xdr:colOff>0</xdr:colOff>
      <xdr:row>53</xdr:row>
      <xdr:rowOff>0</xdr:rowOff>
    </xdr:to>
    <xdr:sp macro="" textlink="">
      <xdr:nvSpPr>
        <xdr:cNvPr id="602258" name="Oval 29">
          <a:extLst>
            <a:ext uri="{FF2B5EF4-FFF2-40B4-BE49-F238E27FC236}">
              <a16:creationId xmlns:a16="http://schemas.microsoft.com/office/drawing/2014/main" id="{00000000-0008-0000-0200-000092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59" name="Oval 30">
          <a:extLst>
            <a:ext uri="{FF2B5EF4-FFF2-40B4-BE49-F238E27FC236}">
              <a16:creationId xmlns:a16="http://schemas.microsoft.com/office/drawing/2014/main" id="{00000000-0008-0000-0200-000093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60" name="Oval 31">
          <a:extLst>
            <a:ext uri="{FF2B5EF4-FFF2-40B4-BE49-F238E27FC236}">
              <a16:creationId xmlns:a16="http://schemas.microsoft.com/office/drawing/2014/main" id="{00000000-0008-0000-0200-000094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61" name="Oval 32">
          <a:extLst>
            <a:ext uri="{FF2B5EF4-FFF2-40B4-BE49-F238E27FC236}">
              <a16:creationId xmlns:a16="http://schemas.microsoft.com/office/drawing/2014/main" id="{00000000-0008-0000-0200-000095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75" name="Text Box 33">
          <a:extLst>
            <a:ext uri="{FF2B5EF4-FFF2-40B4-BE49-F238E27FC236}">
              <a16:creationId xmlns:a16="http://schemas.microsoft.com/office/drawing/2014/main" id="{00000000-0008-0000-0200-00004B000000}"/>
            </a:ext>
          </a:extLst>
        </xdr:cNvPr>
        <xdr:cNvSpPr txBox="1">
          <a:spLocks noChangeArrowheads="1"/>
        </xdr:cNvSpPr>
      </xdr:nvSpPr>
      <xdr:spPr bwMode="auto">
        <a:xfrm>
          <a:off x="21760543" y="9144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50</xdr:row>
      <xdr:rowOff>0</xdr:rowOff>
    </xdr:from>
    <xdr:to>
      <xdr:col>45</xdr:col>
      <xdr:colOff>0</xdr:colOff>
      <xdr:row>50</xdr:row>
      <xdr:rowOff>0</xdr:rowOff>
    </xdr:to>
    <xdr:sp macro="" textlink="">
      <xdr:nvSpPr>
        <xdr:cNvPr id="76" name="Text Box 34">
          <a:extLst>
            <a:ext uri="{FF2B5EF4-FFF2-40B4-BE49-F238E27FC236}">
              <a16:creationId xmlns:a16="http://schemas.microsoft.com/office/drawing/2014/main" id="{00000000-0008-0000-0200-00004C000000}"/>
            </a:ext>
          </a:extLst>
        </xdr:cNvPr>
        <xdr:cNvSpPr txBox="1">
          <a:spLocks noChangeArrowheads="1"/>
        </xdr:cNvSpPr>
      </xdr:nvSpPr>
      <xdr:spPr bwMode="auto">
        <a:xfrm>
          <a:off x="21760543" y="9144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50</xdr:row>
      <xdr:rowOff>0</xdr:rowOff>
    </xdr:from>
    <xdr:to>
      <xdr:col>45</xdr:col>
      <xdr:colOff>0</xdr:colOff>
      <xdr:row>50</xdr:row>
      <xdr:rowOff>0</xdr:rowOff>
    </xdr:to>
    <xdr:sp macro="" textlink="">
      <xdr:nvSpPr>
        <xdr:cNvPr id="602264" name="Oval 35">
          <a:extLst>
            <a:ext uri="{FF2B5EF4-FFF2-40B4-BE49-F238E27FC236}">
              <a16:creationId xmlns:a16="http://schemas.microsoft.com/office/drawing/2014/main" id="{00000000-0008-0000-0200-000098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5" name="Oval 36">
          <a:extLst>
            <a:ext uri="{FF2B5EF4-FFF2-40B4-BE49-F238E27FC236}">
              <a16:creationId xmlns:a16="http://schemas.microsoft.com/office/drawing/2014/main" id="{00000000-0008-0000-0200-000099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6" name="Oval 37">
          <a:extLst>
            <a:ext uri="{FF2B5EF4-FFF2-40B4-BE49-F238E27FC236}">
              <a16:creationId xmlns:a16="http://schemas.microsoft.com/office/drawing/2014/main" id="{00000000-0008-0000-0200-00009A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7" name="Oval 38">
          <a:extLst>
            <a:ext uri="{FF2B5EF4-FFF2-40B4-BE49-F238E27FC236}">
              <a16:creationId xmlns:a16="http://schemas.microsoft.com/office/drawing/2014/main" id="{00000000-0008-0000-0200-00009B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1" name="Text Box 1">
          <a:extLst>
            <a:ext uri="{FF2B5EF4-FFF2-40B4-BE49-F238E27FC236}">
              <a16:creationId xmlns:a16="http://schemas.microsoft.com/office/drawing/2014/main" id="{00000000-0008-0000-0200-000051000000}"/>
            </a:ext>
          </a:extLst>
        </xdr:cNvPr>
        <xdr:cNvSpPr txBox="1">
          <a:spLocks noChangeArrowheads="1"/>
        </xdr:cNvSpPr>
      </xdr:nvSpPr>
      <xdr:spPr bwMode="auto">
        <a:xfrm>
          <a:off x="24238324" y="767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66</xdr:row>
      <xdr:rowOff>0</xdr:rowOff>
    </xdr:from>
    <xdr:to>
      <xdr:col>45</xdr:col>
      <xdr:colOff>0</xdr:colOff>
      <xdr:row>66</xdr:row>
      <xdr:rowOff>0</xdr:rowOff>
    </xdr:to>
    <xdr:sp macro="" textlink="">
      <xdr:nvSpPr>
        <xdr:cNvPr id="82" name="Text Box 2">
          <a:extLst>
            <a:ext uri="{FF2B5EF4-FFF2-40B4-BE49-F238E27FC236}">
              <a16:creationId xmlns:a16="http://schemas.microsoft.com/office/drawing/2014/main" id="{00000000-0008-0000-0200-000052000000}"/>
            </a:ext>
          </a:extLst>
        </xdr:cNvPr>
        <xdr:cNvSpPr txBox="1">
          <a:spLocks noChangeArrowheads="1"/>
        </xdr:cNvSpPr>
      </xdr:nvSpPr>
      <xdr:spPr bwMode="auto">
        <a:xfrm>
          <a:off x="24238324" y="767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66</xdr:row>
      <xdr:rowOff>0</xdr:rowOff>
    </xdr:from>
    <xdr:to>
      <xdr:col>45</xdr:col>
      <xdr:colOff>0</xdr:colOff>
      <xdr:row>66</xdr:row>
      <xdr:rowOff>0</xdr:rowOff>
    </xdr:to>
    <xdr:sp macro="" textlink="">
      <xdr:nvSpPr>
        <xdr:cNvPr id="85" name="Oval 5">
          <a:extLst>
            <a:ext uri="{FF2B5EF4-FFF2-40B4-BE49-F238E27FC236}">
              <a16:creationId xmlns:a16="http://schemas.microsoft.com/office/drawing/2014/main" id="{00000000-0008-0000-0200-000055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6" name="Oval 6">
          <a:extLst>
            <a:ext uri="{FF2B5EF4-FFF2-40B4-BE49-F238E27FC236}">
              <a16:creationId xmlns:a16="http://schemas.microsoft.com/office/drawing/2014/main" id="{00000000-0008-0000-0200-000056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7" name="Oval 7">
          <a:extLst>
            <a:ext uri="{FF2B5EF4-FFF2-40B4-BE49-F238E27FC236}">
              <a16:creationId xmlns:a16="http://schemas.microsoft.com/office/drawing/2014/main" id="{00000000-0008-0000-0200-000057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8" name="Oval 8">
          <a:extLst>
            <a:ext uri="{FF2B5EF4-FFF2-40B4-BE49-F238E27FC236}">
              <a16:creationId xmlns:a16="http://schemas.microsoft.com/office/drawing/2014/main" id="{00000000-0008-0000-0200-000058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89" name="Text Box 9">
          <a:extLst>
            <a:ext uri="{FF2B5EF4-FFF2-40B4-BE49-F238E27FC236}">
              <a16:creationId xmlns:a16="http://schemas.microsoft.com/office/drawing/2014/main" id="{00000000-0008-0000-0200-000059000000}"/>
            </a:ext>
          </a:extLst>
        </xdr:cNvPr>
        <xdr:cNvSpPr txBox="1">
          <a:spLocks noChangeArrowheads="1"/>
        </xdr:cNvSpPr>
      </xdr:nvSpPr>
      <xdr:spPr bwMode="auto">
        <a:xfrm>
          <a:off x="24238324" y="653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63</xdr:row>
      <xdr:rowOff>0</xdr:rowOff>
    </xdr:from>
    <xdr:to>
      <xdr:col>45</xdr:col>
      <xdr:colOff>0</xdr:colOff>
      <xdr:row>63</xdr:row>
      <xdr:rowOff>0</xdr:rowOff>
    </xdr:to>
    <xdr:sp macro="" textlink="">
      <xdr:nvSpPr>
        <xdr:cNvPr id="90" name="Text Box 10">
          <a:extLst>
            <a:ext uri="{FF2B5EF4-FFF2-40B4-BE49-F238E27FC236}">
              <a16:creationId xmlns:a16="http://schemas.microsoft.com/office/drawing/2014/main" id="{00000000-0008-0000-0200-00005A000000}"/>
            </a:ext>
          </a:extLst>
        </xdr:cNvPr>
        <xdr:cNvSpPr txBox="1">
          <a:spLocks noChangeArrowheads="1"/>
        </xdr:cNvSpPr>
      </xdr:nvSpPr>
      <xdr:spPr bwMode="auto">
        <a:xfrm>
          <a:off x="24238324" y="653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63</xdr:row>
      <xdr:rowOff>0</xdr:rowOff>
    </xdr:from>
    <xdr:to>
      <xdr:col>45</xdr:col>
      <xdr:colOff>0</xdr:colOff>
      <xdr:row>63</xdr:row>
      <xdr:rowOff>0</xdr:rowOff>
    </xdr:to>
    <xdr:sp macro="" textlink="">
      <xdr:nvSpPr>
        <xdr:cNvPr id="91" name="Oval 11">
          <a:extLst>
            <a:ext uri="{FF2B5EF4-FFF2-40B4-BE49-F238E27FC236}">
              <a16:creationId xmlns:a16="http://schemas.microsoft.com/office/drawing/2014/main" id="{00000000-0008-0000-0200-00005B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2" name="Oval 12">
          <a:extLst>
            <a:ext uri="{FF2B5EF4-FFF2-40B4-BE49-F238E27FC236}">
              <a16:creationId xmlns:a16="http://schemas.microsoft.com/office/drawing/2014/main" id="{00000000-0008-0000-0200-00005C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3" name="Oval 13">
          <a:extLst>
            <a:ext uri="{FF2B5EF4-FFF2-40B4-BE49-F238E27FC236}">
              <a16:creationId xmlns:a16="http://schemas.microsoft.com/office/drawing/2014/main" id="{00000000-0008-0000-0200-00005D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4" name="Oval 14">
          <a:extLst>
            <a:ext uri="{FF2B5EF4-FFF2-40B4-BE49-F238E27FC236}">
              <a16:creationId xmlns:a16="http://schemas.microsoft.com/office/drawing/2014/main" id="{00000000-0008-0000-0200-00005E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5" name="Text Box 15">
          <a:extLst>
            <a:ext uri="{FF2B5EF4-FFF2-40B4-BE49-F238E27FC236}">
              <a16:creationId xmlns:a16="http://schemas.microsoft.com/office/drawing/2014/main" id="{00000000-0008-0000-0200-00005F000000}"/>
            </a:ext>
          </a:extLst>
        </xdr:cNvPr>
        <xdr:cNvSpPr txBox="1">
          <a:spLocks noChangeArrowheads="1"/>
        </xdr:cNvSpPr>
      </xdr:nvSpPr>
      <xdr:spPr bwMode="auto">
        <a:xfrm>
          <a:off x="24238324" y="539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60</xdr:row>
      <xdr:rowOff>0</xdr:rowOff>
    </xdr:from>
    <xdr:to>
      <xdr:col>45</xdr:col>
      <xdr:colOff>0</xdr:colOff>
      <xdr:row>60</xdr:row>
      <xdr:rowOff>0</xdr:rowOff>
    </xdr:to>
    <xdr:sp macro="" textlink="">
      <xdr:nvSpPr>
        <xdr:cNvPr id="96" name="Text Box 16">
          <a:extLst>
            <a:ext uri="{FF2B5EF4-FFF2-40B4-BE49-F238E27FC236}">
              <a16:creationId xmlns:a16="http://schemas.microsoft.com/office/drawing/2014/main" id="{00000000-0008-0000-0200-000060000000}"/>
            </a:ext>
          </a:extLst>
        </xdr:cNvPr>
        <xdr:cNvSpPr txBox="1">
          <a:spLocks noChangeArrowheads="1"/>
        </xdr:cNvSpPr>
      </xdr:nvSpPr>
      <xdr:spPr bwMode="auto">
        <a:xfrm>
          <a:off x="24238324" y="539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60</xdr:row>
      <xdr:rowOff>0</xdr:rowOff>
    </xdr:from>
    <xdr:to>
      <xdr:col>45</xdr:col>
      <xdr:colOff>0</xdr:colOff>
      <xdr:row>60</xdr:row>
      <xdr:rowOff>0</xdr:rowOff>
    </xdr:to>
    <xdr:sp macro="" textlink="">
      <xdr:nvSpPr>
        <xdr:cNvPr id="97" name="Oval 17">
          <a:extLst>
            <a:ext uri="{FF2B5EF4-FFF2-40B4-BE49-F238E27FC236}">
              <a16:creationId xmlns:a16="http://schemas.microsoft.com/office/drawing/2014/main" id="{00000000-0008-0000-0200-000061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8" name="Oval 18">
          <a:extLst>
            <a:ext uri="{FF2B5EF4-FFF2-40B4-BE49-F238E27FC236}">
              <a16:creationId xmlns:a16="http://schemas.microsoft.com/office/drawing/2014/main" id="{00000000-0008-0000-0200-000062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9" name="Oval 19">
          <a:extLst>
            <a:ext uri="{FF2B5EF4-FFF2-40B4-BE49-F238E27FC236}">
              <a16:creationId xmlns:a16="http://schemas.microsoft.com/office/drawing/2014/main" id="{00000000-0008-0000-0200-000063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100" name="Oval 20">
          <a:extLst>
            <a:ext uri="{FF2B5EF4-FFF2-40B4-BE49-F238E27FC236}">
              <a16:creationId xmlns:a16="http://schemas.microsoft.com/office/drawing/2014/main" id="{00000000-0008-0000-0200-000064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1" name="Text Box 21">
          <a:extLst>
            <a:ext uri="{FF2B5EF4-FFF2-40B4-BE49-F238E27FC236}">
              <a16:creationId xmlns:a16="http://schemas.microsoft.com/office/drawing/2014/main" id="{00000000-0008-0000-0200-000065000000}"/>
            </a:ext>
          </a:extLst>
        </xdr:cNvPr>
        <xdr:cNvSpPr txBox="1">
          <a:spLocks noChangeArrowheads="1"/>
        </xdr:cNvSpPr>
      </xdr:nvSpPr>
      <xdr:spPr bwMode="auto">
        <a:xfrm>
          <a:off x="24238324" y="424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57</xdr:row>
      <xdr:rowOff>0</xdr:rowOff>
    </xdr:from>
    <xdr:to>
      <xdr:col>45</xdr:col>
      <xdr:colOff>0</xdr:colOff>
      <xdr:row>57</xdr:row>
      <xdr:rowOff>0</xdr:rowOff>
    </xdr:to>
    <xdr:sp macro="" textlink="">
      <xdr:nvSpPr>
        <xdr:cNvPr id="102" name="Text Box 22">
          <a:extLst>
            <a:ext uri="{FF2B5EF4-FFF2-40B4-BE49-F238E27FC236}">
              <a16:creationId xmlns:a16="http://schemas.microsoft.com/office/drawing/2014/main" id="{00000000-0008-0000-0200-000066000000}"/>
            </a:ext>
          </a:extLst>
        </xdr:cNvPr>
        <xdr:cNvSpPr txBox="1">
          <a:spLocks noChangeArrowheads="1"/>
        </xdr:cNvSpPr>
      </xdr:nvSpPr>
      <xdr:spPr bwMode="auto">
        <a:xfrm>
          <a:off x="24238324" y="424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57</xdr:row>
      <xdr:rowOff>0</xdr:rowOff>
    </xdr:from>
    <xdr:to>
      <xdr:col>45</xdr:col>
      <xdr:colOff>0</xdr:colOff>
      <xdr:row>57</xdr:row>
      <xdr:rowOff>0</xdr:rowOff>
    </xdr:to>
    <xdr:sp macro="" textlink="">
      <xdr:nvSpPr>
        <xdr:cNvPr id="103" name="Oval 23">
          <a:extLst>
            <a:ext uri="{FF2B5EF4-FFF2-40B4-BE49-F238E27FC236}">
              <a16:creationId xmlns:a16="http://schemas.microsoft.com/office/drawing/2014/main" id="{00000000-0008-0000-0200-000067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4" name="Oval 24">
          <a:extLst>
            <a:ext uri="{FF2B5EF4-FFF2-40B4-BE49-F238E27FC236}">
              <a16:creationId xmlns:a16="http://schemas.microsoft.com/office/drawing/2014/main" id="{00000000-0008-0000-0200-000068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5" name="Oval 25">
          <a:extLst>
            <a:ext uri="{FF2B5EF4-FFF2-40B4-BE49-F238E27FC236}">
              <a16:creationId xmlns:a16="http://schemas.microsoft.com/office/drawing/2014/main" id="{00000000-0008-0000-0200-000069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6" name="Oval 26">
          <a:extLst>
            <a:ext uri="{FF2B5EF4-FFF2-40B4-BE49-F238E27FC236}">
              <a16:creationId xmlns:a16="http://schemas.microsoft.com/office/drawing/2014/main" id="{00000000-0008-0000-0200-00006A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07" name="Text Box 27">
          <a:extLst>
            <a:ext uri="{FF2B5EF4-FFF2-40B4-BE49-F238E27FC236}">
              <a16:creationId xmlns:a16="http://schemas.microsoft.com/office/drawing/2014/main" id="{00000000-0008-0000-0200-00006B000000}"/>
            </a:ext>
          </a:extLst>
        </xdr:cNvPr>
        <xdr:cNvSpPr txBox="1">
          <a:spLocks noChangeArrowheads="1"/>
        </xdr:cNvSpPr>
      </xdr:nvSpPr>
      <xdr:spPr bwMode="auto">
        <a:xfrm>
          <a:off x="24238324" y="1034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73</xdr:row>
      <xdr:rowOff>0</xdr:rowOff>
    </xdr:from>
    <xdr:to>
      <xdr:col>45</xdr:col>
      <xdr:colOff>0</xdr:colOff>
      <xdr:row>73</xdr:row>
      <xdr:rowOff>0</xdr:rowOff>
    </xdr:to>
    <xdr:sp macro="" textlink="">
      <xdr:nvSpPr>
        <xdr:cNvPr id="108" name="Text Box 28">
          <a:extLst>
            <a:ext uri="{FF2B5EF4-FFF2-40B4-BE49-F238E27FC236}">
              <a16:creationId xmlns:a16="http://schemas.microsoft.com/office/drawing/2014/main" id="{00000000-0008-0000-0200-00006C000000}"/>
            </a:ext>
          </a:extLst>
        </xdr:cNvPr>
        <xdr:cNvSpPr txBox="1">
          <a:spLocks noChangeArrowheads="1"/>
        </xdr:cNvSpPr>
      </xdr:nvSpPr>
      <xdr:spPr bwMode="auto">
        <a:xfrm>
          <a:off x="24238324" y="1034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73</xdr:row>
      <xdr:rowOff>0</xdr:rowOff>
    </xdr:from>
    <xdr:to>
      <xdr:col>45</xdr:col>
      <xdr:colOff>0</xdr:colOff>
      <xdr:row>73</xdr:row>
      <xdr:rowOff>0</xdr:rowOff>
    </xdr:to>
    <xdr:sp macro="" textlink="">
      <xdr:nvSpPr>
        <xdr:cNvPr id="109" name="Oval 29">
          <a:extLst>
            <a:ext uri="{FF2B5EF4-FFF2-40B4-BE49-F238E27FC236}">
              <a16:creationId xmlns:a16="http://schemas.microsoft.com/office/drawing/2014/main" id="{00000000-0008-0000-0200-00006D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0" name="Oval 30">
          <a:extLst>
            <a:ext uri="{FF2B5EF4-FFF2-40B4-BE49-F238E27FC236}">
              <a16:creationId xmlns:a16="http://schemas.microsoft.com/office/drawing/2014/main" id="{00000000-0008-0000-0200-00006E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1" name="Oval 31">
          <a:extLst>
            <a:ext uri="{FF2B5EF4-FFF2-40B4-BE49-F238E27FC236}">
              <a16:creationId xmlns:a16="http://schemas.microsoft.com/office/drawing/2014/main" id="{00000000-0008-0000-0200-00006F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2" name="Oval 32">
          <a:extLst>
            <a:ext uri="{FF2B5EF4-FFF2-40B4-BE49-F238E27FC236}">
              <a16:creationId xmlns:a16="http://schemas.microsoft.com/office/drawing/2014/main" id="{00000000-0008-0000-0200-000070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3" name="Text Box 33">
          <a:extLst>
            <a:ext uri="{FF2B5EF4-FFF2-40B4-BE49-F238E27FC236}">
              <a16:creationId xmlns:a16="http://schemas.microsoft.com/office/drawing/2014/main" id="{00000000-0008-0000-0200-000071000000}"/>
            </a:ext>
          </a:extLst>
        </xdr:cNvPr>
        <xdr:cNvSpPr txBox="1">
          <a:spLocks noChangeArrowheads="1"/>
        </xdr:cNvSpPr>
      </xdr:nvSpPr>
      <xdr:spPr bwMode="auto">
        <a:xfrm>
          <a:off x="24238324" y="920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70</xdr:row>
      <xdr:rowOff>0</xdr:rowOff>
    </xdr:from>
    <xdr:to>
      <xdr:col>45</xdr:col>
      <xdr:colOff>0</xdr:colOff>
      <xdr:row>70</xdr:row>
      <xdr:rowOff>0</xdr:rowOff>
    </xdr:to>
    <xdr:sp macro="" textlink="">
      <xdr:nvSpPr>
        <xdr:cNvPr id="114" name="Text Box 34">
          <a:extLst>
            <a:ext uri="{FF2B5EF4-FFF2-40B4-BE49-F238E27FC236}">
              <a16:creationId xmlns:a16="http://schemas.microsoft.com/office/drawing/2014/main" id="{00000000-0008-0000-0200-000072000000}"/>
            </a:ext>
          </a:extLst>
        </xdr:cNvPr>
        <xdr:cNvSpPr txBox="1">
          <a:spLocks noChangeArrowheads="1"/>
        </xdr:cNvSpPr>
      </xdr:nvSpPr>
      <xdr:spPr bwMode="auto">
        <a:xfrm>
          <a:off x="24238324" y="920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70</xdr:row>
      <xdr:rowOff>0</xdr:rowOff>
    </xdr:from>
    <xdr:to>
      <xdr:col>45</xdr:col>
      <xdr:colOff>0</xdr:colOff>
      <xdr:row>70</xdr:row>
      <xdr:rowOff>0</xdr:rowOff>
    </xdr:to>
    <xdr:sp macro="" textlink="">
      <xdr:nvSpPr>
        <xdr:cNvPr id="115" name="Oval 35">
          <a:extLst>
            <a:ext uri="{FF2B5EF4-FFF2-40B4-BE49-F238E27FC236}">
              <a16:creationId xmlns:a16="http://schemas.microsoft.com/office/drawing/2014/main" id="{00000000-0008-0000-0200-000073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6" name="Oval 36">
          <a:extLst>
            <a:ext uri="{FF2B5EF4-FFF2-40B4-BE49-F238E27FC236}">
              <a16:creationId xmlns:a16="http://schemas.microsoft.com/office/drawing/2014/main" id="{00000000-0008-0000-0200-000074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7" name="Oval 37">
          <a:extLst>
            <a:ext uri="{FF2B5EF4-FFF2-40B4-BE49-F238E27FC236}">
              <a16:creationId xmlns:a16="http://schemas.microsoft.com/office/drawing/2014/main" id="{00000000-0008-0000-0200-000075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8" name="Oval 38">
          <a:extLst>
            <a:ext uri="{FF2B5EF4-FFF2-40B4-BE49-F238E27FC236}">
              <a16:creationId xmlns:a16="http://schemas.microsoft.com/office/drawing/2014/main" id="{00000000-0008-0000-0200-000076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19" name="Text Box 1">
          <a:extLst>
            <a:ext uri="{FF2B5EF4-FFF2-40B4-BE49-F238E27FC236}">
              <a16:creationId xmlns:a16="http://schemas.microsoft.com/office/drawing/2014/main" id="{00000000-0008-0000-0200-000077000000}"/>
            </a:ext>
          </a:extLst>
        </xdr:cNvPr>
        <xdr:cNvSpPr txBox="1">
          <a:spLocks noChangeArrowheads="1"/>
        </xdr:cNvSpPr>
      </xdr:nvSpPr>
      <xdr:spPr bwMode="auto">
        <a:xfrm>
          <a:off x="24238324" y="1529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86</xdr:row>
      <xdr:rowOff>0</xdr:rowOff>
    </xdr:from>
    <xdr:to>
      <xdr:col>45</xdr:col>
      <xdr:colOff>0</xdr:colOff>
      <xdr:row>86</xdr:row>
      <xdr:rowOff>0</xdr:rowOff>
    </xdr:to>
    <xdr:sp macro="" textlink="">
      <xdr:nvSpPr>
        <xdr:cNvPr id="120" name="Text Box 2">
          <a:extLst>
            <a:ext uri="{FF2B5EF4-FFF2-40B4-BE49-F238E27FC236}">
              <a16:creationId xmlns:a16="http://schemas.microsoft.com/office/drawing/2014/main" id="{00000000-0008-0000-0200-000078000000}"/>
            </a:ext>
          </a:extLst>
        </xdr:cNvPr>
        <xdr:cNvSpPr txBox="1">
          <a:spLocks noChangeArrowheads="1"/>
        </xdr:cNvSpPr>
      </xdr:nvSpPr>
      <xdr:spPr bwMode="auto">
        <a:xfrm>
          <a:off x="24238324" y="1529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86</xdr:row>
      <xdr:rowOff>0</xdr:rowOff>
    </xdr:from>
    <xdr:to>
      <xdr:col>45</xdr:col>
      <xdr:colOff>0</xdr:colOff>
      <xdr:row>86</xdr:row>
      <xdr:rowOff>0</xdr:rowOff>
    </xdr:to>
    <xdr:sp macro="" textlink="">
      <xdr:nvSpPr>
        <xdr:cNvPr id="123" name="Oval 5">
          <a:extLst>
            <a:ext uri="{FF2B5EF4-FFF2-40B4-BE49-F238E27FC236}">
              <a16:creationId xmlns:a16="http://schemas.microsoft.com/office/drawing/2014/main" id="{00000000-0008-0000-0200-00007B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4" name="Oval 6">
          <a:extLst>
            <a:ext uri="{FF2B5EF4-FFF2-40B4-BE49-F238E27FC236}">
              <a16:creationId xmlns:a16="http://schemas.microsoft.com/office/drawing/2014/main" id="{00000000-0008-0000-0200-00007C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5" name="Oval 7">
          <a:extLst>
            <a:ext uri="{FF2B5EF4-FFF2-40B4-BE49-F238E27FC236}">
              <a16:creationId xmlns:a16="http://schemas.microsoft.com/office/drawing/2014/main" id="{00000000-0008-0000-0200-00007D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6" name="Oval 8">
          <a:extLst>
            <a:ext uri="{FF2B5EF4-FFF2-40B4-BE49-F238E27FC236}">
              <a16:creationId xmlns:a16="http://schemas.microsoft.com/office/drawing/2014/main" id="{00000000-0008-0000-0200-00007E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27" name="Text Box 9">
          <a:extLst>
            <a:ext uri="{FF2B5EF4-FFF2-40B4-BE49-F238E27FC236}">
              <a16:creationId xmlns:a16="http://schemas.microsoft.com/office/drawing/2014/main" id="{00000000-0008-0000-0200-00007F000000}"/>
            </a:ext>
          </a:extLst>
        </xdr:cNvPr>
        <xdr:cNvSpPr txBox="1">
          <a:spLocks noChangeArrowheads="1"/>
        </xdr:cNvSpPr>
      </xdr:nvSpPr>
      <xdr:spPr bwMode="auto">
        <a:xfrm>
          <a:off x="24238324" y="1415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83</xdr:row>
      <xdr:rowOff>0</xdr:rowOff>
    </xdr:from>
    <xdr:to>
      <xdr:col>45</xdr:col>
      <xdr:colOff>0</xdr:colOff>
      <xdr:row>83</xdr:row>
      <xdr:rowOff>0</xdr:rowOff>
    </xdr:to>
    <xdr:sp macro="" textlink="">
      <xdr:nvSpPr>
        <xdr:cNvPr id="128" name="Text Box 10">
          <a:extLst>
            <a:ext uri="{FF2B5EF4-FFF2-40B4-BE49-F238E27FC236}">
              <a16:creationId xmlns:a16="http://schemas.microsoft.com/office/drawing/2014/main" id="{00000000-0008-0000-0200-000080000000}"/>
            </a:ext>
          </a:extLst>
        </xdr:cNvPr>
        <xdr:cNvSpPr txBox="1">
          <a:spLocks noChangeArrowheads="1"/>
        </xdr:cNvSpPr>
      </xdr:nvSpPr>
      <xdr:spPr bwMode="auto">
        <a:xfrm>
          <a:off x="24238324" y="1415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83</xdr:row>
      <xdr:rowOff>0</xdr:rowOff>
    </xdr:from>
    <xdr:to>
      <xdr:col>45</xdr:col>
      <xdr:colOff>0</xdr:colOff>
      <xdr:row>83</xdr:row>
      <xdr:rowOff>0</xdr:rowOff>
    </xdr:to>
    <xdr:sp macro="" textlink="">
      <xdr:nvSpPr>
        <xdr:cNvPr id="129" name="Oval 11">
          <a:extLst>
            <a:ext uri="{FF2B5EF4-FFF2-40B4-BE49-F238E27FC236}">
              <a16:creationId xmlns:a16="http://schemas.microsoft.com/office/drawing/2014/main" id="{00000000-0008-0000-0200-000081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0" name="Oval 12">
          <a:extLst>
            <a:ext uri="{FF2B5EF4-FFF2-40B4-BE49-F238E27FC236}">
              <a16:creationId xmlns:a16="http://schemas.microsoft.com/office/drawing/2014/main" id="{00000000-0008-0000-0200-000082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1" name="Oval 13">
          <a:extLst>
            <a:ext uri="{FF2B5EF4-FFF2-40B4-BE49-F238E27FC236}">
              <a16:creationId xmlns:a16="http://schemas.microsoft.com/office/drawing/2014/main" id="{00000000-0008-0000-0200-000083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2" name="Oval 14">
          <a:extLst>
            <a:ext uri="{FF2B5EF4-FFF2-40B4-BE49-F238E27FC236}">
              <a16:creationId xmlns:a16="http://schemas.microsoft.com/office/drawing/2014/main" id="{00000000-0008-0000-0200-000084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3" name="Text Box 15">
          <a:extLst>
            <a:ext uri="{FF2B5EF4-FFF2-40B4-BE49-F238E27FC236}">
              <a16:creationId xmlns:a16="http://schemas.microsoft.com/office/drawing/2014/main" id="{00000000-0008-0000-0200-000085000000}"/>
            </a:ext>
          </a:extLst>
        </xdr:cNvPr>
        <xdr:cNvSpPr txBox="1">
          <a:spLocks noChangeArrowheads="1"/>
        </xdr:cNvSpPr>
      </xdr:nvSpPr>
      <xdr:spPr bwMode="auto">
        <a:xfrm>
          <a:off x="24238324" y="1301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80</xdr:row>
      <xdr:rowOff>0</xdr:rowOff>
    </xdr:from>
    <xdr:to>
      <xdr:col>45</xdr:col>
      <xdr:colOff>0</xdr:colOff>
      <xdr:row>80</xdr:row>
      <xdr:rowOff>0</xdr:rowOff>
    </xdr:to>
    <xdr:sp macro="" textlink="">
      <xdr:nvSpPr>
        <xdr:cNvPr id="134" name="Text Box 16">
          <a:extLst>
            <a:ext uri="{FF2B5EF4-FFF2-40B4-BE49-F238E27FC236}">
              <a16:creationId xmlns:a16="http://schemas.microsoft.com/office/drawing/2014/main" id="{00000000-0008-0000-0200-000086000000}"/>
            </a:ext>
          </a:extLst>
        </xdr:cNvPr>
        <xdr:cNvSpPr txBox="1">
          <a:spLocks noChangeArrowheads="1"/>
        </xdr:cNvSpPr>
      </xdr:nvSpPr>
      <xdr:spPr bwMode="auto">
        <a:xfrm>
          <a:off x="24238324" y="1301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80</xdr:row>
      <xdr:rowOff>0</xdr:rowOff>
    </xdr:from>
    <xdr:to>
      <xdr:col>45</xdr:col>
      <xdr:colOff>0</xdr:colOff>
      <xdr:row>80</xdr:row>
      <xdr:rowOff>0</xdr:rowOff>
    </xdr:to>
    <xdr:sp macro="" textlink="">
      <xdr:nvSpPr>
        <xdr:cNvPr id="135" name="Oval 17">
          <a:extLst>
            <a:ext uri="{FF2B5EF4-FFF2-40B4-BE49-F238E27FC236}">
              <a16:creationId xmlns:a16="http://schemas.microsoft.com/office/drawing/2014/main" id="{00000000-0008-0000-0200-000087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6" name="Oval 18">
          <a:extLst>
            <a:ext uri="{FF2B5EF4-FFF2-40B4-BE49-F238E27FC236}">
              <a16:creationId xmlns:a16="http://schemas.microsoft.com/office/drawing/2014/main" id="{00000000-0008-0000-0200-000088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7" name="Oval 19">
          <a:extLst>
            <a:ext uri="{FF2B5EF4-FFF2-40B4-BE49-F238E27FC236}">
              <a16:creationId xmlns:a16="http://schemas.microsoft.com/office/drawing/2014/main" id="{00000000-0008-0000-0200-000089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8" name="Oval 20">
          <a:extLst>
            <a:ext uri="{FF2B5EF4-FFF2-40B4-BE49-F238E27FC236}">
              <a16:creationId xmlns:a16="http://schemas.microsoft.com/office/drawing/2014/main" id="{00000000-0008-0000-0200-00008A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39" name="Text Box 21">
          <a:extLst>
            <a:ext uri="{FF2B5EF4-FFF2-40B4-BE49-F238E27FC236}">
              <a16:creationId xmlns:a16="http://schemas.microsoft.com/office/drawing/2014/main" id="{00000000-0008-0000-0200-00008B000000}"/>
            </a:ext>
          </a:extLst>
        </xdr:cNvPr>
        <xdr:cNvSpPr txBox="1">
          <a:spLocks noChangeArrowheads="1"/>
        </xdr:cNvSpPr>
      </xdr:nvSpPr>
      <xdr:spPr bwMode="auto">
        <a:xfrm>
          <a:off x="24238324" y="1186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77</xdr:row>
      <xdr:rowOff>0</xdr:rowOff>
    </xdr:from>
    <xdr:to>
      <xdr:col>45</xdr:col>
      <xdr:colOff>0</xdr:colOff>
      <xdr:row>77</xdr:row>
      <xdr:rowOff>0</xdr:rowOff>
    </xdr:to>
    <xdr:sp macro="" textlink="">
      <xdr:nvSpPr>
        <xdr:cNvPr id="140" name="Text Box 22">
          <a:extLst>
            <a:ext uri="{FF2B5EF4-FFF2-40B4-BE49-F238E27FC236}">
              <a16:creationId xmlns:a16="http://schemas.microsoft.com/office/drawing/2014/main" id="{00000000-0008-0000-0200-00008C000000}"/>
            </a:ext>
          </a:extLst>
        </xdr:cNvPr>
        <xdr:cNvSpPr txBox="1">
          <a:spLocks noChangeArrowheads="1"/>
        </xdr:cNvSpPr>
      </xdr:nvSpPr>
      <xdr:spPr bwMode="auto">
        <a:xfrm>
          <a:off x="24238324" y="1186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77</xdr:row>
      <xdr:rowOff>0</xdr:rowOff>
    </xdr:from>
    <xdr:to>
      <xdr:col>45</xdr:col>
      <xdr:colOff>0</xdr:colOff>
      <xdr:row>77</xdr:row>
      <xdr:rowOff>0</xdr:rowOff>
    </xdr:to>
    <xdr:sp macro="" textlink="">
      <xdr:nvSpPr>
        <xdr:cNvPr id="141" name="Oval 23">
          <a:extLst>
            <a:ext uri="{FF2B5EF4-FFF2-40B4-BE49-F238E27FC236}">
              <a16:creationId xmlns:a16="http://schemas.microsoft.com/office/drawing/2014/main" id="{00000000-0008-0000-0200-00008D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2" name="Oval 24">
          <a:extLst>
            <a:ext uri="{FF2B5EF4-FFF2-40B4-BE49-F238E27FC236}">
              <a16:creationId xmlns:a16="http://schemas.microsoft.com/office/drawing/2014/main" id="{00000000-0008-0000-0200-00008E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3" name="Oval 25">
          <a:extLst>
            <a:ext uri="{FF2B5EF4-FFF2-40B4-BE49-F238E27FC236}">
              <a16:creationId xmlns:a16="http://schemas.microsoft.com/office/drawing/2014/main" id="{00000000-0008-0000-0200-00008F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4" name="Oval 26">
          <a:extLst>
            <a:ext uri="{FF2B5EF4-FFF2-40B4-BE49-F238E27FC236}">
              <a16:creationId xmlns:a16="http://schemas.microsoft.com/office/drawing/2014/main" id="{00000000-0008-0000-0200-000090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5" name="Text Box 27">
          <a:extLst>
            <a:ext uri="{FF2B5EF4-FFF2-40B4-BE49-F238E27FC236}">
              <a16:creationId xmlns:a16="http://schemas.microsoft.com/office/drawing/2014/main" id="{00000000-0008-0000-0200-000091000000}"/>
            </a:ext>
          </a:extLst>
        </xdr:cNvPr>
        <xdr:cNvSpPr txBox="1">
          <a:spLocks noChangeArrowheads="1"/>
        </xdr:cNvSpPr>
      </xdr:nvSpPr>
      <xdr:spPr bwMode="auto">
        <a:xfrm>
          <a:off x="24238324" y="1796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93</xdr:row>
      <xdr:rowOff>0</xdr:rowOff>
    </xdr:from>
    <xdr:to>
      <xdr:col>45</xdr:col>
      <xdr:colOff>0</xdr:colOff>
      <xdr:row>93</xdr:row>
      <xdr:rowOff>0</xdr:rowOff>
    </xdr:to>
    <xdr:sp macro="" textlink="">
      <xdr:nvSpPr>
        <xdr:cNvPr id="146" name="Text Box 28">
          <a:extLst>
            <a:ext uri="{FF2B5EF4-FFF2-40B4-BE49-F238E27FC236}">
              <a16:creationId xmlns:a16="http://schemas.microsoft.com/office/drawing/2014/main" id="{00000000-0008-0000-0200-000092000000}"/>
            </a:ext>
          </a:extLst>
        </xdr:cNvPr>
        <xdr:cNvSpPr txBox="1">
          <a:spLocks noChangeArrowheads="1"/>
        </xdr:cNvSpPr>
      </xdr:nvSpPr>
      <xdr:spPr bwMode="auto">
        <a:xfrm>
          <a:off x="24238324" y="1796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93</xdr:row>
      <xdr:rowOff>0</xdr:rowOff>
    </xdr:from>
    <xdr:to>
      <xdr:col>45</xdr:col>
      <xdr:colOff>0</xdr:colOff>
      <xdr:row>93</xdr:row>
      <xdr:rowOff>0</xdr:rowOff>
    </xdr:to>
    <xdr:sp macro="" textlink="">
      <xdr:nvSpPr>
        <xdr:cNvPr id="147" name="Oval 29">
          <a:extLst>
            <a:ext uri="{FF2B5EF4-FFF2-40B4-BE49-F238E27FC236}">
              <a16:creationId xmlns:a16="http://schemas.microsoft.com/office/drawing/2014/main" id="{00000000-0008-0000-0200-000093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8" name="Oval 30">
          <a:extLst>
            <a:ext uri="{FF2B5EF4-FFF2-40B4-BE49-F238E27FC236}">
              <a16:creationId xmlns:a16="http://schemas.microsoft.com/office/drawing/2014/main" id="{00000000-0008-0000-0200-000094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9" name="Oval 31">
          <a:extLst>
            <a:ext uri="{FF2B5EF4-FFF2-40B4-BE49-F238E27FC236}">
              <a16:creationId xmlns:a16="http://schemas.microsoft.com/office/drawing/2014/main" id="{00000000-0008-0000-0200-000095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50" name="Oval 32">
          <a:extLst>
            <a:ext uri="{FF2B5EF4-FFF2-40B4-BE49-F238E27FC236}">
              <a16:creationId xmlns:a16="http://schemas.microsoft.com/office/drawing/2014/main" id="{00000000-0008-0000-0200-000096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1" name="Text Box 33">
          <a:extLst>
            <a:ext uri="{FF2B5EF4-FFF2-40B4-BE49-F238E27FC236}">
              <a16:creationId xmlns:a16="http://schemas.microsoft.com/office/drawing/2014/main" id="{00000000-0008-0000-0200-000097000000}"/>
            </a:ext>
          </a:extLst>
        </xdr:cNvPr>
        <xdr:cNvSpPr txBox="1">
          <a:spLocks noChangeArrowheads="1"/>
        </xdr:cNvSpPr>
      </xdr:nvSpPr>
      <xdr:spPr bwMode="auto">
        <a:xfrm>
          <a:off x="24238324" y="1682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90</xdr:row>
      <xdr:rowOff>0</xdr:rowOff>
    </xdr:from>
    <xdr:to>
      <xdr:col>45</xdr:col>
      <xdr:colOff>0</xdr:colOff>
      <xdr:row>90</xdr:row>
      <xdr:rowOff>0</xdr:rowOff>
    </xdr:to>
    <xdr:sp macro="" textlink="">
      <xdr:nvSpPr>
        <xdr:cNvPr id="152" name="Text Box 34">
          <a:extLst>
            <a:ext uri="{FF2B5EF4-FFF2-40B4-BE49-F238E27FC236}">
              <a16:creationId xmlns:a16="http://schemas.microsoft.com/office/drawing/2014/main" id="{00000000-0008-0000-0200-000098000000}"/>
            </a:ext>
          </a:extLst>
        </xdr:cNvPr>
        <xdr:cNvSpPr txBox="1">
          <a:spLocks noChangeArrowheads="1"/>
        </xdr:cNvSpPr>
      </xdr:nvSpPr>
      <xdr:spPr bwMode="auto">
        <a:xfrm>
          <a:off x="24238324" y="1682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90</xdr:row>
      <xdr:rowOff>0</xdr:rowOff>
    </xdr:from>
    <xdr:to>
      <xdr:col>45</xdr:col>
      <xdr:colOff>0</xdr:colOff>
      <xdr:row>90</xdr:row>
      <xdr:rowOff>0</xdr:rowOff>
    </xdr:to>
    <xdr:sp macro="" textlink="">
      <xdr:nvSpPr>
        <xdr:cNvPr id="153" name="Oval 35">
          <a:extLst>
            <a:ext uri="{FF2B5EF4-FFF2-40B4-BE49-F238E27FC236}">
              <a16:creationId xmlns:a16="http://schemas.microsoft.com/office/drawing/2014/main" id="{00000000-0008-0000-0200-000099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4" name="Oval 36">
          <a:extLst>
            <a:ext uri="{FF2B5EF4-FFF2-40B4-BE49-F238E27FC236}">
              <a16:creationId xmlns:a16="http://schemas.microsoft.com/office/drawing/2014/main" id="{00000000-0008-0000-0200-00009A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5" name="Oval 37">
          <a:extLst>
            <a:ext uri="{FF2B5EF4-FFF2-40B4-BE49-F238E27FC236}">
              <a16:creationId xmlns:a16="http://schemas.microsoft.com/office/drawing/2014/main" id="{00000000-0008-0000-0200-00009B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6" name="Oval 38">
          <a:extLst>
            <a:ext uri="{FF2B5EF4-FFF2-40B4-BE49-F238E27FC236}">
              <a16:creationId xmlns:a16="http://schemas.microsoft.com/office/drawing/2014/main" id="{00000000-0008-0000-0200-00009C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57" name="Text Box 1">
          <a:extLst>
            <a:ext uri="{FF2B5EF4-FFF2-40B4-BE49-F238E27FC236}">
              <a16:creationId xmlns:a16="http://schemas.microsoft.com/office/drawing/2014/main" id="{00000000-0008-0000-0200-00009D000000}"/>
            </a:ext>
          </a:extLst>
        </xdr:cNvPr>
        <xdr:cNvSpPr txBox="1">
          <a:spLocks noChangeArrowheads="1"/>
        </xdr:cNvSpPr>
      </xdr:nvSpPr>
      <xdr:spPr bwMode="auto">
        <a:xfrm>
          <a:off x="24238324" y="3053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106</xdr:row>
      <xdr:rowOff>0</xdr:rowOff>
    </xdr:from>
    <xdr:to>
      <xdr:col>45</xdr:col>
      <xdr:colOff>0</xdr:colOff>
      <xdr:row>106</xdr:row>
      <xdr:rowOff>0</xdr:rowOff>
    </xdr:to>
    <xdr:sp macro="" textlink="">
      <xdr:nvSpPr>
        <xdr:cNvPr id="158" name="Text Box 2">
          <a:extLst>
            <a:ext uri="{FF2B5EF4-FFF2-40B4-BE49-F238E27FC236}">
              <a16:creationId xmlns:a16="http://schemas.microsoft.com/office/drawing/2014/main" id="{00000000-0008-0000-0200-00009E000000}"/>
            </a:ext>
          </a:extLst>
        </xdr:cNvPr>
        <xdr:cNvSpPr txBox="1">
          <a:spLocks noChangeArrowheads="1"/>
        </xdr:cNvSpPr>
      </xdr:nvSpPr>
      <xdr:spPr bwMode="auto">
        <a:xfrm>
          <a:off x="24238324" y="3053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106</xdr:row>
      <xdr:rowOff>0</xdr:rowOff>
    </xdr:from>
    <xdr:to>
      <xdr:col>45</xdr:col>
      <xdr:colOff>0</xdr:colOff>
      <xdr:row>106</xdr:row>
      <xdr:rowOff>0</xdr:rowOff>
    </xdr:to>
    <xdr:sp macro="" textlink="">
      <xdr:nvSpPr>
        <xdr:cNvPr id="161" name="Oval 5">
          <a:extLst>
            <a:ext uri="{FF2B5EF4-FFF2-40B4-BE49-F238E27FC236}">
              <a16:creationId xmlns:a16="http://schemas.microsoft.com/office/drawing/2014/main" id="{00000000-0008-0000-0200-0000A1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2" name="Oval 6">
          <a:extLst>
            <a:ext uri="{FF2B5EF4-FFF2-40B4-BE49-F238E27FC236}">
              <a16:creationId xmlns:a16="http://schemas.microsoft.com/office/drawing/2014/main" id="{00000000-0008-0000-0200-0000A2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3" name="Oval 7">
          <a:extLst>
            <a:ext uri="{FF2B5EF4-FFF2-40B4-BE49-F238E27FC236}">
              <a16:creationId xmlns:a16="http://schemas.microsoft.com/office/drawing/2014/main" id="{00000000-0008-0000-0200-0000A3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4" name="Oval 8">
          <a:extLst>
            <a:ext uri="{FF2B5EF4-FFF2-40B4-BE49-F238E27FC236}">
              <a16:creationId xmlns:a16="http://schemas.microsoft.com/office/drawing/2014/main" id="{00000000-0008-0000-0200-0000A4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5" name="Text Box 9">
          <a:extLst>
            <a:ext uri="{FF2B5EF4-FFF2-40B4-BE49-F238E27FC236}">
              <a16:creationId xmlns:a16="http://schemas.microsoft.com/office/drawing/2014/main" id="{00000000-0008-0000-0200-0000A5000000}"/>
            </a:ext>
          </a:extLst>
        </xdr:cNvPr>
        <xdr:cNvSpPr txBox="1">
          <a:spLocks noChangeArrowheads="1"/>
        </xdr:cNvSpPr>
      </xdr:nvSpPr>
      <xdr:spPr bwMode="auto">
        <a:xfrm>
          <a:off x="24238324" y="2939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103</xdr:row>
      <xdr:rowOff>0</xdr:rowOff>
    </xdr:from>
    <xdr:to>
      <xdr:col>45</xdr:col>
      <xdr:colOff>0</xdr:colOff>
      <xdr:row>103</xdr:row>
      <xdr:rowOff>0</xdr:rowOff>
    </xdr:to>
    <xdr:sp macro="" textlink="">
      <xdr:nvSpPr>
        <xdr:cNvPr id="166" name="Text Box 10">
          <a:extLst>
            <a:ext uri="{FF2B5EF4-FFF2-40B4-BE49-F238E27FC236}">
              <a16:creationId xmlns:a16="http://schemas.microsoft.com/office/drawing/2014/main" id="{00000000-0008-0000-0200-0000A6000000}"/>
            </a:ext>
          </a:extLst>
        </xdr:cNvPr>
        <xdr:cNvSpPr txBox="1">
          <a:spLocks noChangeArrowheads="1"/>
        </xdr:cNvSpPr>
      </xdr:nvSpPr>
      <xdr:spPr bwMode="auto">
        <a:xfrm>
          <a:off x="24238324" y="2939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103</xdr:row>
      <xdr:rowOff>0</xdr:rowOff>
    </xdr:from>
    <xdr:to>
      <xdr:col>45</xdr:col>
      <xdr:colOff>0</xdr:colOff>
      <xdr:row>103</xdr:row>
      <xdr:rowOff>0</xdr:rowOff>
    </xdr:to>
    <xdr:sp macro="" textlink="">
      <xdr:nvSpPr>
        <xdr:cNvPr id="167" name="Oval 11">
          <a:extLst>
            <a:ext uri="{FF2B5EF4-FFF2-40B4-BE49-F238E27FC236}">
              <a16:creationId xmlns:a16="http://schemas.microsoft.com/office/drawing/2014/main" id="{00000000-0008-0000-0200-0000A7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8" name="Oval 12">
          <a:extLst>
            <a:ext uri="{FF2B5EF4-FFF2-40B4-BE49-F238E27FC236}">
              <a16:creationId xmlns:a16="http://schemas.microsoft.com/office/drawing/2014/main" id="{00000000-0008-0000-0200-0000A8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9" name="Oval 13">
          <a:extLst>
            <a:ext uri="{FF2B5EF4-FFF2-40B4-BE49-F238E27FC236}">
              <a16:creationId xmlns:a16="http://schemas.microsoft.com/office/drawing/2014/main" id="{00000000-0008-0000-0200-0000A9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70" name="Oval 14">
          <a:extLst>
            <a:ext uri="{FF2B5EF4-FFF2-40B4-BE49-F238E27FC236}">
              <a16:creationId xmlns:a16="http://schemas.microsoft.com/office/drawing/2014/main" id="{00000000-0008-0000-0200-0000AA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1" name="Text Box 15">
          <a:extLst>
            <a:ext uri="{FF2B5EF4-FFF2-40B4-BE49-F238E27FC236}">
              <a16:creationId xmlns:a16="http://schemas.microsoft.com/office/drawing/2014/main" id="{00000000-0008-0000-0200-0000AB000000}"/>
            </a:ext>
          </a:extLst>
        </xdr:cNvPr>
        <xdr:cNvSpPr txBox="1">
          <a:spLocks noChangeArrowheads="1"/>
        </xdr:cNvSpPr>
      </xdr:nvSpPr>
      <xdr:spPr bwMode="auto">
        <a:xfrm>
          <a:off x="24238324" y="2825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100</xdr:row>
      <xdr:rowOff>0</xdr:rowOff>
    </xdr:from>
    <xdr:to>
      <xdr:col>45</xdr:col>
      <xdr:colOff>0</xdr:colOff>
      <xdr:row>100</xdr:row>
      <xdr:rowOff>0</xdr:rowOff>
    </xdr:to>
    <xdr:sp macro="" textlink="">
      <xdr:nvSpPr>
        <xdr:cNvPr id="172" name="Text Box 16">
          <a:extLst>
            <a:ext uri="{FF2B5EF4-FFF2-40B4-BE49-F238E27FC236}">
              <a16:creationId xmlns:a16="http://schemas.microsoft.com/office/drawing/2014/main" id="{00000000-0008-0000-0200-0000AC000000}"/>
            </a:ext>
          </a:extLst>
        </xdr:cNvPr>
        <xdr:cNvSpPr txBox="1">
          <a:spLocks noChangeArrowheads="1"/>
        </xdr:cNvSpPr>
      </xdr:nvSpPr>
      <xdr:spPr bwMode="auto">
        <a:xfrm>
          <a:off x="24238324" y="2825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100</xdr:row>
      <xdr:rowOff>0</xdr:rowOff>
    </xdr:from>
    <xdr:to>
      <xdr:col>45</xdr:col>
      <xdr:colOff>0</xdr:colOff>
      <xdr:row>100</xdr:row>
      <xdr:rowOff>0</xdr:rowOff>
    </xdr:to>
    <xdr:sp macro="" textlink="">
      <xdr:nvSpPr>
        <xdr:cNvPr id="173" name="Oval 17">
          <a:extLst>
            <a:ext uri="{FF2B5EF4-FFF2-40B4-BE49-F238E27FC236}">
              <a16:creationId xmlns:a16="http://schemas.microsoft.com/office/drawing/2014/main" id="{00000000-0008-0000-0200-0000AD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4" name="Oval 18">
          <a:extLst>
            <a:ext uri="{FF2B5EF4-FFF2-40B4-BE49-F238E27FC236}">
              <a16:creationId xmlns:a16="http://schemas.microsoft.com/office/drawing/2014/main" id="{00000000-0008-0000-0200-0000AE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5" name="Oval 19">
          <a:extLst>
            <a:ext uri="{FF2B5EF4-FFF2-40B4-BE49-F238E27FC236}">
              <a16:creationId xmlns:a16="http://schemas.microsoft.com/office/drawing/2014/main" id="{00000000-0008-0000-0200-0000AF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6" name="Oval 20">
          <a:extLst>
            <a:ext uri="{FF2B5EF4-FFF2-40B4-BE49-F238E27FC236}">
              <a16:creationId xmlns:a16="http://schemas.microsoft.com/office/drawing/2014/main" id="{00000000-0008-0000-0200-0000B0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77" name="Text Box 21">
          <a:extLst>
            <a:ext uri="{FF2B5EF4-FFF2-40B4-BE49-F238E27FC236}">
              <a16:creationId xmlns:a16="http://schemas.microsoft.com/office/drawing/2014/main" id="{00000000-0008-0000-0200-0000B1000000}"/>
            </a:ext>
          </a:extLst>
        </xdr:cNvPr>
        <xdr:cNvSpPr txBox="1">
          <a:spLocks noChangeArrowheads="1"/>
        </xdr:cNvSpPr>
      </xdr:nvSpPr>
      <xdr:spPr bwMode="auto">
        <a:xfrm>
          <a:off x="24238324" y="2710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97</xdr:row>
      <xdr:rowOff>0</xdr:rowOff>
    </xdr:from>
    <xdr:to>
      <xdr:col>45</xdr:col>
      <xdr:colOff>0</xdr:colOff>
      <xdr:row>97</xdr:row>
      <xdr:rowOff>0</xdr:rowOff>
    </xdr:to>
    <xdr:sp macro="" textlink="">
      <xdr:nvSpPr>
        <xdr:cNvPr id="178" name="Text Box 22">
          <a:extLst>
            <a:ext uri="{FF2B5EF4-FFF2-40B4-BE49-F238E27FC236}">
              <a16:creationId xmlns:a16="http://schemas.microsoft.com/office/drawing/2014/main" id="{00000000-0008-0000-0200-0000B2000000}"/>
            </a:ext>
          </a:extLst>
        </xdr:cNvPr>
        <xdr:cNvSpPr txBox="1">
          <a:spLocks noChangeArrowheads="1"/>
        </xdr:cNvSpPr>
      </xdr:nvSpPr>
      <xdr:spPr bwMode="auto">
        <a:xfrm>
          <a:off x="24238324" y="2710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97</xdr:row>
      <xdr:rowOff>0</xdr:rowOff>
    </xdr:from>
    <xdr:to>
      <xdr:col>45</xdr:col>
      <xdr:colOff>0</xdr:colOff>
      <xdr:row>97</xdr:row>
      <xdr:rowOff>0</xdr:rowOff>
    </xdr:to>
    <xdr:sp macro="" textlink="">
      <xdr:nvSpPr>
        <xdr:cNvPr id="179" name="Oval 23">
          <a:extLst>
            <a:ext uri="{FF2B5EF4-FFF2-40B4-BE49-F238E27FC236}">
              <a16:creationId xmlns:a16="http://schemas.microsoft.com/office/drawing/2014/main" id="{00000000-0008-0000-0200-0000B3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0" name="Oval 24">
          <a:extLst>
            <a:ext uri="{FF2B5EF4-FFF2-40B4-BE49-F238E27FC236}">
              <a16:creationId xmlns:a16="http://schemas.microsoft.com/office/drawing/2014/main" id="{00000000-0008-0000-0200-0000B4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1" name="Oval 25">
          <a:extLst>
            <a:ext uri="{FF2B5EF4-FFF2-40B4-BE49-F238E27FC236}">
              <a16:creationId xmlns:a16="http://schemas.microsoft.com/office/drawing/2014/main" id="{00000000-0008-0000-0200-0000B5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2" name="Oval 26">
          <a:extLst>
            <a:ext uri="{FF2B5EF4-FFF2-40B4-BE49-F238E27FC236}">
              <a16:creationId xmlns:a16="http://schemas.microsoft.com/office/drawing/2014/main" id="{00000000-0008-0000-0200-0000B6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3" name="Text Box 27">
          <a:extLst>
            <a:ext uri="{FF2B5EF4-FFF2-40B4-BE49-F238E27FC236}">
              <a16:creationId xmlns:a16="http://schemas.microsoft.com/office/drawing/2014/main" id="{00000000-0008-0000-0200-0000B7000000}"/>
            </a:ext>
          </a:extLst>
        </xdr:cNvPr>
        <xdr:cNvSpPr txBox="1">
          <a:spLocks noChangeArrowheads="1"/>
        </xdr:cNvSpPr>
      </xdr:nvSpPr>
      <xdr:spPr bwMode="auto">
        <a:xfrm>
          <a:off x="24238324" y="3320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113</xdr:row>
      <xdr:rowOff>0</xdr:rowOff>
    </xdr:from>
    <xdr:to>
      <xdr:col>45</xdr:col>
      <xdr:colOff>0</xdr:colOff>
      <xdr:row>113</xdr:row>
      <xdr:rowOff>0</xdr:rowOff>
    </xdr:to>
    <xdr:sp macro="" textlink="">
      <xdr:nvSpPr>
        <xdr:cNvPr id="184" name="Text Box 28">
          <a:extLst>
            <a:ext uri="{FF2B5EF4-FFF2-40B4-BE49-F238E27FC236}">
              <a16:creationId xmlns:a16="http://schemas.microsoft.com/office/drawing/2014/main" id="{00000000-0008-0000-0200-0000B8000000}"/>
            </a:ext>
          </a:extLst>
        </xdr:cNvPr>
        <xdr:cNvSpPr txBox="1">
          <a:spLocks noChangeArrowheads="1"/>
        </xdr:cNvSpPr>
      </xdr:nvSpPr>
      <xdr:spPr bwMode="auto">
        <a:xfrm>
          <a:off x="24238324" y="3320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113</xdr:row>
      <xdr:rowOff>0</xdr:rowOff>
    </xdr:from>
    <xdr:to>
      <xdr:col>45</xdr:col>
      <xdr:colOff>0</xdr:colOff>
      <xdr:row>113</xdr:row>
      <xdr:rowOff>0</xdr:rowOff>
    </xdr:to>
    <xdr:sp macro="" textlink="">
      <xdr:nvSpPr>
        <xdr:cNvPr id="185" name="Oval 29">
          <a:extLst>
            <a:ext uri="{FF2B5EF4-FFF2-40B4-BE49-F238E27FC236}">
              <a16:creationId xmlns:a16="http://schemas.microsoft.com/office/drawing/2014/main" id="{00000000-0008-0000-0200-0000B9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6" name="Oval 30">
          <a:extLst>
            <a:ext uri="{FF2B5EF4-FFF2-40B4-BE49-F238E27FC236}">
              <a16:creationId xmlns:a16="http://schemas.microsoft.com/office/drawing/2014/main" id="{00000000-0008-0000-0200-0000BA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7" name="Oval 31">
          <a:extLst>
            <a:ext uri="{FF2B5EF4-FFF2-40B4-BE49-F238E27FC236}">
              <a16:creationId xmlns:a16="http://schemas.microsoft.com/office/drawing/2014/main" id="{00000000-0008-0000-0200-0000BB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8" name="Oval 32">
          <a:extLst>
            <a:ext uri="{FF2B5EF4-FFF2-40B4-BE49-F238E27FC236}">
              <a16:creationId xmlns:a16="http://schemas.microsoft.com/office/drawing/2014/main" id="{00000000-0008-0000-0200-0000BC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89" name="Text Box 33">
          <a:extLst>
            <a:ext uri="{FF2B5EF4-FFF2-40B4-BE49-F238E27FC236}">
              <a16:creationId xmlns:a16="http://schemas.microsoft.com/office/drawing/2014/main" id="{00000000-0008-0000-0200-0000BD000000}"/>
            </a:ext>
          </a:extLst>
        </xdr:cNvPr>
        <xdr:cNvSpPr txBox="1">
          <a:spLocks noChangeArrowheads="1"/>
        </xdr:cNvSpPr>
      </xdr:nvSpPr>
      <xdr:spPr bwMode="auto">
        <a:xfrm>
          <a:off x="24238324" y="3206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110</xdr:row>
      <xdr:rowOff>0</xdr:rowOff>
    </xdr:from>
    <xdr:to>
      <xdr:col>45</xdr:col>
      <xdr:colOff>0</xdr:colOff>
      <xdr:row>110</xdr:row>
      <xdr:rowOff>0</xdr:rowOff>
    </xdr:to>
    <xdr:sp macro="" textlink="">
      <xdr:nvSpPr>
        <xdr:cNvPr id="190" name="Text Box 34">
          <a:extLst>
            <a:ext uri="{FF2B5EF4-FFF2-40B4-BE49-F238E27FC236}">
              <a16:creationId xmlns:a16="http://schemas.microsoft.com/office/drawing/2014/main" id="{00000000-0008-0000-0200-0000BE000000}"/>
            </a:ext>
          </a:extLst>
        </xdr:cNvPr>
        <xdr:cNvSpPr txBox="1">
          <a:spLocks noChangeArrowheads="1"/>
        </xdr:cNvSpPr>
      </xdr:nvSpPr>
      <xdr:spPr bwMode="auto">
        <a:xfrm>
          <a:off x="24238324" y="3206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110</xdr:row>
      <xdr:rowOff>0</xdr:rowOff>
    </xdr:from>
    <xdr:to>
      <xdr:col>45</xdr:col>
      <xdr:colOff>0</xdr:colOff>
      <xdr:row>110</xdr:row>
      <xdr:rowOff>0</xdr:rowOff>
    </xdr:to>
    <xdr:sp macro="" textlink="">
      <xdr:nvSpPr>
        <xdr:cNvPr id="191" name="Oval 35">
          <a:extLst>
            <a:ext uri="{FF2B5EF4-FFF2-40B4-BE49-F238E27FC236}">
              <a16:creationId xmlns:a16="http://schemas.microsoft.com/office/drawing/2014/main" id="{00000000-0008-0000-0200-0000BF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2" name="Oval 36">
          <a:extLst>
            <a:ext uri="{FF2B5EF4-FFF2-40B4-BE49-F238E27FC236}">
              <a16:creationId xmlns:a16="http://schemas.microsoft.com/office/drawing/2014/main" id="{00000000-0008-0000-0200-0000C0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3" name="Oval 37">
          <a:extLst>
            <a:ext uri="{FF2B5EF4-FFF2-40B4-BE49-F238E27FC236}">
              <a16:creationId xmlns:a16="http://schemas.microsoft.com/office/drawing/2014/main" id="{00000000-0008-0000-0200-0000C1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4" name="Oval 38">
          <a:extLst>
            <a:ext uri="{FF2B5EF4-FFF2-40B4-BE49-F238E27FC236}">
              <a16:creationId xmlns:a16="http://schemas.microsoft.com/office/drawing/2014/main" id="{00000000-0008-0000-0200-0000C2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7</xdr:row>
      <xdr:rowOff>0</xdr:rowOff>
    </xdr:from>
    <xdr:to>
      <xdr:col>3</xdr:col>
      <xdr:colOff>0</xdr:colOff>
      <xdr:row>8</xdr:row>
      <xdr:rowOff>0</xdr:rowOff>
    </xdr:to>
    <xdr:sp macro="" textlink="">
      <xdr:nvSpPr>
        <xdr:cNvPr id="579000" name="Line 1">
          <a:extLst>
            <a:ext uri="{FF2B5EF4-FFF2-40B4-BE49-F238E27FC236}">
              <a16:creationId xmlns:a16="http://schemas.microsoft.com/office/drawing/2014/main" id="{00000000-0008-0000-0300-0000B8D50800}"/>
            </a:ext>
          </a:extLst>
        </xdr:cNvPr>
        <xdr:cNvSpPr>
          <a:spLocks noChangeShapeType="1"/>
        </xdr:cNvSpPr>
      </xdr:nvSpPr>
      <xdr:spPr bwMode="auto">
        <a:xfrm>
          <a:off x="9525" y="1819275"/>
          <a:ext cx="44767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2</xdr:col>
      <xdr:colOff>190500</xdr:colOff>
      <xdr:row>9</xdr:row>
      <xdr:rowOff>0</xdr:rowOff>
    </xdr:to>
    <xdr:sp macro="" textlink="">
      <xdr:nvSpPr>
        <xdr:cNvPr id="579001" name="Line 2">
          <a:extLst>
            <a:ext uri="{FF2B5EF4-FFF2-40B4-BE49-F238E27FC236}">
              <a16:creationId xmlns:a16="http://schemas.microsoft.com/office/drawing/2014/main" id="{00000000-0008-0000-0300-0000B9D50800}"/>
            </a:ext>
          </a:extLst>
        </xdr:cNvPr>
        <xdr:cNvSpPr>
          <a:spLocks noChangeShapeType="1"/>
        </xdr:cNvSpPr>
      </xdr:nvSpPr>
      <xdr:spPr bwMode="auto">
        <a:xfrm flipH="1" flipV="1">
          <a:off x="9525" y="1819275"/>
          <a:ext cx="44767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10</xdr:row>
      <xdr:rowOff>0</xdr:rowOff>
    </xdr:to>
    <xdr:sp macro="" textlink="">
      <xdr:nvSpPr>
        <xdr:cNvPr id="579002" name="Line 3">
          <a:extLst>
            <a:ext uri="{FF2B5EF4-FFF2-40B4-BE49-F238E27FC236}">
              <a16:creationId xmlns:a16="http://schemas.microsoft.com/office/drawing/2014/main" id="{00000000-0008-0000-0300-0000BAD50800}"/>
            </a:ext>
          </a:extLst>
        </xdr:cNvPr>
        <xdr:cNvSpPr>
          <a:spLocks noChangeShapeType="1"/>
        </xdr:cNvSpPr>
      </xdr:nvSpPr>
      <xdr:spPr bwMode="auto">
        <a:xfrm>
          <a:off x="9525" y="1819275"/>
          <a:ext cx="4476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12</xdr:row>
      <xdr:rowOff>9525</xdr:rowOff>
    </xdr:to>
    <xdr:sp macro="" textlink="">
      <xdr:nvSpPr>
        <xdr:cNvPr id="579003" name="Line 4">
          <a:extLst>
            <a:ext uri="{FF2B5EF4-FFF2-40B4-BE49-F238E27FC236}">
              <a16:creationId xmlns:a16="http://schemas.microsoft.com/office/drawing/2014/main" id="{00000000-0008-0000-0300-0000BBD50800}"/>
            </a:ext>
          </a:extLst>
        </xdr:cNvPr>
        <xdr:cNvSpPr>
          <a:spLocks noChangeShapeType="1"/>
        </xdr:cNvSpPr>
      </xdr:nvSpPr>
      <xdr:spPr bwMode="auto">
        <a:xfrm>
          <a:off x="9525" y="1819275"/>
          <a:ext cx="447675"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9525</xdr:colOff>
      <xdr:row>13</xdr:row>
      <xdr:rowOff>0</xdr:rowOff>
    </xdr:to>
    <xdr:sp macro="" textlink="">
      <xdr:nvSpPr>
        <xdr:cNvPr id="579004" name="Line 5">
          <a:extLst>
            <a:ext uri="{FF2B5EF4-FFF2-40B4-BE49-F238E27FC236}">
              <a16:creationId xmlns:a16="http://schemas.microsoft.com/office/drawing/2014/main" id="{00000000-0008-0000-0300-0000BCD50800}"/>
            </a:ext>
          </a:extLst>
        </xdr:cNvPr>
        <xdr:cNvSpPr>
          <a:spLocks noChangeShapeType="1"/>
        </xdr:cNvSpPr>
      </xdr:nvSpPr>
      <xdr:spPr bwMode="auto">
        <a:xfrm>
          <a:off x="9525" y="1819275"/>
          <a:ext cx="45720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8</xdr:col>
      <xdr:colOff>0</xdr:colOff>
      <xdr:row>14</xdr:row>
      <xdr:rowOff>0</xdr:rowOff>
    </xdr:to>
    <xdr:sp macro="" textlink="">
      <xdr:nvSpPr>
        <xdr:cNvPr id="579005" name="Line 6">
          <a:extLst>
            <a:ext uri="{FF2B5EF4-FFF2-40B4-BE49-F238E27FC236}">
              <a16:creationId xmlns:a16="http://schemas.microsoft.com/office/drawing/2014/main" id="{00000000-0008-0000-0300-0000BDD50800}"/>
            </a:ext>
          </a:extLst>
        </xdr:cNvPr>
        <xdr:cNvSpPr>
          <a:spLocks noChangeShapeType="1"/>
        </xdr:cNvSpPr>
      </xdr:nvSpPr>
      <xdr:spPr bwMode="auto">
        <a:xfrm>
          <a:off x="1562100" y="2962275"/>
          <a:ext cx="857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9525</xdr:rowOff>
    </xdr:from>
    <xdr:to>
      <xdr:col>8</xdr:col>
      <xdr:colOff>0</xdr:colOff>
      <xdr:row>6</xdr:row>
      <xdr:rowOff>190500</xdr:rowOff>
    </xdr:to>
    <xdr:sp macro="" textlink="">
      <xdr:nvSpPr>
        <xdr:cNvPr id="579006" name="Line 55">
          <a:extLst>
            <a:ext uri="{FF2B5EF4-FFF2-40B4-BE49-F238E27FC236}">
              <a16:creationId xmlns:a16="http://schemas.microsoft.com/office/drawing/2014/main" id="{00000000-0008-0000-0300-0000BED50800}"/>
            </a:ext>
          </a:extLst>
        </xdr:cNvPr>
        <xdr:cNvSpPr>
          <a:spLocks noChangeShapeType="1"/>
        </xdr:cNvSpPr>
      </xdr:nvSpPr>
      <xdr:spPr bwMode="auto">
        <a:xfrm flipV="1">
          <a:off x="1647825" y="9525"/>
          <a:ext cx="0" cy="178117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215</xdr:row>
      <xdr:rowOff>9524</xdr:rowOff>
    </xdr:from>
    <xdr:to>
      <xdr:col>8</xdr:col>
      <xdr:colOff>0</xdr:colOff>
      <xdr:row>222</xdr:row>
      <xdr:rowOff>139211</xdr:rowOff>
    </xdr:to>
    <xdr:sp macro="" textlink="">
      <xdr:nvSpPr>
        <xdr:cNvPr id="579007" name="Line 56">
          <a:extLst>
            <a:ext uri="{FF2B5EF4-FFF2-40B4-BE49-F238E27FC236}">
              <a16:creationId xmlns:a16="http://schemas.microsoft.com/office/drawing/2014/main" id="{00000000-0008-0000-0300-0000BFD50800}"/>
            </a:ext>
          </a:extLst>
        </xdr:cNvPr>
        <xdr:cNvSpPr>
          <a:spLocks noChangeShapeType="1"/>
        </xdr:cNvSpPr>
      </xdr:nvSpPr>
      <xdr:spPr bwMode="auto">
        <a:xfrm flipV="1">
          <a:off x="1648558" y="34541312"/>
          <a:ext cx="0" cy="122139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26</xdr:col>
      <xdr:colOff>421640</xdr:colOff>
      <xdr:row>1</xdr:row>
      <xdr:rowOff>12700</xdr:rowOff>
    </xdr:from>
    <xdr:to>
      <xdr:col>34</xdr:col>
      <xdr:colOff>604544</xdr:colOff>
      <xdr:row>2</xdr:row>
      <xdr:rowOff>212957</xdr:rowOff>
    </xdr:to>
    <xdr:sp macro="" textlink="">
      <xdr:nvSpPr>
        <xdr:cNvPr id="8280" name="AutoShape 88">
          <a:extLst>
            <a:ext uri="{FF2B5EF4-FFF2-40B4-BE49-F238E27FC236}">
              <a16:creationId xmlns:a16="http://schemas.microsoft.com/office/drawing/2014/main" id="{00000000-0008-0000-0300-000058200000}"/>
            </a:ext>
          </a:extLst>
        </xdr:cNvPr>
        <xdr:cNvSpPr>
          <a:spLocks noChangeArrowheads="1"/>
        </xdr:cNvSpPr>
      </xdr:nvSpPr>
      <xdr:spPr bwMode="auto">
        <a:xfrm>
          <a:off x="10582275" y="247650"/>
          <a:ext cx="3219450" cy="542925"/>
        </a:xfrm>
        <a:prstGeom prst="wedgeRectCallout">
          <a:avLst>
            <a:gd name="adj1" fmla="val 42361"/>
            <a:gd name="adj2" fmla="val 31634"/>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12</xdr:col>
      <xdr:colOff>668020</xdr:colOff>
      <xdr:row>2</xdr:row>
      <xdr:rowOff>67310</xdr:rowOff>
    </xdr:from>
    <xdr:to>
      <xdr:col>23</xdr:col>
      <xdr:colOff>707403</xdr:colOff>
      <xdr:row>6</xdr:row>
      <xdr:rowOff>38186</xdr:rowOff>
    </xdr:to>
    <xdr:sp macro="" textlink="">
      <xdr:nvSpPr>
        <xdr:cNvPr id="8323" name="Text Box 54">
          <a:extLst>
            <a:ext uri="{FF2B5EF4-FFF2-40B4-BE49-F238E27FC236}">
              <a16:creationId xmlns:a16="http://schemas.microsoft.com/office/drawing/2014/main" id="{00000000-0008-0000-0300-000083200000}"/>
            </a:ext>
          </a:extLst>
        </xdr:cNvPr>
        <xdr:cNvSpPr txBox="1">
          <a:spLocks noChangeArrowheads="1"/>
        </xdr:cNvSpPr>
      </xdr:nvSpPr>
      <xdr:spPr bwMode="auto">
        <a:xfrm>
          <a:off x="3253740" y="615950"/>
          <a:ext cx="7414260" cy="999489"/>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1000" b="0" i="0" u="none" strike="noStrike" baseline="0">
              <a:solidFill>
                <a:srgbClr val="000000"/>
              </a:solidFill>
              <a:latin typeface="ＭＳ Ｐゴシック"/>
              <a:ea typeface="ＭＳ Ｐゴシック"/>
            </a:rPr>
            <a:t>この内訳票は、調査票様式－１に記入していただく「Ａ　割増の対象としている基準内手当（ａ）」、「Ｂ　割増の対象としていない基準内手当（ｂ）」の基礎資料となるものです。</a:t>
          </a:r>
        </a:p>
        <a:p>
          <a:pPr algn="l" rtl="0">
            <a:lnSpc>
              <a:spcPct val="100000"/>
            </a:lnSpc>
            <a:defRPr sz="1000"/>
          </a:pPr>
          <a:r>
            <a:rPr lang="ja-JP" altLang="en-US" sz="1000" b="0" i="0" u="none" strike="noStrike" baseline="0">
              <a:solidFill>
                <a:srgbClr val="000000"/>
              </a:solidFill>
              <a:latin typeface="ＭＳ Ｐゴシック"/>
              <a:ea typeface="ＭＳ Ｐゴシック"/>
            </a:rPr>
            <a:t>調査対象労働者のそれぞれについて、調査対象期間に支給した各種の手当毎の内訳を記入し、各労働者について集計したものを、調査票様式－１の該当欄に転記してください。</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ja-JP" sz="1000" b="0" i="0" baseline="0">
              <a:effectLst/>
              <a:latin typeface="+mn-lt"/>
              <a:ea typeface="+mn-ea"/>
              <a:cs typeface="+mn-cs"/>
            </a:rPr>
            <a:t>手当が支払われている方のみ記入してください。（様式－１の番号に合わせて（手当の支給のない労働者の欄をツメずに）記入してください）</a:t>
          </a:r>
          <a:endParaRPr lang="ja-JP" altLang="ja-JP" sz="1000">
            <a:effectLst/>
          </a:endParaRPr>
        </a:p>
      </xdr:txBody>
    </xdr:sp>
    <xdr:clientData/>
  </xdr:twoCellAnchor>
  <xdr:twoCellAnchor>
    <xdr:from>
      <xdr:col>0</xdr:col>
      <xdr:colOff>0</xdr:colOff>
      <xdr:row>6</xdr:row>
      <xdr:rowOff>209550</xdr:rowOff>
    </xdr:from>
    <xdr:to>
      <xdr:col>3</xdr:col>
      <xdr:colOff>5292</xdr:colOff>
      <xdr:row>11</xdr:row>
      <xdr:rowOff>10583</xdr:rowOff>
    </xdr:to>
    <xdr:sp macro="" textlink="">
      <xdr:nvSpPr>
        <xdr:cNvPr id="112" name="Line 5">
          <a:extLst>
            <a:ext uri="{FF2B5EF4-FFF2-40B4-BE49-F238E27FC236}">
              <a16:creationId xmlns:a16="http://schemas.microsoft.com/office/drawing/2014/main" id="{00000000-0008-0000-0300-000070000000}"/>
            </a:ext>
          </a:extLst>
        </xdr:cNvPr>
        <xdr:cNvSpPr>
          <a:spLocks noChangeShapeType="1"/>
        </xdr:cNvSpPr>
      </xdr:nvSpPr>
      <xdr:spPr bwMode="auto">
        <a:xfrm>
          <a:off x="0" y="1818217"/>
          <a:ext cx="465667" cy="9281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28575</xdr:colOff>
          <xdr:row>11</xdr:row>
          <xdr:rowOff>19050</xdr:rowOff>
        </xdr:from>
        <xdr:to>
          <xdr:col>11</xdr:col>
          <xdr:colOff>695325</xdr:colOff>
          <xdr:row>12</xdr:row>
          <xdr:rowOff>0</xdr:rowOff>
        </xdr:to>
        <xdr:sp macro="" textlink="">
          <xdr:nvSpPr>
            <xdr:cNvPr id="471999" name="Check Box 9151" hidden="1">
              <a:extLst>
                <a:ext uri="{63B3BB69-23CF-44E3-9099-C40C66FF867C}">
                  <a14:compatExt spid="_x0000_s471999"/>
                </a:ext>
                <a:ext uri="{FF2B5EF4-FFF2-40B4-BE49-F238E27FC236}">
                  <a16:creationId xmlns:a16="http://schemas.microsoft.com/office/drawing/2014/main" id="{00000000-0008-0000-0300-0000B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xdr:row>
          <xdr:rowOff>19050</xdr:rowOff>
        </xdr:from>
        <xdr:to>
          <xdr:col>12</xdr:col>
          <xdr:colOff>695325</xdr:colOff>
          <xdr:row>12</xdr:row>
          <xdr:rowOff>0</xdr:rowOff>
        </xdr:to>
        <xdr:sp macro="" textlink="">
          <xdr:nvSpPr>
            <xdr:cNvPr id="472010" name="Check Box 9162" hidden="1">
              <a:extLst>
                <a:ext uri="{63B3BB69-23CF-44E3-9099-C40C66FF867C}">
                  <a14:compatExt spid="_x0000_s472010"/>
                </a:ext>
                <a:ext uri="{FF2B5EF4-FFF2-40B4-BE49-F238E27FC236}">
                  <a16:creationId xmlns:a16="http://schemas.microsoft.com/office/drawing/2014/main" id="{00000000-0008-0000-0300-0000C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xdr:row>
          <xdr:rowOff>19050</xdr:rowOff>
        </xdr:from>
        <xdr:to>
          <xdr:col>13</xdr:col>
          <xdr:colOff>695325</xdr:colOff>
          <xdr:row>12</xdr:row>
          <xdr:rowOff>0</xdr:rowOff>
        </xdr:to>
        <xdr:sp macro="" textlink="">
          <xdr:nvSpPr>
            <xdr:cNvPr id="472011" name="Check Box 9163" hidden="1">
              <a:extLst>
                <a:ext uri="{63B3BB69-23CF-44E3-9099-C40C66FF867C}">
                  <a14:compatExt spid="_x0000_s472011"/>
                </a:ext>
                <a:ext uri="{FF2B5EF4-FFF2-40B4-BE49-F238E27FC236}">
                  <a16:creationId xmlns:a16="http://schemas.microsoft.com/office/drawing/2014/main" id="{00000000-0008-0000-0300-0000C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xdr:row>
          <xdr:rowOff>19050</xdr:rowOff>
        </xdr:from>
        <xdr:to>
          <xdr:col>14</xdr:col>
          <xdr:colOff>695325</xdr:colOff>
          <xdr:row>12</xdr:row>
          <xdr:rowOff>0</xdr:rowOff>
        </xdr:to>
        <xdr:sp macro="" textlink="">
          <xdr:nvSpPr>
            <xdr:cNvPr id="472012" name="Check Box 9164" hidden="1">
              <a:extLst>
                <a:ext uri="{63B3BB69-23CF-44E3-9099-C40C66FF867C}">
                  <a14:compatExt spid="_x0000_s472012"/>
                </a:ext>
                <a:ext uri="{FF2B5EF4-FFF2-40B4-BE49-F238E27FC236}">
                  <a16:creationId xmlns:a16="http://schemas.microsoft.com/office/drawing/2014/main" id="{00000000-0008-0000-0300-0000C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19050</xdr:rowOff>
        </xdr:from>
        <xdr:to>
          <xdr:col>15</xdr:col>
          <xdr:colOff>695325</xdr:colOff>
          <xdr:row>12</xdr:row>
          <xdr:rowOff>0</xdr:rowOff>
        </xdr:to>
        <xdr:sp macro="" textlink="">
          <xdr:nvSpPr>
            <xdr:cNvPr id="472013" name="Check Box 9165" hidden="1">
              <a:extLst>
                <a:ext uri="{63B3BB69-23CF-44E3-9099-C40C66FF867C}">
                  <a14:compatExt spid="_x0000_s472013"/>
                </a:ext>
                <a:ext uri="{FF2B5EF4-FFF2-40B4-BE49-F238E27FC236}">
                  <a16:creationId xmlns:a16="http://schemas.microsoft.com/office/drawing/2014/main" id="{00000000-0008-0000-0300-0000C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xdr:row>
          <xdr:rowOff>19050</xdr:rowOff>
        </xdr:from>
        <xdr:to>
          <xdr:col>16</xdr:col>
          <xdr:colOff>695325</xdr:colOff>
          <xdr:row>12</xdr:row>
          <xdr:rowOff>0</xdr:rowOff>
        </xdr:to>
        <xdr:sp macro="" textlink="">
          <xdr:nvSpPr>
            <xdr:cNvPr id="472014" name="Check Box 9166" hidden="1">
              <a:extLst>
                <a:ext uri="{63B3BB69-23CF-44E3-9099-C40C66FF867C}">
                  <a14:compatExt spid="_x0000_s472014"/>
                </a:ext>
                <a:ext uri="{FF2B5EF4-FFF2-40B4-BE49-F238E27FC236}">
                  <a16:creationId xmlns:a16="http://schemas.microsoft.com/office/drawing/2014/main" id="{00000000-0008-0000-0300-0000C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xdr:row>
          <xdr:rowOff>19050</xdr:rowOff>
        </xdr:from>
        <xdr:to>
          <xdr:col>17</xdr:col>
          <xdr:colOff>695325</xdr:colOff>
          <xdr:row>12</xdr:row>
          <xdr:rowOff>0</xdr:rowOff>
        </xdr:to>
        <xdr:sp macro="" textlink="">
          <xdr:nvSpPr>
            <xdr:cNvPr id="472015" name="Check Box 9167" hidden="1">
              <a:extLst>
                <a:ext uri="{63B3BB69-23CF-44E3-9099-C40C66FF867C}">
                  <a14:compatExt spid="_x0000_s472015"/>
                </a:ext>
                <a:ext uri="{FF2B5EF4-FFF2-40B4-BE49-F238E27FC236}">
                  <a16:creationId xmlns:a16="http://schemas.microsoft.com/office/drawing/2014/main" id="{00000000-0008-0000-0300-0000C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xdr:row>
          <xdr:rowOff>19050</xdr:rowOff>
        </xdr:from>
        <xdr:to>
          <xdr:col>18</xdr:col>
          <xdr:colOff>695325</xdr:colOff>
          <xdr:row>12</xdr:row>
          <xdr:rowOff>0</xdr:rowOff>
        </xdr:to>
        <xdr:sp macro="" textlink="">
          <xdr:nvSpPr>
            <xdr:cNvPr id="472016" name="Check Box 9168" hidden="1">
              <a:extLst>
                <a:ext uri="{63B3BB69-23CF-44E3-9099-C40C66FF867C}">
                  <a14:compatExt spid="_x0000_s472016"/>
                </a:ext>
                <a:ext uri="{FF2B5EF4-FFF2-40B4-BE49-F238E27FC236}">
                  <a16:creationId xmlns:a16="http://schemas.microsoft.com/office/drawing/2014/main" id="{00000000-0008-0000-0300-0000D0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xdr:row>
          <xdr:rowOff>19050</xdr:rowOff>
        </xdr:from>
        <xdr:to>
          <xdr:col>19</xdr:col>
          <xdr:colOff>695325</xdr:colOff>
          <xdr:row>12</xdr:row>
          <xdr:rowOff>0</xdr:rowOff>
        </xdr:to>
        <xdr:sp macro="" textlink="">
          <xdr:nvSpPr>
            <xdr:cNvPr id="472017" name="Check Box 9169" hidden="1">
              <a:extLst>
                <a:ext uri="{63B3BB69-23CF-44E3-9099-C40C66FF867C}">
                  <a14:compatExt spid="_x0000_s472017"/>
                </a:ext>
                <a:ext uri="{FF2B5EF4-FFF2-40B4-BE49-F238E27FC236}">
                  <a16:creationId xmlns:a16="http://schemas.microsoft.com/office/drawing/2014/main" id="{00000000-0008-0000-0300-0000D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11</xdr:row>
          <xdr:rowOff>19050</xdr:rowOff>
        </xdr:from>
        <xdr:to>
          <xdr:col>20</xdr:col>
          <xdr:colOff>695325</xdr:colOff>
          <xdr:row>12</xdr:row>
          <xdr:rowOff>0</xdr:rowOff>
        </xdr:to>
        <xdr:sp macro="" textlink="">
          <xdr:nvSpPr>
            <xdr:cNvPr id="472018" name="Check Box 9170" hidden="1">
              <a:extLst>
                <a:ext uri="{63B3BB69-23CF-44E3-9099-C40C66FF867C}">
                  <a14:compatExt spid="_x0000_s472018"/>
                </a:ext>
                <a:ext uri="{FF2B5EF4-FFF2-40B4-BE49-F238E27FC236}">
                  <a16:creationId xmlns:a16="http://schemas.microsoft.com/office/drawing/2014/main" id="{00000000-0008-0000-0300-0000D2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xdr:row>
          <xdr:rowOff>19050</xdr:rowOff>
        </xdr:from>
        <xdr:to>
          <xdr:col>23</xdr:col>
          <xdr:colOff>695325</xdr:colOff>
          <xdr:row>12</xdr:row>
          <xdr:rowOff>0</xdr:rowOff>
        </xdr:to>
        <xdr:sp macro="" textlink="">
          <xdr:nvSpPr>
            <xdr:cNvPr id="472021" name="Check Box 9173" hidden="1">
              <a:extLst>
                <a:ext uri="{63B3BB69-23CF-44E3-9099-C40C66FF867C}">
                  <a14:compatExt spid="_x0000_s472021"/>
                </a:ext>
                <a:ext uri="{FF2B5EF4-FFF2-40B4-BE49-F238E27FC236}">
                  <a16:creationId xmlns:a16="http://schemas.microsoft.com/office/drawing/2014/main" id="{00000000-0008-0000-0300-0000D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19050</xdr:rowOff>
        </xdr:from>
        <xdr:to>
          <xdr:col>24</xdr:col>
          <xdr:colOff>695325</xdr:colOff>
          <xdr:row>12</xdr:row>
          <xdr:rowOff>0</xdr:rowOff>
        </xdr:to>
        <xdr:sp macro="" textlink="">
          <xdr:nvSpPr>
            <xdr:cNvPr id="472023" name="Check Box 9175" hidden="1">
              <a:extLst>
                <a:ext uri="{63B3BB69-23CF-44E3-9099-C40C66FF867C}">
                  <a14:compatExt spid="_x0000_s472023"/>
                </a:ext>
                <a:ext uri="{FF2B5EF4-FFF2-40B4-BE49-F238E27FC236}">
                  <a16:creationId xmlns:a16="http://schemas.microsoft.com/office/drawing/2014/main" id="{00000000-0008-0000-0300-0000D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11</xdr:row>
          <xdr:rowOff>19050</xdr:rowOff>
        </xdr:from>
        <xdr:to>
          <xdr:col>25</xdr:col>
          <xdr:colOff>695325</xdr:colOff>
          <xdr:row>12</xdr:row>
          <xdr:rowOff>0</xdr:rowOff>
        </xdr:to>
        <xdr:sp macro="" textlink="">
          <xdr:nvSpPr>
            <xdr:cNvPr id="472025" name="Check Box 9177" hidden="1">
              <a:extLst>
                <a:ext uri="{63B3BB69-23CF-44E3-9099-C40C66FF867C}">
                  <a14:compatExt spid="_x0000_s472025"/>
                </a:ext>
                <a:ext uri="{FF2B5EF4-FFF2-40B4-BE49-F238E27FC236}">
                  <a16:creationId xmlns:a16="http://schemas.microsoft.com/office/drawing/2014/main" id="{00000000-0008-0000-0300-0000D9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11</xdr:row>
          <xdr:rowOff>19050</xdr:rowOff>
        </xdr:from>
        <xdr:to>
          <xdr:col>26</xdr:col>
          <xdr:colOff>695325</xdr:colOff>
          <xdr:row>12</xdr:row>
          <xdr:rowOff>0</xdr:rowOff>
        </xdr:to>
        <xdr:sp macro="" textlink="">
          <xdr:nvSpPr>
            <xdr:cNvPr id="472027" name="Check Box 9179" hidden="1">
              <a:extLst>
                <a:ext uri="{63B3BB69-23CF-44E3-9099-C40C66FF867C}">
                  <a14:compatExt spid="_x0000_s472027"/>
                </a:ext>
                <a:ext uri="{FF2B5EF4-FFF2-40B4-BE49-F238E27FC236}">
                  <a16:creationId xmlns:a16="http://schemas.microsoft.com/office/drawing/2014/main" id="{00000000-0008-0000-0300-0000D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11</xdr:row>
          <xdr:rowOff>19050</xdr:rowOff>
        </xdr:from>
        <xdr:to>
          <xdr:col>27</xdr:col>
          <xdr:colOff>695325</xdr:colOff>
          <xdr:row>12</xdr:row>
          <xdr:rowOff>0</xdr:rowOff>
        </xdr:to>
        <xdr:sp macro="" textlink="">
          <xdr:nvSpPr>
            <xdr:cNvPr id="472029" name="Check Box 9181" hidden="1">
              <a:extLst>
                <a:ext uri="{63B3BB69-23CF-44E3-9099-C40C66FF867C}">
                  <a14:compatExt spid="_x0000_s472029"/>
                </a:ext>
                <a:ext uri="{FF2B5EF4-FFF2-40B4-BE49-F238E27FC236}">
                  <a16:creationId xmlns:a16="http://schemas.microsoft.com/office/drawing/2014/main" id="{00000000-0008-0000-0300-0000D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11</xdr:row>
          <xdr:rowOff>19050</xdr:rowOff>
        </xdr:from>
        <xdr:to>
          <xdr:col>28</xdr:col>
          <xdr:colOff>695325</xdr:colOff>
          <xdr:row>12</xdr:row>
          <xdr:rowOff>0</xdr:rowOff>
        </xdr:to>
        <xdr:sp macro="" textlink="">
          <xdr:nvSpPr>
            <xdr:cNvPr id="472031" name="Check Box 9183" hidden="1">
              <a:extLst>
                <a:ext uri="{63B3BB69-23CF-44E3-9099-C40C66FF867C}">
                  <a14:compatExt spid="_x0000_s472031"/>
                </a:ext>
                <a:ext uri="{FF2B5EF4-FFF2-40B4-BE49-F238E27FC236}">
                  <a16:creationId xmlns:a16="http://schemas.microsoft.com/office/drawing/2014/main" id="{00000000-0008-0000-0300-0000D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11</xdr:row>
          <xdr:rowOff>19050</xdr:rowOff>
        </xdr:from>
        <xdr:to>
          <xdr:col>29</xdr:col>
          <xdr:colOff>695325</xdr:colOff>
          <xdr:row>12</xdr:row>
          <xdr:rowOff>0</xdr:rowOff>
        </xdr:to>
        <xdr:sp macro="" textlink="">
          <xdr:nvSpPr>
            <xdr:cNvPr id="472033" name="Check Box 9185" hidden="1">
              <a:extLst>
                <a:ext uri="{63B3BB69-23CF-44E3-9099-C40C66FF867C}">
                  <a14:compatExt spid="_x0000_s472033"/>
                </a:ext>
                <a:ext uri="{FF2B5EF4-FFF2-40B4-BE49-F238E27FC236}">
                  <a16:creationId xmlns:a16="http://schemas.microsoft.com/office/drawing/2014/main" id="{00000000-0008-0000-0300-0000E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19050</xdr:rowOff>
        </xdr:from>
        <xdr:to>
          <xdr:col>30</xdr:col>
          <xdr:colOff>695325</xdr:colOff>
          <xdr:row>12</xdr:row>
          <xdr:rowOff>0</xdr:rowOff>
        </xdr:to>
        <xdr:sp macro="" textlink="">
          <xdr:nvSpPr>
            <xdr:cNvPr id="472035" name="Check Box 9187" hidden="1">
              <a:extLst>
                <a:ext uri="{63B3BB69-23CF-44E3-9099-C40C66FF867C}">
                  <a14:compatExt spid="_x0000_s472035"/>
                </a:ext>
                <a:ext uri="{FF2B5EF4-FFF2-40B4-BE49-F238E27FC236}">
                  <a16:creationId xmlns:a16="http://schemas.microsoft.com/office/drawing/2014/main" id="{00000000-0008-0000-0300-0000E3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11</xdr:row>
          <xdr:rowOff>19050</xdr:rowOff>
        </xdr:from>
        <xdr:to>
          <xdr:col>31</xdr:col>
          <xdr:colOff>695325</xdr:colOff>
          <xdr:row>12</xdr:row>
          <xdr:rowOff>0</xdr:rowOff>
        </xdr:to>
        <xdr:sp macro="" textlink="">
          <xdr:nvSpPr>
            <xdr:cNvPr id="472037" name="Check Box 9189" hidden="1">
              <a:extLst>
                <a:ext uri="{63B3BB69-23CF-44E3-9099-C40C66FF867C}">
                  <a14:compatExt spid="_x0000_s472037"/>
                </a:ext>
                <a:ext uri="{FF2B5EF4-FFF2-40B4-BE49-F238E27FC236}">
                  <a16:creationId xmlns:a16="http://schemas.microsoft.com/office/drawing/2014/main" id="{00000000-0008-0000-0300-0000E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11</xdr:row>
          <xdr:rowOff>19050</xdr:rowOff>
        </xdr:from>
        <xdr:to>
          <xdr:col>32</xdr:col>
          <xdr:colOff>695325</xdr:colOff>
          <xdr:row>12</xdr:row>
          <xdr:rowOff>0</xdr:rowOff>
        </xdr:to>
        <xdr:sp macro="" textlink="">
          <xdr:nvSpPr>
            <xdr:cNvPr id="472039" name="Check Box 9191" hidden="1">
              <a:extLst>
                <a:ext uri="{63B3BB69-23CF-44E3-9099-C40C66FF867C}">
                  <a14:compatExt spid="_x0000_s472039"/>
                </a:ext>
                <a:ext uri="{FF2B5EF4-FFF2-40B4-BE49-F238E27FC236}">
                  <a16:creationId xmlns:a16="http://schemas.microsoft.com/office/drawing/2014/main" id="{00000000-0008-0000-0300-0000E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19050</xdr:rowOff>
        </xdr:from>
        <xdr:to>
          <xdr:col>7</xdr:col>
          <xdr:colOff>76200</xdr:colOff>
          <xdr:row>15</xdr:row>
          <xdr:rowOff>133350</xdr:rowOff>
        </xdr:to>
        <xdr:sp macro="" textlink="">
          <xdr:nvSpPr>
            <xdr:cNvPr id="472042" name="Check Box 9194" hidden="1">
              <a:extLst>
                <a:ext uri="{63B3BB69-23CF-44E3-9099-C40C66FF867C}">
                  <a14:compatExt spid="_x0000_s472042"/>
                </a:ext>
                <a:ext uri="{FF2B5EF4-FFF2-40B4-BE49-F238E27FC236}">
                  <a16:creationId xmlns:a16="http://schemas.microsoft.com/office/drawing/2014/main" id="{00000000-0008-0000-0300-0000E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9525</xdr:rowOff>
        </xdr:from>
        <xdr:to>
          <xdr:col>7</xdr:col>
          <xdr:colOff>76200</xdr:colOff>
          <xdr:row>17</xdr:row>
          <xdr:rowOff>123825</xdr:rowOff>
        </xdr:to>
        <xdr:sp macro="" textlink="">
          <xdr:nvSpPr>
            <xdr:cNvPr id="472043" name="Check Box 9195" hidden="1">
              <a:extLst>
                <a:ext uri="{63B3BB69-23CF-44E3-9099-C40C66FF867C}">
                  <a14:compatExt spid="_x0000_s472043"/>
                </a:ext>
                <a:ext uri="{FF2B5EF4-FFF2-40B4-BE49-F238E27FC236}">
                  <a16:creationId xmlns:a16="http://schemas.microsoft.com/office/drawing/2014/main" id="{00000000-0008-0000-0300-0000E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9525</xdr:rowOff>
        </xdr:from>
        <xdr:to>
          <xdr:col>7</xdr:col>
          <xdr:colOff>66675</xdr:colOff>
          <xdr:row>19</xdr:row>
          <xdr:rowOff>123825</xdr:rowOff>
        </xdr:to>
        <xdr:sp macro="" textlink="">
          <xdr:nvSpPr>
            <xdr:cNvPr id="472044" name="Check Box 9196" hidden="1">
              <a:extLst>
                <a:ext uri="{63B3BB69-23CF-44E3-9099-C40C66FF867C}">
                  <a14:compatExt spid="_x0000_s472044"/>
                </a:ext>
                <a:ext uri="{FF2B5EF4-FFF2-40B4-BE49-F238E27FC236}">
                  <a16:creationId xmlns:a16="http://schemas.microsoft.com/office/drawing/2014/main" id="{00000000-0008-0000-0300-0000E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9525</xdr:rowOff>
        </xdr:from>
        <xdr:to>
          <xdr:col>7</xdr:col>
          <xdr:colOff>57150</xdr:colOff>
          <xdr:row>21</xdr:row>
          <xdr:rowOff>123825</xdr:rowOff>
        </xdr:to>
        <xdr:sp macro="" textlink="">
          <xdr:nvSpPr>
            <xdr:cNvPr id="472045" name="Check Box 9197" hidden="1">
              <a:extLst>
                <a:ext uri="{63B3BB69-23CF-44E3-9099-C40C66FF867C}">
                  <a14:compatExt spid="_x0000_s472045"/>
                </a:ext>
                <a:ext uri="{FF2B5EF4-FFF2-40B4-BE49-F238E27FC236}">
                  <a16:creationId xmlns:a16="http://schemas.microsoft.com/office/drawing/2014/main" id="{00000000-0008-0000-0300-0000E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22</xdr:row>
          <xdr:rowOff>0</xdr:rowOff>
        </xdr:from>
        <xdr:to>
          <xdr:col>7</xdr:col>
          <xdr:colOff>57150</xdr:colOff>
          <xdr:row>23</xdr:row>
          <xdr:rowOff>114300</xdr:rowOff>
        </xdr:to>
        <xdr:sp macro="" textlink="">
          <xdr:nvSpPr>
            <xdr:cNvPr id="472046" name="Check Box 9198" hidden="1">
              <a:extLst>
                <a:ext uri="{63B3BB69-23CF-44E3-9099-C40C66FF867C}">
                  <a14:compatExt spid="_x0000_s472046"/>
                </a:ext>
                <a:ext uri="{FF2B5EF4-FFF2-40B4-BE49-F238E27FC236}">
                  <a16:creationId xmlns:a16="http://schemas.microsoft.com/office/drawing/2014/main" id="{00000000-0008-0000-0300-0000E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19050</xdr:rowOff>
        </xdr:from>
        <xdr:to>
          <xdr:col>7</xdr:col>
          <xdr:colOff>57150</xdr:colOff>
          <xdr:row>25</xdr:row>
          <xdr:rowOff>133350</xdr:rowOff>
        </xdr:to>
        <xdr:sp macro="" textlink="">
          <xdr:nvSpPr>
            <xdr:cNvPr id="472047" name="Check Box 9199" hidden="1">
              <a:extLst>
                <a:ext uri="{63B3BB69-23CF-44E3-9099-C40C66FF867C}">
                  <a14:compatExt spid="_x0000_s472047"/>
                </a:ext>
                <a:ext uri="{FF2B5EF4-FFF2-40B4-BE49-F238E27FC236}">
                  <a16:creationId xmlns:a16="http://schemas.microsoft.com/office/drawing/2014/main" id="{00000000-0008-0000-0300-0000E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26</xdr:row>
          <xdr:rowOff>28575</xdr:rowOff>
        </xdr:from>
        <xdr:to>
          <xdr:col>7</xdr:col>
          <xdr:colOff>57150</xdr:colOff>
          <xdr:row>27</xdr:row>
          <xdr:rowOff>142875</xdr:rowOff>
        </xdr:to>
        <xdr:sp macro="" textlink="">
          <xdr:nvSpPr>
            <xdr:cNvPr id="472048" name="Check Box 9200" hidden="1">
              <a:extLst>
                <a:ext uri="{63B3BB69-23CF-44E3-9099-C40C66FF867C}">
                  <a14:compatExt spid="_x0000_s472048"/>
                </a:ext>
                <a:ext uri="{FF2B5EF4-FFF2-40B4-BE49-F238E27FC236}">
                  <a16:creationId xmlns:a16="http://schemas.microsoft.com/office/drawing/2014/main" id="{00000000-0008-0000-0300-0000F0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28575</xdr:rowOff>
        </xdr:from>
        <xdr:to>
          <xdr:col>7</xdr:col>
          <xdr:colOff>47625</xdr:colOff>
          <xdr:row>29</xdr:row>
          <xdr:rowOff>142875</xdr:rowOff>
        </xdr:to>
        <xdr:sp macro="" textlink="">
          <xdr:nvSpPr>
            <xdr:cNvPr id="472049" name="Check Box 9201" hidden="1">
              <a:extLst>
                <a:ext uri="{63B3BB69-23CF-44E3-9099-C40C66FF867C}">
                  <a14:compatExt spid="_x0000_s472049"/>
                </a:ext>
                <a:ext uri="{FF2B5EF4-FFF2-40B4-BE49-F238E27FC236}">
                  <a16:creationId xmlns:a16="http://schemas.microsoft.com/office/drawing/2014/main" id="{00000000-0008-0000-0300-0000F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19050</xdr:rowOff>
        </xdr:from>
        <xdr:to>
          <xdr:col>7</xdr:col>
          <xdr:colOff>47625</xdr:colOff>
          <xdr:row>31</xdr:row>
          <xdr:rowOff>133350</xdr:rowOff>
        </xdr:to>
        <xdr:sp macro="" textlink="">
          <xdr:nvSpPr>
            <xdr:cNvPr id="472050" name="Check Box 9202" hidden="1">
              <a:extLst>
                <a:ext uri="{63B3BB69-23CF-44E3-9099-C40C66FF867C}">
                  <a14:compatExt spid="_x0000_s472050"/>
                </a:ext>
                <a:ext uri="{FF2B5EF4-FFF2-40B4-BE49-F238E27FC236}">
                  <a16:creationId xmlns:a16="http://schemas.microsoft.com/office/drawing/2014/main" id="{00000000-0008-0000-0300-0000F2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19050</xdr:rowOff>
        </xdr:from>
        <xdr:to>
          <xdr:col>7</xdr:col>
          <xdr:colOff>47625</xdr:colOff>
          <xdr:row>33</xdr:row>
          <xdr:rowOff>133350</xdr:rowOff>
        </xdr:to>
        <xdr:sp macro="" textlink="">
          <xdr:nvSpPr>
            <xdr:cNvPr id="472051" name="Check Box 9203" hidden="1">
              <a:extLst>
                <a:ext uri="{63B3BB69-23CF-44E3-9099-C40C66FF867C}">
                  <a14:compatExt spid="_x0000_s472051"/>
                </a:ext>
                <a:ext uri="{FF2B5EF4-FFF2-40B4-BE49-F238E27FC236}">
                  <a16:creationId xmlns:a16="http://schemas.microsoft.com/office/drawing/2014/main" id="{00000000-0008-0000-0300-0000F3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47625</xdr:colOff>
          <xdr:row>35</xdr:row>
          <xdr:rowOff>133350</xdr:rowOff>
        </xdr:to>
        <xdr:sp macro="" textlink="">
          <xdr:nvSpPr>
            <xdr:cNvPr id="472052" name="Check Box 9204" hidden="1">
              <a:extLst>
                <a:ext uri="{63B3BB69-23CF-44E3-9099-C40C66FF867C}">
                  <a14:compatExt spid="_x0000_s472052"/>
                </a:ext>
                <a:ext uri="{FF2B5EF4-FFF2-40B4-BE49-F238E27FC236}">
                  <a16:creationId xmlns:a16="http://schemas.microsoft.com/office/drawing/2014/main" id="{00000000-0008-0000-0300-0000F4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36</xdr:row>
          <xdr:rowOff>19050</xdr:rowOff>
        </xdr:from>
        <xdr:to>
          <xdr:col>7</xdr:col>
          <xdr:colOff>47625</xdr:colOff>
          <xdr:row>37</xdr:row>
          <xdr:rowOff>133350</xdr:rowOff>
        </xdr:to>
        <xdr:sp macro="" textlink="">
          <xdr:nvSpPr>
            <xdr:cNvPr id="472053" name="Check Box 9205" hidden="1">
              <a:extLst>
                <a:ext uri="{63B3BB69-23CF-44E3-9099-C40C66FF867C}">
                  <a14:compatExt spid="_x0000_s472053"/>
                </a:ext>
                <a:ext uri="{FF2B5EF4-FFF2-40B4-BE49-F238E27FC236}">
                  <a16:creationId xmlns:a16="http://schemas.microsoft.com/office/drawing/2014/main" id="{00000000-0008-0000-0300-0000F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38</xdr:row>
          <xdr:rowOff>19050</xdr:rowOff>
        </xdr:from>
        <xdr:to>
          <xdr:col>7</xdr:col>
          <xdr:colOff>47625</xdr:colOff>
          <xdr:row>39</xdr:row>
          <xdr:rowOff>133350</xdr:rowOff>
        </xdr:to>
        <xdr:sp macro="" textlink="">
          <xdr:nvSpPr>
            <xdr:cNvPr id="472054" name="Check Box 9206" hidden="1">
              <a:extLst>
                <a:ext uri="{63B3BB69-23CF-44E3-9099-C40C66FF867C}">
                  <a14:compatExt spid="_x0000_s472054"/>
                </a:ext>
                <a:ext uri="{FF2B5EF4-FFF2-40B4-BE49-F238E27FC236}">
                  <a16:creationId xmlns:a16="http://schemas.microsoft.com/office/drawing/2014/main" id="{00000000-0008-0000-0300-0000F6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19050</xdr:rowOff>
        </xdr:from>
        <xdr:to>
          <xdr:col>7</xdr:col>
          <xdr:colOff>47625</xdr:colOff>
          <xdr:row>41</xdr:row>
          <xdr:rowOff>133350</xdr:rowOff>
        </xdr:to>
        <xdr:sp macro="" textlink="">
          <xdr:nvSpPr>
            <xdr:cNvPr id="472055" name="Check Box 9207" hidden="1">
              <a:extLst>
                <a:ext uri="{63B3BB69-23CF-44E3-9099-C40C66FF867C}">
                  <a14:compatExt spid="_x0000_s472055"/>
                </a:ext>
                <a:ext uri="{FF2B5EF4-FFF2-40B4-BE49-F238E27FC236}">
                  <a16:creationId xmlns:a16="http://schemas.microsoft.com/office/drawing/2014/main" id="{00000000-0008-0000-0300-0000F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42</xdr:row>
          <xdr:rowOff>19050</xdr:rowOff>
        </xdr:from>
        <xdr:to>
          <xdr:col>7</xdr:col>
          <xdr:colOff>47625</xdr:colOff>
          <xdr:row>43</xdr:row>
          <xdr:rowOff>133350</xdr:rowOff>
        </xdr:to>
        <xdr:sp macro="" textlink="">
          <xdr:nvSpPr>
            <xdr:cNvPr id="472056" name="Check Box 9208" hidden="1">
              <a:extLst>
                <a:ext uri="{63B3BB69-23CF-44E3-9099-C40C66FF867C}">
                  <a14:compatExt spid="_x0000_s472056"/>
                </a:ext>
                <a:ext uri="{FF2B5EF4-FFF2-40B4-BE49-F238E27FC236}">
                  <a16:creationId xmlns:a16="http://schemas.microsoft.com/office/drawing/2014/main" id="{00000000-0008-0000-0300-0000F8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19050</xdr:rowOff>
        </xdr:from>
        <xdr:to>
          <xdr:col>7</xdr:col>
          <xdr:colOff>57150</xdr:colOff>
          <xdr:row>45</xdr:row>
          <xdr:rowOff>133350</xdr:rowOff>
        </xdr:to>
        <xdr:sp macro="" textlink="">
          <xdr:nvSpPr>
            <xdr:cNvPr id="472057" name="Check Box 9209" hidden="1">
              <a:extLst>
                <a:ext uri="{63B3BB69-23CF-44E3-9099-C40C66FF867C}">
                  <a14:compatExt spid="_x0000_s472057"/>
                </a:ext>
                <a:ext uri="{FF2B5EF4-FFF2-40B4-BE49-F238E27FC236}">
                  <a16:creationId xmlns:a16="http://schemas.microsoft.com/office/drawing/2014/main" id="{00000000-0008-0000-0300-0000F9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46</xdr:row>
          <xdr:rowOff>9525</xdr:rowOff>
        </xdr:from>
        <xdr:to>
          <xdr:col>7</xdr:col>
          <xdr:colOff>57150</xdr:colOff>
          <xdr:row>47</xdr:row>
          <xdr:rowOff>123825</xdr:rowOff>
        </xdr:to>
        <xdr:sp macro="" textlink="">
          <xdr:nvSpPr>
            <xdr:cNvPr id="472058" name="Check Box 9210" hidden="1">
              <a:extLst>
                <a:ext uri="{63B3BB69-23CF-44E3-9099-C40C66FF867C}">
                  <a14:compatExt spid="_x0000_s472058"/>
                </a:ext>
                <a:ext uri="{FF2B5EF4-FFF2-40B4-BE49-F238E27FC236}">
                  <a16:creationId xmlns:a16="http://schemas.microsoft.com/office/drawing/2014/main" id="{00000000-0008-0000-0300-0000F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48</xdr:row>
          <xdr:rowOff>28575</xdr:rowOff>
        </xdr:from>
        <xdr:to>
          <xdr:col>7</xdr:col>
          <xdr:colOff>57150</xdr:colOff>
          <xdr:row>49</xdr:row>
          <xdr:rowOff>142875</xdr:rowOff>
        </xdr:to>
        <xdr:sp macro="" textlink="">
          <xdr:nvSpPr>
            <xdr:cNvPr id="472059" name="Check Box 9211" hidden="1">
              <a:extLst>
                <a:ext uri="{63B3BB69-23CF-44E3-9099-C40C66FF867C}">
                  <a14:compatExt spid="_x0000_s472059"/>
                </a:ext>
                <a:ext uri="{FF2B5EF4-FFF2-40B4-BE49-F238E27FC236}">
                  <a16:creationId xmlns:a16="http://schemas.microsoft.com/office/drawing/2014/main" id="{00000000-0008-0000-0300-0000F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50</xdr:row>
          <xdr:rowOff>9525</xdr:rowOff>
        </xdr:from>
        <xdr:to>
          <xdr:col>7</xdr:col>
          <xdr:colOff>57150</xdr:colOff>
          <xdr:row>51</xdr:row>
          <xdr:rowOff>123825</xdr:rowOff>
        </xdr:to>
        <xdr:sp macro="" textlink="">
          <xdr:nvSpPr>
            <xdr:cNvPr id="472060" name="Check Box 9212" hidden="1">
              <a:extLst>
                <a:ext uri="{63B3BB69-23CF-44E3-9099-C40C66FF867C}">
                  <a14:compatExt spid="_x0000_s472060"/>
                </a:ext>
                <a:ext uri="{FF2B5EF4-FFF2-40B4-BE49-F238E27FC236}">
                  <a16:creationId xmlns:a16="http://schemas.microsoft.com/office/drawing/2014/main" id="{00000000-0008-0000-0300-0000F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52</xdr:row>
          <xdr:rowOff>28575</xdr:rowOff>
        </xdr:from>
        <xdr:to>
          <xdr:col>7</xdr:col>
          <xdr:colOff>47625</xdr:colOff>
          <xdr:row>53</xdr:row>
          <xdr:rowOff>142875</xdr:rowOff>
        </xdr:to>
        <xdr:sp macro="" textlink="">
          <xdr:nvSpPr>
            <xdr:cNvPr id="472061" name="Check Box 9213" hidden="1">
              <a:extLst>
                <a:ext uri="{63B3BB69-23CF-44E3-9099-C40C66FF867C}">
                  <a14:compatExt spid="_x0000_s472061"/>
                </a:ext>
                <a:ext uri="{FF2B5EF4-FFF2-40B4-BE49-F238E27FC236}">
                  <a16:creationId xmlns:a16="http://schemas.microsoft.com/office/drawing/2014/main" id="{00000000-0008-0000-0300-0000F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54</xdr:row>
          <xdr:rowOff>19050</xdr:rowOff>
        </xdr:from>
        <xdr:to>
          <xdr:col>7</xdr:col>
          <xdr:colOff>57150</xdr:colOff>
          <xdr:row>55</xdr:row>
          <xdr:rowOff>133350</xdr:rowOff>
        </xdr:to>
        <xdr:sp macro="" textlink="">
          <xdr:nvSpPr>
            <xdr:cNvPr id="472062" name="Check Box 9214" hidden="1">
              <a:extLst>
                <a:ext uri="{63B3BB69-23CF-44E3-9099-C40C66FF867C}">
                  <a14:compatExt spid="_x0000_s472062"/>
                </a:ext>
                <a:ext uri="{FF2B5EF4-FFF2-40B4-BE49-F238E27FC236}">
                  <a16:creationId xmlns:a16="http://schemas.microsoft.com/office/drawing/2014/main" id="{00000000-0008-0000-0300-0000F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56</xdr:row>
          <xdr:rowOff>19050</xdr:rowOff>
        </xdr:from>
        <xdr:to>
          <xdr:col>7</xdr:col>
          <xdr:colOff>47625</xdr:colOff>
          <xdr:row>57</xdr:row>
          <xdr:rowOff>133350</xdr:rowOff>
        </xdr:to>
        <xdr:sp macro="" textlink="">
          <xdr:nvSpPr>
            <xdr:cNvPr id="472063" name="Check Box 9215" hidden="1">
              <a:extLst>
                <a:ext uri="{63B3BB69-23CF-44E3-9099-C40C66FF867C}">
                  <a14:compatExt spid="_x0000_s472063"/>
                </a:ext>
                <a:ext uri="{FF2B5EF4-FFF2-40B4-BE49-F238E27FC236}">
                  <a16:creationId xmlns:a16="http://schemas.microsoft.com/office/drawing/2014/main" id="{00000000-0008-0000-0300-0000F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58</xdr:row>
          <xdr:rowOff>19050</xdr:rowOff>
        </xdr:from>
        <xdr:to>
          <xdr:col>7</xdr:col>
          <xdr:colOff>47625</xdr:colOff>
          <xdr:row>59</xdr:row>
          <xdr:rowOff>133350</xdr:rowOff>
        </xdr:to>
        <xdr:sp macro="" textlink="">
          <xdr:nvSpPr>
            <xdr:cNvPr id="551936" name="Check Box 9216" hidden="1">
              <a:extLst>
                <a:ext uri="{63B3BB69-23CF-44E3-9099-C40C66FF867C}">
                  <a14:compatExt spid="_x0000_s551936"/>
                </a:ext>
                <a:ext uri="{FF2B5EF4-FFF2-40B4-BE49-F238E27FC236}">
                  <a16:creationId xmlns:a16="http://schemas.microsoft.com/office/drawing/2014/main" id="{00000000-0008-0000-0300-00000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60</xdr:row>
          <xdr:rowOff>19050</xdr:rowOff>
        </xdr:from>
        <xdr:to>
          <xdr:col>7</xdr:col>
          <xdr:colOff>47625</xdr:colOff>
          <xdr:row>61</xdr:row>
          <xdr:rowOff>133350</xdr:rowOff>
        </xdr:to>
        <xdr:sp macro="" textlink="">
          <xdr:nvSpPr>
            <xdr:cNvPr id="551937" name="Check Box 9217"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62</xdr:row>
          <xdr:rowOff>19050</xdr:rowOff>
        </xdr:from>
        <xdr:to>
          <xdr:col>7</xdr:col>
          <xdr:colOff>47625</xdr:colOff>
          <xdr:row>63</xdr:row>
          <xdr:rowOff>133350</xdr:rowOff>
        </xdr:to>
        <xdr:sp macro="" textlink="">
          <xdr:nvSpPr>
            <xdr:cNvPr id="551938" name="Check Box 9218"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64</xdr:row>
          <xdr:rowOff>28575</xdr:rowOff>
        </xdr:from>
        <xdr:to>
          <xdr:col>7</xdr:col>
          <xdr:colOff>47625</xdr:colOff>
          <xdr:row>65</xdr:row>
          <xdr:rowOff>142875</xdr:rowOff>
        </xdr:to>
        <xdr:sp macro="" textlink="">
          <xdr:nvSpPr>
            <xdr:cNvPr id="551939" name="Check Box 9219"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66</xdr:row>
          <xdr:rowOff>28575</xdr:rowOff>
        </xdr:from>
        <xdr:to>
          <xdr:col>7</xdr:col>
          <xdr:colOff>47625</xdr:colOff>
          <xdr:row>67</xdr:row>
          <xdr:rowOff>142875</xdr:rowOff>
        </xdr:to>
        <xdr:sp macro="" textlink="">
          <xdr:nvSpPr>
            <xdr:cNvPr id="551940" name="Check Box 9220"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68</xdr:row>
          <xdr:rowOff>9525</xdr:rowOff>
        </xdr:from>
        <xdr:to>
          <xdr:col>7</xdr:col>
          <xdr:colOff>47625</xdr:colOff>
          <xdr:row>69</xdr:row>
          <xdr:rowOff>123825</xdr:rowOff>
        </xdr:to>
        <xdr:sp macro="" textlink="">
          <xdr:nvSpPr>
            <xdr:cNvPr id="551941" name="Check Box 9221"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70</xdr:row>
          <xdr:rowOff>28575</xdr:rowOff>
        </xdr:from>
        <xdr:to>
          <xdr:col>7</xdr:col>
          <xdr:colOff>47625</xdr:colOff>
          <xdr:row>71</xdr:row>
          <xdr:rowOff>142875</xdr:rowOff>
        </xdr:to>
        <xdr:sp macro="" textlink="">
          <xdr:nvSpPr>
            <xdr:cNvPr id="551942" name="Check Box 9222"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72</xdr:row>
          <xdr:rowOff>19050</xdr:rowOff>
        </xdr:from>
        <xdr:to>
          <xdr:col>7</xdr:col>
          <xdr:colOff>47625</xdr:colOff>
          <xdr:row>73</xdr:row>
          <xdr:rowOff>133350</xdr:rowOff>
        </xdr:to>
        <xdr:sp macro="" textlink="">
          <xdr:nvSpPr>
            <xdr:cNvPr id="551943" name="Check Box 9223"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74</xdr:row>
          <xdr:rowOff>28575</xdr:rowOff>
        </xdr:from>
        <xdr:to>
          <xdr:col>7</xdr:col>
          <xdr:colOff>47625</xdr:colOff>
          <xdr:row>75</xdr:row>
          <xdr:rowOff>142875</xdr:rowOff>
        </xdr:to>
        <xdr:sp macro="" textlink="">
          <xdr:nvSpPr>
            <xdr:cNvPr id="551944" name="Check Box 9224"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76</xdr:row>
          <xdr:rowOff>9525</xdr:rowOff>
        </xdr:from>
        <xdr:to>
          <xdr:col>7</xdr:col>
          <xdr:colOff>47625</xdr:colOff>
          <xdr:row>77</xdr:row>
          <xdr:rowOff>123825</xdr:rowOff>
        </xdr:to>
        <xdr:sp macro="" textlink="">
          <xdr:nvSpPr>
            <xdr:cNvPr id="551945" name="Check Box 9225"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78</xdr:row>
          <xdr:rowOff>28575</xdr:rowOff>
        </xdr:from>
        <xdr:to>
          <xdr:col>7</xdr:col>
          <xdr:colOff>38100</xdr:colOff>
          <xdr:row>79</xdr:row>
          <xdr:rowOff>142875</xdr:rowOff>
        </xdr:to>
        <xdr:sp macro="" textlink="">
          <xdr:nvSpPr>
            <xdr:cNvPr id="551946" name="Check Box 9226"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80</xdr:row>
          <xdr:rowOff>28575</xdr:rowOff>
        </xdr:from>
        <xdr:to>
          <xdr:col>7</xdr:col>
          <xdr:colOff>38100</xdr:colOff>
          <xdr:row>81</xdr:row>
          <xdr:rowOff>142875</xdr:rowOff>
        </xdr:to>
        <xdr:sp macro="" textlink="">
          <xdr:nvSpPr>
            <xdr:cNvPr id="551947" name="Check Box 9227"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82</xdr:row>
          <xdr:rowOff>28575</xdr:rowOff>
        </xdr:from>
        <xdr:to>
          <xdr:col>7</xdr:col>
          <xdr:colOff>38100</xdr:colOff>
          <xdr:row>83</xdr:row>
          <xdr:rowOff>142875</xdr:rowOff>
        </xdr:to>
        <xdr:sp macro="" textlink="">
          <xdr:nvSpPr>
            <xdr:cNvPr id="551948" name="Check Box 9228"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84</xdr:row>
          <xdr:rowOff>28575</xdr:rowOff>
        </xdr:from>
        <xdr:to>
          <xdr:col>7</xdr:col>
          <xdr:colOff>38100</xdr:colOff>
          <xdr:row>85</xdr:row>
          <xdr:rowOff>142875</xdr:rowOff>
        </xdr:to>
        <xdr:sp macro="" textlink="">
          <xdr:nvSpPr>
            <xdr:cNvPr id="551949" name="Check Box 9229"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28575</xdr:rowOff>
        </xdr:from>
        <xdr:to>
          <xdr:col>7</xdr:col>
          <xdr:colOff>38100</xdr:colOff>
          <xdr:row>87</xdr:row>
          <xdr:rowOff>142875</xdr:rowOff>
        </xdr:to>
        <xdr:sp macro="" textlink="">
          <xdr:nvSpPr>
            <xdr:cNvPr id="551950" name="Check Box 9230"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88</xdr:row>
          <xdr:rowOff>28575</xdr:rowOff>
        </xdr:from>
        <xdr:to>
          <xdr:col>7</xdr:col>
          <xdr:colOff>38100</xdr:colOff>
          <xdr:row>89</xdr:row>
          <xdr:rowOff>142875</xdr:rowOff>
        </xdr:to>
        <xdr:sp macro="" textlink="">
          <xdr:nvSpPr>
            <xdr:cNvPr id="551951" name="Check Box 9231"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90</xdr:row>
          <xdr:rowOff>28575</xdr:rowOff>
        </xdr:from>
        <xdr:to>
          <xdr:col>7</xdr:col>
          <xdr:colOff>47625</xdr:colOff>
          <xdr:row>91</xdr:row>
          <xdr:rowOff>142875</xdr:rowOff>
        </xdr:to>
        <xdr:sp macro="" textlink="">
          <xdr:nvSpPr>
            <xdr:cNvPr id="551952" name="Check Box 9232"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92</xdr:row>
          <xdr:rowOff>19050</xdr:rowOff>
        </xdr:from>
        <xdr:to>
          <xdr:col>7</xdr:col>
          <xdr:colOff>47625</xdr:colOff>
          <xdr:row>93</xdr:row>
          <xdr:rowOff>133350</xdr:rowOff>
        </xdr:to>
        <xdr:sp macro="" textlink="">
          <xdr:nvSpPr>
            <xdr:cNvPr id="551953" name="Check Box 9233"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94</xdr:row>
          <xdr:rowOff>28575</xdr:rowOff>
        </xdr:from>
        <xdr:to>
          <xdr:col>7</xdr:col>
          <xdr:colOff>47625</xdr:colOff>
          <xdr:row>95</xdr:row>
          <xdr:rowOff>142875</xdr:rowOff>
        </xdr:to>
        <xdr:sp macro="" textlink="">
          <xdr:nvSpPr>
            <xdr:cNvPr id="551954" name="Check Box 923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96</xdr:row>
          <xdr:rowOff>9525</xdr:rowOff>
        </xdr:from>
        <xdr:to>
          <xdr:col>7</xdr:col>
          <xdr:colOff>47625</xdr:colOff>
          <xdr:row>97</xdr:row>
          <xdr:rowOff>123825</xdr:rowOff>
        </xdr:to>
        <xdr:sp macro="" textlink="">
          <xdr:nvSpPr>
            <xdr:cNvPr id="551955" name="Check Box 923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98</xdr:row>
          <xdr:rowOff>28575</xdr:rowOff>
        </xdr:from>
        <xdr:to>
          <xdr:col>7</xdr:col>
          <xdr:colOff>38100</xdr:colOff>
          <xdr:row>99</xdr:row>
          <xdr:rowOff>142875</xdr:rowOff>
        </xdr:to>
        <xdr:sp macro="" textlink="">
          <xdr:nvSpPr>
            <xdr:cNvPr id="551956" name="Check Box 923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100</xdr:row>
          <xdr:rowOff>19050</xdr:rowOff>
        </xdr:from>
        <xdr:to>
          <xdr:col>7</xdr:col>
          <xdr:colOff>47625</xdr:colOff>
          <xdr:row>101</xdr:row>
          <xdr:rowOff>133350</xdr:rowOff>
        </xdr:to>
        <xdr:sp macro="" textlink="">
          <xdr:nvSpPr>
            <xdr:cNvPr id="551957" name="Check Box 9237" hidden="1">
              <a:extLst>
                <a:ext uri="{63B3BB69-23CF-44E3-9099-C40C66FF867C}">
                  <a14:compatExt spid="_x0000_s551957"/>
                </a:ext>
                <a:ext uri="{FF2B5EF4-FFF2-40B4-BE49-F238E27FC236}">
                  <a16:creationId xmlns:a16="http://schemas.microsoft.com/office/drawing/2014/main" id="{00000000-0008-0000-0300-00001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102</xdr:row>
          <xdr:rowOff>19050</xdr:rowOff>
        </xdr:from>
        <xdr:to>
          <xdr:col>7</xdr:col>
          <xdr:colOff>38100</xdr:colOff>
          <xdr:row>103</xdr:row>
          <xdr:rowOff>133350</xdr:rowOff>
        </xdr:to>
        <xdr:sp macro="" textlink="">
          <xdr:nvSpPr>
            <xdr:cNvPr id="551958" name="Check Box 9238" hidden="1">
              <a:extLst>
                <a:ext uri="{63B3BB69-23CF-44E3-9099-C40C66FF867C}">
                  <a14:compatExt spid="_x0000_s551958"/>
                </a:ext>
                <a:ext uri="{FF2B5EF4-FFF2-40B4-BE49-F238E27FC236}">
                  <a16:creationId xmlns:a16="http://schemas.microsoft.com/office/drawing/2014/main" id="{00000000-0008-0000-0300-00001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104</xdr:row>
          <xdr:rowOff>19050</xdr:rowOff>
        </xdr:from>
        <xdr:to>
          <xdr:col>7</xdr:col>
          <xdr:colOff>38100</xdr:colOff>
          <xdr:row>105</xdr:row>
          <xdr:rowOff>133350</xdr:rowOff>
        </xdr:to>
        <xdr:sp macro="" textlink="">
          <xdr:nvSpPr>
            <xdr:cNvPr id="551959" name="Check Box 9239" hidden="1">
              <a:extLst>
                <a:ext uri="{63B3BB69-23CF-44E3-9099-C40C66FF867C}">
                  <a14:compatExt spid="_x0000_s551959"/>
                </a:ext>
                <a:ext uri="{FF2B5EF4-FFF2-40B4-BE49-F238E27FC236}">
                  <a16:creationId xmlns:a16="http://schemas.microsoft.com/office/drawing/2014/main" id="{00000000-0008-0000-0300-00001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106</xdr:row>
          <xdr:rowOff>19050</xdr:rowOff>
        </xdr:from>
        <xdr:to>
          <xdr:col>7</xdr:col>
          <xdr:colOff>38100</xdr:colOff>
          <xdr:row>107</xdr:row>
          <xdr:rowOff>133350</xdr:rowOff>
        </xdr:to>
        <xdr:sp macro="" textlink="">
          <xdr:nvSpPr>
            <xdr:cNvPr id="551960" name="Check Box 9240" hidden="1">
              <a:extLst>
                <a:ext uri="{63B3BB69-23CF-44E3-9099-C40C66FF867C}">
                  <a14:compatExt spid="_x0000_s551960"/>
                </a:ext>
                <a:ext uri="{FF2B5EF4-FFF2-40B4-BE49-F238E27FC236}">
                  <a16:creationId xmlns:a16="http://schemas.microsoft.com/office/drawing/2014/main" id="{00000000-0008-0000-0300-00001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108</xdr:row>
          <xdr:rowOff>19050</xdr:rowOff>
        </xdr:from>
        <xdr:to>
          <xdr:col>7</xdr:col>
          <xdr:colOff>38100</xdr:colOff>
          <xdr:row>109</xdr:row>
          <xdr:rowOff>133350</xdr:rowOff>
        </xdr:to>
        <xdr:sp macro="" textlink="">
          <xdr:nvSpPr>
            <xdr:cNvPr id="551961" name="Check Box 9241" hidden="1">
              <a:extLst>
                <a:ext uri="{63B3BB69-23CF-44E3-9099-C40C66FF867C}">
                  <a14:compatExt spid="_x0000_s551961"/>
                </a:ext>
                <a:ext uri="{FF2B5EF4-FFF2-40B4-BE49-F238E27FC236}">
                  <a16:creationId xmlns:a16="http://schemas.microsoft.com/office/drawing/2014/main" id="{00000000-0008-0000-0300-00001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110</xdr:row>
          <xdr:rowOff>28575</xdr:rowOff>
        </xdr:from>
        <xdr:to>
          <xdr:col>7</xdr:col>
          <xdr:colOff>38100</xdr:colOff>
          <xdr:row>111</xdr:row>
          <xdr:rowOff>142875</xdr:rowOff>
        </xdr:to>
        <xdr:sp macro="" textlink="">
          <xdr:nvSpPr>
            <xdr:cNvPr id="551962" name="Check Box 9242" hidden="1">
              <a:extLst>
                <a:ext uri="{63B3BB69-23CF-44E3-9099-C40C66FF867C}">
                  <a14:compatExt spid="_x0000_s551962"/>
                </a:ext>
                <a:ext uri="{FF2B5EF4-FFF2-40B4-BE49-F238E27FC236}">
                  <a16:creationId xmlns:a16="http://schemas.microsoft.com/office/drawing/2014/main" id="{00000000-0008-0000-0300-00001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112</xdr:row>
          <xdr:rowOff>28575</xdr:rowOff>
        </xdr:from>
        <xdr:to>
          <xdr:col>7</xdr:col>
          <xdr:colOff>38100</xdr:colOff>
          <xdr:row>113</xdr:row>
          <xdr:rowOff>142875</xdr:rowOff>
        </xdr:to>
        <xdr:sp macro="" textlink="">
          <xdr:nvSpPr>
            <xdr:cNvPr id="551963" name="Check Box 9243" hidden="1">
              <a:extLst>
                <a:ext uri="{63B3BB69-23CF-44E3-9099-C40C66FF867C}">
                  <a14:compatExt spid="_x0000_s551963"/>
                </a:ext>
                <a:ext uri="{FF2B5EF4-FFF2-40B4-BE49-F238E27FC236}">
                  <a16:creationId xmlns:a16="http://schemas.microsoft.com/office/drawing/2014/main" id="{00000000-0008-0000-0300-00001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114</xdr:row>
          <xdr:rowOff>9525</xdr:rowOff>
        </xdr:from>
        <xdr:to>
          <xdr:col>7</xdr:col>
          <xdr:colOff>38100</xdr:colOff>
          <xdr:row>115</xdr:row>
          <xdr:rowOff>123825</xdr:rowOff>
        </xdr:to>
        <xdr:sp macro="" textlink="">
          <xdr:nvSpPr>
            <xdr:cNvPr id="551964" name="Check Box 9244" hidden="1">
              <a:extLst>
                <a:ext uri="{63B3BB69-23CF-44E3-9099-C40C66FF867C}">
                  <a14:compatExt spid="_x0000_s551964"/>
                </a:ext>
                <a:ext uri="{FF2B5EF4-FFF2-40B4-BE49-F238E27FC236}">
                  <a16:creationId xmlns:a16="http://schemas.microsoft.com/office/drawing/2014/main" id="{00000000-0008-0000-0300-00001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116</xdr:row>
          <xdr:rowOff>28575</xdr:rowOff>
        </xdr:from>
        <xdr:to>
          <xdr:col>7</xdr:col>
          <xdr:colOff>38100</xdr:colOff>
          <xdr:row>117</xdr:row>
          <xdr:rowOff>142875</xdr:rowOff>
        </xdr:to>
        <xdr:sp macro="" textlink="">
          <xdr:nvSpPr>
            <xdr:cNvPr id="551965" name="Check Box 9245" hidden="1">
              <a:extLst>
                <a:ext uri="{63B3BB69-23CF-44E3-9099-C40C66FF867C}">
                  <a14:compatExt spid="_x0000_s551965"/>
                </a:ext>
                <a:ext uri="{FF2B5EF4-FFF2-40B4-BE49-F238E27FC236}">
                  <a16:creationId xmlns:a16="http://schemas.microsoft.com/office/drawing/2014/main" id="{00000000-0008-0000-0300-00001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118</xdr:row>
          <xdr:rowOff>19050</xdr:rowOff>
        </xdr:from>
        <xdr:to>
          <xdr:col>7</xdr:col>
          <xdr:colOff>38100</xdr:colOff>
          <xdr:row>119</xdr:row>
          <xdr:rowOff>133350</xdr:rowOff>
        </xdr:to>
        <xdr:sp macro="" textlink="">
          <xdr:nvSpPr>
            <xdr:cNvPr id="551966" name="Check Box 9246" hidden="1">
              <a:extLst>
                <a:ext uri="{63B3BB69-23CF-44E3-9099-C40C66FF867C}">
                  <a14:compatExt spid="_x0000_s551966"/>
                </a:ext>
                <a:ext uri="{FF2B5EF4-FFF2-40B4-BE49-F238E27FC236}">
                  <a16:creationId xmlns:a16="http://schemas.microsoft.com/office/drawing/2014/main" id="{00000000-0008-0000-0300-00001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120</xdr:row>
          <xdr:rowOff>28575</xdr:rowOff>
        </xdr:from>
        <xdr:to>
          <xdr:col>7</xdr:col>
          <xdr:colOff>38100</xdr:colOff>
          <xdr:row>121</xdr:row>
          <xdr:rowOff>142875</xdr:rowOff>
        </xdr:to>
        <xdr:sp macro="" textlink="">
          <xdr:nvSpPr>
            <xdr:cNvPr id="551967" name="Check Box 9247" hidden="1">
              <a:extLst>
                <a:ext uri="{63B3BB69-23CF-44E3-9099-C40C66FF867C}">
                  <a14:compatExt spid="_x0000_s551967"/>
                </a:ext>
                <a:ext uri="{FF2B5EF4-FFF2-40B4-BE49-F238E27FC236}">
                  <a16:creationId xmlns:a16="http://schemas.microsoft.com/office/drawing/2014/main" id="{00000000-0008-0000-0300-00001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122</xdr:row>
          <xdr:rowOff>9525</xdr:rowOff>
        </xdr:from>
        <xdr:to>
          <xdr:col>7</xdr:col>
          <xdr:colOff>38100</xdr:colOff>
          <xdr:row>123</xdr:row>
          <xdr:rowOff>123825</xdr:rowOff>
        </xdr:to>
        <xdr:sp macro="" textlink="">
          <xdr:nvSpPr>
            <xdr:cNvPr id="551968" name="Check Box 9248" hidden="1">
              <a:extLst>
                <a:ext uri="{63B3BB69-23CF-44E3-9099-C40C66FF867C}">
                  <a14:compatExt spid="_x0000_s551968"/>
                </a:ext>
                <a:ext uri="{FF2B5EF4-FFF2-40B4-BE49-F238E27FC236}">
                  <a16:creationId xmlns:a16="http://schemas.microsoft.com/office/drawing/2014/main" id="{00000000-0008-0000-0300-00002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124</xdr:row>
          <xdr:rowOff>28575</xdr:rowOff>
        </xdr:from>
        <xdr:to>
          <xdr:col>7</xdr:col>
          <xdr:colOff>38100</xdr:colOff>
          <xdr:row>125</xdr:row>
          <xdr:rowOff>142875</xdr:rowOff>
        </xdr:to>
        <xdr:sp macro="" textlink="">
          <xdr:nvSpPr>
            <xdr:cNvPr id="551969" name="Check Box 9249" hidden="1">
              <a:extLst>
                <a:ext uri="{63B3BB69-23CF-44E3-9099-C40C66FF867C}">
                  <a14:compatExt spid="_x0000_s551969"/>
                </a:ext>
                <a:ext uri="{FF2B5EF4-FFF2-40B4-BE49-F238E27FC236}">
                  <a16:creationId xmlns:a16="http://schemas.microsoft.com/office/drawing/2014/main" id="{00000000-0008-0000-0300-00002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126</xdr:row>
          <xdr:rowOff>28575</xdr:rowOff>
        </xdr:from>
        <xdr:to>
          <xdr:col>7</xdr:col>
          <xdr:colOff>38100</xdr:colOff>
          <xdr:row>127</xdr:row>
          <xdr:rowOff>142875</xdr:rowOff>
        </xdr:to>
        <xdr:sp macro="" textlink="">
          <xdr:nvSpPr>
            <xdr:cNvPr id="551970" name="Check Box 9250" hidden="1">
              <a:extLst>
                <a:ext uri="{63B3BB69-23CF-44E3-9099-C40C66FF867C}">
                  <a14:compatExt spid="_x0000_s551970"/>
                </a:ext>
                <a:ext uri="{FF2B5EF4-FFF2-40B4-BE49-F238E27FC236}">
                  <a16:creationId xmlns:a16="http://schemas.microsoft.com/office/drawing/2014/main" id="{00000000-0008-0000-0300-00002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128</xdr:row>
          <xdr:rowOff>28575</xdr:rowOff>
        </xdr:from>
        <xdr:to>
          <xdr:col>7</xdr:col>
          <xdr:colOff>38100</xdr:colOff>
          <xdr:row>129</xdr:row>
          <xdr:rowOff>142875</xdr:rowOff>
        </xdr:to>
        <xdr:sp macro="" textlink="">
          <xdr:nvSpPr>
            <xdr:cNvPr id="551971" name="Check Box 9251" hidden="1">
              <a:extLst>
                <a:ext uri="{63B3BB69-23CF-44E3-9099-C40C66FF867C}">
                  <a14:compatExt spid="_x0000_s551971"/>
                </a:ext>
                <a:ext uri="{FF2B5EF4-FFF2-40B4-BE49-F238E27FC236}">
                  <a16:creationId xmlns:a16="http://schemas.microsoft.com/office/drawing/2014/main" id="{00000000-0008-0000-0300-00002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130</xdr:row>
          <xdr:rowOff>28575</xdr:rowOff>
        </xdr:from>
        <xdr:to>
          <xdr:col>7</xdr:col>
          <xdr:colOff>38100</xdr:colOff>
          <xdr:row>131</xdr:row>
          <xdr:rowOff>142875</xdr:rowOff>
        </xdr:to>
        <xdr:sp macro="" textlink="">
          <xdr:nvSpPr>
            <xdr:cNvPr id="551972" name="Check Box 9252" hidden="1">
              <a:extLst>
                <a:ext uri="{63B3BB69-23CF-44E3-9099-C40C66FF867C}">
                  <a14:compatExt spid="_x0000_s551972"/>
                </a:ext>
                <a:ext uri="{FF2B5EF4-FFF2-40B4-BE49-F238E27FC236}">
                  <a16:creationId xmlns:a16="http://schemas.microsoft.com/office/drawing/2014/main" id="{00000000-0008-0000-0300-00002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132</xdr:row>
          <xdr:rowOff>28575</xdr:rowOff>
        </xdr:from>
        <xdr:to>
          <xdr:col>7</xdr:col>
          <xdr:colOff>38100</xdr:colOff>
          <xdr:row>133</xdr:row>
          <xdr:rowOff>142875</xdr:rowOff>
        </xdr:to>
        <xdr:sp macro="" textlink="">
          <xdr:nvSpPr>
            <xdr:cNvPr id="551973" name="Check Box 9253" hidden="1">
              <a:extLst>
                <a:ext uri="{63B3BB69-23CF-44E3-9099-C40C66FF867C}">
                  <a14:compatExt spid="_x0000_s551973"/>
                </a:ext>
                <a:ext uri="{FF2B5EF4-FFF2-40B4-BE49-F238E27FC236}">
                  <a16:creationId xmlns:a16="http://schemas.microsoft.com/office/drawing/2014/main" id="{00000000-0008-0000-0300-00002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134</xdr:row>
          <xdr:rowOff>28575</xdr:rowOff>
        </xdr:from>
        <xdr:to>
          <xdr:col>7</xdr:col>
          <xdr:colOff>38100</xdr:colOff>
          <xdr:row>135</xdr:row>
          <xdr:rowOff>142875</xdr:rowOff>
        </xdr:to>
        <xdr:sp macro="" textlink="">
          <xdr:nvSpPr>
            <xdr:cNvPr id="551974" name="Check Box 9254" hidden="1">
              <a:extLst>
                <a:ext uri="{63B3BB69-23CF-44E3-9099-C40C66FF867C}">
                  <a14:compatExt spid="_x0000_s551974"/>
                </a:ext>
                <a:ext uri="{FF2B5EF4-FFF2-40B4-BE49-F238E27FC236}">
                  <a16:creationId xmlns:a16="http://schemas.microsoft.com/office/drawing/2014/main" id="{00000000-0008-0000-0300-00002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136</xdr:row>
          <xdr:rowOff>28575</xdr:rowOff>
        </xdr:from>
        <xdr:to>
          <xdr:col>7</xdr:col>
          <xdr:colOff>47625</xdr:colOff>
          <xdr:row>137</xdr:row>
          <xdr:rowOff>142875</xdr:rowOff>
        </xdr:to>
        <xdr:sp macro="" textlink="">
          <xdr:nvSpPr>
            <xdr:cNvPr id="551975" name="Check Box 9255" hidden="1">
              <a:extLst>
                <a:ext uri="{63B3BB69-23CF-44E3-9099-C40C66FF867C}">
                  <a14:compatExt spid="_x0000_s551975"/>
                </a:ext>
                <a:ext uri="{FF2B5EF4-FFF2-40B4-BE49-F238E27FC236}">
                  <a16:creationId xmlns:a16="http://schemas.microsoft.com/office/drawing/2014/main" id="{00000000-0008-0000-0300-00002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138</xdr:row>
          <xdr:rowOff>19050</xdr:rowOff>
        </xdr:from>
        <xdr:to>
          <xdr:col>7</xdr:col>
          <xdr:colOff>47625</xdr:colOff>
          <xdr:row>139</xdr:row>
          <xdr:rowOff>133350</xdr:rowOff>
        </xdr:to>
        <xdr:sp macro="" textlink="">
          <xdr:nvSpPr>
            <xdr:cNvPr id="551976" name="Check Box 9256" hidden="1">
              <a:extLst>
                <a:ext uri="{63B3BB69-23CF-44E3-9099-C40C66FF867C}">
                  <a14:compatExt spid="_x0000_s551976"/>
                </a:ext>
                <a:ext uri="{FF2B5EF4-FFF2-40B4-BE49-F238E27FC236}">
                  <a16:creationId xmlns:a16="http://schemas.microsoft.com/office/drawing/2014/main" id="{00000000-0008-0000-0300-00002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140</xdr:row>
          <xdr:rowOff>38100</xdr:rowOff>
        </xdr:from>
        <xdr:to>
          <xdr:col>7</xdr:col>
          <xdr:colOff>47625</xdr:colOff>
          <xdr:row>142</xdr:row>
          <xdr:rowOff>0</xdr:rowOff>
        </xdr:to>
        <xdr:sp macro="" textlink="">
          <xdr:nvSpPr>
            <xdr:cNvPr id="551977" name="Check Box 9257" hidden="1">
              <a:extLst>
                <a:ext uri="{63B3BB69-23CF-44E3-9099-C40C66FF867C}">
                  <a14:compatExt spid="_x0000_s551977"/>
                </a:ext>
                <a:ext uri="{FF2B5EF4-FFF2-40B4-BE49-F238E27FC236}">
                  <a16:creationId xmlns:a16="http://schemas.microsoft.com/office/drawing/2014/main" id="{00000000-0008-0000-0300-00002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142</xdr:row>
          <xdr:rowOff>19050</xdr:rowOff>
        </xdr:from>
        <xdr:to>
          <xdr:col>7</xdr:col>
          <xdr:colOff>47625</xdr:colOff>
          <xdr:row>143</xdr:row>
          <xdr:rowOff>133350</xdr:rowOff>
        </xdr:to>
        <xdr:sp macro="" textlink="">
          <xdr:nvSpPr>
            <xdr:cNvPr id="551978" name="Check Box 9258" hidden="1">
              <a:extLst>
                <a:ext uri="{63B3BB69-23CF-44E3-9099-C40C66FF867C}">
                  <a14:compatExt spid="_x0000_s551978"/>
                </a:ext>
                <a:ext uri="{FF2B5EF4-FFF2-40B4-BE49-F238E27FC236}">
                  <a16:creationId xmlns:a16="http://schemas.microsoft.com/office/drawing/2014/main" id="{00000000-0008-0000-0300-00002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144</xdr:row>
          <xdr:rowOff>38100</xdr:rowOff>
        </xdr:from>
        <xdr:to>
          <xdr:col>7</xdr:col>
          <xdr:colOff>38100</xdr:colOff>
          <xdr:row>146</xdr:row>
          <xdr:rowOff>0</xdr:rowOff>
        </xdr:to>
        <xdr:sp macro="" textlink="">
          <xdr:nvSpPr>
            <xdr:cNvPr id="551979" name="Check Box 9259" hidden="1">
              <a:extLst>
                <a:ext uri="{63B3BB69-23CF-44E3-9099-C40C66FF867C}">
                  <a14:compatExt spid="_x0000_s551979"/>
                </a:ext>
                <a:ext uri="{FF2B5EF4-FFF2-40B4-BE49-F238E27FC236}">
                  <a16:creationId xmlns:a16="http://schemas.microsoft.com/office/drawing/2014/main" id="{00000000-0008-0000-0300-00002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146</xdr:row>
          <xdr:rowOff>28575</xdr:rowOff>
        </xdr:from>
        <xdr:to>
          <xdr:col>7</xdr:col>
          <xdr:colOff>47625</xdr:colOff>
          <xdr:row>147</xdr:row>
          <xdr:rowOff>142875</xdr:rowOff>
        </xdr:to>
        <xdr:sp macro="" textlink="">
          <xdr:nvSpPr>
            <xdr:cNvPr id="551980" name="Check Box 9260" hidden="1">
              <a:extLst>
                <a:ext uri="{63B3BB69-23CF-44E3-9099-C40C66FF867C}">
                  <a14:compatExt spid="_x0000_s551980"/>
                </a:ext>
                <a:ext uri="{FF2B5EF4-FFF2-40B4-BE49-F238E27FC236}">
                  <a16:creationId xmlns:a16="http://schemas.microsoft.com/office/drawing/2014/main" id="{00000000-0008-0000-0300-00002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148</xdr:row>
          <xdr:rowOff>28575</xdr:rowOff>
        </xdr:from>
        <xdr:to>
          <xdr:col>7</xdr:col>
          <xdr:colOff>38100</xdr:colOff>
          <xdr:row>149</xdr:row>
          <xdr:rowOff>142875</xdr:rowOff>
        </xdr:to>
        <xdr:sp macro="" textlink="">
          <xdr:nvSpPr>
            <xdr:cNvPr id="551981" name="Check Box 9261" hidden="1">
              <a:extLst>
                <a:ext uri="{63B3BB69-23CF-44E3-9099-C40C66FF867C}">
                  <a14:compatExt spid="_x0000_s551981"/>
                </a:ext>
                <a:ext uri="{FF2B5EF4-FFF2-40B4-BE49-F238E27FC236}">
                  <a16:creationId xmlns:a16="http://schemas.microsoft.com/office/drawing/2014/main" id="{00000000-0008-0000-0300-00002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150</xdr:row>
          <xdr:rowOff>28575</xdr:rowOff>
        </xdr:from>
        <xdr:to>
          <xdr:col>7</xdr:col>
          <xdr:colOff>38100</xdr:colOff>
          <xdr:row>151</xdr:row>
          <xdr:rowOff>142875</xdr:rowOff>
        </xdr:to>
        <xdr:sp macro="" textlink="">
          <xdr:nvSpPr>
            <xdr:cNvPr id="551982" name="Check Box 9262" hidden="1">
              <a:extLst>
                <a:ext uri="{63B3BB69-23CF-44E3-9099-C40C66FF867C}">
                  <a14:compatExt spid="_x0000_s551982"/>
                </a:ext>
                <a:ext uri="{FF2B5EF4-FFF2-40B4-BE49-F238E27FC236}">
                  <a16:creationId xmlns:a16="http://schemas.microsoft.com/office/drawing/2014/main" id="{00000000-0008-0000-0300-00002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152</xdr:row>
          <xdr:rowOff>28575</xdr:rowOff>
        </xdr:from>
        <xdr:to>
          <xdr:col>7</xdr:col>
          <xdr:colOff>38100</xdr:colOff>
          <xdr:row>153</xdr:row>
          <xdr:rowOff>142875</xdr:rowOff>
        </xdr:to>
        <xdr:sp macro="" textlink="">
          <xdr:nvSpPr>
            <xdr:cNvPr id="551983" name="Check Box 9263" hidden="1">
              <a:extLst>
                <a:ext uri="{63B3BB69-23CF-44E3-9099-C40C66FF867C}">
                  <a14:compatExt spid="_x0000_s551983"/>
                </a:ext>
                <a:ext uri="{FF2B5EF4-FFF2-40B4-BE49-F238E27FC236}">
                  <a16:creationId xmlns:a16="http://schemas.microsoft.com/office/drawing/2014/main" id="{00000000-0008-0000-0300-00002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154</xdr:row>
          <xdr:rowOff>28575</xdr:rowOff>
        </xdr:from>
        <xdr:to>
          <xdr:col>7</xdr:col>
          <xdr:colOff>38100</xdr:colOff>
          <xdr:row>155</xdr:row>
          <xdr:rowOff>142875</xdr:rowOff>
        </xdr:to>
        <xdr:sp macro="" textlink="">
          <xdr:nvSpPr>
            <xdr:cNvPr id="551984" name="Check Box 9264" hidden="1">
              <a:extLst>
                <a:ext uri="{63B3BB69-23CF-44E3-9099-C40C66FF867C}">
                  <a14:compatExt spid="_x0000_s551984"/>
                </a:ext>
                <a:ext uri="{FF2B5EF4-FFF2-40B4-BE49-F238E27FC236}">
                  <a16:creationId xmlns:a16="http://schemas.microsoft.com/office/drawing/2014/main" id="{00000000-0008-0000-0300-00003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156</xdr:row>
          <xdr:rowOff>38100</xdr:rowOff>
        </xdr:from>
        <xdr:to>
          <xdr:col>7</xdr:col>
          <xdr:colOff>38100</xdr:colOff>
          <xdr:row>158</xdr:row>
          <xdr:rowOff>0</xdr:rowOff>
        </xdr:to>
        <xdr:sp macro="" textlink="">
          <xdr:nvSpPr>
            <xdr:cNvPr id="551985" name="Check Box 9265" hidden="1">
              <a:extLst>
                <a:ext uri="{63B3BB69-23CF-44E3-9099-C40C66FF867C}">
                  <a14:compatExt spid="_x0000_s551985"/>
                </a:ext>
                <a:ext uri="{FF2B5EF4-FFF2-40B4-BE49-F238E27FC236}">
                  <a16:creationId xmlns:a16="http://schemas.microsoft.com/office/drawing/2014/main" id="{00000000-0008-0000-0300-00003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158</xdr:row>
          <xdr:rowOff>38100</xdr:rowOff>
        </xdr:from>
        <xdr:to>
          <xdr:col>7</xdr:col>
          <xdr:colOff>38100</xdr:colOff>
          <xdr:row>160</xdr:row>
          <xdr:rowOff>0</xdr:rowOff>
        </xdr:to>
        <xdr:sp macro="" textlink="">
          <xdr:nvSpPr>
            <xdr:cNvPr id="551986" name="Check Box 9266" hidden="1">
              <a:extLst>
                <a:ext uri="{63B3BB69-23CF-44E3-9099-C40C66FF867C}">
                  <a14:compatExt spid="_x0000_s551986"/>
                </a:ext>
                <a:ext uri="{FF2B5EF4-FFF2-40B4-BE49-F238E27FC236}">
                  <a16:creationId xmlns:a16="http://schemas.microsoft.com/office/drawing/2014/main" id="{00000000-0008-0000-0300-00003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160</xdr:row>
          <xdr:rowOff>19050</xdr:rowOff>
        </xdr:from>
        <xdr:to>
          <xdr:col>7</xdr:col>
          <xdr:colOff>38100</xdr:colOff>
          <xdr:row>161</xdr:row>
          <xdr:rowOff>133350</xdr:rowOff>
        </xdr:to>
        <xdr:sp macro="" textlink="">
          <xdr:nvSpPr>
            <xdr:cNvPr id="551987" name="Check Box 9267" hidden="1">
              <a:extLst>
                <a:ext uri="{63B3BB69-23CF-44E3-9099-C40C66FF867C}">
                  <a14:compatExt spid="_x0000_s551987"/>
                </a:ext>
                <a:ext uri="{FF2B5EF4-FFF2-40B4-BE49-F238E27FC236}">
                  <a16:creationId xmlns:a16="http://schemas.microsoft.com/office/drawing/2014/main" id="{00000000-0008-0000-0300-00003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162</xdr:row>
          <xdr:rowOff>38100</xdr:rowOff>
        </xdr:from>
        <xdr:to>
          <xdr:col>7</xdr:col>
          <xdr:colOff>38100</xdr:colOff>
          <xdr:row>164</xdr:row>
          <xdr:rowOff>0</xdr:rowOff>
        </xdr:to>
        <xdr:sp macro="" textlink="">
          <xdr:nvSpPr>
            <xdr:cNvPr id="551988" name="Check Box 9268" hidden="1">
              <a:extLst>
                <a:ext uri="{63B3BB69-23CF-44E3-9099-C40C66FF867C}">
                  <a14:compatExt spid="_x0000_s551988"/>
                </a:ext>
                <a:ext uri="{FF2B5EF4-FFF2-40B4-BE49-F238E27FC236}">
                  <a16:creationId xmlns:a16="http://schemas.microsoft.com/office/drawing/2014/main" id="{00000000-0008-0000-0300-00003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164</xdr:row>
          <xdr:rowOff>28575</xdr:rowOff>
        </xdr:from>
        <xdr:to>
          <xdr:col>7</xdr:col>
          <xdr:colOff>38100</xdr:colOff>
          <xdr:row>165</xdr:row>
          <xdr:rowOff>142875</xdr:rowOff>
        </xdr:to>
        <xdr:sp macro="" textlink="">
          <xdr:nvSpPr>
            <xdr:cNvPr id="551989" name="Check Box 9269" hidden="1">
              <a:extLst>
                <a:ext uri="{63B3BB69-23CF-44E3-9099-C40C66FF867C}">
                  <a14:compatExt spid="_x0000_s551989"/>
                </a:ext>
                <a:ext uri="{FF2B5EF4-FFF2-40B4-BE49-F238E27FC236}">
                  <a16:creationId xmlns:a16="http://schemas.microsoft.com/office/drawing/2014/main" id="{00000000-0008-0000-0300-00003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166</xdr:row>
          <xdr:rowOff>38100</xdr:rowOff>
        </xdr:from>
        <xdr:to>
          <xdr:col>7</xdr:col>
          <xdr:colOff>38100</xdr:colOff>
          <xdr:row>168</xdr:row>
          <xdr:rowOff>0</xdr:rowOff>
        </xdr:to>
        <xdr:sp macro="" textlink="">
          <xdr:nvSpPr>
            <xdr:cNvPr id="551990" name="Check Box 9270" hidden="1">
              <a:extLst>
                <a:ext uri="{63B3BB69-23CF-44E3-9099-C40C66FF867C}">
                  <a14:compatExt spid="_x0000_s551990"/>
                </a:ext>
                <a:ext uri="{FF2B5EF4-FFF2-40B4-BE49-F238E27FC236}">
                  <a16:creationId xmlns:a16="http://schemas.microsoft.com/office/drawing/2014/main" id="{00000000-0008-0000-0300-00003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168</xdr:row>
          <xdr:rowOff>19050</xdr:rowOff>
        </xdr:from>
        <xdr:to>
          <xdr:col>7</xdr:col>
          <xdr:colOff>38100</xdr:colOff>
          <xdr:row>169</xdr:row>
          <xdr:rowOff>133350</xdr:rowOff>
        </xdr:to>
        <xdr:sp macro="" textlink="">
          <xdr:nvSpPr>
            <xdr:cNvPr id="551991" name="Check Box 9271" hidden="1">
              <a:extLst>
                <a:ext uri="{63B3BB69-23CF-44E3-9099-C40C66FF867C}">
                  <a14:compatExt spid="_x0000_s551991"/>
                </a:ext>
                <a:ext uri="{FF2B5EF4-FFF2-40B4-BE49-F238E27FC236}">
                  <a16:creationId xmlns:a16="http://schemas.microsoft.com/office/drawing/2014/main" id="{00000000-0008-0000-0300-00003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170</xdr:row>
          <xdr:rowOff>38100</xdr:rowOff>
        </xdr:from>
        <xdr:to>
          <xdr:col>7</xdr:col>
          <xdr:colOff>38100</xdr:colOff>
          <xdr:row>172</xdr:row>
          <xdr:rowOff>0</xdr:rowOff>
        </xdr:to>
        <xdr:sp macro="" textlink="">
          <xdr:nvSpPr>
            <xdr:cNvPr id="551992" name="Check Box 9272" hidden="1">
              <a:extLst>
                <a:ext uri="{63B3BB69-23CF-44E3-9099-C40C66FF867C}">
                  <a14:compatExt spid="_x0000_s551992"/>
                </a:ext>
                <a:ext uri="{FF2B5EF4-FFF2-40B4-BE49-F238E27FC236}">
                  <a16:creationId xmlns:a16="http://schemas.microsoft.com/office/drawing/2014/main" id="{00000000-0008-0000-0300-00003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172</xdr:row>
          <xdr:rowOff>9525</xdr:rowOff>
        </xdr:from>
        <xdr:to>
          <xdr:col>7</xdr:col>
          <xdr:colOff>38100</xdr:colOff>
          <xdr:row>173</xdr:row>
          <xdr:rowOff>123825</xdr:rowOff>
        </xdr:to>
        <xdr:sp macro="" textlink="">
          <xdr:nvSpPr>
            <xdr:cNvPr id="551993" name="Check Box 9273" hidden="1">
              <a:extLst>
                <a:ext uri="{63B3BB69-23CF-44E3-9099-C40C66FF867C}">
                  <a14:compatExt spid="_x0000_s551993"/>
                </a:ext>
                <a:ext uri="{FF2B5EF4-FFF2-40B4-BE49-F238E27FC236}">
                  <a16:creationId xmlns:a16="http://schemas.microsoft.com/office/drawing/2014/main" id="{00000000-0008-0000-0300-00003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174</xdr:row>
          <xdr:rowOff>9525</xdr:rowOff>
        </xdr:from>
        <xdr:to>
          <xdr:col>7</xdr:col>
          <xdr:colOff>38100</xdr:colOff>
          <xdr:row>175</xdr:row>
          <xdr:rowOff>123825</xdr:rowOff>
        </xdr:to>
        <xdr:sp macro="" textlink="">
          <xdr:nvSpPr>
            <xdr:cNvPr id="551994" name="Check Box 9274" hidden="1">
              <a:extLst>
                <a:ext uri="{63B3BB69-23CF-44E3-9099-C40C66FF867C}">
                  <a14:compatExt spid="_x0000_s551994"/>
                </a:ext>
                <a:ext uri="{FF2B5EF4-FFF2-40B4-BE49-F238E27FC236}">
                  <a16:creationId xmlns:a16="http://schemas.microsoft.com/office/drawing/2014/main" id="{00000000-0008-0000-0300-00003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176</xdr:row>
          <xdr:rowOff>9525</xdr:rowOff>
        </xdr:from>
        <xdr:to>
          <xdr:col>7</xdr:col>
          <xdr:colOff>38100</xdr:colOff>
          <xdr:row>177</xdr:row>
          <xdr:rowOff>123825</xdr:rowOff>
        </xdr:to>
        <xdr:sp macro="" textlink="">
          <xdr:nvSpPr>
            <xdr:cNvPr id="551995" name="Check Box 9275" hidden="1">
              <a:extLst>
                <a:ext uri="{63B3BB69-23CF-44E3-9099-C40C66FF867C}">
                  <a14:compatExt spid="_x0000_s551995"/>
                </a:ext>
                <a:ext uri="{FF2B5EF4-FFF2-40B4-BE49-F238E27FC236}">
                  <a16:creationId xmlns:a16="http://schemas.microsoft.com/office/drawing/2014/main" id="{00000000-0008-0000-0300-00003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178</xdr:row>
          <xdr:rowOff>9525</xdr:rowOff>
        </xdr:from>
        <xdr:to>
          <xdr:col>7</xdr:col>
          <xdr:colOff>38100</xdr:colOff>
          <xdr:row>179</xdr:row>
          <xdr:rowOff>123825</xdr:rowOff>
        </xdr:to>
        <xdr:sp macro="" textlink="">
          <xdr:nvSpPr>
            <xdr:cNvPr id="551996" name="Check Box 9276" hidden="1">
              <a:extLst>
                <a:ext uri="{63B3BB69-23CF-44E3-9099-C40C66FF867C}">
                  <a14:compatExt spid="_x0000_s551996"/>
                </a:ext>
                <a:ext uri="{FF2B5EF4-FFF2-40B4-BE49-F238E27FC236}">
                  <a16:creationId xmlns:a16="http://schemas.microsoft.com/office/drawing/2014/main" id="{00000000-0008-0000-0300-00003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38100</xdr:colOff>
          <xdr:row>181</xdr:row>
          <xdr:rowOff>123825</xdr:rowOff>
        </xdr:to>
        <xdr:sp macro="" textlink="">
          <xdr:nvSpPr>
            <xdr:cNvPr id="551997" name="Check Box 9277" hidden="1">
              <a:extLst>
                <a:ext uri="{63B3BB69-23CF-44E3-9099-C40C66FF867C}">
                  <a14:compatExt spid="_x0000_s551997"/>
                </a:ext>
                <a:ext uri="{FF2B5EF4-FFF2-40B4-BE49-F238E27FC236}">
                  <a16:creationId xmlns:a16="http://schemas.microsoft.com/office/drawing/2014/main" id="{00000000-0008-0000-0300-00003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182</xdr:row>
          <xdr:rowOff>9525</xdr:rowOff>
        </xdr:from>
        <xdr:to>
          <xdr:col>7</xdr:col>
          <xdr:colOff>47625</xdr:colOff>
          <xdr:row>183</xdr:row>
          <xdr:rowOff>123825</xdr:rowOff>
        </xdr:to>
        <xdr:sp macro="" textlink="">
          <xdr:nvSpPr>
            <xdr:cNvPr id="551998" name="Check Box 9278" hidden="1">
              <a:extLst>
                <a:ext uri="{63B3BB69-23CF-44E3-9099-C40C66FF867C}">
                  <a14:compatExt spid="_x0000_s551998"/>
                </a:ext>
                <a:ext uri="{FF2B5EF4-FFF2-40B4-BE49-F238E27FC236}">
                  <a16:creationId xmlns:a16="http://schemas.microsoft.com/office/drawing/2014/main" id="{00000000-0008-0000-0300-00003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184</xdr:row>
          <xdr:rowOff>0</xdr:rowOff>
        </xdr:from>
        <xdr:to>
          <xdr:col>7</xdr:col>
          <xdr:colOff>47625</xdr:colOff>
          <xdr:row>185</xdr:row>
          <xdr:rowOff>114300</xdr:rowOff>
        </xdr:to>
        <xdr:sp macro="" textlink="">
          <xdr:nvSpPr>
            <xdr:cNvPr id="551999" name="Check Box 9279" hidden="1">
              <a:extLst>
                <a:ext uri="{63B3BB69-23CF-44E3-9099-C40C66FF867C}">
                  <a14:compatExt spid="_x0000_s551999"/>
                </a:ext>
                <a:ext uri="{FF2B5EF4-FFF2-40B4-BE49-F238E27FC236}">
                  <a16:creationId xmlns:a16="http://schemas.microsoft.com/office/drawing/2014/main" id="{00000000-0008-0000-0300-00003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186</xdr:row>
          <xdr:rowOff>19050</xdr:rowOff>
        </xdr:from>
        <xdr:to>
          <xdr:col>7</xdr:col>
          <xdr:colOff>47625</xdr:colOff>
          <xdr:row>187</xdr:row>
          <xdr:rowOff>133350</xdr:rowOff>
        </xdr:to>
        <xdr:sp macro="" textlink="">
          <xdr:nvSpPr>
            <xdr:cNvPr id="552000" name="Check Box 9280" hidden="1">
              <a:extLst>
                <a:ext uri="{63B3BB69-23CF-44E3-9099-C40C66FF867C}">
                  <a14:compatExt spid="_x0000_s552000"/>
                </a:ext>
                <a:ext uri="{FF2B5EF4-FFF2-40B4-BE49-F238E27FC236}">
                  <a16:creationId xmlns:a16="http://schemas.microsoft.com/office/drawing/2014/main" id="{00000000-0008-0000-0300-00004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188</xdr:row>
          <xdr:rowOff>0</xdr:rowOff>
        </xdr:from>
        <xdr:to>
          <xdr:col>7</xdr:col>
          <xdr:colOff>47625</xdr:colOff>
          <xdr:row>189</xdr:row>
          <xdr:rowOff>114300</xdr:rowOff>
        </xdr:to>
        <xdr:sp macro="" textlink="">
          <xdr:nvSpPr>
            <xdr:cNvPr id="552001" name="Check Box 9281" hidden="1">
              <a:extLst>
                <a:ext uri="{63B3BB69-23CF-44E3-9099-C40C66FF867C}">
                  <a14:compatExt spid="_x0000_s552001"/>
                </a:ext>
                <a:ext uri="{FF2B5EF4-FFF2-40B4-BE49-F238E27FC236}">
                  <a16:creationId xmlns:a16="http://schemas.microsoft.com/office/drawing/2014/main" id="{00000000-0008-0000-0300-00004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190</xdr:row>
          <xdr:rowOff>19050</xdr:rowOff>
        </xdr:from>
        <xdr:to>
          <xdr:col>7</xdr:col>
          <xdr:colOff>38100</xdr:colOff>
          <xdr:row>191</xdr:row>
          <xdr:rowOff>133350</xdr:rowOff>
        </xdr:to>
        <xdr:sp macro="" textlink="">
          <xdr:nvSpPr>
            <xdr:cNvPr id="552002" name="Check Box 9282" hidden="1">
              <a:extLst>
                <a:ext uri="{63B3BB69-23CF-44E3-9099-C40C66FF867C}">
                  <a14:compatExt spid="_x0000_s552002"/>
                </a:ext>
                <a:ext uri="{FF2B5EF4-FFF2-40B4-BE49-F238E27FC236}">
                  <a16:creationId xmlns:a16="http://schemas.microsoft.com/office/drawing/2014/main" id="{00000000-0008-0000-0300-00004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192</xdr:row>
          <xdr:rowOff>9525</xdr:rowOff>
        </xdr:from>
        <xdr:to>
          <xdr:col>7</xdr:col>
          <xdr:colOff>47625</xdr:colOff>
          <xdr:row>193</xdr:row>
          <xdr:rowOff>123825</xdr:rowOff>
        </xdr:to>
        <xdr:sp macro="" textlink="">
          <xdr:nvSpPr>
            <xdr:cNvPr id="552003" name="Check Box 9283" hidden="1">
              <a:extLst>
                <a:ext uri="{63B3BB69-23CF-44E3-9099-C40C66FF867C}">
                  <a14:compatExt spid="_x0000_s552003"/>
                </a:ext>
                <a:ext uri="{FF2B5EF4-FFF2-40B4-BE49-F238E27FC236}">
                  <a16:creationId xmlns:a16="http://schemas.microsoft.com/office/drawing/2014/main" id="{00000000-0008-0000-0300-00004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194</xdr:row>
          <xdr:rowOff>9525</xdr:rowOff>
        </xdr:from>
        <xdr:to>
          <xdr:col>7</xdr:col>
          <xdr:colOff>38100</xdr:colOff>
          <xdr:row>195</xdr:row>
          <xdr:rowOff>123825</xdr:rowOff>
        </xdr:to>
        <xdr:sp macro="" textlink="">
          <xdr:nvSpPr>
            <xdr:cNvPr id="552004" name="Check Box 9284" hidden="1">
              <a:extLst>
                <a:ext uri="{63B3BB69-23CF-44E3-9099-C40C66FF867C}">
                  <a14:compatExt spid="_x0000_s552004"/>
                </a:ext>
                <a:ext uri="{FF2B5EF4-FFF2-40B4-BE49-F238E27FC236}">
                  <a16:creationId xmlns:a16="http://schemas.microsoft.com/office/drawing/2014/main" id="{00000000-0008-0000-0300-00004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196</xdr:row>
          <xdr:rowOff>9525</xdr:rowOff>
        </xdr:from>
        <xdr:to>
          <xdr:col>7</xdr:col>
          <xdr:colOff>38100</xdr:colOff>
          <xdr:row>197</xdr:row>
          <xdr:rowOff>123825</xdr:rowOff>
        </xdr:to>
        <xdr:sp macro="" textlink="">
          <xdr:nvSpPr>
            <xdr:cNvPr id="552005" name="Check Box 9285" hidden="1">
              <a:extLst>
                <a:ext uri="{63B3BB69-23CF-44E3-9099-C40C66FF867C}">
                  <a14:compatExt spid="_x0000_s552005"/>
                </a:ext>
                <a:ext uri="{FF2B5EF4-FFF2-40B4-BE49-F238E27FC236}">
                  <a16:creationId xmlns:a16="http://schemas.microsoft.com/office/drawing/2014/main" id="{00000000-0008-0000-0300-00004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198</xdr:row>
          <xdr:rowOff>9525</xdr:rowOff>
        </xdr:from>
        <xdr:to>
          <xdr:col>7</xdr:col>
          <xdr:colOff>38100</xdr:colOff>
          <xdr:row>199</xdr:row>
          <xdr:rowOff>123825</xdr:rowOff>
        </xdr:to>
        <xdr:sp macro="" textlink="">
          <xdr:nvSpPr>
            <xdr:cNvPr id="552006" name="Check Box 9286" hidden="1">
              <a:extLst>
                <a:ext uri="{63B3BB69-23CF-44E3-9099-C40C66FF867C}">
                  <a14:compatExt spid="_x0000_s552006"/>
                </a:ext>
                <a:ext uri="{FF2B5EF4-FFF2-40B4-BE49-F238E27FC236}">
                  <a16:creationId xmlns:a16="http://schemas.microsoft.com/office/drawing/2014/main" id="{00000000-0008-0000-0300-00004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200</xdr:row>
          <xdr:rowOff>9525</xdr:rowOff>
        </xdr:from>
        <xdr:to>
          <xdr:col>7</xdr:col>
          <xdr:colOff>38100</xdr:colOff>
          <xdr:row>201</xdr:row>
          <xdr:rowOff>123825</xdr:rowOff>
        </xdr:to>
        <xdr:sp macro="" textlink="">
          <xdr:nvSpPr>
            <xdr:cNvPr id="552007" name="Check Box 9287" hidden="1">
              <a:extLst>
                <a:ext uri="{63B3BB69-23CF-44E3-9099-C40C66FF867C}">
                  <a14:compatExt spid="_x0000_s552007"/>
                </a:ext>
                <a:ext uri="{FF2B5EF4-FFF2-40B4-BE49-F238E27FC236}">
                  <a16:creationId xmlns:a16="http://schemas.microsoft.com/office/drawing/2014/main" id="{00000000-0008-0000-0300-00004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202</xdr:row>
          <xdr:rowOff>19050</xdr:rowOff>
        </xdr:from>
        <xdr:to>
          <xdr:col>7</xdr:col>
          <xdr:colOff>38100</xdr:colOff>
          <xdr:row>203</xdr:row>
          <xdr:rowOff>133350</xdr:rowOff>
        </xdr:to>
        <xdr:sp macro="" textlink="">
          <xdr:nvSpPr>
            <xdr:cNvPr id="552008" name="Check Box 9288" hidden="1">
              <a:extLst>
                <a:ext uri="{63B3BB69-23CF-44E3-9099-C40C66FF867C}">
                  <a14:compatExt spid="_x0000_s552008"/>
                </a:ext>
                <a:ext uri="{FF2B5EF4-FFF2-40B4-BE49-F238E27FC236}">
                  <a16:creationId xmlns:a16="http://schemas.microsoft.com/office/drawing/2014/main" id="{00000000-0008-0000-0300-00004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19050</xdr:rowOff>
        </xdr:from>
        <xdr:to>
          <xdr:col>7</xdr:col>
          <xdr:colOff>38100</xdr:colOff>
          <xdr:row>205</xdr:row>
          <xdr:rowOff>133350</xdr:rowOff>
        </xdr:to>
        <xdr:sp macro="" textlink="">
          <xdr:nvSpPr>
            <xdr:cNvPr id="552009" name="Check Box 9289" hidden="1">
              <a:extLst>
                <a:ext uri="{63B3BB69-23CF-44E3-9099-C40C66FF867C}">
                  <a14:compatExt spid="_x0000_s552009"/>
                </a:ext>
                <a:ext uri="{FF2B5EF4-FFF2-40B4-BE49-F238E27FC236}">
                  <a16:creationId xmlns:a16="http://schemas.microsoft.com/office/drawing/2014/main" id="{00000000-0008-0000-0300-00004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206</xdr:row>
          <xdr:rowOff>0</xdr:rowOff>
        </xdr:from>
        <xdr:to>
          <xdr:col>7</xdr:col>
          <xdr:colOff>38100</xdr:colOff>
          <xdr:row>207</xdr:row>
          <xdr:rowOff>114300</xdr:rowOff>
        </xdr:to>
        <xdr:sp macro="" textlink="">
          <xdr:nvSpPr>
            <xdr:cNvPr id="552010" name="Check Box 9290" hidden="1">
              <a:extLst>
                <a:ext uri="{63B3BB69-23CF-44E3-9099-C40C66FF867C}">
                  <a14:compatExt spid="_x0000_s552010"/>
                </a:ext>
                <a:ext uri="{FF2B5EF4-FFF2-40B4-BE49-F238E27FC236}">
                  <a16:creationId xmlns:a16="http://schemas.microsoft.com/office/drawing/2014/main" id="{00000000-0008-0000-0300-00004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208</xdr:row>
          <xdr:rowOff>19050</xdr:rowOff>
        </xdr:from>
        <xdr:to>
          <xdr:col>7</xdr:col>
          <xdr:colOff>38100</xdr:colOff>
          <xdr:row>209</xdr:row>
          <xdr:rowOff>133350</xdr:rowOff>
        </xdr:to>
        <xdr:sp macro="" textlink="">
          <xdr:nvSpPr>
            <xdr:cNvPr id="552011" name="Check Box 9291" hidden="1">
              <a:extLst>
                <a:ext uri="{63B3BB69-23CF-44E3-9099-C40C66FF867C}">
                  <a14:compatExt spid="_x0000_s552011"/>
                </a:ext>
                <a:ext uri="{FF2B5EF4-FFF2-40B4-BE49-F238E27FC236}">
                  <a16:creationId xmlns:a16="http://schemas.microsoft.com/office/drawing/2014/main" id="{00000000-0008-0000-0300-00004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210</xdr:row>
          <xdr:rowOff>9525</xdr:rowOff>
        </xdr:from>
        <xdr:to>
          <xdr:col>7</xdr:col>
          <xdr:colOff>38100</xdr:colOff>
          <xdr:row>211</xdr:row>
          <xdr:rowOff>123825</xdr:rowOff>
        </xdr:to>
        <xdr:sp macro="" textlink="">
          <xdr:nvSpPr>
            <xdr:cNvPr id="552012" name="Check Box 9292" hidden="1">
              <a:extLst>
                <a:ext uri="{63B3BB69-23CF-44E3-9099-C40C66FF867C}">
                  <a14:compatExt spid="_x0000_s552012"/>
                </a:ext>
                <a:ext uri="{FF2B5EF4-FFF2-40B4-BE49-F238E27FC236}">
                  <a16:creationId xmlns:a16="http://schemas.microsoft.com/office/drawing/2014/main" id="{00000000-0008-0000-0300-00004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212</xdr:row>
          <xdr:rowOff>19050</xdr:rowOff>
        </xdr:from>
        <xdr:to>
          <xdr:col>7</xdr:col>
          <xdr:colOff>38100</xdr:colOff>
          <xdr:row>213</xdr:row>
          <xdr:rowOff>133350</xdr:rowOff>
        </xdr:to>
        <xdr:sp macro="" textlink="">
          <xdr:nvSpPr>
            <xdr:cNvPr id="552013" name="Check Box 9293" hidden="1">
              <a:extLst>
                <a:ext uri="{63B3BB69-23CF-44E3-9099-C40C66FF867C}">
                  <a14:compatExt spid="_x0000_s552013"/>
                </a:ext>
                <a:ext uri="{FF2B5EF4-FFF2-40B4-BE49-F238E27FC236}">
                  <a16:creationId xmlns:a16="http://schemas.microsoft.com/office/drawing/2014/main" id="{00000000-0008-0000-0300-00004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7</xdr:row>
      <xdr:rowOff>9525</xdr:rowOff>
    </xdr:from>
    <xdr:to>
      <xdr:col>3</xdr:col>
      <xdr:colOff>0</xdr:colOff>
      <xdr:row>10</xdr:row>
      <xdr:rowOff>0</xdr:rowOff>
    </xdr:to>
    <xdr:sp macro="" textlink="">
      <xdr:nvSpPr>
        <xdr:cNvPr id="579971" name="Line 1">
          <a:extLst>
            <a:ext uri="{FF2B5EF4-FFF2-40B4-BE49-F238E27FC236}">
              <a16:creationId xmlns:a16="http://schemas.microsoft.com/office/drawing/2014/main" id="{00000000-0008-0000-0400-000083D90800}"/>
            </a:ext>
          </a:extLst>
        </xdr:cNvPr>
        <xdr:cNvSpPr>
          <a:spLocks noChangeShapeType="1"/>
        </xdr:cNvSpPr>
      </xdr:nvSpPr>
      <xdr:spPr bwMode="auto">
        <a:xfrm>
          <a:off x="9525" y="1876425"/>
          <a:ext cx="447675"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28575</xdr:rowOff>
    </xdr:from>
    <xdr:to>
      <xdr:col>3</xdr:col>
      <xdr:colOff>0</xdr:colOff>
      <xdr:row>11</xdr:row>
      <xdr:rowOff>0</xdr:rowOff>
    </xdr:to>
    <xdr:sp macro="" textlink="">
      <xdr:nvSpPr>
        <xdr:cNvPr id="579972" name="Line 2">
          <a:extLst>
            <a:ext uri="{FF2B5EF4-FFF2-40B4-BE49-F238E27FC236}">
              <a16:creationId xmlns:a16="http://schemas.microsoft.com/office/drawing/2014/main" id="{00000000-0008-0000-0400-000084D90800}"/>
            </a:ext>
          </a:extLst>
        </xdr:cNvPr>
        <xdr:cNvSpPr>
          <a:spLocks noChangeShapeType="1"/>
        </xdr:cNvSpPr>
      </xdr:nvSpPr>
      <xdr:spPr bwMode="auto">
        <a:xfrm>
          <a:off x="9525" y="1895475"/>
          <a:ext cx="447675"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11</xdr:row>
      <xdr:rowOff>0</xdr:rowOff>
    </xdr:from>
    <xdr:to>
      <xdr:col>10</xdr:col>
      <xdr:colOff>0</xdr:colOff>
      <xdr:row>12</xdr:row>
      <xdr:rowOff>0</xdr:rowOff>
    </xdr:to>
    <xdr:sp macro="" textlink="">
      <xdr:nvSpPr>
        <xdr:cNvPr id="579973" name="Line 3">
          <a:extLst>
            <a:ext uri="{FF2B5EF4-FFF2-40B4-BE49-F238E27FC236}">
              <a16:creationId xmlns:a16="http://schemas.microsoft.com/office/drawing/2014/main" id="{00000000-0008-0000-0400-000085D90800}"/>
            </a:ext>
          </a:extLst>
        </xdr:cNvPr>
        <xdr:cNvSpPr>
          <a:spLocks noChangeShapeType="1"/>
        </xdr:cNvSpPr>
      </xdr:nvSpPr>
      <xdr:spPr bwMode="auto">
        <a:xfrm>
          <a:off x="1543050" y="2905125"/>
          <a:ext cx="857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2538</xdr:colOff>
      <xdr:row>1</xdr:row>
      <xdr:rowOff>314325</xdr:rowOff>
    </xdr:from>
    <xdr:to>
      <xdr:col>26</xdr:col>
      <xdr:colOff>495286</xdr:colOff>
      <xdr:row>6</xdr:row>
      <xdr:rowOff>79375</xdr:rowOff>
    </xdr:to>
    <xdr:sp macro="" textlink="">
      <xdr:nvSpPr>
        <xdr:cNvPr id="7227" name="Text Box 4">
          <a:extLst>
            <a:ext uri="{FF2B5EF4-FFF2-40B4-BE49-F238E27FC236}">
              <a16:creationId xmlns:a16="http://schemas.microsoft.com/office/drawing/2014/main" id="{00000000-0008-0000-0400-00003B1C0000}"/>
            </a:ext>
          </a:extLst>
        </xdr:cNvPr>
        <xdr:cNvSpPr txBox="1">
          <a:spLocks noChangeArrowheads="1"/>
        </xdr:cNvSpPr>
      </xdr:nvSpPr>
      <xdr:spPr bwMode="auto">
        <a:xfrm>
          <a:off x="2726688" y="552450"/>
          <a:ext cx="7284073" cy="1136650"/>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ct val="100000"/>
            </a:lnSpc>
            <a:spcBef>
              <a:spcPts val="0"/>
            </a:spcBef>
            <a:spcAft>
              <a:spcPts val="0"/>
            </a:spcAft>
            <a:defRPr sz="1000"/>
          </a:pPr>
          <a:r>
            <a:rPr lang="ja-JP" altLang="en-US" sz="900" b="0" i="0" u="none" strike="noStrike" baseline="0">
              <a:solidFill>
                <a:sysClr val="windowText" lastClr="000000"/>
              </a:solidFill>
              <a:latin typeface="ＭＳ Ｐゴシック"/>
              <a:ea typeface="ＭＳ Ｐゴシック"/>
            </a:rPr>
            <a:t>この年計票は、調査票様式－１に記入していただく「年間労働日数」及び「臨時の給与」の基礎資料となるものです。 </a:t>
          </a:r>
        </a:p>
        <a:p>
          <a:pPr algn="l" rtl="0">
            <a:lnSpc>
              <a:spcPct val="100000"/>
            </a:lnSpc>
            <a:spcBef>
              <a:spcPts val="0"/>
            </a:spcBef>
            <a:spcAft>
              <a:spcPts val="0"/>
            </a:spcAft>
            <a:defRPr sz="1000"/>
          </a:pPr>
          <a:r>
            <a:rPr lang="ja-JP" altLang="en-US" sz="900" b="0" i="0" u="none" strike="noStrike" baseline="0">
              <a:solidFill>
                <a:sysClr val="windowText" lastClr="000000"/>
              </a:solidFill>
              <a:latin typeface="ＭＳ Ｐゴシック"/>
              <a:ea typeface="ＭＳ Ｐゴシック"/>
            </a:rPr>
            <a:t>調査対象労働者のそれぞれについて、調査対象期間を含む過去１年間の月毎の「労働日数」及び「臨時の給与」を記入し、各労働者について集計したものを、調査票様式－１の該当欄に転記してください。</a:t>
          </a:r>
          <a:endParaRPr lang="en-US" altLang="ja-JP" sz="900" b="0" i="0" u="none" strike="noStrike" baseline="0">
            <a:solidFill>
              <a:sysClr val="windowText" lastClr="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00" b="0" i="0" baseline="0">
              <a:solidFill>
                <a:sysClr val="windowText" lastClr="000000"/>
              </a:solidFill>
              <a:effectLst/>
              <a:latin typeface="+mn-lt"/>
              <a:ea typeface="+mn-ea"/>
              <a:cs typeface="+mn-cs"/>
            </a:rPr>
            <a:t>臨時の給与が支払われた労働者、または有給休暇の取得義務の対象となる労働者について記入してください。</a:t>
          </a:r>
          <a:r>
            <a:rPr lang="ja-JP" altLang="ja-JP" sz="1000" b="0" i="0" baseline="0">
              <a:solidFill>
                <a:sysClr val="windowText" lastClr="000000"/>
              </a:solidFill>
              <a:effectLst/>
              <a:latin typeface="+mn-lt"/>
              <a:ea typeface="+mn-ea"/>
              <a:cs typeface="+mn-cs"/>
            </a:rPr>
            <a:t>（様式－１の番号に合わせて（臨時の給与の支給のない労働者の欄をツメずに）記入してください）</a:t>
          </a:r>
          <a:endParaRPr lang="en-US" altLang="ja-JP" sz="1000" b="0" i="0" baseline="0">
            <a:solidFill>
              <a:sysClr val="windowText" lastClr="000000"/>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000">
              <a:solidFill>
                <a:sysClr val="windowText" lastClr="000000"/>
              </a:solidFill>
              <a:effectLst/>
              <a:latin typeface="+mn-lt"/>
              <a:ea typeface="+mn-ea"/>
              <a:cs typeface="+mn-cs"/>
            </a:rPr>
            <a:t>９月の賃金調査対象者についても、給与年計票は</a:t>
          </a:r>
          <a:r>
            <a:rPr lang="ja-JP" altLang="en-US" sz="1000">
              <a:solidFill>
                <a:sysClr val="windowText" lastClr="000000"/>
              </a:solidFill>
              <a:effectLst/>
              <a:latin typeface="+mn-lt"/>
              <a:ea typeface="+mn-ea"/>
              <a:cs typeface="+mn-cs"/>
            </a:rPr>
            <a:t>令和４</a:t>
          </a:r>
          <a:r>
            <a:rPr lang="ja-JP" altLang="ja-JP" sz="1000">
              <a:solidFill>
                <a:sysClr val="windowText" lastClr="000000"/>
              </a:solidFill>
              <a:effectLst/>
              <a:latin typeface="+mn-lt"/>
              <a:ea typeface="+mn-ea"/>
              <a:cs typeface="+mn-cs"/>
            </a:rPr>
            <a:t>年</a:t>
          </a:r>
          <a:r>
            <a:rPr lang="en-US" altLang="ja-JP" sz="1000">
              <a:solidFill>
                <a:sysClr val="windowText" lastClr="000000"/>
              </a:solidFill>
              <a:effectLst/>
              <a:latin typeface="+mn-lt"/>
              <a:ea typeface="+mn-ea"/>
              <a:cs typeface="+mn-cs"/>
            </a:rPr>
            <a:t>11</a:t>
          </a:r>
          <a:r>
            <a:rPr lang="ja-JP" altLang="ja-JP" sz="1000">
              <a:solidFill>
                <a:sysClr val="windowText" lastClr="000000"/>
              </a:solidFill>
              <a:effectLst/>
              <a:latin typeface="+mn-lt"/>
              <a:ea typeface="+mn-ea"/>
              <a:cs typeface="+mn-cs"/>
            </a:rPr>
            <a:t>月～</a:t>
          </a:r>
          <a:r>
            <a:rPr lang="ja-JP" altLang="en-US" sz="1000">
              <a:solidFill>
                <a:sysClr val="windowText" lastClr="000000"/>
              </a:solidFill>
              <a:effectLst/>
              <a:latin typeface="+mn-lt"/>
              <a:ea typeface="+mn-ea"/>
              <a:cs typeface="+mn-cs"/>
            </a:rPr>
            <a:t>令和５年</a:t>
          </a:r>
          <a:r>
            <a:rPr lang="en-US" altLang="ja-JP" sz="1000">
              <a:solidFill>
                <a:sysClr val="windowText" lastClr="000000"/>
              </a:solidFill>
              <a:effectLst/>
              <a:latin typeface="+mn-lt"/>
              <a:ea typeface="+mn-ea"/>
              <a:cs typeface="+mn-cs"/>
            </a:rPr>
            <a:t>10</a:t>
          </a:r>
          <a:r>
            <a:rPr lang="ja-JP" altLang="ja-JP" sz="1000">
              <a:solidFill>
                <a:sysClr val="windowText" lastClr="000000"/>
              </a:solidFill>
              <a:effectLst/>
              <a:latin typeface="+mn-lt"/>
              <a:ea typeface="+mn-ea"/>
              <a:cs typeface="+mn-cs"/>
            </a:rPr>
            <a:t>月</a:t>
          </a:r>
          <a:r>
            <a:rPr lang="ja-JP" altLang="en-US" sz="1000">
              <a:solidFill>
                <a:sysClr val="windowText" lastClr="000000"/>
              </a:solidFill>
              <a:effectLst/>
              <a:latin typeface="+mn-lt"/>
              <a:ea typeface="+mn-ea"/>
              <a:cs typeface="+mn-cs"/>
            </a:rPr>
            <a:t>の期間</a:t>
          </a:r>
          <a:r>
            <a:rPr lang="ja-JP" altLang="ja-JP" sz="1000">
              <a:solidFill>
                <a:sysClr val="windowText" lastClr="000000"/>
              </a:solidFill>
              <a:effectLst/>
              <a:latin typeface="+mn-lt"/>
              <a:ea typeface="+mn-ea"/>
              <a:cs typeface="+mn-cs"/>
            </a:rPr>
            <a:t>で作成してください。</a:t>
          </a:r>
          <a:endParaRPr lang="ja-JP" altLang="ja-JP" sz="900">
            <a:solidFill>
              <a:sysClr val="windowText" lastClr="000000"/>
            </a:solidFill>
            <a:effectLst/>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ja-JP" altLang="ja-JP" sz="900">
            <a:solidFill>
              <a:sysClr val="windowText" lastClr="000000"/>
            </a:solidFill>
            <a:effectLst/>
          </a:endParaRPr>
        </a:p>
        <a:p>
          <a:pPr algn="l" rtl="0">
            <a:lnSpc>
              <a:spcPts val="900"/>
            </a:lnSpc>
            <a:defRPr sz="1000"/>
          </a:pPr>
          <a:endParaRPr lang="ja-JP" altLang="en-US" sz="900" b="0" i="0" u="none" strike="noStrike" baseline="0">
            <a:solidFill>
              <a:sysClr val="windowText" lastClr="000000"/>
            </a:solidFill>
            <a:latin typeface="ＭＳ Ｐゴシック"/>
            <a:ea typeface="ＭＳ Ｐゴシック"/>
          </a:endParaRPr>
        </a:p>
      </xdr:txBody>
    </xdr:sp>
    <xdr:clientData/>
  </xdr:twoCellAnchor>
  <xdr:twoCellAnchor>
    <xdr:from>
      <xdr:col>0</xdr:col>
      <xdr:colOff>9525</xdr:colOff>
      <xdr:row>7</xdr:row>
      <xdr:rowOff>0</xdr:rowOff>
    </xdr:from>
    <xdr:to>
      <xdr:col>3</xdr:col>
      <xdr:colOff>0</xdr:colOff>
      <xdr:row>9</xdr:row>
      <xdr:rowOff>0</xdr:rowOff>
    </xdr:to>
    <xdr:sp macro="" textlink="">
      <xdr:nvSpPr>
        <xdr:cNvPr id="579975" name="Line 5">
          <a:extLst>
            <a:ext uri="{FF2B5EF4-FFF2-40B4-BE49-F238E27FC236}">
              <a16:creationId xmlns:a16="http://schemas.microsoft.com/office/drawing/2014/main" id="{00000000-0008-0000-0400-000087D90800}"/>
            </a:ext>
          </a:extLst>
        </xdr:cNvPr>
        <xdr:cNvSpPr>
          <a:spLocks noChangeShapeType="1"/>
        </xdr:cNvSpPr>
      </xdr:nvSpPr>
      <xdr:spPr bwMode="auto">
        <a:xfrm>
          <a:off x="9525" y="1866900"/>
          <a:ext cx="4476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8</xdr:row>
      <xdr:rowOff>0</xdr:rowOff>
    </xdr:to>
    <xdr:sp macro="" textlink="">
      <xdr:nvSpPr>
        <xdr:cNvPr id="579976" name="Line 6">
          <a:extLst>
            <a:ext uri="{FF2B5EF4-FFF2-40B4-BE49-F238E27FC236}">
              <a16:creationId xmlns:a16="http://schemas.microsoft.com/office/drawing/2014/main" id="{00000000-0008-0000-0400-000088D90800}"/>
            </a:ext>
          </a:extLst>
        </xdr:cNvPr>
        <xdr:cNvSpPr>
          <a:spLocks noChangeShapeType="1"/>
        </xdr:cNvSpPr>
      </xdr:nvSpPr>
      <xdr:spPr bwMode="auto">
        <a:xfrm flipH="1" flipV="1">
          <a:off x="9525" y="1866900"/>
          <a:ext cx="4476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6</xdr:row>
      <xdr:rowOff>238125</xdr:rowOff>
    </xdr:to>
    <xdr:sp macro="" textlink="">
      <xdr:nvSpPr>
        <xdr:cNvPr id="579977" name="Line 8">
          <a:extLst>
            <a:ext uri="{FF2B5EF4-FFF2-40B4-BE49-F238E27FC236}">
              <a16:creationId xmlns:a16="http://schemas.microsoft.com/office/drawing/2014/main" id="{00000000-0008-0000-0400-000089D90800}"/>
            </a:ext>
          </a:extLst>
        </xdr:cNvPr>
        <xdr:cNvSpPr>
          <a:spLocks noChangeShapeType="1"/>
        </xdr:cNvSpPr>
      </xdr:nvSpPr>
      <xdr:spPr bwMode="auto">
        <a:xfrm flipV="1">
          <a:off x="1628775" y="0"/>
          <a:ext cx="0" cy="1847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113</xdr:row>
      <xdr:rowOff>9525</xdr:rowOff>
    </xdr:from>
    <xdr:to>
      <xdr:col>10</xdr:col>
      <xdr:colOff>0</xdr:colOff>
      <xdr:row>117</xdr:row>
      <xdr:rowOff>142875</xdr:rowOff>
    </xdr:to>
    <xdr:sp macro="" textlink="">
      <xdr:nvSpPr>
        <xdr:cNvPr id="579978" name="Line 9">
          <a:extLst>
            <a:ext uri="{FF2B5EF4-FFF2-40B4-BE49-F238E27FC236}">
              <a16:creationId xmlns:a16="http://schemas.microsoft.com/office/drawing/2014/main" id="{00000000-0008-0000-0400-00008AD90800}"/>
            </a:ext>
          </a:extLst>
        </xdr:cNvPr>
        <xdr:cNvSpPr>
          <a:spLocks noChangeShapeType="1"/>
        </xdr:cNvSpPr>
      </xdr:nvSpPr>
      <xdr:spPr bwMode="auto">
        <a:xfrm flipV="1">
          <a:off x="1628775" y="15782925"/>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372745</xdr:colOff>
      <xdr:row>1</xdr:row>
      <xdr:rowOff>152400</xdr:rowOff>
    </xdr:from>
    <xdr:to>
      <xdr:col>31</xdr:col>
      <xdr:colOff>828675</xdr:colOff>
      <xdr:row>3</xdr:row>
      <xdr:rowOff>95250</xdr:rowOff>
    </xdr:to>
    <xdr:sp macro="" textlink="">
      <xdr:nvSpPr>
        <xdr:cNvPr id="7201" name="AutoShape 33">
          <a:extLst>
            <a:ext uri="{FF2B5EF4-FFF2-40B4-BE49-F238E27FC236}">
              <a16:creationId xmlns:a16="http://schemas.microsoft.com/office/drawing/2014/main" id="{00000000-0008-0000-0400-0000211C0000}"/>
            </a:ext>
          </a:extLst>
        </xdr:cNvPr>
        <xdr:cNvSpPr>
          <a:spLocks noChangeArrowheads="1"/>
        </xdr:cNvSpPr>
      </xdr:nvSpPr>
      <xdr:spPr bwMode="auto">
        <a:xfrm>
          <a:off x="10754995" y="390525"/>
          <a:ext cx="3923030" cy="542925"/>
        </a:xfrm>
        <a:prstGeom prst="wedgeRectCallout">
          <a:avLst>
            <a:gd name="adj1" fmla="val 27352"/>
            <a:gd name="adj2" fmla="val -8333"/>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314325</xdr:colOff>
      <xdr:row>26</xdr:row>
      <xdr:rowOff>180975</xdr:rowOff>
    </xdr:from>
    <xdr:to>
      <xdr:col>30</xdr:col>
      <xdr:colOff>76200</xdr:colOff>
      <xdr:row>26</xdr:row>
      <xdr:rowOff>257175</xdr:rowOff>
    </xdr:to>
    <xdr:sp macro="" textlink="">
      <xdr:nvSpPr>
        <xdr:cNvPr id="601547" name="Oval 6">
          <a:extLst>
            <a:ext uri="{FF2B5EF4-FFF2-40B4-BE49-F238E27FC236}">
              <a16:creationId xmlns:a16="http://schemas.microsoft.com/office/drawing/2014/main" id="{00000000-0008-0000-0500-0000CB2D0900}"/>
            </a:ext>
          </a:extLst>
        </xdr:cNvPr>
        <xdr:cNvSpPr>
          <a:spLocks noChangeArrowheads="1"/>
        </xdr:cNvSpPr>
      </xdr:nvSpPr>
      <xdr:spPr bwMode="auto">
        <a:xfrm>
          <a:off x="4648200" y="47910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601548" name="Oval 7">
          <a:extLst>
            <a:ext uri="{FF2B5EF4-FFF2-40B4-BE49-F238E27FC236}">
              <a16:creationId xmlns:a16="http://schemas.microsoft.com/office/drawing/2014/main" id="{00000000-0008-0000-0500-0000CC2D0900}"/>
            </a:ext>
          </a:extLst>
        </xdr:cNvPr>
        <xdr:cNvSpPr>
          <a:spLocks noChangeArrowheads="1"/>
        </xdr:cNvSpPr>
      </xdr:nvSpPr>
      <xdr:spPr bwMode="auto">
        <a:xfrm>
          <a:off x="4648200" y="54006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601549" name="Oval 8">
          <a:extLst>
            <a:ext uri="{FF2B5EF4-FFF2-40B4-BE49-F238E27FC236}">
              <a16:creationId xmlns:a16="http://schemas.microsoft.com/office/drawing/2014/main" id="{00000000-0008-0000-0500-0000CD2D0900}"/>
            </a:ext>
          </a:extLst>
        </xdr:cNvPr>
        <xdr:cNvSpPr>
          <a:spLocks noChangeArrowheads="1"/>
        </xdr:cNvSpPr>
      </xdr:nvSpPr>
      <xdr:spPr bwMode="auto">
        <a:xfrm>
          <a:off x="4648200" y="57054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601550" name="Oval 23">
          <a:extLst>
            <a:ext uri="{FF2B5EF4-FFF2-40B4-BE49-F238E27FC236}">
              <a16:creationId xmlns:a16="http://schemas.microsoft.com/office/drawing/2014/main" id="{00000000-0008-0000-0500-0000CE2D0900}"/>
            </a:ext>
          </a:extLst>
        </xdr:cNvPr>
        <xdr:cNvSpPr>
          <a:spLocks noChangeArrowheads="1"/>
        </xdr:cNvSpPr>
      </xdr:nvSpPr>
      <xdr:spPr bwMode="auto">
        <a:xfrm>
          <a:off x="4648200" y="41814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601551" name="Oval 24">
          <a:extLst>
            <a:ext uri="{FF2B5EF4-FFF2-40B4-BE49-F238E27FC236}">
              <a16:creationId xmlns:a16="http://schemas.microsoft.com/office/drawing/2014/main" id="{00000000-0008-0000-0500-0000CF2D0900}"/>
            </a:ext>
          </a:extLst>
        </xdr:cNvPr>
        <xdr:cNvSpPr>
          <a:spLocks noChangeArrowheads="1"/>
        </xdr:cNvSpPr>
      </xdr:nvSpPr>
      <xdr:spPr bwMode="auto">
        <a:xfrm>
          <a:off x="4648200" y="44862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601552" name="Oval 25">
          <a:extLst>
            <a:ext uri="{FF2B5EF4-FFF2-40B4-BE49-F238E27FC236}">
              <a16:creationId xmlns:a16="http://schemas.microsoft.com/office/drawing/2014/main" id="{00000000-0008-0000-0500-0000D02D0900}"/>
            </a:ext>
          </a:extLst>
        </xdr:cNvPr>
        <xdr:cNvSpPr>
          <a:spLocks noChangeArrowheads="1"/>
        </xdr:cNvSpPr>
      </xdr:nvSpPr>
      <xdr:spPr bwMode="auto">
        <a:xfrm>
          <a:off x="4648200" y="50958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2721</xdr:colOff>
      <xdr:row>0</xdr:row>
      <xdr:rowOff>102053</xdr:rowOff>
    </xdr:from>
    <xdr:to>
      <xdr:col>10</xdr:col>
      <xdr:colOff>2721</xdr:colOff>
      <xdr:row>12</xdr:row>
      <xdr:rowOff>185057</xdr:rowOff>
    </xdr:to>
    <xdr:sp macro="" textlink="">
      <xdr:nvSpPr>
        <xdr:cNvPr id="601553" name="Line 29">
          <a:extLst>
            <a:ext uri="{FF2B5EF4-FFF2-40B4-BE49-F238E27FC236}">
              <a16:creationId xmlns:a16="http://schemas.microsoft.com/office/drawing/2014/main" id="{00000000-0008-0000-0500-0000D12D0900}"/>
            </a:ext>
          </a:extLst>
        </xdr:cNvPr>
        <xdr:cNvSpPr>
          <a:spLocks noChangeShapeType="1"/>
        </xdr:cNvSpPr>
      </xdr:nvSpPr>
      <xdr:spPr bwMode="auto">
        <a:xfrm>
          <a:off x="1941739" y="102053"/>
          <a:ext cx="0" cy="2300968"/>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10</xdr:row>
      <xdr:rowOff>76200</xdr:rowOff>
    </xdr:from>
    <xdr:to>
      <xdr:col>9</xdr:col>
      <xdr:colOff>400050</xdr:colOff>
      <xdr:row>12</xdr:row>
      <xdr:rowOff>38100</xdr:rowOff>
    </xdr:to>
    <xdr:sp macro="" textlink="">
      <xdr:nvSpPr>
        <xdr:cNvPr id="601555" name="Rectangle 93">
          <a:extLst>
            <a:ext uri="{FF2B5EF4-FFF2-40B4-BE49-F238E27FC236}">
              <a16:creationId xmlns:a16="http://schemas.microsoft.com/office/drawing/2014/main" id="{00000000-0008-0000-0500-0000D32D0900}"/>
            </a:ext>
          </a:extLst>
        </xdr:cNvPr>
        <xdr:cNvSpPr>
          <a:spLocks noChangeArrowheads="1"/>
        </xdr:cNvSpPr>
      </xdr:nvSpPr>
      <xdr:spPr bwMode="auto">
        <a:xfrm>
          <a:off x="66675" y="1952625"/>
          <a:ext cx="1819275" cy="304800"/>
        </a:xfrm>
        <a:prstGeom prst="rect">
          <a:avLst/>
        </a:prstGeom>
        <a:solidFill>
          <a:srgbClr val="C0C0C0"/>
        </a:solidFill>
        <a:ln w="12700">
          <a:solidFill>
            <a:srgbClr val="000000"/>
          </a:solidFill>
          <a:miter lim="800000"/>
          <a:headEnd/>
          <a:tailEnd/>
        </a:ln>
      </xdr:spPr>
    </xdr:sp>
    <xdr:clientData/>
  </xdr:twoCellAnchor>
  <xdr:twoCellAnchor>
    <xdr:from>
      <xdr:col>6</xdr:col>
      <xdr:colOff>66675</xdr:colOff>
      <xdr:row>10</xdr:row>
      <xdr:rowOff>76200</xdr:rowOff>
    </xdr:from>
    <xdr:to>
      <xdr:col>6</xdr:col>
      <xdr:colOff>66675</xdr:colOff>
      <xdr:row>12</xdr:row>
      <xdr:rowOff>38100</xdr:rowOff>
    </xdr:to>
    <xdr:sp macro="" textlink="">
      <xdr:nvSpPr>
        <xdr:cNvPr id="601556" name="Line 94">
          <a:extLst>
            <a:ext uri="{FF2B5EF4-FFF2-40B4-BE49-F238E27FC236}">
              <a16:creationId xmlns:a16="http://schemas.microsoft.com/office/drawing/2014/main" id="{00000000-0008-0000-0500-0000D42D0900}"/>
            </a:ext>
          </a:extLst>
        </xdr:cNvPr>
        <xdr:cNvSpPr>
          <a:spLocks noChangeShapeType="1"/>
        </xdr:cNvSpPr>
      </xdr:nvSpPr>
      <xdr:spPr bwMode="auto">
        <a:xfrm>
          <a:off x="1066800" y="1952625"/>
          <a:ext cx="0" cy="30480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11</xdr:row>
      <xdr:rowOff>38100</xdr:rowOff>
    </xdr:from>
    <xdr:to>
      <xdr:col>6</xdr:col>
      <xdr:colOff>95046</xdr:colOff>
      <xdr:row>11</xdr:row>
      <xdr:rowOff>189948</xdr:rowOff>
    </xdr:to>
    <xdr:sp macro="" textlink="">
      <xdr:nvSpPr>
        <xdr:cNvPr id="5215" name="Text Box 95">
          <a:extLst>
            <a:ext uri="{FF2B5EF4-FFF2-40B4-BE49-F238E27FC236}">
              <a16:creationId xmlns:a16="http://schemas.microsoft.com/office/drawing/2014/main" id="{00000000-0008-0000-0500-00005F140000}"/>
            </a:ext>
          </a:extLst>
        </xdr:cNvPr>
        <xdr:cNvSpPr txBox="1">
          <a:spLocks noChangeArrowheads="1"/>
        </xdr:cNvSpPr>
      </xdr:nvSpPr>
      <xdr:spPr bwMode="auto">
        <a:xfrm>
          <a:off x="66675" y="1895475"/>
          <a:ext cx="695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7</xdr:row>
      <xdr:rowOff>85725</xdr:rowOff>
    </xdr:from>
    <xdr:to>
      <xdr:col>9</xdr:col>
      <xdr:colOff>400050</xdr:colOff>
      <xdr:row>10</xdr:row>
      <xdr:rowOff>76200</xdr:rowOff>
    </xdr:to>
    <xdr:sp macro="" textlink="">
      <xdr:nvSpPr>
        <xdr:cNvPr id="601558" name="Rectangle 96">
          <a:extLst>
            <a:ext uri="{FF2B5EF4-FFF2-40B4-BE49-F238E27FC236}">
              <a16:creationId xmlns:a16="http://schemas.microsoft.com/office/drawing/2014/main" id="{00000000-0008-0000-0500-0000D62D0900}"/>
            </a:ext>
          </a:extLst>
        </xdr:cNvPr>
        <xdr:cNvSpPr>
          <a:spLocks noChangeArrowheads="1"/>
        </xdr:cNvSpPr>
      </xdr:nvSpPr>
      <xdr:spPr bwMode="auto">
        <a:xfrm>
          <a:off x="66675" y="1447800"/>
          <a:ext cx="1819275" cy="504825"/>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6</xdr:row>
      <xdr:rowOff>66675</xdr:rowOff>
    </xdr:from>
    <xdr:to>
      <xdr:col>9</xdr:col>
      <xdr:colOff>400050</xdr:colOff>
      <xdr:row>7</xdr:row>
      <xdr:rowOff>85725</xdr:rowOff>
    </xdr:to>
    <xdr:sp macro="" textlink="">
      <xdr:nvSpPr>
        <xdr:cNvPr id="601559" name="Rectangle 97">
          <a:extLst>
            <a:ext uri="{FF2B5EF4-FFF2-40B4-BE49-F238E27FC236}">
              <a16:creationId xmlns:a16="http://schemas.microsoft.com/office/drawing/2014/main" id="{00000000-0008-0000-0500-0000D72D0900}"/>
            </a:ext>
          </a:extLst>
        </xdr:cNvPr>
        <xdr:cNvSpPr>
          <a:spLocks noChangeArrowheads="1"/>
        </xdr:cNvSpPr>
      </xdr:nvSpPr>
      <xdr:spPr bwMode="auto">
        <a:xfrm>
          <a:off x="66675" y="1209675"/>
          <a:ext cx="1819275" cy="238125"/>
        </a:xfrm>
        <a:prstGeom prst="rect">
          <a:avLst/>
        </a:prstGeom>
        <a:solidFill>
          <a:srgbClr val="C0C0C0"/>
        </a:solidFill>
        <a:ln w="12700">
          <a:solidFill>
            <a:srgbClr val="000000"/>
          </a:solidFill>
          <a:miter lim="800000"/>
          <a:headEnd/>
          <a:tailEnd/>
        </a:ln>
      </xdr:spPr>
    </xdr:sp>
    <xdr:clientData/>
  </xdr:twoCellAnchor>
  <xdr:twoCellAnchor>
    <xdr:from>
      <xdr:col>0</xdr:col>
      <xdr:colOff>41275</xdr:colOff>
      <xdr:row>4</xdr:row>
      <xdr:rowOff>147375</xdr:rowOff>
    </xdr:from>
    <xdr:to>
      <xdr:col>9</xdr:col>
      <xdr:colOff>329065</xdr:colOff>
      <xdr:row>7</xdr:row>
      <xdr:rowOff>161925</xdr:rowOff>
    </xdr:to>
    <xdr:sp macro="" textlink="">
      <xdr:nvSpPr>
        <xdr:cNvPr id="5218" name="Text Box 98">
          <a:extLst>
            <a:ext uri="{FF2B5EF4-FFF2-40B4-BE49-F238E27FC236}">
              <a16:creationId xmlns:a16="http://schemas.microsoft.com/office/drawing/2014/main" id="{00000000-0008-0000-0500-000062140000}"/>
            </a:ext>
          </a:extLst>
        </xdr:cNvPr>
        <xdr:cNvSpPr txBox="1">
          <a:spLocks noChangeArrowheads="1"/>
        </xdr:cNvSpPr>
      </xdr:nvSpPr>
      <xdr:spPr bwMode="auto">
        <a:xfrm>
          <a:off x="41275" y="899850"/>
          <a:ext cx="1773690" cy="624150"/>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＜様式－１＞</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発注機関名称</a:t>
          </a:r>
        </a:p>
      </xdr:txBody>
    </xdr:sp>
    <xdr:clientData/>
  </xdr:twoCellAnchor>
  <xdr:oneCellAnchor>
    <xdr:from>
      <xdr:col>29</xdr:col>
      <xdr:colOff>133696</xdr:colOff>
      <xdr:row>18</xdr:row>
      <xdr:rowOff>109153</xdr:rowOff>
    </xdr:from>
    <xdr:ext cx="51296" cy="78205"/>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438996" y="35095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20</xdr:row>
      <xdr:rowOff>84050</xdr:rowOff>
    </xdr:from>
    <xdr:ext cx="51296" cy="85821"/>
    <xdr:sp macro="" textlink="">
      <xdr:nvSpPr>
        <xdr:cNvPr id="109" name="テキスト ボックス 108">
          <a:extLst>
            <a:ext uri="{FF2B5EF4-FFF2-40B4-BE49-F238E27FC236}">
              <a16:creationId xmlns:a16="http://schemas.microsoft.com/office/drawing/2014/main" id="{00000000-0008-0000-0500-00006D000000}"/>
            </a:ext>
          </a:extLst>
        </xdr:cNvPr>
        <xdr:cNvSpPr txBox="1"/>
      </xdr:nvSpPr>
      <xdr:spPr>
        <a:xfrm>
          <a:off x="4438996" y="37892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22</xdr:row>
      <xdr:rowOff>78441</xdr:rowOff>
    </xdr:from>
    <xdr:ext cx="51296" cy="85821"/>
    <xdr:sp macro="" textlink="">
      <xdr:nvSpPr>
        <xdr:cNvPr id="110" name="テキスト ボックス 109">
          <a:extLst>
            <a:ext uri="{FF2B5EF4-FFF2-40B4-BE49-F238E27FC236}">
              <a16:creationId xmlns:a16="http://schemas.microsoft.com/office/drawing/2014/main" id="{00000000-0008-0000-0500-00006E000000}"/>
            </a:ext>
          </a:extLst>
        </xdr:cNvPr>
        <xdr:cNvSpPr txBox="1"/>
      </xdr:nvSpPr>
      <xdr:spPr>
        <a:xfrm>
          <a:off x="4438996" y="40884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24</xdr:row>
      <xdr:rowOff>113981</xdr:rowOff>
    </xdr:from>
    <xdr:ext cx="51296" cy="85821"/>
    <xdr:sp macro="" textlink="">
      <xdr:nvSpPr>
        <xdr:cNvPr id="111" name="テキスト ボックス 110">
          <a:extLst>
            <a:ext uri="{FF2B5EF4-FFF2-40B4-BE49-F238E27FC236}">
              <a16:creationId xmlns:a16="http://schemas.microsoft.com/office/drawing/2014/main" id="{00000000-0008-0000-0500-00006F000000}"/>
            </a:ext>
          </a:extLst>
        </xdr:cNvPr>
        <xdr:cNvSpPr txBox="1"/>
      </xdr:nvSpPr>
      <xdr:spPr>
        <a:xfrm>
          <a:off x="4438996" y="44288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28</xdr:row>
      <xdr:rowOff>84512</xdr:rowOff>
    </xdr:from>
    <xdr:ext cx="51296" cy="85821"/>
    <xdr:sp macro="" textlink="">
      <xdr:nvSpPr>
        <xdr:cNvPr id="112" name="テキスト ボックス 111">
          <a:extLst>
            <a:ext uri="{FF2B5EF4-FFF2-40B4-BE49-F238E27FC236}">
              <a16:creationId xmlns:a16="http://schemas.microsoft.com/office/drawing/2014/main" id="{00000000-0008-0000-0500-000070000000}"/>
            </a:ext>
          </a:extLst>
        </xdr:cNvPr>
        <xdr:cNvSpPr txBox="1"/>
      </xdr:nvSpPr>
      <xdr:spPr>
        <a:xfrm>
          <a:off x="4438996" y="5008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30</xdr:row>
      <xdr:rowOff>79413</xdr:rowOff>
    </xdr:from>
    <xdr:ext cx="51296" cy="85821"/>
    <xdr:sp macro="" textlink="">
      <xdr:nvSpPr>
        <xdr:cNvPr id="113" name="テキスト ボックス 112">
          <a:extLst>
            <a:ext uri="{FF2B5EF4-FFF2-40B4-BE49-F238E27FC236}">
              <a16:creationId xmlns:a16="http://schemas.microsoft.com/office/drawing/2014/main" id="{00000000-0008-0000-0500-000071000000}"/>
            </a:ext>
          </a:extLst>
        </xdr:cNvPr>
        <xdr:cNvSpPr txBox="1"/>
      </xdr:nvSpPr>
      <xdr:spPr>
        <a:xfrm>
          <a:off x="4438996" y="53086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32</xdr:row>
      <xdr:rowOff>108093</xdr:rowOff>
    </xdr:from>
    <xdr:ext cx="51296" cy="86894"/>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438996" y="56421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34</xdr:row>
      <xdr:rowOff>102994</xdr:rowOff>
    </xdr:from>
    <xdr:ext cx="51296" cy="85821"/>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4438996" y="59418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26</xdr:row>
      <xdr:rowOff>82529</xdr:rowOff>
    </xdr:from>
    <xdr:ext cx="51296" cy="85821"/>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4438996" y="47021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36</xdr:row>
      <xdr:rowOff>79546</xdr:rowOff>
    </xdr:from>
    <xdr:ext cx="51296" cy="85821"/>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438996" y="62231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38</xdr:row>
      <xdr:rowOff>85559</xdr:rowOff>
    </xdr:from>
    <xdr:ext cx="51296" cy="85821"/>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4438996" y="65339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40</xdr:row>
      <xdr:rowOff>107890</xdr:rowOff>
    </xdr:from>
    <xdr:ext cx="51296" cy="85821"/>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438996" y="68611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42</xdr:row>
      <xdr:rowOff>102790</xdr:rowOff>
    </xdr:from>
    <xdr:ext cx="51296" cy="85821"/>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4438996" y="71608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46</xdr:row>
      <xdr:rowOff>76495</xdr:rowOff>
    </xdr:from>
    <xdr:ext cx="51296" cy="85821"/>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4438996" y="77441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48</xdr:row>
      <xdr:rowOff>102512</xdr:rowOff>
    </xdr:from>
    <xdr:ext cx="51296" cy="85821"/>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4438996" y="8074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50</xdr:row>
      <xdr:rowOff>81662</xdr:rowOff>
    </xdr:from>
    <xdr:ext cx="51296" cy="85821"/>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438996" y="83588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52</xdr:row>
      <xdr:rowOff>78150</xdr:rowOff>
    </xdr:from>
    <xdr:ext cx="51296" cy="85821"/>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438996" y="86601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44</xdr:row>
      <xdr:rowOff>77688</xdr:rowOff>
    </xdr:from>
    <xdr:ext cx="51296" cy="85821"/>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438996" y="74405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54</xdr:row>
      <xdr:rowOff>85490</xdr:rowOff>
    </xdr:from>
    <xdr:ext cx="51296" cy="85821"/>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438996" y="89723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56</xdr:row>
      <xdr:rowOff>81978</xdr:rowOff>
    </xdr:from>
    <xdr:ext cx="51296" cy="85821"/>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438996" y="927360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18</xdr:row>
      <xdr:rowOff>107900</xdr:rowOff>
    </xdr:from>
    <xdr:ext cx="51296" cy="86894"/>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989018" y="35083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20</xdr:row>
      <xdr:rowOff>82797</xdr:rowOff>
    </xdr:from>
    <xdr:ext cx="51296" cy="85821"/>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989018" y="37880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22</xdr:row>
      <xdr:rowOff>77188</xdr:rowOff>
    </xdr:from>
    <xdr:ext cx="51296" cy="85821"/>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989018" y="40872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24</xdr:row>
      <xdr:rowOff>84788</xdr:rowOff>
    </xdr:from>
    <xdr:ext cx="51296" cy="85821"/>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4989018" y="43996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28</xdr:row>
      <xdr:rowOff>83259</xdr:rowOff>
    </xdr:from>
    <xdr:ext cx="51296" cy="85821"/>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989018" y="5007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30</xdr:row>
      <xdr:rowOff>78160</xdr:rowOff>
    </xdr:from>
    <xdr:ext cx="51296" cy="85821"/>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4989018" y="53073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32</xdr:row>
      <xdr:rowOff>85250</xdr:rowOff>
    </xdr:from>
    <xdr:ext cx="51296" cy="85821"/>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989018" y="56192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34</xdr:row>
      <xdr:rowOff>101741</xdr:rowOff>
    </xdr:from>
    <xdr:ext cx="51296" cy="85821"/>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4989018" y="59405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26</xdr:row>
      <xdr:rowOff>81276</xdr:rowOff>
    </xdr:from>
    <xdr:ext cx="51296" cy="85821"/>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989018" y="47009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36</xdr:row>
      <xdr:rowOff>78293</xdr:rowOff>
    </xdr:from>
    <xdr:ext cx="51296" cy="85821"/>
    <xdr:sp macro="" textlink="">
      <xdr:nvSpPr>
        <xdr:cNvPr id="138" name="テキスト ボックス 137">
          <a:extLst>
            <a:ext uri="{FF2B5EF4-FFF2-40B4-BE49-F238E27FC236}">
              <a16:creationId xmlns:a16="http://schemas.microsoft.com/office/drawing/2014/main" id="{00000000-0008-0000-0500-00008A000000}"/>
            </a:ext>
          </a:extLst>
        </xdr:cNvPr>
        <xdr:cNvSpPr txBox="1"/>
      </xdr:nvSpPr>
      <xdr:spPr>
        <a:xfrm>
          <a:off x="4989018" y="62219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38</xdr:row>
      <xdr:rowOff>84306</xdr:rowOff>
    </xdr:from>
    <xdr:ext cx="51296" cy="85821"/>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4989018" y="65327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40</xdr:row>
      <xdr:rowOff>85047</xdr:rowOff>
    </xdr:from>
    <xdr:ext cx="51296" cy="86688"/>
    <xdr:sp macro="" textlink="">
      <xdr:nvSpPr>
        <xdr:cNvPr id="140" name="テキスト ボックス 139">
          <a:extLst>
            <a:ext uri="{FF2B5EF4-FFF2-40B4-BE49-F238E27FC236}">
              <a16:creationId xmlns:a16="http://schemas.microsoft.com/office/drawing/2014/main" id="{00000000-0008-0000-0500-00008C000000}"/>
            </a:ext>
          </a:extLst>
        </xdr:cNvPr>
        <xdr:cNvSpPr txBox="1"/>
      </xdr:nvSpPr>
      <xdr:spPr>
        <a:xfrm>
          <a:off x="4989018" y="68382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42</xdr:row>
      <xdr:rowOff>101537</xdr:rowOff>
    </xdr:from>
    <xdr:ext cx="51296" cy="85821"/>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4989018" y="71595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46</xdr:row>
      <xdr:rowOff>75242</xdr:rowOff>
    </xdr:from>
    <xdr:ext cx="51296" cy="85821"/>
    <xdr:sp macro="" textlink="">
      <xdr:nvSpPr>
        <xdr:cNvPr id="142" name="テキスト ボックス 141">
          <a:extLst>
            <a:ext uri="{FF2B5EF4-FFF2-40B4-BE49-F238E27FC236}">
              <a16:creationId xmlns:a16="http://schemas.microsoft.com/office/drawing/2014/main" id="{00000000-0008-0000-0500-00008E000000}"/>
            </a:ext>
          </a:extLst>
        </xdr:cNvPr>
        <xdr:cNvSpPr txBox="1"/>
      </xdr:nvSpPr>
      <xdr:spPr>
        <a:xfrm>
          <a:off x="4989018" y="77428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48</xdr:row>
      <xdr:rowOff>101259</xdr:rowOff>
    </xdr:from>
    <xdr:ext cx="51296" cy="86894"/>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4989018" y="8073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50</xdr:row>
      <xdr:rowOff>103269</xdr:rowOff>
    </xdr:from>
    <xdr:ext cx="51296" cy="85821"/>
    <xdr:sp macro="" textlink="">
      <xdr:nvSpPr>
        <xdr:cNvPr id="144" name="テキスト ボックス 143">
          <a:extLst>
            <a:ext uri="{FF2B5EF4-FFF2-40B4-BE49-F238E27FC236}">
              <a16:creationId xmlns:a16="http://schemas.microsoft.com/office/drawing/2014/main" id="{00000000-0008-0000-0500-000090000000}"/>
            </a:ext>
          </a:extLst>
        </xdr:cNvPr>
        <xdr:cNvSpPr txBox="1"/>
      </xdr:nvSpPr>
      <xdr:spPr>
        <a:xfrm>
          <a:off x="4989018" y="83804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52</xdr:row>
      <xdr:rowOff>76897</xdr:rowOff>
    </xdr:from>
    <xdr:ext cx="51296" cy="85821"/>
    <xdr:sp macro="" textlink="">
      <xdr:nvSpPr>
        <xdr:cNvPr id="145" name="テキスト ボックス 144">
          <a:extLst>
            <a:ext uri="{FF2B5EF4-FFF2-40B4-BE49-F238E27FC236}">
              <a16:creationId xmlns:a16="http://schemas.microsoft.com/office/drawing/2014/main" id="{00000000-0008-0000-0500-000091000000}"/>
            </a:ext>
          </a:extLst>
        </xdr:cNvPr>
        <xdr:cNvSpPr txBox="1"/>
      </xdr:nvSpPr>
      <xdr:spPr>
        <a:xfrm>
          <a:off x="4989018" y="86589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44</xdr:row>
      <xdr:rowOff>76435</xdr:rowOff>
    </xdr:from>
    <xdr:ext cx="51296" cy="85821"/>
    <xdr:sp macro="" textlink="">
      <xdr:nvSpPr>
        <xdr:cNvPr id="146" name="テキスト ボックス 145">
          <a:extLst>
            <a:ext uri="{FF2B5EF4-FFF2-40B4-BE49-F238E27FC236}">
              <a16:creationId xmlns:a16="http://schemas.microsoft.com/office/drawing/2014/main" id="{00000000-0008-0000-0500-000092000000}"/>
            </a:ext>
          </a:extLst>
        </xdr:cNvPr>
        <xdr:cNvSpPr txBox="1"/>
      </xdr:nvSpPr>
      <xdr:spPr>
        <a:xfrm>
          <a:off x="4989018" y="74392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54</xdr:row>
      <xdr:rowOff>84237</xdr:rowOff>
    </xdr:from>
    <xdr:ext cx="51296" cy="85821"/>
    <xdr:sp macro="" textlink="">
      <xdr:nvSpPr>
        <xdr:cNvPr id="147" name="テキスト ボックス 146">
          <a:extLst>
            <a:ext uri="{FF2B5EF4-FFF2-40B4-BE49-F238E27FC236}">
              <a16:creationId xmlns:a16="http://schemas.microsoft.com/office/drawing/2014/main" id="{00000000-0008-0000-0500-000093000000}"/>
            </a:ext>
          </a:extLst>
        </xdr:cNvPr>
        <xdr:cNvSpPr txBox="1"/>
      </xdr:nvSpPr>
      <xdr:spPr>
        <a:xfrm>
          <a:off x="4989018" y="89710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56</xdr:row>
      <xdr:rowOff>80725</xdr:rowOff>
    </xdr:from>
    <xdr:ext cx="51296" cy="85821"/>
    <xdr:sp macro="" textlink="">
      <xdr:nvSpPr>
        <xdr:cNvPr id="148" name="テキスト ボックス 147">
          <a:extLst>
            <a:ext uri="{FF2B5EF4-FFF2-40B4-BE49-F238E27FC236}">
              <a16:creationId xmlns:a16="http://schemas.microsoft.com/office/drawing/2014/main" id="{00000000-0008-0000-0500-000094000000}"/>
            </a:ext>
          </a:extLst>
        </xdr:cNvPr>
        <xdr:cNvSpPr txBox="1"/>
      </xdr:nvSpPr>
      <xdr:spPr>
        <a:xfrm>
          <a:off x="4989018" y="927235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18</xdr:row>
      <xdr:rowOff>107884</xdr:rowOff>
    </xdr:from>
    <xdr:ext cx="51296" cy="66750"/>
    <xdr:sp macro="" textlink="">
      <xdr:nvSpPr>
        <xdr:cNvPr id="149" name="テキスト ボックス 148">
          <a:extLst>
            <a:ext uri="{FF2B5EF4-FFF2-40B4-BE49-F238E27FC236}">
              <a16:creationId xmlns:a16="http://schemas.microsoft.com/office/drawing/2014/main" id="{00000000-0008-0000-0500-000095000000}"/>
            </a:ext>
          </a:extLst>
        </xdr:cNvPr>
        <xdr:cNvSpPr txBox="1"/>
      </xdr:nvSpPr>
      <xdr:spPr>
        <a:xfrm>
          <a:off x="5737723" y="352735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20</xdr:row>
      <xdr:rowOff>82781</xdr:rowOff>
    </xdr:from>
    <xdr:ext cx="51296" cy="66750"/>
    <xdr:sp macro="" textlink="">
      <xdr:nvSpPr>
        <xdr:cNvPr id="150" name="テキスト ボックス 149">
          <a:extLst>
            <a:ext uri="{FF2B5EF4-FFF2-40B4-BE49-F238E27FC236}">
              <a16:creationId xmlns:a16="http://schemas.microsoft.com/office/drawing/2014/main" id="{00000000-0008-0000-0500-000096000000}"/>
            </a:ext>
          </a:extLst>
        </xdr:cNvPr>
        <xdr:cNvSpPr txBox="1"/>
      </xdr:nvSpPr>
      <xdr:spPr>
        <a:xfrm>
          <a:off x="5737723" y="38070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22</xdr:row>
      <xdr:rowOff>77172</xdr:rowOff>
    </xdr:from>
    <xdr:ext cx="51296" cy="66750"/>
    <xdr:sp macro="" textlink="">
      <xdr:nvSpPr>
        <xdr:cNvPr id="151" name="テキスト ボックス 150">
          <a:extLst>
            <a:ext uri="{FF2B5EF4-FFF2-40B4-BE49-F238E27FC236}">
              <a16:creationId xmlns:a16="http://schemas.microsoft.com/office/drawing/2014/main" id="{00000000-0008-0000-0500-000097000000}"/>
            </a:ext>
          </a:extLst>
        </xdr:cNvPr>
        <xdr:cNvSpPr txBox="1"/>
      </xdr:nvSpPr>
      <xdr:spPr>
        <a:xfrm>
          <a:off x="5737723" y="41062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24</xdr:row>
      <xdr:rowOff>84772</xdr:rowOff>
    </xdr:from>
    <xdr:ext cx="51296" cy="66750"/>
    <xdr:sp macro="" textlink="">
      <xdr:nvSpPr>
        <xdr:cNvPr id="152" name="テキスト ボックス 151">
          <a:extLst>
            <a:ext uri="{FF2B5EF4-FFF2-40B4-BE49-F238E27FC236}">
              <a16:creationId xmlns:a16="http://schemas.microsoft.com/office/drawing/2014/main" id="{00000000-0008-0000-0500-000098000000}"/>
            </a:ext>
          </a:extLst>
        </xdr:cNvPr>
        <xdr:cNvSpPr txBox="1"/>
      </xdr:nvSpPr>
      <xdr:spPr>
        <a:xfrm>
          <a:off x="5737723" y="44186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28</xdr:row>
      <xdr:rowOff>83243</xdr:rowOff>
    </xdr:from>
    <xdr:ext cx="51296" cy="66750"/>
    <xdr:sp macro="" textlink="">
      <xdr:nvSpPr>
        <xdr:cNvPr id="153" name="テキスト ボックス 152">
          <a:extLst>
            <a:ext uri="{FF2B5EF4-FFF2-40B4-BE49-F238E27FC236}">
              <a16:creationId xmlns:a16="http://schemas.microsoft.com/office/drawing/2014/main" id="{00000000-0008-0000-0500-000099000000}"/>
            </a:ext>
          </a:extLst>
        </xdr:cNvPr>
        <xdr:cNvSpPr txBox="1"/>
      </xdr:nvSpPr>
      <xdr:spPr>
        <a:xfrm>
          <a:off x="5737723" y="5026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30</xdr:row>
      <xdr:rowOff>78144</xdr:rowOff>
    </xdr:from>
    <xdr:ext cx="51296" cy="66750"/>
    <xdr:sp macro="" textlink="">
      <xdr:nvSpPr>
        <xdr:cNvPr id="154" name="テキスト ボックス 153">
          <a:extLst>
            <a:ext uri="{FF2B5EF4-FFF2-40B4-BE49-F238E27FC236}">
              <a16:creationId xmlns:a16="http://schemas.microsoft.com/office/drawing/2014/main" id="{00000000-0008-0000-0500-00009A000000}"/>
            </a:ext>
          </a:extLst>
        </xdr:cNvPr>
        <xdr:cNvSpPr txBox="1"/>
      </xdr:nvSpPr>
      <xdr:spPr>
        <a:xfrm>
          <a:off x="5737723" y="53264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32</xdr:row>
      <xdr:rowOff>85234</xdr:rowOff>
    </xdr:from>
    <xdr:ext cx="51296" cy="66750"/>
    <xdr:sp macro="" textlink="">
      <xdr:nvSpPr>
        <xdr:cNvPr id="155" name="テキスト ボックス 154">
          <a:extLst>
            <a:ext uri="{FF2B5EF4-FFF2-40B4-BE49-F238E27FC236}">
              <a16:creationId xmlns:a16="http://schemas.microsoft.com/office/drawing/2014/main" id="{00000000-0008-0000-0500-00009B000000}"/>
            </a:ext>
          </a:extLst>
        </xdr:cNvPr>
        <xdr:cNvSpPr txBox="1"/>
      </xdr:nvSpPr>
      <xdr:spPr>
        <a:xfrm>
          <a:off x="5737723" y="56383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34</xdr:row>
      <xdr:rowOff>101725</xdr:rowOff>
    </xdr:from>
    <xdr:ext cx="51296" cy="66750"/>
    <xdr:sp macro="" textlink="">
      <xdr:nvSpPr>
        <xdr:cNvPr id="156" name="テキスト ボックス 155">
          <a:extLst>
            <a:ext uri="{FF2B5EF4-FFF2-40B4-BE49-F238E27FC236}">
              <a16:creationId xmlns:a16="http://schemas.microsoft.com/office/drawing/2014/main" id="{00000000-0008-0000-0500-00009C000000}"/>
            </a:ext>
          </a:extLst>
        </xdr:cNvPr>
        <xdr:cNvSpPr txBox="1"/>
      </xdr:nvSpPr>
      <xdr:spPr>
        <a:xfrm>
          <a:off x="5737723" y="59596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26</xdr:row>
      <xdr:rowOff>81260</xdr:rowOff>
    </xdr:from>
    <xdr:ext cx="51296" cy="66750"/>
    <xdr:sp macro="" textlink="">
      <xdr:nvSpPr>
        <xdr:cNvPr id="157" name="テキスト ボックス 156">
          <a:extLst>
            <a:ext uri="{FF2B5EF4-FFF2-40B4-BE49-F238E27FC236}">
              <a16:creationId xmlns:a16="http://schemas.microsoft.com/office/drawing/2014/main" id="{00000000-0008-0000-0500-00009D000000}"/>
            </a:ext>
          </a:extLst>
        </xdr:cNvPr>
        <xdr:cNvSpPr txBox="1"/>
      </xdr:nvSpPr>
      <xdr:spPr>
        <a:xfrm>
          <a:off x="5737723" y="471993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36</xdr:row>
      <xdr:rowOff>78277</xdr:rowOff>
    </xdr:from>
    <xdr:ext cx="51296" cy="66750"/>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5737723" y="62409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38</xdr:row>
      <xdr:rowOff>84290</xdr:rowOff>
    </xdr:from>
    <xdr:ext cx="51296" cy="66750"/>
    <xdr:sp macro="" textlink="">
      <xdr:nvSpPr>
        <xdr:cNvPr id="159" name="テキスト ボックス 158">
          <a:extLst>
            <a:ext uri="{FF2B5EF4-FFF2-40B4-BE49-F238E27FC236}">
              <a16:creationId xmlns:a16="http://schemas.microsoft.com/office/drawing/2014/main" id="{00000000-0008-0000-0500-00009F000000}"/>
            </a:ext>
          </a:extLst>
        </xdr:cNvPr>
        <xdr:cNvSpPr txBox="1"/>
      </xdr:nvSpPr>
      <xdr:spPr>
        <a:xfrm>
          <a:off x="5737723" y="65517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40</xdr:row>
      <xdr:rowOff>85031</xdr:rowOff>
    </xdr:from>
    <xdr:ext cx="51296" cy="66750"/>
    <xdr:sp macro="" textlink="">
      <xdr:nvSpPr>
        <xdr:cNvPr id="160" name="テキスト ボックス 159">
          <a:extLst>
            <a:ext uri="{FF2B5EF4-FFF2-40B4-BE49-F238E27FC236}">
              <a16:creationId xmlns:a16="http://schemas.microsoft.com/office/drawing/2014/main" id="{00000000-0008-0000-0500-0000A0000000}"/>
            </a:ext>
          </a:extLst>
        </xdr:cNvPr>
        <xdr:cNvSpPr txBox="1"/>
      </xdr:nvSpPr>
      <xdr:spPr>
        <a:xfrm>
          <a:off x="5737723" y="68573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42</xdr:row>
      <xdr:rowOff>101521</xdr:rowOff>
    </xdr:from>
    <xdr:ext cx="51296" cy="66750"/>
    <xdr:sp macro="" textlink="">
      <xdr:nvSpPr>
        <xdr:cNvPr id="161" name="テキスト ボックス 160">
          <a:extLst>
            <a:ext uri="{FF2B5EF4-FFF2-40B4-BE49-F238E27FC236}">
              <a16:creationId xmlns:a16="http://schemas.microsoft.com/office/drawing/2014/main" id="{00000000-0008-0000-0500-0000A1000000}"/>
            </a:ext>
          </a:extLst>
        </xdr:cNvPr>
        <xdr:cNvSpPr txBox="1"/>
      </xdr:nvSpPr>
      <xdr:spPr>
        <a:xfrm>
          <a:off x="5737723" y="71785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46</xdr:row>
      <xdr:rowOff>75226</xdr:rowOff>
    </xdr:from>
    <xdr:ext cx="51296" cy="66750"/>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5737723" y="77619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48</xdr:row>
      <xdr:rowOff>101243</xdr:rowOff>
    </xdr:from>
    <xdr:ext cx="51296" cy="66750"/>
    <xdr:sp macro="" textlink="">
      <xdr:nvSpPr>
        <xdr:cNvPr id="163" name="テキスト ボックス 162">
          <a:extLst>
            <a:ext uri="{FF2B5EF4-FFF2-40B4-BE49-F238E27FC236}">
              <a16:creationId xmlns:a16="http://schemas.microsoft.com/office/drawing/2014/main" id="{00000000-0008-0000-0500-0000A3000000}"/>
            </a:ext>
          </a:extLst>
        </xdr:cNvPr>
        <xdr:cNvSpPr txBox="1"/>
      </xdr:nvSpPr>
      <xdr:spPr>
        <a:xfrm>
          <a:off x="5737723" y="8092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50</xdr:row>
      <xdr:rowOff>103253</xdr:rowOff>
    </xdr:from>
    <xdr:ext cx="51296" cy="66750"/>
    <xdr:sp macro="" textlink="">
      <xdr:nvSpPr>
        <xdr:cNvPr id="164" name="テキスト ボックス 163">
          <a:extLst>
            <a:ext uri="{FF2B5EF4-FFF2-40B4-BE49-F238E27FC236}">
              <a16:creationId xmlns:a16="http://schemas.microsoft.com/office/drawing/2014/main" id="{00000000-0008-0000-0500-0000A4000000}"/>
            </a:ext>
          </a:extLst>
        </xdr:cNvPr>
        <xdr:cNvSpPr txBox="1"/>
      </xdr:nvSpPr>
      <xdr:spPr>
        <a:xfrm>
          <a:off x="5737723" y="839952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52</xdr:row>
      <xdr:rowOff>76881</xdr:rowOff>
    </xdr:from>
    <xdr:ext cx="51296" cy="66750"/>
    <xdr:sp macro="" textlink="">
      <xdr:nvSpPr>
        <xdr:cNvPr id="165" name="テキスト ボックス 164">
          <a:extLst>
            <a:ext uri="{FF2B5EF4-FFF2-40B4-BE49-F238E27FC236}">
              <a16:creationId xmlns:a16="http://schemas.microsoft.com/office/drawing/2014/main" id="{00000000-0008-0000-0500-0000A5000000}"/>
            </a:ext>
          </a:extLst>
        </xdr:cNvPr>
        <xdr:cNvSpPr txBox="1"/>
      </xdr:nvSpPr>
      <xdr:spPr>
        <a:xfrm>
          <a:off x="5737723" y="86779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44</xdr:row>
      <xdr:rowOff>76419</xdr:rowOff>
    </xdr:from>
    <xdr:ext cx="51296" cy="66750"/>
    <xdr:sp macro="" textlink="">
      <xdr:nvSpPr>
        <xdr:cNvPr id="166" name="テキスト ボックス 165">
          <a:extLst>
            <a:ext uri="{FF2B5EF4-FFF2-40B4-BE49-F238E27FC236}">
              <a16:creationId xmlns:a16="http://schemas.microsoft.com/office/drawing/2014/main" id="{00000000-0008-0000-0500-0000A6000000}"/>
            </a:ext>
          </a:extLst>
        </xdr:cNvPr>
        <xdr:cNvSpPr txBox="1"/>
      </xdr:nvSpPr>
      <xdr:spPr>
        <a:xfrm>
          <a:off x="5737723" y="74582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54</xdr:row>
      <xdr:rowOff>84221</xdr:rowOff>
    </xdr:from>
    <xdr:ext cx="51296" cy="66750"/>
    <xdr:sp macro="" textlink="">
      <xdr:nvSpPr>
        <xdr:cNvPr id="167" name="テキスト ボックス 166">
          <a:extLst>
            <a:ext uri="{FF2B5EF4-FFF2-40B4-BE49-F238E27FC236}">
              <a16:creationId xmlns:a16="http://schemas.microsoft.com/office/drawing/2014/main" id="{00000000-0008-0000-0500-0000A7000000}"/>
            </a:ext>
          </a:extLst>
        </xdr:cNvPr>
        <xdr:cNvSpPr txBox="1"/>
      </xdr:nvSpPr>
      <xdr:spPr>
        <a:xfrm>
          <a:off x="5737723" y="89900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56</xdr:row>
      <xdr:rowOff>80709</xdr:rowOff>
    </xdr:from>
    <xdr:ext cx="51296" cy="66750"/>
    <xdr:sp macro="" textlink="">
      <xdr:nvSpPr>
        <xdr:cNvPr id="168" name="テキスト ボックス 167">
          <a:extLst>
            <a:ext uri="{FF2B5EF4-FFF2-40B4-BE49-F238E27FC236}">
              <a16:creationId xmlns:a16="http://schemas.microsoft.com/office/drawing/2014/main" id="{00000000-0008-0000-0500-0000A8000000}"/>
            </a:ext>
          </a:extLst>
        </xdr:cNvPr>
        <xdr:cNvSpPr txBox="1"/>
      </xdr:nvSpPr>
      <xdr:spPr>
        <a:xfrm>
          <a:off x="5737723" y="92913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18</xdr:row>
      <xdr:rowOff>107340</xdr:rowOff>
    </xdr:from>
    <xdr:ext cx="51296" cy="85821"/>
    <xdr:sp macro="" textlink="">
      <xdr:nvSpPr>
        <xdr:cNvPr id="169" name="テキスト ボックス 168">
          <a:extLst>
            <a:ext uri="{FF2B5EF4-FFF2-40B4-BE49-F238E27FC236}">
              <a16:creationId xmlns:a16="http://schemas.microsoft.com/office/drawing/2014/main" id="{00000000-0008-0000-0500-0000A9000000}"/>
            </a:ext>
          </a:extLst>
        </xdr:cNvPr>
        <xdr:cNvSpPr txBox="1"/>
      </xdr:nvSpPr>
      <xdr:spPr>
        <a:xfrm>
          <a:off x="6130965" y="35077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20</xdr:row>
      <xdr:rowOff>82237</xdr:rowOff>
    </xdr:from>
    <xdr:ext cx="51296" cy="85821"/>
    <xdr:sp macro="" textlink="">
      <xdr:nvSpPr>
        <xdr:cNvPr id="170" name="テキスト ボックス 169">
          <a:extLst>
            <a:ext uri="{FF2B5EF4-FFF2-40B4-BE49-F238E27FC236}">
              <a16:creationId xmlns:a16="http://schemas.microsoft.com/office/drawing/2014/main" id="{00000000-0008-0000-0500-0000AA000000}"/>
            </a:ext>
          </a:extLst>
        </xdr:cNvPr>
        <xdr:cNvSpPr txBox="1"/>
      </xdr:nvSpPr>
      <xdr:spPr>
        <a:xfrm>
          <a:off x="6130965" y="37874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22</xdr:row>
      <xdr:rowOff>76628</xdr:rowOff>
    </xdr:from>
    <xdr:ext cx="51296" cy="85821"/>
    <xdr:sp macro="" textlink="">
      <xdr:nvSpPr>
        <xdr:cNvPr id="171" name="テキスト ボックス 170">
          <a:extLst>
            <a:ext uri="{FF2B5EF4-FFF2-40B4-BE49-F238E27FC236}">
              <a16:creationId xmlns:a16="http://schemas.microsoft.com/office/drawing/2014/main" id="{00000000-0008-0000-0500-0000AB000000}"/>
            </a:ext>
          </a:extLst>
        </xdr:cNvPr>
        <xdr:cNvSpPr txBox="1"/>
      </xdr:nvSpPr>
      <xdr:spPr>
        <a:xfrm>
          <a:off x="6130965" y="40866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24</xdr:row>
      <xdr:rowOff>84228</xdr:rowOff>
    </xdr:from>
    <xdr:ext cx="51296" cy="85821"/>
    <xdr:sp macro="" textlink="">
      <xdr:nvSpPr>
        <xdr:cNvPr id="172" name="テキスト ボックス 171">
          <a:extLst>
            <a:ext uri="{FF2B5EF4-FFF2-40B4-BE49-F238E27FC236}">
              <a16:creationId xmlns:a16="http://schemas.microsoft.com/office/drawing/2014/main" id="{00000000-0008-0000-0500-0000AC000000}"/>
            </a:ext>
          </a:extLst>
        </xdr:cNvPr>
        <xdr:cNvSpPr txBox="1"/>
      </xdr:nvSpPr>
      <xdr:spPr>
        <a:xfrm>
          <a:off x="6130965" y="43990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28</xdr:row>
      <xdr:rowOff>82699</xdr:rowOff>
    </xdr:from>
    <xdr:ext cx="51296" cy="85821"/>
    <xdr:sp macro="" textlink="">
      <xdr:nvSpPr>
        <xdr:cNvPr id="173" name="テキスト ボックス 172">
          <a:extLst>
            <a:ext uri="{FF2B5EF4-FFF2-40B4-BE49-F238E27FC236}">
              <a16:creationId xmlns:a16="http://schemas.microsoft.com/office/drawing/2014/main" id="{00000000-0008-0000-0500-0000AD000000}"/>
            </a:ext>
          </a:extLst>
        </xdr:cNvPr>
        <xdr:cNvSpPr txBox="1"/>
      </xdr:nvSpPr>
      <xdr:spPr>
        <a:xfrm>
          <a:off x="6130965" y="50071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30</xdr:row>
      <xdr:rowOff>77600</xdr:rowOff>
    </xdr:from>
    <xdr:ext cx="51296" cy="85821"/>
    <xdr:sp macro="" textlink="">
      <xdr:nvSpPr>
        <xdr:cNvPr id="174" name="テキスト ボックス 173">
          <a:extLst>
            <a:ext uri="{FF2B5EF4-FFF2-40B4-BE49-F238E27FC236}">
              <a16:creationId xmlns:a16="http://schemas.microsoft.com/office/drawing/2014/main" id="{00000000-0008-0000-0500-0000AE000000}"/>
            </a:ext>
          </a:extLst>
        </xdr:cNvPr>
        <xdr:cNvSpPr txBox="1"/>
      </xdr:nvSpPr>
      <xdr:spPr>
        <a:xfrm>
          <a:off x="6130965" y="53068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32</xdr:row>
      <xdr:rowOff>84690</xdr:rowOff>
    </xdr:from>
    <xdr:ext cx="51296" cy="85821"/>
    <xdr:sp macro="" textlink="">
      <xdr:nvSpPr>
        <xdr:cNvPr id="175" name="テキスト ボックス 174">
          <a:extLst>
            <a:ext uri="{FF2B5EF4-FFF2-40B4-BE49-F238E27FC236}">
              <a16:creationId xmlns:a16="http://schemas.microsoft.com/office/drawing/2014/main" id="{00000000-0008-0000-0500-0000AF000000}"/>
            </a:ext>
          </a:extLst>
        </xdr:cNvPr>
        <xdr:cNvSpPr txBox="1"/>
      </xdr:nvSpPr>
      <xdr:spPr>
        <a:xfrm>
          <a:off x="6130965" y="56187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34</xdr:row>
      <xdr:rowOff>101181</xdr:rowOff>
    </xdr:from>
    <xdr:ext cx="51296" cy="85821"/>
    <xdr:sp macro="" textlink="">
      <xdr:nvSpPr>
        <xdr:cNvPr id="176" name="テキスト ボックス 175">
          <a:extLst>
            <a:ext uri="{FF2B5EF4-FFF2-40B4-BE49-F238E27FC236}">
              <a16:creationId xmlns:a16="http://schemas.microsoft.com/office/drawing/2014/main" id="{00000000-0008-0000-0500-0000B0000000}"/>
            </a:ext>
          </a:extLst>
        </xdr:cNvPr>
        <xdr:cNvSpPr txBox="1"/>
      </xdr:nvSpPr>
      <xdr:spPr>
        <a:xfrm>
          <a:off x="6130965" y="59400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26</xdr:row>
      <xdr:rowOff>80716</xdr:rowOff>
    </xdr:from>
    <xdr:ext cx="51296" cy="85821"/>
    <xdr:sp macro="" textlink="">
      <xdr:nvSpPr>
        <xdr:cNvPr id="177" name="テキスト ボックス 176">
          <a:extLst>
            <a:ext uri="{FF2B5EF4-FFF2-40B4-BE49-F238E27FC236}">
              <a16:creationId xmlns:a16="http://schemas.microsoft.com/office/drawing/2014/main" id="{00000000-0008-0000-0500-0000B1000000}"/>
            </a:ext>
          </a:extLst>
        </xdr:cNvPr>
        <xdr:cNvSpPr txBox="1"/>
      </xdr:nvSpPr>
      <xdr:spPr>
        <a:xfrm>
          <a:off x="6130965" y="470034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36</xdr:row>
      <xdr:rowOff>77733</xdr:rowOff>
    </xdr:from>
    <xdr:ext cx="51296" cy="85821"/>
    <xdr:sp macro="" textlink="">
      <xdr:nvSpPr>
        <xdr:cNvPr id="178" name="テキスト ボックス 177">
          <a:extLst>
            <a:ext uri="{FF2B5EF4-FFF2-40B4-BE49-F238E27FC236}">
              <a16:creationId xmlns:a16="http://schemas.microsoft.com/office/drawing/2014/main" id="{00000000-0008-0000-0500-0000B2000000}"/>
            </a:ext>
          </a:extLst>
        </xdr:cNvPr>
        <xdr:cNvSpPr txBox="1"/>
      </xdr:nvSpPr>
      <xdr:spPr>
        <a:xfrm>
          <a:off x="6130965" y="62213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38</xdr:row>
      <xdr:rowOff>83746</xdr:rowOff>
    </xdr:from>
    <xdr:ext cx="51296" cy="85821"/>
    <xdr:sp macro="" textlink="">
      <xdr:nvSpPr>
        <xdr:cNvPr id="179" name="テキスト ボックス 178">
          <a:extLst>
            <a:ext uri="{FF2B5EF4-FFF2-40B4-BE49-F238E27FC236}">
              <a16:creationId xmlns:a16="http://schemas.microsoft.com/office/drawing/2014/main" id="{00000000-0008-0000-0500-0000B3000000}"/>
            </a:ext>
          </a:extLst>
        </xdr:cNvPr>
        <xdr:cNvSpPr txBox="1"/>
      </xdr:nvSpPr>
      <xdr:spPr>
        <a:xfrm>
          <a:off x="6130965" y="65321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40</xdr:row>
      <xdr:rowOff>84487</xdr:rowOff>
    </xdr:from>
    <xdr:ext cx="51296" cy="86688"/>
    <xdr:sp macro="" textlink="">
      <xdr:nvSpPr>
        <xdr:cNvPr id="180" name="テキスト ボックス 179">
          <a:extLst>
            <a:ext uri="{FF2B5EF4-FFF2-40B4-BE49-F238E27FC236}">
              <a16:creationId xmlns:a16="http://schemas.microsoft.com/office/drawing/2014/main" id="{00000000-0008-0000-0500-0000B4000000}"/>
            </a:ext>
          </a:extLst>
        </xdr:cNvPr>
        <xdr:cNvSpPr txBox="1"/>
      </xdr:nvSpPr>
      <xdr:spPr>
        <a:xfrm>
          <a:off x="6130965" y="68377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42</xdr:row>
      <xdr:rowOff>100977</xdr:rowOff>
    </xdr:from>
    <xdr:ext cx="51296" cy="86894"/>
    <xdr:sp macro="" textlink="">
      <xdr:nvSpPr>
        <xdr:cNvPr id="181" name="テキスト ボックス 180">
          <a:extLst>
            <a:ext uri="{FF2B5EF4-FFF2-40B4-BE49-F238E27FC236}">
              <a16:creationId xmlns:a16="http://schemas.microsoft.com/office/drawing/2014/main" id="{00000000-0008-0000-0500-0000B5000000}"/>
            </a:ext>
          </a:extLst>
        </xdr:cNvPr>
        <xdr:cNvSpPr txBox="1"/>
      </xdr:nvSpPr>
      <xdr:spPr>
        <a:xfrm>
          <a:off x="6130965" y="71590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46</xdr:row>
      <xdr:rowOff>74682</xdr:rowOff>
    </xdr:from>
    <xdr:ext cx="51296" cy="85821"/>
    <xdr:sp macro="" textlink="">
      <xdr:nvSpPr>
        <xdr:cNvPr id="182" name="テキスト ボックス 181">
          <a:extLst>
            <a:ext uri="{FF2B5EF4-FFF2-40B4-BE49-F238E27FC236}">
              <a16:creationId xmlns:a16="http://schemas.microsoft.com/office/drawing/2014/main" id="{00000000-0008-0000-0500-0000B6000000}"/>
            </a:ext>
          </a:extLst>
        </xdr:cNvPr>
        <xdr:cNvSpPr txBox="1"/>
      </xdr:nvSpPr>
      <xdr:spPr>
        <a:xfrm>
          <a:off x="6130965" y="77423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48</xdr:row>
      <xdr:rowOff>85459</xdr:rowOff>
    </xdr:from>
    <xdr:ext cx="51296" cy="85821"/>
    <xdr:sp macro="" textlink="">
      <xdr:nvSpPr>
        <xdr:cNvPr id="183" name="テキスト ボックス 182">
          <a:extLst>
            <a:ext uri="{FF2B5EF4-FFF2-40B4-BE49-F238E27FC236}">
              <a16:creationId xmlns:a16="http://schemas.microsoft.com/office/drawing/2014/main" id="{00000000-0008-0000-0500-0000B7000000}"/>
            </a:ext>
          </a:extLst>
        </xdr:cNvPr>
        <xdr:cNvSpPr txBox="1"/>
      </xdr:nvSpPr>
      <xdr:spPr>
        <a:xfrm>
          <a:off x="6130965" y="80578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50</xdr:row>
      <xdr:rowOff>103979</xdr:rowOff>
    </xdr:from>
    <xdr:ext cx="51296" cy="85821"/>
    <xdr:sp macro="" textlink="">
      <xdr:nvSpPr>
        <xdr:cNvPr id="184" name="テキスト ボックス 183">
          <a:extLst>
            <a:ext uri="{FF2B5EF4-FFF2-40B4-BE49-F238E27FC236}">
              <a16:creationId xmlns:a16="http://schemas.microsoft.com/office/drawing/2014/main" id="{00000000-0008-0000-0500-0000B8000000}"/>
            </a:ext>
          </a:extLst>
        </xdr:cNvPr>
        <xdr:cNvSpPr txBox="1"/>
      </xdr:nvSpPr>
      <xdr:spPr>
        <a:xfrm>
          <a:off x="6130965" y="838120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52</xdr:row>
      <xdr:rowOff>76337</xdr:rowOff>
    </xdr:from>
    <xdr:ext cx="51296" cy="85821"/>
    <xdr:sp macro="" textlink="">
      <xdr:nvSpPr>
        <xdr:cNvPr id="185" name="テキスト ボックス 184">
          <a:extLst>
            <a:ext uri="{FF2B5EF4-FFF2-40B4-BE49-F238E27FC236}">
              <a16:creationId xmlns:a16="http://schemas.microsoft.com/office/drawing/2014/main" id="{00000000-0008-0000-0500-0000B9000000}"/>
            </a:ext>
          </a:extLst>
        </xdr:cNvPr>
        <xdr:cNvSpPr txBox="1"/>
      </xdr:nvSpPr>
      <xdr:spPr>
        <a:xfrm>
          <a:off x="6130965" y="86583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44</xdr:row>
      <xdr:rowOff>75875</xdr:rowOff>
    </xdr:from>
    <xdr:ext cx="51296" cy="85821"/>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6130965" y="74387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54</xdr:row>
      <xdr:rowOff>83677</xdr:rowOff>
    </xdr:from>
    <xdr:ext cx="51296" cy="85821"/>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6130965" y="89705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56</xdr:row>
      <xdr:rowOff>80165</xdr:rowOff>
    </xdr:from>
    <xdr:ext cx="51296" cy="85821"/>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6130965" y="927179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314325</xdr:colOff>
      <xdr:row>73</xdr:row>
      <xdr:rowOff>180975</xdr:rowOff>
    </xdr:from>
    <xdr:to>
      <xdr:col>30</xdr:col>
      <xdr:colOff>76200</xdr:colOff>
      <xdr:row>73</xdr:row>
      <xdr:rowOff>257175</xdr:rowOff>
    </xdr:to>
    <xdr:sp macro="" textlink="">
      <xdr:nvSpPr>
        <xdr:cNvPr id="601643" name="Oval 6">
          <a:extLst>
            <a:ext uri="{FF2B5EF4-FFF2-40B4-BE49-F238E27FC236}">
              <a16:creationId xmlns:a16="http://schemas.microsoft.com/office/drawing/2014/main" id="{00000000-0008-0000-0500-00002B2E0900}"/>
            </a:ext>
          </a:extLst>
        </xdr:cNvPr>
        <xdr:cNvSpPr>
          <a:spLocks noChangeArrowheads="1"/>
        </xdr:cNvSpPr>
      </xdr:nvSpPr>
      <xdr:spPr bwMode="auto">
        <a:xfrm>
          <a:off x="4648200" y="122967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77</xdr:row>
      <xdr:rowOff>180975</xdr:rowOff>
    </xdr:from>
    <xdr:to>
      <xdr:col>30</xdr:col>
      <xdr:colOff>76200</xdr:colOff>
      <xdr:row>77</xdr:row>
      <xdr:rowOff>257175</xdr:rowOff>
    </xdr:to>
    <xdr:sp macro="" textlink="">
      <xdr:nvSpPr>
        <xdr:cNvPr id="601644" name="Oval 7">
          <a:extLst>
            <a:ext uri="{FF2B5EF4-FFF2-40B4-BE49-F238E27FC236}">
              <a16:creationId xmlns:a16="http://schemas.microsoft.com/office/drawing/2014/main" id="{00000000-0008-0000-0500-00002C2E0900}"/>
            </a:ext>
          </a:extLst>
        </xdr:cNvPr>
        <xdr:cNvSpPr>
          <a:spLocks noChangeArrowheads="1"/>
        </xdr:cNvSpPr>
      </xdr:nvSpPr>
      <xdr:spPr bwMode="auto">
        <a:xfrm>
          <a:off x="4648200" y="129063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79</xdr:row>
      <xdr:rowOff>180975</xdr:rowOff>
    </xdr:from>
    <xdr:to>
      <xdr:col>30</xdr:col>
      <xdr:colOff>76200</xdr:colOff>
      <xdr:row>79</xdr:row>
      <xdr:rowOff>257175</xdr:rowOff>
    </xdr:to>
    <xdr:sp macro="" textlink="">
      <xdr:nvSpPr>
        <xdr:cNvPr id="601645" name="Oval 8">
          <a:extLst>
            <a:ext uri="{FF2B5EF4-FFF2-40B4-BE49-F238E27FC236}">
              <a16:creationId xmlns:a16="http://schemas.microsoft.com/office/drawing/2014/main" id="{00000000-0008-0000-0500-00002D2E0900}"/>
            </a:ext>
          </a:extLst>
        </xdr:cNvPr>
        <xdr:cNvSpPr>
          <a:spLocks noChangeArrowheads="1"/>
        </xdr:cNvSpPr>
      </xdr:nvSpPr>
      <xdr:spPr bwMode="auto">
        <a:xfrm>
          <a:off x="4648200" y="132111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69</xdr:row>
      <xdr:rowOff>180975</xdr:rowOff>
    </xdr:from>
    <xdr:to>
      <xdr:col>30</xdr:col>
      <xdr:colOff>76200</xdr:colOff>
      <xdr:row>69</xdr:row>
      <xdr:rowOff>257175</xdr:rowOff>
    </xdr:to>
    <xdr:sp macro="" textlink="">
      <xdr:nvSpPr>
        <xdr:cNvPr id="601646" name="Oval 23">
          <a:extLst>
            <a:ext uri="{FF2B5EF4-FFF2-40B4-BE49-F238E27FC236}">
              <a16:creationId xmlns:a16="http://schemas.microsoft.com/office/drawing/2014/main" id="{00000000-0008-0000-0500-00002E2E0900}"/>
            </a:ext>
          </a:extLst>
        </xdr:cNvPr>
        <xdr:cNvSpPr>
          <a:spLocks noChangeArrowheads="1"/>
        </xdr:cNvSpPr>
      </xdr:nvSpPr>
      <xdr:spPr bwMode="auto">
        <a:xfrm>
          <a:off x="4648200" y="116871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71</xdr:row>
      <xdr:rowOff>180975</xdr:rowOff>
    </xdr:from>
    <xdr:to>
      <xdr:col>30</xdr:col>
      <xdr:colOff>76200</xdr:colOff>
      <xdr:row>71</xdr:row>
      <xdr:rowOff>257175</xdr:rowOff>
    </xdr:to>
    <xdr:sp macro="" textlink="">
      <xdr:nvSpPr>
        <xdr:cNvPr id="601647" name="Oval 24">
          <a:extLst>
            <a:ext uri="{FF2B5EF4-FFF2-40B4-BE49-F238E27FC236}">
              <a16:creationId xmlns:a16="http://schemas.microsoft.com/office/drawing/2014/main" id="{00000000-0008-0000-0500-00002F2E0900}"/>
            </a:ext>
          </a:extLst>
        </xdr:cNvPr>
        <xdr:cNvSpPr>
          <a:spLocks noChangeArrowheads="1"/>
        </xdr:cNvSpPr>
      </xdr:nvSpPr>
      <xdr:spPr bwMode="auto">
        <a:xfrm>
          <a:off x="4648200" y="119919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75</xdr:row>
      <xdr:rowOff>180975</xdr:rowOff>
    </xdr:from>
    <xdr:to>
      <xdr:col>30</xdr:col>
      <xdr:colOff>76200</xdr:colOff>
      <xdr:row>75</xdr:row>
      <xdr:rowOff>257175</xdr:rowOff>
    </xdr:to>
    <xdr:sp macro="" textlink="">
      <xdr:nvSpPr>
        <xdr:cNvPr id="601648" name="Oval 25">
          <a:extLst>
            <a:ext uri="{FF2B5EF4-FFF2-40B4-BE49-F238E27FC236}">
              <a16:creationId xmlns:a16="http://schemas.microsoft.com/office/drawing/2014/main" id="{00000000-0008-0000-0500-0000302E0900}"/>
            </a:ext>
          </a:extLst>
        </xdr:cNvPr>
        <xdr:cNvSpPr>
          <a:spLocks noChangeArrowheads="1"/>
        </xdr:cNvSpPr>
      </xdr:nvSpPr>
      <xdr:spPr bwMode="auto">
        <a:xfrm>
          <a:off x="4648200" y="126015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133696</xdr:colOff>
      <xdr:row>65</xdr:row>
      <xdr:rowOff>104073</xdr:rowOff>
    </xdr:from>
    <xdr:ext cx="51296" cy="85821"/>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4438996" y="1101019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67</xdr:row>
      <xdr:rowOff>77700</xdr:rowOff>
    </xdr:from>
    <xdr:ext cx="51296" cy="85821"/>
    <xdr:sp macro="" textlink="">
      <xdr:nvSpPr>
        <xdr:cNvPr id="105" name="テキスト ボックス 104">
          <a:extLst>
            <a:ext uri="{FF2B5EF4-FFF2-40B4-BE49-F238E27FC236}">
              <a16:creationId xmlns:a16="http://schemas.microsoft.com/office/drawing/2014/main" id="{00000000-0008-0000-0500-000069000000}"/>
            </a:ext>
          </a:extLst>
        </xdr:cNvPr>
        <xdr:cNvSpPr txBox="1"/>
      </xdr:nvSpPr>
      <xdr:spPr>
        <a:xfrm>
          <a:off x="4438996" y="112886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69</xdr:row>
      <xdr:rowOff>78441</xdr:rowOff>
    </xdr:from>
    <xdr:ext cx="51296" cy="86688"/>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4438996" y="115941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71</xdr:row>
      <xdr:rowOff>101281</xdr:rowOff>
    </xdr:from>
    <xdr:ext cx="51296" cy="86894"/>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4438996" y="119218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75</xdr:row>
      <xdr:rowOff>78162</xdr:rowOff>
    </xdr:from>
    <xdr:ext cx="51296" cy="86688"/>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438996" y="125082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77</xdr:row>
      <xdr:rowOff>79413</xdr:rowOff>
    </xdr:from>
    <xdr:ext cx="51296" cy="85821"/>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4438996" y="128143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79</xdr:row>
      <xdr:rowOff>103013</xdr:rowOff>
    </xdr:from>
    <xdr:ext cx="51296" cy="85821"/>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4438996" y="131427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81</xdr:row>
      <xdr:rowOff>102994</xdr:rowOff>
    </xdr:from>
    <xdr:ext cx="51296" cy="85821"/>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4438996" y="134475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73</xdr:row>
      <xdr:rowOff>76179</xdr:rowOff>
    </xdr:from>
    <xdr:ext cx="51296" cy="85821"/>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4438996" y="1220150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83</xdr:row>
      <xdr:rowOff>79546</xdr:rowOff>
    </xdr:from>
    <xdr:ext cx="51296" cy="85821"/>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4438996" y="137288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85</xdr:row>
      <xdr:rowOff>85559</xdr:rowOff>
    </xdr:from>
    <xdr:ext cx="51296" cy="85821"/>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4438996" y="14039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87</xdr:row>
      <xdr:rowOff>104080</xdr:rowOff>
    </xdr:from>
    <xdr:ext cx="51296" cy="85821"/>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4438996" y="1436300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89</xdr:row>
      <xdr:rowOff>115490</xdr:rowOff>
    </xdr:from>
    <xdr:ext cx="51296" cy="85821"/>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4438996" y="146792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93</xdr:row>
      <xdr:rowOff>76495</xdr:rowOff>
    </xdr:from>
    <xdr:ext cx="51296" cy="85821"/>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4438996" y="152498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95</xdr:row>
      <xdr:rowOff>103782</xdr:rowOff>
    </xdr:from>
    <xdr:ext cx="51296" cy="85821"/>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4438996" y="155819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97</xdr:row>
      <xdr:rowOff>75312</xdr:rowOff>
    </xdr:from>
    <xdr:ext cx="51296" cy="85821"/>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4438996" y="158582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99</xdr:row>
      <xdr:rowOff>78150</xdr:rowOff>
    </xdr:from>
    <xdr:ext cx="51296" cy="85821"/>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4438996" y="161658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91</xdr:row>
      <xdr:rowOff>77688</xdr:rowOff>
    </xdr:from>
    <xdr:ext cx="51296" cy="85821"/>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4438996" y="149462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101</xdr:row>
      <xdr:rowOff>85490</xdr:rowOff>
    </xdr:from>
    <xdr:ext cx="51296" cy="86688"/>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4438996" y="164780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103</xdr:row>
      <xdr:rowOff>75628</xdr:rowOff>
    </xdr:from>
    <xdr:ext cx="51296" cy="85821"/>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4438996" y="167729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65</xdr:row>
      <xdr:rowOff>104090</xdr:rowOff>
    </xdr:from>
    <xdr:ext cx="51296" cy="85821"/>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4989018" y="110102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67</xdr:row>
      <xdr:rowOff>76447</xdr:rowOff>
    </xdr:from>
    <xdr:ext cx="51296" cy="85821"/>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4989018" y="112873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69</xdr:row>
      <xdr:rowOff>77188</xdr:rowOff>
    </xdr:from>
    <xdr:ext cx="51296" cy="86688"/>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4989018" y="115929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71</xdr:row>
      <xdr:rowOff>84788</xdr:rowOff>
    </xdr:from>
    <xdr:ext cx="51296" cy="85821"/>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4989018" y="119053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75</xdr:row>
      <xdr:rowOff>76909</xdr:rowOff>
    </xdr:from>
    <xdr:ext cx="51296" cy="86688"/>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4989018" y="125070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77</xdr:row>
      <xdr:rowOff>78160</xdr:rowOff>
    </xdr:from>
    <xdr:ext cx="51296" cy="85821"/>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4989018" y="128130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79</xdr:row>
      <xdr:rowOff>85250</xdr:rowOff>
    </xdr:from>
    <xdr:ext cx="51296" cy="85821"/>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4989018" y="131249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81</xdr:row>
      <xdr:rowOff>103011</xdr:rowOff>
    </xdr:from>
    <xdr:ext cx="51296" cy="85821"/>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4989018" y="134475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73</xdr:row>
      <xdr:rowOff>74926</xdr:rowOff>
    </xdr:from>
    <xdr:ext cx="51296" cy="85821"/>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4989018" y="1220025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83</xdr:row>
      <xdr:rowOff>78293</xdr:rowOff>
    </xdr:from>
    <xdr:ext cx="51296" cy="85821"/>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4989018" y="137276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85</xdr:row>
      <xdr:rowOff>84306</xdr:rowOff>
    </xdr:from>
    <xdr:ext cx="51296" cy="85821"/>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4989018" y="140384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87</xdr:row>
      <xdr:rowOff>85047</xdr:rowOff>
    </xdr:from>
    <xdr:ext cx="51296" cy="85821"/>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4989018" y="143439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89</xdr:row>
      <xdr:rowOff>114237</xdr:rowOff>
    </xdr:from>
    <xdr:ext cx="51296" cy="85821"/>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4989018" y="146779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93</xdr:row>
      <xdr:rowOff>75242</xdr:rowOff>
    </xdr:from>
    <xdr:ext cx="51296" cy="85821"/>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4989018" y="152485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95</xdr:row>
      <xdr:rowOff>103799</xdr:rowOff>
    </xdr:from>
    <xdr:ext cx="51296" cy="85821"/>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4989018" y="155819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97</xdr:row>
      <xdr:rowOff>114699</xdr:rowOff>
    </xdr:from>
    <xdr:ext cx="51296" cy="85821"/>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4989018" y="158976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99</xdr:row>
      <xdr:rowOff>76897</xdr:rowOff>
    </xdr:from>
    <xdr:ext cx="51296" cy="85821"/>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4989018" y="161646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91</xdr:row>
      <xdr:rowOff>76435</xdr:rowOff>
    </xdr:from>
    <xdr:ext cx="51296" cy="85821"/>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4989018" y="149449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101</xdr:row>
      <xdr:rowOff>84237</xdr:rowOff>
    </xdr:from>
    <xdr:ext cx="51296" cy="86688"/>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4989018" y="164767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103</xdr:row>
      <xdr:rowOff>74375</xdr:rowOff>
    </xdr:from>
    <xdr:ext cx="51296" cy="85821"/>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4989018" y="167717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65</xdr:row>
      <xdr:rowOff>104074</xdr:rowOff>
    </xdr:from>
    <xdr:ext cx="51296" cy="66750"/>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5737723" y="1102924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67</xdr:row>
      <xdr:rowOff>76431</xdr:rowOff>
    </xdr:from>
    <xdr:ext cx="51296" cy="66750"/>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5737723" y="113064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69</xdr:row>
      <xdr:rowOff>77172</xdr:rowOff>
    </xdr:from>
    <xdr:ext cx="51296" cy="66750"/>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5737723" y="116119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71</xdr:row>
      <xdr:rowOff>84772</xdr:rowOff>
    </xdr:from>
    <xdr:ext cx="51296" cy="66750"/>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5737723" y="119243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75</xdr:row>
      <xdr:rowOff>76893</xdr:rowOff>
    </xdr:from>
    <xdr:ext cx="51296" cy="66750"/>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5737723" y="1252606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77</xdr:row>
      <xdr:rowOff>78144</xdr:rowOff>
    </xdr:from>
    <xdr:ext cx="51296" cy="66750"/>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5737723" y="12832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79</xdr:row>
      <xdr:rowOff>85234</xdr:rowOff>
    </xdr:from>
    <xdr:ext cx="51296" cy="66750"/>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5737723" y="131440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81</xdr:row>
      <xdr:rowOff>102995</xdr:rowOff>
    </xdr:from>
    <xdr:ext cx="51296" cy="66750"/>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5737723" y="1346657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73</xdr:row>
      <xdr:rowOff>74910</xdr:rowOff>
    </xdr:from>
    <xdr:ext cx="51296" cy="66750"/>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5737723" y="122192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83</xdr:row>
      <xdr:rowOff>78277</xdr:rowOff>
    </xdr:from>
    <xdr:ext cx="51296" cy="66750"/>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5737723" y="137466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85</xdr:row>
      <xdr:rowOff>84290</xdr:rowOff>
    </xdr:from>
    <xdr:ext cx="51296" cy="66750"/>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5737723" y="140574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87</xdr:row>
      <xdr:rowOff>85031</xdr:rowOff>
    </xdr:from>
    <xdr:ext cx="51296" cy="66750"/>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5737723" y="143630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89</xdr:row>
      <xdr:rowOff>114221</xdr:rowOff>
    </xdr:from>
    <xdr:ext cx="51296" cy="66750"/>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5737723" y="146969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93</xdr:row>
      <xdr:rowOff>75226</xdr:rowOff>
    </xdr:from>
    <xdr:ext cx="51296" cy="66750"/>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5737723" y="152676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95</xdr:row>
      <xdr:rowOff>103783</xdr:rowOff>
    </xdr:from>
    <xdr:ext cx="51296" cy="66750"/>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5737723" y="156009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97</xdr:row>
      <xdr:rowOff>114683</xdr:rowOff>
    </xdr:from>
    <xdr:ext cx="51296" cy="66750"/>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5737723" y="159166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99</xdr:row>
      <xdr:rowOff>76881</xdr:rowOff>
    </xdr:from>
    <xdr:ext cx="51296" cy="66750"/>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5737723" y="16183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91</xdr:row>
      <xdr:rowOff>76419</xdr:rowOff>
    </xdr:from>
    <xdr:ext cx="51296" cy="66750"/>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5737723" y="149639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101</xdr:row>
      <xdr:rowOff>84221</xdr:rowOff>
    </xdr:from>
    <xdr:ext cx="51296" cy="66750"/>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5737723" y="164957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103</xdr:row>
      <xdr:rowOff>74359</xdr:rowOff>
    </xdr:from>
    <xdr:ext cx="51296" cy="66750"/>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5737723" y="167907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65</xdr:row>
      <xdr:rowOff>103530</xdr:rowOff>
    </xdr:from>
    <xdr:ext cx="51296" cy="85821"/>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6130965" y="1100965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67</xdr:row>
      <xdr:rowOff>75887</xdr:rowOff>
    </xdr:from>
    <xdr:ext cx="51296" cy="85821"/>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6130965" y="112868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69</xdr:row>
      <xdr:rowOff>76628</xdr:rowOff>
    </xdr:from>
    <xdr:ext cx="51296" cy="86688"/>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6130965" y="115923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71</xdr:row>
      <xdr:rowOff>84228</xdr:rowOff>
    </xdr:from>
    <xdr:ext cx="51296" cy="85821"/>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6130965" y="119047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75</xdr:row>
      <xdr:rowOff>76349</xdr:rowOff>
    </xdr:from>
    <xdr:ext cx="51296" cy="86688"/>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6130965" y="125064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77</xdr:row>
      <xdr:rowOff>77600</xdr:rowOff>
    </xdr:from>
    <xdr:ext cx="51296" cy="85821"/>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6130965" y="128125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79</xdr:row>
      <xdr:rowOff>84690</xdr:rowOff>
    </xdr:from>
    <xdr:ext cx="51296" cy="85821"/>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6130965" y="131244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81</xdr:row>
      <xdr:rowOff>103721</xdr:rowOff>
    </xdr:from>
    <xdr:ext cx="51296" cy="85821"/>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6130965" y="1344824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73</xdr:row>
      <xdr:rowOff>74366</xdr:rowOff>
    </xdr:from>
    <xdr:ext cx="51296" cy="85821"/>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6130965" y="1219969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83</xdr:row>
      <xdr:rowOff>77733</xdr:rowOff>
    </xdr:from>
    <xdr:ext cx="51296" cy="85821"/>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6130965" y="137270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85</xdr:row>
      <xdr:rowOff>83746</xdr:rowOff>
    </xdr:from>
    <xdr:ext cx="51296" cy="85821"/>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6130965" y="140378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87</xdr:row>
      <xdr:rowOff>84487</xdr:rowOff>
    </xdr:from>
    <xdr:ext cx="51296" cy="85821"/>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6130965" y="143434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89</xdr:row>
      <xdr:rowOff>113677</xdr:rowOff>
    </xdr:from>
    <xdr:ext cx="51296" cy="85821"/>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6130965" y="146774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93</xdr:row>
      <xdr:rowOff>74682</xdr:rowOff>
    </xdr:from>
    <xdr:ext cx="51296" cy="85821"/>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6130965" y="15248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95</xdr:row>
      <xdr:rowOff>79109</xdr:rowOff>
    </xdr:from>
    <xdr:ext cx="51296" cy="86688"/>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6130965" y="155572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97</xdr:row>
      <xdr:rowOff>114139</xdr:rowOff>
    </xdr:from>
    <xdr:ext cx="51296" cy="85821"/>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6130965" y="158970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99</xdr:row>
      <xdr:rowOff>76337</xdr:rowOff>
    </xdr:from>
    <xdr:ext cx="51296" cy="85821"/>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6130965" y="161640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91</xdr:row>
      <xdr:rowOff>75875</xdr:rowOff>
    </xdr:from>
    <xdr:ext cx="51296" cy="85821"/>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6130965" y="149444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101</xdr:row>
      <xdr:rowOff>83677</xdr:rowOff>
    </xdr:from>
    <xdr:ext cx="51296" cy="86688"/>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6130965" y="164762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103</xdr:row>
      <xdr:rowOff>73815</xdr:rowOff>
    </xdr:from>
    <xdr:ext cx="51296" cy="85821"/>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6130965" y="1677114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56</xdr:row>
      <xdr:rowOff>75628</xdr:rowOff>
    </xdr:from>
    <xdr:ext cx="51296" cy="85821"/>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4438996" y="92672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56</xdr:row>
      <xdr:rowOff>74359</xdr:rowOff>
    </xdr:from>
    <xdr:ext cx="51296" cy="66750"/>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5737723" y="92850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121</xdr:row>
      <xdr:rowOff>6960</xdr:rowOff>
    </xdr:from>
    <xdr:to>
      <xdr:col>30</xdr:col>
      <xdr:colOff>75854</xdr:colOff>
      <xdr:row>121</xdr:row>
      <xdr:rowOff>6960</xdr:rowOff>
    </xdr:to>
    <xdr:sp macro="" textlink="">
      <xdr:nvSpPr>
        <xdr:cNvPr id="304" name="Oval 6">
          <a:extLst>
            <a:ext uri="{FF2B5EF4-FFF2-40B4-BE49-F238E27FC236}">
              <a16:creationId xmlns:a16="http://schemas.microsoft.com/office/drawing/2014/main" id="{00000000-0008-0000-0500-000030010000}"/>
            </a:ext>
          </a:extLst>
        </xdr:cNvPr>
        <xdr:cNvSpPr>
          <a:spLocks noChangeArrowheads="1"/>
        </xdr:cNvSpPr>
      </xdr:nvSpPr>
      <xdr:spPr bwMode="auto">
        <a:xfrm>
          <a:off x="4647854" y="198094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125</xdr:row>
      <xdr:rowOff>6960</xdr:rowOff>
    </xdr:from>
    <xdr:to>
      <xdr:col>30</xdr:col>
      <xdr:colOff>75854</xdr:colOff>
      <xdr:row>125</xdr:row>
      <xdr:rowOff>6960</xdr:rowOff>
    </xdr:to>
    <xdr:sp macro="" textlink="">
      <xdr:nvSpPr>
        <xdr:cNvPr id="307" name="Oval 7">
          <a:extLst>
            <a:ext uri="{FF2B5EF4-FFF2-40B4-BE49-F238E27FC236}">
              <a16:creationId xmlns:a16="http://schemas.microsoft.com/office/drawing/2014/main" id="{00000000-0008-0000-0500-000033010000}"/>
            </a:ext>
          </a:extLst>
        </xdr:cNvPr>
        <xdr:cNvSpPr>
          <a:spLocks noChangeArrowheads="1"/>
        </xdr:cNvSpPr>
      </xdr:nvSpPr>
      <xdr:spPr bwMode="auto">
        <a:xfrm>
          <a:off x="4647854" y="204190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127</xdr:row>
      <xdr:rowOff>6960</xdr:rowOff>
    </xdr:from>
    <xdr:to>
      <xdr:col>30</xdr:col>
      <xdr:colOff>75854</xdr:colOff>
      <xdr:row>127</xdr:row>
      <xdr:rowOff>6960</xdr:rowOff>
    </xdr:to>
    <xdr:sp macro="" textlink="">
      <xdr:nvSpPr>
        <xdr:cNvPr id="308" name="Oval 8">
          <a:extLst>
            <a:ext uri="{FF2B5EF4-FFF2-40B4-BE49-F238E27FC236}">
              <a16:creationId xmlns:a16="http://schemas.microsoft.com/office/drawing/2014/main" id="{00000000-0008-0000-0500-000034010000}"/>
            </a:ext>
          </a:extLst>
        </xdr:cNvPr>
        <xdr:cNvSpPr>
          <a:spLocks noChangeArrowheads="1"/>
        </xdr:cNvSpPr>
      </xdr:nvSpPr>
      <xdr:spPr bwMode="auto">
        <a:xfrm>
          <a:off x="4647854" y="20723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117</xdr:row>
      <xdr:rowOff>6960</xdr:rowOff>
    </xdr:from>
    <xdr:to>
      <xdr:col>30</xdr:col>
      <xdr:colOff>75854</xdr:colOff>
      <xdr:row>117</xdr:row>
      <xdr:rowOff>6960</xdr:rowOff>
    </xdr:to>
    <xdr:sp macro="" textlink="">
      <xdr:nvSpPr>
        <xdr:cNvPr id="309" name="Oval 23">
          <a:extLst>
            <a:ext uri="{FF2B5EF4-FFF2-40B4-BE49-F238E27FC236}">
              <a16:creationId xmlns:a16="http://schemas.microsoft.com/office/drawing/2014/main" id="{00000000-0008-0000-0500-000035010000}"/>
            </a:ext>
          </a:extLst>
        </xdr:cNvPr>
        <xdr:cNvSpPr>
          <a:spLocks noChangeArrowheads="1"/>
        </xdr:cNvSpPr>
      </xdr:nvSpPr>
      <xdr:spPr bwMode="auto">
        <a:xfrm>
          <a:off x="4647854" y="19199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119</xdr:row>
      <xdr:rowOff>6960</xdr:rowOff>
    </xdr:from>
    <xdr:to>
      <xdr:col>30</xdr:col>
      <xdr:colOff>75854</xdr:colOff>
      <xdr:row>119</xdr:row>
      <xdr:rowOff>6960</xdr:rowOff>
    </xdr:to>
    <xdr:sp macro="" textlink="">
      <xdr:nvSpPr>
        <xdr:cNvPr id="310" name="Oval 24">
          <a:extLst>
            <a:ext uri="{FF2B5EF4-FFF2-40B4-BE49-F238E27FC236}">
              <a16:creationId xmlns:a16="http://schemas.microsoft.com/office/drawing/2014/main" id="{00000000-0008-0000-0500-000036010000}"/>
            </a:ext>
          </a:extLst>
        </xdr:cNvPr>
        <xdr:cNvSpPr>
          <a:spLocks noChangeArrowheads="1"/>
        </xdr:cNvSpPr>
      </xdr:nvSpPr>
      <xdr:spPr bwMode="auto">
        <a:xfrm>
          <a:off x="4647854" y="195046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123</xdr:row>
      <xdr:rowOff>6960</xdr:rowOff>
    </xdr:from>
    <xdr:to>
      <xdr:col>30</xdr:col>
      <xdr:colOff>75854</xdr:colOff>
      <xdr:row>123</xdr:row>
      <xdr:rowOff>6960</xdr:rowOff>
    </xdr:to>
    <xdr:sp macro="" textlink="">
      <xdr:nvSpPr>
        <xdr:cNvPr id="311" name="Oval 25">
          <a:extLst>
            <a:ext uri="{FF2B5EF4-FFF2-40B4-BE49-F238E27FC236}">
              <a16:creationId xmlns:a16="http://schemas.microsoft.com/office/drawing/2014/main" id="{00000000-0008-0000-0500-000037010000}"/>
            </a:ext>
          </a:extLst>
        </xdr:cNvPr>
        <xdr:cNvSpPr>
          <a:spLocks noChangeArrowheads="1"/>
        </xdr:cNvSpPr>
      </xdr:nvSpPr>
      <xdr:spPr bwMode="auto">
        <a:xfrm>
          <a:off x="4647854" y="20114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112</xdr:row>
      <xdr:rowOff>116113</xdr:rowOff>
    </xdr:from>
    <xdr:ext cx="51296" cy="78205"/>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4638675" y="185469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114</xdr:row>
      <xdr:rowOff>91010</xdr:rowOff>
    </xdr:from>
    <xdr:ext cx="51296" cy="85821"/>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4638675" y="188266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116</xdr:row>
      <xdr:rowOff>85401</xdr:rowOff>
    </xdr:from>
    <xdr:ext cx="51296" cy="85821"/>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4638675" y="191258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118</xdr:row>
      <xdr:rowOff>120941</xdr:rowOff>
    </xdr:from>
    <xdr:ext cx="51296" cy="85821"/>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4638675" y="194662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122</xdr:row>
      <xdr:rowOff>91472</xdr:rowOff>
    </xdr:from>
    <xdr:ext cx="51296" cy="85821"/>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4638675" y="200463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124</xdr:row>
      <xdr:rowOff>86373</xdr:rowOff>
    </xdr:from>
    <xdr:ext cx="51296" cy="85821"/>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4638675" y="203460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126</xdr:row>
      <xdr:rowOff>115053</xdr:rowOff>
    </xdr:from>
    <xdr:ext cx="51296" cy="86894"/>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4638675" y="206795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128</xdr:row>
      <xdr:rowOff>109954</xdr:rowOff>
    </xdr:from>
    <xdr:ext cx="51296" cy="85821"/>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4638675" y="209792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120</xdr:row>
      <xdr:rowOff>89489</xdr:rowOff>
    </xdr:from>
    <xdr:ext cx="51296" cy="85821"/>
    <xdr:sp macro="" textlink="">
      <xdr:nvSpPr>
        <xdr:cNvPr id="320" name="テキスト ボックス 319">
          <a:extLst>
            <a:ext uri="{FF2B5EF4-FFF2-40B4-BE49-F238E27FC236}">
              <a16:creationId xmlns:a16="http://schemas.microsoft.com/office/drawing/2014/main" id="{00000000-0008-0000-0500-000040010000}"/>
            </a:ext>
          </a:extLst>
        </xdr:cNvPr>
        <xdr:cNvSpPr txBox="1"/>
      </xdr:nvSpPr>
      <xdr:spPr>
        <a:xfrm>
          <a:off x="4638675" y="197395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130</xdr:row>
      <xdr:rowOff>86506</xdr:rowOff>
    </xdr:from>
    <xdr:ext cx="51296" cy="85821"/>
    <xdr:sp macro="" textlink="">
      <xdr:nvSpPr>
        <xdr:cNvPr id="321" name="テキスト ボックス 320">
          <a:extLst>
            <a:ext uri="{FF2B5EF4-FFF2-40B4-BE49-F238E27FC236}">
              <a16:creationId xmlns:a16="http://schemas.microsoft.com/office/drawing/2014/main" id="{00000000-0008-0000-0500-000041010000}"/>
            </a:ext>
          </a:extLst>
        </xdr:cNvPr>
        <xdr:cNvSpPr txBox="1"/>
      </xdr:nvSpPr>
      <xdr:spPr>
        <a:xfrm>
          <a:off x="4638675" y="212605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132</xdr:row>
      <xdr:rowOff>92519</xdr:rowOff>
    </xdr:from>
    <xdr:ext cx="51296" cy="85821"/>
    <xdr:sp macro="" textlink="">
      <xdr:nvSpPr>
        <xdr:cNvPr id="322" name="テキスト ボックス 321">
          <a:extLst>
            <a:ext uri="{FF2B5EF4-FFF2-40B4-BE49-F238E27FC236}">
              <a16:creationId xmlns:a16="http://schemas.microsoft.com/office/drawing/2014/main" id="{00000000-0008-0000-0500-000042010000}"/>
            </a:ext>
          </a:extLst>
        </xdr:cNvPr>
        <xdr:cNvSpPr txBox="1"/>
      </xdr:nvSpPr>
      <xdr:spPr>
        <a:xfrm>
          <a:off x="4638675" y="215713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134</xdr:row>
      <xdr:rowOff>114850</xdr:rowOff>
    </xdr:from>
    <xdr:ext cx="51296" cy="85821"/>
    <xdr:sp macro="" textlink="">
      <xdr:nvSpPr>
        <xdr:cNvPr id="323" name="テキスト ボックス 322">
          <a:extLst>
            <a:ext uri="{FF2B5EF4-FFF2-40B4-BE49-F238E27FC236}">
              <a16:creationId xmlns:a16="http://schemas.microsoft.com/office/drawing/2014/main" id="{00000000-0008-0000-0500-000043010000}"/>
            </a:ext>
          </a:extLst>
        </xdr:cNvPr>
        <xdr:cNvSpPr txBox="1"/>
      </xdr:nvSpPr>
      <xdr:spPr>
        <a:xfrm>
          <a:off x="4638675" y="218985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136</xdr:row>
      <xdr:rowOff>109750</xdr:rowOff>
    </xdr:from>
    <xdr:ext cx="51296" cy="85821"/>
    <xdr:sp macro="" textlink="">
      <xdr:nvSpPr>
        <xdr:cNvPr id="324" name="テキスト ボックス 323">
          <a:extLst>
            <a:ext uri="{FF2B5EF4-FFF2-40B4-BE49-F238E27FC236}">
              <a16:creationId xmlns:a16="http://schemas.microsoft.com/office/drawing/2014/main" id="{00000000-0008-0000-0500-000044010000}"/>
            </a:ext>
          </a:extLst>
        </xdr:cNvPr>
        <xdr:cNvSpPr txBox="1"/>
      </xdr:nvSpPr>
      <xdr:spPr>
        <a:xfrm>
          <a:off x="4638675" y="221982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140</xdr:row>
      <xdr:rowOff>83455</xdr:rowOff>
    </xdr:from>
    <xdr:ext cx="51296" cy="85821"/>
    <xdr:sp macro="" textlink="">
      <xdr:nvSpPr>
        <xdr:cNvPr id="325" name="テキスト ボックス 324">
          <a:extLst>
            <a:ext uri="{FF2B5EF4-FFF2-40B4-BE49-F238E27FC236}">
              <a16:creationId xmlns:a16="http://schemas.microsoft.com/office/drawing/2014/main" id="{00000000-0008-0000-0500-000045010000}"/>
            </a:ext>
          </a:extLst>
        </xdr:cNvPr>
        <xdr:cNvSpPr txBox="1"/>
      </xdr:nvSpPr>
      <xdr:spPr>
        <a:xfrm>
          <a:off x="4638675" y="227815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142</xdr:row>
      <xdr:rowOff>109472</xdr:rowOff>
    </xdr:from>
    <xdr:ext cx="51296" cy="85821"/>
    <xdr:sp macro="" textlink="">
      <xdr:nvSpPr>
        <xdr:cNvPr id="386" name="テキスト ボックス 385">
          <a:extLst>
            <a:ext uri="{FF2B5EF4-FFF2-40B4-BE49-F238E27FC236}">
              <a16:creationId xmlns:a16="http://schemas.microsoft.com/office/drawing/2014/main" id="{00000000-0008-0000-0500-000082010000}"/>
            </a:ext>
          </a:extLst>
        </xdr:cNvPr>
        <xdr:cNvSpPr txBox="1"/>
      </xdr:nvSpPr>
      <xdr:spPr>
        <a:xfrm>
          <a:off x="4638675" y="231123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144</xdr:row>
      <xdr:rowOff>88622</xdr:rowOff>
    </xdr:from>
    <xdr:ext cx="51296" cy="85821"/>
    <xdr:sp macro="" textlink="">
      <xdr:nvSpPr>
        <xdr:cNvPr id="387" name="テキスト ボックス 386">
          <a:extLst>
            <a:ext uri="{FF2B5EF4-FFF2-40B4-BE49-F238E27FC236}">
              <a16:creationId xmlns:a16="http://schemas.microsoft.com/office/drawing/2014/main" id="{00000000-0008-0000-0500-000083010000}"/>
            </a:ext>
          </a:extLst>
        </xdr:cNvPr>
        <xdr:cNvSpPr txBox="1"/>
      </xdr:nvSpPr>
      <xdr:spPr>
        <a:xfrm>
          <a:off x="4638675" y="233962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146</xdr:row>
      <xdr:rowOff>85110</xdr:rowOff>
    </xdr:from>
    <xdr:ext cx="51296" cy="85821"/>
    <xdr:sp macro="" textlink="">
      <xdr:nvSpPr>
        <xdr:cNvPr id="388" name="テキスト ボックス 387">
          <a:extLst>
            <a:ext uri="{FF2B5EF4-FFF2-40B4-BE49-F238E27FC236}">
              <a16:creationId xmlns:a16="http://schemas.microsoft.com/office/drawing/2014/main" id="{00000000-0008-0000-0500-000084010000}"/>
            </a:ext>
          </a:extLst>
        </xdr:cNvPr>
        <xdr:cNvSpPr txBox="1"/>
      </xdr:nvSpPr>
      <xdr:spPr>
        <a:xfrm>
          <a:off x="4638675" y="236975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138</xdr:row>
      <xdr:rowOff>84648</xdr:rowOff>
    </xdr:from>
    <xdr:ext cx="51296" cy="85821"/>
    <xdr:sp macro="" textlink="">
      <xdr:nvSpPr>
        <xdr:cNvPr id="389" name="テキスト ボックス 388">
          <a:extLst>
            <a:ext uri="{FF2B5EF4-FFF2-40B4-BE49-F238E27FC236}">
              <a16:creationId xmlns:a16="http://schemas.microsoft.com/office/drawing/2014/main" id="{00000000-0008-0000-0500-000085010000}"/>
            </a:ext>
          </a:extLst>
        </xdr:cNvPr>
        <xdr:cNvSpPr txBox="1"/>
      </xdr:nvSpPr>
      <xdr:spPr>
        <a:xfrm>
          <a:off x="4638675" y="224779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148</xdr:row>
      <xdr:rowOff>92450</xdr:rowOff>
    </xdr:from>
    <xdr:ext cx="51296" cy="85821"/>
    <xdr:sp macro="" textlink="">
      <xdr:nvSpPr>
        <xdr:cNvPr id="390" name="テキスト ボックス 389">
          <a:extLst>
            <a:ext uri="{FF2B5EF4-FFF2-40B4-BE49-F238E27FC236}">
              <a16:creationId xmlns:a16="http://schemas.microsoft.com/office/drawing/2014/main" id="{00000000-0008-0000-0500-000086010000}"/>
            </a:ext>
          </a:extLst>
        </xdr:cNvPr>
        <xdr:cNvSpPr txBox="1"/>
      </xdr:nvSpPr>
      <xdr:spPr>
        <a:xfrm>
          <a:off x="4638675" y="240097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150</xdr:row>
      <xdr:rowOff>88938</xdr:rowOff>
    </xdr:from>
    <xdr:ext cx="51296" cy="85821"/>
    <xdr:sp macro="" textlink="">
      <xdr:nvSpPr>
        <xdr:cNvPr id="391" name="テキスト ボックス 390">
          <a:extLst>
            <a:ext uri="{FF2B5EF4-FFF2-40B4-BE49-F238E27FC236}">
              <a16:creationId xmlns:a16="http://schemas.microsoft.com/office/drawing/2014/main" id="{00000000-0008-0000-0500-000087010000}"/>
            </a:ext>
          </a:extLst>
        </xdr:cNvPr>
        <xdr:cNvSpPr txBox="1"/>
      </xdr:nvSpPr>
      <xdr:spPr>
        <a:xfrm>
          <a:off x="4638675" y="243110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112</xdr:row>
      <xdr:rowOff>114860</xdr:rowOff>
    </xdr:from>
    <xdr:ext cx="51296" cy="86894"/>
    <xdr:sp macro="" textlink="">
      <xdr:nvSpPr>
        <xdr:cNvPr id="392" name="テキスト ボックス 391">
          <a:extLst>
            <a:ext uri="{FF2B5EF4-FFF2-40B4-BE49-F238E27FC236}">
              <a16:creationId xmlns:a16="http://schemas.microsoft.com/office/drawing/2014/main" id="{00000000-0008-0000-0500-000088010000}"/>
            </a:ext>
          </a:extLst>
        </xdr:cNvPr>
        <xdr:cNvSpPr txBox="1"/>
      </xdr:nvSpPr>
      <xdr:spPr>
        <a:xfrm>
          <a:off x="5188697" y="185457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114</xdr:row>
      <xdr:rowOff>89757</xdr:rowOff>
    </xdr:from>
    <xdr:ext cx="51296" cy="85821"/>
    <xdr:sp macro="" textlink="">
      <xdr:nvSpPr>
        <xdr:cNvPr id="393" name="テキスト ボックス 392">
          <a:extLst>
            <a:ext uri="{FF2B5EF4-FFF2-40B4-BE49-F238E27FC236}">
              <a16:creationId xmlns:a16="http://schemas.microsoft.com/office/drawing/2014/main" id="{00000000-0008-0000-0500-000089010000}"/>
            </a:ext>
          </a:extLst>
        </xdr:cNvPr>
        <xdr:cNvSpPr txBox="1"/>
      </xdr:nvSpPr>
      <xdr:spPr>
        <a:xfrm>
          <a:off x="5188697" y="188254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116</xdr:row>
      <xdr:rowOff>84148</xdr:rowOff>
    </xdr:from>
    <xdr:ext cx="51296" cy="85821"/>
    <xdr:sp macro="" textlink="">
      <xdr:nvSpPr>
        <xdr:cNvPr id="394" name="テキスト ボックス 393">
          <a:extLst>
            <a:ext uri="{FF2B5EF4-FFF2-40B4-BE49-F238E27FC236}">
              <a16:creationId xmlns:a16="http://schemas.microsoft.com/office/drawing/2014/main" id="{00000000-0008-0000-0500-00008A010000}"/>
            </a:ext>
          </a:extLst>
        </xdr:cNvPr>
        <xdr:cNvSpPr txBox="1"/>
      </xdr:nvSpPr>
      <xdr:spPr>
        <a:xfrm>
          <a:off x="5188697" y="191246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118</xdr:row>
      <xdr:rowOff>91748</xdr:rowOff>
    </xdr:from>
    <xdr:ext cx="51296" cy="85821"/>
    <xdr:sp macro="" textlink="">
      <xdr:nvSpPr>
        <xdr:cNvPr id="395" name="テキスト ボックス 394">
          <a:extLst>
            <a:ext uri="{FF2B5EF4-FFF2-40B4-BE49-F238E27FC236}">
              <a16:creationId xmlns:a16="http://schemas.microsoft.com/office/drawing/2014/main" id="{00000000-0008-0000-0500-00008B010000}"/>
            </a:ext>
          </a:extLst>
        </xdr:cNvPr>
        <xdr:cNvSpPr txBox="1"/>
      </xdr:nvSpPr>
      <xdr:spPr>
        <a:xfrm>
          <a:off x="5188697" y="194370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122</xdr:row>
      <xdr:rowOff>90219</xdr:rowOff>
    </xdr:from>
    <xdr:ext cx="51296" cy="85821"/>
    <xdr:sp macro="" textlink="">
      <xdr:nvSpPr>
        <xdr:cNvPr id="396" name="テキスト ボックス 395">
          <a:extLst>
            <a:ext uri="{FF2B5EF4-FFF2-40B4-BE49-F238E27FC236}">
              <a16:creationId xmlns:a16="http://schemas.microsoft.com/office/drawing/2014/main" id="{00000000-0008-0000-0500-00008C010000}"/>
            </a:ext>
          </a:extLst>
        </xdr:cNvPr>
        <xdr:cNvSpPr txBox="1"/>
      </xdr:nvSpPr>
      <xdr:spPr>
        <a:xfrm>
          <a:off x="5188697" y="200450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124</xdr:row>
      <xdr:rowOff>85120</xdr:rowOff>
    </xdr:from>
    <xdr:ext cx="51296" cy="85821"/>
    <xdr:sp macro="" textlink="">
      <xdr:nvSpPr>
        <xdr:cNvPr id="397" name="テキスト ボックス 396">
          <a:extLst>
            <a:ext uri="{FF2B5EF4-FFF2-40B4-BE49-F238E27FC236}">
              <a16:creationId xmlns:a16="http://schemas.microsoft.com/office/drawing/2014/main" id="{00000000-0008-0000-0500-00008D010000}"/>
            </a:ext>
          </a:extLst>
        </xdr:cNvPr>
        <xdr:cNvSpPr txBox="1"/>
      </xdr:nvSpPr>
      <xdr:spPr>
        <a:xfrm>
          <a:off x="5188697" y="203447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126</xdr:row>
      <xdr:rowOff>92210</xdr:rowOff>
    </xdr:from>
    <xdr:ext cx="51296" cy="85821"/>
    <xdr:sp macro="" textlink="">
      <xdr:nvSpPr>
        <xdr:cNvPr id="398" name="テキスト ボックス 397">
          <a:extLst>
            <a:ext uri="{FF2B5EF4-FFF2-40B4-BE49-F238E27FC236}">
              <a16:creationId xmlns:a16="http://schemas.microsoft.com/office/drawing/2014/main" id="{00000000-0008-0000-0500-00008E010000}"/>
            </a:ext>
          </a:extLst>
        </xdr:cNvPr>
        <xdr:cNvSpPr txBox="1"/>
      </xdr:nvSpPr>
      <xdr:spPr>
        <a:xfrm>
          <a:off x="5188697" y="206566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128</xdr:row>
      <xdr:rowOff>108701</xdr:rowOff>
    </xdr:from>
    <xdr:ext cx="51296" cy="85821"/>
    <xdr:sp macro="" textlink="">
      <xdr:nvSpPr>
        <xdr:cNvPr id="399" name="テキスト ボックス 398">
          <a:extLst>
            <a:ext uri="{FF2B5EF4-FFF2-40B4-BE49-F238E27FC236}">
              <a16:creationId xmlns:a16="http://schemas.microsoft.com/office/drawing/2014/main" id="{00000000-0008-0000-0500-00008F010000}"/>
            </a:ext>
          </a:extLst>
        </xdr:cNvPr>
        <xdr:cNvSpPr txBox="1"/>
      </xdr:nvSpPr>
      <xdr:spPr>
        <a:xfrm>
          <a:off x="5188697" y="209779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120</xdr:row>
      <xdr:rowOff>88236</xdr:rowOff>
    </xdr:from>
    <xdr:ext cx="51296" cy="85821"/>
    <xdr:sp macro="" textlink="">
      <xdr:nvSpPr>
        <xdr:cNvPr id="400" name="テキスト ボックス 399">
          <a:extLst>
            <a:ext uri="{FF2B5EF4-FFF2-40B4-BE49-F238E27FC236}">
              <a16:creationId xmlns:a16="http://schemas.microsoft.com/office/drawing/2014/main" id="{00000000-0008-0000-0500-000090010000}"/>
            </a:ext>
          </a:extLst>
        </xdr:cNvPr>
        <xdr:cNvSpPr txBox="1"/>
      </xdr:nvSpPr>
      <xdr:spPr>
        <a:xfrm>
          <a:off x="5188697" y="197383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130</xdr:row>
      <xdr:rowOff>85253</xdr:rowOff>
    </xdr:from>
    <xdr:ext cx="51296" cy="85821"/>
    <xdr:sp macro="" textlink="">
      <xdr:nvSpPr>
        <xdr:cNvPr id="401" name="テキスト ボックス 400">
          <a:extLst>
            <a:ext uri="{FF2B5EF4-FFF2-40B4-BE49-F238E27FC236}">
              <a16:creationId xmlns:a16="http://schemas.microsoft.com/office/drawing/2014/main" id="{00000000-0008-0000-0500-000091010000}"/>
            </a:ext>
          </a:extLst>
        </xdr:cNvPr>
        <xdr:cNvSpPr txBox="1"/>
      </xdr:nvSpPr>
      <xdr:spPr>
        <a:xfrm>
          <a:off x="5188697" y="212593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132</xdr:row>
      <xdr:rowOff>91266</xdr:rowOff>
    </xdr:from>
    <xdr:ext cx="51296" cy="85821"/>
    <xdr:sp macro="" textlink="">
      <xdr:nvSpPr>
        <xdr:cNvPr id="402" name="テキスト ボックス 401">
          <a:extLst>
            <a:ext uri="{FF2B5EF4-FFF2-40B4-BE49-F238E27FC236}">
              <a16:creationId xmlns:a16="http://schemas.microsoft.com/office/drawing/2014/main" id="{00000000-0008-0000-0500-000092010000}"/>
            </a:ext>
          </a:extLst>
        </xdr:cNvPr>
        <xdr:cNvSpPr txBox="1"/>
      </xdr:nvSpPr>
      <xdr:spPr>
        <a:xfrm>
          <a:off x="5188697" y="215701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134</xdr:row>
      <xdr:rowOff>92007</xdr:rowOff>
    </xdr:from>
    <xdr:ext cx="51296" cy="86688"/>
    <xdr:sp macro="" textlink="">
      <xdr:nvSpPr>
        <xdr:cNvPr id="403" name="テキスト ボックス 402">
          <a:extLst>
            <a:ext uri="{FF2B5EF4-FFF2-40B4-BE49-F238E27FC236}">
              <a16:creationId xmlns:a16="http://schemas.microsoft.com/office/drawing/2014/main" id="{00000000-0008-0000-0500-000093010000}"/>
            </a:ext>
          </a:extLst>
        </xdr:cNvPr>
        <xdr:cNvSpPr txBox="1"/>
      </xdr:nvSpPr>
      <xdr:spPr>
        <a:xfrm>
          <a:off x="5188697" y="218756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136</xdr:row>
      <xdr:rowOff>108497</xdr:rowOff>
    </xdr:from>
    <xdr:ext cx="51296" cy="85821"/>
    <xdr:sp macro="" textlink="">
      <xdr:nvSpPr>
        <xdr:cNvPr id="404" name="テキスト ボックス 403">
          <a:extLst>
            <a:ext uri="{FF2B5EF4-FFF2-40B4-BE49-F238E27FC236}">
              <a16:creationId xmlns:a16="http://schemas.microsoft.com/office/drawing/2014/main" id="{00000000-0008-0000-0500-000094010000}"/>
            </a:ext>
          </a:extLst>
        </xdr:cNvPr>
        <xdr:cNvSpPr txBox="1"/>
      </xdr:nvSpPr>
      <xdr:spPr>
        <a:xfrm>
          <a:off x="5188697" y="221969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140</xdr:row>
      <xdr:rowOff>82202</xdr:rowOff>
    </xdr:from>
    <xdr:ext cx="51296" cy="85821"/>
    <xdr:sp macro="" textlink="">
      <xdr:nvSpPr>
        <xdr:cNvPr id="405" name="テキスト ボックス 404">
          <a:extLst>
            <a:ext uri="{FF2B5EF4-FFF2-40B4-BE49-F238E27FC236}">
              <a16:creationId xmlns:a16="http://schemas.microsoft.com/office/drawing/2014/main" id="{00000000-0008-0000-0500-000095010000}"/>
            </a:ext>
          </a:extLst>
        </xdr:cNvPr>
        <xdr:cNvSpPr txBox="1"/>
      </xdr:nvSpPr>
      <xdr:spPr>
        <a:xfrm>
          <a:off x="5188697" y="227802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142</xdr:row>
      <xdr:rowOff>108219</xdr:rowOff>
    </xdr:from>
    <xdr:ext cx="51296" cy="86894"/>
    <xdr:sp macro="" textlink="">
      <xdr:nvSpPr>
        <xdr:cNvPr id="406" name="テキスト ボックス 405">
          <a:extLst>
            <a:ext uri="{FF2B5EF4-FFF2-40B4-BE49-F238E27FC236}">
              <a16:creationId xmlns:a16="http://schemas.microsoft.com/office/drawing/2014/main" id="{00000000-0008-0000-0500-000096010000}"/>
            </a:ext>
          </a:extLst>
        </xdr:cNvPr>
        <xdr:cNvSpPr txBox="1"/>
      </xdr:nvSpPr>
      <xdr:spPr>
        <a:xfrm>
          <a:off x="5188697" y="231110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144</xdr:row>
      <xdr:rowOff>110229</xdr:rowOff>
    </xdr:from>
    <xdr:ext cx="51296" cy="85821"/>
    <xdr:sp macro="" textlink="">
      <xdr:nvSpPr>
        <xdr:cNvPr id="407" name="テキスト ボックス 406">
          <a:extLst>
            <a:ext uri="{FF2B5EF4-FFF2-40B4-BE49-F238E27FC236}">
              <a16:creationId xmlns:a16="http://schemas.microsoft.com/office/drawing/2014/main" id="{00000000-0008-0000-0500-000097010000}"/>
            </a:ext>
          </a:extLst>
        </xdr:cNvPr>
        <xdr:cNvSpPr txBox="1"/>
      </xdr:nvSpPr>
      <xdr:spPr>
        <a:xfrm>
          <a:off x="5188697" y="234179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146</xdr:row>
      <xdr:rowOff>83857</xdr:rowOff>
    </xdr:from>
    <xdr:ext cx="51296" cy="85821"/>
    <xdr:sp macro="" textlink="">
      <xdr:nvSpPr>
        <xdr:cNvPr id="408" name="テキスト ボックス 407">
          <a:extLst>
            <a:ext uri="{FF2B5EF4-FFF2-40B4-BE49-F238E27FC236}">
              <a16:creationId xmlns:a16="http://schemas.microsoft.com/office/drawing/2014/main" id="{00000000-0008-0000-0500-000098010000}"/>
            </a:ext>
          </a:extLst>
        </xdr:cNvPr>
        <xdr:cNvSpPr txBox="1"/>
      </xdr:nvSpPr>
      <xdr:spPr>
        <a:xfrm>
          <a:off x="5188697" y="236963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138</xdr:row>
      <xdr:rowOff>83395</xdr:rowOff>
    </xdr:from>
    <xdr:ext cx="51296" cy="85821"/>
    <xdr:sp macro="" textlink="">
      <xdr:nvSpPr>
        <xdr:cNvPr id="409" name="テキスト ボックス 408">
          <a:extLst>
            <a:ext uri="{FF2B5EF4-FFF2-40B4-BE49-F238E27FC236}">
              <a16:creationId xmlns:a16="http://schemas.microsoft.com/office/drawing/2014/main" id="{00000000-0008-0000-0500-000099010000}"/>
            </a:ext>
          </a:extLst>
        </xdr:cNvPr>
        <xdr:cNvSpPr txBox="1"/>
      </xdr:nvSpPr>
      <xdr:spPr>
        <a:xfrm>
          <a:off x="5188697" y="224766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148</xdr:row>
      <xdr:rowOff>91197</xdr:rowOff>
    </xdr:from>
    <xdr:ext cx="51296" cy="85821"/>
    <xdr:sp macro="" textlink="">
      <xdr:nvSpPr>
        <xdr:cNvPr id="410" name="テキスト ボックス 409">
          <a:extLst>
            <a:ext uri="{FF2B5EF4-FFF2-40B4-BE49-F238E27FC236}">
              <a16:creationId xmlns:a16="http://schemas.microsoft.com/office/drawing/2014/main" id="{00000000-0008-0000-0500-00009A010000}"/>
            </a:ext>
          </a:extLst>
        </xdr:cNvPr>
        <xdr:cNvSpPr txBox="1"/>
      </xdr:nvSpPr>
      <xdr:spPr>
        <a:xfrm>
          <a:off x="5188697" y="240084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150</xdr:row>
      <xdr:rowOff>87685</xdr:rowOff>
    </xdr:from>
    <xdr:ext cx="51296" cy="85821"/>
    <xdr:sp macro="" textlink="">
      <xdr:nvSpPr>
        <xdr:cNvPr id="411" name="テキスト ボックス 410">
          <a:extLst>
            <a:ext uri="{FF2B5EF4-FFF2-40B4-BE49-F238E27FC236}">
              <a16:creationId xmlns:a16="http://schemas.microsoft.com/office/drawing/2014/main" id="{00000000-0008-0000-0500-00009B010000}"/>
            </a:ext>
          </a:extLst>
        </xdr:cNvPr>
        <xdr:cNvSpPr txBox="1"/>
      </xdr:nvSpPr>
      <xdr:spPr>
        <a:xfrm>
          <a:off x="5188697" y="243097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112</xdr:row>
      <xdr:rowOff>114844</xdr:rowOff>
    </xdr:from>
    <xdr:ext cx="51296" cy="66750"/>
    <xdr:sp macro="" textlink="">
      <xdr:nvSpPr>
        <xdr:cNvPr id="412" name="テキスト ボックス 411">
          <a:extLst>
            <a:ext uri="{FF2B5EF4-FFF2-40B4-BE49-F238E27FC236}">
              <a16:creationId xmlns:a16="http://schemas.microsoft.com/office/drawing/2014/main" id="{00000000-0008-0000-0500-00009C010000}"/>
            </a:ext>
          </a:extLst>
        </xdr:cNvPr>
        <xdr:cNvSpPr txBox="1"/>
      </xdr:nvSpPr>
      <xdr:spPr>
        <a:xfrm>
          <a:off x="5737377" y="185457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114</xdr:row>
      <xdr:rowOff>89741</xdr:rowOff>
    </xdr:from>
    <xdr:ext cx="51296" cy="66750"/>
    <xdr:sp macro="" textlink="">
      <xdr:nvSpPr>
        <xdr:cNvPr id="413" name="テキスト ボックス 412">
          <a:extLst>
            <a:ext uri="{FF2B5EF4-FFF2-40B4-BE49-F238E27FC236}">
              <a16:creationId xmlns:a16="http://schemas.microsoft.com/office/drawing/2014/main" id="{00000000-0008-0000-0500-00009D010000}"/>
            </a:ext>
          </a:extLst>
        </xdr:cNvPr>
        <xdr:cNvSpPr txBox="1"/>
      </xdr:nvSpPr>
      <xdr:spPr>
        <a:xfrm>
          <a:off x="5737377" y="188254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116</xdr:row>
      <xdr:rowOff>84132</xdr:rowOff>
    </xdr:from>
    <xdr:ext cx="51296" cy="66750"/>
    <xdr:sp macro="" textlink="">
      <xdr:nvSpPr>
        <xdr:cNvPr id="414" name="テキスト ボックス 413">
          <a:extLst>
            <a:ext uri="{FF2B5EF4-FFF2-40B4-BE49-F238E27FC236}">
              <a16:creationId xmlns:a16="http://schemas.microsoft.com/office/drawing/2014/main" id="{00000000-0008-0000-0500-00009E010000}"/>
            </a:ext>
          </a:extLst>
        </xdr:cNvPr>
        <xdr:cNvSpPr txBox="1"/>
      </xdr:nvSpPr>
      <xdr:spPr>
        <a:xfrm>
          <a:off x="5737377" y="191246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118</xdr:row>
      <xdr:rowOff>91732</xdr:rowOff>
    </xdr:from>
    <xdr:ext cx="51296" cy="66750"/>
    <xdr:sp macro="" textlink="">
      <xdr:nvSpPr>
        <xdr:cNvPr id="415" name="テキスト ボックス 414">
          <a:extLst>
            <a:ext uri="{FF2B5EF4-FFF2-40B4-BE49-F238E27FC236}">
              <a16:creationId xmlns:a16="http://schemas.microsoft.com/office/drawing/2014/main" id="{00000000-0008-0000-0500-00009F010000}"/>
            </a:ext>
          </a:extLst>
        </xdr:cNvPr>
        <xdr:cNvSpPr txBox="1"/>
      </xdr:nvSpPr>
      <xdr:spPr>
        <a:xfrm>
          <a:off x="5737377" y="19437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122</xdr:row>
      <xdr:rowOff>90203</xdr:rowOff>
    </xdr:from>
    <xdr:ext cx="51296" cy="66750"/>
    <xdr:sp macro="" textlink="">
      <xdr:nvSpPr>
        <xdr:cNvPr id="416" name="テキスト ボックス 415">
          <a:extLst>
            <a:ext uri="{FF2B5EF4-FFF2-40B4-BE49-F238E27FC236}">
              <a16:creationId xmlns:a16="http://schemas.microsoft.com/office/drawing/2014/main" id="{00000000-0008-0000-0500-0000A0010000}"/>
            </a:ext>
          </a:extLst>
        </xdr:cNvPr>
        <xdr:cNvSpPr txBox="1"/>
      </xdr:nvSpPr>
      <xdr:spPr>
        <a:xfrm>
          <a:off x="5737377" y="200450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124</xdr:row>
      <xdr:rowOff>85104</xdr:rowOff>
    </xdr:from>
    <xdr:ext cx="51296" cy="66750"/>
    <xdr:sp macro="" textlink="">
      <xdr:nvSpPr>
        <xdr:cNvPr id="417" name="テキスト ボックス 416">
          <a:extLst>
            <a:ext uri="{FF2B5EF4-FFF2-40B4-BE49-F238E27FC236}">
              <a16:creationId xmlns:a16="http://schemas.microsoft.com/office/drawing/2014/main" id="{00000000-0008-0000-0500-0000A1010000}"/>
            </a:ext>
          </a:extLst>
        </xdr:cNvPr>
        <xdr:cNvSpPr txBox="1"/>
      </xdr:nvSpPr>
      <xdr:spPr>
        <a:xfrm>
          <a:off x="5737377" y="203447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126</xdr:row>
      <xdr:rowOff>92194</xdr:rowOff>
    </xdr:from>
    <xdr:ext cx="51296" cy="66750"/>
    <xdr:sp macro="" textlink="">
      <xdr:nvSpPr>
        <xdr:cNvPr id="418" name="テキスト ボックス 417">
          <a:extLst>
            <a:ext uri="{FF2B5EF4-FFF2-40B4-BE49-F238E27FC236}">
              <a16:creationId xmlns:a16="http://schemas.microsoft.com/office/drawing/2014/main" id="{00000000-0008-0000-0500-0000A2010000}"/>
            </a:ext>
          </a:extLst>
        </xdr:cNvPr>
        <xdr:cNvSpPr txBox="1"/>
      </xdr:nvSpPr>
      <xdr:spPr>
        <a:xfrm>
          <a:off x="5737377" y="206566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128</xdr:row>
      <xdr:rowOff>108685</xdr:rowOff>
    </xdr:from>
    <xdr:ext cx="51296" cy="66750"/>
    <xdr:sp macro="" textlink="">
      <xdr:nvSpPr>
        <xdr:cNvPr id="419" name="テキスト ボックス 418">
          <a:extLst>
            <a:ext uri="{FF2B5EF4-FFF2-40B4-BE49-F238E27FC236}">
              <a16:creationId xmlns:a16="http://schemas.microsoft.com/office/drawing/2014/main" id="{00000000-0008-0000-0500-0000A3010000}"/>
            </a:ext>
          </a:extLst>
        </xdr:cNvPr>
        <xdr:cNvSpPr txBox="1"/>
      </xdr:nvSpPr>
      <xdr:spPr>
        <a:xfrm>
          <a:off x="5737377" y="209779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120</xdr:row>
      <xdr:rowOff>88220</xdr:rowOff>
    </xdr:from>
    <xdr:ext cx="51296" cy="66750"/>
    <xdr:sp macro="" textlink="">
      <xdr:nvSpPr>
        <xdr:cNvPr id="420" name="テキスト ボックス 419">
          <a:extLst>
            <a:ext uri="{FF2B5EF4-FFF2-40B4-BE49-F238E27FC236}">
              <a16:creationId xmlns:a16="http://schemas.microsoft.com/office/drawing/2014/main" id="{00000000-0008-0000-0500-0000A4010000}"/>
            </a:ext>
          </a:extLst>
        </xdr:cNvPr>
        <xdr:cNvSpPr txBox="1"/>
      </xdr:nvSpPr>
      <xdr:spPr>
        <a:xfrm>
          <a:off x="5737377" y="197382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130</xdr:row>
      <xdr:rowOff>85237</xdr:rowOff>
    </xdr:from>
    <xdr:ext cx="51296" cy="66750"/>
    <xdr:sp macro="" textlink="">
      <xdr:nvSpPr>
        <xdr:cNvPr id="421" name="テキスト ボックス 420">
          <a:extLst>
            <a:ext uri="{FF2B5EF4-FFF2-40B4-BE49-F238E27FC236}">
              <a16:creationId xmlns:a16="http://schemas.microsoft.com/office/drawing/2014/main" id="{00000000-0008-0000-0500-0000A5010000}"/>
            </a:ext>
          </a:extLst>
        </xdr:cNvPr>
        <xdr:cNvSpPr txBox="1"/>
      </xdr:nvSpPr>
      <xdr:spPr>
        <a:xfrm>
          <a:off x="5737377" y="212593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132</xdr:row>
      <xdr:rowOff>91250</xdr:rowOff>
    </xdr:from>
    <xdr:ext cx="51296" cy="66750"/>
    <xdr:sp macro="" textlink="">
      <xdr:nvSpPr>
        <xdr:cNvPr id="422" name="テキスト ボックス 421">
          <a:extLst>
            <a:ext uri="{FF2B5EF4-FFF2-40B4-BE49-F238E27FC236}">
              <a16:creationId xmlns:a16="http://schemas.microsoft.com/office/drawing/2014/main" id="{00000000-0008-0000-0500-0000A6010000}"/>
            </a:ext>
          </a:extLst>
        </xdr:cNvPr>
        <xdr:cNvSpPr txBox="1"/>
      </xdr:nvSpPr>
      <xdr:spPr>
        <a:xfrm>
          <a:off x="5737377" y="215701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134</xdr:row>
      <xdr:rowOff>91991</xdr:rowOff>
    </xdr:from>
    <xdr:ext cx="51296" cy="66750"/>
    <xdr:sp macro="" textlink="">
      <xdr:nvSpPr>
        <xdr:cNvPr id="423" name="テキスト ボックス 422">
          <a:extLst>
            <a:ext uri="{FF2B5EF4-FFF2-40B4-BE49-F238E27FC236}">
              <a16:creationId xmlns:a16="http://schemas.microsoft.com/office/drawing/2014/main" id="{00000000-0008-0000-0500-0000A7010000}"/>
            </a:ext>
          </a:extLst>
        </xdr:cNvPr>
        <xdr:cNvSpPr txBox="1"/>
      </xdr:nvSpPr>
      <xdr:spPr>
        <a:xfrm>
          <a:off x="5737377" y="218756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136</xdr:row>
      <xdr:rowOff>108481</xdr:rowOff>
    </xdr:from>
    <xdr:ext cx="51296" cy="66750"/>
    <xdr:sp macro="" textlink="">
      <xdr:nvSpPr>
        <xdr:cNvPr id="424" name="テキスト ボックス 423">
          <a:extLst>
            <a:ext uri="{FF2B5EF4-FFF2-40B4-BE49-F238E27FC236}">
              <a16:creationId xmlns:a16="http://schemas.microsoft.com/office/drawing/2014/main" id="{00000000-0008-0000-0500-0000A8010000}"/>
            </a:ext>
          </a:extLst>
        </xdr:cNvPr>
        <xdr:cNvSpPr txBox="1"/>
      </xdr:nvSpPr>
      <xdr:spPr>
        <a:xfrm>
          <a:off x="5737377" y="221969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140</xdr:row>
      <xdr:rowOff>82186</xdr:rowOff>
    </xdr:from>
    <xdr:ext cx="51296" cy="66750"/>
    <xdr:sp macro="" textlink="">
      <xdr:nvSpPr>
        <xdr:cNvPr id="425" name="テキスト ボックス 424">
          <a:extLst>
            <a:ext uri="{FF2B5EF4-FFF2-40B4-BE49-F238E27FC236}">
              <a16:creationId xmlns:a16="http://schemas.microsoft.com/office/drawing/2014/main" id="{00000000-0008-0000-0500-0000A9010000}"/>
            </a:ext>
          </a:extLst>
        </xdr:cNvPr>
        <xdr:cNvSpPr txBox="1"/>
      </xdr:nvSpPr>
      <xdr:spPr>
        <a:xfrm>
          <a:off x="5737377" y="227802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142</xdr:row>
      <xdr:rowOff>108203</xdr:rowOff>
    </xdr:from>
    <xdr:ext cx="51296" cy="66750"/>
    <xdr:sp macro="" textlink="">
      <xdr:nvSpPr>
        <xdr:cNvPr id="426" name="テキスト ボックス 425">
          <a:extLst>
            <a:ext uri="{FF2B5EF4-FFF2-40B4-BE49-F238E27FC236}">
              <a16:creationId xmlns:a16="http://schemas.microsoft.com/office/drawing/2014/main" id="{00000000-0008-0000-0500-0000AA010000}"/>
            </a:ext>
          </a:extLst>
        </xdr:cNvPr>
        <xdr:cNvSpPr txBox="1"/>
      </xdr:nvSpPr>
      <xdr:spPr>
        <a:xfrm>
          <a:off x="5737377" y="231110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144</xdr:row>
      <xdr:rowOff>110213</xdr:rowOff>
    </xdr:from>
    <xdr:ext cx="51296" cy="66750"/>
    <xdr:sp macro="" textlink="">
      <xdr:nvSpPr>
        <xdr:cNvPr id="427" name="テキスト ボックス 426">
          <a:extLst>
            <a:ext uri="{FF2B5EF4-FFF2-40B4-BE49-F238E27FC236}">
              <a16:creationId xmlns:a16="http://schemas.microsoft.com/office/drawing/2014/main" id="{00000000-0008-0000-0500-0000AB010000}"/>
            </a:ext>
          </a:extLst>
        </xdr:cNvPr>
        <xdr:cNvSpPr txBox="1"/>
      </xdr:nvSpPr>
      <xdr:spPr>
        <a:xfrm>
          <a:off x="5737377" y="234178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146</xdr:row>
      <xdr:rowOff>83841</xdr:rowOff>
    </xdr:from>
    <xdr:ext cx="51296" cy="66750"/>
    <xdr:sp macro="" textlink="">
      <xdr:nvSpPr>
        <xdr:cNvPr id="428" name="テキスト ボックス 427">
          <a:extLst>
            <a:ext uri="{FF2B5EF4-FFF2-40B4-BE49-F238E27FC236}">
              <a16:creationId xmlns:a16="http://schemas.microsoft.com/office/drawing/2014/main" id="{00000000-0008-0000-0500-0000AC010000}"/>
            </a:ext>
          </a:extLst>
        </xdr:cNvPr>
        <xdr:cNvSpPr txBox="1"/>
      </xdr:nvSpPr>
      <xdr:spPr>
        <a:xfrm>
          <a:off x="5737377" y="236963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138</xdr:row>
      <xdr:rowOff>83379</xdr:rowOff>
    </xdr:from>
    <xdr:ext cx="51296" cy="66750"/>
    <xdr:sp macro="" textlink="">
      <xdr:nvSpPr>
        <xdr:cNvPr id="429" name="テキスト ボックス 428">
          <a:extLst>
            <a:ext uri="{FF2B5EF4-FFF2-40B4-BE49-F238E27FC236}">
              <a16:creationId xmlns:a16="http://schemas.microsoft.com/office/drawing/2014/main" id="{00000000-0008-0000-0500-0000AD010000}"/>
            </a:ext>
          </a:extLst>
        </xdr:cNvPr>
        <xdr:cNvSpPr txBox="1"/>
      </xdr:nvSpPr>
      <xdr:spPr>
        <a:xfrm>
          <a:off x="5737377" y="224766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148</xdr:row>
      <xdr:rowOff>91181</xdr:rowOff>
    </xdr:from>
    <xdr:ext cx="51296" cy="66750"/>
    <xdr:sp macro="" textlink="">
      <xdr:nvSpPr>
        <xdr:cNvPr id="430" name="テキスト ボックス 429">
          <a:extLst>
            <a:ext uri="{FF2B5EF4-FFF2-40B4-BE49-F238E27FC236}">
              <a16:creationId xmlns:a16="http://schemas.microsoft.com/office/drawing/2014/main" id="{00000000-0008-0000-0500-0000AE010000}"/>
            </a:ext>
          </a:extLst>
        </xdr:cNvPr>
        <xdr:cNvSpPr txBox="1"/>
      </xdr:nvSpPr>
      <xdr:spPr>
        <a:xfrm>
          <a:off x="5737377" y="240084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150</xdr:row>
      <xdr:rowOff>87669</xdr:rowOff>
    </xdr:from>
    <xdr:ext cx="51296" cy="66750"/>
    <xdr:sp macro="" textlink="">
      <xdr:nvSpPr>
        <xdr:cNvPr id="431" name="テキスト ボックス 430">
          <a:extLst>
            <a:ext uri="{FF2B5EF4-FFF2-40B4-BE49-F238E27FC236}">
              <a16:creationId xmlns:a16="http://schemas.microsoft.com/office/drawing/2014/main" id="{00000000-0008-0000-0500-0000AF010000}"/>
            </a:ext>
          </a:extLst>
        </xdr:cNvPr>
        <xdr:cNvSpPr txBox="1"/>
      </xdr:nvSpPr>
      <xdr:spPr>
        <a:xfrm>
          <a:off x="5737377" y="243097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112</xdr:row>
      <xdr:rowOff>114300</xdr:rowOff>
    </xdr:from>
    <xdr:ext cx="51296" cy="85821"/>
    <xdr:sp macro="" textlink="">
      <xdr:nvSpPr>
        <xdr:cNvPr id="432" name="テキスト ボックス 431">
          <a:extLst>
            <a:ext uri="{FF2B5EF4-FFF2-40B4-BE49-F238E27FC236}">
              <a16:creationId xmlns:a16="http://schemas.microsoft.com/office/drawing/2014/main" id="{00000000-0008-0000-0500-0000B0010000}"/>
            </a:ext>
          </a:extLst>
        </xdr:cNvPr>
        <xdr:cNvSpPr txBox="1"/>
      </xdr:nvSpPr>
      <xdr:spPr>
        <a:xfrm>
          <a:off x="6330644" y="185451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114</xdr:row>
      <xdr:rowOff>89197</xdr:rowOff>
    </xdr:from>
    <xdr:ext cx="51296" cy="85821"/>
    <xdr:sp macro="" textlink="">
      <xdr:nvSpPr>
        <xdr:cNvPr id="433" name="テキスト ボックス 432">
          <a:extLst>
            <a:ext uri="{FF2B5EF4-FFF2-40B4-BE49-F238E27FC236}">
              <a16:creationId xmlns:a16="http://schemas.microsoft.com/office/drawing/2014/main" id="{00000000-0008-0000-0500-0000B1010000}"/>
            </a:ext>
          </a:extLst>
        </xdr:cNvPr>
        <xdr:cNvSpPr txBox="1"/>
      </xdr:nvSpPr>
      <xdr:spPr>
        <a:xfrm>
          <a:off x="6330644" y="188248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116</xdr:row>
      <xdr:rowOff>83588</xdr:rowOff>
    </xdr:from>
    <xdr:ext cx="51296" cy="85821"/>
    <xdr:sp macro="" textlink="">
      <xdr:nvSpPr>
        <xdr:cNvPr id="434" name="テキスト ボックス 433">
          <a:extLst>
            <a:ext uri="{FF2B5EF4-FFF2-40B4-BE49-F238E27FC236}">
              <a16:creationId xmlns:a16="http://schemas.microsoft.com/office/drawing/2014/main" id="{00000000-0008-0000-0500-0000B2010000}"/>
            </a:ext>
          </a:extLst>
        </xdr:cNvPr>
        <xdr:cNvSpPr txBox="1"/>
      </xdr:nvSpPr>
      <xdr:spPr>
        <a:xfrm>
          <a:off x="6330644" y="191240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118</xdr:row>
      <xdr:rowOff>91188</xdr:rowOff>
    </xdr:from>
    <xdr:ext cx="51296" cy="85821"/>
    <xdr:sp macro="" textlink="">
      <xdr:nvSpPr>
        <xdr:cNvPr id="435" name="テキスト ボックス 434">
          <a:extLst>
            <a:ext uri="{FF2B5EF4-FFF2-40B4-BE49-F238E27FC236}">
              <a16:creationId xmlns:a16="http://schemas.microsoft.com/office/drawing/2014/main" id="{00000000-0008-0000-0500-0000B3010000}"/>
            </a:ext>
          </a:extLst>
        </xdr:cNvPr>
        <xdr:cNvSpPr txBox="1"/>
      </xdr:nvSpPr>
      <xdr:spPr>
        <a:xfrm>
          <a:off x="6330644" y="194364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122</xdr:row>
      <xdr:rowOff>89659</xdr:rowOff>
    </xdr:from>
    <xdr:ext cx="51296" cy="85821"/>
    <xdr:sp macro="" textlink="">
      <xdr:nvSpPr>
        <xdr:cNvPr id="436" name="テキスト ボックス 435">
          <a:extLst>
            <a:ext uri="{FF2B5EF4-FFF2-40B4-BE49-F238E27FC236}">
              <a16:creationId xmlns:a16="http://schemas.microsoft.com/office/drawing/2014/main" id="{00000000-0008-0000-0500-0000B4010000}"/>
            </a:ext>
          </a:extLst>
        </xdr:cNvPr>
        <xdr:cNvSpPr txBox="1"/>
      </xdr:nvSpPr>
      <xdr:spPr>
        <a:xfrm>
          <a:off x="6330644" y="200445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124</xdr:row>
      <xdr:rowOff>84560</xdr:rowOff>
    </xdr:from>
    <xdr:ext cx="51296" cy="85821"/>
    <xdr:sp macro="" textlink="">
      <xdr:nvSpPr>
        <xdr:cNvPr id="437" name="テキスト ボックス 436">
          <a:extLst>
            <a:ext uri="{FF2B5EF4-FFF2-40B4-BE49-F238E27FC236}">
              <a16:creationId xmlns:a16="http://schemas.microsoft.com/office/drawing/2014/main" id="{00000000-0008-0000-0500-0000B5010000}"/>
            </a:ext>
          </a:extLst>
        </xdr:cNvPr>
        <xdr:cNvSpPr txBox="1"/>
      </xdr:nvSpPr>
      <xdr:spPr>
        <a:xfrm>
          <a:off x="6330644" y="203442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126</xdr:row>
      <xdr:rowOff>91650</xdr:rowOff>
    </xdr:from>
    <xdr:ext cx="51296" cy="85821"/>
    <xdr:sp macro="" textlink="">
      <xdr:nvSpPr>
        <xdr:cNvPr id="438" name="テキスト ボックス 437">
          <a:extLst>
            <a:ext uri="{FF2B5EF4-FFF2-40B4-BE49-F238E27FC236}">
              <a16:creationId xmlns:a16="http://schemas.microsoft.com/office/drawing/2014/main" id="{00000000-0008-0000-0500-0000B6010000}"/>
            </a:ext>
          </a:extLst>
        </xdr:cNvPr>
        <xdr:cNvSpPr txBox="1"/>
      </xdr:nvSpPr>
      <xdr:spPr>
        <a:xfrm>
          <a:off x="6330644" y="206561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128</xdr:row>
      <xdr:rowOff>108141</xdr:rowOff>
    </xdr:from>
    <xdr:ext cx="51296" cy="85821"/>
    <xdr:sp macro="" textlink="">
      <xdr:nvSpPr>
        <xdr:cNvPr id="439" name="テキスト ボックス 438">
          <a:extLst>
            <a:ext uri="{FF2B5EF4-FFF2-40B4-BE49-F238E27FC236}">
              <a16:creationId xmlns:a16="http://schemas.microsoft.com/office/drawing/2014/main" id="{00000000-0008-0000-0500-0000B7010000}"/>
            </a:ext>
          </a:extLst>
        </xdr:cNvPr>
        <xdr:cNvSpPr txBox="1"/>
      </xdr:nvSpPr>
      <xdr:spPr>
        <a:xfrm>
          <a:off x="6330644" y="209774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120</xdr:row>
      <xdr:rowOff>87676</xdr:rowOff>
    </xdr:from>
    <xdr:ext cx="51296" cy="85821"/>
    <xdr:sp macro="" textlink="">
      <xdr:nvSpPr>
        <xdr:cNvPr id="440" name="テキスト ボックス 439">
          <a:extLst>
            <a:ext uri="{FF2B5EF4-FFF2-40B4-BE49-F238E27FC236}">
              <a16:creationId xmlns:a16="http://schemas.microsoft.com/office/drawing/2014/main" id="{00000000-0008-0000-0500-0000B8010000}"/>
            </a:ext>
          </a:extLst>
        </xdr:cNvPr>
        <xdr:cNvSpPr txBox="1"/>
      </xdr:nvSpPr>
      <xdr:spPr>
        <a:xfrm>
          <a:off x="6330644" y="197377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130</xdr:row>
      <xdr:rowOff>84693</xdr:rowOff>
    </xdr:from>
    <xdr:ext cx="51296" cy="85821"/>
    <xdr:sp macro="" textlink="">
      <xdr:nvSpPr>
        <xdr:cNvPr id="441" name="テキスト ボックス 440">
          <a:extLst>
            <a:ext uri="{FF2B5EF4-FFF2-40B4-BE49-F238E27FC236}">
              <a16:creationId xmlns:a16="http://schemas.microsoft.com/office/drawing/2014/main" id="{00000000-0008-0000-0500-0000B9010000}"/>
            </a:ext>
          </a:extLst>
        </xdr:cNvPr>
        <xdr:cNvSpPr txBox="1"/>
      </xdr:nvSpPr>
      <xdr:spPr>
        <a:xfrm>
          <a:off x="6330644" y="212587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132</xdr:row>
      <xdr:rowOff>90706</xdr:rowOff>
    </xdr:from>
    <xdr:ext cx="51296" cy="85821"/>
    <xdr:sp macro="" textlink="">
      <xdr:nvSpPr>
        <xdr:cNvPr id="442" name="テキスト ボックス 441">
          <a:extLst>
            <a:ext uri="{FF2B5EF4-FFF2-40B4-BE49-F238E27FC236}">
              <a16:creationId xmlns:a16="http://schemas.microsoft.com/office/drawing/2014/main" id="{00000000-0008-0000-0500-0000BA010000}"/>
            </a:ext>
          </a:extLst>
        </xdr:cNvPr>
        <xdr:cNvSpPr txBox="1"/>
      </xdr:nvSpPr>
      <xdr:spPr>
        <a:xfrm>
          <a:off x="6330644" y="215695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134</xdr:row>
      <xdr:rowOff>91447</xdr:rowOff>
    </xdr:from>
    <xdr:ext cx="51296" cy="86688"/>
    <xdr:sp macro="" textlink="">
      <xdr:nvSpPr>
        <xdr:cNvPr id="443" name="テキスト ボックス 442">
          <a:extLst>
            <a:ext uri="{FF2B5EF4-FFF2-40B4-BE49-F238E27FC236}">
              <a16:creationId xmlns:a16="http://schemas.microsoft.com/office/drawing/2014/main" id="{00000000-0008-0000-0500-0000BB010000}"/>
            </a:ext>
          </a:extLst>
        </xdr:cNvPr>
        <xdr:cNvSpPr txBox="1"/>
      </xdr:nvSpPr>
      <xdr:spPr>
        <a:xfrm>
          <a:off x="6330644" y="218751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136</xdr:row>
      <xdr:rowOff>107937</xdr:rowOff>
    </xdr:from>
    <xdr:ext cx="51296" cy="86894"/>
    <xdr:sp macro="" textlink="">
      <xdr:nvSpPr>
        <xdr:cNvPr id="444" name="テキスト ボックス 443">
          <a:extLst>
            <a:ext uri="{FF2B5EF4-FFF2-40B4-BE49-F238E27FC236}">
              <a16:creationId xmlns:a16="http://schemas.microsoft.com/office/drawing/2014/main" id="{00000000-0008-0000-0500-0000BC010000}"/>
            </a:ext>
          </a:extLst>
        </xdr:cNvPr>
        <xdr:cNvSpPr txBox="1"/>
      </xdr:nvSpPr>
      <xdr:spPr>
        <a:xfrm>
          <a:off x="6330644" y="221964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140</xdr:row>
      <xdr:rowOff>81642</xdr:rowOff>
    </xdr:from>
    <xdr:ext cx="51296" cy="85821"/>
    <xdr:sp macro="" textlink="">
      <xdr:nvSpPr>
        <xdr:cNvPr id="445" name="テキスト ボックス 444">
          <a:extLst>
            <a:ext uri="{FF2B5EF4-FFF2-40B4-BE49-F238E27FC236}">
              <a16:creationId xmlns:a16="http://schemas.microsoft.com/office/drawing/2014/main" id="{00000000-0008-0000-0500-0000BD010000}"/>
            </a:ext>
          </a:extLst>
        </xdr:cNvPr>
        <xdr:cNvSpPr txBox="1"/>
      </xdr:nvSpPr>
      <xdr:spPr>
        <a:xfrm>
          <a:off x="6330644" y="227797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142</xdr:row>
      <xdr:rowOff>92419</xdr:rowOff>
    </xdr:from>
    <xdr:ext cx="51296" cy="85821"/>
    <xdr:sp macro="" textlink="">
      <xdr:nvSpPr>
        <xdr:cNvPr id="446" name="テキスト ボックス 445">
          <a:extLst>
            <a:ext uri="{FF2B5EF4-FFF2-40B4-BE49-F238E27FC236}">
              <a16:creationId xmlns:a16="http://schemas.microsoft.com/office/drawing/2014/main" id="{00000000-0008-0000-0500-0000BE010000}"/>
            </a:ext>
          </a:extLst>
        </xdr:cNvPr>
        <xdr:cNvSpPr txBox="1"/>
      </xdr:nvSpPr>
      <xdr:spPr>
        <a:xfrm>
          <a:off x="6330644" y="230952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144</xdr:row>
      <xdr:rowOff>110939</xdr:rowOff>
    </xdr:from>
    <xdr:ext cx="51296" cy="85821"/>
    <xdr:sp macro="" textlink="">
      <xdr:nvSpPr>
        <xdr:cNvPr id="447" name="テキスト ボックス 446">
          <a:extLst>
            <a:ext uri="{FF2B5EF4-FFF2-40B4-BE49-F238E27FC236}">
              <a16:creationId xmlns:a16="http://schemas.microsoft.com/office/drawing/2014/main" id="{00000000-0008-0000-0500-0000BF010000}"/>
            </a:ext>
          </a:extLst>
        </xdr:cNvPr>
        <xdr:cNvSpPr txBox="1"/>
      </xdr:nvSpPr>
      <xdr:spPr>
        <a:xfrm>
          <a:off x="6330644" y="234186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146</xdr:row>
      <xdr:rowOff>83297</xdr:rowOff>
    </xdr:from>
    <xdr:ext cx="51296" cy="85821"/>
    <xdr:sp macro="" textlink="">
      <xdr:nvSpPr>
        <xdr:cNvPr id="448" name="テキスト ボックス 447">
          <a:extLst>
            <a:ext uri="{FF2B5EF4-FFF2-40B4-BE49-F238E27FC236}">
              <a16:creationId xmlns:a16="http://schemas.microsoft.com/office/drawing/2014/main" id="{00000000-0008-0000-0500-0000C0010000}"/>
            </a:ext>
          </a:extLst>
        </xdr:cNvPr>
        <xdr:cNvSpPr txBox="1"/>
      </xdr:nvSpPr>
      <xdr:spPr>
        <a:xfrm>
          <a:off x="6330644" y="236957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138</xdr:row>
      <xdr:rowOff>82835</xdr:rowOff>
    </xdr:from>
    <xdr:ext cx="51296" cy="85821"/>
    <xdr:sp macro="" textlink="">
      <xdr:nvSpPr>
        <xdr:cNvPr id="449" name="テキスト ボックス 448">
          <a:extLst>
            <a:ext uri="{FF2B5EF4-FFF2-40B4-BE49-F238E27FC236}">
              <a16:creationId xmlns:a16="http://schemas.microsoft.com/office/drawing/2014/main" id="{00000000-0008-0000-0500-0000C1010000}"/>
            </a:ext>
          </a:extLst>
        </xdr:cNvPr>
        <xdr:cNvSpPr txBox="1"/>
      </xdr:nvSpPr>
      <xdr:spPr>
        <a:xfrm>
          <a:off x="6330644" y="224761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148</xdr:row>
      <xdr:rowOff>90637</xdr:rowOff>
    </xdr:from>
    <xdr:ext cx="51296" cy="85821"/>
    <xdr:sp macro="" textlink="">
      <xdr:nvSpPr>
        <xdr:cNvPr id="450" name="テキスト ボックス 449">
          <a:extLst>
            <a:ext uri="{FF2B5EF4-FFF2-40B4-BE49-F238E27FC236}">
              <a16:creationId xmlns:a16="http://schemas.microsoft.com/office/drawing/2014/main" id="{00000000-0008-0000-0500-0000C2010000}"/>
            </a:ext>
          </a:extLst>
        </xdr:cNvPr>
        <xdr:cNvSpPr txBox="1"/>
      </xdr:nvSpPr>
      <xdr:spPr>
        <a:xfrm>
          <a:off x="6330644" y="240079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150</xdr:row>
      <xdr:rowOff>87125</xdr:rowOff>
    </xdr:from>
    <xdr:ext cx="51296" cy="85821"/>
    <xdr:sp macro="" textlink="">
      <xdr:nvSpPr>
        <xdr:cNvPr id="451" name="テキスト ボックス 450">
          <a:extLst>
            <a:ext uri="{FF2B5EF4-FFF2-40B4-BE49-F238E27FC236}">
              <a16:creationId xmlns:a16="http://schemas.microsoft.com/office/drawing/2014/main" id="{00000000-0008-0000-0500-0000C3010000}"/>
            </a:ext>
          </a:extLst>
        </xdr:cNvPr>
        <xdr:cNvSpPr txBox="1"/>
      </xdr:nvSpPr>
      <xdr:spPr>
        <a:xfrm>
          <a:off x="6330644" y="243092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150</xdr:row>
      <xdr:rowOff>82588</xdr:rowOff>
    </xdr:from>
    <xdr:ext cx="51296" cy="85821"/>
    <xdr:sp macro="" textlink="">
      <xdr:nvSpPr>
        <xdr:cNvPr id="452" name="テキスト ボックス 451">
          <a:extLst>
            <a:ext uri="{FF2B5EF4-FFF2-40B4-BE49-F238E27FC236}">
              <a16:creationId xmlns:a16="http://schemas.microsoft.com/office/drawing/2014/main" id="{00000000-0008-0000-0500-0000C4010000}"/>
            </a:ext>
          </a:extLst>
        </xdr:cNvPr>
        <xdr:cNvSpPr txBox="1"/>
      </xdr:nvSpPr>
      <xdr:spPr>
        <a:xfrm>
          <a:off x="4638675" y="243046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150</xdr:row>
      <xdr:rowOff>81319</xdr:rowOff>
    </xdr:from>
    <xdr:ext cx="51296" cy="66750"/>
    <xdr:sp macro="" textlink="">
      <xdr:nvSpPr>
        <xdr:cNvPr id="453" name="テキスト ボックス 452">
          <a:extLst>
            <a:ext uri="{FF2B5EF4-FFF2-40B4-BE49-F238E27FC236}">
              <a16:creationId xmlns:a16="http://schemas.microsoft.com/office/drawing/2014/main" id="{00000000-0008-0000-0500-0000C5010000}"/>
            </a:ext>
          </a:extLst>
        </xdr:cNvPr>
        <xdr:cNvSpPr txBox="1"/>
      </xdr:nvSpPr>
      <xdr:spPr>
        <a:xfrm>
          <a:off x="5737377" y="243033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168</xdr:row>
      <xdr:rowOff>6960</xdr:rowOff>
    </xdr:from>
    <xdr:to>
      <xdr:col>30</xdr:col>
      <xdr:colOff>75854</xdr:colOff>
      <xdr:row>168</xdr:row>
      <xdr:rowOff>6960</xdr:rowOff>
    </xdr:to>
    <xdr:sp macro="" textlink="">
      <xdr:nvSpPr>
        <xdr:cNvPr id="542" name="Oval 6">
          <a:extLst>
            <a:ext uri="{FF2B5EF4-FFF2-40B4-BE49-F238E27FC236}">
              <a16:creationId xmlns:a16="http://schemas.microsoft.com/office/drawing/2014/main" id="{00000000-0008-0000-0500-00001E020000}"/>
            </a:ext>
          </a:extLst>
        </xdr:cNvPr>
        <xdr:cNvSpPr>
          <a:spLocks noChangeArrowheads="1"/>
        </xdr:cNvSpPr>
      </xdr:nvSpPr>
      <xdr:spPr bwMode="auto">
        <a:xfrm>
          <a:off x="4647854" y="273151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172</xdr:row>
      <xdr:rowOff>6960</xdr:rowOff>
    </xdr:from>
    <xdr:to>
      <xdr:col>30</xdr:col>
      <xdr:colOff>75854</xdr:colOff>
      <xdr:row>172</xdr:row>
      <xdr:rowOff>6960</xdr:rowOff>
    </xdr:to>
    <xdr:sp macro="" textlink="">
      <xdr:nvSpPr>
        <xdr:cNvPr id="543" name="Oval 7">
          <a:extLst>
            <a:ext uri="{FF2B5EF4-FFF2-40B4-BE49-F238E27FC236}">
              <a16:creationId xmlns:a16="http://schemas.microsoft.com/office/drawing/2014/main" id="{00000000-0008-0000-0500-00001F020000}"/>
            </a:ext>
          </a:extLst>
        </xdr:cNvPr>
        <xdr:cNvSpPr>
          <a:spLocks noChangeArrowheads="1"/>
        </xdr:cNvSpPr>
      </xdr:nvSpPr>
      <xdr:spPr bwMode="auto">
        <a:xfrm>
          <a:off x="4647854" y="279247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174</xdr:row>
      <xdr:rowOff>6960</xdr:rowOff>
    </xdr:from>
    <xdr:to>
      <xdr:col>30</xdr:col>
      <xdr:colOff>75854</xdr:colOff>
      <xdr:row>174</xdr:row>
      <xdr:rowOff>6960</xdr:rowOff>
    </xdr:to>
    <xdr:sp macro="" textlink="">
      <xdr:nvSpPr>
        <xdr:cNvPr id="544" name="Oval 8">
          <a:extLst>
            <a:ext uri="{FF2B5EF4-FFF2-40B4-BE49-F238E27FC236}">
              <a16:creationId xmlns:a16="http://schemas.microsoft.com/office/drawing/2014/main" id="{00000000-0008-0000-0500-000020020000}"/>
            </a:ext>
          </a:extLst>
        </xdr:cNvPr>
        <xdr:cNvSpPr>
          <a:spLocks noChangeArrowheads="1"/>
        </xdr:cNvSpPr>
      </xdr:nvSpPr>
      <xdr:spPr bwMode="auto">
        <a:xfrm>
          <a:off x="4647854" y="282295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164</xdr:row>
      <xdr:rowOff>6960</xdr:rowOff>
    </xdr:from>
    <xdr:to>
      <xdr:col>30</xdr:col>
      <xdr:colOff>75854</xdr:colOff>
      <xdr:row>164</xdr:row>
      <xdr:rowOff>6960</xdr:rowOff>
    </xdr:to>
    <xdr:sp macro="" textlink="">
      <xdr:nvSpPr>
        <xdr:cNvPr id="545" name="Oval 23">
          <a:extLst>
            <a:ext uri="{FF2B5EF4-FFF2-40B4-BE49-F238E27FC236}">
              <a16:creationId xmlns:a16="http://schemas.microsoft.com/office/drawing/2014/main" id="{00000000-0008-0000-0500-000021020000}"/>
            </a:ext>
          </a:extLst>
        </xdr:cNvPr>
        <xdr:cNvSpPr>
          <a:spLocks noChangeArrowheads="1"/>
        </xdr:cNvSpPr>
      </xdr:nvSpPr>
      <xdr:spPr bwMode="auto">
        <a:xfrm>
          <a:off x="4647854" y="267055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166</xdr:row>
      <xdr:rowOff>6960</xdr:rowOff>
    </xdr:from>
    <xdr:to>
      <xdr:col>30</xdr:col>
      <xdr:colOff>75854</xdr:colOff>
      <xdr:row>166</xdr:row>
      <xdr:rowOff>6960</xdr:rowOff>
    </xdr:to>
    <xdr:sp macro="" textlink="">
      <xdr:nvSpPr>
        <xdr:cNvPr id="546" name="Oval 24">
          <a:extLst>
            <a:ext uri="{FF2B5EF4-FFF2-40B4-BE49-F238E27FC236}">
              <a16:creationId xmlns:a16="http://schemas.microsoft.com/office/drawing/2014/main" id="{00000000-0008-0000-0500-000022020000}"/>
            </a:ext>
          </a:extLst>
        </xdr:cNvPr>
        <xdr:cNvSpPr>
          <a:spLocks noChangeArrowheads="1"/>
        </xdr:cNvSpPr>
      </xdr:nvSpPr>
      <xdr:spPr bwMode="auto">
        <a:xfrm>
          <a:off x="4647854" y="270103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170</xdr:row>
      <xdr:rowOff>6960</xdr:rowOff>
    </xdr:from>
    <xdr:to>
      <xdr:col>30</xdr:col>
      <xdr:colOff>75854</xdr:colOff>
      <xdr:row>170</xdr:row>
      <xdr:rowOff>6960</xdr:rowOff>
    </xdr:to>
    <xdr:sp macro="" textlink="">
      <xdr:nvSpPr>
        <xdr:cNvPr id="547" name="Oval 25">
          <a:extLst>
            <a:ext uri="{FF2B5EF4-FFF2-40B4-BE49-F238E27FC236}">
              <a16:creationId xmlns:a16="http://schemas.microsoft.com/office/drawing/2014/main" id="{00000000-0008-0000-0500-000023020000}"/>
            </a:ext>
          </a:extLst>
        </xdr:cNvPr>
        <xdr:cNvSpPr>
          <a:spLocks noChangeArrowheads="1"/>
        </xdr:cNvSpPr>
      </xdr:nvSpPr>
      <xdr:spPr bwMode="auto">
        <a:xfrm>
          <a:off x="4647854" y="276199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159</xdr:row>
      <xdr:rowOff>116113</xdr:rowOff>
    </xdr:from>
    <xdr:ext cx="51296" cy="78205"/>
    <xdr:sp macro="" textlink="">
      <xdr:nvSpPr>
        <xdr:cNvPr id="548" name="テキスト ボックス 547">
          <a:extLst>
            <a:ext uri="{FF2B5EF4-FFF2-40B4-BE49-F238E27FC236}">
              <a16:creationId xmlns:a16="http://schemas.microsoft.com/office/drawing/2014/main" id="{00000000-0008-0000-0500-000024020000}"/>
            </a:ext>
          </a:extLst>
        </xdr:cNvPr>
        <xdr:cNvSpPr txBox="1"/>
      </xdr:nvSpPr>
      <xdr:spPr>
        <a:xfrm>
          <a:off x="4638675" y="260526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161</xdr:row>
      <xdr:rowOff>91010</xdr:rowOff>
    </xdr:from>
    <xdr:ext cx="51296" cy="85821"/>
    <xdr:sp macro="" textlink="">
      <xdr:nvSpPr>
        <xdr:cNvPr id="549" name="テキスト ボックス 548">
          <a:extLst>
            <a:ext uri="{FF2B5EF4-FFF2-40B4-BE49-F238E27FC236}">
              <a16:creationId xmlns:a16="http://schemas.microsoft.com/office/drawing/2014/main" id="{00000000-0008-0000-0500-000025020000}"/>
            </a:ext>
          </a:extLst>
        </xdr:cNvPr>
        <xdr:cNvSpPr txBox="1"/>
      </xdr:nvSpPr>
      <xdr:spPr>
        <a:xfrm>
          <a:off x="4638675" y="263323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163</xdr:row>
      <xdr:rowOff>85401</xdr:rowOff>
    </xdr:from>
    <xdr:ext cx="51296" cy="85821"/>
    <xdr:sp macro="" textlink="">
      <xdr:nvSpPr>
        <xdr:cNvPr id="550" name="テキスト ボックス 549">
          <a:extLst>
            <a:ext uri="{FF2B5EF4-FFF2-40B4-BE49-F238E27FC236}">
              <a16:creationId xmlns:a16="http://schemas.microsoft.com/office/drawing/2014/main" id="{00000000-0008-0000-0500-000026020000}"/>
            </a:ext>
          </a:extLst>
        </xdr:cNvPr>
        <xdr:cNvSpPr txBox="1"/>
      </xdr:nvSpPr>
      <xdr:spPr>
        <a:xfrm>
          <a:off x="4638675" y="266315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165</xdr:row>
      <xdr:rowOff>120941</xdr:rowOff>
    </xdr:from>
    <xdr:ext cx="51296" cy="85821"/>
    <xdr:sp macro="" textlink="">
      <xdr:nvSpPr>
        <xdr:cNvPr id="551" name="テキスト ボックス 550">
          <a:extLst>
            <a:ext uri="{FF2B5EF4-FFF2-40B4-BE49-F238E27FC236}">
              <a16:creationId xmlns:a16="http://schemas.microsoft.com/office/drawing/2014/main" id="{00000000-0008-0000-0500-000027020000}"/>
            </a:ext>
          </a:extLst>
        </xdr:cNvPr>
        <xdr:cNvSpPr txBox="1"/>
      </xdr:nvSpPr>
      <xdr:spPr>
        <a:xfrm>
          <a:off x="4638675" y="269719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169</xdr:row>
      <xdr:rowOff>91472</xdr:rowOff>
    </xdr:from>
    <xdr:ext cx="51296" cy="85821"/>
    <xdr:sp macro="" textlink="">
      <xdr:nvSpPr>
        <xdr:cNvPr id="552" name="テキスト ボックス 551">
          <a:extLst>
            <a:ext uri="{FF2B5EF4-FFF2-40B4-BE49-F238E27FC236}">
              <a16:creationId xmlns:a16="http://schemas.microsoft.com/office/drawing/2014/main" id="{00000000-0008-0000-0500-000028020000}"/>
            </a:ext>
          </a:extLst>
        </xdr:cNvPr>
        <xdr:cNvSpPr txBox="1"/>
      </xdr:nvSpPr>
      <xdr:spPr>
        <a:xfrm>
          <a:off x="4638675" y="275520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171</xdr:row>
      <xdr:rowOff>86373</xdr:rowOff>
    </xdr:from>
    <xdr:ext cx="51296" cy="85821"/>
    <xdr:sp macro="" textlink="">
      <xdr:nvSpPr>
        <xdr:cNvPr id="553" name="テキスト ボックス 552">
          <a:extLst>
            <a:ext uri="{FF2B5EF4-FFF2-40B4-BE49-F238E27FC236}">
              <a16:creationId xmlns:a16="http://schemas.microsoft.com/office/drawing/2014/main" id="{00000000-0008-0000-0500-000029020000}"/>
            </a:ext>
          </a:extLst>
        </xdr:cNvPr>
        <xdr:cNvSpPr txBox="1"/>
      </xdr:nvSpPr>
      <xdr:spPr>
        <a:xfrm>
          <a:off x="4638675" y="278517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173</xdr:row>
      <xdr:rowOff>115053</xdr:rowOff>
    </xdr:from>
    <xdr:ext cx="51296" cy="86894"/>
    <xdr:sp macro="" textlink="">
      <xdr:nvSpPr>
        <xdr:cNvPr id="554" name="テキスト ボックス 553">
          <a:extLst>
            <a:ext uri="{FF2B5EF4-FFF2-40B4-BE49-F238E27FC236}">
              <a16:creationId xmlns:a16="http://schemas.microsoft.com/office/drawing/2014/main" id="{00000000-0008-0000-0500-00002A020000}"/>
            </a:ext>
          </a:extLst>
        </xdr:cNvPr>
        <xdr:cNvSpPr txBox="1"/>
      </xdr:nvSpPr>
      <xdr:spPr>
        <a:xfrm>
          <a:off x="4638675" y="281852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175</xdr:row>
      <xdr:rowOff>109954</xdr:rowOff>
    </xdr:from>
    <xdr:ext cx="51296" cy="85821"/>
    <xdr:sp macro="" textlink="">
      <xdr:nvSpPr>
        <xdr:cNvPr id="555" name="テキスト ボックス 554">
          <a:extLst>
            <a:ext uri="{FF2B5EF4-FFF2-40B4-BE49-F238E27FC236}">
              <a16:creationId xmlns:a16="http://schemas.microsoft.com/office/drawing/2014/main" id="{00000000-0008-0000-0500-00002B020000}"/>
            </a:ext>
          </a:extLst>
        </xdr:cNvPr>
        <xdr:cNvSpPr txBox="1"/>
      </xdr:nvSpPr>
      <xdr:spPr>
        <a:xfrm>
          <a:off x="4638675" y="284849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167</xdr:row>
      <xdr:rowOff>89489</xdr:rowOff>
    </xdr:from>
    <xdr:ext cx="51296" cy="85821"/>
    <xdr:sp macro="" textlink="">
      <xdr:nvSpPr>
        <xdr:cNvPr id="556" name="テキスト ボックス 555">
          <a:extLst>
            <a:ext uri="{FF2B5EF4-FFF2-40B4-BE49-F238E27FC236}">
              <a16:creationId xmlns:a16="http://schemas.microsoft.com/office/drawing/2014/main" id="{00000000-0008-0000-0500-00002C020000}"/>
            </a:ext>
          </a:extLst>
        </xdr:cNvPr>
        <xdr:cNvSpPr txBox="1"/>
      </xdr:nvSpPr>
      <xdr:spPr>
        <a:xfrm>
          <a:off x="4638675" y="272452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177</xdr:row>
      <xdr:rowOff>86506</xdr:rowOff>
    </xdr:from>
    <xdr:ext cx="51296" cy="85821"/>
    <xdr:sp macro="" textlink="">
      <xdr:nvSpPr>
        <xdr:cNvPr id="557" name="テキスト ボックス 556">
          <a:extLst>
            <a:ext uri="{FF2B5EF4-FFF2-40B4-BE49-F238E27FC236}">
              <a16:creationId xmlns:a16="http://schemas.microsoft.com/office/drawing/2014/main" id="{00000000-0008-0000-0500-00002D020000}"/>
            </a:ext>
          </a:extLst>
        </xdr:cNvPr>
        <xdr:cNvSpPr txBox="1"/>
      </xdr:nvSpPr>
      <xdr:spPr>
        <a:xfrm>
          <a:off x="4638675" y="287662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179</xdr:row>
      <xdr:rowOff>92519</xdr:rowOff>
    </xdr:from>
    <xdr:ext cx="51296" cy="85821"/>
    <xdr:sp macro="" textlink="">
      <xdr:nvSpPr>
        <xdr:cNvPr id="558" name="テキスト ボックス 557">
          <a:extLst>
            <a:ext uri="{FF2B5EF4-FFF2-40B4-BE49-F238E27FC236}">
              <a16:creationId xmlns:a16="http://schemas.microsoft.com/office/drawing/2014/main" id="{00000000-0008-0000-0500-00002E020000}"/>
            </a:ext>
          </a:extLst>
        </xdr:cNvPr>
        <xdr:cNvSpPr txBox="1"/>
      </xdr:nvSpPr>
      <xdr:spPr>
        <a:xfrm>
          <a:off x="4638675" y="290770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181</xdr:row>
      <xdr:rowOff>114850</xdr:rowOff>
    </xdr:from>
    <xdr:ext cx="51296" cy="85821"/>
    <xdr:sp macro="" textlink="">
      <xdr:nvSpPr>
        <xdr:cNvPr id="559" name="テキスト ボックス 558">
          <a:extLst>
            <a:ext uri="{FF2B5EF4-FFF2-40B4-BE49-F238E27FC236}">
              <a16:creationId xmlns:a16="http://schemas.microsoft.com/office/drawing/2014/main" id="{00000000-0008-0000-0500-00002F020000}"/>
            </a:ext>
          </a:extLst>
        </xdr:cNvPr>
        <xdr:cNvSpPr txBox="1"/>
      </xdr:nvSpPr>
      <xdr:spPr>
        <a:xfrm>
          <a:off x="4638675" y="294042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183</xdr:row>
      <xdr:rowOff>109750</xdr:rowOff>
    </xdr:from>
    <xdr:ext cx="51296" cy="85821"/>
    <xdr:sp macro="" textlink="">
      <xdr:nvSpPr>
        <xdr:cNvPr id="560" name="テキスト ボックス 559">
          <a:extLst>
            <a:ext uri="{FF2B5EF4-FFF2-40B4-BE49-F238E27FC236}">
              <a16:creationId xmlns:a16="http://schemas.microsoft.com/office/drawing/2014/main" id="{00000000-0008-0000-0500-000030020000}"/>
            </a:ext>
          </a:extLst>
        </xdr:cNvPr>
        <xdr:cNvSpPr txBox="1"/>
      </xdr:nvSpPr>
      <xdr:spPr>
        <a:xfrm>
          <a:off x="4638675" y="297039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187</xdr:row>
      <xdr:rowOff>83455</xdr:rowOff>
    </xdr:from>
    <xdr:ext cx="51296" cy="85821"/>
    <xdr:sp macro="" textlink="">
      <xdr:nvSpPr>
        <xdr:cNvPr id="561" name="テキスト ボックス 560">
          <a:extLst>
            <a:ext uri="{FF2B5EF4-FFF2-40B4-BE49-F238E27FC236}">
              <a16:creationId xmlns:a16="http://schemas.microsoft.com/office/drawing/2014/main" id="{00000000-0008-0000-0500-000031020000}"/>
            </a:ext>
          </a:extLst>
        </xdr:cNvPr>
        <xdr:cNvSpPr txBox="1"/>
      </xdr:nvSpPr>
      <xdr:spPr>
        <a:xfrm>
          <a:off x="4638675" y="302872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189</xdr:row>
      <xdr:rowOff>109472</xdr:rowOff>
    </xdr:from>
    <xdr:ext cx="51296" cy="85821"/>
    <xdr:sp macro="" textlink="">
      <xdr:nvSpPr>
        <xdr:cNvPr id="562" name="テキスト ボックス 561">
          <a:extLst>
            <a:ext uri="{FF2B5EF4-FFF2-40B4-BE49-F238E27FC236}">
              <a16:creationId xmlns:a16="http://schemas.microsoft.com/office/drawing/2014/main" id="{00000000-0008-0000-0500-000032020000}"/>
            </a:ext>
          </a:extLst>
        </xdr:cNvPr>
        <xdr:cNvSpPr txBox="1"/>
      </xdr:nvSpPr>
      <xdr:spPr>
        <a:xfrm>
          <a:off x="4638675" y="306180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191</xdr:row>
      <xdr:rowOff>88622</xdr:rowOff>
    </xdr:from>
    <xdr:ext cx="51296" cy="85821"/>
    <xdr:sp macro="" textlink="">
      <xdr:nvSpPr>
        <xdr:cNvPr id="563" name="テキスト ボックス 562">
          <a:extLst>
            <a:ext uri="{FF2B5EF4-FFF2-40B4-BE49-F238E27FC236}">
              <a16:creationId xmlns:a16="http://schemas.microsoft.com/office/drawing/2014/main" id="{00000000-0008-0000-0500-000033020000}"/>
            </a:ext>
          </a:extLst>
        </xdr:cNvPr>
        <xdr:cNvSpPr txBox="1"/>
      </xdr:nvSpPr>
      <xdr:spPr>
        <a:xfrm>
          <a:off x="4638675" y="309019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193</xdr:row>
      <xdr:rowOff>85110</xdr:rowOff>
    </xdr:from>
    <xdr:ext cx="51296" cy="85821"/>
    <xdr:sp macro="" textlink="">
      <xdr:nvSpPr>
        <xdr:cNvPr id="564" name="テキスト ボックス 563">
          <a:extLst>
            <a:ext uri="{FF2B5EF4-FFF2-40B4-BE49-F238E27FC236}">
              <a16:creationId xmlns:a16="http://schemas.microsoft.com/office/drawing/2014/main" id="{00000000-0008-0000-0500-000034020000}"/>
            </a:ext>
          </a:extLst>
        </xdr:cNvPr>
        <xdr:cNvSpPr txBox="1"/>
      </xdr:nvSpPr>
      <xdr:spPr>
        <a:xfrm>
          <a:off x="4638675" y="312032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185</xdr:row>
      <xdr:rowOff>84648</xdr:rowOff>
    </xdr:from>
    <xdr:ext cx="51296" cy="85821"/>
    <xdr:sp macro="" textlink="">
      <xdr:nvSpPr>
        <xdr:cNvPr id="565" name="テキスト ボックス 564">
          <a:extLst>
            <a:ext uri="{FF2B5EF4-FFF2-40B4-BE49-F238E27FC236}">
              <a16:creationId xmlns:a16="http://schemas.microsoft.com/office/drawing/2014/main" id="{00000000-0008-0000-0500-000035020000}"/>
            </a:ext>
          </a:extLst>
        </xdr:cNvPr>
        <xdr:cNvSpPr txBox="1"/>
      </xdr:nvSpPr>
      <xdr:spPr>
        <a:xfrm>
          <a:off x="4638675" y="299836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195</xdr:row>
      <xdr:rowOff>92450</xdr:rowOff>
    </xdr:from>
    <xdr:ext cx="51296" cy="85821"/>
    <xdr:sp macro="" textlink="">
      <xdr:nvSpPr>
        <xdr:cNvPr id="566" name="テキスト ボックス 565">
          <a:extLst>
            <a:ext uri="{FF2B5EF4-FFF2-40B4-BE49-F238E27FC236}">
              <a16:creationId xmlns:a16="http://schemas.microsoft.com/office/drawing/2014/main" id="{00000000-0008-0000-0500-000036020000}"/>
            </a:ext>
          </a:extLst>
        </xdr:cNvPr>
        <xdr:cNvSpPr txBox="1"/>
      </xdr:nvSpPr>
      <xdr:spPr>
        <a:xfrm>
          <a:off x="4638675" y="315154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197</xdr:row>
      <xdr:rowOff>88938</xdr:rowOff>
    </xdr:from>
    <xdr:ext cx="51296" cy="85821"/>
    <xdr:sp macro="" textlink="">
      <xdr:nvSpPr>
        <xdr:cNvPr id="567" name="テキスト ボックス 566">
          <a:extLst>
            <a:ext uri="{FF2B5EF4-FFF2-40B4-BE49-F238E27FC236}">
              <a16:creationId xmlns:a16="http://schemas.microsoft.com/office/drawing/2014/main" id="{00000000-0008-0000-0500-000037020000}"/>
            </a:ext>
          </a:extLst>
        </xdr:cNvPr>
        <xdr:cNvSpPr txBox="1"/>
      </xdr:nvSpPr>
      <xdr:spPr>
        <a:xfrm>
          <a:off x="4638675" y="318167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159</xdr:row>
      <xdr:rowOff>114860</xdr:rowOff>
    </xdr:from>
    <xdr:ext cx="51296" cy="86894"/>
    <xdr:sp macro="" textlink="">
      <xdr:nvSpPr>
        <xdr:cNvPr id="568" name="テキスト ボックス 567">
          <a:extLst>
            <a:ext uri="{FF2B5EF4-FFF2-40B4-BE49-F238E27FC236}">
              <a16:creationId xmlns:a16="http://schemas.microsoft.com/office/drawing/2014/main" id="{00000000-0008-0000-0500-000038020000}"/>
            </a:ext>
          </a:extLst>
        </xdr:cNvPr>
        <xdr:cNvSpPr txBox="1"/>
      </xdr:nvSpPr>
      <xdr:spPr>
        <a:xfrm>
          <a:off x="5188697" y="260514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161</xdr:row>
      <xdr:rowOff>89757</xdr:rowOff>
    </xdr:from>
    <xdr:ext cx="51296" cy="85821"/>
    <xdr:sp macro="" textlink="">
      <xdr:nvSpPr>
        <xdr:cNvPr id="569" name="テキスト ボックス 568">
          <a:extLst>
            <a:ext uri="{FF2B5EF4-FFF2-40B4-BE49-F238E27FC236}">
              <a16:creationId xmlns:a16="http://schemas.microsoft.com/office/drawing/2014/main" id="{00000000-0008-0000-0500-000039020000}"/>
            </a:ext>
          </a:extLst>
        </xdr:cNvPr>
        <xdr:cNvSpPr txBox="1"/>
      </xdr:nvSpPr>
      <xdr:spPr>
        <a:xfrm>
          <a:off x="5188697" y="263311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163</xdr:row>
      <xdr:rowOff>84148</xdr:rowOff>
    </xdr:from>
    <xdr:ext cx="51296" cy="85821"/>
    <xdr:sp macro="" textlink="">
      <xdr:nvSpPr>
        <xdr:cNvPr id="570" name="テキスト ボックス 569">
          <a:extLst>
            <a:ext uri="{FF2B5EF4-FFF2-40B4-BE49-F238E27FC236}">
              <a16:creationId xmlns:a16="http://schemas.microsoft.com/office/drawing/2014/main" id="{00000000-0008-0000-0500-00003A020000}"/>
            </a:ext>
          </a:extLst>
        </xdr:cNvPr>
        <xdr:cNvSpPr txBox="1"/>
      </xdr:nvSpPr>
      <xdr:spPr>
        <a:xfrm>
          <a:off x="5188697" y="266303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165</xdr:row>
      <xdr:rowOff>91748</xdr:rowOff>
    </xdr:from>
    <xdr:ext cx="51296" cy="85821"/>
    <xdr:sp macro="" textlink="">
      <xdr:nvSpPr>
        <xdr:cNvPr id="571" name="テキスト ボックス 570">
          <a:extLst>
            <a:ext uri="{FF2B5EF4-FFF2-40B4-BE49-F238E27FC236}">
              <a16:creationId xmlns:a16="http://schemas.microsoft.com/office/drawing/2014/main" id="{00000000-0008-0000-0500-00003B020000}"/>
            </a:ext>
          </a:extLst>
        </xdr:cNvPr>
        <xdr:cNvSpPr txBox="1"/>
      </xdr:nvSpPr>
      <xdr:spPr>
        <a:xfrm>
          <a:off x="5188697" y="269427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169</xdr:row>
      <xdr:rowOff>90219</xdr:rowOff>
    </xdr:from>
    <xdr:ext cx="51296" cy="85821"/>
    <xdr:sp macro="" textlink="">
      <xdr:nvSpPr>
        <xdr:cNvPr id="572" name="テキスト ボックス 571">
          <a:extLst>
            <a:ext uri="{FF2B5EF4-FFF2-40B4-BE49-F238E27FC236}">
              <a16:creationId xmlns:a16="http://schemas.microsoft.com/office/drawing/2014/main" id="{00000000-0008-0000-0500-00003C020000}"/>
            </a:ext>
          </a:extLst>
        </xdr:cNvPr>
        <xdr:cNvSpPr txBox="1"/>
      </xdr:nvSpPr>
      <xdr:spPr>
        <a:xfrm>
          <a:off x="5188697" y="275507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171</xdr:row>
      <xdr:rowOff>85120</xdr:rowOff>
    </xdr:from>
    <xdr:ext cx="51296" cy="85821"/>
    <xdr:sp macro="" textlink="">
      <xdr:nvSpPr>
        <xdr:cNvPr id="573" name="テキスト ボックス 572">
          <a:extLst>
            <a:ext uri="{FF2B5EF4-FFF2-40B4-BE49-F238E27FC236}">
              <a16:creationId xmlns:a16="http://schemas.microsoft.com/office/drawing/2014/main" id="{00000000-0008-0000-0500-00003D020000}"/>
            </a:ext>
          </a:extLst>
        </xdr:cNvPr>
        <xdr:cNvSpPr txBox="1"/>
      </xdr:nvSpPr>
      <xdr:spPr>
        <a:xfrm>
          <a:off x="5188697" y="278504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173</xdr:row>
      <xdr:rowOff>92210</xdr:rowOff>
    </xdr:from>
    <xdr:ext cx="51296" cy="85821"/>
    <xdr:sp macro="" textlink="">
      <xdr:nvSpPr>
        <xdr:cNvPr id="574" name="テキスト ボックス 573">
          <a:extLst>
            <a:ext uri="{FF2B5EF4-FFF2-40B4-BE49-F238E27FC236}">
              <a16:creationId xmlns:a16="http://schemas.microsoft.com/office/drawing/2014/main" id="{00000000-0008-0000-0500-00003E020000}"/>
            </a:ext>
          </a:extLst>
        </xdr:cNvPr>
        <xdr:cNvSpPr txBox="1"/>
      </xdr:nvSpPr>
      <xdr:spPr>
        <a:xfrm>
          <a:off x="5188697" y="281623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175</xdr:row>
      <xdr:rowOff>108701</xdr:rowOff>
    </xdr:from>
    <xdr:ext cx="51296" cy="85821"/>
    <xdr:sp macro="" textlink="">
      <xdr:nvSpPr>
        <xdr:cNvPr id="575" name="テキスト ボックス 574">
          <a:extLst>
            <a:ext uri="{FF2B5EF4-FFF2-40B4-BE49-F238E27FC236}">
              <a16:creationId xmlns:a16="http://schemas.microsoft.com/office/drawing/2014/main" id="{00000000-0008-0000-0500-00003F020000}"/>
            </a:ext>
          </a:extLst>
        </xdr:cNvPr>
        <xdr:cNvSpPr txBox="1"/>
      </xdr:nvSpPr>
      <xdr:spPr>
        <a:xfrm>
          <a:off x="5188697" y="284836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167</xdr:row>
      <xdr:rowOff>88236</xdr:rowOff>
    </xdr:from>
    <xdr:ext cx="51296" cy="85821"/>
    <xdr:sp macro="" textlink="">
      <xdr:nvSpPr>
        <xdr:cNvPr id="576" name="テキスト ボックス 575">
          <a:extLst>
            <a:ext uri="{FF2B5EF4-FFF2-40B4-BE49-F238E27FC236}">
              <a16:creationId xmlns:a16="http://schemas.microsoft.com/office/drawing/2014/main" id="{00000000-0008-0000-0500-000040020000}"/>
            </a:ext>
          </a:extLst>
        </xdr:cNvPr>
        <xdr:cNvSpPr txBox="1"/>
      </xdr:nvSpPr>
      <xdr:spPr>
        <a:xfrm>
          <a:off x="5188697" y="272440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177</xdr:row>
      <xdr:rowOff>85253</xdr:rowOff>
    </xdr:from>
    <xdr:ext cx="51296" cy="85821"/>
    <xdr:sp macro="" textlink="">
      <xdr:nvSpPr>
        <xdr:cNvPr id="577" name="テキスト ボックス 576">
          <a:extLst>
            <a:ext uri="{FF2B5EF4-FFF2-40B4-BE49-F238E27FC236}">
              <a16:creationId xmlns:a16="http://schemas.microsoft.com/office/drawing/2014/main" id="{00000000-0008-0000-0500-000041020000}"/>
            </a:ext>
          </a:extLst>
        </xdr:cNvPr>
        <xdr:cNvSpPr txBox="1"/>
      </xdr:nvSpPr>
      <xdr:spPr>
        <a:xfrm>
          <a:off x="5188697" y="287650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179</xdr:row>
      <xdr:rowOff>91266</xdr:rowOff>
    </xdr:from>
    <xdr:ext cx="51296" cy="85821"/>
    <xdr:sp macro="" textlink="">
      <xdr:nvSpPr>
        <xdr:cNvPr id="578" name="テキスト ボックス 577">
          <a:extLst>
            <a:ext uri="{FF2B5EF4-FFF2-40B4-BE49-F238E27FC236}">
              <a16:creationId xmlns:a16="http://schemas.microsoft.com/office/drawing/2014/main" id="{00000000-0008-0000-0500-000042020000}"/>
            </a:ext>
          </a:extLst>
        </xdr:cNvPr>
        <xdr:cNvSpPr txBox="1"/>
      </xdr:nvSpPr>
      <xdr:spPr>
        <a:xfrm>
          <a:off x="5188697" y="290758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181</xdr:row>
      <xdr:rowOff>92007</xdr:rowOff>
    </xdr:from>
    <xdr:ext cx="51296" cy="86688"/>
    <xdr:sp macro="" textlink="">
      <xdr:nvSpPr>
        <xdr:cNvPr id="579" name="テキスト ボックス 578">
          <a:extLst>
            <a:ext uri="{FF2B5EF4-FFF2-40B4-BE49-F238E27FC236}">
              <a16:creationId xmlns:a16="http://schemas.microsoft.com/office/drawing/2014/main" id="{00000000-0008-0000-0500-000043020000}"/>
            </a:ext>
          </a:extLst>
        </xdr:cNvPr>
        <xdr:cNvSpPr txBox="1"/>
      </xdr:nvSpPr>
      <xdr:spPr>
        <a:xfrm>
          <a:off x="5188697" y="293813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183</xdr:row>
      <xdr:rowOff>108497</xdr:rowOff>
    </xdr:from>
    <xdr:ext cx="51296" cy="85821"/>
    <xdr:sp macro="" textlink="">
      <xdr:nvSpPr>
        <xdr:cNvPr id="580" name="テキスト ボックス 579">
          <a:extLst>
            <a:ext uri="{FF2B5EF4-FFF2-40B4-BE49-F238E27FC236}">
              <a16:creationId xmlns:a16="http://schemas.microsoft.com/office/drawing/2014/main" id="{00000000-0008-0000-0500-000044020000}"/>
            </a:ext>
          </a:extLst>
        </xdr:cNvPr>
        <xdr:cNvSpPr txBox="1"/>
      </xdr:nvSpPr>
      <xdr:spPr>
        <a:xfrm>
          <a:off x="5188697" y="297026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187</xdr:row>
      <xdr:rowOff>82202</xdr:rowOff>
    </xdr:from>
    <xdr:ext cx="51296" cy="85821"/>
    <xdr:sp macro="" textlink="">
      <xdr:nvSpPr>
        <xdr:cNvPr id="581" name="テキスト ボックス 580">
          <a:extLst>
            <a:ext uri="{FF2B5EF4-FFF2-40B4-BE49-F238E27FC236}">
              <a16:creationId xmlns:a16="http://schemas.microsoft.com/office/drawing/2014/main" id="{00000000-0008-0000-0500-000045020000}"/>
            </a:ext>
          </a:extLst>
        </xdr:cNvPr>
        <xdr:cNvSpPr txBox="1"/>
      </xdr:nvSpPr>
      <xdr:spPr>
        <a:xfrm>
          <a:off x="5188697" y="302859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189</xdr:row>
      <xdr:rowOff>108219</xdr:rowOff>
    </xdr:from>
    <xdr:ext cx="51296" cy="86894"/>
    <xdr:sp macro="" textlink="">
      <xdr:nvSpPr>
        <xdr:cNvPr id="582" name="テキスト ボックス 581">
          <a:extLst>
            <a:ext uri="{FF2B5EF4-FFF2-40B4-BE49-F238E27FC236}">
              <a16:creationId xmlns:a16="http://schemas.microsoft.com/office/drawing/2014/main" id="{00000000-0008-0000-0500-000046020000}"/>
            </a:ext>
          </a:extLst>
        </xdr:cNvPr>
        <xdr:cNvSpPr txBox="1"/>
      </xdr:nvSpPr>
      <xdr:spPr>
        <a:xfrm>
          <a:off x="5188697" y="306167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191</xdr:row>
      <xdr:rowOff>110229</xdr:rowOff>
    </xdr:from>
    <xdr:ext cx="51296" cy="85821"/>
    <xdr:sp macro="" textlink="">
      <xdr:nvSpPr>
        <xdr:cNvPr id="583" name="テキスト ボックス 582">
          <a:extLst>
            <a:ext uri="{FF2B5EF4-FFF2-40B4-BE49-F238E27FC236}">
              <a16:creationId xmlns:a16="http://schemas.microsoft.com/office/drawing/2014/main" id="{00000000-0008-0000-0500-000047020000}"/>
            </a:ext>
          </a:extLst>
        </xdr:cNvPr>
        <xdr:cNvSpPr txBox="1"/>
      </xdr:nvSpPr>
      <xdr:spPr>
        <a:xfrm>
          <a:off x="5188697" y="309236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193</xdr:row>
      <xdr:rowOff>83857</xdr:rowOff>
    </xdr:from>
    <xdr:ext cx="51296" cy="85821"/>
    <xdr:sp macro="" textlink="">
      <xdr:nvSpPr>
        <xdr:cNvPr id="584" name="テキスト ボックス 583">
          <a:extLst>
            <a:ext uri="{FF2B5EF4-FFF2-40B4-BE49-F238E27FC236}">
              <a16:creationId xmlns:a16="http://schemas.microsoft.com/office/drawing/2014/main" id="{00000000-0008-0000-0500-000048020000}"/>
            </a:ext>
          </a:extLst>
        </xdr:cNvPr>
        <xdr:cNvSpPr txBox="1"/>
      </xdr:nvSpPr>
      <xdr:spPr>
        <a:xfrm>
          <a:off x="5188697" y="312020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185</xdr:row>
      <xdr:rowOff>83395</xdr:rowOff>
    </xdr:from>
    <xdr:ext cx="51296" cy="85821"/>
    <xdr:sp macro="" textlink="">
      <xdr:nvSpPr>
        <xdr:cNvPr id="585" name="テキスト ボックス 584">
          <a:extLst>
            <a:ext uri="{FF2B5EF4-FFF2-40B4-BE49-F238E27FC236}">
              <a16:creationId xmlns:a16="http://schemas.microsoft.com/office/drawing/2014/main" id="{00000000-0008-0000-0500-000049020000}"/>
            </a:ext>
          </a:extLst>
        </xdr:cNvPr>
        <xdr:cNvSpPr txBox="1"/>
      </xdr:nvSpPr>
      <xdr:spPr>
        <a:xfrm>
          <a:off x="5188697" y="299823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195</xdr:row>
      <xdr:rowOff>91197</xdr:rowOff>
    </xdr:from>
    <xdr:ext cx="51296" cy="85821"/>
    <xdr:sp macro="" textlink="">
      <xdr:nvSpPr>
        <xdr:cNvPr id="586" name="テキスト ボックス 585">
          <a:extLst>
            <a:ext uri="{FF2B5EF4-FFF2-40B4-BE49-F238E27FC236}">
              <a16:creationId xmlns:a16="http://schemas.microsoft.com/office/drawing/2014/main" id="{00000000-0008-0000-0500-00004A020000}"/>
            </a:ext>
          </a:extLst>
        </xdr:cNvPr>
        <xdr:cNvSpPr txBox="1"/>
      </xdr:nvSpPr>
      <xdr:spPr>
        <a:xfrm>
          <a:off x="5188697" y="315141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197</xdr:row>
      <xdr:rowOff>87685</xdr:rowOff>
    </xdr:from>
    <xdr:ext cx="51296" cy="85821"/>
    <xdr:sp macro="" textlink="">
      <xdr:nvSpPr>
        <xdr:cNvPr id="587" name="テキスト ボックス 586">
          <a:extLst>
            <a:ext uri="{FF2B5EF4-FFF2-40B4-BE49-F238E27FC236}">
              <a16:creationId xmlns:a16="http://schemas.microsoft.com/office/drawing/2014/main" id="{00000000-0008-0000-0500-00004B020000}"/>
            </a:ext>
          </a:extLst>
        </xdr:cNvPr>
        <xdr:cNvSpPr txBox="1"/>
      </xdr:nvSpPr>
      <xdr:spPr>
        <a:xfrm>
          <a:off x="5188697" y="318154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159</xdr:row>
      <xdr:rowOff>114844</xdr:rowOff>
    </xdr:from>
    <xdr:ext cx="51296" cy="66750"/>
    <xdr:sp macro="" textlink="">
      <xdr:nvSpPr>
        <xdr:cNvPr id="588" name="テキスト ボックス 587">
          <a:extLst>
            <a:ext uri="{FF2B5EF4-FFF2-40B4-BE49-F238E27FC236}">
              <a16:creationId xmlns:a16="http://schemas.microsoft.com/office/drawing/2014/main" id="{00000000-0008-0000-0500-00004C020000}"/>
            </a:ext>
          </a:extLst>
        </xdr:cNvPr>
        <xdr:cNvSpPr txBox="1"/>
      </xdr:nvSpPr>
      <xdr:spPr>
        <a:xfrm>
          <a:off x="5737377" y="260514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161</xdr:row>
      <xdr:rowOff>89741</xdr:rowOff>
    </xdr:from>
    <xdr:ext cx="51296" cy="66750"/>
    <xdr:sp macro="" textlink="">
      <xdr:nvSpPr>
        <xdr:cNvPr id="589" name="テキスト ボックス 588">
          <a:extLst>
            <a:ext uri="{FF2B5EF4-FFF2-40B4-BE49-F238E27FC236}">
              <a16:creationId xmlns:a16="http://schemas.microsoft.com/office/drawing/2014/main" id="{00000000-0008-0000-0500-00004D020000}"/>
            </a:ext>
          </a:extLst>
        </xdr:cNvPr>
        <xdr:cNvSpPr txBox="1"/>
      </xdr:nvSpPr>
      <xdr:spPr>
        <a:xfrm>
          <a:off x="5737377" y="263311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163</xdr:row>
      <xdr:rowOff>84132</xdr:rowOff>
    </xdr:from>
    <xdr:ext cx="51296" cy="66750"/>
    <xdr:sp macro="" textlink="">
      <xdr:nvSpPr>
        <xdr:cNvPr id="590" name="テキスト ボックス 589">
          <a:extLst>
            <a:ext uri="{FF2B5EF4-FFF2-40B4-BE49-F238E27FC236}">
              <a16:creationId xmlns:a16="http://schemas.microsoft.com/office/drawing/2014/main" id="{00000000-0008-0000-0500-00004E020000}"/>
            </a:ext>
          </a:extLst>
        </xdr:cNvPr>
        <xdr:cNvSpPr txBox="1"/>
      </xdr:nvSpPr>
      <xdr:spPr>
        <a:xfrm>
          <a:off x="5737377" y="266303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165</xdr:row>
      <xdr:rowOff>91732</xdr:rowOff>
    </xdr:from>
    <xdr:ext cx="51296" cy="66750"/>
    <xdr:sp macro="" textlink="">
      <xdr:nvSpPr>
        <xdr:cNvPr id="591" name="テキスト ボックス 590">
          <a:extLst>
            <a:ext uri="{FF2B5EF4-FFF2-40B4-BE49-F238E27FC236}">
              <a16:creationId xmlns:a16="http://schemas.microsoft.com/office/drawing/2014/main" id="{00000000-0008-0000-0500-00004F020000}"/>
            </a:ext>
          </a:extLst>
        </xdr:cNvPr>
        <xdr:cNvSpPr txBox="1"/>
      </xdr:nvSpPr>
      <xdr:spPr>
        <a:xfrm>
          <a:off x="5737377" y="269427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169</xdr:row>
      <xdr:rowOff>90203</xdr:rowOff>
    </xdr:from>
    <xdr:ext cx="51296" cy="66750"/>
    <xdr:sp macro="" textlink="">
      <xdr:nvSpPr>
        <xdr:cNvPr id="592" name="テキスト ボックス 591">
          <a:extLst>
            <a:ext uri="{FF2B5EF4-FFF2-40B4-BE49-F238E27FC236}">
              <a16:creationId xmlns:a16="http://schemas.microsoft.com/office/drawing/2014/main" id="{00000000-0008-0000-0500-000050020000}"/>
            </a:ext>
          </a:extLst>
        </xdr:cNvPr>
        <xdr:cNvSpPr txBox="1"/>
      </xdr:nvSpPr>
      <xdr:spPr>
        <a:xfrm>
          <a:off x="5737377" y="275507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171</xdr:row>
      <xdr:rowOff>85104</xdr:rowOff>
    </xdr:from>
    <xdr:ext cx="51296" cy="66750"/>
    <xdr:sp macro="" textlink="">
      <xdr:nvSpPr>
        <xdr:cNvPr id="593" name="テキスト ボックス 592">
          <a:extLst>
            <a:ext uri="{FF2B5EF4-FFF2-40B4-BE49-F238E27FC236}">
              <a16:creationId xmlns:a16="http://schemas.microsoft.com/office/drawing/2014/main" id="{00000000-0008-0000-0500-000051020000}"/>
            </a:ext>
          </a:extLst>
        </xdr:cNvPr>
        <xdr:cNvSpPr txBox="1"/>
      </xdr:nvSpPr>
      <xdr:spPr>
        <a:xfrm>
          <a:off x="5737377" y="278504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173</xdr:row>
      <xdr:rowOff>92194</xdr:rowOff>
    </xdr:from>
    <xdr:ext cx="51296" cy="66750"/>
    <xdr:sp macro="" textlink="">
      <xdr:nvSpPr>
        <xdr:cNvPr id="594" name="テキスト ボックス 593">
          <a:extLst>
            <a:ext uri="{FF2B5EF4-FFF2-40B4-BE49-F238E27FC236}">
              <a16:creationId xmlns:a16="http://schemas.microsoft.com/office/drawing/2014/main" id="{00000000-0008-0000-0500-000052020000}"/>
            </a:ext>
          </a:extLst>
        </xdr:cNvPr>
        <xdr:cNvSpPr txBox="1"/>
      </xdr:nvSpPr>
      <xdr:spPr>
        <a:xfrm>
          <a:off x="5737377" y="281623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175</xdr:row>
      <xdr:rowOff>108685</xdr:rowOff>
    </xdr:from>
    <xdr:ext cx="51296" cy="66750"/>
    <xdr:sp macro="" textlink="">
      <xdr:nvSpPr>
        <xdr:cNvPr id="595" name="テキスト ボックス 594">
          <a:extLst>
            <a:ext uri="{FF2B5EF4-FFF2-40B4-BE49-F238E27FC236}">
              <a16:creationId xmlns:a16="http://schemas.microsoft.com/office/drawing/2014/main" id="{00000000-0008-0000-0500-000053020000}"/>
            </a:ext>
          </a:extLst>
        </xdr:cNvPr>
        <xdr:cNvSpPr txBox="1"/>
      </xdr:nvSpPr>
      <xdr:spPr>
        <a:xfrm>
          <a:off x="5737377" y="284836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167</xdr:row>
      <xdr:rowOff>88220</xdr:rowOff>
    </xdr:from>
    <xdr:ext cx="51296" cy="66750"/>
    <xdr:sp macro="" textlink="">
      <xdr:nvSpPr>
        <xdr:cNvPr id="596" name="テキスト ボックス 595">
          <a:extLst>
            <a:ext uri="{FF2B5EF4-FFF2-40B4-BE49-F238E27FC236}">
              <a16:creationId xmlns:a16="http://schemas.microsoft.com/office/drawing/2014/main" id="{00000000-0008-0000-0500-000054020000}"/>
            </a:ext>
          </a:extLst>
        </xdr:cNvPr>
        <xdr:cNvSpPr txBox="1"/>
      </xdr:nvSpPr>
      <xdr:spPr>
        <a:xfrm>
          <a:off x="5737377" y="272439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177</xdr:row>
      <xdr:rowOff>85237</xdr:rowOff>
    </xdr:from>
    <xdr:ext cx="51296" cy="66750"/>
    <xdr:sp macro="" textlink="">
      <xdr:nvSpPr>
        <xdr:cNvPr id="597" name="テキスト ボックス 596">
          <a:extLst>
            <a:ext uri="{FF2B5EF4-FFF2-40B4-BE49-F238E27FC236}">
              <a16:creationId xmlns:a16="http://schemas.microsoft.com/office/drawing/2014/main" id="{00000000-0008-0000-0500-000055020000}"/>
            </a:ext>
          </a:extLst>
        </xdr:cNvPr>
        <xdr:cNvSpPr txBox="1"/>
      </xdr:nvSpPr>
      <xdr:spPr>
        <a:xfrm>
          <a:off x="5737377" y="287650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179</xdr:row>
      <xdr:rowOff>91250</xdr:rowOff>
    </xdr:from>
    <xdr:ext cx="51296" cy="66750"/>
    <xdr:sp macro="" textlink="">
      <xdr:nvSpPr>
        <xdr:cNvPr id="598" name="テキスト ボックス 597">
          <a:extLst>
            <a:ext uri="{FF2B5EF4-FFF2-40B4-BE49-F238E27FC236}">
              <a16:creationId xmlns:a16="http://schemas.microsoft.com/office/drawing/2014/main" id="{00000000-0008-0000-0500-000056020000}"/>
            </a:ext>
          </a:extLst>
        </xdr:cNvPr>
        <xdr:cNvSpPr txBox="1"/>
      </xdr:nvSpPr>
      <xdr:spPr>
        <a:xfrm>
          <a:off x="5737377" y="290758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181</xdr:row>
      <xdr:rowOff>91991</xdr:rowOff>
    </xdr:from>
    <xdr:ext cx="51296" cy="66750"/>
    <xdr:sp macro="" textlink="">
      <xdr:nvSpPr>
        <xdr:cNvPr id="599" name="テキスト ボックス 598">
          <a:extLst>
            <a:ext uri="{FF2B5EF4-FFF2-40B4-BE49-F238E27FC236}">
              <a16:creationId xmlns:a16="http://schemas.microsoft.com/office/drawing/2014/main" id="{00000000-0008-0000-0500-000057020000}"/>
            </a:ext>
          </a:extLst>
        </xdr:cNvPr>
        <xdr:cNvSpPr txBox="1"/>
      </xdr:nvSpPr>
      <xdr:spPr>
        <a:xfrm>
          <a:off x="5737377" y="293813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183</xdr:row>
      <xdr:rowOff>108481</xdr:rowOff>
    </xdr:from>
    <xdr:ext cx="51296" cy="66750"/>
    <xdr:sp macro="" textlink="">
      <xdr:nvSpPr>
        <xdr:cNvPr id="600" name="テキスト ボックス 599">
          <a:extLst>
            <a:ext uri="{FF2B5EF4-FFF2-40B4-BE49-F238E27FC236}">
              <a16:creationId xmlns:a16="http://schemas.microsoft.com/office/drawing/2014/main" id="{00000000-0008-0000-0500-000058020000}"/>
            </a:ext>
          </a:extLst>
        </xdr:cNvPr>
        <xdr:cNvSpPr txBox="1"/>
      </xdr:nvSpPr>
      <xdr:spPr>
        <a:xfrm>
          <a:off x="5737377" y="29702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187</xdr:row>
      <xdr:rowOff>82186</xdr:rowOff>
    </xdr:from>
    <xdr:ext cx="51296" cy="66750"/>
    <xdr:sp macro="" textlink="">
      <xdr:nvSpPr>
        <xdr:cNvPr id="601" name="テキスト ボックス 600">
          <a:extLst>
            <a:ext uri="{FF2B5EF4-FFF2-40B4-BE49-F238E27FC236}">
              <a16:creationId xmlns:a16="http://schemas.microsoft.com/office/drawing/2014/main" id="{00000000-0008-0000-0500-000059020000}"/>
            </a:ext>
          </a:extLst>
        </xdr:cNvPr>
        <xdr:cNvSpPr txBox="1"/>
      </xdr:nvSpPr>
      <xdr:spPr>
        <a:xfrm>
          <a:off x="5737377" y="302859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189</xdr:row>
      <xdr:rowOff>108203</xdr:rowOff>
    </xdr:from>
    <xdr:ext cx="51296" cy="66750"/>
    <xdr:sp macro="" textlink="">
      <xdr:nvSpPr>
        <xdr:cNvPr id="602" name="テキスト ボックス 601">
          <a:extLst>
            <a:ext uri="{FF2B5EF4-FFF2-40B4-BE49-F238E27FC236}">
              <a16:creationId xmlns:a16="http://schemas.microsoft.com/office/drawing/2014/main" id="{00000000-0008-0000-0500-00005A020000}"/>
            </a:ext>
          </a:extLst>
        </xdr:cNvPr>
        <xdr:cNvSpPr txBox="1"/>
      </xdr:nvSpPr>
      <xdr:spPr>
        <a:xfrm>
          <a:off x="5737377" y="306167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191</xdr:row>
      <xdr:rowOff>110213</xdr:rowOff>
    </xdr:from>
    <xdr:ext cx="51296" cy="66750"/>
    <xdr:sp macro="" textlink="">
      <xdr:nvSpPr>
        <xdr:cNvPr id="603" name="テキスト ボックス 602">
          <a:extLst>
            <a:ext uri="{FF2B5EF4-FFF2-40B4-BE49-F238E27FC236}">
              <a16:creationId xmlns:a16="http://schemas.microsoft.com/office/drawing/2014/main" id="{00000000-0008-0000-0500-00005B020000}"/>
            </a:ext>
          </a:extLst>
        </xdr:cNvPr>
        <xdr:cNvSpPr txBox="1"/>
      </xdr:nvSpPr>
      <xdr:spPr>
        <a:xfrm>
          <a:off x="5737377" y="309235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193</xdr:row>
      <xdr:rowOff>83841</xdr:rowOff>
    </xdr:from>
    <xdr:ext cx="51296" cy="66750"/>
    <xdr:sp macro="" textlink="">
      <xdr:nvSpPr>
        <xdr:cNvPr id="604" name="テキスト ボックス 603">
          <a:extLst>
            <a:ext uri="{FF2B5EF4-FFF2-40B4-BE49-F238E27FC236}">
              <a16:creationId xmlns:a16="http://schemas.microsoft.com/office/drawing/2014/main" id="{00000000-0008-0000-0500-00005C020000}"/>
            </a:ext>
          </a:extLst>
        </xdr:cNvPr>
        <xdr:cNvSpPr txBox="1"/>
      </xdr:nvSpPr>
      <xdr:spPr>
        <a:xfrm>
          <a:off x="5737377" y="312020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185</xdr:row>
      <xdr:rowOff>83379</xdr:rowOff>
    </xdr:from>
    <xdr:ext cx="51296" cy="66750"/>
    <xdr:sp macro="" textlink="">
      <xdr:nvSpPr>
        <xdr:cNvPr id="605" name="テキスト ボックス 604">
          <a:extLst>
            <a:ext uri="{FF2B5EF4-FFF2-40B4-BE49-F238E27FC236}">
              <a16:creationId xmlns:a16="http://schemas.microsoft.com/office/drawing/2014/main" id="{00000000-0008-0000-0500-00005D020000}"/>
            </a:ext>
          </a:extLst>
        </xdr:cNvPr>
        <xdr:cNvSpPr txBox="1"/>
      </xdr:nvSpPr>
      <xdr:spPr>
        <a:xfrm>
          <a:off x="5737377" y="299823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195</xdr:row>
      <xdr:rowOff>91181</xdr:rowOff>
    </xdr:from>
    <xdr:ext cx="51296" cy="66750"/>
    <xdr:sp macro="" textlink="">
      <xdr:nvSpPr>
        <xdr:cNvPr id="606" name="テキスト ボックス 605">
          <a:extLst>
            <a:ext uri="{FF2B5EF4-FFF2-40B4-BE49-F238E27FC236}">
              <a16:creationId xmlns:a16="http://schemas.microsoft.com/office/drawing/2014/main" id="{00000000-0008-0000-0500-00005E020000}"/>
            </a:ext>
          </a:extLst>
        </xdr:cNvPr>
        <xdr:cNvSpPr txBox="1"/>
      </xdr:nvSpPr>
      <xdr:spPr>
        <a:xfrm>
          <a:off x="5737377" y="315141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197</xdr:row>
      <xdr:rowOff>87669</xdr:rowOff>
    </xdr:from>
    <xdr:ext cx="51296" cy="66750"/>
    <xdr:sp macro="" textlink="">
      <xdr:nvSpPr>
        <xdr:cNvPr id="607" name="テキスト ボックス 606">
          <a:extLst>
            <a:ext uri="{FF2B5EF4-FFF2-40B4-BE49-F238E27FC236}">
              <a16:creationId xmlns:a16="http://schemas.microsoft.com/office/drawing/2014/main" id="{00000000-0008-0000-0500-00005F020000}"/>
            </a:ext>
          </a:extLst>
        </xdr:cNvPr>
        <xdr:cNvSpPr txBox="1"/>
      </xdr:nvSpPr>
      <xdr:spPr>
        <a:xfrm>
          <a:off x="5737377" y="318154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159</xdr:row>
      <xdr:rowOff>114300</xdr:rowOff>
    </xdr:from>
    <xdr:ext cx="51296" cy="85821"/>
    <xdr:sp macro="" textlink="">
      <xdr:nvSpPr>
        <xdr:cNvPr id="608" name="テキスト ボックス 607">
          <a:extLst>
            <a:ext uri="{FF2B5EF4-FFF2-40B4-BE49-F238E27FC236}">
              <a16:creationId xmlns:a16="http://schemas.microsoft.com/office/drawing/2014/main" id="{00000000-0008-0000-0500-000060020000}"/>
            </a:ext>
          </a:extLst>
        </xdr:cNvPr>
        <xdr:cNvSpPr txBox="1"/>
      </xdr:nvSpPr>
      <xdr:spPr>
        <a:xfrm>
          <a:off x="6330644" y="260508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161</xdr:row>
      <xdr:rowOff>89197</xdr:rowOff>
    </xdr:from>
    <xdr:ext cx="51296" cy="85821"/>
    <xdr:sp macro="" textlink="">
      <xdr:nvSpPr>
        <xdr:cNvPr id="609" name="テキスト ボックス 608">
          <a:extLst>
            <a:ext uri="{FF2B5EF4-FFF2-40B4-BE49-F238E27FC236}">
              <a16:creationId xmlns:a16="http://schemas.microsoft.com/office/drawing/2014/main" id="{00000000-0008-0000-0500-000061020000}"/>
            </a:ext>
          </a:extLst>
        </xdr:cNvPr>
        <xdr:cNvSpPr txBox="1"/>
      </xdr:nvSpPr>
      <xdr:spPr>
        <a:xfrm>
          <a:off x="6330644" y="263305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163</xdr:row>
      <xdr:rowOff>83588</xdr:rowOff>
    </xdr:from>
    <xdr:ext cx="51296" cy="85821"/>
    <xdr:sp macro="" textlink="">
      <xdr:nvSpPr>
        <xdr:cNvPr id="610" name="テキスト ボックス 609">
          <a:extLst>
            <a:ext uri="{FF2B5EF4-FFF2-40B4-BE49-F238E27FC236}">
              <a16:creationId xmlns:a16="http://schemas.microsoft.com/office/drawing/2014/main" id="{00000000-0008-0000-0500-000062020000}"/>
            </a:ext>
          </a:extLst>
        </xdr:cNvPr>
        <xdr:cNvSpPr txBox="1"/>
      </xdr:nvSpPr>
      <xdr:spPr>
        <a:xfrm>
          <a:off x="6330644" y="266297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165</xdr:row>
      <xdr:rowOff>91188</xdr:rowOff>
    </xdr:from>
    <xdr:ext cx="51296" cy="85821"/>
    <xdr:sp macro="" textlink="">
      <xdr:nvSpPr>
        <xdr:cNvPr id="611" name="テキスト ボックス 610">
          <a:extLst>
            <a:ext uri="{FF2B5EF4-FFF2-40B4-BE49-F238E27FC236}">
              <a16:creationId xmlns:a16="http://schemas.microsoft.com/office/drawing/2014/main" id="{00000000-0008-0000-0500-000063020000}"/>
            </a:ext>
          </a:extLst>
        </xdr:cNvPr>
        <xdr:cNvSpPr txBox="1"/>
      </xdr:nvSpPr>
      <xdr:spPr>
        <a:xfrm>
          <a:off x="6330644" y="269421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169</xdr:row>
      <xdr:rowOff>89659</xdr:rowOff>
    </xdr:from>
    <xdr:ext cx="51296" cy="85821"/>
    <xdr:sp macro="" textlink="">
      <xdr:nvSpPr>
        <xdr:cNvPr id="612" name="テキスト ボックス 611">
          <a:extLst>
            <a:ext uri="{FF2B5EF4-FFF2-40B4-BE49-F238E27FC236}">
              <a16:creationId xmlns:a16="http://schemas.microsoft.com/office/drawing/2014/main" id="{00000000-0008-0000-0500-000064020000}"/>
            </a:ext>
          </a:extLst>
        </xdr:cNvPr>
        <xdr:cNvSpPr txBox="1"/>
      </xdr:nvSpPr>
      <xdr:spPr>
        <a:xfrm>
          <a:off x="6330644" y="275502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171</xdr:row>
      <xdr:rowOff>84560</xdr:rowOff>
    </xdr:from>
    <xdr:ext cx="51296" cy="85821"/>
    <xdr:sp macro="" textlink="">
      <xdr:nvSpPr>
        <xdr:cNvPr id="613" name="テキスト ボックス 612">
          <a:extLst>
            <a:ext uri="{FF2B5EF4-FFF2-40B4-BE49-F238E27FC236}">
              <a16:creationId xmlns:a16="http://schemas.microsoft.com/office/drawing/2014/main" id="{00000000-0008-0000-0500-000065020000}"/>
            </a:ext>
          </a:extLst>
        </xdr:cNvPr>
        <xdr:cNvSpPr txBox="1"/>
      </xdr:nvSpPr>
      <xdr:spPr>
        <a:xfrm>
          <a:off x="6330644" y="278499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173</xdr:row>
      <xdr:rowOff>91650</xdr:rowOff>
    </xdr:from>
    <xdr:ext cx="51296" cy="85821"/>
    <xdr:sp macro="" textlink="">
      <xdr:nvSpPr>
        <xdr:cNvPr id="614" name="テキスト ボックス 613">
          <a:extLst>
            <a:ext uri="{FF2B5EF4-FFF2-40B4-BE49-F238E27FC236}">
              <a16:creationId xmlns:a16="http://schemas.microsoft.com/office/drawing/2014/main" id="{00000000-0008-0000-0500-000066020000}"/>
            </a:ext>
          </a:extLst>
        </xdr:cNvPr>
        <xdr:cNvSpPr txBox="1"/>
      </xdr:nvSpPr>
      <xdr:spPr>
        <a:xfrm>
          <a:off x="6330644" y="281618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175</xdr:row>
      <xdr:rowOff>108141</xdr:rowOff>
    </xdr:from>
    <xdr:ext cx="51296" cy="85821"/>
    <xdr:sp macro="" textlink="">
      <xdr:nvSpPr>
        <xdr:cNvPr id="615" name="テキスト ボックス 614">
          <a:extLst>
            <a:ext uri="{FF2B5EF4-FFF2-40B4-BE49-F238E27FC236}">
              <a16:creationId xmlns:a16="http://schemas.microsoft.com/office/drawing/2014/main" id="{00000000-0008-0000-0500-000067020000}"/>
            </a:ext>
          </a:extLst>
        </xdr:cNvPr>
        <xdr:cNvSpPr txBox="1"/>
      </xdr:nvSpPr>
      <xdr:spPr>
        <a:xfrm>
          <a:off x="6330644" y="284831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167</xdr:row>
      <xdr:rowOff>87676</xdr:rowOff>
    </xdr:from>
    <xdr:ext cx="51296" cy="85821"/>
    <xdr:sp macro="" textlink="">
      <xdr:nvSpPr>
        <xdr:cNvPr id="616" name="テキスト ボックス 615">
          <a:extLst>
            <a:ext uri="{FF2B5EF4-FFF2-40B4-BE49-F238E27FC236}">
              <a16:creationId xmlns:a16="http://schemas.microsoft.com/office/drawing/2014/main" id="{00000000-0008-0000-0500-000068020000}"/>
            </a:ext>
          </a:extLst>
        </xdr:cNvPr>
        <xdr:cNvSpPr txBox="1"/>
      </xdr:nvSpPr>
      <xdr:spPr>
        <a:xfrm>
          <a:off x="6330644" y="272434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177</xdr:row>
      <xdr:rowOff>84693</xdr:rowOff>
    </xdr:from>
    <xdr:ext cx="51296" cy="85821"/>
    <xdr:sp macro="" textlink="">
      <xdr:nvSpPr>
        <xdr:cNvPr id="617" name="テキスト ボックス 616">
          <a:extLst>
            <a:ext uri="{FF2B5EF4-FFF2-40B4-BE49-F238E27FC236}">
              <a16:creationId xmlns:a16="http://schemas.microsoft.com/office/drawing/2014/main" id="{00000000-0008-0000-0500-000069020000}"/>
            </a:ext>
          </a:extLst>
        </xdr:cNvPr>
        <xdr:cNvSpPr txBox="1"/>
      </xdr:nvSpPr>
      <xdr:spPr>
        <a:xfrm>
          <a:off x="6330644" y="287644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179</xdr:row>
      <xdr:rowOff>90706</xdr:rowOff>
    </xdr:from>
    <xdr:ext cx="51296" cy="85821"/>
    <xdr:sp macro="" textlink="">
      <xdr:nvSpPr>
        <xdr:cNvPr id="618" name="テキスト ボックス 617">
          <a:extLst>
            <a:ext uri="{FF2B5EF4-FFF2-40B4-BE49-F238E27FC236}">
              <a16:creationId xmlns:a16="http://schemas.microsoft.com/office/drawing/2014/main" id="{00000000-0008-0000-0500-00006A020000}"/>
            </a:ext>
          </a:extLst>
        </xdr:cNvPr>
        <xdr:cNvSpPr txBox="1"/>
      </xdr:nvSpPr>
      <xdr:spPr>
        <a:xfrm>
          <a:off x="6330644" y="290752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181</xdr:row>
      <xdr:rowOff>91447</xdr:rowOff>
    </xdr:from>
    <xdr:ext cx="51296" cy="86688"/>
    <xdr:sp macro="" textlink="">
      <xdr:nvSpPr>
        <xdr:cNvPr id="619" name="テキスト ボックス 618">
          <a:extLst>
            <a:ext uri="{FF2B5EF4-FFF2-40B4-BE49-F238E27FC236}">
              <a16:creationId xmlns:a16="http://schemas.microsoft.com/office/drawing/2014/main" id="{00000000-0008-0000-0500-00006B020000}"/>
            </a:ext>
          </a:extLst>
        </xdr:cNvPr>
        <xdr:cNvSpPr txBox="1"/>
      </xdr:nvSpPr>
      <xdr:spPr>
        <a:xfrm>
          <a:off x="6330644" y="293808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183</xdr:row>
      <xdr:rowOff>107937</xdr:rowOff>
    </xdr:from>
    <xdr:ext cx="51296" cy="86894"/>
    <xdr:sp macro="" textlink="">
      <xdr:nvSpPr>
        <xdr:cNvPr id="620" name="テキスト ボックス 619">
          <a:extLst>
            <a:ext uri="{FF2B5EF4-FFF2-40B4-BE49-F238E27FC236}">
              <a16:creationId xmlns:a16="http://schemas.microsoft.com/office/drawing/2014/main" id="{00000000-0008-0000-0500-00006C020000}"/>
            </a:ext>
          </a:extLst>
        </xdr:cNvPr>
        <xdr:cNvSpPr txBox="1"/>
      </xdr:nvSpPr>
      <xdr:spPr>
        <a:xfrm>
          <a:off x="6330644" y="297021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187</xdr:row>
      <xdr:rowOff>81642</xdr:rowOff>
    </xdr:from>
    <xdr:ext cx="51296" cy="85821"/>
    <xdr:sp macro="" textlink="">
      <xdr:nvSpPr>
        <xdr:cNvPr id="621" name="テキスト ボックス 620">
          <a:extLst>
            <a:ext uri="{FF2B5EF4-FFF2-40B4-BE49-F238E27FC236}">
              <a16:creationId xmlns:a16="http://schemas.microsoft.com/office/drawing/2014/main" id="{00000000-0008-0000-0500-00006D020000}"/>
            </a:ext>
          </a:extLst>
        </xdr:cNvPr>
        <xdr:cNvSpPr txBox="1"/>
      </xdr:nvSpPr>
      <xdr:spPr>
        <a:xfrm>
          <a:off x="6330644" y="302854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189</xdr:row>
      <xdr:rowOff>92419</xdr:rowOff>
    </xdr:from>
    <xdr:ext cx="51296" cy="85821"/>
    <xdr:sp macro="" textlink="">
      <xdr:nvSpPr>
        <xdr:cNvPr id="622" name="テキスト ボックス 621">
          <a:extLst>
            <a:ext uri="{FF2B5EF4-FFF2-40B4-BE49-F238E27FC236}">
              <a16:creationId xmlns:a16="http://schemas.microsoft.com/office/drawing/2014/main" id="{00000000-0008-0000-0500-00006E020000}"/>
            </a:ext>
          </a:extLst>
        </xdr:cNvPr>
        <xdr:cNvSpPr txBox="1"/>
      </xdr:nvSpPr>
      <xdr:spPr>
        <a:xfrm>
          <a:off x="6330644" y="306009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191</xdr:row>
      <xdr:rowOff>110939</xdr:rowOff>
    </xdr:from>
    <xdr:ext cx="51296" cy="85821"/>
    <xdr:sp macro="" textlink="">
      <xdr:nvSpPr>
        <xdr:cNvPr id="623" name="テキスト ボックス 622">
          <a:extLst>
            <a:ext uri="{FF2B5EF4-FFF2-40B4-BE49-F238E27FC236}">
              <a16:creationId xmlns:a16="http://schemas.microsoft.com/office/drawing/2014/main" id="{00000000-0008-0000-0500-00006F020000}"/>
            </a:ext>
          </a:extLst>
        </xdr:cNvPr>
        <xdr:cNvSpPr txBox="1"/>
      </xdr:nvSpPr>
      <xdr:spPr>
        <a:xfrm>
          <a:off x="6330644" y="309243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193</xdr:row>
      <xdr:rowOff>83297</xdr:rowOff>
    </xdr:from>
    <xdr:ext cx="51296" cy="85821"/>
    <xdr:sp macro="" textlink="">
      <xdr:nvSpPr>
        <xdr:cNvPr id="624" name="テキスト ボックス 623">
          <a:extLst>
            <a:ext uri="{FF2B5EF4-FFF2-40B4-BE49-F238E27FC236}">
              <a16:creationId xmlns:a16="http://schemas.microsoft.com/office/drawing/2014/main" id="{00000000-0008-0000-0500-000070020000}"/>
            </a:ext>
          </a:extLst>
        </xdr:cNvPr>
        <xdr:cNvSpPr txBox="1"/>
      </xdr:nvSpPr>
      <xdr:spPr>
        <a:xfrm>
          <a:off x="6330644" y="312014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185</xdr:row>
      <xdr:rowOff>82835</xdr:rowOff>
    </xdr:from>
    <xdr:ext cx="51296" cy="85821"/>
    <xdr:sp macro="" textlink="">
      <xdr:nvSpPr>
        <xdr:cNvPr id="625" name="テキスト ボックス 624">
          <a:extLst>
            <a:ext uri="{FF2B5EF4-FFF2-40B4-BE49-F238E27FC236}">
              <a16:creationId xmlns:a16="http://schemas.microsoft.com/office/drawing/2014/main" id="{00000000-0008-0000-0500-000071020000}"/>
            </a:ext>
          </a:extLst>
        </xdr:cNvPr>
        <xdr:cNvSpPr txBox="1"/>
      </xdr:nvSpPr>
      <xdr:spPr>
        <a:xfrm>
          <a:off x="6330644" y="299818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195</xdr:row>
      <xdr:rowOff>90637</xdr:rowOff>
    </xdr:from>
    <xdr:ext cx="51296" cy="85821"/>
    <xdr:sp macro="" textlink="">
      <xdr:nvSpPr>
        <xdr:cNvPr id="626" name="テキスト ボックス 625">
          <a:extLst>
            <a:ext uri="{FF2B5EF4-FFF2-40B4-BE49-F238E27FC236}">
              <a16:creationId xmlns:a16="http://schemas.microsoft.com/office/drawing/2014/main" id="{00000000-0008-0000-0500-000072020000}"/>
            </a:ext>
          </a:extLst>
        </xdr:cNvPr>
        <xdr:cNvSpPr txBox="1"/>
      </xdr:nvSpPr>
      <xdr:spPr>
        <a:xfrm>
          <a:off x="6330644" y="315136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197</xdr:row>
      <xdr:rowOff>87125</xdr:rowOff>
    </xdr:from>
    <xdr:ext cx="51296" cy="85821"/>
    <xdr:sp macro="" textlink="">
      <xdr:nvSpPr>
        <xdr:cNvPr id="627" name="テキスト ボックス 626">
          <a:extLst>
            <a:ext uri="{FF2B5EF4-FFF2-40B4-BE49-F238E27FC236}">
              <a16:creationId xmlns:a16="http://schemas.microsoft.com/office/drawing/2014/main" id="{00000000-0008-0000-0500-000073020000}"/>
            </a:ext>
          </a:extLst>
        </xdr:cNvPr>
        <xdr:cNvSpPr txBox="1"/>
      </xdr:nvSpPr>
      <xdr:spPr>
        <a:xfrm>
          <a:off x="6330644" y="318149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197</xdr:row>
      <xdr:rowOff>82588</xdr:rowOff>
    </xdr:from>
    <xdr:ext cx="51296" cy="85821"/>
    <xdr:sp macro="" textlink="">
      <xdr:nvSpPr>
        <xdr:cNvPr id="628" name="テキスト ボックス 627">
          <a:extLst>
            <a:ext uri="{FF2B5EF4-FFF2-40B4-BE49-F238E27FC236}">
              <a16:creationId xmlns:a16="http://schemas.microsoft.com/office/drawing/2014/main" id="{00000000-0008-0000-0500-000074020000}"/>
            </a:ext>
          </a:extLst>
        </xdr:cNvPr>
        <xdr:cNvSpPr txBox="1"/>
      </xdr:nvSpPr>
      <xdr:spPr>
        <a:xfrm>
          <a:off x="4638675" y="318103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197</xdr:row>
      <xdr:rowOff>81319</xdr:rowOff>
    </xdr:from>
    <xdr:ext cx="51296" cy="66750"/>
    <xdr:sp macro="" textlink="">
      <xdr:nvSpPr>
        <xdr:cNvPr id="629" name="テキスト ボックス 628">
          <a:extLst>
            <a:ext uri="{FF2B5EF4-FFF2-40B4-BE49-F238E27FC236}">
              <a16:creationId xmlns:a16="http://schemas.microsoft.com/office/drawing/2014/main" id="{00000000-0008-0000-0500-000075020000}"/>
            </a:ext>
          </a:extLst>
        </xdr:cNvPr>
        <xdr:cNvSpPr txBox="1"/>
      </xdr:nvSpPr>
      <xdr:spPr>
        <a:xfrm>
          <a:off x="5737377" y="318090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215</xdr:row>
      <xdr:rowOff>6960</xdr:rowOff>
    </xdr:from>
    <xdr:to>
      <xdr:col>30</xdr:col>
      <xdr:colOff>75854</xdr:colOff>
      <xdr:row>215</xdr:row>
      <xdr:rowOff>6960</xdr:rowOff>
    </xdr:to>
    <xdr:sp macro="" textlink="">
      <xdr:nvSpPr>
        <xdr:cNvPr id="630" name="Oval 6">
          <a:extLst>
            <a:ext uri="{FF2B5EF4-FFF2-40B4-BE49-F238E27FC236}">
              <a16:creationId xmlns:a16="http://schemas.microsoft.com/office/drawing/2014/main" id="{00000000-0008-0000-0500-000076020000}"/>
            </a:ext>
          </a:extLst>
        </xdr:cNvPr>
        <xdr:cNvSpPr>
          <a:spLocks noChangeArrowheads="1"/>
        </xdr:cNvSpPr>
      </xdr:nvSpPr>
      <xdr:spPr bwMode="auto">
        <a:xfrm>
          <a:off x="4647854" y="34820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219</xdr:row>
      <xdr:rowOff>6960</xdr:rowOff>
    </xdr:from>
    <xdr:to>
      <xdr:col>30</xdr:col>
      <xdr:colOff>75854</xdr:colOff>
      <xdr:row>219</xdr:row>
      <xdr:rowOff>6960</xdr:rowOff>
    </xdr:to>
    <xdr:sp macro="" textlink="">
      <xdr:nvSpPr>
        <xdr:cNvPr id="631" name="Oval 7">
          <a:extLst>
            <a:ext uri="{FF2B5EF4-FFF2-40B4-BE49-F238E27FC236}">
              <a16:creationId xmlns:a16="http://schemas.microsoft.com/office/drawing/2014/main" id="{00000000-0008-0000-0500-000077020000}"/>
            </a:ext>
          </a:extLst>
        </xdr:cNvPr>
        <xdr:cNvSpPr>
          <a:spLocks noChangeArrowheads="1"/>
        </xdr:cNvSpPr>
      </xdr:nvSpPr>
      <xdr:spPr bwMode="auto">
        <a:xfrm>
          <a:off x="4647854" y="354304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221</xdr:row>
      <xdr:rowOff>6960</xdr:rowOff>
    </xdr:from>
    <xdr:to>
      <xdr:col>30</xdr:col>
      <xdr:colOff>75854</xdr:colOff>
      <xdr:row>221</xdr:row>
      <xdr:rowOff>6960</xdr:rowOff>
    </xdr:to>
    <xdr:sp macro="" textlink="">
      <xdr:nvSpPr>
        <xdr:cNvPr id="632" name="Oval 8">
          <a:extLst>
            <a:ext uri="{FF2B5EF4-FFF2-40B4-BE49-F238E27FC236}">
              <a16:creationId xmlns:a16="http://schemas.microsoft.com/office/drawing/2014/main" id="{00000000-0008-0000-0500-000078020000}"/>
            </a:ext>
          </a:extLst>
        </xdr:cNvPr>
        <xdr:cNvSpPr>
          <a:spLocks noChangeArrowheads="1"/>
        </xdr:cNvSpPr>
      </xdr:nvSpPr>
      <xdr:spPr bwMode="auto">
        <a:xfrm>
          <a:off x="4647854" y="35735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211</xdr:row>
      <xdr:rowOff>6960</xdr:rowOff>
    </xdr:from>
    <xdr:to>
      <xdr:col>30</xdr:col>
      <xdr:colOff>75854</xdr:colOff>
      <xdr:row>211</xdr:row>
      <xdr:rowOff>6960</xdr:rowOff>
    </xdr:to>
    <xdr:sp macro="" textlink="">
      <xdr:nvSpPr>
        <xdr:cNvPr id="633" name="Oval 23">
          <a:extLst>
            <a:ext uri="{FF2B5EF4-FFF2-40B4-BE49-F238E27FC236}">
              <a16:creationId xmlns:a16="http://schemas.microsoft.com/office/drawing/2014/main" id="{00000000-0008-0000-0500-000079020000}"/>
            </a:ext>
          </a:extLst>
        </xdr:cNvPr>
        <xdr:cNvSpPr>
          <a:spLocks noChangeArrowheads="1"/>
        </xdr:cNvSpPr>
      </xdr:nvSpPr>
      <xdr:spPr bwMode="auto">
        <a:xfrm>
          <a:off x="4647854" y="34211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213</xdr:row>
      <xdr:rowOff>6960</xdr:rowOff>
    </xdr:from>
    <xdr:to>
      <xdr:col>30</xdr:col>
      <xdr:colOff>75854</xdr:colOff>
      <xdr:row>213</xdr:row>
      <xdr:rowOff>6960</xdr:rowOff>
    </xdr:to>
    <xdr:sp macro="" textlink="">
      <xdr:nvSpPr>
        <xdr:cNvPr id="634" name="Oval 24">
          <a:extLst>
            <a:ext uri="{FF2B5EF4-FFF2-40B4-BE49-F238E27FC236}">
              <a16:creationId xmlns:a16="http://schemas.microsoft.com/office/drawing/2014/main" id="{00000000-0008-0000-0500-00007A020000}"/>
            </a:ext>
          </a:extLst>
        </xdr:cNvPr>
        <xdr:cNvSpPr>
          <a:spLocks noChangeArrowheads="1"/>
        </xdr:cNvSpPr>
      </xdr:nvSpPr>
      <xdr:spPr bwMode="auto">
        <a:xfrm>
          <a:off x="4647854" y="345160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217</xdr:row>
      <xdr:rowOff>6960</xdr:rowOff>
    </xdr:from>
    <xdr:to>
      <xdr:col>30</xdr:col>
      <xdr:colOff>75854</xdr:colOff>
      <xdr:row>217</xdr:row>
      <xdr:rowOff>6960</xdr:rowOff>
    </xdr:to>
    <xdr:sp macro="" textlink="">
      <xdr:nvSpPr>
        <xdr:cNvPr id="635" name="Oval 25">
          <a:extLst>
            <a:ext uri="{FF2B5EF4-FFF2-40B4-BE49-F238E27FC236}">
              <a16:creationId xmlns:a16="http://schemas.microsoft.com/office/drawing/2014/main" id="{00000000-0008-0000-0500-00007B020000}"/>
            </a:ext>
          </a:extLst>
        </xdr:cNvPr>
        <xdr:cNvSpPr>
          <a:spLocks noChangeArrowheads="1"/>
        </xdr:cNvSpPr>
      </xdr:nvSpPr>
      <xdr:spPr bwMode="auto">
        <a:xfrm>
          <a:off x="4647854" y="351256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206</xdr:row>
      <xdr:rowOff>116113</xdr:rowOff>
    </xdr:from>
    <xdr:ext cx="51296" cy="78205"/>
    <xdr:sp macro="" textlink="">
      <xdr:nvSpPr>
        <xdr:cNvPr id="636" name="テキスト ボックス 635">
          <a:extLst>
            <a:ext uri="{FF2B5EF4-FFF2-40B4-BE49-F238E27FC236}">
              <a16:creationId xmlns:a16="http://schemas.microsoft.com/office/drawing/2014/main" id="{00000000-0008-0000-0500-00007C020000}"/>
            </a:ext>
          </a:extLst>
        </xdr:cNvPr>
        <xdr:cNvSpPr txBox="1"/>
      </xdr:nvSpPr>
      <xdr:spPr>
        <a:xfrm>
          <a:off x="4638675" y="335583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208</xdr:row>
      <xdr:rowOff>91010</xdr:rowOff>
    </xdr:from>
    <xdr:ext cx="51296" cy="85821"/>
    <xdr:sp macro="" textlink="">
      <xdr:nvSpPr>
        <xdr:cNvPr id="637" name="テキスト ボックス 636">
          <a:extLst>
            <a:ext uri="{FF2B5EF4-FFF2-40B4-BE49-F238E27FC236}">
              <a16:creationId xmlns:a16="http://schemas.microsoft.com/office/drawing/2014/main" id="{00000000-0008-0000-0500-00007D020000}"/>
            </a:ext>
          </a:extLst>
        </xdr:cNvPr>
        <xdr:cNvSpPr txBox="1"/>
      </xdr:nvSpPr>
      <xdr:spPr>
        <a:xfrm>
          <a:off x="4638675" y="338380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210</xdr:row>
      <xdr:rowOff>85401</xdr:rowOff>
    </xdr:from>
    <xdr:ext cx="51296" cy="85821"/>
    <xdr:sp macro="" textlink="">
      <xdr:nvSpPr>
        <xdr:cNvPr id="638" name="テキスト ボックス 637">
          <a:extLst>
            <a:ext uri="{FF2B5EF4-FFF2-40B4-BE49-F238E27FC236}">
              <a16:creationId xmlns:a16="http://schemas.microsoft.com/office/drawing/2014/main" id="{00000000-0008-0000-0500-00007E020000}"/>
            </a:ext>
          </a:extLst>
        </xdr:cNvPr>
        <xdr:cNvSpPr txBox="1"/>
      </xdr:nvSpPr>
      <xdr:spPr>
        <a:xfrm>
          <a:off x="4638675" y="341372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212</xdr:row>
      <xdr:rowOff>120941</xdr:rowOff>
    </xdr:from>
    <xdr:ext cx="51296" cy="85821"/>
    <xdr:sp macro="" textlink="">
      <xdr:nvSpPr>
        <xdr:cNvPr id="639" name="テキスト ボックス 638">
          <a:extLst>
            <a:ext uri="{FF2B5EF4-FFF2-40B4-BE49-F238E27FC236}">
              <a16:creationId xmlns:a16="http://schemas.microsoft.com/office/drawing/2014/main" id="{00000000-0008-0000-0500-00007F020000}"/>
            </a:ext>
          </a:extLst>
        </xdr:cNvPr>
        <xdr:cNvSpPr txBox="1"/>
      </xdr:nvSpPr>
      <xdr:spPr>
        <a:xfrm>
          <a:off x="4638675" y="344776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216</xdr:row>
      <xdr:rowOff>91472</xdr:rowOff>
    </xdr:from>
    <xdr:ext cx="51296" cy="85821"/>
    <xdr:sp macro="" textlink="">
      <xdr:nvSpPr>
        <xdr:cNvPr id="640" name="テキスト ボックス 639">
          <a:extLst>
            <a:ext uri="{FF2B5EF4-FFF2-40B4-BE49-F238E27FC236}">
              <a16:creationId xmlns:a16="http://schemas.microsoft.com/office/drawing/2014/main" id="{00000000-0008-0000-0500-000080020000}"/>
            </a:ext>
          </a:extLst>
        </xdr:cNvPr>
        <xdr:cNvSpPr txBox="1"/>
      </xdr:nvSpPr>
      <xdr:spPr>
        <a:xfrm>
          <a:off x="4638675" y="350577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218</xdr:row>
      <xdr:rowOff>86373</xdr:rowOff>
    </xdr:from>
    <xdr:ext cx="51296" cy="85821"/>
    <xdr:sp macro="" textlink="">
      <xdr:nvSpPr>
        <xdr:cNvPr id="641" name="テキスト ボックス 640">
          <a:extLst>
            <a:ext uri="{FF2B5EF4-FFF2-40B4-BE49-F238E27FC236}">
              <a16:creationId xmlns:a16="http://schemas.microsoft.com/office/drawing/2014/main" id="{00000000-0008-0000-0500-000081020000}"/>
            </a:ext>
          </a:extLst>
        </xdr:cNvPr>
        <xdr:cNvSpPr txBox="1"/>
      </xdr:nvSpPr>
      <xdr:spPr>
        <a:xfrm>
          <a:off x="4638675" y="353574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220</xdr:row>
      <xdr:rowOff>115053</xdr:rowOff>
    </xdr:from>
    <xdr:ext cx="51296" cy="86894"/>
    <xdr:sp macro="" textlink="">
      <xdr:nvSpPr>
        <xdr:cNvPr id="642" name="テキスト ボックス 641">
          <a:extLst>
            <a:ext uri="{FF2B5EF4-FFF2-40B4-BE49-F238E27FC236}">
              <a16:creationId xmlns:a16="http://schemas.microsoft.com/office/drawing/2014/main" id="{00000000-0008-0000-0500-000082020000}"/>
            </a:ext>
          </a:extLst>
        </xdr:cNvPr>
        <xdr:cNvSpPr txBox="1"/>
      </xdr:nvSpPr>
      <xdr:spPr>
        <a:xfrm>
          <a:off x="4638675" y="356909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222</xdr:row>
      <xdr:rowOff>109954</xdr:rowOff>
    </xdr:from>
    <xdr:ext cx="51296" cy="85821"/>
    <xdr:sp macro="" textlink="">
      <xdr:nvSpPr>
        <xdr:cNvPr id="643" name="テキスト ボックス 642">
          <a:extLst>
            <a:ext uri="{FF2B5EF4-FFF2-40B4-BE49-F238E27FC236}">
              <a16:creationId xmlns:a16="http://schemas.microsoft.com/office/drawing/2014/main" id="{00000000-0008-0000-0500-000083020000}"/>
            </a:ext>
          </a:extLst>
        </xdr:cNvPr>
        <xdr:cNvSpPr txBox="1"/>
      </xdr:nvSpPr>
      <xdr:spPr>
        <a:xfrm>
          <a:off x="4638675" y="359906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214</xdr:row>
      <xdr:rowOff>89489</xdr:rowOff>
    </xdr:from>
    <xdr:ext cx="51296" cy="85821"/>
    <xdr:sp macro="" textlink="">
      <xdr:nvSpPr>
        <xdr:cNvPr id="644" name="テキスト ボックス 643">
          <a:extLst>
            <a:ext uri="{FF2B5EF4-FFF2-40B4-BE49-F238E27FC236}">
              <a16:creationId xmlns:a16="http://schemas.microsoft.com/office/drawing/2014/main" id="{00000000-0008-0000-0500-000084020000}"/>
            </a:ext>
          </a:extLst>
        </xdr:cNvPr>
        <xdr:cNvSpPr txBox="1"/>
      </xdr:nvSpPr>
      <xdr:spPr>
        <a:xfrm>
          <a:off x="4638675" y="347509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224</xdr:row>
      <xdr:rowOff>86506</xdr:rowOff>
    </xdr:from>
    <xdr:ext cx="51296" cy="85821"/>
    <xdr:sp macro="" textlink="">
      <xdr:nvSpPr>
        <xdr:cNvPr id="645" name="テキスト ボックス 644">
          <a:extLst>
            <a:ext uri="{FF2B5EF4-FFF2-40B4-BE49-F238E27FC236}">
              <a16:creationId xmlns:a16="http://schemas.microsoft.com/office/drawing/2014/main" id="{00000000-0008-0000-0500-000085020000}"/>
            </a:ext>
          </a:extLst>
        </xdr:cNvPr>
        <xdr:cNvSpPr txBox="1"/>
      </xdr:nvSpPr>
      <xdr:spPr>
        <a:xfrm>
          <a:off x="4638675" y="36271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226</xdr:row>
      <xdr:rowOff>92519</xdr:rowOff>
    </xdr:from>
    <xdr:ext cx="51296" cy="85821"/>
    <xdr:sp macro="" textlink="">
      <xdr:nvSpPr>
        <xdr:cNvPr id="646" name="テキスト ボックス 645">
          <a:extLst>
            <a:ext uri="{FF2B5EF4-FFF2-40B4-BE49-F238E27FC236}">
              <a16:creationId xmlns:a16="http://schemas.microsoft.com/office/drawing/2014/main" id="{00000000-0008-0000-0500-000086020000}"/>
            </a:ext>
          </a:extLst>
        </xdr:cNvPr>
        <xdr:cNvSpPr txBox="1"/>
      </xdr:nvSpPr>
      <xdr:spPr>
        <a:xfrm>
          <a:off x="4638675" y="365827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228</xdr:row>
      <xdr:rowOff>114850</xdr:rowOff>
    </xdr:from>
    <xdr:ext cx="51296" cy="85821"/>
    <xdr:sp macro="" textlink="">
      <xdr:nvSpPr>
        <xdr:cNvPr id="647" name="テキスト ボックス 646">
          <a:extLst>
            <a:ext uri="{FF2B5EF4-FFF2-40B4-BE49-F238E27FC236}">
              <a16:creationId xmlns:a16="http://schemas.microsoft.com/office/drawing/2014/main" id="{00000000-0008-0000-0500-000087020000}"/>
            </a:ext>
          </a:extLst>
        </xdr:cNvPr>
        <xdr:cNvSpPr txBox="1"/>
      </xdr:nvSpPr>
      <xdr:spPr>
        <a:xfrm>
          <a:off x="4638675" y="369099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230</xdr:row>
      <xdr:rowOff>109750</xdr:rowOff>
    </xdr:from>
    <xdr:ext cx="51296" cy="85821"/>
    <xdr:sp macro="" textlink="">
      <xdr:nvSpPr>
        <xdr:cNvPr id="648" name="テキスト ボックス 647">
          <a:extLst>
            <a:ext uri="{FF2B5EF4-FFF2-40B4-BE49-F238E27FC236}">
              <a16:creationId xmlns:a16="http://schemas.microsoft.com/office/drawing/2014/main" id="{00000000-0008-0000-0500-000088020000}"/>
            </a:ext>
          </a:extLst>
        </xdr:cNvPr>
        <xdr:cNvSpPr txBox="1"/>
      </xdr:nvSpPr>
      <xdr:spPr>
        <a:xfrm>
          <a:off x="4638675" y="372096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234</xdr:row>
      <xdr:rowOff>83455</xdr:rowOff>
    </xdr:from>
    <xdr:ext cx="51296" cy="85821"/>
    <xdr:sp macro="" textlink="">
      <xdr:nvSpPr>
        <xdr:cNvPr id="649" name="テキスト ボックス 648">
          <a:extLst>
            <a:ext uri="{FF2B5EF4-FFF2-40B4-BE49-F238E27FC236}">
              <a16:creationId xmlns:a16="http://schemas.microsoft.com/office/drawing/2014/main" id="{00000000-0008-0000-0500-000089020000}"/>
            </a:ext>
          </a:extLst>
        </xdr:cNvPr>
        <xdr:cNvSpPr txBox="1"/>
      </xdr:nvSpPr>
      <xdr:spPr>
        <a:xfrm>
          <a:off x="4638675" y="377929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236</xdr:row>
      <xdr:rowOff>109472</xdr:rowOff>
    </xdr:from>
    <xdr:ext cx="51296" cy="85821"/>
    <xdr:sp macro="" textlink="">
      <xdr:nvSpPr>
        <xdr:cNvPr id="650" name="テキスト ボックス 649">
          <a:extLst>
            <a:ext uri="{FF2B5EF4-FFF2-40B4-BE49-F238E27FC236}">
              <a16:creationId xmlns:a16="http://schemas.microsoft.com/office/drawing/2014/main" id="{00000000-0008-0000-0500-00008A020000}"/>
            </a:ext>
          </a:extLst>
        </xdr:cNvPr>
        <xdr:cNvSpPr txBox="1"/>
      </xdr:nvSpPr>
      <xdr:spPr>
        <a:xfrm>
          <a:off x="4638675" y="381237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238</xdr:row>
      <xdr:rowOff>88622</xdr:rowOff>
    </xdr:from>
    <xdr:ext cx="51296" cy="85821"/>
    <xdr:sp macro="" textlink="">
      <xdr:nvSpPr>
        <xdr:cNvPr id="651" name="テキスト ボックス 650">
          <a:extLst>
            <a:ext uri="{FF2B5EF4-FFF2-40B4-BE49-F238E27FC236}">
              <a16:creationId xmlns:a16="http://schemas.microsoft.com/office/drawing/2014/main" id="{00000000-0008-0000-0500-00008B020000}"/>
            </a:ext>
          </a:extLst>
        </xdr:cNvPr>
        <xdr:cNvSpPr txBox="1"/>
      </xdr:nvSpPr>
      <xdr:spPr>
        <a:xfrm>
          <a:off x="4638675" y="384076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240</xdr:row>
      <xdr:rowOff>85110</xdr:rowOff>
    </xdr:from>
    <xdr:ext cx="51296" cy="85821"/>
    <xdr:sp macro="" textlink="">
      <xdr:nvSpPr>
        <xdr:cNvPr id="652" name="テキスト ボックス 651">
          <a:extLst>
            <a:ext uri="{FF2B5EF4-FFF2-40B4-BE49-F238E27FC236}">
              <a16:creationId xmlns:a16="http://schemas.microsoft.com/office/drawing/2014/main" id="{00000000-0008-0000-0500-00008C020000}"/>
            </a:ext>
          </a:extLst>
        </xdr:cNvPr>
        <xdr:cNvSpPr txBox="1"/>
      </xdr:nvSpPr>
      <xdr:spPr>
        <a:xfrm>
          <a:off x="4638675" y="387089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232</xdr:row>
      <xdr:rowOff>84648</xdr:rowOff>
    </xdr:from>
    <xdr:ext cx="51296" cy="85821"/>
    <xdr:sp macro="" textlink="">
      <xdr:nvSpPr>
        <xdr:cNvPr id="653" name="テキスト ボックス 652">
          <a:extLst>
            <a:ext uri="{FF2B5EF4-FFF2-40B4-BE49-F238E27FC236}">
              <a16:creationId xmlns:a16="http://schemas.microsoft.com/office/drawing/2014/main" id="{00000000-0008-0000-0500-00008D020000}"/>
            </a:ext>
          </a:extLst>
        </xdr:cNvPr>
        <xdr:cNvSpPr txBox="1"/>
      </xdr:nvSpPr>
      <xdr:spPr>
        <a:xfrm>
          <a:off x="4638675" y="374893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242</xdr:row>
      <xdr:rowOff>92450</xdr:rowOff>
    </xdr:from>
    <xdr:ext cx="51296" cy="85821"/>
    <xdr:sp macro="" textlink="">
      <xdr:nvSpPr>
        <xdr:cNvPr id="654" name="テキスト ボックス 653">
          <a:extLst>
            <a:ext uri="{FF2B5EF4-FFF2-40B4-BE49-F238E27FC236}">
              <a16:creationId xmlns:a16="http://schemas.microsoft.com/office/drawing/2014/main" id="{00000000-0008-0000-0500-00008E020000}"/>
            </a:ext>
          </a:extLst>
        </xdr:cNvPr>
        <xdr:cNvSpPr txBox="1"/>
      </xdr:nvSpPr>
      <xdr:spPr>
        <a:xfrm>
          <a:off x="4638675" y="390211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244</xdr:row>
      <xdr:rowOff>88938</xdr:rowOff>
    </xdr:from>
    <xdr:ext cx="51296" cy="85821"/>
    <xdr:sp macro="" textlink="">
      <xdr:nvSpPr>
        <xdr:cNvPr id="655" name="テキスト ボックス 654">
          <a:extLst>
            <a:ext uri="{FF2B5EF4-FFF2-40B4-BE49-F238E27FC236}">
              <a16:creationId xmlns:a16="http://schemas.microsoft.com/office/drawing/2014/main" id="{00000000-0008-0000-0500-00008F020000}"/>
            </a:ext>
          </a:extLst>
        </xdr:cNvPr>
        <xdr:cNvSpPr txBox="1"/>
      </xdr:nvSpPr>
      <xdr:spPr>
        <a:xfrm>
          <a:off x="4638675" y="393224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206</xdr:row>
      <xdr:rowOff>114860</xdr:rowOff>
    </xdr:from>
    <xdr:ext cx="51296" cy="86894"/>
    <xdr:sp macro="" textlink="">
      <xdr:nvSpPr>
        <xdr:cNvPr id="656" name="テキスト ボックス 655">
          <a:extLst>
            <a:ext uri="{FF2B5EF4-FFF2-40B4-BE49-F238E27FC236}">
              <a16:creationId xmlns:a16="http://schemas.microsoft.com/office/drawing/2014/main" id="{00000000-0008-0000-0500-000090020000}"/>
            </a:ext>
          </a:extLst>
        </xdr:cNvPr>
        <xdr:cNvSpPr txBox="1"/>
      </xdr:nvSpPr>
      <xdr:spPr>
        <a:xfrm>
          <a:off x="5188697" y="335571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208</xdr:row>
      <xdr:rowOff>89757</xdr:rowOff>
    </xdr:from>
    <xdr:ext cx="51296" cy="85821"/>
    <xdr:sp macro="" textlink="">
      <xdr:nvSpPr>
        <xdr:cNvPr id="657" name="テキスト ボックス 656">
          <a:extLst>
            <a:ext uri="{FF2B5EF4-FFF2-40B4-BE49-F238E27FC236}">
              <a16:creationId xmlns:a16="http://schemas.microsoft.com/office/drawing/2014/main" id="{00000000-0008-0000-0500-000091020000}"/>
            </a:ext>
          </a:extLst>
        </xdr:cNvPr>
        <xdr:cNvSpPr txBox="1"/>
      </xdr:nvSpPr>
      <xdr:spPr>
        <a:xfrm>
          <a:off x="5188697" y="338368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210</xdr:row>
      <xdr:rowOff>84148</xdr:rowOff>
    </xdr:from>
    <xdr:ext cx="51296" cy="85821"/>
    <xdr:sp macro="" textlink="">
      <xdr:nvSpPr>
        <xdr:cNvPr id="658" name="テキスト ボックス 657">
          <a:extLst>
            <a:ext uri="{FF2B5EF4-FFF2-40B4-BE49-F238E27FC236}">
              <a16:creationId xmlns:a16="http://schemas.microsoft.com/office/drawing/2014/main" id="{00000000-0008-0000-0500-000092020000}"/>
            </a:ext>
          </a:extLst>
        </xdr:cNvPr>
        <xdr:cNvSpPr txBox="1"/>
      </xdr:nvSpPr>
      <xdr:spPr>
        <a:xfrm>
          <a:off x="5188697" y="341360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212</xdr:row>
      <xdr:rowOff>91748</xdr:rowOff>
    </xdr:from>
    <xdr:ext cx="51296" cy="85821"/>
    <xdr:sp macro="" textlink="">
      <xdr:nvSpPr>
        <xdr:cNvPr id="659" name="テキスト ボックス 658">
          <a:extLst>
            <a:ext uri="{FF2B5EF4-FFF2-40B4-BE49-F238E27FC236}">
              <a16:creationId xmlns:a16="http://schemas.microsoft.com/office/drawing/2014/main" id="{00000000-0008-0000-0500-000093020000}"/>
            </a:ext>
          </a:extLst>
        </xdr:cNvPr>
        <xdr:cNvSpPr txBox="1"/>
      </xdr:nvSpPr>
      <xdr:spPr>
        <a:xfrm>
          <a:off x="5188697" y="344484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216</xdr:row>
      <xdr:rowOff>90219</xdr:rowOff>
    </xdr:from>
    <xdr:ext cx="51296" cy="85821"/>
    <xdr:sp macro="" textlink="">
      <xdr:nvSpPr>
        <xdr:cNvPr id="660" name="テキスト ボックス 659">
          <a:extLst>
            <a:ext uri="{FF2B5EF4-FFF2-40B4-BE49-F238E27FC236}">
              <a16:creationId xmlns:a16="http://schemas.microsoft.com/office/drawing/2014/main" id="{00000000-0008-0000-0500-000094020000}"/>
            </a:ext>
          </a:extLst>
        </xdr:cNvPr>
        <xdr:cNvSpPr txBox="1"/>
      </xdr:nvSpPr>
      <xdr:spPr>
        <a:xfrm>
          <a:off x="5188697" y="350564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218</xdr:row>
      <xdr:rowOff>85120</xdr:rowOff>
    </xdr:from>
    <xdr:ext cx="51296" cy="85821"/>
    <xdr:sp macro="" textlink="">
      <xdr:nvSpPr>
        <xdr:cNvPr id="661" name="テキスト ボックス 660">
          <a:extLst>
            <a:ext uri="{FF2B5EF4-FFF2-40B4-BE49-F238E27FC236}">
              <a16:creationId xmlns:a16="http://schemas.microsoft.com/office/drawing/2014/main" id="{00000000-0008-0000-0500-000095020000}"/>
            </a:ext>
          </a:extLst>
        </xdr:cNvPr>
        <xdr:cNvSpPr txBox="1"/>
      </xdr:nvSpPr>
      <xdr:spPr>
        <a:xfrm>
          <a:off x="5188697" y="353561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220</xdr:row>
      <xdr:rowOff>92210</xdr:rowOff>
    </xdr:from>
    <xdr:ext cx="51296" cy="85821"/>
    <xdr:sp macro="" textlink="">
      <xdr:nvSpPr>
        <xdr:cNvPr id="662" name="テキスト ボックス 661">
          <a:extLst>
            <a:ext uri="{FF2B5EF4-FFF2-40B4-BE49-F238E27FC236}">
              <a16:creationId xmlns:a16="http://schemas.microsoft.com/office/drawing/2014/main" id="{00000000-0008-0000-0500-000096020000}"/>
            </a:ext>
          </a:extLst>
        </xdr:cNvPr>
        <xdr:cNvSpPr txBox="1"/>
      </xdr:nvSpPr>
      <xdr:spPr>
        <a:xfrm>
          <a:off x="5188697" y="356680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222</xdr:row>
      <xdr:rowOff>108701</xdr:rowOff>
    </xdr:from>
    <xdr:ext cx="51296" cy="85821"/>
    <xdr:sp macro="" textlink="">
      <xdr:nvSpPr>
        <xdr:cNvPr id="663" name="テキスト ボックス 662">
          <a:extLst>
            <a:ext uri="{FF2B5EF4-FFF2-40B4-BE49-F238E27FC236}">
              <a16:creationId xmlns:a16="http://schemas.microsoft.com/office/drawing/2014/main" id="{00000000-0008-0000-0500-000097020000}"/>
            </a:ext>
          </a:extLst>
        </xdr:cNvPr>
        <xdr:cNvSpPr txBox="1"/>
      </xdr:nvSpPr>
      <xdr:spPr>
        <a:xfrm>
          <a:off x="5188697" y="359893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214</xdr:row>
      <xdr:rowOff>88236</xdr:rowOff>
    </xdr:from>
    <xdr:ext cx="51296" cy="85821"/>
    <xdr:sp macro="" textlink="">
      <xdr:nvSpPr>
        <xdr:cNvPr id="664" name="テキスト ボックス 663">
          <a:extLst>
            <a:ext uri="{FF2B5EF4-FFF2-40B4-BE49-F238E27FC236}">
              <a16:creationId xmlns:a16="http://schemas.microsoft.com/office/drawing/2014/main" id="{00000000-0008-0000-0500-000098020000}"/>
            </a:ext>
          </a:extLst>
        </xdr:cNvPr>
        <xdr:cNvSpPr txBox="1"/>
      </xdr:nvSpPr>
      <xdr:spPr>
        <a:xfrm>
          <a:off x="5188697" y="347497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224</xdr:row>
      <xdr:rowOff>85253</xdr:rowOff>
    </xdr:from>
    <xdr:ext cx="51296" cy="85821"/>
    <xdr:sp macro="" textlink="">
      <xdr:nvSpPr>
        <xdr:cNvPr id="665" name="テキスト ボックス 664">
          <a:extLst>
            <a:ext uri="{FF2B5EF4-FFF2-40B4-BE49-F238E27FC236}">
              <a16:creationId xmlns:a16="http://schemas.microsoft.com/office/drawing/2014/main" id="{00000000-0008-0000-0500-000099020000}"/>
            </a:ext>
          </a:extLst>
        </xdr:cNvPr>
        <xdr:cNvSpPr txBox="1"/>
      </xdr:nvSpPr>
      <xdr:spPr>
        <a:xfrm>
          <a:off x="5188697" y="362707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226</xdr:row>
      <xdr:rowOff>91266</xdr:rowOff>
    </xdr:from>
    <xdr:ext cx="51296" cy="85821"/>
    <xdr:sp macro="" textlink="">
      <xdr:nvSpPr>
        <xdr:cNvPr id="666" name="テキスト ボックス 665">
          <a:extLst>
            <a:ext uri="{FF2B5EF4-FFF2-40B4-BE49-F238E27FC236}">
              <a16:creationId xmlns:a16="http://schemas.microsoft.com/office/drawing/2014/main" id="{00000000-0008-0000-0500-00009A020000}"/>
            </a:ext>
          </a:extLst>
        </xdr:cNvPr>
        <xdr:cNvSpPr txBox="1"/>
      </xdr:nvSpPr>
      <xdr:spPr>
        <a:xfrm>
          <a:off x="5188697" y="365815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228</xdr:row>
      <xdr:rowOff>92007</xdr:rowOff>
    </xdr:from>
    <xdr:ext cx="51296" cy="86688"/>
    <xdr:sp macro="" textlink="">
      <xdr:nvSpPr>
        <xdr:cNvPr id="667" name="テキスト ボックス 666">
          <a:extLst>
            <a:ext uri="{FF2B5EF4-FFF2-40B4-BE49-F238E27FC236}">
              <a16:creationId xmlns:a16="http://schemas.microsoft.com/office/drawing/2014/main" id="{00000000-0008-0000-0500-00009B020000}"/>
            </a:ext>
          </a:extLst>
        </xdr:cNvPr>
        <xdr:cNvSpPr txBox="1"/>
      </xdr:nvSpPr>
      <xdr:spPr>
        <a:xfrm>
          <a:off x="5188697" y="368870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230</xdr:row>
      <xdr:rowOff>108497</xdr:rowOff>
    </xdr:from>
    <xdr:ext cx="51296" cy="85821"/>
    <xdr:sp macro="" textlink="">
      <xdr:nvSpPr>
        <xdr:cNvPr id="668" name="テキスト ボックス 667">
          <a:extLst>
            <a:ext uri="{FF2B5EF4-FFF2-40B4-BE49-F238E27FC236}">
              <a16:creationId xmlns:a16="http://schemas.microsoft.com/office/drawing/2014/main" id="{00000000-0008-0000-0500-00009C020000}"/>
            </a:ext>
          </a:extLst>
        </xdr:cNvPr>
        <xdr:cNvSpPr txBox="1"/>
      </xdr:nvSpPr>
      <xdr:spPr>
        <a:xfrm>
          <a:off x="5188697" y="372083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234</xdr:row>
      <xdr:rowOff>82202</xdr:rowOff>
    </xdr:from>
    <xdr:ext cx="51296" cy="85821"/>
    <xdr:sp macro="" textlink="">
      <xdr:nvSpPr>
        <xdr:cNvPr id="669" name="テキスト ボックス 668">
          <a:extLst>
            <a:ext uri="{FF2B5EF4-FFF2-40B4-BE49-F238E27FC236}">
              <a16:creationId xmlns:a16="http://schemas.microsoft.com/office/drawing/2014/main" id="{00000000-0008-0000-0500-00009D020000}"/>
            </a:ext>
          </a:extLst>
        </xdr:cNvPr>
        <xdr:cNvSpPr txBox="1"/>
      </xdr:nvSpPr>
      <xdr:spPr>
        <a:xfrm>
          <a:off x="5188697" y="377916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236</xdr:row>
      <xdr:rowOff>108219</xdr:rowOff>
    </xdr:from>
    <xdr:ext cx="51296" cy="86894"/>
    <xdr:sp macro="" textlink="">
      <xdr:nvSpPr>
        <xdr:cNvPr id="670" name="テキスト ボックス 669">
          <a:extLst>
            <a:ext uri="{FF2B5EF4-FFF2-40B4-BE49-F238E27FC236}">
              <a16:creationId xmlns:a16="http://schemas.microsoft.com/office/drawing/2014/main" id="{00000000-0008-0000-0500-00009E020000}"/>
            </a:ext>
          </a:extLst>
        </xdr:cNvPr>
        <xdr:cNvSpPr txBox="1"/>
      </xdr:nvSpPr>
      <xdr:spPr>
        <a:xfrm>
          <a:off x="5188697" y="381224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238</xdr:row>
      <xdr:rowOff>110229</xdr:rowOff>
    </xdr:from>
    <xdr:ext cx="51296" cy="85821"/>
    <xdr:sp macro="" textlink="">
      <xdr:nvSpPr>
        <xdr:cNvPr id="671" name="テキスト ボックス 670">
          <a:extLst>
            <a:ext uri="{FF2B5EF4-FFF2-40B4-BE49-F238E27FC236}">
              <a16:creationId xmlns:a16="http://schemas.microsoft.com/office/drawing/2014/main" id="{00000000-0008-0000-0500-00009F020000}"/>
            </a:ext>
          </a:extLst>
        </xdr:cNvPr>
        <xdr:cNvSpPr txBox="1"/>
      </xdr:nvSpPr>
      <xdr:spPr>
        <a:xfrm>
          <a:off x="5188697" y="384293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240</xdr:row>
      <xdr:rowOff>83857</xdr:rowOff>
    </xdr:from>
    <xdr:ext cx="51296" cy="85821"/>
    <xdr:sp macro="" textlink="">
      <xdr:nvSpPr>
        <xdr:cNvPr id="672" name="テキスト ボックス 671">
          <a:extLst>
            <a:ext uri="{FF2B5EF4-FFF2-40B4-BE49-F238E27FC236}">
              <a16:creationId xmlns:a16="http://schemas.microsoft.com/office/drawing/2014/main" id="{00000000-0008-0000-0500-0000A0020000}"/>
            </a:ext>
          </a:extLst>
        </xdr:cNvPr>
        <xdr:cNvSpPr txBox="1"/>
      </xdr:nvSpPr>
      <xdr:spPr>
        <a:xfrm>
          <a:off x="5188697" y="387077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232</xdr:row>
      <xdr:rowOff>83395</xdr:rowOff>
    </xdr:from>
    <xdr:ext cx="51296" cy="85821"/>
    <xdr:sp macro="" textlink="">
      <xdr:nvSpPr>
        <xdr:cNvPr id="673" name="テキスト ボックス 672">
          <a:extLst>
            <a:ext uri="{FF2B5EF4-FFF2-40B4-BE49-F238E27FC236}">
              <a16:creationId xmlns:a16="http://schemas.microsoft.com/office/drawing/2014/main" id="{00000000-0008-0000-0500-0000A1020000}"/>
            </a:ext>
          </a:extLst>
        </xdr:cNvPr>
        <xdr:cNvSpPr txBox="1"/>
      </xdr:nvSpPr>
      <xdr:spPr>
        <a:xfrm>
          <a:off x="5188697" y="374880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242</xdr:row>
      <xdr:rowOff>91197</xdr:rowOff>
    </xdr:from>
    <xdr:ext cx="51296" cy="85821"/>
    <xdr:sp macro="" textlink="">
      <xdr:nvSpPr>
        <xdr:cNvPr id="674" name="テキスト ボックス 673">
          <a:extLst>
            <a:ext uri="{FF2B5EF4-FFF2-40B4-BE49-F238E27FC236}">
              <a16:creationId xmlns:a16="http://schemas.microsoft.com/office/drawing/2014/main" id="{00000000-0008-0000-0500-0000A2020000}"/>
            </a:ext>
          </a:extLst>
        </xdr:cNvPr>
        <xdr:cNvSpPr txBox="1"/>
      </xdr:nvSpPr>
      <xdr:spPr>
        <a:xfrm>
          <a:off x="5188697" y="390198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244</xdr:row>
      <xdr:rowOff>87685</xdr:rowOff>
    </xdr:from>
    <xdr:ext cx="51296" cy="85821"/>
    <xdr:sp macro="" textlink="">
      <xdr:nvSpPr>
        <xdr:cNvPr id="675" name="テキスト ボックス 674">
          <a:extLst>
            <a:ext uri="{FF2B5EF4-FFF2-40B4-BE49-F238E27FC236}">
              <a16:creationId xmlns:a16="http://schemas.microsoft.com/office/drawing/2014/main" id="{00000000-0008-0000-0500-0000A3020000}"/>
            </a:ext>
          </a:extLst>
        </xdr:cNvPr>
        <xdr:cNvSpPr txBox="1"/>
      </xdr:nvSpPr>
      <xdr:spPr>
        <a:xfrm>
          <a:off x="5188697" y="393211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206</xdr:row>
      <xdr:rowOff>114844</xdr:rowOff>
    </xdr:from>
    <xdr:ext cx="51296" cy="66750"/>
    <xdr:sp macro="" textlink="">
      <xdr:nvSpPr>
        <xdr:cNvPr id="676" name="テキスト ボックス 675">
          <a:extLst>
            <a:ext uri="{FF2B5EF4-FFF2-40B4-BE49-F238E27FC236}">
              <a16:creationId xmlns:a16="http://schemas.microsoft.com/office/drawing/2014/main" id="{00000000-0008-0000-0500-0000A4020000}"/>
            </a:ext>
          </a:extLst>
        </xdr:cNvPr>
        <xdr:cNvSpPr txBox="1"/>
      </xdr:nvSpPr>
      <xdr:spPr>
        <a:xfrm>
          <a:off x="5737377" y="33557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208</xdr:row>
      <xdr:rowOff>89741</xdr:rowOff>
    </xdr:from>
    <xdr:ext cx="51296" cy="66750"/>
    <xdr:sp macro="" textlink="">
      <xdr:nvSpPr>
        <xdr:cNvPr id="677" name="テキスト ボックス 676">
          <a:extLst>
            <a:ext uri="{FF2B5EF4-FFF2-40B4-BE49-F238E27FC236}">
              <a16:creationId xmlns:a16="http://schemas.microsoft.com/office/drawing/2014/main" id="{00000000-0008-0000-0500-0000A5020000}"/>
            </a:ext>
          </a:extLst>
        </xdr:cNvPr>
        <xdr:cNvSpPr txBox="1"/>
      </xdr:nvSpPr>
      <xdr:spPr>
        <a:xfrm>
          <a:off x="5737377" y="338368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210</xdr:row>
      <xdr:rowOff>84132</xdr:rowOff>
    </xdr:from>
    <xdr:ext cx="51296" cy="66750"/>
    <xdr:sp macro="" textlink="">
      <xdr:nvSpPr>
        <xdr:cNvPr id="678" name="テキスト ボックス 677">
          <a:extLst>
            <a:ext uri="{FF2B5EF4-FFF2-40B4-BE49-F238E27FC236}">
              <a16:creationId xmlns:a16="http://schemas.microsoft.com/office/drawing/2014/main" id="{00000000-0008-0000-0500-0000A6020000}"/>
            </a:ext>
          </a:extLst>
        </xdr:cNvPr>
        <xdr:cNvSpPr txBox="1"/>
      </xdr:nvSpPr>
      <xdr:spPr>
        <a:xfrm>
          <a:off x="5737377" y="34136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212</xdr:row>
      <xdr:rowOff>91732</xdr:rowOff>
    </xdr:from>
    <xdr:ext cx="51296" cy="66750"/>
    <xdr:sp macro="" textlink="">
      <xdr:nvSpPr>
        <xdr:cNvPr id="679" name="テキスト ボックス 678">
          <a:extLst>
            <a:ext uri="{FF2B5EF4-FFF2-40B4-BE49-F238E27FC236}">
              <a16:creationId xmlns:a16="http://schemas.microsoft.com/office/drawing/2014/main" id="{00000000-0008-0000-0500-0000A7020000}"/>
            </a:ext>
          </a:extLst>
        </xdr:cNvPr>
        <xdr:cNvSpPr txBox="1"/>
      </xdr:nvSpPr>
      <xdr:spPr>
        <a:xfrm>
          <a:off x="5737377" y="344484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216</xdr:row>
      <xdr:rowOff>90203</xdr:rowOff>
    </xdr:from>
    <xdr:ext cx="51296" cy="66750"/>
    <xdr:sp macro="" textlink="">
      <xdr:nvSpPr>
        <xdr:cNvPr id="680" name="テキスト ボックス 679">
          <a:extLst>
            <a:ext uri="{FF2B5EF4-FFF2-40B4-BE49-F238E27FC236}">
              <a16:creationId xmlns:a16="http://schemas.microsoft.com/office/drawing/2014/main" id="{00000000-0008-0000-0500-0000A8020000}"/>
            </a:ext>
          </a:extLst>
        </xdr:cNvPr>
        <xdr:cNvSpPr txBox="1"/>
      </xdr:nvSpPr>
      <xdr:spPr>
        <a:xfrm>
          <a:off x="5737377" y="350564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218</xdr:row>
      <xdr:rowOff>85104</xdr:rowOff>
    </xdr:from>
    <xdr:ext cx="51296" cy="66750"/>
    <xdr:sp macro="" textlink="">
      <xdr:nvSpPr>
        <xdr:cNvPr id="681" name="テキスト ボックス 680">
          <a:extLst>
            <a:ext uri="{FF2B5EF4-FFF2-40B4-BE49-F238E27FC236}">
              <a16:creationId xmlns:a16="http://schemas.microsoft.com/office/drawing/2014/main" id="{00000000-0008-0000-0500-0000A9020000}"/>
            </a:ext>
          </a:extLst>
        </xdr:cNvPr>
        <xdr:cNvSpPr txBox="1"/>
      </xdr:nvSpPr>
      <xdr:spPr>
        <a:xfrm>
          <a:off x="5737377" y="353561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220</xdr:row>
      <xdr:rowOff>92194</xdr:rowOff>
    </xdr:from>
    <xdr:ext cx="51296" cy="66750"/>
    <xdr:sp macro="" textlink="">
      <xdr:nvSpPr>
        <xdr:cNvPr id="682" name="テキスト ボックス 681">
          <a:extLst>
            <a:ext uri="{FF2B5EF4-FFF2-40B4-BE49-F238E27FC236}">
              <a16:creationId xmlns:a16="http://schemas.microsoft.com/office/drawing/2014/main" id="{00000000-0008-0000-0500-0000AA020000}"/>
            </a:ext>
          </a:extLst>
        </xdr:cNvPr>
        <xdr:cNvSpPr txBox="1"/>
      </xdr:nvSpPr>
      <xdr:spPr>
        <a:xfrm>
          <a:off x="5737377" y="356680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222</xdr:row>
      <xdr:rowOff>108685</xdr:rowOff>
    </xdr:from>
    <xdr:ext cx="51296" cy="66750"/>
    <xdr:sp macro="" textlink="">
      <xdr:nvSpPr>
        <xdr:cNvPr id="683" name="テキスト ボックス 682">
          <a:extLst>
            <a:ext uri="{FF2B5EF4-FFF2-40B4-BE49-F238E27FC236}">
              <a16:creationId xmlns:a16="http://schemas.microsoft.com/office/drawing/2014/main" id="{00000000-0008-0000-0500-0000AB020000}"/>
            </a:ext>
          </a:extLst>
        </xdr:cNvPr>
        <xdr:cNvSpPr txBox="1"/>
      </xdr:nvSpPr>
      <xdr:spPr>
        <a:xfrm>
          <a:off x="5737377" y="359893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214</xdr:row>
      <xdr:rowOff>88220</xdr:rowOff>
    </xdr:from>
    <xdr:ext cx="51296" cy="66750"/>
    <xdr:sp macro="" textlink="">
      <xdr:nvSpPr>
        <xdr:cNvPr id="684" name="テキスト ボックス 683">
          <a:extLst>
            <a:ext uri="{FF2B5EF4-FFF2-40B4-BE49-F238E27FC236}">
              <a16:creationId xmlns:a16="http://schemas.microsoft.com/office/drawing/2014/main" id="{00000000-0008-0000-0500-0000AC020000}"/>
            </a:ext>
          </a:extLst>
        </xdr:cNvPr>
        <xdr:cNvSpPr txBox="1"/>
      </xdr:nvSpPr>
      <xdr:spPr>
        <a:xfrm>
          <a:off x="5737377" y="347496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224</xdr:row>
      <xdr:rowOff>85237</xdr:rowOff>
    </xdr:from>
    <xdr:ext cx="51296" cy="66750"/>
    <xdr:sp macro="" textlink="">
      <xdr:nvSpPr>
        <xdr:cNvPr id="685" name="テキスト ボックス 684">
          <a:extLst>
            <a:ext uri="{FF2B5EF4-FFF2-40B4-BE49-F238E27FC236}">
              <a16:creationId xmlns:a16="http://schemas.microsoft.com/office/drawing/2014/main" id="{00000000-0008-0000-0500-0000AD020000}"/>
            </a:ext>
          </a:extLst>
        </xdr:cNvPr>
        <xdr:cNvSpPr txBox="1"/>
      </xdr:nvSpPr>
      <xdr:spPr>
        <a:xfrm>
          <a:off x="5737377" y="362707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226</xdr:row>
      <xdr:rowOff>91250</xdr:rowOff>
    </xdr:from>
    <xdr:ext cx="51296" cy="66750"/>
    <xdr:sp macro="" textlink="">
      <xdr:nvSpPr>
        <xdr:cNvPr id="686" name="テキスト ボックス 685">
          <a:extLst>
            <a:ext uri="{FF2B5EF4-FFF2-40B4-BE49-F238E27FC236}">
              <a16:creationId xmlns:a16="http://schemas.microsoft.com/office/drawing/2014/main" id="{00000000-0008-0000-0500-0000AE020000}"/>
            </a:ext>
          </a:extLst>
        </xdr:cNvPr>
        <xdr:cNvSpPr txBox="1"/>
      </xdr:nvSpPr>
      <xdr:spPr>
        <a:xfrm>
          <a:off x="5737377" y="365815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228</xdr:row>
      <xdr:rowOff>91991</xdr:rowOff>
    </xdr:from>
    <xdr:ext cx="51296" cy="66750"/>
    <xdr:sp macro="" textlink="">
      <xdr:nvSpPr>
        <xdr:cNvPr id="687" name="テキスト ボックス 686">
          <a:extLst>
            <a:ext uri="{FF2B5EF4-FFF2-40B4-BE49-F238E27FC236}">
              <a16:creationId xmlns:a16="http://schemas.microsoft.com/office/drawing/2014/main" id="{00000000-0008-0000-0500-0000AF020000}"/>
            </a:ext>
          </a:extLst>
        </xdr:cNvPr>
        <xdr:cNvSpPr txBox="1"/>
      </xdr:nvSpPr>
      <xdr:spPr>
        <a:xfrm>
          <a:off x="5737377" y="368870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230</xdr:row>
      <xdr:rowOff>108481</xdr:rowOff>
    </xdr:from>
    <xdr:ext cx="51296" cy="66750"/>
    <xdr:sp macro="" textlink="">
      <xdr:nvSpPr>
        <xdr:cNvPr id="688" name="テキスト ボックス 687">
          <a:extLst>
            <a:ext uri="{FF2B5EF4-FFF2-40B4-BE49-F238E27FC236}">
              <a16:creationId xmlns:a16="http://schemas.microsoft.com/office/drawing/2014/main" id="{00000000-0008-0000-0500-0000B0020000}"/>
            </a:ext>
          </a:extLst>
        </xdr:cNvPr>
        <xdr:cNvSpPr txBox="1"/>
      </xdr:nvSpPr>
      <xdr:spPr>
        <a:xfrm>
          <a:off x="5737377" y="372083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234</xdr:row>
      <xdr:rowOff>82186</xdr:rowOff>
    </xdr:from>
    <xdr:ext cx="51296" cy="66750"/>
    <xdr:sp macro="" textlink="">
      <xdr:nvSpPr>
        <xdr:cNvPr id="689" name="テキスト ボックス 688">
          <a:extLst>
            <a:ext uri="{FF2B5EF4-FFF2-40B4-BE49-F238E27FC236}">
              <a16:creationId xmlns:a16="http://schemas.microsoft.com/office/drawing/2014/main" id="{00000000-0008-0000-0500-0000B1020000}"/>
            </a:ext>
          </a:extLst>
        </xdr:cNvPr>
        <xdr:cNvSpPr txBox="1"/>
      </xdr:nvSpPr>
      <xdr:spPr>
        <a:xfrm>
          <a:off x="5737377" y="377916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236</xdr:row>
      <xdr:rowOff>108203</xdr:rowOff>
    </xdr:from>
    <xdr:ext cx="51296" cy="66750"/>
    <xdr:sp macro="" textlink="">
      <xdr:nvSpPr>
        <xdr:cNvPr id="690" name="テキスト ボックス 689">
          <a:extLst>
            <a:ext uri="{FF2B5EF4-FFF2-40B4-BE49-F238E27FC236}">
              <a16:creationId xmlns:a16="http://schemas.microsoft.com/office/drawing/2014/main" id="{00000000-0008-0000-0500-0000B2020000}"/>
            </a:ext>
          </a:extLst>
        </xdr:cNvPr>
        <xdr:cNvSpPr txBox="1"/>
      </xdr:nvSpPr>
      <xdr:spPr>
        <a:xfrm>
          <a:off x="5737377" y="381224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238</xdr:row>
      <xdr:rowOff>110213</xdr:rowOff>
    </xdr:from>
    <xdr:ext cx="51296" cy="66750"/>
    <xdr:sp macro="" textlink="">
      <xdr:nvSpPr>
        <xdr:cNvPr id="691" name="テキスト ボックス 690">
          <a:extLst>
            <a:ext uri="{FF2B5EF4-FFF2-40B4-BE49-F238E27FC236}">
              <a16:creationId xmlns:a16="http://schemas.microsoft.com/office/drawing/2014/main" id="{00000000-0008-0000-0500-0000B3020000}"/>
            </a:ext>
          </a:extLst>
        </xdr:cNvPr>
        <xdr:cNvSpPr txBox="1"/>
      </xdr:nvSpPr>
      <xdr:spPr>
        <a:xfrm>
          <a:off x="5737377" y="384292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240</xdr:row>
      <xdr:rowOff>83841</xdr:rowOff>
    </xdr:from>
    <xdr:ext cx="51296" cy="66750"/>
    <xdr:sp macro="" textlink="">
      <xdr:nvSpPr>
        <xdr:cNvPr id="692" name="テキスト ボックス 691">
          <a:extLst>
            <a:ext uri="{FF2B5EF4-FFF2-40B4-BE49-F238E27FC236}">
              <a16:creationId xmlns:a16="http://schemas.microsoft.com/office/drawing/2014/main" id="{00000000-0008-0000-0500-0000B4020000}"/>
            </a:ext>
          </a:extLst>
        </xdr:cNvPr>
        <xdr:cNvSpPr txBox="1"/>
      </xdr:nvSpPr>
      <xdr:spPr>
        <a:xfrm>
          <a:off x="5737377" y="387077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232</xdr:row>
      <xdr:rowOff>83379</xdr:rowOff>
    </xdr:from>
    <xdr:ext cx="51296" cy="66750"/>
    <xdr:sp macro="" textlink="">
      <xdr:nvSpPr>
        <xdr:cNvPr id="693" name="テキスト ボックス 692">
          <a:extLst>
            <a:ext uri="{FF2B5EF4-FFF2-40B4-BE49-F238E27FC236}">
              <a16:creationId xmlns:a16="http://schemas.microsoft.com/office/drawing/2014/main" id="{00000000-0008-0000-0500-0000B5020000}"/>
            </a:ext>
          </a:extLst>
        </xdr:cNvPr>
        <xdr:cNvSpPr txBox="1"/>
      </xdr:nvSpPr>
      <xdr:spPr>
        <a:xfrm>
          <a:off x="5737377" y="374880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242</xdr:row>
      <xdr:rowOff>91181</xdr:rowOff>
    </xdr:from>
    <xdr:ext cx="51296" cy="66750"/>
    <xdr:sp macro="" textlink="">
      <xdr:nvSpPr>
        <xdr:cNvPr id="694" name="テキスト ボックス 693">
          <a:extLst>
            <a:ext uri="{FF2B5EF4-FFF2-40B4-BE49-F238E27FC236}">
              <a16:creationId xmlns:a16="http://schemas.microsoft.com/office/drawing/2014/main" id="{00000000-0008-0000-0500-0000B6020000}"/>
            </a:ext>
          </a:extLst>
        </xdr:cNvPr>
        <xdr:cNvSpPr txBox="1"/>
      </xdr:nvSpPr>
      <xdr:spPr>
        <a:xfrm>
          <a:off x="5737377" y="390198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244</xdr:row>
      <xdr:rowOff>87669</xdr:rowOff>
    </xdr:from>
    <xdr:ext cx="51296" cy="66750"/>
    <xdr:sp macro="" textlink="">
      <xdr:nvSpPr>
        <xdr:cNvPr id="695" name="テキスト ボックス 694">
          <a:extLst>
            <a:ext uri="{FF2B5EF4-FFF2-40B4-BE49-F238E27FC236}">
              <a16:creationId xmlns:a16="http://schemas.microsoft.com/office/drawing/2014/main" id="{00000000-0008-0000-0500-0000B7020000}"/>
            </a:ext>
          </a:extLst>
        </xdr:cNvPr>
        <xdr:cNvSpPr txBox="1"/>
      </xdr:nvSpPr>
      <xdr:spPr>
        <a:xfrm>
          <a:off x="5737377" y="393211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206</xdr:row>
      <xdr:rowOff>114300</xdr:rowOff>
    </xdr:from>
    <xdr:ext cx="51296" cy="85821"/>
    <xdr:sp macro="" textlink="">
      <xdr:nvSpPr>
        <xdr:cNvPr id="696" name="テキスト ボックス 695">
          <a:extLst>
            <a:ext uri="{FF2B5EF4-FFF2-40B4-BE49-F238E27FC236}">
              <a16:creationId xmlns:a16="http://schemas.microsoft.com/office/drawing/2014/main" id="{00000000-0008-0000-0500-0000B8020000}"/>
            </a:ext>
          </a:extLst>
        </xdr:cNvPr>
        <xdr:cNvSpPr txBox="1"/>
      </xdr:nvSpPr>
      <xdr:spPr>
        <a:xfrm>
          <a:off x="6330644" y="335565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208</xdr:row>
      <xdr:rowOff>89197</xdr:rowOff>
    </xdr:from>
    <xdr:ext cx="51296" cy="85821"/>
    <xdr:sp macro="" textlink="">
      <xdr:nvSpPr>
        <xdr:cNvPr id="697" name="テキスト ボックス 696">
          <a:extLst>
            <a:ext uri="{FF2B5EF4-FFF2-40B4-BE49-F238E27FC236}">
              <a16:creationId xmlns:a16="http://schemas.microsoft.com/office/drawing/2014/main" id="{00000000-0008-0000-0500-0000B9020000}"/>
            </a:ext>
          </a:extLst>
        </xdr:cNvPr>
        <xdr:cNvSpPr txBox="1"/>
      </xdr:nvSpPr>
      <xdr:spPr>
        <a:xfrm>
          <a:off x="6330644" y="338362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210</xdr:row>
      <xdr:rowOff>83588</xdr:rowOff>
    </xdr:from>
    <xdr:ext cx="51296" cy="85821"/>
    <xdr:sp macro="" textlink="">
      <xdr:nvSpPr>
        <xdr:cNvPr id="698" name="テキスト ボックス 697">
          <a:extLst>
            <a:ext uri="{FF2B5EF4-FFF2-40B4-BE49-F238E27FC236}">
              <a16:creationId xmlns:a16="http://schemas.microsoft.com/office/drawing/2014/main" id="{00000000-0008-0000-0500-0000BA020000}"/>
            </a:ext>
          </a:extLst>
        </xdr:cNvPr>
        <xdr:cNvSpPr txBox="1"/>
      </xdr:nvSpPr>
      <xdr:spPr>
        <a:xfrm>
          <a:off x="6330644" y="341354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212</xdr:row>
      <xdr:rowOff>91188</xdr:rowOff>
    </xdr:from>
    <xdr:ext cx="51296" cy="85821"/>
    <xdr:sp macro="" textlink="">
      <xdr:nvSpPr>
        <xdr:cNvPr id="699" name="テキスト ボックス 698">
          <a:extLst>
            <a:ext uri="{FF2B5EF4-FFF2-40B4-BE49-F238E27FC236}">
              <a16:creationId xmlns:a16="http://schemas.microsoft.com/office/drawing/2014/main" id="{00000000-0008-0000-0500-0000BB020000}"/>
            </a:ext>
          </a:extLst>
        </xdr:cNvPr>
        <xdr:cNvSpPr txBox="1"/>
      </xdr:nvSpPr>
      <xdr:spPr>
        <a:xfrm>
          <a:off x="6330644" y="344478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216</xdr:row>
      <xdr:rowOff>89659</xdr:rowOff>
    </xdr:from>
    <xdr:ext cx="51296" cy="85821"/>
    <xdr:sp macro="" textlink="">
      <xdr:nvSpPr>
        <xdr:cNvPr id="700" name="テキスト ボックス 699">
          <a:extLst>
            <a:ext uri="{FF2B5EF4-FFF2-40B4-BE49-F238E27FC236}">
              <a16:creationId xmlns:a16="http://schemas.microsoft.com/office/drawing/2014/main" id="{00000000-0008-0000-0500-0000BC020000}"/>
            </a:ext>
          </a:extLst>
        </xdr:cNvPr>
        <xdr:cNvSpPr txBox="1"/>
      </xdr:nvSpPr>
      <xdr:spPr>
        <a:xfrm>
          <a:off x="6330644" y="350559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218</xdr:row>
      <xdr:rowOff>84560</xdr:rowOff>
    </xdr:from>
    <xdr:ext cx="51296" cy="85821"/>
    <xdr:sp macro="" textlink="">
      <xdr:nvSpPr>
        <xdr:cNvPr id="701" name="テキスト ボックス 700">
          <a:extLst>
            <a:ext uri="{FF2B5EF4-FFF2-40B4-BE49-F238E27FC236}">
              <a16:creationId xmlns:a16="http://schemas.microsoft.com/office/drawing/2014/main" id="{00000000-0008-0000-0500-0000BD020000}"/>
            </a:ext>
          </a:extLst>
        </xdr:cNvPr>
        <xdr:cNvSpPr txBox="1"/>
      </xdr:nvSpPr>
      <xdr:spPr>
        <a:xfrm>
          <a:off x="6330644" y="353556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220</xdr:row>
      <xdr:rowOff>91650</xdr:rowOff>
    </xdr:from>
    <xdr:ext cx="51296" cy="85821"/>
    <xdr:sp macro="" textlink="">
      <xdr:nvSpPr>
        <xdr:cNvPr id="702" name="テキスト ボックス 701">
          <a:extLst>
            <a:ext uri="{FF2B5EF4-FFF2-40B4-BE49-F238E27FC236}">
              <a16:creationId xmlns:a16="http://schemas.microsoft.com/office/drawing/2014/main" id="{00000000-0008-0000-0500-0000BE020000}"/>
            </a:ext>
          </a:extLst>
        </xdr:cNvPr>
        <xdr:cNvSpPr txBox="1"/>
      </xdr:nvSpPr>
      <xdr:spPr>
        <a:xfrm>
          <a:off x="6330644" y="356675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222</xdr:row>
      <xdr:rowOff>108141</xdr:rowOff>
    </xdr:from>
    <xdr:ext cx="51296" cy="85821"/>
    <xdr:sp macro="" textlink="">
      <xdr:nvSpPr>
        <xdr:cNvPr id="703" name="テキスト ボックス 702">
          <a:extLst>
            <a:ext uri="{FF2B5EF4-FFF2-40B4-BE49-F238E27FC236}">
              <a16:creationId xmlns:a16="http://schemas.microsoft.com/office/drawing/2014/main" id="{00000000-0008-0000-0500-0000BF020000}"/>
            </a:ext>
          </a:extLst>
        </xdr:cNvPr>
        <xdr:cNvSpPr txBox="1"/>
      </xdr:nvSpPr>
      <xdr:spPr>
        <a:xfrm>
          <a:off x="6330644" y="359888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214</xdr:row>
      <xdr:rowOff>87676</xdr:rowOff>
    </xdr:from>
    <xdr:ext cx="51296" cy="85821"/>
    <xdr:sp macro="" textlink="">
      <xdr:nvSpPr>
        <xdr:cNvPr id="704" name="テキスト ボックス 703">
          <a:extLst>
            <a:ext uri="{FF2B5EF4-FFF2-40B4-BE49-F238E27FC236}">
              <a16:creationId xmlns:a16="http://schemas.microsoft.com/office/drawing/2014/main" id="{00000000-0008-0000-0500-0000C0020000}"/>
            </a:ext>
          </a:extLst>
        </xdr:cNvPr>
        <xdr:cNvSpPr txBox="1"/>
      </xdr:nvSpPr>
      <xdr:spPr>
        <a:xfrm>
          <a:off x="6330644" y="347491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224</xdr:row>
      <xdr:rowOff>84693</xdr:rowOff>
    </xdr:from>
    <xdr:ext cx="51296" cy="85821"/>
    <xdr:sp macro="" textlink="">
      <xdr:nvSpPr>
        <xdr:cNvPr id="705" name="テキスト ボックス 704">
          <a:extLst>
            <a:ext uri="{FF2B5EF4-FFF2-40B4-BE49-F238E27FC236}">
              <a16:creationId xmlns:a16="http://schemas.microsoft.com/office/drawing/2014/main" id="{00000000-0008-0000-0500-0000C1020000}"/>
            </a:ext>
          </a:extLst>
        </xdr:cNvPr>
        <xdr:cNvSpPr txBox="1"/>
      </xdr:nvSpPr>
      <xdr:spPr>
        <a:xfrm>
          <a:off x="6330644" y="362701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226</xdr:row>
      <xdr:rowOff>90706</xdr:rowOff>
    </xdr:from>
    <xdr:ext cx="51296" cy="85821"/>
    <xdr:sp macro="" textlink="">
      <xdr:nvSpPr>
        <xdr:cNvPr id="706" name="テキスト ボックス 705">
          <a:extLst>
            <a:ext uri="{FF2B5EF4-FFF2-40B4-BE49-F238E27FC236}">
              <a16:creationId xmlns:a16="http://schemas.microsoft.com/office/drawing/2014/main" id="{00000000-0008-0000-0500-0000C2020000}"/>
            </a:ext>
          </a:extLst>
        </xdr:cNvPr>
        <xdr:cNvSpPr txBox="1"/>
      </xdr:nvSpPr>
      <xdr:spPr>
        <a:xfrm>
          <a:off x="6330644" y="36580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228</xdr:row>
      <xdr:rowOff>91447</xdr:rowOff>
    </xdr:from>
    <xdr:ext cx="51296" cy="86688"/>
    <xdr:sp macro="" textlink="">
      <xdr:nvSpPr>
        <xdr:cNvPr id="707" name="テキスト ボックス 706">
          <a:extLst>
            <a:ext uri="{FF2B5EF4-FFF2-40B4-BE49-F238E27FC236}">
              <a16:creationId xmlns:a16="http://schemas.microsoft.com/office/drawing/2014/main" id="{00000000-0008-0000-0500-0000C3020000}"/>
            </a:ext>
          </a:extLst>
        </xdr:cNvPr>
        <xdr:cNvSpPr txBox="1"/>
      </xdr:nvSpPr>
      <xdr:spPr>
        <a:xfrm>
          <a:off x="6330644" y="368865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230</xdr:row>
      <xdr:rowOff>107937</xdr:rowOff>
    </xdr:from>
    <xdr:ext cx="51296" cy="86894"/>
    <xdr:sp macro="" textlink="">
      <xdr:nvSpPr>
        <xdr:cNvPr id="708" name="テキスト ボックス 707">
          <a:extLst>
            <a:ext uri="{FF2B5EF4-FFF2-40B4-BE49-F238E27FC236}">
              <a16:creationId xmlns:a16="http://schemas.microsoft.com/office/drawing/2014/main" id="{00000000-0008-0000-0500-0000C4020000}"/>
            </a:ext>
          </a:extLst>
        </xdr:cNvPr>
        <xdr:cNvSpPr txBox="1"/>
      </xdr:nvSpPr>
      <xdr:spPr>
        <a:xfrm>
          <a:off x="6330644" y="372078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234</xdr:row>
      <xdr:rowOff>81642</xdr:rowOff>
    </xdr:from>
    <xdr:ext cx="51296" cy="85821"/>
    <xdr:sp macro="" textlink="">
      <xdr:nvSpPr>
        <xdr:cNvPr id="709" name="テキスト ボックス 708">
          <a:extLst>
            <a:ext uri="{FF2B5EF4-FFF2-40B4-BE49-F238E27FC236}">
              <a16:creationId xmlns:a16="http://schemas.microsoft.com/office/drawing/2014/main" id="{00000000-0008-0000-0500-0000C5020000}"/>
            </a:ext>
          </a:extLst>
        </xdr:cNvPr>
        <xdr:cNvSpPr txBox="1"/>
      </xdr:nvSpPr>
      <xdr:spPr>
        <a:xfrm>
          <a:off x="6330644" y="377911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236</xdr:row>
      <xdr:rowOff>92419</xdr:rowOff>
    </xdr:from>
    <xdr:ext cx="51296" cy="85821"/>
    <xdr:sp macro="" textlink="">
      <xdr:nvSpPr>
        <xdr:cNvPr id="710" name="テキスト ボックス 709">
          <a:extLst>
            <a:ext uri="{FF2B5EF4-FFF2-40B4-BE49-F238E27FC236}">
              <a16:creationId xmlns:a16="http://schemas.microsoft.com/office/drawing/2014/main" id="{00000000-0008-0000-0500-0000C6020000}"/>
            </a:ext>
          </a:extLst>
        </xdr:cNvPr>
        <xdr:cNvSpPr txBox="1"/>
      </xdr:nvSpPr>
      <xdr:spPr>
        <a:xfrm>
          <a:off x="6330644" y="381066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238</xdr:row>
      <xdr:rowOff>110939</xdr:rowOff>
    </xdr:from>
    <xdr:ext cx="51296" cy="85821"/>
    <xdr:sp macro="" textlink="">
      <xdr:nvSpPr>
        <xdr:cNvPr id="711" name="テキスト ボックス 710">
          <a:extLst>
            <a:ext uri="{FF2B5EF4-FFF2-40B4-BE49-F238E27FC236}">
              <a16:creationId xmlns:a16="http://schemas.microsoft.com/office/drawing/2014/main" id="{00000000-0008-0000-0500-0000C7020000}"/>
            </a:ext>
          </a:extLst>
        </xdr:cNvPr>
        <xdr:cNvSpPr txBox="1"/>
      </xdr:nvSpPr>
      <xdr:spPr>
        <a:xfrm>
          <a:off x="6330644" y="384300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240</xdr:row>
      <xdr:rowOff>83297</xdr:rowOff>
    </xdr:from>
    <xdr:ext cx="51296" cy="85821"/>
    <xdr:sp macro="" textlink="">
      <xdr:nvSpPr>
        <xdr:cNvPr id="712" name="テキスト ボックス 711">
          <a:extLst>
            <a:ext uri="{FF2B5EF4-FFF2-40B4-BE49-F238E27FC236}">
              <a16:creationId xmlns:a16="http://schemas.microsoft.com/office/drawing/2014/main" id="{00000000-0008-0000-0500-0000C8020000}"/>
            </a:ext>
          </a:extLst>
        </xdr:cNvPr>
        <xdr:cNvSpPr txBox="1"/>
      </xdr:nvSpPr>
      <xdr:spPr>
        <a:xfrm>
          <a:off x="6330644" y="387071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232</xdr:row>
      <xdr:rowOff>82835</xdr:rowOff>
    </xdr:from>
    <xdr:ext cx="51296" cy="85821"/>
    <xdr:sp macro="" textlink="">
      <xdr:nvSpPr>
        <xdr:cNvPr id="713" name="テキスト ボックス 712">
          <a:extLst>
            <a:ext uri="{FF2B5EF4-FFF2-40B4-BE49-F238E27FC236}">
              <a16:creationId xmlns:a16="http://schemas.microsoft.com/office/drawing/2014/main" id="{00000000-0008-0000-0500-0000C9020000}"/>
            </a:ext>
          </a:extLst>
        </xdr:cNvPr>
        <xdr:cNvSpPr txBox="1"/>
      </xdr:nvSpPr>
      <xdr:spPr>
        <a:xfrm>
          <a:off x="6330644" y="374875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242</xdr:row>
      <xdr:rowOff>90637</xdr:rowOff>
    </xdr:from>
    <xdr:ext cx="51296" cy="85821"/>
    <xdr:sp macro="" textlink="">
      <xdr:nvSpPr>
        <xdr:cNvPr id="714" name="テキスト ボックス 713">
          <a:extLst>
            <a:ext uri="{FF2B5EF4-FFF2-40B4-BE49-F238E27FC236}">
              <a16:creationId xmlns:a16="http://schemas.microsoft.com/office/drawing/2014/main" id="{00000000-0008-0000-0500-0000CA020000}"/>
            </a:ext>
          </a:extLst>
        </xdr:cNvPr>
        <xdr:cNvSpPr txBox="1"/>
      </xdr:nvSpPr>
      <xdr:spPr>
        <a:xfrm>
          <a:off x="6330644" y="390193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244</xdr:row>
      <xdr:rowOff>87125</xdr:rowOff>
    </xdr:from>
    <xdr:ext cx="51296" cy="85821"/>
    <xdr:sp macro="" textlink="">
      <xdr:nvSpPr>
        <xdr:cNvPr id="715" name="テキスト ボックス 714">
          <a:extLst>
            <a:ext uri="{FF2B5EF4-FFF2-40B4-BE49-F238E27FC236}">
              <a16:creationId xmlns:a16="http://schemas.microsoft.com/office/drawing/2014/main" id="{00000000-0008-0000-0500-0000CB020000}"/>
            </a:ext>
          </a:extLst>
        </xdr:cNvPr>
        <xdr:cNvSpPr txBox="1"/>
      </xdr:nvSpPr>
      <xdr:spPr>
        <a:xfrm>
          <a:off x="6330644" y="393206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244</xdr:row>
      <xdr:rowOff>82588</xdr:rowOff>
    </xdr:from>
    <xdr:ext cx="51296" cy="85821"/>
    <xdr:sp macro="" textlink="">
      <xdr:nvSpPr>
        <xdr:cNvPr id="716" name="テキスト ボックス 715">
          <a:extLst>
            <a:ext uri="{FF2B5EF4-FFF2-40B4-BE49-F238E27FC236}">
              <a16:creationId xmlns:a16="http://schemas.microsoft.com/office/drawing/2014/main" id="{00000000-0008-0000-0500-0000CC020000}"/>
            </a:ext>
          </a:extLst>
        </xdr:cNvPr>
        <xdr:cNvSpPr txBox="1"/>
      </xdr:nvSpPr>
      <xdr:spPr>
        <a:xfrm>
          <a:off x="4638675" y="393160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244</xdr:row>
      <xdr:rowOff>81319</xdr:rowOff>
    </xdr:from>
    <xdr:ext cx="51296" cy="66750"/>
    <xdr:sp macro="" textlink="">
      <xdr:nvSpPr>
        <xdr:cNvPr id="717" name="テキスト ボックス 716">
          <a:extLst>
            <a:ext uri="{FF2B5EF4-FFF2-40B4-BE49-F238E27FC236}">
              <a16:creationId xmlns:a16="http://schemas.microsoft.com/office/drawing/2014/main" id="{00000000-0008-0000-0500-0000CD020000}"/>
            </a:ext>
          </a:extLst>
        </xdr:cNvPr>
        <xdr:cNvSpPr txBox="1"/>
      </xdr:nvSpPr>
      <xdr:spPr>
        <a:xfrm>
          <a:off x="5737377" y="393147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18</xdr:row>
      <xdr:rowOff>99319</xdr:rowOff>
    </xdr:from>
    <xdr:ext cx="51296" cy="78205"/>
    <xdr:sp macro="" textlink="">
      <xdr:nvSpPr>
        <xdr:cNvPr id="718" name="テキスト ボックス 717">
          <a:extLst>
            <a:ext uri="{FF2B5EF4-FFF2-40B4-BE49-F238E27FC236}">
              <a16:creationId xmlns:a16="http://schemas.microsoft.com/office/drawing/2014/main" id="{00000000-0008-0000-0500-0000CE020000}"/>
            </a:ext>
          </a:extLst>
        </xdr:cNvPr>
        <xdr:cNvSpPr txBox="1"/>
      </xdr:nvSpPr>
      <xdr:spPr>
        <a:xfrm>
          <a:off x="13125432" y="3528319"/>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20</xdr:row>
      <xdr:rowOff>74216</xdr:rowOff>
    </xdr:from>
    <xdr:ext cx="65" cy="62646"/>
    <xdr:sp macro="" textlink="">
      <xdr:nvSpPr>
        <xdr:cNvPr id="719" name="テキスト ボックス 718">
          <a:extLst>
            <a:ext uri="{FF2B5EF4-FFF2-40B4-BE49-F238E27FC236}">
              <a16:creationId xmlns:a16="http://schemas.microsoft.com/office/drawing/2014/main" id="{00000000-0008-0000-0500-0000CF020000}"/>
            </a:ext>
          </a:extLst>
        </xdr:cNvPr>
        <xdr:cNvSpPr txBox="1"/>
      </xdr:nvSpPr>
      <xdr:spPr>
        <a:xfrm>
          <a:off x="14319946" y="379881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22</xdr:row>
      <xdr:rowOff>68607</xdr:rowOff>
    </xdr:from>
    <xdr:ext cx="65" cy="62646"/>
    <xdr:sp macro="" textlink="">
      <xdr:nvSpPr>
        <xdr:cNvPr id="720" name="テキスト ボックス 719">
          <a:extLst>
            <a:ext uri="{FF2B5EF4-FFF2-40B4-BE49-F238E27FC236}">
              <a16:creationId xmlns:a16="http://schemas.microsoft.com/office/drawing/2014/main" id="{00000000-0008-0000-0500-0000D0020000}"/>
            </a:ext>
          </a:extLst>
        </xdr:cNvPr>
        <xdr:cNvSpPr txBox="1"/>
      </xdr:nvSpPr>
      <xdr:spPr>
        <a:xfrm>
          <a:off x="14319946" y="409538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24</xdr:row>
      <xdr:rowOff>76207</xdr:rowOff>
    </xdr:from>
    <xdr:ext cx="65" cy="62646"/>
    <xdr:sp macro="" textlink="">
      <xdr:nvSpPr>
        <xdr:cNvPr id="721" name="テキスト ボックス 720">
          <a:extLst>
            <a:ext uri="{FF2B5EF4-FFF2-40B4-BE49-F238E27FC236}">
              <a16:creationId xmlns:a16="http://schemas.microsoft.com/office/drawing/2014/main" id="{00000000-0008-0000-0500-0000D1020000}"/>
            </a:ext>
          </a:extLst>
        </xdr:cNvPr>
        <xdr:cNvSpPr txBox="1"/>
      </xdr:nvSpPr>
      <xdr:spPr>
        <a:xfrm>
          <a:off x="14319946" y="440515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34</xdr:row>
      <xdr:rowOff>100780</xdr:rowOff>
    </xdr:from>
    <xdr:ext cx="51296" cy="85821"/>
    <xdr:sp macro="" textlink="">
      <xdr:nvSpPr>
        <xdr:cNvPr id="725" name="テキスト ボックス 724">
          <a:extLst>
            <a:ext uri="{FF2B5EF4-FFF2-40B4-BE49-F238E27FC236}">
              <a16:creationId xmlns:a16="http://schemas.microsoft.com/office/drawing/2014/main" id="{00000000-0008-0000-0500-0000D5020000}"/>
            </a:ext>
          </a:extLst>
        </xdr:cNvPr>
        <xdr:cNvSpPr txBox="1"/>
      </xdr:nvSpPr>
      <xdr:spPr>
        <a:xfrm>
          <a:off x="13125432" y="593609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26</xdr:row>
      <xdr:rowOff>72695</xdr:rowOff>
    </xdr:from>
    <xdr:ext cx="65" cy="62646"/>
    <xdr:sp macro="" textlink="">
      <xdr:nvSpPr>
        <xdr:cNvPr id="726" name="テキスト ボックス 725">
          <a:extLst>
            <a:ext uri="{FF2B5EF4-FFF2-40B4-BE49-F238E27FC236}">
              <a16:creationId xmlns:a16="http://schemas.microsoft.com/office/drawing/2014/main" id="{00000000-0008-0000-0500-0000D6020000}"/>
            </a:ext>
          </a:extLst>
        </xdr:cNvPr>
        <xdr:cNvSpPr txBox="1"/>
      </xdr:nvSpPr>
      <xdr:spPr>
        <a:xfrm>
          <a:off x="14319946" y="4703816"/>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42</xdr:row>
      <xdr:rowOff>100576</xdr:rowOff>
    </xdr:from>
    <xdr:ext cx="51296" cy="86894"/>
    <xdr:sp macro="" textlink="">
      <xdr:nvSpPr>
        <xdr:cNvPr id="730" name="テキスト ボックス 729">
          <a:extLst>
            <a:ext uri="{FF2B5EF4-FFF2-40B4-BE49-F238E27FC236}">
              <a16:creationId xmlns:a16="http://schemas.microsoft.com/office/drawing/2014/main" id="{00000000-0008-0000-0500-0000DA020000}"/>
            </a:ext>
          </a:extLst>
        </xdr:cNvPr>
        <xdr:cNvSpPr txBox="1"/>
      </xdr:nvSpPr>
      <xdr:spPr>
        <a:xfrm>
          <a:off x="13125432" y="7139050"/>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50</xdr:row>
      <xdr:rowOff>103578</xdr:rowOff>
    </xdr:from>
    <xdr:ext cx="51296" cy="85821"/>
    <xdr:sp macro="" textlink="">
      <xdr:nvSpPr>
        <xdr:cNvPr id="733" name="テキスト ボックス 732">
          <a:extLst>
            <a:ext uri="{FF2B5EF4-FFF2-40B4-BE49-F238E27FC236}">
              <a16:creationId xmlns:a16="http://schemas.microsoft.com/office/drawing/2014/main" id="{00000000-0008-0000-0500-0000DD020000}"/>
            </a:ext>
          </a:extLst>
        </xdr:cNvPr>
        <xdr:cNvSpPr txBox="1"/>
      </xdr:nvSpPr>
      <xdr:spPr>
        <a:xfrm>
          <a:off x="13125432" y="83452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65</xdr:row>
      <xdr:rowOff>87889</xdr:rowOff>
    </xdr:from>
    <xdr:ext cx="51296" cy="85821"/>
    <xdr:sp macro="" textlink="">
      <xdr:nvSpPr>
        <xdr:cNvPr id="738" name="テキスト ボックス 737">
          <a:extLst>
            <a:ext uri="{FF2B5EF4-FFF2-40B4-BE49-F238E27FC236}">
              <a16:creationId xmlns:a16="http://schemas.microsoft.com/office/drawing/2014/main" id="{00000000-0008-0000-0500-0000E2020000}"/>
            </a:ext>
          </a:extLst>
        </xdr:cNvPr>
        <xdr:cNvSpPr txBox="1"/>
      </xdr:nvSpPr>
      <xdr:spPr>
        <a:xfrm>
          <a:off x="13116774" y="1094638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67</xdr:row>
      <xdr:rowOff>74216</xdr:rowOff>
    </xdr:from>
    <xdr:ext cx="65" cy="62646"/>
    <xdr:sp macro="" textlink="">
      <xdr:nvSpPr>
        <xdr:cNvPr id="739" name="テキスト ボックス 738">
          <a:extLst>
            <a:ext uri="{FF2B5EF4-FFF2-40B4-BE49-F238E27FC236}">
              <a16:creationId xmlns:a16="http://schemas.microsoft.com/office/drawing/2014/main" id="{00000000-0008-0000-0500-0000E3020000}"/>
            </a:ext>
          </a:extLst>
        </xdr:cNvPr>
        <xdr:cNvSpPr txBox="1"/>
      </xdr:nvSpPr>
      <xdr:spPr>
        <a:xfrm>
          <a:off x="14385580" y="11386287"/>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69</xdr:row>
      <xdr:rowOff>74957</xdr:rowOff>
    </xdr:from>
    <xdr:ext cx="65" cy="62646"/>
    <xdr:sp macro="" textlink="">
      <xdr:nvSpPr>
        <xdr:cNvPr id="740" name="テキスト ボックス 739">
          <a:extLst>
            <a:ext uri="{FF2B5EF4-FFF2-40B4-BE49-F238E27FC236}">
              <a16:creationId xmlns:a16="http://schemas.microsoft.com/office/drawing/2014/main" id="{00000000-0008-0000-0500-0000E4020000}"/>
            </a:ext>
          </a:extLst>
        </xdr:cNvPr>
        <xdr:cNvSpPr txBox="1"/>
      </xdr:nvSpPr>
      <xdr:spPr>
        <a:xfrm>
          <a:off x="14385580" y="11695457"/>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71</xdr:row>
      <xdr:rowOff>76207</xdr:rowOff>
    </xdr:from>
    <xdr:ext cx="51296" cy="85821"/>
    <xdr:sp macro="" textlink="">
      <xdr:nvSpPr>
        <xdr:cNvPr id="741" name="テキスト ボックス 740">
          <a:extLst>
            <a:ext uri="{FF2B5EF4-FFF2-40B4-BE49-F238E27FC236}">
              <a16:creationId xmlns:a16="http://schemas.microsoft.com/office/drawing/2014/main" id="{00000000-0008-0000-0500-0000E5020000}"/>
            </a:ext>
          </a:extLst>
        </xdr:cNvPr>
        <xdr:cNvSpPr txBox="1"/>
      </xdr:nvSpPr>
      <xdr:spPr>
        <a:xfrm>
          <a:off x="13116774" y="118370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75</xdr:row>
      <xdr:rowOff>74678</xdr:rowOff>
    </xdr:from>
    <xdr:ext cx="65" cy="62646"/>
    <xdr:sp macro="" textlink="">
      <xdr:nvSpPr>
        <xdr:cNvPr id="742" name="テキスト ボックス 741">
          <a:extLst>
            <a:ext uri="{FF2B5EF4-FFF2-40B4-BE49-F238E27FC236}">
              <a16:creationId xmlns:a16="http://schemas.microsoft.com/office/drawing/2014/main" id="{00000000-0008-0000-0500-0000E6020000}"/>
            </a:ext>
          </a:extLst>
        </xdr:cNvPr>
        <xdr:cNvSpPr txBox="1"/>
      </xdr:nvSpPr>
      <xdr:spPr>
        <a:xfrm>
          <a:off x="14385580" y="1262046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77</xdr:row>
      <xdr:rowOff>69579</xdr:rowOff>
    </xdr:from>
    <xdr:ext cx="65" cy="62646"/>
    <xdr:sp macro="" textlink="">
      <xdr:nvSpPr>
        <xdr:cNvPr id="743" name="テキスト ボックス 742">
          <a:extLst>
            <a:ext uri="{FF2B5EF4-FFF2-40B4-BE49-F238E27FC236}">
              <a16:creationId xmlns:a16="http://schemas.microsoft.com/office/drawing/2014/main" id="{00000000-0008-0000-0500-0000E7020000}"/>
            </a:ext>
          </a:extLst>
        </xdr:cNvPr>
        <xdr:cNvSpPr txBox="1"/>
      </xdr:nvSpPr>
      <xdr:spPr>
        <a:xfrm>
          <a:off x="14385580" y="1292379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79</xdr:row>
      <xdr:rowOff>76669</xdr:rowOff>
    </xdr:from>
    <xdr:ext cx="65" cy="62646"/>
    <xdr:sp macro="" textlink="">
      <xdr:nvSpPr>
        <xdr:cNvPr id="744" name="テキスト ボックス 743">
          <a:extLst>
            <a:ext uri="{FF2B5EF4-FFF2-40B4-BE49-F238E27FC236}">
              <a16:creationId xmlns:a16="http://schemas.microsoft.com/office/drawing/2014/main" id="{00000000-0008-0000-0500-0000E8020000}"/>
            </a:ext>
          </a:extLst>
        </xdr:cNvPr>
        <xdr:cNvSpPr txBox="1"/>
      </xdr:nvSpPr>
      <xdr:spPr>
        <a:xfrm>
          <a:off x="14385580" y="13239312"/>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81</xdr:row>
      <xdr:rowOff>74110</xdr:rowOff>
    </xdr:from>
    <xdr:ext cx="65" cy="62646"/>
    <xdr:sp macro="" textlink="">
      <xdr:nvSpPr>
        <xdr:cNvPr id="745" name="テキスト ボックス 744">
          <a:extLst>
            <a:ext uri="{FF2B5EF4-FFF2-40B4-BE49-F238E27FC236}">
              <a16:creationId xmlns:a16="http://schemas.microsoft.com/office/drawing/2014/main" id="{00000000-0008-0000-0500-0000E9020000}"/>
            </a:ext>
          </a:extLst>
        </xdr:cNvPr>
        <xdr:cNvSpPr txBox="1"/>
      </xdr:nvSpPr>
      <xdr:spPr>
        <a:xfrm>
          <a:off x="14385580" y="13545181"/>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73</xdr:row>
      <xdr:rowOff>66345</xdr:rowOff>
    </xdr:from>
    <xdr:ext cx="65" cy="62646"/>
    <xdr:sp macro="" textlink="">
      <xdr:nvSpPr>
        <xdr:cNvPr id="746" name="テキスト ボックス 745">
          <a:extLst>
            <a:ext uri="{FF2B5EF4-FFF2-40B4-BE49-F238E27FC236}">
              <a16:creationId xmlns:a16="http://schemas.microsoft.com/office/drawing/2014/main" id="{00000000-0008-0000-0500-0000EA020000}"/>
            </a:ext>
          </a:extLst>
        </xdr:cNvPr>
        <xdr:cNvSpPr txBox="1"/>
      </xdr:nvSpPr>
      <xdr:spPr>
        <a:xfrm>
          <a:off x="14385580" y="12303702"/>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83</xdr:row>
      <xdr:rowOff>76062</xdr:rowOff>
    </xdr:from>
    <xdr:ext cx="51296" cy="85821"/>
    <xdr:sp macro="" textlink="">
      <xdr:nvSpPr>
        <xdr:cNvPr id="747" name="テキスト ボックス 746">
          <a:extLst>
            <a:ext uri="{FF2B5EF4-FFF2-40B4-BE49-F238E27FC236}">
              <a16:creationId xmlns:a16="http://schemas.microsoft.com/office/drawing/2014/main" id="{00000000-0008-0000-0500-0000EB020000}"/>
            </a:ext>
          </a:extLst>
        </xdr:cNvPr>
        <xdr:cNvSpPr txBox="1"/>
      </xdr:nvSpPr>
      <xdr:spPr>
        <a:xfrm>
          <a:off x="13116774" y="136416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85</xdr:row>
      <xdr:rowOff>75725</xdr:rowOff>
    </xdr:from>
    <xdr:ext cx="65" cy="62646"/>
    <xdr:sp macro="" textlink="">
      <xdr:nvSpPr>
        <xdr:cNvPr id="748" name="テキスト ボックス 747">
          <a:extLst>
            <a:ext uri="{FF2B5EF4-FFF2-40B4-BE49-F238E27FC236}">
              <a16:creationId xmlns:a16="http://schemas.microsoft.com/office/drawing/2014/main" id="{00000000-0008-0000-0500-0000EC020000}"/>
            </a:ext>
          </a:extLst>
        </xdr:cNvPr>
        <xdr:cNvSpPr txBox="1"/>
      </xdr:nvSpPr>
      <xdr:spPr>
        <a:xfrm>
          <a:off x="14385580" y="1416365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87</xdr:row>
      <xdr:rowOff>76466</xdr:rowOff>
    </xdr:from>
    <xdr:ext cx="65" cy="62646"/>
    <xdr:sp macro="" textlink="">
      <xdr:nvSpPr>
        <xdr:cNvPr id="749" name="テキスト ボックス 748">
          <a:extLst>
            <a:ext uri="{FF2B5EF4-FFF2-40B4-BE49-F238E27FC236}">
              <a16:creationId xmlns:a16="http://schemas.microsoft.com/office/drawing/2014/main" id="{00000000-0008-0000-0500-0000ED020000}"/>
            </a:ext>
          </a:extLst>
        </xdr:cNvPr>
        <xdr:cNvSpPr txBox="1"/>
      </xdr:nvSpPr>
      <xdr:spPr>
        <a:xfrm>
          <a:off x="14385580" y="1447282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89</xdr:row>
      <xdr:rowOff>106926</xdr:rowOff>
    </xdr:from>
    <xdr:ext cx="51296" cy="85821"/>
    <xdr:sp macro="" textlink="">
      <xdr:nvSpPr>
        <xdr:cNvPr id="750" name="テキスト ボックス 749">
          <a:extLst>
            <a:ext uri="{FF2B5EF4-FFF2-40B4-BE49-F238E27FC236}">
              <a16:creationId xmlns:a16="http://schemas.microsoft.com/office/drawing/2014/main" id="{00000000-0008-0000-0500-0000EE020000}"/>
            </a:ext>
          </a:extLst>
        </xdr:cNvPr>
        <xdr:cNvSpPr txBox="1"/>
      </xdr:nvSpPr>
      <xdr:spPr>
        <a:xfrm>
          <a:off x="13116774" y="145749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93</xdr:row>
      <xdr:rowOff>66661</xdr:rowOff>
    </xdr:from>
    <xdr:ext cx="65" cy="62646"/>
    <xdr:sp macro="" textlink="">
      <xdr:nvSpPr>
        <xdr:cNvPr id="751" name="テキスト ボックス 750">
          <a:extLst>
            <a:ext uri="{FF2B5EF4-FFF2-40B4-BE49-F238E27FC236}">
              <a16:creationId xmlns:a16="http://schemas.microsoft.com/office/drawing/2014/main" id="{00000000-0008-0000-0500-0000EF020000}"/>
            </a:ext>
          </a:extLst>
        </xdr:cNvPr>
        <xdr:cNvSpPr txBox="1"/>
      </xdr:nvSpPr>
      <xdr:spPr>
        <a:xfrm>
          <a:off x="14385580" y="1538830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95</xdr:row>
      <xdr:rowOff>71088</xdr:rowOff>
    </xdr:from>
    <xdr:ext cx="65" cy="62646"/>
    <xdr:sp macro="" textlink="">
      <xdr:nvSpPr>
        <xdr:cNvPr id="752" name="テキスト ボックス 751">
          <a:extLst>
            <a:ext uri="{FF2B5EF4-FFF2-40B4-BE49-F238E27FC236}">
              <a16:creationId xmlns:a16="http://schemas.microsoft.com/office/drawing/2014/main" id="{00000000-0008-0000-0500-0000F0020000}"/>
            </a:ext>
          </a:extLst>
        </xdr:cNvPr>
        <xdr:cNvSpPr txBox="1"/>
      </xdr:nvSpPr>
      <xdr:spPr>
        <a:xfrm>
          <a:off x="14385580" y="1570115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97</xdr:row>
      <xdr:rowOff>107388</xdr:rowOff>
    </xdr:from>
    <xdr:ext cx="51296" cy="85821"/>
    <xdr:sp macro="" textlink="">
      <xdr:nvSpPr>
        <xdr:cNvPr id="753" name="テキスト ボックス 752">
          <a:extLst>
            <a:ext uri="{FF2B5EF4-FFF2-40B4-BE49-F238E27FC236}">
              <a16:creationId xmlns:a16="http://schemas.microsoft.com/office/drawing/2014/main" id="{00000000-0008-0000-0500-0000F1020000}"/>
            </a:ext>
          </a:extLst>
        </xdr:cNvPr>
        <xdr:cNvSpPr txBox="1"/>
      </xdr:nvSpPr>
      <xdr:spPr>
        <a:xfrm>
          <a:off x="13116774" y="1577852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99</xdr:row>
      <xdr:rowOff>68316</xdr:rowOff>
    </xdr:from>
    <xdr:ext cx="65" cy="62646"/>
    <xdr:sp macro="" textlink="">
      <xdr:nvSpPr>
        <xdr:cNvPr id="754" name="テキスト ボックス 753">
          <a:extLst>
            <a:ext uri="{FF2B5EF4-FFF2-40B4-BE49-F238E27FC236}">
              <a16:creationId xmlns:a16="http://schemas.microsoft.com/office/drawing/2014/main" id="{00000000-0008-0000-0500-0000F2020000}"/>
            </a:ext>
          </a:extLst>
        </xdr:cNvPr>
        <xdr:cNvSpPr txBox="1"/>
      </xdr:nvSpPr>
      <xdr:spPr>
        <a:xfrm>
          <a:off x="14385580" y="1631524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91</xdr:row>
      <xdr:rowOff>74204</xdr:rowOff>
    </xdr:from>
    <xdr:ext cx="65" cy="62646"/>
    <xdr:sp macro="" textlink="">
      <xdr:nvSpPr>
        <xdr:cNvPr id="755" name="テキスト ボックス 754">
          <a:extLst>
            <a:ext uri="{FF2B5EF4-FFF2-40B4-BE49-F238E27FC236}">
              <a16:creationId xmlns:a16="http://schemas.microsoft.com/office/drawing/2014/main" id="{00000000-0008-0000-0500-0000F3020000}"/>
            </a:ext>
          </a:extLst>
        </xdr:cNvPr>
        <xdr:cNvSpPr txBox="1"/>
      </xdr:nvSpPr>
      <xdr:spPr>
        <a:xfrm>
          <a:off x="14385580" y="15087418"/>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101</xdr:row>
      <xdr:rowOff>75656</xdr:rowOff>
    </xdr:from>
    <xdr:ext cx="51296" cy="86688"/>
    <xdr:sp macro="" textlink="">
      <xdr:nvSpPr>
        <xdr:cNvPr id="756" name="テキスト ボックス 755">
          <a:extLst>
            <a:ext uri="{FF2B5EF4-FFF2-40B4-BE49-F238E27FC236}">
              <a16:creationId xmlns:a16="http://schemas.microsoft.com/office/drawing/2014/main" id="{00000000-0008-0000-0500-0000F4020000}"/>
            </a:ext>
          </a:extLst>
        </xdr:cNvPr>
        <xdr:cNvSpPr txBox="1"/>
      </xdr:nvSpPr>
      <xdr:spPr>
        <a:xfrm>
          <a:off x="13116774" y="1634836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103</xdr:row>
      <xdr:rowOff>65794</xdr:rowOff>
    </xdr:from>
    <xdr:ext cx="65" cy="62646"/>
    <xdr:sp macro="" textlink="">
      <xdr:nvSpPr>
        <xdr:cNvPr id="757" name="テキスト ボックス 756">
          <a:extLst>
            <a:ext uri="{FF2B5EF4-FFF2-40B4-BE49-F238E27FC236}">
              <a16:creationId xmlns:a16="http://schemas.microsoft.com/office/drawing/2014/main" id="{00000000-0008-0000-0500-0000F5020000}"/>
            </a:ext>
          </a:extLst>
        </xdr:cNvPr>
        <xdr:cNvSpPr txBox="1"/>
      </xdr:nvSpPr>
      <xdr:spPr>
        <a:xfrm>
          <a:off x="14385580" y="16929580"/>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119070</xdr:colOff>
      <xdr:row>112</xdr:row>
      <xdr:rowOff>95266</xdr:rowOff>
    </xdr:from>
    <xdr:ext cx="51296" cy="78205"/>
    <xdr:sp macro="" textlink="">
      <xdr:nvSpPr>
        <xdr:cNvPr id="758" name="テキスト ボックス 757">
          <a:extLst>
            <a:ext uri="{FF2B5EF4-FFF2-40B4-BE49-F238E27FC236}">
              <a16:creationId xmlns:a16="http://schemas.microsoft.com/office/drawing/2014/main" id="{00000000-0008-0000-0500-0000F6020000}"/>
            </a:ext>
          </a:extLst>
        </xdr:cNvPr>
        <xdr:cNvSpPr txBox="1"/>
      </xdr:nvSpPr>
      <xdr:spPr>
        <a:xfrm>
          <a:off x="14205487" y="1861080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114</xdr:row>
      <xdr:rowOff>70163</xdr:rowOff>
    </xdr:from>
    <xdr:ext cx="51296" cy="85821"/>
    <xdr:sp macro="" textlink="">
      <xdr:nvSpPr>
        <xdr:cNvPr id="759" name="テキスト ボックス 758">
          <a:extLst>
            <a:ext uri="{FF2B5EF4-FFF2-40B4-BE49-F238E27FC236}">
              <a16:creationId xmlns:a16="http://schemas.microsoft.com/office/drawing/2014/main" id="{00000000-0008-0000-0500-0000F7020000}"/>
            </a:ext>
          </a:extLst>
        </xdr:cNvPr>
        <xdr:cNvSpPr txBox="1"/>
      </xdr:nvSpPr>
      <xdr:spPr>
        <a:xfrm>
          <a:off x="14205487" y="1889262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116</xdr:row>
      <xdr:rowOff>64554</xdr:rowOff>
    </xdr:from>
    <xdr:ext cx="65" cy="62646"/>
    <xdr:sp macro="" textlink="">
      <xdr:nvSpPr>
        <xdr:cNvPr id="760" name="テキスト ボックス 759">
          <a:extLst>
            <a:ext uri="{FF2B5EF4-FFF2-40B4-BE49-F238E27FC236}">
              <a16:creationId xmlns:a16="http://schemas.microsoft.com/office/drawing/2014/main" id="{00000000-0008-0000-0500-0000F8020000}"/>
            </a:ext>
          </a:extLst>
        </xdr:cNvPr>
        <xdr:cNvSpPr txBox="1"/>
      </xdr:nvSpPr>
      <xdr:spPr>
        <a:xfrm>
          <a:off x="14205487" y="1919392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119070</xdr:colOff>
      <xdr:row>118</xdr:row>
      <xdr:rowOff>72154</xdr:rowOff>
    </xdr:from>
    <xdr:ext cx="51296" cy="85821"/>
    <xdr:sp macro="" textlink="">
      <xdr:nvSpPr>
        <xdr:cNvPr id="761" name="テキスト ボックス 760">
          <a:extLst>
            <a:ext uri="{FF2B5EF4-FFF2-40B4-BE49-F238E27FC236}">
              <a16:creationId xmlns:a16="http://schemas.microsoft.com/office/drawing/2014/main" id="{00000000-0008-0000-0500-0000F9020000}"/>
            </a:ext>
          </a:extLst>
        </xdr:cNvPr>
        <xdr:cNvSpPr txBox="1"/>
      </xdr:nvSpPr>
      <xdr:spPr>
        <a:xfrm>
          <a:off x="13133228" y="192625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122</xdr:row>
      <xdr:rowOff>70625</xdr:rowOff>
    </xdr:from>
    <xdr:ext cx="51296" cy="85821"/>
    <xdr:sp macro="" textlink="">
      <xdr:nvSpPr>
        <xdr:cNvPr id="762" name="テキスト ボックス 761">
          <a:extLst>
            <a:ext uri="{FF2B5EF4-FFF2-40B4-BE49-F238E27FC236}">
              <a16:creationId xmlns:a16="http://schemas.microsoft.com/office/drawing/2014/main" id="{00000000-0008-0000-0500-0000FA020000}"/>
            </a:ext>
          </a:extLst>
        </xdr:cNvPr>
        <xdr:cNvSpPr txBox="1"/>
      </xdr:nvSpPr>
      <xdr:spPr>
        <a:xfrm>
          <a:off x="13133228" y="198625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124</xdr:row>
      <xdr:rowOff>65526</xdr:rowOff>
    </xdr:from>
    <xdr:ext cx="51296" cy="85821"/>
    <xdr:sp macro="" textlink="">
      <xdr:nvSpPr>
        <xdr:cNvPr id="763" name="テキスト ボックス 762">
          <a:extLst>
            <a:ext uri="{FF2B5EF4-FFF2-40B4-BE49-F238E27FC236}">
              <a16:creationId xmlns:a16="http://schemas.microsoft.com/office/drawing/2014/main" id="{00000000-0008-0000-0500-0000FB020000}"/>
            </a:ext>
          </a:extLst>
        </xdr:cNvPr>
        <xdr:cNvSpPr txBox="1"/>
      </xdr:nvSpPr>
      <xdr:spPr>
        <a:xfrm>
          <a:off x="13133228" y="201582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126</xdr:row>
      <xdr:rowOff>72616</xdr:rowOff>
    </xdr:from>
    <xdr:ext cx="51296" cy="85821"/>
    <xdr:sp macro="" textlink="">
      <xdr:nvSpPr>
        <xdr:cNvPr id="764" name="テキスト ボックス 763">
          <a:extLst>
            <a:ext uri="{FF2B5EF4-FFF2-40B4-BE49-F238E27FC236}">
              <a16:creationId xmlns:a16="http://schemas.microsoft.com/office/drawing/2014/main" id="{00000000-0008-0000-0500-0000FC020000}"/>
            </a:ext>
          </a:extLst>
        </xdr:cNvPr>
        <xdr:cNvSpPr txBox="1"/>
      </xdr:nvSpPr>
      <xdr:spPr>
        <a:xfrm>
          <a:off x="13133228" y="2046614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128</xdr:row>
      <xdr:rowOff>96727</xdr:rowOff>
    </xdr:from>
    <xdr:ext cx="51296" cy="85821"/>
    <xdr:sp macro="" textlink="">
      <xdr:nvSpPr>
        <xdr:cNvPr id="765" name="テキスト ボックス 764">
          <a:extLst>
            <a:ext uri="{FF2B5EF4-FFF2-40B4-BE49-F238E27FC236}">
              <a16:creationId xmlns:a16="http://schemas.microsoft.com/office/drawing/2014/main" id="{00000000-0008-0000-0500-0000FD020000}"/>
            </a:ext>
          </a:extLst>
        </xdr:cNvPr>
        <xdr:cNvSpPr txBox="1"/>
      </xdr:nvSpPr>
      <xdr:spPr>
        <a:xfrm>
          <a:off x="13133228" y="2079104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120</xdr:row>
      <xdr:rowOff>68642</xdr:rowOff>
    </xdr:from>
    <xdr:ext cx="51296" cy="85821"/>
    <xdr:sp macro="" textlink="">
      <xdr:nvSpPr>
        <xdr:cNvPr id="766" name="テキスト ボックス 765">
          <a:extLst>
            <a:ext uri="{FF2B5EF4-FFF2-40B4-BE49-F238E27FC236}">
              <a16:creationId xmlns:a16="http://schemas.microsoft.com/office/drawing/2014/main" id="{00000000-0008-0000-0500-0000FE020000}"/>
            </a:ext>
          </a:extLst>
        </xdr:cNvPr>
        <xdr:cNvSpPr txBox="1"/>
      </xdr:nvSpPr>
      <xdr:spPr>
        <a:xfrm>
          <a:off x="13133228" y="195598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130</xdr:row>
      <xdr:rowOff>65659</xdr:rowOff>
    </xdr:from>
    <xdr:ext cx="51296" cy="85821"/>
    <xdr:sp macro="" textlink="">
      <xdr:nvSpPr>
        <xdr:cNvPr id="767" name="テキスト ボックス 766">
          <a:extLst>
            <a:ext uri="{FF2B5EF4-FFF2-40B4-BE49-F238E27FC236}">
              <a16:creationId xmlns:a16="http://schemas.microsoft.com/office/drawing/2014/main" id="{00000000-0008-0000-0500-0000FF020000}"/>
            </a:ext>
          </a:extLst>
        </xdr:cNvPr>
        <xdr:cNvSpPr txBox="1"/>
      </xdr:nvSpPr>
      <xdr:spPr>
        <a:xfrm>
          <a:off x="13133228" y="210607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132</xdr:row>
      <xdr:rowOff>71672</xdr:rowOff>
    </xdr:from>
    <xdr:ext cx="51296" cy="85821"/>
    <xdr:sp macro="" textlink="">
      <xdr:nvSpPr>
        <xdr:cNvPr id="768" name="テキスト ボックス 767">
          <a:extLst>
            <a:ext uri="{FF2B5EF4-FFF2-40B4-BE49-F238E27FC236}">
              <a16:creationId xmlns:a16="http://schemas.microsoft.com/office/drawing/2014/main" id="{00000000-0008-0000-0500-000000030000}"/>
            </a:ext>
          </a:extLst>
        </xdr:cNvPr>
        <xdr:cNvSpPr txBox="1"/>
      </xdr:nvSpPr>
      <xdr:spPr>
        <a:xfrm>
          <a:off x="13133228" y="213675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134</xdr:row>
      <xdr:rowOff>72413</xdr:rowOff>
    </xdr:from>
    <xdr:ext cx="51296" cy="86688"/>
    <xdr:sp macro="" textlink="">
      <xdr:nvSpPr>
        <xdr:cNvPr id="769" name="テキスト ボックス 768">
          <a:extLst>
            <a:ext uri="{FF2B5EF4-FFF2-40B4-BE49-F238E27FC236}">
              <a16:creationId xmlns:a16="http://schemas.microsoft.com/office/drawing/2014/main" id="{00000000-0008-0000-0500-000001030000}"/>
            </a:ext>
          </a:extLst>
        </xdr:cNvPr>
        <xdr:cNvSpPr txBox="1"/>
      </xdr:nvSpPr>
      <xdr:spPr>
        <a:xfrm>
          <a:off x="13133228" y="2166909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136</xdr:row>
      <xdr:rowOff>96523</xdr:rowOff>
    </xdr:from>
    <xdr:ext cx="51296" cy="86894"/>
    <xdr:sp macro="" textlink="">
      <xdr:nvSpPr>
        <xdr:cNvPr id="770" name="テキスト ボックス 769">
          <a:extLst>
            <a:ext uri="{FF2B5EF4-FFF2-40B4-BE49-F238E27FC236}">
              <a16:creationId xmlns:a16="http://schemas.microsoft.com/office/drawing/2014/main" id="{00000000-0008-0000-0500-000002030000}"/>
            </a:ext>
          </a:extLst>
        </xdr:cNvPr>
        <xdr:cNvSpPr txBox="1"/>
      </xdr:nvSpPr>
      <xdr:spPr>
        <a:xfrm>
          <a:off x="13133228" y="21993997"/>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140</xdr:row>
      <xdr:rowOff>68958</xdr:rowOff>
    </xdr:from>
    <xdr:ext cx="51296" cy="85821"/>
    <xdr:sp macro="" textlink="">
      <xdr:nvSpPr>
        <xdr:cNvPr id="771" name="テキスト ボックス 770">
          <a:extLst>
            <a:ext uri="{FF2B5EF4-FFF2-40B4-BE49-F238E27FC236}">
              <a16:creationId xmlns:a16="http://schemas.microsoft.com/office/drawing/2014/main" id="{00000000-0008-0000-0500-000003030000}"/>
            </a:ext>
          </a:extLst>
        </xdr:cNvPr>
        <xdr:cNvSpPr txBox="1"/>
      </xdr:nvSpPr>
      <xdr:spPr>
        <a:xfrm>
          <a:off x="13133228" y="225680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142</xdr:row>
      <xdr:rowOff>73385</xdr:rowOff>
    </xdr:from>
    <xdr:ext cx="51296" cy="85821"/>
    <xdr:sp macro="" textlink="">
      <xdr:nvSpPr>
        <xdr:cNvPr id="772" name="テキスト ボックス 771">
          <a:extLst>
            <a:ext uri="{FF2B5EF4-FFF2-40B4-BE49-F238E27FC236}">
              <a16:creationId xmlns:a16="http://schemas.microsoft.com/office/drawing/2014/main" id="{00000000-0008-0000-0500-000004030000}"/>
            </a:ext>
          </a:extLst>
        </xdr:cNvPr>
        <xdr:cNvSpPr txBox="1"/>
      </xdr:nvSpPr>
      <xdr:spPr>
        <a:xfrm>
          <a:off x="13133228" y="2287322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144</xdr:row>
      <xdr:rowOff>99525</xdr:rowOff>
    </xdr:from>
    <xdr:ext cx="51296" cy="85821"/>
    <xdr:sp macro="" textlink="">
      <xdr:nvSpPr>
        <xdr:cNvPr id="773" name="テキスト ボックス 772">
          <a:extLst>
            <a:ext uri="{FF2B5EF4-FFF2-40B4-BE49-F238E27FC236}">
              <a16:creationId xmlns:a16="http://schemas.microsoft.com/office/drawing/2014/main" id="{00000000-0008-0000-0500-000005030000}"/>
            </a:ext>
          </a:extLst>
        </xdr:cNvPr>
        <xdr:cNvSpPr txBox="1"/>
      </xdr:nvSpPr>
      <xdr:spPr>
        <a:xfrm>
          <a:off x="13133228" y="2320015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146</xdr:row>
      <xdr:rowOff>64263</xdr:rowOff>
    </xdr:from>
    <xdr:ext cx="51296" cy="85821"/>
    <xdr:sp macro="" textlink="">
      <xdr:nvSpPr>
        <xdr:cNvPr id="774" name="テキスト ボックス 773">
          <a:extLst>
            <a:ext uri="{FF2B5EF4-FFF2-40B4-BE49-F238E27FC236}">
              <a16:creationId xmlns:a16="http://schemas.microsoft.com/office/drawing/2014/main" id="{00000000-0008-0000-0500-000006030000}"/>
            </a:ext>
          </a:extLst>
        </xdr:cNvPr>
        <xdr:cNvSpPr txBox="1"/>
      </xdr:nvSpPr>
      <xdr:spPr>
        <a:xfrm>
          <a:off x="13133228" y="2346568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138</xdr:row>
      <xdr:rowOff>63801</xdr:rowOff>
    </xdr:from>
    <xdr:ext cx="51296" cy="85821"/>
    <xdr:sp macro="" textlink="">
      <xdr:nvSpPr>
        <xdr:cNvPr id="775" name="テキスト ボックス 774">
          <a:extLst>
            <a:ext uri="{FF2B5EF4-FFF2-40B4-BE49-F238E27FC236}">
              <a16:creationId xmlns:a16="http://schemas.microsoft.com/office/drawing/2014/main" id="{00000000-0008-0000-0500-000007030000}"/>
            </a:ext>
          </a:extLst>
        </xdr:cNvPr>
        <xdr:cNvSpPr txBox="1"/>
      </xdr:nvSpPr>
      <xdr:spPr>
        <a:xfrm>
          <a:off x="13133228" y="22262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148</xdr:row>
      <xdr:rowOff>71603</xdr:rowOff>
    </xdr:from>
    <xdr:ext cx="51296" cy="85821"/>
    <xdr:sp macro="" textlink="">
      <xdr:nvSpPr>
        <xdr:cNvPr id="776" name="テキスト ボックス 775">
          <a:extLst>
            <a:ext uri="{FF2B5EF4-FFF2-40B4-BE49-F238E27FC236}">
              <a16:creationId xmlns:a16="http://schemas.microsoft.com/office/drawing/2014/main" id="{00000000-0008-0000-0500-000008030000}"/>
            </a:ext>
          </a:extLst>
        </xdr:cNvPr>
        <xdr:cNvSpPr txBox="1"/>
      </xdr:nvSpPr>
      <xdr:spPr>
        <a:xfrm>
          <a:off x="13133228" y="237738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150</xdr:row>
      <xdr:rowOff>68091</xdr:rowOff>
    </xdr:from>
    <xdr:ext cx="51296" cy="85821"/>
    <xdr:sp macro="" textlink="">
      <xdr:nvSpPr>
        <xdr:cNvPr id="777" name="テキスト ボックス 776">
          <a:extLst>
            <a:ext uri="{FF2B5EF4-FFF2-40B4-BE49-F238E27FC236}">
              <a16:creationId xmlns:a16="http://schemas.microsoft.com/office/drawing/2014/main" id="{00000000-0008-0000-0500-000009030000}"/>
            </a:ext>
          </a:extLst>
        </xdr:cNvPr>
        <xdr:cNvSpPr txBox="1"/>
      </xdr:nvSpPr>
      <xdr:spPr>
        <a:xfrm>
          <a:off x="13133228" y="2407109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159</xdr:row>
      <xdr:rowOff>95266</xdr:rowOff>
    </xdr:from>
    <xdr:ext cx="51296" cy="78205"/>
    <xdr:sp macro="" textlink="">
      <xdr:nvSpPr>
        <xdr:cNvPr id="778" name="テキスト ボックス 777">
          <a:extLst>
            <a:ext uri="{FF2B5EF4-FFF2-40B4-BE49-F238E27FC236}">
              <a16:creationId xmlns:a16="http://schemas.microsoft.com/office/drawing/2014/main" id="{00000000-0008-0000-0500-00000A030000}"/>
            </a:ext>
          </a:extLst>
        </xdr:cNvPr>
        <xdr:cNvSpPr txBox="1"/>
      </xdr:nvSpPr>
      <xdr:spPr>
        <a:xfrm>
          <a:off x="13133228" y="25812766"/>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161</xdr:row>
      <xdr:rowOff>70163</xdr:rowOff>
    </xdr:from>
    <xdr:ext cx="51296" cy="85821"/>
    <xdr:sp macro="" textlink="">
      <xdr:nvSpPr>
        <xdr:cNvPr id="779" name="テキスト ボックス 778">
          <a:extLst>
            <a:ext uri="{FF2B5EF4-FFF2-40B4-BE49-F238E27FC236}">
              <a16:creationId xmlns:a16="http://schemas.microsoft.com/office/drawing/2014/main" id="{00000000-0008-0000-0500-00000B030000}"/>
            </a:ext>
          </a:extLst>
        </xdr:cNvPr>
        <xdr:cNvSpPr txBox="1"/>
      </xdr:nvSpPr>
      <xdr:spPr>
        <a:xfrm>
          <a:off x="13133228" y="2608845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163</xdr:row>
      <xdr:rowOff>64554</xdr:rowOff>
    </xdr:from>
    <xdr:ext cx="51296" cy="85821"/>
    <xdr:sp macro="" textlink="">
      <xdr:nvSpPr>
        <xdr:cNvPr id="780" name="テキスト ボックス 779">
          <a:extLst>
            <a:ext uri="{FF2B5EF4-FFF2-40B4-BE49-F238E27FC236}">
              <a16:creationId xmlns:a16="http://schemas.microsoft.com/office/drawing/2014/main" id="{00000000-0008-0000-0500-00000C030000}"/>
            </a:ext>
          </a:extLst>
        </xdr:cNvPr>
        <xdr:cNvSpPr txBox="1"/>
      </xdr:nvSpPr>
      <xdr:spPr>
        <a:xfrm>
          <a:off x="13133228" y="2638363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165</xdr:row>
      <xdr:rowOff>72154</xdr:rowOff>
    </xdr:from>
    <xdr:ext cx="51296" cy="85821"/>
    <xdr:sp macro="" textlink="">
      <xdr:nvSpPr>
        <xdr:cNvPr id="781" name="テキスト ボックス 780">
          <a:extLst>
            <a:ext uri="{FF2B5EF4-FFF2-40B4-BE49-F238E27FC236}">
              <a16:creationId xmlns:a16="http://schemas.microsoft.com/office/drawing/2014/main" id="{00000000-0008-0000-0500-00000D030000}"/>
            </a:ext>
          </a:extLst>
        </xdr:cNvPr>
        <xdr:cNvSpPr txBox="1"/>
      </xdr:nvSpPr>
      <xdr:spPr>
        <a:xfrm>
          <a:off x="13133228" y="266920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169</xdr:row>
      <xdr:rowOff>70625</xdr:rowOff>
    </xdr:from>
    <xdr:ext cx="51296" cy="85821"/>
    <xdr:sp macro="" textlink="">
      <xdr:nvSpPr>
        <xdr:cNvPr id="782" name="テキスト ボックス 781">
          <a:extLst>
            <a:ext uri="{FF2B5EF4-FFF2-40B4-BE49-F238E27FC236}">
              <a16:creationId xmlns:a16="http://schemas.microsoft.com/office/drawing/2014/main" id="{00000000-0008-0000-0500-00000E030000}"/>
            </a:ext>
          </a:extLst>
        </xdr:cNvPr>
        <xdr:cNvSpPr txBox="1"/>
      </xdr:nvSpPr>
      <xdr:spPr>
        <a:xfrm>
          <a:off x="13133228" y="272920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171</xdr:row>
      <xdr:rowOff>65526</xdr:rowOff>
    </xdr:from>
    <xdr:ext cx="51296" cy="85821"/>
    <xdr:sp macro="" textlink="">
      <xdr:nvSpPr>
        <xdr:cNvPr id="783" name="テキスト ボックス 782">
          <a:extLst>
            <a:ext uri="{FF2B5EF4-FFF2-40B4-BE49-F238E27FC236}">
              <a16:creationId xmlns:a16="http://schemas.microsoft.com/office/drawing/2014/main" id="{00000000-0008-0000-0500-00000F030000}"/>
            </a:ext>
          </a:extLst>
        </xdr:cNvPr>
        <xdr:cNvSpPr txBox="1"/>
      </xdr:nvSpPr>
      <xdr:spPr>
        <a:xfrm>
          <a:off x="13133228" y="275877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173</xdr:row>
      <xdr:rowOff>72616</xdr:rowOff>
    </xdr:from>
    <xdr:ext cx="51296" cy="85821"/>
    <xdr:sp macro="" textlink="">
      <xdr:nvSpPr>
        <xdr:cNvPr id="784" name="テキスト ボックス 783">
          <a:extLst>
            <a:ext uri="{FF2B5EF4-FFF2-40B4-BE49-F238E27FC236}">
              <a16:creationId xmlns:a16="http://schemas.microsoft.com/office/drawing/2014/main" id="{00000000-0008-0000-0500-000010030000}"/>
            </a:ext>
          </a:extLst>
        </xdr:cNvPr>
        <xdr:cNvSpPr txBox="1"/>
      </xdr:nvSpPr>
      <xdr:spPr>
        <a:xfrm>
          <a:off x="13133228" y="2789564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175</xdr:row>
      <xdr:rowOff>96727</xdr:rowOff>
    </xdr:from>
    <xdr:ext cx="51296" cy="85821"/>
    <xdr:sp macro="" textlink="">
      <xdr:nvSpPr>
        <xdr:cNvPr id="785" name="テキスト ボックス 784">
          <a:extLst>
            <a:ext uri="{FF2B5EF4-FFF2-40B4-BE49-F238E27FC236}">
              <a16:creationId xmlns:a16="http://schemas.microsoft.com/office/drawing/2014/main" id="{00000000-0008-0000-0500-000011030000}"/>
            </a:ext>
          </a:extLst>
        </xdr:cNvPr>
        <xdr:cNvSpPr txBox="1"/>
      </xdr:nvSpPr>
      <xdr:spPr>
        <a:xfrm>
          <a:off x="13133228" y="2822054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167</xdr:row>
      <xdr:rowOff>68642</xdr:rowOff>
    </xdr:from>
    <xdr:ext cx="51296" cy="85821"/>
    <xdr:sp macro="" textlink="">
      <xdr:nvSpPr>
        <xdr:cNvPr id="786" name="テキスト ボックス 785">
          <a:extLst>
            <a:ext uri="{FF2B5EF4-FFF2-40B4-BE49-F238E27FC236}">
              <a16:creationId xmlns:a16="http://schemas.microsoft.com/office/drawing/2014/main" id="{00000000-0008-0000-0500-000012030000}"/>
            </a:ext>
          </a:extLst>
        </xdr:cNvPr>
        <xdr:cNvSpPr txBox="1"/>
      </xdr:nvSpPr>
      <xdr:spPr>
        <a:xfrm>
          <a:off x="13133228" y="269893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177</xdr:row>
      <xdr:rowOff>65659</xdr:rowOff>
    </xdr:from>
    <xdr:ext cx="51296" cy="85821"/>
    <xdr:sp macro="" textlink="">
      <xdr:nvSpPr>
        <xdr:cNvPr id="787" name="テキスト ボックス 786">
          <a:extLst>
            <a:ext uri="{FF2B5EF4-FFF2-40B4-BE49-F238E27FC236}">
              <a16:creationId xmlns:a16="http://schemas.microsoft.com/office/drawing/2014/main" id="{00000000-0008-0000-0500-000013030000}"/>
            </a:ext>
          </a:extLst>
        </xdr:cNvPr>
        <xdr:cNvSpPr txBox="1"/>
      </xdr:nvSpPr>
      <xdr:spPr>
        <a:xfrm>
          <a:off x="13133228" y="284902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179</xdr:row>
      <xdr:rowOff>71672</xdr:rowOff>
    </xdr:from>
    <xdr:ext cx="51296" cy="85821"/>
    <xdr:sp macro="" textlink="">
      <xdr:nvSpPr>
        <xdr:cNvPr id="788" name="テキスト ボックス 787">
          <a:extLst>
            <a:ext uri="{FF2B5EF4-FFF2-40B4-BE49-F238E27FC236}">
              <a16:creationId xmlns:a16="http://schemas.microsoft.com/office/drawing/2014/main" id="{00000000-0008-0000-0500-000014030000}"/>
            </a:ext>
          </a:extLst>
        </xdr:cNvPr>
        <xdr:cNvSpPr txBox="1"/>
      </xdr:nvSpPr>
      <xdr:spPr>
        <a:xfrm>
          <a:off x="13133228" y="287970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181</xdr:row>
      <xdr:rowOff>72413</xdr:rowOff>
    </xdr:from>
    <xdr:ext cx="51296" cy="86688"/>
    <xdr:sp macro="" textlink="">
      <xdr:nvSpPr>
        <xdr:cNvPr id="789" name="テキスト ボックス 788">
          <a:extLst>
            <a:ext uri="{FF2B5EF4-FFF2-40B4-BE49-F238E27FC236}">
              <a16:creationId xmlns:a16="http://schemas.microsoft.com/office/drawing/2014/main" id="{00000000-0008-0000-0500-000015030000}"/>
            </a:ext>
          </a:extLst>
        </xdr:cNvPr>
        <xdr:cNvSpPr txBox="1"/>
      </xdr:nvSpPr>
      <xdr:spPr>
        <a:xfrm>
          <a:off x="13133228" y="2909859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183</xdr:row>
      <xdr:rowOff>96523</xdr:rowOff>
    </xdr:from>
    <xdr:ext cx="51296" cy="86894"/>
    <xdr:sp macro="" textlink="">
      <xdr:nvSpPr>
        <xdr:cNvPr id="790" name="テキスト ボックス 789">
          <a:extLst>
            <a:ext uri="{FF2B5EF4-FFF2-40B4-BE49-F238E27FC236}">
              <a16:creationId xmlns:a16="http://schemas.microsoft.com/office/drawing/2014/main" id="{00000000-0008-0000-0500-000016030000}"/>
            </a:ext>
          </a:extLst>
        </xdr:cNvPr>
        <xdr:cNvSpPr txBox="1"/>
      </xdr:nvSpPr>
      <xdr:spPr>
        <a:xfrm>
          <a:off x="13133228" y="29423497"/>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187</xdr:row>
      <xdr:rowOff>68958</xdr:rowOff>
    </xdr:from>
    <xdr:ext cx="51296" cy="85821"/>
    <xdr:sp macro="" textlink="">
      <xdr:nvSpPr>
        <xdr:cNvPr id="791" name="テキスト ボックス 790">
          <a:extLst>
            <a:ext uri="{FF2B5EF4-FFF2-40B4-BE49-F238E27FC236}">
              <a16:creationId xmlns:a16="http://schemas.microsoft.com/office/drawing/2014/main" id="{00000000-0008-0000-0500-000017030000}"/>
            </a:ext>
          </a:extLst>
        </xdr:cNvPr>
        <xdr:cNvSpPr txBox="1"/>
      </xdr:nvSpPr>
      <xdr:spPr>
        <a:xfrm>
          <a:off x="13133228" y="299975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189</xdr:row>
      <xdr:rowOff>73385</xdr:rowOff>
    </xdr:from>
    <xdr:ext cx="51296" cy="85821"/>
    <xdr:sp macro="" textlink="">
      <xdr:nvSpPr>
        <xdr:cNvPr id="792" name="テキスト ボックス 791">
          <a:extLst>
            <a:ext uri="{FF2B5EF4-FFF2-40B4-BE49-F238E27FC236}">
              <a16:creationId xmlns:a16="http://schemas.microsoft.com/office/drawing/2014/main" id="{00000000-0008-0000-0500-000018030000}"/>
            </a:ext>
          </a:extLst>
        </xdr:cNvPr>
        <xdr:cNvSpPr txBox="1"/>
      </xdr:nvSpPr>
      <xdr:spPr>
        <a:xfrm>
          <a:off x="13133228" y="3030272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191</xdr:row>
      <xdr:rowOff>99525</xdr:rowOff>
    </xdr:from>
    <xdr:ext cx="51296" cy="85821"/>
    <xdr:sp macro="" textlink="">
      <xdr:nvSpPr>
        <xdr:cNvPr id="793" name="テキスト ボックス 792">
          <a:extLst>
            <a:ext uri="{FF2B5EF4-FFF2-40B4-BE49-F238E27FC236}">
              <a16:creationId xmlns:a16="http://schemas.microsoft.com/office/drawing/2014/main" id="{00000000-0008-0000-0500-000019030000}"/>
            </a:ext>
          </a:extLst>
        </xdr:cNvPr>
        <xdr:cNvSpPr txBox="1"/>
      </xdr:nvSpPr>
      <xdr:spPr>
        <a:xfrm>
          <a:off x="13133228" y="3062965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193</xdr:row>
      <xdr:rowOff>64263</xdr:rowOff>
    </xdr:from>
    <xdr:ext cx="51296" cy="85821"/>
    <xdr:sp macro="" textlink="">
      <xdr:nvSpPr>
        <xdr:cNvPr id="794" name="テキスト ボックス 793">
          <a:extLst>
            <a:ext uri="{FF2B5EF4-FFF2-40B4-BE49-F238E27FC236}">
              <a16:creationId xmlns:a16="http://schemas.microsoft.com/office/drawing/2014/main" id="{00000000-0008-0000-0500-00001A030000}"/>
            </a:ext>
          </a:extLst>
        </xdr:cNvPr>
        <xdr:cNvSpPr txBox="1"/>
      </xdr:nvSpPr>
      <xdr:spPr>
        <a:xfrm>
          <a:off x="13133228" y="3089518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185</xdr:row>
      <xdr:rowOff>63801</xdr:rowOff>
    </xdr:from>
    <xdr:ext cx="51296" cy="85821"/>
    <xdr:sp macro="" textlink="">
      <xdr:nvSpPr>
        <xdr:cNvPr id="795" name="テキスト ボックス 794">
          <a:extLst>
            <a:ext uri="{FF2B5EF4-FFF2-40B4-BE49-F238E27FC236}">
              <a16:creationId xmlns:a16="http://schemas.microsoft.com/office/drawing/2014/main" id="{00000000-0008-0000-0500-00001B030000}"/>
            </a:ext>
          </a:extLst>
        </xdr:cNvPr>
        <xdr:cNvSpPr txBox="1"/>
      </xdr:nvSpPr>
      <xdr:spPr>
        <a:xfrm>
          <a:off x="13133228" y="296915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195</xdr:row>
      <xdr:rowOff>71603</xdr:rowOff>
    </xdr:from>
    <xdr:ext cx="51296" cy="85821"/>
    <xdr:sp macro="" textlink="">
      <xdr:nvSpPr>
        <xdr:cNvPr id="796" name="テキスト ボックス 795">
          <a:extLst>
            <a:ext uri="{FF2B5EF4-FFF2-40B4-BE49-F238E27FC236}">
              <a16:creationId xmlns:a16="http://schemas.microsoft.com/office/drawing/2014/main" id="{00000000-0008-0000-0500-00001C030000}"/>
            </a:ext>
          </a:extLst>
        </xdr:cNvPr>
        <xdr:cNvSpPr txBox="1"/>
      </xdr:nvSpPr>
      <xdr:spPr>
        <a:xfrm>
          <a:off x="13133228" y="312033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197</xdr:row>
      <xdr:rowOff>68091</xdr:rowOff>
    </xdr:from>
    <xdr:ext cx="51296" cy="85821"/>
    <xdr:sp macro="" textlink="">
      <xdr:nvSpPr>
        <xdr:cNvPr id="797" name="テキスト ボックス 796">
          <a:extLst>
            <a:ext uri="{FF2B5EF4-FFF2-40B4-BE49-F238E27FC236}">
              <a16:creationId xmlns:a16="http://schemas.microsoft.com/office/drawing/2014/main" id="{00000000-0008-0000-0500-00001D030000}"/>
            </a:ext>
          </a:extLst>
        </xdr:cNvPr>
        <xdr:cNvSpPr txBox="1"/>
      </xdr:nvSpPr>
      <xdr:spPr>
        <a:xfrm>
          <a:off x="13133228" y="3150059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206</xdr:row>
      <xdr:rowOff>103204</xdr:rowOff>
    </xdr:from>
    <xdr:ext cx="51296" cy="78205"/>
    <xdr:sp macro="" textlink="">
      <xdr:nvSpPr>
        <xdr:cNvPr id="798" name="テキスト ボックス 797">
          <a:extLst>
            <a:ext uri="{FF2B5EF4-FFF2-40B4-BE49-F238E27FC236}">
              <a16:creationId xmlns:a16="http://schemas.microsoft.com/office/drawing/2014/main" id="{00000000-0008-0000-0500-00001E030000}"/>
            </a:ext>
          </a:extLst>
        </xdr:cNvPr>
        <xdr:cNvSpPr txBox="1"/>
      </xdr:nvSpPr>
      <xdr:spPr>
        <a:xfrm>
          <a:off x="13133228" y="33250204"/>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208</xdr:row>
      <xdr:rowOff>78101</xdr:rowOff>
    </xdr:from>
    <xdr:ext cx="51296" cy="85821"/>
    <xdr:sp macro="" textlink="">
      <xdr:nvSpPr>
        <xdr:cNvPr id="799" name="テキスト ボックス 798">
          <a:extLst>
            <a:ext uri="{FF2B5EF4-FFF2-40B4-BE49-F238E27FC236}">
              <a16:creationId xmlns:a16="http://schemas.microsoft.com/office/drawing/2014/main" id="{00000000-0008-0000-0500-00001F030000}"/>
            </a:ext>
          </a:extLst>
        </xdr:cNvPr>
        <xdr:cNvSpPr txBox="1"/>
      </xdr:nvSpPr>
      <xdr:spPr>
        <a:xfrm>
          <a:off x="13133228" y="3352589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210</xdr:row>
      <xdr:rowOff>72492</xdr:rowOff>
    </xdr:from>
    <xdr:ext cx="51296" cy="85821"/>
    <xdr:sp macro="" textlink="">
      <xdr:nvSpPr>
        <xdr:cNvPr id="800" name="テキスト ボックス 799">
          <a:extLst>
            <a:ext uri="{FF2B5EF4-FFF2-40B4-BE49-F238E27FC236}">
              <a16:creationId xmlns:a16="http://schemas.microsoft.com/office/drawing/2014/main" id="{00000000-0008-0000-0500-000020030000}"/>
            </a:ext>
          </a:extLst>
        </xdr:cNvPr>
        <xdr:cNvSpPr txBox="1"/>
      </xdr:nvSpPr>
      <xdr:spPr>
        <a:xfrm>
          <a:off x="13133228" y="3382107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212</xdr:row>
      <xdr:rowOff>80092</xdr:rowOff>
    </xdr:from>
    <xdr:ext cx="51296" cy="85821"/>
    <xdr:sp macro="" textlink="">
      <xdr:nvSpPr>
        <xdr:cNvPr id="801" name="テキスト ボックス 800">
          <a:extLst>
            <a:ext uri="{FF2B5EF4-FFF2-40B4-BE49-F238E27FC236}">
              <a16:creationId xmlns:a16="http://schemas.microsoft.com/office/drawing/2014/main" id="{00000000-0008-0000-0500-000021030000}"/>
            </a:ext>
          </a:extLst>
        </xdr:cNvPr>
        <xdr:cNvSpPr txBox="1"/>
      </xdr:nvSpPr>
      <xdr:spPr>
        <a:xfrm>
          <a:off x="13133228" y="341294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216</xdr:row>
      <xdr:rowOff>78563</xdr:rowOff>
    </xdr:from>
    <xdr:ext cx="51296" cy="85821"/>
    <xdr:sp macro="" textlink="">
      <xdr:nvSpPr>
        <xdr:cNvPr id="802" name="テキスト ボックス 801">
          <a:extLst>
            <a:ext uri="{FF2B5EF4-FFF2-40B4-BE49-F238E27FC236}">
              <a16:creationId xmlns:a16="http://schemas.microsoft.com/office/drawing/2014/main" id="{00000000-0008-0000-0500-000022030000}"/>
            </a:ext>
          </a:extLst>
        </xdr:cNvPr>
        <xdr:cNvSpPr txBox="1"/>
      </xdr:nvSpPr>
      <xdr:spPr>
        <a:xfrm>
          <a:off x="13133228" y="347295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218</xdr:row>
      <xdr:rowOff>73464</xdr:rowOff>
    </xdr:from>
    <xdr:ext cx="51296" cy="85821"/>
    <xdr:sp macro="" textlink="">
      <xdr:nvSpPr>
        <xdr:cNvPr id="803" name="テキスト ボックス 802">
          <a:extLst>
            <a:ext uri="{FF2B5EF4-FFF2-40B4-BE49-F238E27FC236}">
              <a16:creationId xmlns:a16="http://schemas.microsoft.com/office/drawing/2014/main" id="{00000000-0008-0000-0500-000023030000}"/>
            </a:ext>
          </a:extLst>
        </xdr:cNvPr>
        <xdr:cNvSpPr txBox="1"/>
      </xdr:nvSpPr>
      <xdr:spPr>
        <a:xfrm>
          <a:off x="13133228" y="3502520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220</xdr:row>
      <xdr:rowOff>80554</xdr:rowOff>
    </xdr:from>
    <xdr:ext cx="51296" cy="85821"/>
    <xdr:sp macro="" textlink="">
      <xdr:nvSpPr>
        <xdr:cNvPr id="804" name="テキスト ボックス 803">
          <a:extLst>
            <a:ext uri="{FF2B5EF4-FFF2-40B4-BE49-F238E27FC236}">
              <a16:creationId xmlns:a16="http://schemas.microsoft.com/office/drawing/2014/main" id="{00000000-0008-0000-0500-000024030000}"/>
            </a:ext>
          </a:extLst>
        </xdr:cNvPr>
        <xdr:cNvSpPr txBox="1"/>
      </xdr:nvSpPr>
      <xdr:spPr>
        <a:xfrm>
          <a:off x="13133228" y="3533308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222</xdr:row>
      <xdr:rowOff>104665</xdr:rowOff>
    </xdr:from>
    <xdr:ext cx="51296" cy="85821"/>
    <xdr:sp macro="" textlink="">
      <xdr:nvSpPr>
        <xdr:cNvPr id="805" name="テキスト ボックス 804">
          <a:extLst>
            <a:ext uri="{FF2B5EF4-FFF2-40B4-BE49-F238E27FC236}">
              <a16:creationId xmlns:a16="http://schemas.microsoft.com/office/drawing/2014/main" id="{00000000-0008-0000-0500-000025030000}"/>
            </a:ext>
          </a:extLst>
        </xdr:cNvPr>
        <xdr:cNvSpPr txBox="1"/>
      </xdr:nvSpPr>
      <xdr:spPr>
        <a:xfrm>
          <a:off x="13133228" y="35657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214</xdr:row>
      <xdr:rowOff>76580</xdr:rowOff>
    </xdr:from>
    <xdr:ext cx="51296" cy="85821"/>
    <xdr:sp macro="" textlink="">
      <xdr:nvSpPr>
        <xdr:cNvPr id="806" name="テキスト ボックス 805">
          <a:extLst>
            <a:ext uri="{FF2B5EF4-FFF2-40B4-BE49-F238E27FC236}">
              <a16:creationId xmlns:a16="http://schemas.microsoft.com/office/drawing/2014/main" id="{00000000-0008-0000-0500-000026030000}"/>
            </a:ext>
          </a:extLst>
        </xdr:cNvPr>
        <xdr:cNvSpPr txBox="1"/>
      </xdr:nvSpPr>
      <xdr:spPr>
        <a:xfrm>
          <a:off x="13133228" y="3442673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224</xdr:row>
      <xdr:rowOff>73597</xdr:rowOff>
    </xdr:from>
    <xdr:ext cx="51296" cy="85821"/>
    <xdr:sp macro="" textlink="">
      <xdr:nvSpPr>
        <xdr:cNvPr id="807" name="テキスト ボックス 806">
          <a:extLst>
            <a:ext uri="{FF2B5EF4-FFF2-40B4-BE49-F238E27FC236}">
              <a16:creationId xmlns:a16="http://schemas.microsoft.com/office/drawing/2014/main" id="{00000000-0008-0000-0500-000027030000}"/>
            </a:ext>
          </a:extLst>
        </xdr:cNvPr>
        <xdr:cNvSpPr txBox="1"/>
      </xdr:nvSpPr>
      <xdr:spPr>
        <a:xfrm>
          <a:off x="13133228" y="3592770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226</xdr:row>
      <xdr:rowOff>79610</xdr:rowOff>
    </xdr:from>
    <xdr:ext cx="51296" cy="85821"/>
    <xdr:sp macro="" textlink="">
      <xdr:nvSpPr>
        <xdr:cNvPr id="808" name="テキスト ボックス 807">
          <a:extLst>
            <a:ext uri="{FF2B5EF4-FFF2-40B4-BE49-F238E27FC236}">
              <a16:creationId xmlns:a16="http://schemas.microsoft.com/office/drawing/2014/main" id="{00000000-0008-0000-0500-000028030000}"/>
            </a:ext>
          </a:extLst>
        </xdr:cNvPr>
        <xdr:cNvSpPr txBox="1"/>
      </xdr:nvSpPr>
      <xdr:spPr>
        <a:xfrm>
          <a:off x="13133228" y="3623450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228</xdr:row>
      <xdr:rowOff>80351</xdr:rowOff>
    </xdr:from>
    <xdr:ext cx="51296" cy="86688"/>
    <xdr:sp macro="" textlink="">
      <xdr:nvSpPr>
        <xdr:cNvPr id="809" name="テキスト ボックス 808">
          <a:extLst>
            <a:ext uri="{FF2B5EF4-FFF2-40B4-BE49-F238E27FC236}">
              <a16:creationId xmlns:a16="http://schemas.microsoft.com/office/drawing/2014/main" id="{00000000-0008-0000-0500-000029030000}"/>
            </a:ext>
          </a:extLst>
        </xdr:cNvPr>
        <xdr:cNvSpPr txBox="1"/>
      </xdr:nvSpPr>
      <xdr:spPr>
        <a:xfrm>
          <a:off x="13133228" y="36536035"/>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230</xdr:row>
      <xdr:rowOff>104461</xdr:rowOff>
    </xdr:from>
    <xdr:ext cx="51296" cy="86894"/>
    <xdr:sp macro="" textlink="">
      <xdr:nvSpPr>
        <xdr:cNvPr id="810" name="テキスト ボックス 809">
          <a:extLst>
            <a:ext uri="{FF2B5EF4-FFF2-40B4-BE49-F238E27FC236}">
              <a16:creationId xmlns:a16="http://schemas.microsoft.com/office/drawing/2014/main" id="{00000000-0008-0000-0500-00002A030000}"/>
            </a:ext>
          </a:extLst>
        </xdr:cNvPr>
        <xdr:cNvSpPr txBox="1"/>
      </xdr:nvSpPr>
      <xdr:spPr>
        <a:xfrm>
          <a:off x="13133228" y="368609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234</xdr:row>
      <xdr:rowOff>76896</xdr:rowOff>
    </xdr:from>
    <xdr:ext cx="51296" cy="85821"/>
    <xdr:sp macro="" textlink="">
      <xdr:nvSpPr>
        <xdr:cNvPr id="811" name="テキスト ボックス 810">
          <a:extLst>
            <a:ext uri="{FF2B5EF4-FFF2-40B4-BE49-F238E27FC236}">
              <a16:creationId xmlns:a16="http://schemas.microsoft.com/office/drawing/2014/main" id="{00000000-0008-0000-0500-00002B030000}"/>
            </a:ext>
          </a:extLst>
        </xdr:cNvPr>
        <xdr:cNvSpPr txBox="1"/>
      </xdr:nvSpPr>
      <xdr:spPr>
        <a:xfrm>
          <a:off x="13133228" y="3743494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236</xdr:row>
      <xdr:rowOff>81323</xdr:rowOff>
    </xdr:from>
    <xdr:ext cx="51296" cy="85821"/>
    <xdr:sp macro="" textlink="">
      <xdr:nvSpPr>
        <xdr:cNvPr id="812" name="テキスト ボックス 811">
          <a:extLst>
            <a:ext uri="{FF2B5EF4-FFF2-40B4-BE49-F238E27FC236}">
              <a16:creationId xmlns:a16="http://schemas.microsoft.com/office/drawing/2014/main" id="{00000000-0008-0000-0500-00002C030000}"/>
            </a:ext>
          </a:extLst>
        </xdr:cNvPr>
        <xdr:cNvSpPr txBox="1"/>
      </xdr:nvSpPr>
      <xdr:spPr>
        <a:xfrm>
          <a:off x="13133228" y="3774016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238</xdr:row>
      <xdr:rowOff>107463</xdr:rowOff>
    </xdr:from>
    <xdr:ext cx="51296" cy="85821"/>
    <xdr:sp macro="" textlink="">
      <xdr:nvSpPr>
        <xdr:cNvPr id="813" name="テキスト ボックス 812">
          <a:extLst>
            <a:ext uri="{FF2B5EF4-FFF2-40B4-BE49-F238E27FC236}">
              <a16:creationId xmlns:a16="http://schemas.microsoft.com/office/drawing/2014/main" id="{00000000-0008-0000-0500-00002D030000}"/>
            </a:ext>
          </a:extLst>
        </xdr:cNvPr>
        <xdr:cNvSpPr txBox="1"/>
      </xdr:nvSpPr>
      <xdr:spPr>
        <a:xfrm>
          <a:off x="13133228" y="380670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240</xdr:row>
      <xdr:rowOff>72201</xdr:rowOff>
    </xdr:from>
    <xdr:ext cx="51296" cy="85821"/>
    <xdr:sp macro="" textlink="">
      <xdr:nvSpPr>
        <xdr:cNvPr id="814" name="テキスト ボックス 813">
          <a:extLst>
            <a:ext uri="{FF2B5EF4-FFF2-40B4-BE49-F238E27FC236}">
              <a16:creationId xmlns:a16="http://schemas.microsoft.com/office/drawing/2014/main" id="{00000000-0008-0000-0500-00002E030000}"/>
            </a:ext>
          </a:extLst>
        </xdr:cNvPr>
        <xdr:cNvSpPr txBox="1"/>
      </xdr:nvSpPr>
      <xdr:spPr>
        <a:xfrm>
          <a:off x="13133228" y="383326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232</xdr:row>
      <xdr:rowOff>71739</xdr:rowOff>
    </xdr:from>
    <xdr:ext cx="51296" cy="85821"/>
    <xdr:sp macro="" textlink="">
      <xdr:nvSpPr>
        <xdr:cNvPr id="815" name="テキスト ボックス 814">
          <a:extLst>
            <a:ext uri="{FF2B5EF4-FFF2-40B4-BE49-F238E27FC236}">
              <a16:creationId xmlns:a16="http://schemas.microsoft.com/office/drawing/2014/main" id="{00000000-0008-0000-0500-00002F030000}"/>
            </a:ext>
          </a:extLst>
        </xdr:cNvPr>
        <xdr:cNvSpPr txBox="1"/>
      </xdr:nvSpPr>
      <xdr:spPr>
        <a:xfrm>
          <a:off x="13133228" y="3712900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242</xdr:row>
      <xdr:rowOff>79541</xdr:rowOff>
    </xdr:from>
    <xdr:ext cx="51296" cy="85821"/>
    <xdr:sp macro="" textlink="">
      <xdr:nvSpPr>
        <xdr:cNvPr id="816" name="テキスト ボックス 815">
          <a:extLst>
            <a:ext uri="{FF2B5EF4-FFF2-40B4-BE49-F238E27FC236}">
              <a16:creationId xmlns:a16="http://schemas.microsoft.com/office/drawing/2014/main" id="{00000000-0008-0000-0500-000030030000}"/>
            </a:ext>
          </a:extLst>
        </xdr:cNvPr>
        <xdr:cNvSpPr txBox="1"/>
      </xdr:nvSpPr>
      <xdr:spPr>
        <a:xfrm>
          <a:off x="13133228" y="3864075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244</xdr:row>
      <xdr:rowOff>76029</xdr:rowOff>
    </xdr:from>
    <xdr:ext cx="51296" cy="85821"/>
    <xdr:sp macro="" textlink="">
      <xdr:nvSpPr>
        <xdr:cNvPr id="817" name="テキスト ボックス 816">
          <a:extLst>
            <a:ext uri="{FF2B5EF4-FFF2-40B4-BE49-F238E27FC236}">
              <a16:creationId xmlns:a16="http://schemas.microsoft.com/office/drawing/2014/main" id="{00000000-0008-0000-0500-000031030000}"/>
            </a:ext>
          </a:extLst>
        </xdr:cNvPr>
        <xdr:cNvSpPr txBox="1"/>
      </xdr:nvSpPr>
      <xdr:spPr>
        <a:xfrm>
          <a:off x="13133228" y="389380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20</xdr:row>
      <xdr:rowOff>99319</xdr:rowOff>
    </xdr:from>
    <xdr:ext cx="51296" cy="78205"/>
    <xdr:sp macro="" textlink="">
      <xdr:nvSpPr>
        <xdr:cNvPr id="860" name="テキスト ボックス 859">
          <a:extLst>
            <a:ext uri="{FF2B5EF4-FFF2-40B4-BE49-F238E27FC236}">
              <a16:creationId xmlns:a16="http://schemas.microsoft.com/office/drawing/2014/main" id="{00000000-0008-0000-0500-00005C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22</xdr:row>
      <xdr:rowOff>99319</xdr:rowOff>
    </xdr:from>
    <xdr:ext cx="51296" cy="78205"/>
    <xdr:sp macro="" textlink="">
      <xdr:nvSpPr>
        <xdr:cNvPr id="861" name="テキスト ボックス 860">
          <a:extLst>
            <a:ext uri="{FF2B5EF4-FFF2-40B4-BE49-F238E27FC236}">
              <a16:creationId xmlns:a16="http://schemas.microsoft.com/office/drawing/2014/main" id="{00000000-0008-0000-0500-00005D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24</xdr:row>
      <xdr:rowOff>99319</xdr:rowOff>
    </xdr:from>
    <xdr:ext cx="51296" cy="78205"/>
    <xdr:sp macro="" textlink="">
      <xdr:nvSpPr>
        <xdr:cNvPr id="862" name="テキスト ボックス 861">
          <a:extLst>
            <a:ext uri="{FF2B5EF4-FFF2-40B4-BE49-F238E27FC236}">
              <a16:creationId xmlns:a16="http://schemas.microsoft.com/office/drawing/2014/main" id="{00000000-0008-0000-0500-00005E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26</xdr:row>
      <xdr:rowOff>99319</xdr:rowOff>
    </xdr:from>
    <xdr:ext cx="51296" cy="78205"/>
    <xdr:sp macro="" textlink="">
      <xdr:nvSpPr>
        <xdr:cNvPr id="863" name="テキスト ボックス 862">
          <a:extLst>
            <a:ext uri="{FF2B5EF4-FFF2-40B4-BE49-F238E27FC236}">
              <a16:creationId xmlns:a16="http://schemas.microsoft.com/office/drawing/2014/main" id="{00000000-0008-0000-0500-00005F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28</xdr:row>
      <xdr:rowOff>99319</xdr:rowOff>
    </xdr:from>
    <xdr:ext cx="51296" cy="78205"/>
    <xdr:sp macro="" textlink="">
      <xdr:nvSpPr>
        <xdr:cNvPr id="864" name="テキスト ボックス 863">
          <a:extLst>
            <a:ext uri="{FF2B5EF4-FFF2-40B4-BE49-F238E27FC236}">
              <a16:creationId xmlns:a16="http://schemas.microsoft.com/office/drawing/2014/main" id="{00000000-0008-0000-0500-000060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30</xdr:row>
      <xdr:rowOff>99319</xdr:rowOff>
    </xdr:from>
    <xdr:ext cx="51296" cy="78205"/>
    <xdr:sp macro="" textlink="">
      <xdr:nvSpPr>
        <xdr:cNvPr id="865" name="テキスト ボックス 864">
          <a:extLst>
            <a:ext uri="{FF2B5EF4-FFF2-40B4-BE49-F238E27FC236}">
              <a16:creationId xmlns:a16="http://schemas.microsoft.com/office/drawing/2014/main" id="{00000000-0008-0000-0500-000061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32</xdr:row>
      <xdr:rowOff>99319</xdr:rowOff>
    </xdr:from>
    <xdr:ext cx="51296" cy="78205"/>
    <xdr:sp macro="" textlink="">
      <xdr:nvSpPr>
        <xdr:cNvPr id="866" name="テキスト ボックス 865">
          <a:extLst>
            <a:ext uri="{FF2B5EF4-FFF2-40B4-BE49-F238E27FC236}">
              <a16:creationId xmlns:a16="http://schemas.microsoft.com/office/drawing/2014/main" id="{00000000-0008-0000-0500-000062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34</xdr:row>
      <xdr:rowOff>99319</xdr:rowOff>
    </xdr:from>
    <xdr:ext cx="51296" cy="78205"/>
    <xdr:sp macro="" textlink="">
      <xdr:nvSpPr>
        <xdr:cNvPr id="867" name="テキスト ボックス 866">
          <a:extLst>
            <a:ext uri="{FF2B5EF4-FFF2-40B4-BE49-F238E27FC236}">
              <a16:creationId xmlns:a16="http://schemas.microsoft.com/office/drawing/2014/main" id="{00000000-0008-0000-0500-000063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36</xdr:row>
      <xdr:rowOff>99319</xdr:rowOff>
    </xdr:from>
    <xdr:ext cx="51296" cy="78205"/>
    <xdr:sp macro="" textlink="">
      <xdr:nvSpPr>
        <xdr:cNvPr id="868" name="テキスト ボックス 867">
          <a:extLst>
            <a:ext uri="{FF2B5EF4-FFF2-40B4-BE49-F238E27FC236}">
              <a16:creationId xmlns:a16="http://schemas.microsoft.com/office/drawing/2014/main" id="{00000000-0008-0000-0500-000064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38</xdr:row>
      <xdr:rowOff>99319</xdr:rowOff>
    </xdr:from>
    <xdr:ext cx="51296" cy="78205"/>
    <xdr:sp macro="" textlink="">
      <xdr:nvSpPr>
        <xdr:cNvPr id="869" name="テキスト ボックス 868">
          <a:extLst>
            <a:ext uri="{FF2B5EF4-FFF2-40B4-BE49-F238E27FC236}">
              <a16:creationId xmlns:a16="http://schemas.microsoft.com/office/drawing/2014/main" id="{00000000-0008-0000-0500-000065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40</xdr:row>
      <xdr:rowOff>99319</xdr:rowOff>
    </xdr:from>
    <xdr:ext cx="51296" cy="78205"/>
    <xdr:sp macro="" textlink="">
      <xdr:nvSpPr>
        <xdr:cNvPr id="870" name="テキスト ボックス 869">
          <a:extLst>
            <a:ext uri="{FF2B5EF4-FFF2-40B4-BE49-F238E27FC236}">
              <a16:creationId xmlns:a16="http://schemas.microsoft.com/office/drawing/2014/main" id="{00000000-0008-0000-0500-000066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42</xdr:row>
      <xdr:rowOff>99319</xdr:rowOff>
    </xdr:from>
    <xdr:ext cx="51296" cy="78205"/>
    <xdr:sp macro="" textlink="">
      <xdr:nvSpPr>
        <xdr:cNvPr id="871" name="テキスト ボックス 870">
          <a:extLst>
            <a:ext uri="{FF2B5EF4-FFF2-40B4-BE49-F238E27FC236}">
              <a16:creationId xmlns:a16="http://schemas.microsoft.com/office/drawing/2014/main" id="{00000000-0008-0000-0500-000067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44</xdr:row>
      <xdr:rowOff>99319</xdr:rowOff>
    </xdr:from>
    <xdr:ext cx="51296" cy="78205"/>
    <xdr:sp macro="" textlink="">
      <xdr:nvSpPr>
        <xdr:cNvPr id="872" name="テキスト ボックス 871">
          <a:extLst>
            <a:ext uri="{FF2B5EF4-FFF2-40B4-BE49-F238E27FC236}">
              <a16:creationId xmlns:a16="http://schemas.microsoft.com/office/drawing/2014/main" id="{00000000-0008-0000-0500-000068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46</xdr:row>
      <xdr:rowOff>99319</xdr:rowOff>
    </xdr:from>
    <xdr:ext cx="51296" cy="78205"/>
    <xdr:sp macro="" textlink="">
      <xdr:nvSpPr>
        <xdr:cNvPr id="873" name="テキスト ボックス 872">
          <a:extLst>
            <a:ext uri="{FF2B5EF4-FFF2-40B4-BE49-F238E27FC236}">
              <a16:creationId xmlns:a16="http://schemas.microsoft.com/office/drawing/2014/main" id="{00000000-0008-0000-0500-000069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48</xdr:row>
      <xdr:rowOff>99319</xdr:rowOff>
    </xdr:from>
    <xdr:ext cx="51296" cy="78205"/>
    <xdr:sp macro="" textlink="">
      <xdr:nvSpPr>
        <xdr:cNvPr id="874" name="テキスト ボックス 873">
          <a:extLst>
            <a:ext uri="{FF2B5EF4-FFF2-40B4-BE49-F238E27FC236}">
              <a16:creationId xmlns:a16="http://schemas.microsoft.com/office/drawing/2014/main" id="{00000000-0008-0000-0500-00006A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50</xdr:row>
      <xdr:rowOff>99319</xdr:rowOff>
    </xdr:from>
    <xdr:ext cx="51296" cy="78205"/>
    <xdr:sp macro="" textlink="">
      <xdr:nvSpPr>
        <xdr:cNvPr id="875" name="テキスト ボックス 874">
          <a:extLst>
            <a:ext uri="{FF2B5EF4-FFF2-40B4-BE49-F238E27FC236}">
              <a16:creationId xmlns:a16="http://schemas.microsoft.com/office/drawing/2014/main" id="{00000000-0008-0000-0500-00006B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52</xdr:row>
      <xdr:rowOff>99319</xdr:rowOff>
    </xdr:from>
    <xdr:ext cx="51296" cy="78205"/>
    <xdr:sp macro="" textlink="">
      <xdr:nvSpPr>
        <xdr:cNvPr id="876" name="テキスト ボックス 875">
          <a:extLst>
            <a:ext uri="{FF2B5EF4-FFF2-40B4-BE49-F238E27FC236}">
              <a16:creationId xmlns:a16="http://schemas.microsoft.com/office/drawing/2014/main" id="{00000000-0008-0000-0500-00006C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54</xdr:row>
      <xdr:rowOff>99319</xdr:rowOff>
    </xdr:from>
    <xdr:ext cx="51296" cy="78205"/>
    <xdr:sp macro="" textlink="">
      <xdr:nvSpPr>
        <xdr:cNvPr id="877" name="テキスト ボックス 876">
          <a:extLst>
            <a:ext uri="{FF2B5EF4-FFF2-40B4-BE49-F238E27FC236}">
              <a16:creationId xmlns:a16="http://schemas.microsoft.com/office/drawing/2014/main" id="{00000000-0008-0000-0500-00006D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56</xdr:row>
      <xdr:rowOff>99319</xdr:rowOff>
    </xdr:from>
    <xdr:ext cx="51296" cy="78205"/>
    <xdr:sp macro="" textlink="">
      <xdr:nvSpPr>
        <xdr:cNvPr id="878" name="テキスト ボックス 877">
          <a:extLst>
            <a:ext uri="{FF2B5EF4-FFF2-40B4-BE49-F238E27FC236}">
              <a16:creationId xmlns:a16="http://schemas.microsoft.com/office/drawing/2014/main" id="{00000000-0008-0000-0500-00006E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67</xdr:row>
      <xdr:rowOff>87889</xdr:rowOff>
    </xdr:from>
    <xdr:ext cx="51296" cy="85821"/>
    <xdr:sp macro="" textlink="">
      <xdr:nvSpPr>
        <xdr:cNvPr id="898" name="テキスト ボックス 897">
          <a:extLst>
            <a:ext uri="{FF2B5EF4-FFF2-40B4-BE49-F238E27FC236}">
              <a16:creationId xmlns:a16="http://schemas.microsoft.com/office/drawing/2014/main" id="{00000000-0008-0000-0500-000082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69</xdr:row>
      <xdr:rowOff>87889</xdr:rowOff>
    </xdr:from>
    <xdr:ext cx="51296" cy="85821"/>
    <xdr:sp macro="" textlink="">
      <xdr:nvSpPr>
        <xdr:cNvPr id="899" name="テキスト ボックス 898">
          <a:extLst>
            <a:ext uri="{FF2B5EF4-FFF2-40B4-BE49-F238E27FC236}">
              <a16:creationId xmlns:a16="http://schemas.microsoft.com/office/drawing/2014/main" id="{00000000-0008-0000-0500-000083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71</xdr:row>
      <xdr:rowOff>87889</xdr:rowOff>
    </xdr:from>
    <xdr:ext cx="65" cy="62646"/>
    <xdr:sp macro="" textlink="">
      <xdr:nvSpPr>
        <xdr:cNvPr id="900" name="テキスト ボックス 899">
          <a:extLst>
            <a:ext uri="{FF2B5EF4-FFF2-40B4-BE49-F238E27FC236}">
              <a16:creationId xmlns:a16="http://schemas.microsoft.com/office/drawing/2014/main" id="{00000000-0008-0000-0500-000084030000}"/>
            </a:ext>
          </a:extLst>
        </xdr:cNvPr>
        <xdr:cNvSpPr txBox="1"/>
      </xdr:nvSpPr>
      <xdr:spPr>
        <a:xfrm>
          <a:off x="14385580" y="12016818"/>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73</xdr:row>
      <xdr:rowOff>87889</xdr:rowOff>
    </xdr:from>
    <xdr:ext cx="51296" cy="85821"/>
    <xdr:sp macro="" textlink="">
      <xdr:nvSpPr>
        <xdr:cNvPr id="901" name="テキスト ボックス 900">
          <a:extLst>
            <a:ext uri="{FF2B5EF4-FFF2-40B4-BE49-F238E27FC236}">
              <a16:creationId xmlns:a16="http://schemas.microsoft.com/office/drawing/2014/main" id="{00000000-0008-0000-0500-000085030000}"/>
            </a:ext>
          </a:extLst>
        </xdr:cNvPr>
        <xdr:cNvSpPr txBox="1"/>
      </xdr:nvSpPr>
      <xdr:spPr>
        <a:xfrm>
          <a:off x="14385580" y="1232524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75</xdr:row>
      <xdr:rowOff>87889</xdr:rowOff>
    </xdr:from>
    <xdr:ext cx="51296" cy="85821"/>
    <xdr:sp macro="" textlink="">
      <xdr:nvSpPr>
        <xdr:cNvPr id="902" name="テキスト ボックス 901">
          <a:extLst>
            <a:ext uri="{FF2B5EF4-FFF2-40B4-BE49-F238E27FC236}">
              <a16:creationId xmlns:a16="http://schemas.microsoft.com/office/drawing/2014/main" id="{00000000-0008-0000-0500-000086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77</xdr:row>
      <xdr:rowOff>87889</xdr:rowOff>
    </xdr:from>
    <xdr:ext cx="51296" cy="85821"/>
    <xdr:sp macro="" textlink="">
      <xdr:nvSpPr>
        <xdr:cNvPr id="903" name="テキスト ボックス 902">
          <a:extLst>
            <a:ext uri="{FF2B5EF4-FFF2-40B4-BE49-F238E27FC236}">
              <a16:creationId xmlns:a16="http://schemas.microsoft.com/office/drawing/2014/main" id="{00000000-0008-0000-0500-000087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79</xdr:row>
      <xdr:rowOff>87889</xdr:rowOff>
    </xdr:from>
    <xdr:ext cx="51296" cy="85821"/>
    <xdr:sp macro="" textlink="">
      <xdr:nvSpPr>
        <xdr:cNvPr id="904" name="テキスト ボックス 903">
          <a:extLst>
            <a:ext uri="{FF2B5EF4-FFF2-40B4-BE49-F238E27FC236}">
              <a16:creationId xmlns:a16="http://schemas.microsoft.com/office/drawing/2014/main" id="{00000000-0008-0000-0500-000088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81</xdr:row>
      <xdr:rowOff>87889</xdr:rowOff>
    </xdr:from>
    <xdr:ext cx="51296" cy="85821"/>
    <xdr:sp macro="" textlink="">
      <xdr:nvSpPr>
        <xdr:cNvPr id="905" name="テキスト ボックス 904">
          <a:extLst>
            <a:ext uri="{FF2B5EF4-FFF2-40B4-BE49-F238E27FC236}">
              <a16:creationId xmlns:a16="http://schemas.microsoft.com/office/drawing/2014/main" id="{00000000-0008-0000-0500-000089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83</xdr:row>
      <xdr:rowOff>87889</xdr:rowOff>
    </xdr:from>
    <xdr:ext cx="65" cy="62646"/>
    <xdr:sp macro="" textlink="">
      <xdr:nvSpPr>
        <xdr:cNvPr id="906" name="テキスト ボックス 905">
          <a:extLst>
            <a:ext uri="{FF2B5EF4-FFF2-40B4-BE49-F238E27FC236}">
              <a16:creationId xmlns:a16="http://schemas.microsoft.com/office/drawing/2014/main" id="{00000000-0008-0000-0500-00008A030000}"/>
            </a:ext>
          </a:extLst>
        </xdr:cNvPr>
        <xdr:cNvSpPr txBox="1"/>
      </xdr:nvSpPr>
      <xdr:spPr>
        <a:xfrm>
          <a:off x="14385580" y="1386738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85</xdr:row>
      <xdr:rowOff>87889</xdr:rowOff>
    </xdr:from>
    <xdr:ext cx="51296" cy="85821"/>
    <xdr:sp macro="" textlink="">
      <xdr:nvSpPr>
        <xdr:cNvPr id="907" name="テキスト ボックス 906">
          <a:extLst>
            <a:ext uri="{FF2B5EF4-FFF2-40B4-BE49-F238E27FC236}">
              <a16:creationId xmlns:a16="http://schemas.microsoft.com/office/drawing/2014/main" id="{00000000-0008-0000-0500-00008B030000}"/>
            </a:ext>
          </a:extLst>
        </xdr:cNvPr>
        <xdr:cNvSpPr txBox="1"/>
      </xdr:nvSpPr>
      <xdr:spPr>
        <a:xfrm>
          <a:off x="14385580" y="1417581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87</xdr:row>
      <xdr:rowOff>87889</xdr:rowOff>
    </xdr:from>
    <xdr:ext cx="51296" cy="85821"/>
    <xdr:sp macro="" textlink="">
      <xdr:nvSpPr>
        <xdr:cNvPr id="908" name="テキスト ボックス 907">
          <a:extLst>
            <a:ext uri="{FF2B5EF4-FFF2-40B4-BE49-F238E27FC236}">
              <a16:creationId xmlns:a16="http://schemas.microsoft.com/office/drawing/2014/main" id="{00000000-0008-0000-0500-00008C030000}"/>
            </a:ext>
          </a:extLst>
        </xdr:cNvPr>
        <xdr:cNvSpPr txBox="1"/>
      </xdr:nvSpPr>
      <xdr:spPr>
        <a:xfrm>
          <a:off x="14385580" y="1448424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89</xdr:row>
      <xdr:rowOff>87889</xdr:rowOff>
    </xdr:from>
    <xdr:ext cx="65" cy="62646"/>
    <xdr:sp macro="" textlink="">
      <xdr:nvSpPr>
        <xdr:cNvPr id="909" name="テキスト ボックス 908">
          <a:extLst>
            <a:ext uri="{FF2B5EF4-FFF2-40B4-BE49-F238E27FC236}">
              <a16:creationId xmlns:a16="http://schemas.microsoft.com/office/drawing/2014/main" id="{00000000-0008-0000-0500-00008D030000}"/>
            </a:ext>
          </a:extLst>
        </xdr:cNvPr>
        <xdr:cNvSpPr txBox="1"/>
      </xdr:nvSpPr>
      <xdr:spPr>
        <a:xfrm>
          <a:off x="14385580" y="1479267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91</xdr:row>
      <xdr:rowOff>87889</xdr:rowOff>
    </xdr:from>
    <xdr:ext cx="51296" cy="85821"/>
    <xdr:sp macro="" textlink="">
      <xdr:nvSpPr>
        <xdr:cNvPr id="910" name="テキスト ボックス 909">
          <a:extLst>
            <a:ext uri="{FF2B5EF4-FFF2-40B4-BE49-F238E27FC236}">
              <a16:creationId xmlns:a16="http://schemas.microsoft.com/office/drawing/2014/main" id="{00000000-0008-0000-0500-00008E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93</xdr:row>
      <xdr:rowOff>87889</xdr:rowOff>
    </xdr:from>
    <xdr:ext cx="51296" cy="85821"/>
    <xdr:sp macro="" textlink="">
      <xdr:nvSpPr>
        <xdr:cNvPr id="911" name="テキスト ボックス 910">
          <a:extLst>
            <a:ext uri="{FF2B5EF4-FFF2-40B4-BE49-F238E27FC236}">
              <a16:creationId xmlns:a16="http://schemas.microsoft.com/office/drawing/2014/main" id="{00000000-0008-0000-0500-00008F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95</xdr:row>
      <xdr:rowOff>87889</xdr:rowOff>
    </xdr:from>
    <xdr:ext cx="51296" cy="85821"/>
    <xdr:sp macro="" textlink="">
      <xdr:nvSpPr>
        <xdr:cNvPr id="912" name="テキスト ボックス 911">
          <a:extLst>
            <a:ext uri="{FF2B5EF4-FFF2-40B4-BE49-F238E27FC236}">
              <a16:creationId xmlns:a16="http://schemas.microsoft.com/office/drawing/2014/main" id="{00000000-0008-0000-0500-000090030000}"/>
            </a:ext>
          </a:extLst>
        </xdr:cNvPr>
        <xdr:cNvSpPr txBox="1"/>
      </xdr:nvSpPr>
      <xdr:spPr>
        <a:xfrm>
          <a:off x="14385580" y="157179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97</xdr:row>
      <xdr:rowOff>87889</xdr:rowOff>
    </xdr:from>
    <xdr:ext cx="65" cy="62646"/>
    <xdr:sp macro="" textlink="">
      <xdr:nvSpPr>
        <xdr:cNvPr id="913" name="テキスト ボックス 912">
          <a:extLst>
            <a:ext uri="{FF2B5EF4-FFF2-40B4-BE49-F238E27FC236}">
              <a16:creationId xmlns:a16="http://schemas.microsoft.com/office/drawing/2014/main" id="{00000000-0008-0000-0500-000091030000}"/>
            </a:ext>
          </a:extLst>
        </xdr:cNvPr>
        <xdr:cNvSpPr txBox="1"/>
      </xdr:nvSpPr>
      <xdr:spPr>
        <a:xfrm>
          <a:off x="14385580" y="1602638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99</xdr:row>
      <xdr:rowOff>87889</xdr:rowOff>
    </xdr:from>
    <xdr:ext cx="51296" cy="85821"/>
    <xdr:sp macro="" textlink="">
      <xdr:nvSpPr>
        <xdr:cNvPr id="914" name="テキスト ボックス 913">
          <a:extLst>
            <a:ext uri="{FF2B5EF4-FFF2-40B4-BE49-F238E27FC236}">
              <a16:creationId xmlns:a16="http://schemas.microsoft.com/office/drawing/2014/main" id="{00000000-0008-0000-0500-000092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101</xdr:row>
      <xdr:rowOff>87889</xdr:rowOff>
    </xdr:from>
    <xdr:ext cx="51296" cy="85821"/>
    <xdr:sp macro="" textlink="">
      <xdr:nvSpPr>
        <xdr:cNvPr id="915" name="テキスト ボックス 914">
          <a:extLst>
            <a:ext uri="{FF2B5EF4-FFF2-40B4-BE49-F238E27FC236}">
              <a16:creationId xmlns:a16="http://schemas.microsoft.com/office/drawing/2014/main" id="{00000000-0008-0000-0500-000093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103</xdr:row>
      <xdr:rowOff>87889</xdr:rowOff>
    </xdr:from>
    <xdr:ext cx="51296" cy="85821"/>
    <xdr:sp macro="" textlink="">
      <xdr:nvSpPr>
        <xdr:cNvPr id="916" name="テキスト ボックス 915">
          <a:extLst>
            <a:ext uri="{FF2B5EF4-FFF2-40B4-BE49-F238E27FC236}">
              <a16:creationId xmlns:a16="http://schemas.microsoft.com/office/drawing/2014/main" id="{00000000-0008-0000-0500-000094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116</xdr:row>
      <xdr:rowOff>95266</xdr:rowOff>
    </xdr:from>
    <xdr:ext cx="51296" cy="78205"/>
    <xdr:sp macro="" textlink="">
      <xdr:nvSpPr>
        <xdr:cNvPr id="958" name="テキスト ボックス 957">
          <a:extLst>
            <a:ext uri="{FF2B5EF4-FFF2-40B4-BE49-F238E27FC236}">
              <a16:creationId xmlns:a16="http://schemas.microsoft.com/office/drawing/2014/main" id="{00000000-0008-0000-0500-0000BE030000}"/>
            </a:ext>
          </a:extLst>
        </xdr:cNvPr>
        <xdr:cNvSpPr txBox="1"/>
      </xdr:nvSpPr>
      <xdr:spPr>
        <a:xfrm>
          <a:off x="14588411" y="18816221"/>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118</xdr:row>
      <xdr:rowOff>70163</xdr:rowOff>
    </xdr:from>
    <xdr:ext cx="65" cy="62646"/>
    <xdr:sp macro="" textlink="">
      <xdr:nvSpPr>
        <xdr:cNvPr id="959" name="テキスト ボックス 958">
          <a:extLst>
            <a:ext uri="{FF2B5EF4-FFF2-40B4-BE49-F238E27FC236}">
              <a16:creationId xmlns:a16="http://schemas.microsoft.com/office/drawing/2014/main" id="{00000000-0008-0000-0500-0000BF030000}"/>
            </a:ext>
          </a:extLst>
        </xdr:cNvPr>
        <xdr:cNvSpPr txBox="1"/>
      </xdr:nvSpPr>
      <xdr:spPr>
        <a:xfrm>
          <a:off x="14205487" y="1950645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12</xdr:col>
      <xdr:colOff>0</xdr:colOff>
      <xdr:row>61</xdr:row>
      <xdr:rowOff>9525</xdr:rowOff>
    </xdr:from>
    <xdr:to>
      <xdr:col>12</xdr:col>
      <xdr:colOff>0</xdr:colOff>
      <xdr:row>68</xdr:row>
      <xdr:rowOff>0</xdr:rowOff>
    </xdr:to>
    <xdr:sp macro="" textlink="">
      <xdr:nvSpPr>
        <xdr:cNvPr id="600338" name="Line 39">
          <a:extLst>
            <a:ext uri="{FF2B5EF4-FFF2-40B4-BE49-F238E27FC236}">
              <a16:creationId xmlns:a16="http://schemas.microsoft.com/office/drawing/2014/main" id="{00000000-0008-0000-0600-000012290900}"/>
            </a:ext>
          </a:extLst>
        </xdr:cNvPr>
        <xdr:cNvSpPr>
          <a:spLocks noChangeShapeType="1"/>
        </xdr:cNvSpPr>
      </xdr:nvSpPr>
      <xdr:spPr bwMode="auto">
        <a:xfrm>
          <a:off x="1790700" y="16297275"/>
          <a:ext cx="0" cy="12382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12</xdr:col>
      <xdr:colOff>0</xdr:colOff>
      <xdr:row>9</xdr:row>
      <xdr:rowOff>180975</xdr:rowOff>
    </xdr:to>
    <xdr:sp macro="" textlink="">
      <xdr:nvSpPr>
        <xdr:cNvPr id="600339" name="Line 40">
          <a:extLst>
            <a:ext uri="{FF2B5EF4-FFF2-40B4-BE49-F238E27FC236}">
              <a16:creationId xmlns:a16="http://schemas.microsoft.com/office/drawing/2014/main" id="{00000000-0008-0000-0600-000013290900}"/>
            </a:ext>
          </a:extLst>
        </xdr:cNvPr>
        <xdr:cNvSpPr>
          <a:spLocks noChangeShapeType="1"/>
        </xdr:cNvSpPr>
      </xdr:nvSpPr>
      <xdr:spPr bwMode="auto">
        <a:xfrm>
          <a:off x="1790700" y="0"/>
          <a:ext cx="0" cy="2247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7</xdr:row>
      <xdr:rowOff>85725</xdr:rowOff>
    </xdr:from>
    <xdr:to>
      <xdr:col>11</xdr:col>
      <xdr:colOff>76200</xdr:colOff>
      <xdr:row>9</xdr:row>
      <xdr:rowOff>38100</xdr:rowOff>
    </xdr:to>
    <xdr:sp macro="" textlink="">
      <xdr:nvSpPr>
        <xdr:cNvPr id="600340" name="Rectangle 41">
          <a:extLst>
            <a:ext uri="{FF2B5EF4-FFF2-40B4-BE49-F238E27FC236}">
              <a16:creationId xmlns:a16="http://schemas.microsoft.com/office/drawing/2014/main" id="{00000000-0008-0000-0600-000014290900}"/>
            </a:ext>
          </a:extLst>
        </xdr:cNvPr>
        <xdr:cNvSpPr>
          <a:spLocks noChangeArrowheads="1"/>
        </xdr:cNvSpPr>
      </xdr:nvSpPr>
      <xdr:spPr bwMode="auto">
        <a:xfrm>
          <a:off x="76200" y="1819275"/>
          <a:ext cx="1590675" cy="285750"/>
        </a:xfrm>
        <a:prstGeom prst="rect">
          <a:avLst/>
        </a:prstGeom>
        <a:solidFill>
          <a:srgbClr val="C0C0C0"/>
        </a:solidFill>
        <a:ln w="12700">
          <a:solidFill>
            <a:srgbClr val="000000"/>
          </a:solidFill>
          <a:miter lim="800000"/>
          <a:headEnd/>
          <a:tailEnd/>
        </a:ln>
      </xdr:spPr>
    </xdr:sp>
    <xdr:clientData/>
  </xdr:twoCellAnchor>
  <xdr:twoCellAnchor>
    <xdr:from>
      <xdr:col>6</xdr:col>
      <xdr:colOff>76200</xdr:colOff>
      <xdr:row>7</xdr:row>
      <xdr:rowOff>85725</xdr:rowOff>
    </xdr:from>
    <xdr:to>
      <xdr:col>6</xdr:col>
      <xdr:colOff>76200</xdr:colOff>
      <xdr:row>9</xdr:row>
      <xdr:rowOff>38100</xdr:rowOff>
    </xdr:to>
    <xdr:sp macro="" textlink="">
      <xdr:nvSpPr>
        <xdr:cNvPr id="600341" name="Line 42">
          <a:extLst>
            <a:ext uri="{FF2B5EF4-FFF2-40B4-BE49-F238E27FC236}">
              <a16:creationId xmlns:a16="http://schemas.microsoft.com/office/drawing/2014/main" id="{00000000-0008-0000-0600-000015290900}"/>
            </a:ext>
          </a:extLst>
        </xdr:cNvPr>
        <xdr:cNvSpPr>
          <a:spLocks noChangeShapeType="1"/>
        </xdr:cNvSpPr>
      </xdr:nvSpPr>
      <xdr:spPr bwMode="auto">
        <a:xfrm>
          <a:off x="933450" y="1819275"/>
          <a:ext cx="0" cy="285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94615</xdr:colOff>
      <xdr:row>8</xdr:row>
      <xdr:rowOff>73025</xdr:rowOff>
    </xdr:from>
    <xdr:to>
      <xdr:col>6</xdr:col>
      <xdr:colOff>117940</xdr:colOff>
      <xdr:row>8</xdr:row>
      <xdr:rowOff>228722</xdr:rowOff>
    </xdr:to>
    <xdr:sp macro="" textlink="">
      <xdr:nvSpPr>
        <xdr:cNvPr id="11307" name="Text Box 43">
          <a:extLst>
            <a:ext uri="{FF2B5EF4-FFF2-40B4-BE49-F238E27FC236}">
              <a16:creationId xmlns:a16="http://schemas.microsoft.com/office/drawing/2014/main" id="{00000000-0008-0000-0600-00002B2C0000}"/>
            </a:ext>
          </a:extLst>
        </xdr:cNvPr>
        <xdr:cNvSpPr txBox="1">
          <a:spLocks noChangeArrowheads="1"/>
        </xdr:cNvSpPr>
      </xdr:nvSpPr>
      <xdr:spPr bwMode="auto">
        <a:xfrm>
          <a:off x="95250" y="1895475"/>
          <a:ext cx="6762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76200</xdr:colOff>
      <xdr:row>5</xdr:row>
      <xdr:rowOff>123825</xdr:rowOff>
    </xdr:from>
    <xdr:to>
      <xdr:col>11</xdr:col>
      <xdr:colOff>76200</xdr:colOff>
      <xdr:row>7</xdr:row>
      <xdr:rowOff>85725</xdr:rowOff>
    </xdr:to>
    <xdr:sp macro="" textlink="">
      <xdr:nvSpPr>
        <xdr:cNvPr id="600343" name="Rectangle 44">
          <a:extLst>
            <a:ext uri="{FF2B5EF4-FFF2-40B4-BE49-F238E27FC236}">
              <a16:creationId xmlns:a16="http://schemas.microsoft.com/office/drawing/2014/main" id="{00000000-0008-0000-0600-000017290900}"/>
            </a:ext>
          </a:extLst>
        </xdr:cNvPr>
        <xdr:cNvSpPr>
          <a:spLocks noChangeArrowheads="1"/>
        </xdr:cNvSpPr>
      </xdr:nvSpPr>
      <xdr:spPr bwMode="auto">
        <a:xfrm>
          <a:off x="76200" y="1362075"/>
          <a:ext cx="1590675" cy="457200"/>
        </a:xfrm>
        <a:prstGeom prst="rect">
          <a:avLst/>
        </a:prstGeom>
        <a:solidFill>
          <a:srgbClr val="C0C0C0"/>
        </a:solidFill>
        <a:ln w="12700">
          <a:solidFill>
            <a:srgbClr val="000000"/>
          </a:solidFill>
          <a:miter lim="800000"/>
          <a:headEnd/>
          <a:tailEnd/>
        </a:ln>
      </xdr:spPr>
    </xdr:sp>
    <xdr:clientData/>
  </xdr:twoCellAnchor>
  <xdr:twoCellAnchor>
    <xdr:from>
      <xdr:col>0</xdr:col>
      <xdr:colOff>76200</xdr:colOff>
      <xdr:row>4</xdr:row>
      <xdr:rowOff>152400</xdr:rowOff>
    </xdr:from>
    <xdr:to>
      <xdr:col>11</xdr:col>
      <xdr:colOff>76200</xdr:colOff>
      <xdr:row>5</xdr:row>
      <xdr:rowOff>123825</xdr:rowOff>
    </xdr:to>
    <xdr:sp macro="" textlink="">
      <xdr:nvSpPr>
        <xdr:cNvPr id="600344" name="Rectangle 45">
          <a:extLst>
            <a:ext uri="{FF2B5EF4-FFF2-40B4-BE49-F238E27FC236}">
              <a16:creationId xmlns:a16="http://schemas.microsoft.com/office/drawing/2014/main" id="{00000000-0008-0000-0600-000018290900}"/>
            </a:ext>
          </a:extLst>
        </xdr:cNvPr>
        <xdr:cNvSpPr>
          <a:spLocks noChangeArrowheads="1"/>
        </xdr:cNvSpPr>
      </xdr:nvSpPr>
      <xdr:spPr bwMode="auto">
        <a:xfrm>
          <a:off x="76200" y="1143000"/>
          <a:ext cx="1590675" cy="219075"/>
        </a:xfrm>
        <a:prstGeom prst="rect">
          <a:avLst/>
        </a:prstGeom>
        <a:solidFill>
          <a:srgbClr val="C0C0C0"/>
        </a:solidFill>
        <a:ln w="12700">
          <a:solidFill>
            <a:srgbClr val="000000"/>
          </a:solidFill>
          <a:miter lim="800000"/>
          <a:headEnd/>
          <a:tailEnd/>
        </a:ln>
      </xdr:spPr>
    </xdr:sp>
    <xdr:clientData/>
  </xdr:twoCellAnchor>
  <xdr:twoCellAnchor>
    <xdr:from>
      <xdr:col>0</xdr:col>
      <xdr:colOff>81280</xdr:colOff>
      <xdr:row>3</xdr:row>
      <xdr:rowOff>117474</xdr:rowOff>
    </xdr:from>
    <xdr:to>
      <xdr:col>10</xdr:col>
      <xdr:colOff>105489</xdr:colOff>
      <xdr:row>6</xdr:row>
      <xdr:rowOff>19752</xdr:rowOff>
    </xdr:to>
    <xdr:sp macro="" textlink="">
      <xdr:nvSpPr>
        <xdr:cNvPr id="11310" name="Text Box 46">
          <a:extLst>
            <a:ext uri="{FF2B5EF4-FFF2-40B4-BE49-F238E27FC236}">
              <a16:creationId xmlns:a16="http://schemas.microsoft.com/office/drawing/2014/main" id="{00000000-0008-0000-0600-00002E2C0000}"/>
            </a:ext>
          </a:extLst>
        </xdr:cNvPr>
        <xdr:cNvSpPr txBox="1">
          <a:spLocks noChangeArrowheads="1"/>
        </xdr:cNvSpPr>
      </xdr:nvSpPr>
      <xdr:spPr bwMode="auto">
        <a:xfrm>
          <a:off x="73025" y="848994"/>
          <a:ext cx="1233170" cy="636914"/>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＜様式－１－１＞</a:t>
          </a: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oneCellAnchor>
    <xdr:from>
      <xdr:col>83</xdr:col>
      <xdr:colOff>171450</xdr:colOff>
      <xdr:row>14</xdr:row>
      <xdr:rowOff>238667</xdr:rowOff>
    </xdr:from>
    <xdr:ext cx="51296" cy="66750"/>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15297150" y="34676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15</xdr:row>
      <xdr:rowOff>240045</xdr:rowOff>
    </xdr:from>
    <xdr:ext cx="51296" cy="66750"/>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15297150" y="37642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16</xdr:row>
      <xdr:rowOff>223028</xdr:rowOff>
    </xdr:from>
    <xdr:ext cx="51296" cy="66750"/>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5297150" y="40425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17</xdr:row>
      <xdr:rowOff>242294</xdr:rowOff>
    </xdr:from>
    <xdr:ext cx="51296" cy="66750"/>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15297150" y="43570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19</xdr:row>
      <xdr:rowOff>238986</xdr:rowOff>
    </xdr:from>
    <xdr:ext cx="51296" cy="66750"/>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15297150" y="49443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20</xdr:row>
      <xdr:rowOff>237718</xdr:rowOff>
    </xdr:from>
    <xdr:ext cx="51296" cy="66750"/>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15297150" y="523834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21</xdr:row>
      <xdr:rowOff>241233</xdr:rowOff>
    </xdr:from>
    <xdr:ext cx="51296" cy="66750"/>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15297150" y="55371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22</xdr:row>
      <xdr:rowOff>239967</xdr:rowOff>
    </xdr:from>
    <xdr:ext cx="51296" cy="66750"/>
    <xdr:sp macro="" textlink="">
      <xdr:nvSpPr>
        <xdr:cNvPr id="41" name="テキスト ボックス 40">
          <a:extLst>
            <a:ext uri="{FF2B5EF4-FFF2-40B4-BE49-F238E27FC236}">
              <a16:creationId xmlns:a16="http://schemas.microsoft.com/office/drawing/2014/main" id="{00000000-0008-0000-0600-000029000000}"/>
            </a:ext>
          </a:extLst>
        </xdr:cNvPr>
        <xdr:cNvSpPr txBox="1"/>
      </xdr:nvSpPr>
      <xdr:spPr>
        <a:xfrm>
          <a:off x="15297150" y="58311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18</xdr:row>
      <xdr:rowOff>241556</xdr:rowOff>
    </xdr:from>
    <xdr:ext cx="51296" cy="66750"/>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5297150" y="46516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23</xdr:row>
      <xdr:rowOff>239824</xdr:rowOff>
    </xdr:from>
    <xdr:ext cx="51296" cy="66750"/>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15297150" y="61262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24</xdr:row>
      <xdr:rowOff>247552</xdr:rowOff>
    </xdr:from>
    <xdr:ext cx="51296" cy="66750"/>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5297150" y="642927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25</xdr:row>
      <xdr:rowOff>241544</xdr:rowOff>
    </xdr:from>
    <xdr:ext cx="51296" cy="66750"/>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a:off x="15297150" y="67185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26</xdr:row>
      <xdr:rowOff>244508</xdr:rowOff>
    </xdr:from>
    <xdr:ext cx="51296" cy="66750"/>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5297150" y="70167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28</xdr:row>
      <xdr:rowOff>240062</xdr:rowOff>
    </xdr:from>
    <xdr:ext cx="51296" cy="66750"/>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5297150" y="76028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29</xdr:row>
      <xdr:rowOff>247262</xdr:rowOff>
    </xdr:from>
    <xdr:ext cx="51296" cy="66750"/>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5297150" y="79053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30</xdr:row>
      <xdr:rowOff>239134</xdr:rowOff>
    </xdr:from>
    <xdr:ext cx="51296" cy="66750"/>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15297150" y="81925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31</xdr:row>
      <xdr:rowOff>240514</xdr:rowOff>
    </xdr:from>
    <xdr:ext cx="51296" cy="66750"/>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5297150" y="84891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27</xdr:row>
      <xdr:rowOff>239537</xdr:rowOff>
    </xdr:from>
    <xdr:ext cx="51296" cy="66750"/>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15297150" y="73070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32</xdr:row>
      <xdr:rowOff>238986</xdr:rowOff>
    </xdr:from>
    <xdr:ext cx="51296" cy="66750"/>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5297150" y="87829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33</xdr:row>
      <xdr:rowOff>209870</xdr:rowOff>
    </xdr:from>
    <xdr:ext cx="65" cy="62646"/>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a:off x="15297150" y="9049070"/>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83</xdr:col>
      <xdr:colOff>171450</xdr:colOff>
      <xdr:row>41</xdr:row>
      <xdr:rowOff>238667</xdr:rowOff>
    </xdr:from>
    <xdr:ext cx="51296" cy="66750"/>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5297150" y="105256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42</xdr:row>
      <xdr:rowOff>240045</xdr:rowOff>
    </xdr:from>
    <xdr:ext cx="51296" cy="66750"/>
    <xdr:sp macro="" textlink="">
      <xdr:nvSpPr>
        <xdr:cNvPr id="55" name="テキスト ボックス 54">
          <a:extLst>
            <a:ext uri="{FF2B5EF4-FFF2-40B4-BE49-F238E27FC236}">
              <a16:creationId xmlns:a16="http://schemas.microsoft.com/office/drawing/2014/main" id="{00000000-0008-0000-0600-000037000000}"/>
            </a:ext>
          </a:extLst>
        </xdr:cNvPr>
        <xdr:cNvSpPr txBox="1"/>
      </xdr:nvSpPr>
      <xdr:spPr>
        <a:xfrm>
          <a:off x="15297150" y="108223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43</xdr:row>
      <xdr:rowOff>240173</xdr:rowOff>
    </xdr:from>
    <xdr:ext cx="51296" cy="66750"/>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5297150" y="1111772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44</xdr:row>
      <xdr:rowOff>242294</xdr:rowOff>
    </xdr:from>
    <xdr:ext cx="51296" cy="66750"/>
    <xdr:sp macro="" textlink="">
      <xdr:nvSpPr>
        <xdr:cNvPr id="57" name="テキスト ボックス 56">
          <a:extLst>
            <a:ext uri="{FF2B5EF4-FFF2-40B4-BE49-F238E27FC236}">
              <a16:creationId xmlns:a16="http://schemas.microsoft.com/office/drawing/2014/main" id="{00000000-0008-0000-0600-000039000000}"/>
            </a:ext>
          </a:extLst>
        </xdr:cNvPr>
        <xdr:cNvSpPr txBox="1"/>
      </xdr:nvSpPr>
      <xdr:spPr>
        <a:xfrm>
          <a:off x="15297150" y="11415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46</xdr:row>
      <xdr:rowOff>238986</xdr:rowOff>
    </xdr:from>
    <xdr:ext cx="51296" cy="66750"/>
    <xdr:sp macro="" textlink="">
      <xdr:nvSpPr>
        <xdr:cNvPr id="58" name="テキスト ボックス 57">
          <a:extLst>
            <a:ext uri="{FF2B5EF4-FFF2-40B4-BE49-F238E27FC236}">
              <a16:creationId xmlns:a16="http://schemas.microsoft.com/office/drawing/2014/main" id="{00000000-0008-0000-0600-00003A000000}"/>
            </a:ext>
          </a:extLst>
        </xdr:cNvPr>
        <xdr:cNvSpPr txBox="1"/>
      </xdr:nvSpPr>
      <xdr:spPr>
        <a:xfrm>
          <a:off x="15297150" y="120023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47</xdr:row>
      <xdr:rowOff>244068</xdr:rowOff>
    </xdr:from>
    <xdr:ext cx="51296" cy="66750"/>
    <xdr:sp macro="" textlink="">
      <xdr:nvSpPr>
        <xdr:cNvPr id="59" name="テキスト ボックス 58">
          <a:extLst>
            <a:ext uri="{FF2B5EF4-FFF2-40B4-BE49-F238E27FC236}">
              <a16:creationId xmlns:a16="http://schemas.microsoft.com/office/drawing/2014/main" id="{00000000-0008-0000-0600-00003B000000}"/>
            </a:ext>
          </a:extLst>
        </xdr:cNvPr>
        <xdr:cNvSpPr txBox="1"/>
      </xdr:nvSpPr>
      <xdr:spPr>
        <a:xfrm>
          <a:off x="15297150" y="12302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48</xdr:row>
      <xdr:rowOff>241233</xdr:rowOff>
    </xdr:from>
    <xdr:ext cx="51296" cy="66750"/>
    <xdr:sp macro="" textlink="">
      <xdr:nvSpPr>
        <xdr:cNvPr id="60" name="テキスト ボックス 59">
          <a:extLst>
            <a:ext uri="{FF2B5EF4-FFF2-40B4-BE49-F238E27FC236}">
              <a16:creationId xmlns:a16="http://schemas.microsoft.com/office/drawing/2014/main" id="{00000000-0008-0000-0600-00003C000000}"/>
            </a:ext>
          </a:extLst>
        </xdr:cNvPr>
        <xdr:cNvSpPr txBox="1"/>
      </xdr:nvSpPr>
      <xdr:spPr>
        <a:xfrm>
          <a:off x="15297150" y="125951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49</xdr:row>
      <xdr:rowOff>239967</xdr:rowOff>
    </xdr:from>
    <xdr:ext cx="51296" cy="66750"/>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15297150" y="128891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45</xdr:row>
      <xdr:rowOff>241556</xdr:rowOff>
    </xdr:from>
    <xdr:ext cx="51296" cy="66750"/>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15297150" y="11709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50</xdr:row>
      <xdr:rowOff>239824</xdr:rowOff>
    </xdr:from>
    <xdr:ext cx="51296" cy="66750"/>
    <xdr:sp macro="" textlink="">
      <xdr:nvSpPr>
        <xdr:cNvPr id="63" name="テキスト ボックス 62">
          <a:extLst>
            <a:ext uri="{FF2B5EF4-FFF2-40B4-BE49-F238E27FC236}">
              <a16:creationId xmlns:a16="http://schemas.microsoft.com/office/drawing/2014/main" id="{00000000-0008-0000-0600-00003F000000}"/>
            </a:ext>
          </a:extLst>
        </xdr:cNvPr>
        <xdr:cNvSpPr txBox="1"/>
      </xdr:nvSpPr>
      <xdr:spPr>
        <a:xfrm>
          <a:off x="15297150" y="1318429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51</xdr:row>
      <xdr:rowOff>247552</xdr:rowOff>
    </xdr:from>
    <xdr:ext cx="51296" cy="66750"/>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15297150" y="134873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52</xdr:row>
      <xdr:rowOff>241544</xdr:rowOff>
    </xdr:from>
    <xdr:ext cx="51296" cy="66750"/>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15297150" y="137765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53</xdr:row>
      <xdr:rowOff>244508</xdr:rowOff>
    </xdr:from>
    <xdr:ext cx="51296" cy="66750"/>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15297150" y="140748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55</xdr:row>
      <xdr:rowOff>240062</xdr:rowOff>
    </xdr:from>
    <xdr:ext cx="51296" cy="66750"/>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15297150" y="146609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56</xdr:row>
      <xdr:rowOff>244087</xdr:rowOff>
    </xdr:from>
    <xdr:ext cx="51296" cy="66750"/>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15297150" y="149602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57</xdr:row>
      <xdr:rowOff>239134</xdr:rowOff>
    </xdr:from>
    <xdr:ext cx="51296" cy="66750"/>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15297150" y="152505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58</xdr:row>
      <xdr:rowOff>240514</xdr:rowOff>
    </xdr:from>
    <xdr:ext cx="51296" cy="66750"/>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5297150" y="1554718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54</xdr:row>
      <xdr:rowOff>239537</xdr:rowOff>
    </xdr:from>
    <xdr:ext cx="51296" cy="66750"/>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15297150" y="143651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59</xdr:row>
      <xdr:rowOff>238986</xdr:rowOff>
    </xdr:from>
    <xdr:ext cx="51296" cy="66750"/>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5297150" y="158409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60</xdr:row>
      <xdr:rowOff>240153</xdr:rowOff>
    </xdr:from>
    <xdr:ext cx="51296" cy="66750"/>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15297150" y="161373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34</xdr:row>
      <xdr:rowOff>9525</xdr:rowOff>
    </xdr:from>
    <xdr:to>
      <xdr:col>12</xdr:col>
      <xdr:colOff>0</xdr:colOff>
      <xdr:row>41</xdr:row>
      <xdr:rowOff>0</xdr:rowOff>
    </xdr:to>
    <xdr:sp macro="" textlink="">
      <xdr:nvSpPr>
        <xdr:cNvPr id="600390" name="Line 39">
          <a:extLst>
            <a:ext uri="{FF2B5EF4-FFF2-40B4-BE49-F238E27FC236}">
              <a16:creationId xmlns:a16="http://schemas.microsoft.com/office/drawing/2014/main" id="{00000000-0008-0000-0600-000046290900}"/>
            </a:ext>
          </a:extLst>
        </xdr:cNvPr>
        <xdr:cNvSpPr>
          <a:spLocks noChangeShapeType="1"/>
        </xdr:cNvSpPr>
      </xdr:nvSpPr>
      <xdr:spPr bwMode="auto">
        <a:xfrm>
          <a:off x="1790700" y="9144000"/>
          <a:ext cx="0" cy="12382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83</xdr:col>
      <xdr:colOff>171450</xdr:colOff>
      <xdr:row>33</xdr:row>
      <xdr:rowOff>223008</xdr:rowOff>
    </xdr:from>
    <xdr:ext cx="51296" cy="66750"/>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15297150" y="90622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88</xdr:col>
      <xdr:colOff>161925</xdr:colOff>
      <xdr:row>0</xdr:row>
      <xdr:rowOff>20292</xdr:rowOff>
    </xdr:from>
    <xdr:to>
      <xdr:col>110</xdr:col>
      <xdr:colOff>180387</xdr:colOff>
      <xdr:row>2</xdr:row>
      <xdr:rowOff>59961</xdr:rowOff>
    </xdr:to>
    <xdr:pic>
      <xdr:nvPicPr>
        <xdr:cNvPr id="600388" name="図 1">
          <a:extLst>
            <a:ext uri="{FF2B5EF4-FFF2-40B4-BE49-F238E27FC236}">
              <a16:creationId xmlns:a16="http://schemas.microsoft.com/office/drawing/2014/main" id="{00000000-0008-0000-0600-00004429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95251"/>
        <a:stretch>
          <a:fillRect/>
        </a:stretch>
      </xdr:blipFill>
      <xdr:spPr bwMode="auto">
        <a:xfrm>
          <a:off x="16297275" y="20292"/>
          <a:ext cx="6514512" cy="48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88</xdr:row>
      <xdr:rowOff>9525</xdr:rowOff>
    </xdr:from>
    <xdr:to>
      <xdr:col>12</xdr:col>
      <xdr:colOff>0</xdr:colOff>
      <xdr:row>95</xdr:row>
      <xdr:rowOff>0</xdr:rowOff>
    </xdr:to>
    <xdr:sp macro="" textlink="">
      <xdr:nvSpPr>
        <xdr:cNvPr id="74" name="Line 39">
          <a:extLst>
            <a:ext uri="{FF2B5EF4-FFF2-40B4-BE49-F238E27FC236}">
              <a16:creationId xmlns:a16="http://schemas.microsoft.com/office/drawing/2014/main" id="{00000000-0008-0000-0600-00004A000000}"/>
            </a:ext>
          </a:extLst>
        </xdr:cNvPr>
        <xdr:cNvSpPr>
          <a:spLocks noChangeShapeType="1"/>
        </xdr:cNvSpPr>
      </xdr:nvSpPr>
      <xdr:spPr bwMode="auto">
        <a:xfrm>
          <a:off x="1790700" y="16202025"/>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83</xdr:col>
      <xdr:colOff>171450</xdr:colOff>
      <xdr:row>68</xdr:row>
      <xdr:rowOff>238667</xdr:rowOff>
    </xdr:from>
    <xdr:ext cx="51296" cy="66750"/>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5297150" y="1758369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69</xdr:row>
      <xdr:rowOff>240045</xdr:rowOff>
    </xdr:from>
    <xdr:ext cx="51296" cy="66750"/>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15297150" y="1788034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70</xdr:row>
      <xdr:rowOff>240173</xdr:rowOff>
    </xdr:from>
    <xdr:ext cx="51296" cy="66750"/>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5297150" y="1817574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71</xdr:row>
      <xdr:rowOff>242294</xdr:rowOff>
    </xdr:from>
    <xdr:ext cx="51296" cy="66750"/>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15297150" y="184731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73</xdr:row>
      <xdr:rowOff>238986</xdr:rowOff>
    </xdr:from>
    <xdr:ext cx="51296" cy="66750"/>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5297150" y="1906038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74</xdr:row>
      <xdr:rowOff>244068</xdr:rowOff>
    </xdr:from>
    <xdr:ext cx="51296" cy="66750"/>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15297150" y="1936074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75</xdr:row>
      <xdr:rowOff>241233</xdr:rowOff>
    </xdr:from>
    <xdr:ext cx="51296" cy="66750"/>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15297150" y="196531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76</xdr:row>
      <xdr:rowOff>239967</xdr:rowOff>
    </xdr:from>
    <xdr:ext cx="51296" cy="66750"/>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15297150" y="1994719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72</xdr:row>
      <xdr:rowOff>241556</xdr:rowOff>
    </xdr:from>
    <xdr:ext cx="51296" cy="66750"/>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15297150" y="1876768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77</xdr:row>
      <xdr:rowOff>239824</xdr:rowOff>
    </xdr:from>
    <xdr:ext cx="51296" cy="66750"/>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5297150" y="202423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78</xdr:row>
      <xdr:rowOff>247552</xdr:rowOff>
    </xdr:from>
    <xdr:ext cx="51296" cy="66750"/>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297150" y="2054532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79</xdr:row>
      <xdr:rowOff>241544</xdr:rowOff>
    </xdr:from>
    <xdr:ext cx="51296" cy="66750"/>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5297150" y="208345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80</xdr:row>
      <xdr:rowOff>244508</xdr:rowOff>
    </xdr:from>
    <xdr:ext cx="51296" cy="66750"/>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15297150" y="211328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82</xdr:row>
      <xdr:rowOff>240062</xdr:rowOff>
    </xdr:from>
    <xdr:ext cx="51296" cy="66750"/>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5297150" y="21718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83</xdr:row>
      <xdr:rowOff>244087</xdr:rowOff>
    </xdr:from>
    <xdr:ext cx="51296" cy="66750"/>
    <xdr:sp macro="" textlink="">
      <xdr:nvSpPr>
        <xdr:cNvPr id="90" name="テキスト ボックス 89">
          <a:extLst>
            <a:ext uri="{FF2B5EF4-FFF2-40B4-BE49-F238E27FC236}">
              <a16:creationId xmlns:a16="http://schemas.microsoft.com/office/drawing/2014/main" id="{00000000-0008-0000-0600-00005A000000}"/>
            </a:ext>
          </a:extLst>
        </xdr:cNvPr>
        <xdr:cNvSpPr txBox="1"/>
      </xdr:nvSpPr>
      <xdr:spPr>
        <a:xfrm>
          <a:off x="15297150" y="220182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84</xdr:row>
      <xdr:rowOff>239134</xdr:rowOff>
    </xdr:from>
    <xdr:ext cx="51296" cy="66750"/>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5297150" y="2230855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85</xdr:row>
      <xdr:rowOff>240514</xdr:rowOff>
    </xdr:from>
    <xdr:ext cx="51296" cy="66750"/>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a:off x="15297150" y="2260521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81</xdr:row>
      <xdr:rowOff>239537</xdr:rowOff>
    </xdr:from>
    <xdr:ext cx="51296" cy="66750"/>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15297150" y="214231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86</xdr:row>
      <xdr:rowOff>238986</xdr:rowOff>
    </xdr:from>
    <xdr:ext cx="51296" cy="66750"/>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15297150" y="228989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87</xdr:row>
      <xdr:rowOff>240153</xdr:rowOff>
    </xdr:from>
    <xdr:ext cx="51296" cy="66750"/>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15297150" y="2319540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115</xdr:row>
      <xdr:rowOff>9525</xdr:rowOff>
    </xdr:from>
    <xdr:to>
      <xdr:col>12</xdr:col>
      <xdr:colOff>0</xdr:colOff>
      <xdr:row>122</xdr:row>
      <xdr:rowOff>0</xdr:rowOff>
    </xdr:to>
    <xdr:sp macro="" textlink="">
      <xdr:nvSpPr>
        <xdr:cNvPr id="96" name="Line 39">
          <a:extLst>
            <a:ext uri="{FF2B5EF4-FFF2-40B4-BE49-F238E27FC236}">
              <a16:creationId xmlns:a16="http://schemas.microsoft.com/office/drawing/2014/main" id="{00000000-0008-0000-0600-000060000000}"/>
            </a:ext>
          </a:extLst>
        </xdr:cNvPr>
        <xdr:cNvSpPr>
          <a:spLocks noChangeShapeType="1"/>
        </xdr:cNvSpPr>
      </xdr:nvSpPr>
      <xdr:spPr bwMode="auto">
        <a:xfrm>
          <a:off x="1790700" y="23260050"/>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83</xdr:col>
      <xdr:colOff>171450</xdr:colOff>
      <xdr:row>95</xdr:row>
      <xdr:rowOff>238667</xdr:rowOff>
    </xdr:from>
    <xdr:ext cx="51296" cy="66750"/>
    <xdr:sp macro="" textlink="">
      <xdr:nvSpPr>
        <xdr:cNvPr id="97" name="テキスト ボックス 96">
          <a:extLst>
            <a:ext uri="{FF2B5EF4-FFF2-40B4-BE49-F238E27FC236}">
              <a16:creationId xmlns:a16="http://schemas.microsoft.com/office/drawing/2014/main" id="{00000000-0008-0000-0600-000061000000}"/>
            </a:ext>
          </a:extLst>
        </xdr:cNvPr>
        <xdr:cNvSpPr txBox="1"/>
      </xdr:nvSpPr>
      <xdr:spPr>
        <a:xfrm>
          <a:off x="15297150" y="2464171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96</xdr:row>
      <xdr:rowOff>240045</xdr:rowOff>
    </xdr:from>
    <xdr:ext cx="51296" cy="66750"/>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15297150" y="2493837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97</xdr:row>
      <xdr:rowOff>240173</xdr:rowOff>
    </xdr:from>
    <xdr:ext cx="51296" cy="66750"/>
    <xdr:sp macro="" textlink="">
      <xdr:nvSpPr>
        <xdr:cNvPr id="99" name="テキスト ボックス 98">
          <a:extLst>
            <a:ext uri="{FF2B5EF4-FFF2-40B4-BE49-F238E27FC236}">
              <a16:creationId xmlns:a16="http://schemas.microsoft.com/office/drawing/2014/main" id="{00000000-0008-0000-0600-000063000000}"/>
            </a:ext>
          </a:extLst>
        </xdr:cNvPr>
        <xdr:cNvSpPr txBox="1"/>
      </xdr:nvSpPr>
      <xdr:spPr>
        <a:xfrm>
          <a:off x="15297150" y="2523377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98</xdr:row>
      <xdr:rowOff>242294</xdr:rowOff>
    </xdr:from>
    <xdr:ext cx="51296" cy="66750"/>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15297150" y="255311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100</xdr:row>
      <xdr:rowOff>238986</xdr:rowOff>
    </xdr:from>
    <xdr:ext cx="51296" cy="66750"/>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15297150" y="261184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101</xdr:row>
      <xdr:rowOff>244068</xdr:rowOff>
    </xdr:from>
    <xdr:ext cx="51296" cy="66750"/>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15297150" y="2641876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102</xdr:row>
      <xdr:rowOff>241233</xdr:rowOff>
    </xdr:from>
    <xdr:ext cx="51296" cy="66750"/>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15297150" y="267112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103</xdr:row>
      <xdr:rowOff>239967</xdr:rowOff>
    </xdr:from>
    <xdr:ext cx="51296" cy="66750"/>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15297150" y="2700521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99</xdr:row>
      <xdr:rowOff>241556</xdr:rowOff>
    </xdr:from>
    <xdr:ext cx="51296" cy="66750"/>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15297150" y="258257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104</xdr:row>
      <xdr:rowOff>239824</xdr:rowOff>
    </xdr:from>
    <xdr:ext cx="51296" cy="66750"/>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15297150" y="2730034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105</xdr:row>
      <xdr:rowOff>247552</xdr:rowOff>
    </xdr:from>
    <xdr:ext cx="51296" cy="66750"/>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15297150" y="276033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106</xdr:row>
      <xdr:rowOff>241544</xdr:rowOff>
    </xdr:from>
    <xdr:ext cx="51296" cy="66750"/>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15297150" y="278926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107</xdr:row>
      <xdr:rowOff>244508</xdr:rowOff>
    </xdr:from>
    <xdr:ext cx="51296" cy="66750"/>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15297150" y="281908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109</xdr:row>
      <xdr:rowOff>240062</xdr:rowOff>
    </xdr:from>
    <xdr:ext cx="51296" cy="66750"/>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15297150" y="287769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110</xdr:row>
      <xdr:rowOff>244087</xdr:rowOff>
    </xdr:from>
    <xdr:ext cx="51296" cy="66750"/>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15297150" y="290762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111</xdr:row>
      <xdr:rowOff>239134</xdr:rowOff>
    </xdr:from>
    <xdr:ext cx="51296" cy="66750"/>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15297150" y="293665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112</xdr:row>
      <xdr:rowOff>240514</xdr:rowOff>
    </xdr:from>
    <xdr:ext cx="51296" cy="66750"/>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15297150" y="2966323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108</xdr:row>
      <xdr:rowOff>239537</xdr:rowOff>
    </xdr:from>
    <xdr:ext cx="51296" cy="66750"/>
    <xdr:sp macro="" textlink="">
      <xdr:nvSpPr>
        <xdr:cNvPr id="114" name="テキスト ボックス 113">
          <a:extLst>
            <a:ext uri="{FF2B5EF4-FFF2-40B4-BE49-F238E27FC236}">
              <a16:creationId xmlns:a16="http://schemas.microsoft.com/office/drawing/2014/main" id="{00000000-0008-0000-0600-000072000000}"/>
            </a:ext>
          </a:extLst>
        </xdr:cNvPr>
        <xdr:cNvSpPr txBox="1"/>
      </xdr:nvSpPr>
      <xdr:spPr>
        <a:xfrm>
          <a:off x="15297150" y="284811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113</xdr:row>
      <xdr:rowOff>238986</xdr:rowOff>
    </xdr:from>
    <xdr:ext cx="51296" cy="66750"/>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a:off x="15297150" y="2995698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114</xdr:row>
      <xdr:rowOff>240153</xdr:rowOff>
    </xdr:from>
    <xdr:ext cx="51296" cy="66750"/>
    <xdr:sp macro="" textlink="">
      <xdr:nvSpPr>
        <xdr:cNvPr id="116" name="テキスト ボックス 115">
          <a:extLst>
            <a:ext uri="{FF2B5EF4-FFF2-40B4-BE49-F238E27FC236}">
              <a16:creationId xmlns:a16="http://schemas.microsoft.com/office/drawing/2014/main" id="{00000000-0008-0000-0600-000074000000}"/>
            </a:ext>
          </a:extLst>
        </xdr:cNvPr>
        <xdr:cNvSpPr txBox="1"/>
      </xdr:nvSpPr>
      <xdr:spPr>
        <a:xfrm>
          <a:off x="15297150" y="3025342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142</xdr:row>
      <xdr:rowOff>9525</xdr:rowOff>
    </xdr:from>
    <xdr:to>
      <xdr:col>12</xdr:col>
      <xdr:colOff>0</xdr:colOff>
      <xdr:row>149</xdr:row>
      <xdr:rowOff>0</xdr:rowOff>
    </xdr:to>
    <xdr:sp macro="" textlink="">
      <xdr:nvSpPr>
        <xdr:cNvPr id="117" name="Line 39">
          <a:extLst>
            <a:ext uri="{FF2B5EF4-FFF2-40B4-BE49-F238E27FC236}">
              <a16:creationId xmlns:a16="http://schemas.microsoft.com/office/drawing/2014/main" id="{00000000-0008-0000-0600-000075000000}"/>
            </a:ext>
          </a:extLst>
        </xdr:cNvPr>
        <xdr:cNvSpPr>
          <a:spLocks noChangeShapeType="1"/>
        </xdr:cNvSpPr>
      </xdr:nvSpPr>
      <xdr:spPr bwMode="auto">
        <a:xfrm>
          <a:off x="1790700" y="30318075"/>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83</xdr:col>
      <xdr:colOff>171450</xdr:colOff>
      <xdr:row>122</xdr:row>
      <xdr:rowOff>238667</xdr:rowOff>
    </xdr:from>
    <xdr:ext cx="51296" cy="66750"/>
    <xdr:sp macro="" textlink="">
      <xdr:nvSpPr>
        <xdr:cNvPr id="118" name="テキスト ボックス 117">
          <a:extLst>
            <a:ext uri="{FF2B5EF4-FFF2-40B4-BE49-F238E27FC236}">
              <a16:creationId xmlns:a16="http://schemas.microsoft.com/office/drawing/2014/main" id="{00000000-0008-0000-0600-000076000000}"/>
            </a:ext>
          </a:extLst>
        </xdr:cNvPr>
        <xdr:cNvSpPr txBox="1"/>
      </xdr:nvSpPr>
      <xdr:spPr>
        <a:xfrm>
          <a:off x="15297150" y="316997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123</xdr:row>
      <xdr:rowOff>240045</xdr:rowOff>
    </xdr:from>
    <xdr:ext cx="51296" cy="66750"/>
    <xdr:sp macro="" textlink="">
      <xdr:nvSpPr>
        <xdr:cNvPr id="119" name="テキスト ボックス 118">
          <a:extLst>
            <a:ext uri="{FF2B5EF4-FFF2-40B4-BE49-F238E27FC236}">
              <a16:creationId xmlns:a16="http://schemas.microsoft.com/office/drawing/2014/main" id="{00000000-0008-0000-0600-000077000000}"/>
            </a:ext>
          </a:extLst>
        </xdr:cNvPr>
        <xdr:cNvSpPr txBox="1"/>
      </xdr:nvSpPr>
      <xdr:spPr>
        <a:xfrm>
          <a:off x="15297150" y="319963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124</xdr:row>
      <xdr:rowOff>240173</xdr:rowOff>
    </xdr:from>
    <xdr:ext cx="51296" cy="66750"/>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15297150" y="3229179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125</xdr:row>
      <xdr:rowOff>242294</xdr:rowOff>
    </xdr:from>
    <xdr:ext cx="51296" cy="66750"/>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15297150" y="325891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127</xdr:row>
      <xdr:rowOff>238986</xdr:rowOff>
    </xdr:from>
    <xdr:ext cx="51296" cy="66750"/>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15297150" y="331764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128</xdr:row>
      <xdr:rowOff>244068</xdr:rowOff>
    </xdr:from>
    <xdr:ext cx="51296" cy="66750"/>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15297150" y="3347679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129</xdr:row>
      <xdr:rowOff>241233</xdr:rowOff>
    </xdr:from>
    <xdr:ext cx="51296" cy="66750"/>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15297150" y="337692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130</xdr:row>
      <xdr:rowOff>239967</xdr:rowOff>
    </xdr:from>
    <xdr:ext cx="51296" cy="66750"/>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15297150" y="340632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126</xdr:row>
      <xdr:rowOff>241556</xdr:rowOff>
    </xdr:from>
    <xdr:ext cx="51296" cy="66750"/>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5297150" y="328837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131</xdr:row>
      <xdr:rowOff>239824</xdr:rowOff>
    </xdr:from>
    <xdr:ext cx="51296" cy="66750"/>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15297150" y="343583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132</xdr:row>
      <xdr:rowOff>247552</xdr:rowOff>
    </xdr:from>
    <xdr:ext cx="51296" cy="66750"/>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5297150" y="3466137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133</xdr:row>
      <xdr:rowOff>241544</xdr:rowOff>
    </xdr:from>
    <xdr:ext cx="51296" cy="66750"/>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5297150" y="349506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134</xdr:row>
      <xdr:rowOff>244508</xdr:rowOff>
    </xdr:from>
    <xdr:ext cx="51296" cy="66750"/>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5297150" y="352488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136</xdr:row>
      <xdr:rowOff>240062</xdr:rowOff>
    </xdr:from>
    <xdr:ext cx="51296" cy="66750"/>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15297150" y="358349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137</xdr:row>
      <xdr:rowOff>244087</xdr:rowOff>
    </xdr:from>
    <xdr:ext cx="51296" cy="66750"/>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5297150" y="361342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138</xdr:row>
      <xdr:rowOff>239134</xdr:rowOff>
    </xdr:from>
    <xdr:ext cx="51296" cy="66750"/>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15297150" y="364246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139</xdr:row>
      <xdr:rowOff>240514</xdr:rowOff>
    </xdr:from>
    <xdr:ext cx="51296" cy="66750"/>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5297150" y="367212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135</xdr:row>
      <xdr:rowOff>239537</xdr:rowOff>
    </xdr:from>
    <xdr:ext cx="51296" cy="66750"/>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5297150" y="355391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140</xdr:row>
      <xdr:rowOff>238986</xdr:rowOff>
    </xdr:from>
    <xdr:ext cx="51296" cy="66750"/>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5297150" y="370150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83</xdr:col>
      <xdr:colOff>171450</xdr:colOff>
      <xdr:row>141</xdr:row>
      <xdr:rowOff>240153</xdr:rowOff>
    </xdr:from>
    <xdr:ext cx="51296" cy="66750"/>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15297150" y="373114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editAs="oneCell">
    <xdr:from>
      <xdr:col>88</xdr:col>
      <xdr:colOff>133350</xdr:colOff>
      <xdr:row>2</xdr:row>
      <xdr:rowOff>104775</xdr:rowOff>
    </xdr:from>
    <xdr:to>
      <xdr:col>112</xdr:col>
      <xdr:colOff>0</xdr:colOff>
      <xdr:row>40</xdr:row>
      <xdr:rowOff>2733</xdr:rowOff>
    </xdr:to>
    <xdr:pic>
      <xdr:nvPicPr>
        <xdr:cNvPr id="4" name="図 3">
          <a:extLst>
            <a:ext uri="{FF2B5EF4-FFF2-40B4-BE49-F238E27FC236}">
              <a16:creationId xmlns:a16="http://schemas.microsoft.com/office/drawing/2014/main" id="{D8D583C5-6ABD-E7DD-A096-67504EF99C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268700" y="552450"/>
          <a:ext cx="6953250" cy="9594408"/>
        </a:xfrm>
        <a:prstGeom prst="rect">
          <a:avLst/>
        </a:prstGeom>
      </xdr:spPr>
    </xdr:pic>
    <xdr:clientData/>
  </xdr:twoCellAnchor>
  <xdr:twoCellAnchor editAs="oneCell">
    <xdr:from>
      <xdr:col>113</xdr:col>
      <xdr:colOff>38100</xdr:colOff>
      <xdr:row>1</xdr:row>
      <xdr:rowOff>76200</xdr:rowOff>
    </xdr:from>
    <xdr:to>
      <xdr:col>139</xdr:col>
      <xdr:colOff>133350</xdr:colOff>
      <xdr:row>39</xdr:row>
      <xdr:rowOff>46769</xdr:rowOff>
    </xdr:to>
    <xdr:pic>
      <xdr:nvPicPr>
        <xdr:cNvPr id="7" name="図 6">
          <a:extLst>
            <a:ext uri="{FF2B5EF4-FFF2-40B4-BE49-F238E27FC236}">
              <a16:creationId xmlns:a16="http://schemas.microsoft.com/office/drawing/2014/main" id="{D3795016-449D-1BFF-7FCC-220E12C41B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55325" y="228600"/>
          <a:ext cx="7772400" cy="98194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7</xdr:row>
      <xdr:rowOff>0</xdr:rowOff>
    </xdr:from>
    <xdr:to>
      <xdr:col>3</xdr:col>
      <xdr:colOff>0</xdr:colOff>
      <xdr:row>8</xdr:row>
      <xdr:rowOff>0</xdr:rowOff>
    </xdr:to>
    <xdr:sp macro="" textlink="">
      <xdr:nvSpPr>
        <xdr:cNvPr id="583387" name="Line 1">
          <a:extLst>
            <a:ext uri="{FF2B5EF4-FFF2-40B4-BE49-F238E27FC236}">
              <a16:creationId xmlns:a16="http://schemas.microsoft.com/office/drawing/2014/main" id="{00000000-0008-0000-0700-0000DBE60800}"/>
            </a:ext>
          </a:extLst>
        </xdr:cNvPr>
        <xdr:cNvSpPr>
          <a:spLocks noChangeShapeType="1"/>
        </xdr:cNvSpPr>
      </xdr:nvSpPr>
      <xdr:spPr bwMode="auto">
        <a:xfrm>
          <a:off x="9525" y="1828800"/>
          <a:ext cx="3905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2</xdr:col>
      <xdr:colOff>190500</xdr:colOff>
      <xdr:row>9</xdr:row>
      <xdr:rowOff>0</xdr:rowOff>
    </xdr:to>
    <xdr:sp macro="" textlink="">
      <xdr:nvSpPr>
        <xdr:cNvPr id="583388" name="Line 2">
          <a:extLst>
            <a:ext uri="{FF2B5EF4-FFF2-40B4-BE49-F238E27FC236}">
              <a16:creationId xmlns:a16="http://schemas.microsoft.com/office/drawing/2014/main" id="{00000000-0008-0000-0700-0000DCE60800}"/>
            </a:ext>
          </a:extLst>
        </xdr:cNvPr>
        <xdr:cNvSpPr>
          <a:spLocks noChangeShapeType="1"/>
        </xdr:cNvSpPr>
      </xdr:nvSpPr>
      <xdr:spPr bwMode="auto">
        <a:xfrm flipH="1" flipV="1">
          <a:off x="9525" y="1828800"/>
          <a:ext cx="39052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10</xdr:row>
      <xdr:rowOff>0</xdr:rowOff>
    </xdr:to>
    <xdr:sp macro="" textlink="">
      <xdr:nvSpPr>
        <xdr:cNvPr id="583389" name="Line 3">
          <a:extLst>
            <a:ext uri="{FF2B5EF4-FFF2-40B4-BE49-F238E27FC236}">
              <a16:creationId xmlns:a16="http://schemas.microsoft.com/office/drawing/2014/main" id="{00000000-0008-0000-0700-0000DDE60800}"/>
            </a:ext>
          </a:extLst>
        </xdr:cNvPr>
        <xdr:cNvSpPr>
          <a:spLocks noChangeShapeType="1"/>
        </xdr:cNvSpPr>
      </xdr:nvSpPr>
      <xdr:spPr bwMode="auto">
        <a:xfrm>
          <a:off x="9525" y="1828800"/>
          <a:ext cx="39052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12</xdr:row>
      <xdr:rowOff>9525</xdr:rowOff>
    </xdr:to>
    <xdr:sp macro="" textlink="">
      <xdr:nvSpPr>
        <xdr:cNvPr id="583390" name="Line 4">
          <a:extLst>
            <a:ext uri="{FF2B5EF4-FFF2-40B4-BE49-F238E27FC236}">
              <a16:creationId xmlns:a16="http://schemas.microsoft.com/office/drawing/2014/main" id="{00000000-0008-0000-0700-0000DEE60800}"/>
            </a:ext>
          </a:extLst>
        </xdr:cNvPr>
        <xdr:cNvSpPr>
          <a:spLocks noChangeShapeType="1"/>
        </xdr:cNvSpPr>
      </xdr:nvSpPr>
      <xdr:spPr bwMode="auto">
        <a:xfrm>
          <a:off x="9525" y="1828800"/>
          <a:ext cx="390525"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13</xdr:row>
      <xdr:rowOff>6350</xdr:rowOff>
    </xdr:to>
    <xdr:sp macro="" textlink="">
      <xdr:nvSpPr>
        <xdr:cNvPr id="583391" name="Line 5">
          <a:extLst>
            <a:ext uri="{FF2B5EF4-FFF2-40B4-BE49-F238E27FC236}">
              <a16:creationId xmlns:a16="http://schemas.microsoft.com/office/drawing/2014/main" id="{00000000-0008-0000-0700-0000DFE60800}"/>
            </a:ext>
          </a:extLst>
        </xdr:cNvPr>
        <xdr:cNvSpPr>
          <a:spLocks noChangeShapeType="1"/>
        </xdr:cNvSpPr>
      </xdr:nvSpPr>
      <xdr:spPr bwMode="auto">
        <a:xfrm>
          <a:off x="9525" y="1847850"/>
          <a:ext cx="390525" cy="1263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8</xdr:col>
      <xdr:colOff>0</xdr:colOff>
      <xdr:row>14</xdr:row>
      <xdr:rowOff>0</xdr:rowOff>
    </xdr:to>
    <xdr:sp macro="" textlink="">
      <xdr:nvSpPr>
        <xdr:cNvPr id="583392" name="Line 6">
          <a:extLst>
            <a:ext uri="{FF2B5EF4-FFF2-40B4-BE49-F238E27FC236}">
              <a16:creationId xmlns:a16="http://schemas.microsoft.com/office/drawing/2014/main" id="{00000000-0008-0000-0700-0000E0E60800}"/>
            </a:ext>
          </a:extLst>
        </xdr:cNvPr>
        <xdr:cNvSpPr>
          <a:spLocks noChangeShapeType="1"/>
        </xdr:cNvSpPr>
      </xdr:nvSpPr>
      <xdr:spPr bwMode="auto">
        <a:xfrm>
          <a:off x="1628775" y="2971800"/>
          <a:ext cx="11430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9526</xdr:colOff>
      <xdr:row>2</xdr:row>
      <xdr:rowOff>1</xdr:rowOff>
    </xdr:from>
    <xdr:to>
      <xdr:col>20</xdr:col>
      <xdr:colOff>552451</xdr:colOff>
      <xdr:row>5</xdr:row>
      <xdr:rowOff>238126</xdr:rowOff>
    </xdr:to>
    <xdr:sp macro="" textlink="">
      <xdr:nvSpPr>
        <xdr:cNvPr id="3144" name="Text Box 54">
          <a:extLst>
            <a:ext uri="{FF2B5EF4-FFF2-40B4-BE49-F238E27FC236}">
              <a16:creationId xmlns:a16="http://schemas.microsoft.com/office/drawing/2014/main" id="{00000000-0008-0000-0700-0000480C0000}"/>
            </a:ext>
          </a:extLst>
        </xdr:cNvPr>
        <xdr:cNvSpPr txBox="1">
          <a:spLocks noChangeArrowheads="1"/>
        </xdr:cNvSpPr>
      </xdr:nvSpPr>
      <xdr:spPr bwMode="auto">
        <a:xfrm>
          <a:off x="2219326" y="581026"/>
          <a:ext cx="5600700" cy="1009650"/>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900" b="0" i="0" u="none" strike="noStrike" baseline="0">
              <a:solidFill>
                <a:srgbClr val="000000"/>
              </a:solidFill>
              <a:latin typeface="ＭＳ Ｐゴシック"/>
              <a:ea typeface="ＭＳ Ｐゴシック"/>
            </a:rPr>
            <a:t>この内訳票は、調査票様式－１に記入していただく「Ａ　割増の対象としている基準内手当（ａ）」、「Ｂ　割増の対象としていない基準内手当（ｂ）」の基礎資料となるものです。</a:t>
          </a:r>
        </a:p>
        <a:p>
          <a:pPr algn="l" rtl="0">
            <a:lnSpc>
              <a:spcPts val="1100"/>
            </a:lnSpc>
            <a:defRPr sz="1000"/>
          </a:pPr>
          <a:r>
            <a:rPr lang="ja-JP" altLang="en-US" sz="900" b="0" i="0" u="none" strike="noStrike" baseline="0">
              <a:solidFill>
                <a:srgbClr val="000000"/>
              </a:solidFill>
              <a:latin typeface="ＭＳ Ｐゴシック"/>
              <a:ea typeface="ＭＳ Ｐゴシック"/>
            </a:rPr>
            <a:t>調査対象労働者のそれぞれについて、調査対象期間に支給した各種の手当毎の内訳を記入し、各労働者について集計したものを、調査票様式－１の該当欄に転記してください。</a:t>
          </a:r>
          <a:endParaRPr lang="en-US" altLang="ja-JP"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0</xdr:colOff>
      <xdr:row>0</xdr:row>
      <xdr:rowOff>9525</xdr:rowOff>
    </xdr:from>
    <xdr:to>
      <xdr:col>8</xdr:col>
      <xdr:colOff>0</xdr:colOff>
      <xdr:row>6</xdr:row>
      <xdr:rowOff>190500</xdr:rowOff>
    </xdr:to>
    <xdr:sp macro="" textlink="">
      <xdr:nvSpPr>
        <xdr:cNvPr id="583395" name="Line 55">
          <a:extLst>
            <a:ext uri="{FF2B5EF4-FFF2-40B4-BE49-F238E27FC236}">
              <a16:creationId xmlns:a16="http://schemas.microsoft.com/office/drawing/2014/main" id="{00000000-0008-0000-0700-0000E3E60800}"/>
            </a:ext>
          </a:extLst>
        </xdr:cNvPr>
        <xdr:cNvSpPr>
          <a:spLocks noChangeShapeType="1"/>
        </xdr:cNvSpPr>
      </xdr:nvSpPr>
      <xdr:spPr bwMode="auto">
        <a:xfrm flipV="1">
          <a:off x="1743075" y="9525"/>
          <a:ext cx="0" cy="17907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104</xdr:row>
      <xdr:rowOff>9525</xdr:rowOff>
    </xdr:from>
    <xdr:to>
      <xdr:col>8</xdr:col>
      <xdr:colOff>0</xdr:colOff>
      <xdr:row>111</xdr:row>
      <xdr:rowOff>114300</xdr:rowOff>
    </xdr:to>
    <xdr:sp macro="" textlink="">
      <xdr:nvSpPr>
        <xdr:cNvPr id="583396" name="Line 56">
          <a:extLst>
            <a:ext uri="{FF2B5EF4-FFF2-40B4-BE49-F238E27FC236}">
              <a16:creationId xmlns:a16="http://schemas.microsoft.com/office/drawing/2014/main" id="{00000000-0008-0000-0700-0000E4E60800}"/>
            </a:ext>
          </a:extLst>
        </xdr:cNvPr>
        <xdr:cNvSpPr>
          <a:spLocks noChangeShapeType="1"/>
        </xdr:cNvSpPr>
      </xdr:nvSpPr>
      <xdr:spPr bwMode="auto">
        <a:xfrm flipV="1">
          <a:off x="1743075" y="1625917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5</xdr:row>
      <xdr:rowOff>0</xdr:rowOff>
    </xdr:from>
    <xdr:to>
      <xdr:col>7</xdr:col>
      <xdr:colOff>47625</xdr:colOff>
      <xdr:row>6</xdr:row>
      <xdr:rowOff>38100</xdr:rowOff>
    </xdr:to>
    <xdr:sp macro="" textlink="">
      <xdr:nvSpPr>
        <xdr:cNvPr id="583397" name="Rectangle 58">
          <a:extLst>
            <a:ext uri="{FF2B5EF4-FFF2-40B4-BE49-F238E27FC236}">
              <a16:creationId xmlns:a16="http://schemas.microsoft.com/office/drawing/2014/main" id="{00000000-0008-0000-0700-0000E5E60800}"/>
            </a:ext>
          </a:extLst>
        </xdr:cNvPr>
        <xdr:cNvSpPr>
          <a:spLocks noChangeArrowheads="1"/>
        </xdr:cNvSpPr>
      </xdr:nvSpPr>
      <xdr:spPr bwMode="auto">
        <a:xfrm>
          <a:off x="66675" y="1352550"/>
          <a:ext cx="1609725" cy="295275"/>
        </a:xfrm>
        <a:prstGeom prst="rect">
          <a:avLst/>
        </a:prstGeom>
        <a:solidFill>
          <a:srgbClr val="C0C0C0"/>
        </a:solidFill>
        <a:ln w="12700">
          <a:solidFill>
            <a:srgbClr val="000000"/>
          </a:solidFill>
          <a:miter lim="800000"/>
          <a:headEnd/>
          <a:tailEnd/>
        </a:ln>
      </xdr:spPr>
    </xdr:sp>
    <xdr:clientData/>
  </xdr:twoCellAnchor>
  <xdr:twoCellAnchor>
    <xdr:from>
      <xdr:col>3</xdr:col>
      <xdr:colOff>457200</xdr:colOff>
      <xdr:row>5</xdr:row>
      <xdr:rowOff>0</xdr:rowOff>
    </xdr:from>
    <xdr:to>
      <xdr:col>3</xdr:col>
      <xdr:colOff>457200</xdr:colOff>
      <xdr:row>6</xdr:row>
      <xdr:rowOff>38100</xdr:rowOff>
    </xdr:to>
    <xdr:sp macro="" textlink="">
      <xdr:nvSpPr>
        <xdr:cNvPr id="583398" name="Line 59">
          <a:extLst>
            <a:ext uri="{FF2B5EF4-FFF2-40B4-BE49-F238E27FC236}">
              <a16:creationId xmlns:a16="http://schemas.microsoft.com/office/drawing/2014/main" id="{00000000-0008-0000-0700-0000E6E60800}"/>
            </a:ext>
          </a:extLst>
        </xdr:cNvPr>
        <xdr:cNvSpPr>
          <a:spLocks noChangeShapeType="1"/>
        </xdr:cNvSpPr>
      </xdr:nvSpPr>
      <xdr:spPr bwMode="auto">
        <a:xfrm>
          <a:off x="857250" y="1352550"/>
          <a:ext cx="0" cy="2952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117475</xdr:colOff>
      <xdr:row>5</xdr:row>
      <xdr:rowOff>79375</xdr:rowOff>
    </xdr:from>
    <xdr:to>
      <xdr:col>3</xdr:col>
      <xdr:colOff>496688</xdr:colOff>
      <xdr:row>6</xdr:row>
      <xdr:rowOff>122</xdr:rowOff>
    </xdr:to>
    <xdr:sp macro="" textlink="">
      <xdr:nvSpPr>
        <xdr:cNvPr id="3132" name="Text Box 60">
          <a:extLst>
            <a:ext uri="{FF2B5EF4-FFF2-40B4-BE49-F238E27FC236}">
              <a16:creationId xmlns:a16="http://schemas.microsoft.com/office/drawing/2014/main" id="{00000000-0008-0000-0700-00003C0C0000}"/>
            </a:ext>
          </a:extLst>
        </xdr:cNvPr>
        <xdr:cNvSpPr txBox="1">
          <a:spLocks noChangeArrowheads="1"/>
        </xdr:cNvSpPr>
      </xdr:nvSpPr>
      <xdr:spPr bwMode="auto">
        <a:xfrm>
          <a:off x="114300" y="1438275"/>
          <a:ext cx="695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3</xdr:row>
      <xdr:rowOff>0</xdr:rowOff>
    </xdr:from>
    <xdr:to>
      <xdr:col>7</xdr:col>
      <xdr:colOff>47625</xdr:colOff>
      <xdr:row>5</xdr:row>
      <xdr:rowOff>0</xdr:rowOff>
    </xdr:to>
    <xdr:sp macro="" textlink="">
      <xdr:nvSpPr>
        <xdr:cNvPr id="583400" name="Rectangle 61">
          <a:extLst>
            <a:ext uri="{FF2B5EF4-FFF2-40B4-BE49-F238E27FC236}">
              <a16:creationId xmlns:a16="http://schemas.microsoft.com/office/drawing/2014/main" id="{00000000-0008-0000-0700-0000E8E60800}"/>
            </a:ext>
          </a:extLst>
        </xdr:cNvPr>
        <xdr:cNvSpPr>
          <a:spLocks noChangeArrowheads="1"/>
        </xdr:cNvSpPr>
      </xdr:nvSpPr>
      <xdr:spPr bwMode="auto">
        <a:xfrm>
          <a:off x="66675" y="838200"/>
          <a:ext cx="1609725" cy="514350"/>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2</xdr:row>
      <xdr:rowOff>9525</xdr:rowOff>
    </xdr:from>
    <xdr:to>
      <xdr:col>7</xdr:col>
      <xdr:colOff>47625</xdr:colOff>
      <xdr:row>3</xdr:row>
      <xdr:rowOff>0</xdr:rowOff>
    </xdr:to>
    <xdr:sp macro="" textlink="">
      <xdr:nvSpPr>
        <xdr:cNvPr id="583401" name="Rectangle 62">
          <a:extLst>
            <a:ext uri="{FF2B5EF4-FFF2-40B4-BE49-F238E27FC236}">
              <a16:creationId xmlns:a16="http://schemas.microsoft.com/office/drawing/2014/main" id="{00000000-0008-0000-0700-0000E9E60800}"/>
            </a:ext>
          </a:extLst>
        </xdr:cNvPr>
        <xdr:cNvSpPr>
          <a:spLocks noChangeArrowheads="1"/>
        </xdr:cNvSpPr>
      </xdr:nvSpPr>
      <xdr:spPr bwMode="auto">
        <a:xfrm>
          <a:off x="66675" y="590550"/>
          <a:ext cx="1609725" cy="247650"/>
        </a:xfrm>
        <a:prstGeom prst="rect">
          <a:avLst/>
        </a:prstGeom>
        <a:solidFill>
          <a:srgbClr val="C0C0C0"/>
        </a:solidFill>
        <a:ln w="12700">
          <a:solidFill>
            <a:srgbClr val="000000"/>
          </a:solidFill>
          <a:miter lim="800000"/>
          <a:headEnd/>
          <a:tailEnd/>
        </a:ln>
      </xdr:spPr>
    </xdr:sp>
    <xdr:clientData/>
  </xdr:twoCellAnchor>
  <xdr:twoCellAnchor>
    <xdr:from>
      <xdr:col>2</xdr:col>
      <xdr:colOff>0</xdr:colOff>
      <xdr:row>1</xdr:row>
      <xdr:rowOff>28574</xdr:rowOff>
    </xdr:from>
    <xdr:to>
      <xdr:col>5</xdr:col>
      <xdr:colOff>41295</xdr:colOff>
      <xdr:row>3</xdr:row>
      <xdr:rowOff>54160</xdr:rowOff>
    </xdr:to>
    <xdr:sp macro="" textlink="">
      <xdr:nvSpPr>
        <xdr:cNvPr id="3135" name="Text Box 63">
          <a:extLst>
            <a:ext uri="{FF2B5EF4-FFF2-40B4-BE49-F238E27FC236}">
              <a16:creationId xmlns:a16="http://schemas.microsoft.com/office/drawing/2014/main" id="{00000000-0008-0000-0700-00003F0C0000}"/>
            </a:ext>
          </a:extLst>
        </xdr:cNvPr>
        <xdr:cNvSpPr txBox="1">
          <a:spLocks noChangeArrowheads="1"/>
        </xdr:cNvSpPr>
      </xdr:nvSpPr>
      <xdr:spPr bwMode="auto">
        <a:xfrm>
          <a:off x="266700" y="276224"/>
          <a:ext cx="1212870" cy="616136"/>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＜様式－２＞</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twoCellAnchor>
    <xdr:from>
      <xdr:col>8</xdr:col>
      <xdr:colOff>0</xdr:colOff>
      <xdr:row>55</xdr:row>
      <xdr:rowOff>9524</xdr:rowOff>
    </xdr:from>
    <xdr:to>
      <xdr:col>8</xdr:col>
      <xdr:colOff>0</xdr:colOff>
      <xdr:row>62</xdr:row>
      <xdr:rowOff>104774</xdr:rowOff>
    </xdr:to>
    <xdr:sp macro="" textlink="">
      <xdr:nvSpPr>
        <xdr:cNvPr id="583403" name="Line 56">
          <a:extLst>
            <a:ext uri="{FF2B5EF4-FFF2-40B4-BE49-F238E27FC236}">
              <a16:creationId xmlns:a16="http://schemas.microsoft.com/office/drawing/2014/main" id="{00000000-0008-0000-0700-0000EBE60800}"/>
            </a:ext>
          </a:extLst>
        </xdr:cNvPr>
        <xdr:cNvSpPr>
          <a:spLocks noChangeShapeType="1"/>
        </xdr:cNvSpPr>
      </xdr:nvSpPr>
      <xdr:spPr bwMode="auto">
        <a:xfrm flipV="1">
          <a:off x="1743075" y="9115424"/>
          <a:ext cx="0" cy="109537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153</xdr:row>
      <xdr:rowOff>9525</xdr:rowOff>
    </xdr:from>
    <xdr:to>
      <xdr:col>8</xdr:col>
      <xdr:colOff>0</xdr:colOff>
      <xdr:row>160</xdr:row>
      <xdr:rowOff>114300</xdr:rowOff>
    </xdr:to>
    <xdr:sp macro="" textlink="">
      <xdr:nvSpPr>
        <xdr:cNvPr id="18" name="Line 56">
          <a:extLst>
            <a:ext uri="{FF2B5EF4-FFF2-40B4-BE49-F238E27FC236}">
              <a16:creationId xmlns:a16="http://schemas.microsoft.com/office/drawing/2014/main" id="{00000000-0008-0000-0700-000012000000}"/>
            </a:ext>
          </a:extLst>
        </xdr:cNvPr>
        <xdr:cNvSpPr>
          <a:spLocks noChangeShapeType="1"/>
        </xdr:cNvSpPr>
      </xdr:nvSpPr>
      <xdr:spPr bwMode="auto">
        <a:xfrm flipV="1">
          <a:off x="1743075" y="1624012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202</xdr:row>
      <xdr:rowOff>9525</xdr:rowOff>
    </xdr:from>
    <xdr:to>
      <xdr:col>8</xdr:col>
      <xdr:colOff>0</xdr:colOff>
      <xdr:row>209</xdr:row>
      <xdr:rowOff>114300</xdr:rowOff>
    </xdr:to>
    <xdr:sp macro="" textlink="">
      <xdr:nvSpPr>
        <xdr:cNvPr id="19" name="Line 56">
          <a:extLst>
            <a:ext uri="{FF2B5EF4-FFF2-40B4-BE49-F238E27FC236}">
              <a16:creationId xmlns:a16="http://schemas.microsoft.com/office/drawing/2014/main" id="{00000000-0008-0000-0700-000013000000}"/>
            </a:ext>
          </a:extLst>
        </xdr:cNvPr>
        <xdr:cNvSpPr>
          <a:spLocks noChangeShapeType="1"/>
        </xdr:cNvSpPr>
      </xdr:nvSpPr>
      <xdr:spPr bwMode="auto">
        <a:xfrm flipV="1">
          <a:off x="1743075" y="2338387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251</xdr:row>
      <xdr:rowOff>9525</xdr:rowOff>
    </xdr:from>
    <xdr:to>
      <xdr:col>8</xdr:col>
      <xdr:colOff>0</xdr:colOff>
      <xdr:row>258</xdr:row>
      <xdr:rowOff>114300</xdr:rowOff>
    </xdr:to>
    <xdr:sp macro="" textlink="">
      <xdr:nvSpPr>
        <xdr:cNvPr id="20" name="Line 56">
          <a:extLst>
            <a:ext uri="{FF2B5EF4-FFF2-40B4-BE49-F238E27FC236}">
              <a16:creationId xmlns:a16="http://schemas.microsoft.com/office/drawing/2014/main" id="{00000000-0008-0000-0700-000014000000}"/>
            </a:ext>
          </a:extLst>
        </xdr:cNvPr>
        <xdr:cNvSpPr>
          <a:spLocks noChangeShapeType="1"/>
        </xdr:cNvSpPr>
      </xdr:nvSpPr>
      <xdr:spPr bwMode="auto">
        <a:xfrm flipV="1">
          <a:off x="1743075" y="3052762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3</xdr:col>
      <xdr:colOff>9524</xdr:colOff>
      <xdr:row>11</xdr:row>
      <xdr:rowOff>9525</xdr:rowOff>
    </xdr:to>
    <xdr:sp macro="" textlink="">
      <xdr:nvSpPr>
        <xdr:cNvPr id="22" name="Line 5">
          <a:extLst>
            <a:ext uri="{FF2B5EF4-FFF2-40B4-BE49-F238E27FC236}">
              <a16:creationId xmlns:a16="http://schemas.microsoft.com/office/drawing/2014/main" id="{00000000-0008-0000-0700-000016000000}"/>
            </a:ext>
          </a:extLst>
        </xdr:cNvPr>
        <xdr:cNvSpPr>
          <a:spLocks noChangeShapeType="1"/>
        </xdr:cNvSpPr>
      </xdr:nvSpPr>
      <xdr:spPr bwMode="auto">
        <a:xfrm>
          <a:off x="0" y="1828800"/>
          <a:ext cx="409574"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7</xdr:row>
      <xdr:rowOff>9525</xdr:rowOff>
    </xdr:from>
    <xdr:to>
      <xdr:col>3</xdr:col>
      <xdr:colOff>0</xdr:colOff>
      <xdr:row>10</xdr:row>
      <xdr:rowOff>0</xdr:rowOff>
    </xdr:to>
    <xdr:sp macro="" textlink="">
      <xdr:nvSpPr>
        <xdr:cNvPr id="584368" name="Line 1">
          <a:extLst>
            <a:ext uri="{FF2B5EF4-FFF2-40B4-BE49-F238E27FC236}">
              <a16:creationId xmlns:a16="http://schemas.microsoft.com/office/drawing/2014/main" id="{00000000-0008-0000-0800-0000B0EA0800}"/>
            </a:ext>
          </a:extLst>
        </xdr:cNvPr>
        <xdr:cNvSpPr>
          <a:spLocks noChangeShapeType="1"/>
        </xdr:cNvSpPr>
      </xdr:nvSpPr>
      <xdr:spPr bwMode="auto">
        <a:xfrm>
          <a:off x="9525" y="1971675"/>
          <a:ext cx="447675"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28575</xdr:rowOff>
    </xdr:from>
    <xdr:to>
      <xdr:col>3</xdr:col>
      <xdr:colOff>0</xdr:colOff>
      <xdr:row>11</xdr:row>
      <xdr:rowOff>0</xdr:rowOff>
    </xdr:to>
    <xdr:sp macro="" textlink="">
      <xdr:nvSpPr>
        <xdr:cNvPr id="584369" name="Line 2">
          <a:extLst>
            <a:ext uri="{FF2B5EF4-FFF2-40B4-BE49-F238E27FC236}">
              <a16:creationId xmlns:a16="http://schemas.microsoft.com/office/drawing/2014/main" id="{00000000-0008-0000-0800-0000B1EA0800}"/>
            </a:ext>
          </a:extLst>
        </xdr:cNvPr>
        <xdr:cNvSpPr>
          <a:spLocks noChangeShapeType="1"/>
        </xdr:cNvSpPr>
      </xdr:nvSpPr>
      <xdr:spPr bwMode="auto">
        <a:xfrm>
          <a:off x="9525" y="1990725"/>
          <a:ext cx="44767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11</xdr:row>
      <xdr:rowOff>0</xdr:rowOff>
    </xdr:from>
    <xdr:to>
      <xdr:col>10</xdr:col>
      <xdr:colOff>0</xdr:colOff>
      <xdr:row>12</xdr:row>
      <xdr:rowOff>0</xdr:rowOff>
    </xdr:to>
    <xdr:sp macro="" textlink="">
      <xdr:nvSpPr>
        <xdr:cNvPr id="584370" name="Line 3">
          <a:extLst>
            <a:ext uri="{FF2B5EF4-FFF2-40B4-BE49-F238E27FC236}">
              <a16:creationId xmlns:a16="http://schemas.microsoft.com/office/drawing/2014/main" id="{00000000-0008-0000-0800-0000B2EA0800}"/>
            </a:ext>
          </a:extLst>
        </xdr:cNvPr>
        <xdr:cNvSpPr>
          <a:spLocks noChangeShapeType="1"/>
        </xdr:cNvSpPr>
      </xdr:nvSpPr>
      <xdr:spPr bwMode="auto">
        <a:xfrm>
          <a:off x="1581150" y="3028950"/>
          <a:ext cx="1238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9</xdr:row>
      <xdr:rowOff>0</xdr:rowOff>
    </xdr:to>
    <xdr:sp macro="" textlink="">
      <xdr:nvSpPr>
        <xdr:cNvPr id="584371" name="Line 5">
          <a:extLst>
            <a:ext uri="{FF2B5EF4-FFF2-40B4-BE49-F238E27FC236}">
              <a16:creationId xmlns:a16="http://schemas.microsoft.com/office/drawing/2014/main" id="{00000000-0008-0000-0800-0000B3EA0800}"/>
            </a:ext>
          </a:extLst>
        </xdr:cNvPr>
        <xdr:cNvSpPr>
          <a:spLocks noChangeShapeType="1"/>
        </xdr:cNvSpPr>
      </xdr:nvSpPr>
      <xdr:spPr bwMode="auto">
        <a:xfrm>
          <a:off x="9525" y="1962150"/>
          <a:ext cx="4476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8</xdr:row>
      <xdr:rowOff>0</xdr:rowOff>
    </xdr:to>
    <xdr:sp macro="" textlink="">
      <xdr:nvSpPr>
        <xdr:cNvPr id="584372" name="Line 6">
          <a:extLst>
            <a:ext uri="{FF2B5EF4-FFF2-40B4-BE49-F238E27FC236}">
              <a16:creationId xmlns:a16="http://schemas.microsoft.com/office/drawing/2014/main" id="{00000000-0008-0000-0800-0000B4EA0800}"/>
            </a:ext>
          </a:extLst>
        </xdr:cNvPr>
        <xdr:cNvSpPr>
          <a:spLocks noChangeShapeType="1"/>
        </xdr:cNvSpPr>
      </xdr:nvSpPr>
      <xdr:spPr bwMode="auto">
        <a:xfrm flipH="1" flipV="1">
          <a:off x="9525" y="1962150"/>
          <a:ext cx="4476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6</xdr:row>
      <xdr:rowOff>238125</xdr:rowOff>
    </xdr:to>
    <xdr:sp macro="" textlink="">
      <xdr:nvSpPr>
        <xdr:cNvPr id="584374" name="Line 8">
          <a:extLst>
            <a:ext uri="{FF2B5EF4-FFF2-40B4-BE49-F238E27FC236}">
              <a16:creationId xmlns:a16="http://schemas.microsoft.com/office/drawing/2014/main" id="{00000000-0008-0000-0800-0000B6EA0800}"/>
            </a:ext>
          </a:extLst>
        </xdr:cNvPr>
        <xdr:cNvSpPr>
          <a:spLocks noChangeShapeType="1"/>
        </xdr:cNvSpPr>
      </xdr:nvSpPr>
      <xdr:spPr bwMode="auto">
        <a:xfrm flipV="1">
          <a:off x="1704975" y="0"/>
          <a:ext cx="0" cy="19431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59</xdr:row>
      <xdr:rowOff>9525</xdr:rowOff>
    </xdr:from>
    <xdr:to>
      <xdr:col>10</xdr:col>
      <xdr:colOff>0</xdr:colOff>
      <xdr:row>63</xdr:row>
      <xdr:rowOff>142875</xdr:rowOff>
    </xdr:to>
    <xdr:sp macro="" textlink="">
      <xdr:nvSpPr>
        <xdr:cNvPr id="584375" name="Line 9">
          <a:extLst>
            <a:ext uri="{FF2B5EF4-FFF2-40B4-BE49-F238E27FC236}">
              <a16:creationId xmlns:a16="http://schemas.microsoft.com/office/drawing/2014/main" id="{00000000-0008-0000-0800-0000B7EA0800}"/>
            </a:ext>
          </a:extLst>
        </xdr:cNvPr>
        <xdr:cNvSpPr>
          <a:spLocks noChangeShapeType="1"/>
        </xdr:cNvSpPr>
      </xdr:nvSpPr>
      <xdr:spPr bwMode="auto">
        <a:xfrm flipV="1">
          <a:off x="1704975" y="17002125"/>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5</xdr:row>
      <xdr:rowOff>28575</xdr:rowOff>
    </xdr:from>
    <xdr:to>
      <xdr:col>9</xdr:col>
      <xdr:colOff>38100</xdr:colOff>
      <xdr:row>6</xdr:row>
      <xdr:rowOff>47625</xdr:rowOff>
    </xdr:to>
    <xdr:sp macro="" textlink="">
      <xdr:nvSpPr>
        <xdr:cNvPr id="584376" name="Rectangle 11">
          <a:extLst>
            <a:ext uri="{FF2B5EF4-FFF2-40B4-BE49-F238E27FC236}">
              <a16:creationId xmlns:a16="http://schemas.microsoft.com/office/drawing/2014/main" id="{00000000-0008-0000-0800-0000B8EA0800}"/>
            </a:ext>
          </a:extLst>
        </xdr:cNvPr>
        <xdr:cNvSpPr>
          <a:spLocks noChangeArrowheads="1"/>
        </xdr:cNvSpPr>
      </xdr:nvSpPr>
      <xdr:spPr bwMode="auto">
        <a:xfrm>
          <a:off x="66675" y="1476375"/>
          <a:ext cx="1552575" cy="276225"/>
        </a:xfrm>
        <a:prstGeom prst="rect">
          <a:avLst/>
        </a:prstGeom>
        <a:solidFill>
          <a:srgbClr val="C0C0C0"/>
        </a:solidFill>
        <a:ln w="12700">
          <a:solidFill>
            <a:srgbClr val="000000"/>
          </a:solidFill>
          <a:miter lim="800000"/>
          <a:headEnd/>
          <a:tailEnd/>
        </a:ln>
      </xdr:spPr>
    </xdr:sp>
    <xdr:clientData/>
  </xdr:twoCellAnchor>
  <xdr:twoCellAnchor>
    <xdr:from>
      <xdr:col>5</xdr:col>
      <xdr:colOff>85725</xdr:colOff>
      <xdr:row>5</xdr:row>
      <xdr:rowOff>28575</xdr:rowOff>
    </xdr:from>
    <xdr:to>
      <xdr:col>5</xdr:col>
      <xdr:colOff>85725</xdr:colOff>
      <xdr:row>6</xdr:row>
      <xdr:rowOff>47625</xdr:rowOff>
    </xdr:to>
    <xdr:sp macro="" textlink="">
      <xdr:nvSpPr>
        <xdr:cNvPr id="584377" name="Line 12">
          <a:extLst>
            <a:ext uri="{FF2B5EF4-FFF2-40B4-BE49-F238E27FC236}">
              <a16:creationId xmlns:a16="http://schemas.microsoft.com/office/drawing/2014/main" id="{00000000-0008-0000-0800-0000B9EA0800}"/>
            </a:ext>
          </a:extLst>
        </xdr:cNvPr>
        <xdr:cNvSpPr>
          <a:spLocks noChangeShapeType="1"/>
        </xdr:cNvSpPr>
      </xdr:nvSpPr>
      <xdr:spPr bwMode="auto">
        <a:xfrm>
          <a:off x="904875" y="1476375"/>
          <a:ext cx="0" cy="2762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117475</xdr:colOff>
      <xdr:row>5</xdr:row>
      <xdr:rowOff>79375</xdr:rowOff>
    </xdr:from>
    <xdr:to>
      <xdr:col>5</xdr:col>
      <xdr:colOff>173423</xdr:colOff>
      <xdr:row>6</xdr:row>
      <xdr:rowOff>3175</xdr:rowOff>
    </xdr:to>
    <xdr:sp macro="" textlink="">
      <xdr:nvSpPr>
        <xdr:cNvPr id="4109" name="Text Box 13">
          <a:extLst>
            <a:ext uri="{FF2B5EF4-FFF2-40B4-BE49-F238E27FC236}">
              <a16:creationId xmlns:a16="http://schemas.microsoft.com/office/drawing/2014/main" id="{00000000-0008-0000-0800-00000D100000}"/>
            </a:ext>
          </a:extLst>
        </xdr:cNvPr>
        <xdr:cNvSpPr txBox="1">
          <a:spLocks noChangeArrowheads="1"/>
        </xdr:cNvSpPr>
      </xdr:nvSpPr>
      <xdr:spPr bwMode="auto">
        <a:xfrm>
          <a:off x="114300" y="1447800"/>
          <a:ext cx="7143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3</xdr:row>
      <xdr:rowOff>47625</xdr:rowOff>
    </xdr:from>
    <xdr:to>
      <xdr:col>9</xdr:col>
      <xdr:colOff>38100</xdr:colOff>
      <xdr:row>5</xdr:row>
      <xdr:rowOff>28575</xdr:rowOff>
    </xdr:to>
    <xdr:sp macro="" textlink="">
      <xdr:nvSpPr>
        <xdr:cNvPr id="584379" name="Rectangle 14">
          <a:extLst>
            <a:ext uri="{FF2B5EF4-FFF2-40B4-BE49-F238E27FC236}">
              <a16:creationId xmlns:a16="http://schemas.microsoft.com/office/drawing/2014/main" id="{00000000-0008-0000-0800-0000BBEA0800}"/>
            </a:ext>
          </a:extLst>
        </xdr:cNvPr>
        <xdr:cNvSpPr>
          <a:spLocks noChangeArrowheads="1"/>
        </xdr:cNvSpPr>
      </xdr:nvSpPr>
      <xdr:spPr bwMode="auto">
        <a:xfrm>
          <a:off x="66675" y="981075"/>
          <a:ext cx="1552575" cy="495300"/>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2</xdr:row>
      <xdr:rowOff>76200</xdr:rowOff>
    </xdr:from>
    <xdr:to>
      <xdr:col>9</xdr:col>
      <xdr:colOff>38100</xdr:colOff>
      <xdr:row>3</xdr:row>
      <xdr:rowOff>47625</xdr:rowOff>
    </xdr:to>
    <xdr:sp macro="" textlink="">
      <xdr:nvSpPr>
        <xdr:cNvPr id="584380" name="Rectangle 15">
          <a:extLst>
            <a:ext uri="{FF2B5EF4-FFF2-40B4-BE49-F238E27FC236}">
              <a16:creationId xmlns:a16="http://schemas.microsoft.com/office/drawing/2014/main" id="{00000000-0008-0000-0800-0000BCEA0800}"/>
            </a:ext>
          </a:extLst>
        </xdr:cNvPr>
        <xdr:cNvSpPr>
          <a:spLocks noChangeArrowheads="1"/>
        </xdr:cNvSpPr>
      </xdr:nvSpPr>
      <xdr:spPr bwMode="auto">
        <a:xfrm>
          <a:off x="66675" y="742950"/>
          <a:ext cx="1552575" cy="238125"/>
        </a:xfrm>
        <a:prstGeom prst="rect">
          <a:avLst/>
        </a:prstGeom>
        <a:solidFill>
          <a:srgbClr val="C0C0C0"/>
        </a:solidFill>
        <a:ln w="12700">
          <a:solidFill>
            <a:srgbClr val="000000"/>
          </a:solidFill>
          <a:miter lim="800000"/>
          <a:headEnd/>
          <a:tailEnd/>
        </a:ln>
      </xdr:spPr>
    </xdr:sp>
    <xdr:clientData/>
  </xdr:twoCellAnchor>
  <xdr:twoCellAnchor>
    <xdr:from>
      <xdr:col>1</xdr:col>
      <xdr:colOff>133574</xdr:colOff>
      <xdr:row>1</xdr:row>
      <xdr:rowOff>99546</xdr:rowOff>
    </xdr:from>
    <xdr:to>
      <xdr:col>8</xdr:col>
      <xdr:colOff>90532</xdr:colOff>
      <xdr:row>3</xdr:row>
      <xdr:rowOff>116587</xdr:rowOff>
    </xdr:to>
    <xdr:sp macro="" textlink="">
      <xdr:nvSpPr>
        <xdr:cNvPr id="4112" name="Text Box 16">
          <a:extLst>
            <a:ext uri="{FF2B5EF4-FFF2-40B4-BE49-F238E27FC236}">
              <a16:creationId xmlns:a16="http://schemas.microsoft.com/office/drawing/2014/main" id="{00000000-0008-0000-0800-000010100000}"/>
            </a:ext>
          </a:extLst>
        </xdr:cNvPr>
        <xdr:cNvSpPr txBox="1">
          <a:spLocks noChangeArrowheads="1"/>
        </xdr:cNvSpPr>
      </xdr:nvSpPr>
      <xdr:spPr bwMode="auto">
        <a:xfrm>
          <a:off x="285974" y="432921"/>
          <a:ext cx="1166633" cy="617116"/>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＜様式－３＞</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twoCellAnchor>
    <xdr:from>
      <xdr:col>10</xdr:col>
      <xdr:colOff>171402</xdr:colOff>
      <xdr:row>2</xdr:row>
      <xdr:rowOff>0</xdr:rowOff>
    </xdr:from>
    <xdr:to>
      <xdr:col>23</xdr:col>
      <xdr:colOff>438150</xdr:colOff>
      <xdr:row>6</xdr:row>
      <xdr:rowOff>118223</xdr:rowOff>
    </xdr:to>
    <xdr:sp macro="" textlink="">
      <xdr:nvSpPr>
        <xdr:cNvPr id="4128" name="Text Box 4">
          <a:extLst>
            <a:ext uri="{FF2B5EF4-FFF2-40B4-BE49-F238E27FC236}">
              <a16:creationId xmlns:a16="http://schemas.microsoft.com/office/drawing/2014/main" id="{00000000-0008-0000-0800-000020100000}"/>
            </a:ext>
          </a:extLst>
        </xdr:cNvPr>
        <xdr:cNvSpPr txBox="1">
          <a:spLocks noChangeArrowheads="1"/>
        </xdr:cNvSpPr>
      </xdr:nvSpPr>
      <xdr:spPr bwMode="auto">
        <a:xfrm>
          <a:off x="1895427" y="666750"/>
          <a:ext cx="6076998" cy="1156448"/>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この年計票は、調査票様式－１に記入していただく「年間労働日数」及び「臨時の給与」の基礎資料となるものです。 </a:t>
          </a: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調査対象労働者のそれぞれについて、調査対象期間を含む過去１年間の月毎の「労働日数」及び「臨時の給与」を記入し、各労働者について集計したものを、調査票様式－１の該当欄に転記してください。</a:t>
          </a:r>
          <a:endParaRPr lang="en-US" altLang="ja-JP" sz="900" b="0" i="0" u="none" strike="noStrike" baseline="0">
            <a:solidFill>
              <a:sysClr val="windowText" lastClr="000000"/>
            </a:solidFill>
            <a:latin typeface="ＭＳ Ｐゴシック"/>
            <a:ea typeface="ＭＳ Ｐゴシック"/>
          </a:endParaRPr>
        </a:p>
        <a:p>
          <a:pPr algn="l" rtl="0">
            <a:lnSpc>
              <a:spcPts val="1100"/>
            </a:lnSpc>
            <a:defRPr sz="1000"/>
          </a:pPr>
          <a:r>
            <a:rPr lang="ja-JP" altLang="ja-JP" sz="1000" b="0" i="0" baseline="0">
              <a:solidFill>
                <a:sysClr val="windowText" lastClr="000000"/>
              </a:solidFill>
              <a:effectLst/>
              <a:latin typeface="+mn-lt"/>
              <a:ea typeface="+mn-ea"/>
              <a:cs typeface="+mn-cs"/>
            </a:rPr>
            <a:t>臨時の給与が支払われた労働者、または有給休暇の取得義務の対象となる労働者について記入してください。</a:t>
          </a:r>
          <a:r>
            <a:rPr lang="ja-JP" altLang="ja-JP" sz="900" b="0" i="0" baseline="0">
              <a:solidFill>
                <a:sysClr val="windowText" lastClr="000000"/>
              </a:solidFill>
              <a:effectLst/>
              <a:latin typeface="+mn-lt"/>
              <a:ea typeface="+mn-ea"/>
              <a:cs typeface="+mn-cs"/>
            </a:rPr>
            <a:t>（様式－１の番号に合わせて（臨時の給与の支給のない労働者の欄をツメずに）記入してください）</a:t>
          </a:r>
          <a:endParaRPr lang="en-US" altLang="ja-JP" sz="900" b="0" i="0" baseline="0">
            <a:solidFill>
              <a:sysClr val="windowText" lastClr="000000"/>
            </a:solidFill>
            <a:effectLst/>
            <a:latin typeface="+mn-lt"/>
            <a:ea typeface="+mn-ea"/>
            <a:cs typeface="+mn-cs"/>
          </a:endParaRPr>
        </a:p>
        <a:p>
          <a:pPr algn="l" rtl="0">
            <a:lnSpc>
              <a:spcPts val="1100"/>
            </a:lnSpc>
            <a:defRPr sz="1000"/>
          </a:pPr>
          <a:r>
            <a:rPr lang="ja-JP" altLang="ja-JP" sz="900">
              <a:solidFill>
                <a:sysClr val="windowText" lastClr="000000"/>
              </a:solidFill>
              <a:effectLst/>
              <a:latin typeface="+mn-lt"/>
              <a:ea typeface="+mn-ea"/>
              <a:cs typeface="+mn-cs"/>
            </a:rPr>
            <a:t>９月の賃金調査対象者についても、給与年計票は</a:t>
          </a:r>
          <a:r>
            <a:rPr lang="ja-JP" altLang="en-US" sz="900">
              <a:solidFill>
                <a:sysClr val="windowText" lastClr="000000"/>
              </a:solidFill>
              <a:effectLst/>
              <a:latin typeface="+mn-lt"/>
              <a:ea typeface="+mn-ea"/>
              <a:cs typeface="+mn-cs"/>
            </a:rPr>
            <a:t>令和４</a:t>
          </a:r>
          <a:r>
            <a:rPr lang="ja-JP" altLang="ja-JP" sz="900">
              <a:solidFill>
                <a:sysClr val="windowText" lastClr="000000"/>
              </a:solidFill>
              <a:effectLst/>
              <a:latin typeface="+mn-lt"/>
              <a:ea typeface="+mn-ea"/>
              <a:cs typeface="+mn-cs"/>
            </a:rPr>
            <a:t>年</a:t>
          </a:r>
          <a:r>
            <a:rPr lang="en-US" altLang="ja-JP" sz="900">
              <a:solidFill>
                <a:sysClr val="windowText" lastClr="000000"/>
              </a:solidFill>
              <a:effectLst/>
              <a:latin typeface="+mn-lt"/>
              <a:ea typeface="+mn-ea"/>
              <a:cs typeface="+mn-cs"/>
            </a:rPr>
            <a:t>11</a:t>
          </a:r>
          <a:r>
            <a:rPr lang="ja-JP" altLang="ja-JP" sz="900">
              <a:solidFill>
                <a:sysClr val="windowText" lastClr="000000"/>
              </a:solidFill>
              <a:effectLst/>
              <a:latin typeface="+mn-lt"/>
              <a:ea typeface="+mn-ea"/>
              <a:cs typeface="+mn-cs"/>
            </a:rPr>
            <a:t>月～</a:t>
          </a:r>
          <a:r>
            <a:rPr lang="ja-JP" altLang="en-US" sz="900">
              <a:solidFill>
                <a:sysClr val="windowText" lastClr="000000"/>
              </a:solidFill>
              <a:effectLst/>
              <a:latin typeface="+mn-lt"/>
              <a:ea typeface="+mn-ea"/>
              <a:cs typeface="+mn-cs"/>
            </a:rPr>
            <a:t>令和５年</a:t>
          </a:r>
          <a:r>
            <a:rPr lang="en-US" altLang="ja-JP" sz="900">
              <a:solidFill>
                <a:sysClr val="windowText" lastClr="000000"/>
              </a:solidFill>
              <a:effectLst/>
              <a:latin typeface="+mn-lt"/>
              <a:ea typeface="+mn-ea"/>
              <a:cs typeface="+mn-cs"/>
            </a:rPr>
            <a:t>10</a:t>
          </a:r>
          <a:r>
            <a:rPr lang="ja-JP" altLang="ja-JP" sz="900">
              <a:solidFill>
                <a:sysClr val="windowText" lastClr="000000"/>
              </a:solidFill>
              <a:effectLst/>
              <a:latin typeface="+mn-lt"/>
              <a:ea typeface="+mn-ea"/>
              <a:cs typeface="+mn-cs"/>
            </a:rPr>
            <a:t>月</a:t>
          </a:r>
          <a:r>
            <a:rPr lang="ja-JP" altLang="en-US" sz="900">
              <a:solidFill>
                <a:sysClr val="windowText" lastClr="000000"/>
              </a:solidFill>
              <a:effectLst/>
              <a:latin typeface="+mn-lt"/>
              <a:ea typeface="+mn-ea"/>
              <a:cs typeface="+mn-cs"/>
            </a:rPr>
            <a:t>の期間</a:t>
          </a:r>
          <a:r>
            <a:rPr lang="ja-JP" altLang="ja-JP" sz="900">
              <a:solidFill>
                <a:sysClr val="windowText" lastClr="000000"/>
              </a:solidFill>
              <a:effectLst/>
              <a:latin typeface="+mn-lt"/>
              <a:ea typeface="+mn-ea"/>
              <a:cs typeface="+mn-cs"/>
            </a:rPr>
            <a:t>で作成してください。</a:t>
          </a:r>
          <a:endParaRPr lang="ja-JP" altLang="en-US" sz="900" b="0" i="0" u="none" strike="noStrike" baseline="0">
            <a:solidFill>
              <a:sysClr val="windowText" lastClr="000000"/>
            </a:solidFill>
            <a:latin typeface="ＭＳ Ｐゴシック"/>
            <a:ea typeface="ＭＳ Ｐゴシック"/>
          </a:endParaRPr>
        </a:p>
      </xdr:txBody>
    </xdr:sp>
    <xdr:clientData/>
  </xdr:twoCellAnchor>
  <xdr:twoCellAnchor>
    <xdr:from>
      <xdr:col>10</xdr:col>
      <xdr:colOff>0</xdr:colOff>
      <xdr:row>33</xdr:row>
      <xdr:rowOff>9525</xdr:rowOff>
    </xdr:from>
    <xdr:to>
      <xdr:col>10</xdr:col>
      <xdr:colOff>0</xdr:colOff>
      <xdr:row>37</xdr:row>
      <xdr:rowOff>142875</xdr:rowOff>
    </xdr:to>
    <xdr:sp macro="" textlink="">
      <xdr:nvSpPr>
        <xdr:cNvPr id="584383" name="Line 9">
          <a:extLst>
            <a:ext uri="{FF2B5EF4-FFF2-40B4-BE49-F238E27FC236}">
              <a16:creationId xmlns:a16="http://schemas.microsoft.com/office/drawing/2014/main" id="{00000000-0008-0000-0800-0000BFEA0800}"/>
            </a:ext>
          </a:extLst>
        </xdr:cNvPr>
        <xdr:cNvSpPr>
          <a:spLocks noChangeShapeType="1"/>
        </xdr:cNvSpPr>
      </xdr:nvSpPr>
      <xdr:spPr bwMode="auto">
        <a:xfrm flipV="1">
          <a:off x="1704975" y="9810750"/>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85</xdr:row>
      <xdr:rowOff>9525</xdr:rowOff>
    </xdr:from>
    <xdr:to>
      <xdr:col>10</xdr:col>
      <xdr:colOff>0</xdr:colOff>
      <xdr:row>89</xdr:row>
      <xdr:rowOff>142875</xdr:rowOff>
    </xdr:to>
    <xdr:sp macro="" textlink="">
      <xdr:nvSpPr>
        <xdr:cNvPr id="17" name="Line 9">
          <a:extLst>
            <a:ext uri="{FF2B5EF4-FFF2-40B4-BE49-F238E27FC236}">
              <a16:creationId xmlns:a16="http://schemas.microsoft.com/office/drawing/2014/main" id="{00000000-0008-0000-0800-000011000000}"/>
            </a:ext>
          </a:extLst>
        </xdr:cNvPr>
        <xdr:cNvSpPr>
          <a:spLocks noChangeShapeType="1"/>
        </xdr:cNvSpPr>
      </xdr:nvSpPr>
      <xdr:spPr bwMode="auto">
        <a:xfrm flipV="1">
          <a:off x="1704975" y="15792450"/>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111</xdr:row>
      <xdr:rowOff>9525</xdr:rowOff>
    </xdr:from>
    <xdr:to>
      <xdr:col>10</xdr:col>
      <xdr:colOff>0</xdr:colOff>
      <xdr:row>115</xdr:row>
      <xdr:rowOff>142875</xdr:rowOff>
    </xdr:to>
    <xdr:sp macro="" textlink="">
      <xdr:nvSpPr>
        <xdr:cNvPr id="18" name="Line 9">
          <a:extLst>
            <a:ext uri="{FF2B5EF4-FFF2-40B4-BE49-F238E27FC236}">
              <a16:creationId xmlns:a16="http://schemas.microsoft.com/office/drawing/2014/main" id="{00000000-0008-0000-0800-000012000000}"/>
            </a:ext>
          </a:extLst>
        </xdr:cNvPr>
        <xdr:cNvSpPr>
          <a:spLocks noChangeShapeType="1"/>
        </xdr:cNvSpPr>
      </xdr:nvSpPr>
      <xdr:spPr bwMode="auto">
        <a:xfrm flipV="1">
          <a:off x="1704975" y="22507575"/>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137</xdr:row>
      <xdr:rowOff>9525</xdr:rowOff>
    </xdr:from>
    <xdr:to>
      <xdr:col>10</xdr:col>
      <xdr:colOff>0</xdr:colOff>
      <xdr:row>141</xdr:row>
      <xdr:rowOff>142875</xdr:rowOff>
    </xdr:to>
    <xdr:sp macro="" textlink="">
      <xdr:nvSpPr>
        <xdr:cNvPr id="19" name="Line 9">
          <a:extLst>
            <a:ext uri="{FF2B5EF4-FFF2-40B4-BE49-F238E27FC236}">
              <a16:creationId xmlns:a16="http://schemas.microsoft.com/office/drawing/2014/main" id="{00000000-0008-0000-0800-000013000000}"/>
            </a:ext>
          </a:extLst>
        </xdr:cNvPr>
        <xdr:cNvSpPr>
          <a:spLocks noChangeShapeType="1"/>
        </xdr:cNvSpPr>
      </xdr:nvSpPr>
      <xdr:spPr bwMode="auto">
        <a:xfrm flipV="1">
          <a:off x="1704975" y="29222700"/>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omments" Target="../comments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1"/>
  </sheetPr>
  <dimension ref="A1:E25"/>
  <sheetViews>
    <sheetView tabSelected="1" workbookViewId="0">
      <selection sqref="A1:C1"/>
    </sheetView>
  </sheetViews>
  <sheetFormatPr defaultColWidth="8" defaultRowHeight="14.25"/>
  <cols>
    <col min="1" max="1" width="5" style="1010" customWidth="1"/>
    <col min="2" max="2" width="64" style="1010" customWidth="1"/>
    <col min="3" max="3" width="59.875" style="1010" customWidth="1"/>
    <col min="4" max="4" width="8" style="1010"/>
    <col min="5" max="5" width="37" style="380" customWidth="1"/>
    <col min="6" max="16384" width="8" style="1010"/>
  </cols>
  <sheetData>
    <row r="1" spans="1:5" ht="40.5" customHeight="1">
      <c r="A1" s="1058" t="s">
        <v>797</v>
      </c>
      <c r="B1" s="1058"/>
      <c r="C1" s="1058"/>
    </row>
    <row r="2" spans="1:5" ht="63.75" customHeight="1">
      <c r="A2" s="948"/>
      <c r="B2" s="948"/>
      <c r="C2" s="948"/>
    </row>
    <row r="3" spans="1:5" ht="59.25" customHeight="1">
      <c r="A3" s="331"/>
    </row>
    <row r="4" spans="1:5" ht="132.75" customHeight="1">
      <c r="A4" s="332"/>
      <c r="B4" s="471"/>
      <c r="C4" s="442"/>
      <c r="E4" s="471"/>
    </row>
    <row r="5" spans="1:5" ht="79.5" customHeight="1">
      <c r="A5" s="332">
        <v>1</v>
      </c>
      <c r="B5" s="333" t="s">
        <v>798</v>
      </c>
      <c r="C5" s="333"/>
    </row>
    <row r="6" spans="1:5" ht="79.5" customHeight="1">
      <c r="A6" s="332">
        <v>2</v>
      </c>
      <c r="B6" s="333" t="s">
        <v>351</v>
      </c>
      <c r="C6" s="333"/>
    </row>
    <row r="7" spans="1:5" ht="79.5" customHeight="1">
      <c r="A7" s="332">
        <v>3</v>
      </c>
      <c r="B7" s="333" t="s">
        <v>539</v>
      </c>
      <c r="C7" s="333"/>
    </row>
    <row r="8" spans="1:5" ht="68.25" customHeight="1">
      <c r="A8" s="332">
        <v>4</v>
      </c>
      <c r="B8" s="333" t="s">
        <v>540</v>
      </c>
      <c r="C8" s="333"/>
    </row>
    <row r="9" spans="1:5" ht="67.5" customHeight="1">
      <c r="A9" s="332">
        <v>5</v>
      </c>
      <c r="B9" s="333" t="s">
        <v>799</v>
      </c>
      <c r="C9" s="334"/>
    </row>
    <row r="10" spans="1:5" ht="100.5" customHeight="1">
      <c r="A10" s="332">
        <v>6</v>
      </c>
      <c r="B10" s="333" t="s">
        <v>800</v>
      </c>
      <c r="C10" s="334"/>
    </row>
    <row r="11" spans="1:5" ht="84" customHeight="1">
      <c r="A11" s="332">
        <v>7</v>
      </c>
      <c r="B11" s="333" t="s">
        <v>759</v>
      </c>
      <c r="C11" s="335"/>
    </row>
    <row r="12" spans="1:5" ht="125.1" customHeight="1">
      <c r="A12" s="332">
        <v>8</v>
      </c>
      <c r="B12" s="333" t="s">
        <v>635</v>
      </c>
      <c r="C12" s="335"/>
    </row>
    <row r="13" spans="1:5" ht="18.75">
      <c r="A13" s="332"/>
      <c r="B13" s="333"/>
      <c r="C13" s="335"/>
    </row>
    <row r="14" spans="1:5" ht="18.75">
      <c r="A14" s="332"/>
    </row>
    <row r="23" ht="2.25" customHeight="1"/>
    <row r="24" hidden="1"/>
    <row r="25" hidden="1"/>
  </sheetData>
  <sheetProtection algorithmName="SHA-512" hashValue="6l6sOBUbkweTP7LHGt0GLANDNQMIOF0JPtdZL5t3dHF3eSo5oo7CrHhc1zWRoLzNInmyCLynMy+thlRPLRpzlQ==" saltValue="zvLSZDSBYzeSs/WS210j/g==" spinCount="100000" sheet="1" objects="1" scenarios="1" selectLockedCells="1" selectUnlockedCells="1"/>
  <mergeCells count="1">
    <mergeCell ref="A1:C1"/>
  </mergeCells>
  <phoneticPr fontId="2"/>
  <pageMargins left="0.78740157480314965" right="0.53" top="0.98425196850393704" bottom="0.98425196850393704" header="0.51181102362204722" footer="0.51181102362204722"/>
  <pageSetup paperSize="9" scale="70"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1:DO58"/>
  <sheetViews>
    <sheetView zoomScale="80" zoomScaleNormal="80" workbookViewId="0">
      <selection activeCell="D3" sqref="D3"/>
    </sheetView>
  </sheetViews>
  <sheetFormatPr defaultColWidth="9" defaultRowHeight="13.5"/>
  <cols>
    <col min="1" max="1" width="9" style="448"/>
    <col min="2" max="2" width="17.375" style="448" bestFit="1" customWidth="1"/>
    <col min="3" max="4" width="9" style="449"/>
    <col min="5" max="5" width="44.125" style="448" customWidth="1"/>
    <col min="6" max="6" width="44.5" style="448" customWidth="1"/>
    <col min="7" max="7" width="36.5" style="448" bestFit="1" customWidth="1"/>
    <col min="8" max="8" width="44.875" style="448" bestFit="1" customWidth="1"/>
    <col min="9" max="9" width="32.125" style="448" bestFit="1" customWidth="1"/>
    <col min="10" max="11" width="30.125" style="448" bestFit="1" customWidth="1"/>
    <col min="12" max="12" width="20.375" style="448" bestFit="1" customWidth="1"/>
    <col min="13" max="13" width="9" style="448"/>
    <col min="14" max="14" width="15.5" style="828" bestFit="1" customWidth="1"/>
    <col min="15" max="15" width="9" style="828"/>
    <col min="16" max="16" width="11.125" style="828" bestFit="1" customWidth="1"/>
    <col min="17" max="17" width="11.125" style="829" customWidth="1"/>
    <col min="18" max="66" width="9" style="448"/>
    <col min="67" max="67" width="11.375" style="448" bestFit="1" customWidth="1"/>
    <col min="68" max="68" width="19.375" style="448" bestFit="1" customWidth="1"/>
    <col min="69" max="69" width="18.75" style="448" bestFit="1" customWidth="1"/>
    <col min="70" max="81" width="13.625" style="448" bestFit="1" customWidth="1"/>
    <col min="82" max="86" width="15.75" style="448" bestFit="1" customWidth="1"/>
    <col min="87" max="92" width="16.5" style="448" bestFit="1" customWidth="1"/>
    <col min="93" max="117" width="18" style="448" bestFit="1" customWidth="1"/>
    <col min="118" max="119" width="19.375" style="448" bestFit="1" customWidth="1"/>
    <col min="120" max="16384" width="9" style="448"/>
  </cols>
  <sheetData>
    <row r="1" spans="2:119">
      <c r="B1" s="448" t="s">
        <v>4</v>
      </c>
      <c r="N1" s="828" t="s">
        <v>122</v>
      </c>
      <c r="P1" s="828" t="s">
        <v>197</v>
      </c>
      <c r="R1" s="831" t="s">
        <v>198</v>
      </c>
      <c r="S1" s="831" t="s">
        <v>200</v>
      </c>
      <c r="T1" s="831" t="s">
        <v>201</v>
      </c>
      <c r="U1" s="831" t="s">
        <v>202</v>
      </c>
      <c r="V1" s="831" t="s">
        <v>203</v>
      </c>
      <c r="W1" s="831" t="s">
        <v>204</v>
      </c>
      <c r="X1" s="831" t="s">
        <v>205</v>
      </c>
      <c r="Y1" s="831" t="s">
        <v>206</v>
      </c>
      <c r="Z1" s="831" t="s">
        <v>207</v>
      </c>
      <c r="AA1" s="831" t="s">
        <v>208</v>
      </c>
      <c r="AB1" s="831" t="s">
        <v>209</v>
      </c>
      <c r="AC1" s="831" t="s">
        <v>210</v>
      </c>
      <c r="AD1" s="831" t="s">
        <v>211</v>
      </c>
      <c r="AE1" s="831" t="s">
        <v>212</v>
      </c>
      <c r="AF1" s="831" t="s">
        <v>213</v>
      </c>
      <c r="AG1" s="831" t="s">
        <v>214</v>
      </c>
      <c r="AH1" s="831" t="s">
        <v>215</v>
      </c>
      <c r="AI1" s="831" t="s">
        <v>216</v>
      </c>
      <c r="AJ1" s="831" t="s">
        <v>217</v>
      </c>
      <c r="AK1" s="831" t="s">
        <v>218</v>
      </c>
      <c r="AL1" s="831" t="s">
        <v>219</v>
      </c>
      <c r="AM1" s="831" t="s">
        <v>220</v>
      </c>
      <c r="AN1" s="831" t="s">
        <v>221</v>
      </c>
      <c r="AO1" s="831" t="s">
        <v>222</v>
      </c>
      <c r="AP1" s="831" t="s">
        <v>223</v>
      </c>
      <c r="AQ1" s="831" t="s">
        <v>224</v>
      </c>
      <c r="AR1" s="831" t="s">
        <v>225</v>
      </c>
      <c r="AS1" s="831" t="s">
        <v>226</v>
      </c>
      <c r="AT1" s="831" t="s">
        <v>227</v>
      </c>
      <c r="AU1" s="831" t="s">
        <v>228</v>
      </c>
      <c r="AV1" s="831" t="s">
        <v>199</v>
      </c>
      <c r="AW1" s="831" t="s">
        <v>229</v>
      </c>
      <c r="AX1" s="831" t="s">
        <v>230</v>
      </c>
      <c r="AY1" s="831" t="s">
        <v>231</v>
      </c>
      <c r="AZ1" s="831" t="s">
        <v>232</v>
      </c>
      <c r="BA1" s="831" t="s">
        <v>233</v>
      </c>
      <c r="BB1" s="831" t="s">
        <v>234</v>
      </c>
      <c r="BC1" s="831" t="s">
        <v>235</v>
      </c>
      <c r="BD1" s="831" t="s">
        <v>236</v>
      </c>
      <c r="BE1" s="831" t="s">
        <v>237</v>
      </c>
      <c r="BF1" s="831" t="s">
        <v>238</v>
      </c>
      <c r="BG1" s="831" t="s">
        <v>239</v>
      </c>
      <c r="BH1" s="831" t="s">
        <v>240</v>
      </c>
      <c r="BI1" s="831" t="s">
        <v>241</v>
      </c>
      <c r="BJ1" s="831" t="s">
        <v>242</v>
      </c>
      <c r="BK1" s="831" t="s">
        <v>243</v>
      </c>
      <c r="BL1" s="831" t="s">
        <v>244</v>
      </c>
      <c r="BM1" s="832"/>
      <c r="BP1" s="830" t="s">
        <v>653</v>
      </c>
      <c r="BQ1" s="830" t="s">
        <v>5</v>
      </c>
      <c r="BR1" s="830" t="s">
        <v>6</v>
      </c>
      <c r="BS1" s="830" t="s">
        <v>7</v>
      </c>
      <c r="BT1" s="830" t="s">
        <v>8</v>
      </c>
      <c r="BU1" s="830" t="s">
        <v>9</v>
      </c>
      <c r="BV1" s="830" t="s">
        <v>10</v>
      </c>
      <c r="BW1" s="830" t="s">
        <v>11</v>
      </c>
      <c r="BX1" s="830" t="s">
        <v>12</v>
      </c>
      <c r="BY1" s="830" t="s">
        <v>13</v>
      </c>
      <c r="BZ1" s="830" t="s">
        <v>14</v>
      </c>
      <c r="CA1" s="830" t="s">
        <v>15</v>
      </c>
      <c r="CB1" s="830" t="s">
        <v>16</v>
      </c>
      <c r="CC1" s="830" t="s">
        <v>17</v>
      </c>
      <c r="CD1" s="830" t="s">
        <v>18</v>
      </c>
      <c r="CE1" s="830" t="s">
        <v>19</v>
      </c>
      <c r="CF1" s="830" t="s">
        <v>20</v>
      </c>
      <c r="CG1" s="830" t="s">
        <v>21</v>
      </c>
      <c r="CH1" s="830" t="s">
        <v>22</v>
      </c>
      <c r="CI1" s="830" t="s">
        <v>23</v>
      </c>
      <c r="CJ1" s="830" t="s">
        <v>24</v>
      </c>
      <c r="CK1" s="830" t="s">
        <v>25</v>
      </c>
      <c r="CL1" s="830" t="s">
        <v>26</v>
      </c>
      <c r="CM1" s="830" t="s">
        <v>27</v>
      </c>
      <c r="CN1" s="830" t="s">
        <v>28</v>
      </c>
      <c r="CO1" s="830" t="s">
        <v>29</v>
      </c>
      <c r="CP1" s="830" t="s">
        <v>30</v>
      </c>
      <c r="CQ1" s="830" t="s">
        <v>31</v>
      </c>
      <c r="CR1" s="830" t="s">
        <v>54</v>
      </c>
      <c r="CS1" s="830" t="s">
        <v>32</v>
      </c>
      <c r="CT1" s="830" t="s">
        <v>33</v>
      </c>
      <c r="CU1" s="830" t="s">
        <v>34</v>
      </c>
      <c r="CV1" s="830" t="s">
        <v>35</v>
      </c>
      <c r="CW1" s="830" t="s">
        <v>36</v>
      </c>
      <c r="CX1" s="830" t="s">
        <v>37</v>
      </c>
      <c r="CY1" s="830" t="s">
        <v>38</v>
      </c>
      <c r="CZ1" s="830" t="s">
        <v>39</v>
      </c>
      <c r="DA1" s="830" t="s">
        <v>40</v>
      </c>
      <c r="DB1" s="830" t="s">
        <v>41</v>
      </c>
      <c r="DC1" s="830" t="s">
        <v>42</v>
      </c>
      <c r="DD1" s="830" t="s">
        <v>43</v>
      </c>
      <c r="DE1" s="830" t="s">
        <v>44</v>
      </c>
      <c r="DF1" s="830" t="s">
        <v>45</v>
      </c>
      <c r="DG1" s="830" t="s">
        <v>46</v>
      </c>
      <c r="DH1" s="830" t="s">
        <v>47</v>
      </c>
      <c r="DI1" s="830" t="s">
        <v>48</v>
      </c>
      <c r="DJ1" s="830" t="s">
        <v>49</v>
      </c>
      <c r="DK1" s="830" t="s">
        <v>572</v>
      </c>
      <c r="DL1" s="830" t="s">
        <v>50</v>
      </c>
      <c r="DM1" s="830" t="s">
        <v>51</v>
      </c>
      <c r="DN1" s="830" t="s">
        <v>530</v>
      </c>
      <c r="DO1" s="830" t="s">
        <v>531</v>
      </c>
    </row>
    <row r="2" spans="2:119">
      <c r="R2" s="448" t="s">
        <v>705</v>
      </c>
      <c r="S2" s="448" t="s">
        <v>705</v>
      </c>
      <c r="T2" s="448" t="s">
        <v>705</v>
      </c>
      <c r="U2" s="448" t="s">
        <v>705</v>
      </c>
      <c r="V2" s="448" t="s">
        <v>705</v>
      </c>
      <c r="W2" s="448" t="s">
        <v>705</v>
      </c>
      <c r="X2" s="448" t="s">
        <v>705</v>
      </c>
      <c r="Y2" s="448" t="s">
        <v>705</v>
      </c>
      <c r="Z2" s="448" t="s">
        <v>705</v>
      </c>
      <c r="AA2" s="448" t="s">
        <v>705</v>
      </c>
      <c r="AB2" s="448" t="s">
        <v>705</v>
      </c>
      <c r="AC2" s="448" t="s">
        <v>705</v>
      </c>
      <c r="AD2" s="448" t="s">
        <v>705</v>
      </c>
      <c r="AE2" s="448" t="s">
        <v>705</v>
      </c>
      <c r="AF2" s="448" t="s">
        <v>705</v>
      </c>
      <c r="AG2" s="448" t="s">
        <v>705</v>
      </c>
      <c r="AH2" s="448" t="s">
        <v>705</v>
      </c>
      <c r="AI2" s="448" t="s">
        <v>705</v>
      </c>
      <c r="AJ2" s="448" t="s">
        <v>705</v>
      </c>
      <c r="AK2" s="448" t="s">
        <v>705</v>
      </c>
      <c r="AL2" s="448" t="s">
        <v>705</v>
      </c>
      <c r="AM2" s="448" t="s">
        <v>705</v>
      </c>
      <c r="AN2" s="448" t="s">
        <v>705</v>
      </c>
      <c r="AO2" s="448" t="s">
        <v>705</v>
      </c>
      <c r="AP2" s="448" t="s">
        <v>705</v>
      </c>
      <c r="AQ2" s="448" t="s">
        <v>705</v>
      </c>
      <c r="AR2" s="448" t="s">
        <v>705</v>
      </c>
      <c r="AS2" s="448" t="s">
        <v>705</v>
      </c>
      <c r="AT2" s="448" t="s">
        <v>705</v>
      </c>
      <c r="AU2" s="448" t="s">
        <v>705</v>
      </c>
      <c r="AV2" s="448" t="s">
        <v>705</v>
      </c>
      <c r="AW2" s="448" t="s">
        <v>705</v>
      </c>
      <c r="AX2" s="448" t="s">
        <v>705</v>
      </c>
      <c r="AY2" s="448" t="s">
        <v>705</v>
      </c>
      <c r="AZ2" s="448" t="s">
        <v>705</v>
      </c>
      <c r="BA2" s="448" t="s">
        <v>705</v>
      </c>
      <c r="BB2" s="448" t="s">
        <v>705</v>
      </c>
      <c r="BC2" s="448" t="s">
        <v>705</v>
      </c>
      <c r="BD2" s="448" t="s">
        <v>705</v>
      </c>
      <c r="BE2" s="448" t="s">
        <v>705</v>
      </c>
      <c r="BF2" s="448" t="s">
        <v>705</v>
      </c>
      <c r="BG2" s="448" t="s">
        <v>705</v>
      </c>
      <c r="BH2" s="448" t="s">
        <v>705</v>
      </c>
      <c r="BI2" s="448" t="s">
        <v>705</v>
      </c>
      <c r="BJ2" s="448" t="s">
        <v>705</v>
      </c>
      <c r="BK2" s="448" t="s">
        <v>705</v>
      </c>
      <c r="BL2" s="448" t="s">
        <v>705</v>
      </c>
      <c r="BO2" s="448" t="s">
        <v>654</v>
      </c>
      <c r="BP2" s="827" t="s">
        <v>707</v>
      </c>
      <c r="BQ2" s="448" t="s">
        <v>6</v>
      </c>
      <c r="BR2" s="448" t="s">
        <v>5</v>
      </c>
      <c r="BS2" s="448" t="s">
        <v>5</v>
      </c>
      <c r="BT2" s="448" t="s">
        <v>5</v>
      </c>
      <c r="BU2" s="448" t="s">
        <v>5</v>
      </c>
      <c r="BV2" s="448" t="s">
        <v>5</v>
      </c>
      <c r="BW2" s="448" t="s">
        <v>5</v>
      </c>
      <c r="BX2" s="448" t="s">
        <v>5</v>
      </c>
      <c r="BY2" s="448" t="s">
        <v>5</v>
      </c>
      <c r="BZ2" s="448" t="s">
        <v>5</v>
      </c>
      <c r="CA2" s="448" t="s">
        <v>5</v>
      </c>
      <c r="CB2" s="448" t="s">
        <v>5</v>
      </c>
      <c r="CC2" s="448" t="s">
        <v>5</v>
      </c>
      <c r="CD2" s="448" t="s">
        <v>5</v>
      </c>
      <c r="CE2" s="448" t="s">
        <v>5</v>
      </c>
      <c r="CF2" s="448" t="s">
        <v>5</v>
      </c>
      <c r="CG2" s="448" t="s">
        <v>5</v>
      </c>
      <c r="CH2" s="448" t="s">
        <v>5</v>
      </c>
      <c r="CI2" s="448" t="s">
        <v>5</v>
      </c>
      <c r="CJ2" s="448" t="s">
        <v>5</v>
      </c>
      <c r="CK2" s="448" t="s">
        <v>5</v>
      </c>
      <c r="CL2" s="448" t="s">
        <v>5</v>
      </c>
      <c r="CM2" s="448" t="s">
        <v>5</v>
      </c>
      <c r="CN2" s="448" t="s">
        <v>5</v>
      </c>
      <c r="CO2" s="448" t="s">
        <v>5</v>
      </c>
      <c r="CP2" s="448" t="s">
        <v>5</v>
      </c>
      <c r="CQ2" s="448" t="s">
        <v>5</v>
      </c>
      <c r="CR2" s="448" t="s">
        <v>5</v>
      </c>
      <c r="CS2" s="448" t="s">
        <v>5</v>
      </c>
      <c r="CT2" s="448" t="s">
        <v>5</v>
      </c>
      <c r="CU2" s="448" t="s">
        <v>5</v>
      </c>
      <c r="CV2" s="448" t="s">
        <v>5</v>
      </c>
      <c r="CW2" s="448" t="s">
        <v>5</v>
      </c>
      <c r="CX2" s="448" t="s">
        <v>5</v>
      </c>
      <c r="CY2" s="448" t="s">
        <v>5</v>
      </c>
      <c r="CZ2" s="448" t="s">
        <v>5</v>
      </c>
      <c r="DA2" s="448" t="s">
        <v>5</v>
      </c>
      <c r="DB2" s="448" t="s">
        <v>5</v>
      </c>
      <c r="DC2" s="448" t="s">
        <v>5</v>
      </c>
      <c r="DD2" s="448" t="s">
        <v>5</v>
      </c>
      <c r="DE2" s="448" t="s">
        <v>5</v>
      </c>
      <c r="DF2" s="448" t="s">
        <v>5</v>
      </c>
      <c r="DG2" s="448" t="s">
        <v>5</v>
      </c>
      <c r="DH2" s="448" t="s">
        <v>5</v>
      </c>
      <c r="DI2" s="448" t="s">
        <v>5</v>
      </c>
      <c r="DJ2" s="448" t="s">
        <v>5</v>
      </c>
      <c r="DK2" s="448" t="s">
        <v>5</v>
      </c>
      <c r="DL2" s="448" t="s">
        <v>5</v>
      </c>
      <c r="DM2" s="448" t="s">
        <v>5</v>
      </c>
      <c r="DN2" s="448" t="s">
        <v>5</v>
      </c>
      <c r="DO2" s="448" t="s">
        <v>5</v>
      </c>
    </row>
    <row r="3" spans="2:119">
      <c r="B3" s="448" t="s">
        <v>5</v>
      </c>
      <c r="C3" s="449">
        <v>3</v>
      </c>
      <c r="D3" s="449">
        <v>0</v>
      </c>
      <c r="E3" s="448" t="s">
        <v>437</v>
      </c>
      <c r="F3" s="448" t="s">
        <v>438</v>
      </c>
      <c r="G3" s="448" t="s">
        <v>532</v>
      </c>
      <c r="H3" s="448" t="s">
        <v>579</v>
      </c>
      <c r="I3" s="448" t="s">
        <v>194</v>
      </c>
      <c r="J3" s="450" t="s">
        <v>571</v>
      </c>
      <c r="K3" s="450" t="s">
        <v>571</v>
      </c>
      <c r="L3" s="450" t="s">
        <v>571</v>
      </c>
      <c r="M3" s="450" t="s">
        <v>571</v>
      </c>
      <c r="N3" s="828" t="s">
        <v>123</v>
      </c>
      <c r="P3" s="828" t="s">
        <v>198</v>
      </c>
      <c r="R3" s="448" t="s">
        <v>200</v>
      </c>
      <c r="S3" s="448" t="s">
        <v>198</v>
      </c>
      <c r="T3" s="448" t="s">
        <v>198</v>
      </c>
      <c r="U3" s="448" t="s">
        <v>198</v>
      </c>
      <c r="V3" s="448" t="s">
        <v>198</v>
      </c>
      <c r="W3" s="448" t="s">
        <v>198</v>
      </c>
      <c r="X3" s="448" t="s">
        <v>198</v>
      </c>
      <c r="Y3" s="448" t="s">
        <v>198</v>
      </c>
      <c r="Z3" s="448" t="s">
        <v>198</v>
      </c>
      <c r="AA3" s="448" t="s">
        <v>198</v>
      </c>
      <c r="AB3" s="448" t="s">
        <v>198</v>
      </c>
      <c r="AC3" s="448" t="s">
        <v>198</v>
      </c>
      <c r="AD3" s="448" t="s">
        <v>198</v>
      </c>
      <c r="AE3" s="448" t="s">
        <v>198</v>
      </c>
      <c r="AF3" s="448" t="s">
        <v>198</v>
      </c>
      <c r="AG3" s="448" t="s">
        <v>198</v>
      </c>
      <c r="AH3" s="448" t="s">
        <v>198</v>
      </c>
      <c r="AI3" s="448" t="s">
        <v>198</v>
      </c>
      <c r="AJ3" s="448" t="s">
        <v>198</v>
      </c>
      <c r="AK3" s="448" t="s">
        <v>198</v>
      </c>
      <c r="AL3" s="448" t="s">
        <v>198</v>
      </c>
      <c r="AM3" s="448" t="s">
        <v>198</v>
      </c>
      <c r="AN3" s="448" t="s">
        <v>198</v>
      </c>
      <c r="AO3" s="448" t="s">
        <v>198</v>
      </c>
      <c r="AP3" s="448" t="s">
        <v>198</v>
      </c>
      <c r="AQ3" s="448" t="s">
        <v>198</v>
      </c>
      <c r="AR3" s="448" t="s">
        <v>198</v>
      </c>
      <c r="AS3" s="448" t="s">
        <v>198</v>
      </c>
      <c r="AT3" s="448" t="s">
        <v>198</v>
      </c>
      <c r="AU3" s="448" t="s">
        <v>198</v>
      </c>
      <c r="AV3" s="448" t="s">
        <v>198</v>
      </c>
      <c r="AW3" s="448" t="s">
        <v>198</v>
      </c>
      <c r="AX3" s="448" t="s">
        <v>198</v>
      </c>
      <c r="AY3" s="448" t="s">
        <v>198</v>
      </c>
      <c r="AZ3" s="448" t="s">
        <v>198</v>
      </c>
      <c r="BA3" s="448" t="s">
        <v>198</v>
      </c>
      <c r="BB3" s="448" t="s">
        <v>198</v>
      </c>
      <c r="BC3" s="448" t="s">
        <v>198</v>
      </c>
      <c r="BD3" s="448" t="s">
        <v>198</v>
      </c>
      <c r="BE3" s="448" t="s">
        <v>198</v>
      </c>
      <c r="BF3" s="448" t="s">
        <v>198</v>
      </c>
      <c r="BG3" s="448" t="s">
        <v>198</v>
      </c>
      <c r="BH3" s="448" t="s">
        <v>198</v>
      </c>
      <c r="BI3" s="448" t="s">
        <v>198</v>
      </c>
      <c r="BJ3" s="448" t="s">
        <v>198</v>
      </c>
      <c r="BK3" s="448" t="s">
        <v>198</v>
      </c>
      <c r="BL3" s="448" t="s">
        <v>198</v>
      </c>
      <c r="BO3" s="448" t="s">
        <v>655</v>
      </c>
      <c r="BP3" s="827" t="s">
        <v>708</v>
      </c>
      <c r="BQ3" s="448" t="s">
        <v>7</v>
      </c>
      <c r="BR3" s="448" t="s">
        <v>7</v>
      </c>
      <c r="BS3" s="448" t="s">
        <v>6</v>
      </c>
      <c r="BT3" s="448" t="s">
        <v>6</v>
      </c>
      <c r="BU3" s="448" t="s">
        <v>6</v>
      </c>
      <c r="BV3" s="448" t="s">
        <v>6</v>
      </c>
      <c r="BW3" s="448" t="s">
        <v>6</v>
      </c>
      <c r="BX3" s="448" t="s">
        <v>6</v>
      </c>
      <c r="BY3" s="448" t="s">
        <v>6</v>
      </c>
      <c r="BZ3" s="448" t="s">
        <v>6</v>
      </c>
      <c r="CA3" s="448" t="s">
        <v>6</v>
      </c>
      <c r="CB3" s="448" t="s">
        <v>6</v>
      </c>
      <c r="CC3" s="448" t="s">
        <v>6</v>
      </c>
      <c r="CD3" s="448" t="s">
        <v>6</v>
      </c>
      <c r="CE3" s="448" t="s">
        <v>6</v>
      </c>
      <c r="CF3" s="448" t="s">
        <v>6</v>
      </c>
      <c r="CG3" s="448" t="s">
        <v>6</v>
      </c>
      <c r="CH3" s="448" t="s">
        <v>6</v>
      </c>
      <c r="CI3" s="448" t="s">
        <v>6</v>
      </c>
      <c r="CJ3" s="448" t="s">
        <v>6</v>
      </c>
      <c r="CK3" s="448" t="s">
        <v>6</v>
      </c>
      <c r="CL3" s="448" t="s">
        <v>6</v>
      </c>
      <c r="CM3" s="448" t="s">
        <v>6</v>
      </c>
      <c r="CN3" s="448" t="s">
        <v>6</v>
      </c>
      <c r="CO3" s="448" t="s">
        <v>6</v>
      </c>
      <c r="CP3" s="448" t="s">
        <v>6</v>
      </c>
      <c r="CQ3" s="448" t="s">
        <v>6</v>
      </c>
      <c r="CR3" s="448" t="s">
        <v>6</v>
      </c>
      <c r="CS3" s="448" t="s">
        <v>6</v>
      </c>
      <c r="CT3" s="448" t="s">
        <v>6</v>
      </c>
      <c r="CU3" s="448" t="s">
        <v>6</v>
      </c>
      <c r="CV3" s="448" t="s">
        <v>6</v>
      </c>
      <c r="CW3" s="448" t="s">
        <v>6</v>
      </c>
      <c r="CX3" s="448" t="s">
        <v>6</v>
      </c>
      <c r="CY3" s="448" t="s">
        <v>6</v>
      </c>
      <c r="CZ3" s="448" t="s">
        <v>6</v>
      </c>
      <c r="DA3" s="448" t="s">
        <v>6</v>
      </c>
      <c r="DB3" s="448" t="s">
        <v>6</v>
      </c>
      <c r="DC3" s="448" t="s">
        <v>6</v>
      </c>
      <c r="DD3" s="448" t="s">
        <v>6</v>
      </c>
      <c r="DE3" s="448" t="s">
        <v>6</v>
      </c>
      <c r="DF3" s="448" t="s">
        <v>6</v>
      </c>
      <c r="DG3" s="448" t="s">
        <v>6</v>
      </c>
      <c r="DH3" s="448" t="s">
        <v>6</v>
      </c>
      <c r="DI3" s="448" t="s">
        <v>6</v>
      </c>
      <c r="DJ3" s="448" t="s">
        <v>6</v>
      </c>
      <c r="DK3" s="448" t="s">
        <v>6</v>
      </c>
      <c r="DL3" s="448" t="s">
        <v>6</v>
      </c>
      <c r="DM3" s="448" t="s">
        <v>6</v>
      </c>
      <c r="DN3" s="448" t="s">
        <v>6</v>
      </c>
      <c r="DO3" s="448" t="s">
        <v>6</v>
      </c>
    </row>
    <row r="4" spans="2:119">
      <c r="B4" s="448" t="s">
        <v>6</v>
      </c>
      <c r="D4" s="449">
        <v>0</v>
      </c>
      <c r="E4" s="450" t="s">
        <v>571</v>
      </c>
      <c r="F4" s="450" t="s">
        <v>571</v>
      </c>
      <c r="G4" s="450" t="s">
        <v>571</v>
      </c>
      <c r="H4" s="450" t="s">
        <v>571</v>
      </c>
      <c r="I4" s="450" t="s">
        <v>571</v>
      </c>
      <c r="J4" s="450" t="s">
        <v>571</v>
      </c>
      <c r="K4" s="450" t="s">
        <v>571</v>
      </c>
      <c r="L4" s="450" t="s">
        <v>571</v>
      </c>
      <c r="M4" s="450" t="s">
        <v>571</v>
      </c>
      <c r="N4" s="828" t="s">
        <v>125</v>
      </c>
      <c r="P4" s="828" t="s">
        <v>200</v>
      </c>
      <c r="R4" s="448" t="s">
        <v>201</v>
      </c>
      <c r="S4" s="448" t="s">
        <v>201</v>
      </c>
      <c r="T4" s="448" t="s">
        <v>200</v>
      </c>
      <c r="U4" s="448" t="s">
        <v>200</v>
      </c>
      <c r="V4" s="448" t="s">
        <v>200</v>
      </c>
      <c r="W4" s="448" t="s">
        <v>200</v>
      </c>
      <c r="X4" s="448" t="s">
        <v>200</v>
      </c>
      <c r="Y4" s="448" t="s">
        <v>200</v>
      </c>
      <c r="Z4" s="448" t="s">
        <v>200</v>
      </c>
      <c r="AA4" s="448" t="s">
        <v>200</v>
      </c>
      <c r="AB4" s="448" t="s">
        <v>200</v>
      </c>
      <c r="AC4" s="448" t="s">
        <v>200</v>
      </c>
      <c r="AD4" s="448" t="s">
        <v>200</v>
      </c>
      <c r="AE4" s="448" t="s">
        <v>200</v>
      </c>
      <c r="AF4" s="448" t="s">
        <v>200</v>
      </c>
      <c r="AG4" s="448" t="s">
        <v>200</v>
      </c>
      <c r="AH4" s="448" t="s">
        <v>200</v>
      </c>
      <c r="AI4" s="448" t="s">
        <v>200</v>
      </c>
      <c r="AJ4" s="448" t="s">
        <v>200</v>
      </c>
      <c r="AK4" s="448" t="s">
        <v>200</v>
      </c>
      <c r="AL4" s="448" t="s">
        <v>200</v>
      </c>
      <c r="AM4" s="448" t="s">
        <v>200</v>
      </c>
      <c r="AN4" s="448" t="s">
        <v>200</v>
      </c>
      <c r="AO4" s="448" t="s">
        <v>200</v>
      </c>
      <c r="AP4" s="448" t="s">
        <v>200</v>
      </c>
      <c r="AQ4" s="448" t="s">
        <v>200</v>
      </c>
      <c r="AR4" s="448" t="s">
        <v>200</v>
      </c>
      <c r="AS4" s="448" t="s">
        <v>200</v>
      </c>
      <c r="AT4" s="448" t="s">
        <v>200</v>
      </c>
      <c r="AU4" s="448" t="s">
        <v>200</v>
      </c>
      <c r="AV4" s="448" t="s">
        <v>200</v>
      </c>
      <c r="AW4" s="448" t="s">
        <v>200</v>
      </c>
      <c r="AX4" s="448" t="s">
        <v>200</v>
      </c>
      <c r="AY4" s="448" t="s">
        <v>200</v>
      </c>
      <c r="AZ4" s="448" t="s">
        <v>200</v>
      </c>
      <c r="BA4" s="448" t="s">
        <v>200</v>
      </c>
      <c r="BB4" s="448" t="s">
        <v>200</v>
      </c>
      <c r="BC4" s="448" t="s">
        <v>200</v>
      </c>
      <c r="BD4" s="448" t="s">
        <v>200</v>
      </c>
      <c r="BE4" s="448" t="s">
        <v>200</v>
      </c>
      <c r="BF4" s="448" t="s">
        <v>200</v>
      </c>
      <c r="BG4" s="448" t="s">
        <v>200</v>
      </c>
      <c r="BH4" s="448" t="s">
        <v>200</v>
      </c>
      <c r="BI4" s="448" t="s">
        <v>200</v>
      </c>
      <c r="BJ4" s="448" t="s">
        <v>200</v>
      </c>
      <c r="BK4" s="448" t="s">
        <v>200</v>
      </c>
      <c r="BL4" s="448" t="s">
        <v>200</v>
      </c>
      <c r="BO4" s="448" t="s">
        <v>656</v>
      </c>
      <c r="BP4" s="827" t="s">
        <v>709</v>
      </c>
      <c r="BQ4" s="448" t="s">
        <v>8</v>
      </c>
      <c r="BR4" s="448" t="s">
        <v>8</v>
      </c>
      <c r="BS4" s="448" t="s">
        <v>8</v>
      </c>
      <c r="BT4" s="448" t="s">
        <v>7</v>
      </c>
      <c r="BU4" s="448" t="s">
        <v>7</v>
      </c>
      <c r="BV4" s="448" t="s">
        <v>7</v>
      </c>
      <c r="BW4" s="448" t="s">
        <v>7</v>
      </c>
      <c r="BX4" s="448" t="s">
        <v>7</v>
      </c>
      <c r="BY4" s="448" t="s">
        <v>7</v>
      </c>
      <c r="BZ4" s="448" t="s">
        <v>7</v>
      </c>
      <c r="CA4" s="448" t="s">
        <v>7</v>
      </c>
      <c r="CB4" s="448" t="s">
        <v>7</v>
      </c>
      <c r="CC4" s="448" t="s">
        <v>7</v>
      </c>
      <c r="CD4" s="448" t="s">
        <v>7</v>
      </c>
      <c r="CE4" s="448" t="s">
        <v>7</v>
      </c>
      <c r="CF4" s="448" t="s">
        <v>7</v>
      </c>
      <c r="CG4" s="448" t="s">
        <v>7</v>
      </c>
      <c r="CH4" s="448" t="s">
        <v>7</v>
      </c>
      <c r="CI4" s="448" t="s">
        <v>7</v>
      </c>
      <c r="CJ4" s="448" t="s">
        <v>7</v>
      </c>
      <c r="CK4" s="448" t="s">
        <v>7</v>
      </c>
      <c r="CL4" s="448" t="s">
        <v>7</v>
      </c>
      <c r="CM4" s="448" t="s">
        <v>7</v>
      </c>
      <c r="CN4" s="448" t="s">
        <v>7</v>
      </c>
      <c r="CO4" s="448" t="s">
        <v>7</v>
      </c>
      <c r="CP4" s="448" t="s">
        <v>7</v>
      </c>
      <c r="CQ4" s="448" t="s">
        <v>7</v>
      </c>
      <c r="CR4" s="448" t="s">
        <v>7</v>
      </c>
      <c r="CS4" s="448" t="s">
        <v>7</v>
      </c>
      <c r="CT4" s="448" t="s">
        <v>7</v>
      </c>
      <c r="CU4" s="448" t="s">
        <v>7</v>
      </c>
      <c r="CV4" s="448" t="s">
        <v>7</v>
      </c>
      <c r="CW4" s="448" t="s">
        <v>7</v>
      </c>
      <c r="CX4" s="448" t="s">
        <v>7</v>
      </c>
      <c r="CY4" s="448" t="s">
        <v>7</v>
      </c>
      <c r="CZ4" s="448" t="s">
        <v>7</v>
      </c>
      <c r="DA4" s="448" t="s">
        <v>7</v>
      </c>
      <c r="DB4" s="448" t="s">
        <v>7</v>
      </c>
      <c r="DC4" s="448" t="s">
        <v>7</v>
      </c>
      <c r="DD4" s="448" t="s">
        <v>7</v>
      </c>
      <c r="DE4" s="448" t="s">
        <v>7</v>
      </c>
      <c r="DF4" s="448" t="s">
        <v>7</v>
      </c>
      <c r="DG4" s="448" t="s">
        <v>7</v>
      </c>
      <c r="DH4" s="448" t="s">
        <v>7</v>
      </c>
      <c r="DI4" s="448" t="s">
        <v>7</v>
      </c>
      <c r="DJ4" s="448" t="s">
        <v>7</v>
      </c>
      <c r="DK4" s="448" t="s">
        <v>7</v>
      </c>
      <c r="DL4" s="448" t="s">
        <v>7</v>
      </c>
      <c r="DM4" s="448" t="s">
        <v>7</v>
      </c>
      <c r="DN4" s="448" t="s">
        <v>7</v>
      </c>
      <c r="DO4" s="448" t="s">
        <v>7</v>
      </c>
    </row>
    <row r="5" spans="2:119">
      <c r="B5" s="448" t="s">
        <v>7</v>
      </c>
      <c r="D5" s="449">
        <v>0</v>
      </c>
      <c r="E5" s="450" t="s">
        <v>571</v>
      </c>
      <c r="F5" s="450" t="s">
        <v>571</v>
      </c>
      <c r="G5" s="450" t="s">
        <v>571</v>
      </c>
      <c r="H5" s="450" t="s">
        <v>571</v>
      </c>
      <c r="I5" s="450" t="s">
        <v>571</v>
      </c>
      <c r="J5" s="450" t="s">
        <v>571</v>
      </c>
      <c r="K5" s="450" t="s">
        <v>571</v>
      </c>
      <c r="L5" s="450" t="s">
        <v>571</v>
      </c>
      <c r="M5" s="450" t="s">
        <v>571</v>
      </c>
      <c r="N5" s="828" t="s">
        <v>124</v>
      </c>
      <c r="P5" s="828" t="s">
        <v>201</v>
      </c>
      <c r="R5" s="448" t="s">
        <v>202</v>
      </c>
      <c r="S5" s="448" t="s">
        <v>202</v>
      </c>
      <c r="T5" s="448" t="s">
        <v>202</v>
      </c>
      <c r="U5" s="448" t="s">
        <v>201</v>
      </c>
      <c r="V5" s="448" t="s">
        <v>201</v>
      </c>
      <c r="W5" s="448" t="s">
        <v>201</v>
      </c>
      <c r="X5" s="448" t="s">
        <v>201</v>
      </c>
      <c r="Y5" s="448" t="s">
        <v>201</v>
      </c>
      <c r="Z5" s="448" t="s">
        <v>201</v>
      </c>
      <c r="AA5" s="448" t="s">
        <v>201</v>
      </c>
      <c r="AB5" s="448" t="s">
        <v>201</v>
      </c>
      <c r="AC5" s="448" t="s">
        <v>201</v>
      </c>
      <c r="AD5" s="448" t="s">
        <v>201</v>
      </c>
      <c r="AE5" s="448" t="s">
        <v>201</v>
      </c>
      <c r="AF5" s="448" t="s">
        <v>201</v>
      </c>
      <c r="AG5" s="448" t="s">
        <v>201</v>
      </c>
      <c r="AH5" s="448" t="s">
        <v>201</v>
      </c>
      <c r="AI5" s="448" t="s">
        <v>201</v>
      </c>
      <c r="AJ5" s="448" t="s">
        <v>201</v>
      </c>
      <c r="AK5" s="448" t="s">
        <v>201</v>
      </c>
      <c r="AL5" s="448" t="s">
        <v>201</v>
      </c>
      <c r="AM5" s="448" t="s">
        <v>201</v>
      </c>
      <c r="AN5" s="448" t="s">
        <v>201</v>
      </c>
      <c r="AO5" s="448" t="s">
        <v>201</v>
      </c>
      <c r="AP5" s="448" t="s">
        <v>201</v>
      </c>
      <c r="AQ5" s="448" t="s">
        <v>201</v>
      </c>
      <c r="AR5" s="448" t="s">
        <v>201</v>
      </c>
      <c r="AS5" s="448" t="s">
        <v>201</v>
      </c>
      <c r="AT5" s="448" t="s">
        <v>201</v>
      </c>
      <c r="AU5" s="448" t="s">
        <v>201</v>
      </c>
      <c r="AV5" s="448" t="s">
        <v>201</v>
      </c>
      <c r="AW5" s="448" t="s">
        <v>201</v>
      </c>
      <c r="AX5" s="448" t="s">
        <v>201</v>
      </c>
      <c r="AY5" s="448" t="s">
        <v>201</v>
      </c>
      <c r="AZ5" s="448" t="s">
        <v>201</v>
      </c>
      <c r="BA5" s="448" t="s">
        <v>201</v>
      </c>
      <c r="BB5" s="448" t="s">
        <v>201</v>
      </c>
      <c r="BC5" s="448" t="s">
        <v>201</v>
      </c>
      <c r="BD5" s="448" t="s">
        <v>201</v>
      </c>
      <c r="BE5" s="448" t="s">
        <v>201</v>
      </c>
      <c r="BF5" s="448" t="s">
        <v>201</v>
      </c>
      <c r="BG5" s="448" t="s">
        <v>201</v>
      </c>
      <c r="BH5" s="448" t="s">
        <v>201</v>
      </c>
      <c r="BI5" s="448" t="s">
        <v>201</v>
      </c>
      <c r="BJ5" s="448" t="s">
        <v>201</v>
      </c>
      <c r="BK5" s="448" t="s">
        <v>201</v>
      </c>
      <c r="BL5" s="448" t="s">
        <v>201</v>
      </c>
      <c r="BO5" s="448" t="s">
        <v>657</v>
      </c>
      <c r="BP5" s="827" t="s">
        <v>710</v>
      </c>
      <c r="BQ5" s="448" t="s">
        <v>9</v>
      </c>
      <c r="BR5" s="448" t="s">
        <v>9</v>
      </c>
      <c r="BS5" s="448" t="s">
        <v>9</v>
      </c>
      <c r="BT5" s="448" t="s">
        <v>9</v>
      </c>
      <c r="BU5" s="448" t="s">
        <v>8</v>
      </c>
      <c r="BV5" s="448" t="s">
        <v>8</v>
      </c>
      <c r="BW5" s="448" t="s">
        <v>8</v>
      </c>
      <c r="BX5" s="448" t="s">
        <v>8</v>
      </c>
      <c r="BY5" s="448" t="s">
        <v>8</v>
      </c>
      <c r="BZ5" s="448" t="s">
        <v>8</v>
      </c>
      <c r="CA5" s="448" t="s">
        <v>8</v>
      </c>
      <c r="CB5" s="448" t="s">
        <v>8</v>
      </c>
      <c r="CC5" s="448" t="s">
        <v>8</v>
      </c>
      <c r="CD5" s="448" t="s">
        <v>8</v>
      </c>
      <c r="CE5" s="448" t="s">
        <v>8</v>
      </c>
      <c r="CF5" s="448" t="s">
        <v>8</v>
      </c>
      <c r="CG5" s="448" t="s">
        <v>8</v>
      </c>
      <c r="CH5" s="448" t="s">
        <v>8</v>
      </c>
      <c r="CI5" s="448" t="s">
        <v>8</v>
      </c>
      <c r="CJ5" s="448" t="s">
        <v>8</v>
      </c>
      <c r="CK5" s="448" t="s">
        <v>8</v>
      </c>
      <c r="CL5" s="448" t="s">
        <v>8</v>
      </c>
      <c r="CM5" s="448" t="s">
        <v>8</v>
      </c>
      <c r="CN5" s="448" t="s">
        <v>8</v>
      </c>
      <c r="CO5" s="448" t="s">
        <v>8</v>
      </c>
      <c r="CP5" s="448" t="s">
        <v>8</v>
      </c>
      <c r="CQ5" s="448" t="s">
        <v>8</v>
      </c>
      <c r="CR5" s="448" t="s">
        <v>8</v>
      </c>
      <c r="CS5" s="448" t="s">
        <v>8</v>
      </c>
      <c r="CT5" s="448" t="s">
        <v>8</v>
      </c>
      <c r="CU5" s="448" t="s">
        <v>8</v>
      </c>
      <c r="CV5" s="448" t="s">
        <v>8</v>
      </c>
      <c r="CW5" s="448" t="s">
        <v>8</v>
      </c>
      <c r="CX5" s="448" t="s">
        <v>8</v>
      </c>
      <c r="CY5" s="448" t="s">
        <v>8</v>
      </c>
      <c r="CZ5" s="448" t="s">
        <v>8</v>
      </c>
      <c r="DA5" s="448" t="s">
        <v>8</v>
      </c>
      <c r="DB5" s="448" t="s">
        <v>8</v>
      </c>
      <c r="DC5" s="448" t="s">
        <v>8</v>
      </c>
      <c r="DD5" s="448" t="s">
        <v>8</v>
      </c>
      <c r="DE5" s="448" t="s">
        <v>8</v>
      </c>
      <c r="DF5" s="448" t="s">
        <v>8</v>
      </c>
      <c r="DG5" s="448" t="s">
        <v>8</v>
      </c>
      <c r="DH5" s="448" t="s">
        <v>8</v>
      </c>
      <c r="DI5" s="448" t="s">
        <v>8</v>
      </c>
      <c r="DJ5" s="448" t="s">
        <v>8</v>
      </c>
      <c r="DK5" s="448" t="s">
        <v>8</v>
      </c>
      <c r="DL5" s="448" t="s">
        <v>8</v>
      </c>
      <c r="DM5" s="448" t="s">
        <v>8</v>
      </c>
      <c r="DN5" s="448" t="s">
        <v>8</v>
      </c>
      <c r="DO5" s="448" t="s">
        <v>8</v>
      </c>
    </row>
    <row r="6" spans="2:119">
      <c r="B6" s="448" t="s">
        <v>8</v>
      </c>
      <c r="C6" s="449">
        <v>5</v>
      </c>
      <c r="D6" s="449">
        <v>0</v>
      </c>
      <c r="E6" s="448" t="s">
        <v>191</v>
      </c>
      <c r="F6" s="448" t="s">
        <v>192</v>
      </c>
      <c r="G6" s="448" t="s">
        <v>193</v>
      </c>
      <c r="H6" s="448" t="s">
        <v>439</v>
      </c>
      <c r="I6" s="448" t="s">
        <v>194</v>
      </c>
      <c r="J6" s="450" t="s">
        <v>571</v>
      </c>
      <c r="K6" s="450" t="s">
        <v>571</v>
      </c>
      <c r="L6" s="450" t="s">
        <v>571</v>
      </c>
      <c r="M6" s="450" t="s">
        <v>571</v>
      </c>
      <c r="P6" s="828" t="s">
        <v>202</v>
      </c>
      <c r="R6" s="448" t="s">
        <v>203</v>
      </c>
      <c r="S6" s="448" t="s">
        <v>203</v>
      </c>
      <c r="T6" s="448" t="s">
        <v>203</v>
      </c>
      <c r="U6" s="448" t="s">
        <v>203</v>
      </c>
      <c r="V6" s="448" t="s">
        <v>202</v>
      </c>
      <c r="W6" s="448" t="s">
        <v>202</v>
      </c>
      <c r="X6" s="448" t="s">
        <v>202</v>
      </c>
      <c r="Y6" s="448" t="s">
        <v>202</v>
      </c>
      <c r="Z6" s="448" t="s">
        <v>202</v>
      </c>
      <c r="AA6" s="448" t="s">
        <v>202</v>
      </c>
      <c r="AB6" s="448" t="s">
        <v>202</v>
      </c>
      <c r="AC6" s="448" t="s">
        <v>202</v>
      </c>
      <c r="AD6" s="448" t="s">
        <v>202</v>
      </c>
      <c r="AE6" s="448" t="s">
        <v>202</v>
      </c>
      <c r="AF6" s="448" t="s">
        <v>202</v>
      </c>
      <c r="AG6" s="448" t="s">
        <v>202</v>
      </c>
      <c r="AH6" s="448" t="s">
        <v>202</v>
      </c>
      <c r="AI6" s="448" t="s">
        <v>202</v>
      </c>
      <c r="AJ6" s="448" t="s">
        <v>202</v>
      </c>
      <c r="AK6" s="448" t="s">
        <v>202</v>
      </c>
      <c r="AL6" s="448" t="s">
        <v>202</v>
      </c>
      <c r="AM6" s="448" t="s">
        <v>202</v>
      </c>
      <c r="AN6" s="448" t="s">
        <v>202</v>
      </c>
      <c r="AO6" s="448" t="s">
        <v>202</v>
      </c>
      <c r="AP6" s="448" t="s">
        <v>202</v>
      </c>
      <c r="AQ6" s="448" t="s">
        <v>202</v>
      </c>
      <c r="AR6" s="448" t="s">
        <v>202</v>
      </c>
      <c r="AS6" s="448" t="s">
        <v>202</v>
      </c>
      <c r="AT6" s="448" t="s">
        <v>202</v>
      </c>
      <c r="AU6" s="448" t="s">
        <v>202</v>
      </c>
      <c r="AV6" s="448" t="s">
        <v>202</v>
      </c>
      <c r="AW6" s="448" t="s">
        <v>202</v>
      </c>
      <c r="AX6" s="448" t="s">
        <v>202</v>
      </c>
      <c r="AY6" s="448" t="s">
        <v>202</v>
      </c>
      <c r="AZ6" s="448" t="s">
        <v>202</v>
      </c>
      <c r="BA6" s="448" t="s">
        <v>202</v>
      </c>
      <c r="BB6" s="448" t="s">
        <v>202</v>
      </c>
      <c r="BC6" s="448" t="s">
        <v>202</v>
      </c>
      <c r="BD6" s="448" t="s">
        <v>202</v>
      </c>
      <c r="BE6" s="448" t="s">
        <v>202</v>
      </c>
      <c r="BF6" s="448" t="s">
        <v>202</v>
      </c>
      <c r="BG6" s="448" t="s">
        <v>202</v>
      </c>
      <c r="BH6" s="448" t="s">
        <v>202</v>
      </c>
      <c r="BI6" s="448" t="s">
        <v>202</v>
      </c>
      <c r="BJ6" s="448" t="s">
        <v>202</v>
      </c>
      <c r="BK6" s="448" t="s">
        <v>202</v>
      </c>
      <c r="BL6" s="448" t="s">
        <v>202</v>
      </c>
      <c r="BO6" s="448" t="s">
        <v>658</v>
      </c>
      <c r="BP6" s="827" t="s">
        <v>711</v>
      </c>
      <c r="BQ6" s="448" t="s">
        <v>10</v>
      </c>
      <c r="BR6" s="448" t="s">
        <v>10</v>
      </c>
      <c r="BS6" s="448" t="s">
        <v>10</v>
      </c>
      <c r="BT6" s="448" t="s">
        <v>10</v>
      </c>
      <c r="BU6" s="448" t="s">
        <v>10</v>
      </c>
      <c r="BV6" s="448" t="s">
        <v>9</v>
      </c>
      <c r="BW6" s="448" t="s">
        <v>9</v>
      </c>
      <c r="BX6" s="448" t="s">
        <v>9</v>
      </c>
      <c r="BY6" s="448" t="s">
        <v>9</v>
      </c>
      <c r="BZ6" s="448" t="s">
        <v>9</v>
      </c>
      <c r="CA6" s="448" t="s">
        <v>9</v>
      </c>
      <c r="CB6" s="448" t="s">
        <v>9</v>
      </c>
      <c r="CC6" s="448" t="s">
        <v>9</v>
      </c>
      <c r="CD6" s="448" t="s">
        <v>9</v>
      </c>
      <c r="CE6" s="448" t="s">
        <v>9</v>
      </c>
      <c r="CF6" s="448" t="s">
        <v>9</v>
      </c>
      <c r="CG6" s="448" t="s">
        <v>9</v>
      </c>
      <c r="CH6" s="448" t="s">
        <v>9</v>
      </c>
      <c r="CI6" s="448" t="s">
        <v>9</v>
      </c>
      <c r="CJ6" s="448" t="s">
        <v>9</v>
      </c>
      <c r="CK6" s="448" t="s">
        <v>9</v>
      </c>
      <c r="CL6" s="448" t="s">
        <v>9</v>
      </c>
      <c r="CM6" s="448" t="s">
        <v>9</v>
      </c>
      <c r="CN6" s="448" t="s">
        <v>9</v>
      </c>
      <c r="CO6" s="448" t="s">
        <v>9</v>
      </c>
      <c r="CP6" s="448" t="s">
        <v>9</v>
      </c>
      <c r="CQ6" s="448" t="s">
        <v>9</v>
      </c>
      <c r="CR6" s="448" t="s">
        <v>9</v>
      </c>
      <c r="CS6" s="448" t="s">
        <v>9</v>
      </c>
      <c r="CT6" s="448" t="s">
        <v>9</v>
      </c>
      <c r="CU6" s="448" t="s">
        <v>9</v>
      </c>
      <c r="CV6" s="448" t="s">
        <v>9</v>
      </c>
      <c r="CW6" s="448" t="s">
        <v>9</v>
      </c>
      <c r="CX6" s="448" t="s">
        <v>9</v>
      </c>
      <c r="CY6" s="448" t="s">
        <v>9</v>
      </c>
      <c r="CZ6" s="448" t="s">
        <v>9</v>
      </c>
      <c r="DA6" s="448" t="s">
        <v>9</v>
      </c>
      <c r="DB6" s="448" t="s">
        <v>9</v>
      </c>
      <c r="DC6" s="448" t="s">
        <v>9</v>
      </c>
      <c r="DD6" s="448" t="s">
        <v>9</v>
      </c>
      <c r="DE6" s="448" t="s">
        <v>9</v>
      </c>
      <c r="DF6" s="448" t="s">
        <v>9</v>
      </c>
      <c r="DG6" s="448" t="s">
        <v>9</v>
      </c>
      <c r="DH6" s="448" t="s">
        <v>9</v>
      </c>
      <c r="DI6" s="448" t="s">
        <v>9</v>
      </c>
      <c r="DJ6" s="448" t="s">
        <v>9</v>
      </c>
      <c r="DK6" s="448" t="s">
        <v>9</v>
      </c>
      <c r="DL6" s="448" t="s">
        <v>9</v>
      </c>
      <c r="DM6" s="448" t="s">
        <v>9</v>
      </c>
      <c r="DN6" s="448" t="s">
        <v>9</v>
      </c>
      <c r="DO6" s="448" t="s">
        <v>9</v>
      </c>
    </row>
    <row r="7" spans="2:119">
      <c r="B7" s="448" t="s">
        <v>9</v>
      </c>
      <c r="C7" s="449">
        <v>1</v>
      </c>
      <c r="D7" s="449">
        <v>0</v>
      </c>
      <c r="E7" s="448" t="s">
        <v>440</v>
      </c>
      <c r="F7" s="450" t="s">
        <v>571</v>
      </c>
      <c r="G7" s="450" t="s">
        <v>571</v>
      </c>
      <c r="H7" s="450" t="s">
        <v>571</v>
      </c>
      <c r="I7" s="450" t="s">
        <v>571</v>
      </c>
      <c r="J7" s="450" t="s">
        <v>571</v>
      </c>
      <c r="K7" s="450" t="s">
        <v>571</v>
      </c>
      <c r="L7" s="450" t="s">
        <v>571</v>
      </c>
      <c r="M7" s="450" t="s">
        <v>571</v>
      </c>
      <c r="P7" s="828" t="s">
        <v>203</v>
      </c>
      <c r="R7" s="448" t="s">
        <v>204</v>
      </c>
      <c r="S7" s="448" t="s">
        <v>204</v>
      </c>
      <c r="T7" s="448" t="s">
        <v>204</v>
      </c>
      <c r="U7" s="448" t="s">
        <v>204</v>
      </c>
      <c r="V7" s="448" t="s">
        <v>204</v>
      </c>
      <c r="W7" s="448" t="s">
        <v>203</v>
      </c>
      <c r="X7" s="448" t="s">
        <v>203</v>
      </c>
      <c r="Y7" s="448" t="s">
        <v>203</v>
      </c>
      <c r="Z7" s="448" t="s">
        <v>203</v>
      </c>
      <c r="AA7" s="448" t="s">
        <v>203</v>
      </c>
      <c r="AB7" s="448" t="s">
        <v>203</v>
      </c>
      <c r="AC7" s="448" t="s">
        <v>203</v>
      </c>
      <c r="AD7" s="448" t="s">
        <v>203</v>
      </c>
      <c r="AE7" s="448" t="s">
        <v>203</v>
      </c>
      <c r="AF7" s="448" t="s">
        <v>203</v>
      </c>
      <c r="AG7" s="448" t="s">
        <v>203</v>
      </c>
      <c r="AH7" s="448" t="s">
        <v>203</v>
      </c>
      <c r="AI7" s="448" t="s">
        <v>203</v>
      </c>
      <c r="AJ7" s="448" t="s">
        <v>203</v>
      </c>
      <c r="AK7" s="448" t="s">
        <v>203</v>
      </c>
      <c r="AL7" s="448" t="s">
        <v>203</v>
      </c>
      <c r="AM7" s="448" t="s">
        <v>203</v>
      </c>
      <c r="AN7" s="448" t="s">
        <v>203</v>
      </c>
      <c r="AO7" s="448" t="s">
        <v>203</v>
      </c>
      <c r="AP7" s="448" t="s">
        <v>203</v>
      </c>
      <c r="AQ7" s="448" t="s">
        <v>203</v>
      </c>
      <c r="AR7" s="448" t="s">
        <v>203</v>
      </c>
      <c r="AS7" s="448" t="s">
        <v>203</v>
      </c>
      <c r="AT7" s="448" t="s">
        <v>203</v>
      </c>
      <c r="AU7" s="448" t="s">
        <v>203</v>
      </c>
      <c r="AV7" s="448" t="s">
        <v>203</v>
      </c>
      <c r="AW7" s="448" t="s">
        <v>203</v>
      </c>
      <c r="AX7" s="448" t="s">
        <v>203</v>
      </c>
      <c r="AY7" s="448" t="s">
        <v>203</v>
      </c>
      <c r="AZ7" s="448" t="s">
        <v>203</v>
      </c>
      <c r="BA7" s="448" t="s">
        <v>203</v>
      </c>
      <c r="BB7" s="448" t="s">
        <v>203</v>
      </c>
      <c r="BC7" s="448" t="s">
        <v>203</v>
      </c>
      <c r="BD7" s="448" t="s">
        <v>203</v>
      </c>
      <c r="BE7" s="448" t="s">
        <v>203</v>
      </c>
      <c r="BF7" s="448" t="s">
        <v>203</v>
      </c>
      <c r="BG7" s="448" t="s">
        <v>203</v>
      </c>
      <c r="BH7" s="448" t="s">
        <v>203</v>
      </c>
      <c r="BI7" s="448" t="s">
        <v>203</v>
      </c>
      <c r="BJ7" s="448" t="s">
        <v>203</v>
      </c>
      <c r="BK7" s="448" t="s">
        <v>203</v>
      </c>
      <c r="BL7" s="448" t="s">
        <v>203</v>
      </c>
      <c r="BO7" s="448" t="s">
        <v>659</v>
      </c>
      <c r="BP7" s="827" t="s">
        <v>712</v>
      </c>
      <c r="BQ7" s="448" t="s">
        <v>11</v>
      </c>
      <c r="BR7" s="448" t="s">
        <v>11</v>
      </c>
      <c r="BS7" s="448" t="s">
        <v>11</v>
      </c>
      <c r="BT7" s="448" t="s">
        <v>11</v>
      </c>
      <c r="BU7" s="448" t="s">
        <v>11</v>
      </c>
      <c r="BV7" s="448" t="s">
        <v>11</v>
      </c>
      <c r="BW7" s="448" t="s">
        <v>10</v>
      </c>
      <c r="BX7" s="448" t="s">
        <v>10</v>
      </c>
      <c r="BY7" s="448" t="s">
        <v>10</v>
      </c>
      <c r="BZ7" s="448" t="s">
        <v>10</v>
      </c>
      <c r="CA7" s="448" t="s">
        <v>10</v>
      </c>
      <c r="CB7" s="448" t="s">
        <v>10</v>
      </c>
      <c r="CC7" s="448" t="s">
        <v>10</v>
      </c>
      <c r="CD7" s="448" t="s">
        <v>10</v>
      </c>
      <c r="CE7" s="448" t="s">
        <v>10</v>
      </c>
      <c r="CF7" s="448" t="s">
        <v>10</v>
      </c>
      <c r="CG7" s="448" t="s">
        <v>10</v>
      </c>
      <c r="CH7" s="448" t="s">
        <v>10</v>
      </c>
      <c r="CI7" s="448" t="s">
        <v>10</v>
      </c>
      <c r="CJ7" s="448" t="s">
        <v>10</v>
      </c>
      <c r="CK7" s="448" t="s">
        <v>10</v>
      </c>
      <c r="CL7" s="448" t="s">
        <v>10</v>
      </c>
      <c r="CM7" s="448" t="s">
        <v>10</v>
      </c>
      <c r="CN7" s="448" t="s">
        <v>10</v>
      </c>
      <c r="CO7" s="448" t="s">
        <v>10</v>
      </c>
      <c r="CP7" s="448" t="s">
        <v>10</v>
      </c>
      <c r="CQ7" s="448" t="s">
        <v>10</v>
      </c>
      <c r="CR7" s="448" t="s">
        <v>10</v>
      </c>
      <c r="CS7" s="448" t="s">
        <v>10</v>
      </c>
      <c r="CT7" s="448" t="s">
        <v>10</v>
      </c>
      <c r="CU7" s="448" t="s">
        <v>10</v>
      </c>
      <c r="CV7" s="448" t="s">
        <v>10</v>
      </c>
      <c r="CW7" s="448" t="s">
        <v>10</v>
      </c>
      <c r="CX7" s="448" t="s">
        <v>10</v>
      </c>
      <c r="CY7" s="448" t="s">
        <v>10</v>
      </c>
      <c r="CZ7" s="448" t="s">
        <v>10</v>
      </c>
      <c r="DA7" s="448" t="s">
        <v>10</v>
      </c>
      <c r="DB7" s="448" t="s">
        <v>10</v>
      </c>
      <c r="DC7" s="448" t="s">
        <v>10</v>
      </c>
      <c r="DD7" s="448" t="s">
        <v>10</v>
      </c>
      <c r="DE7" s="448" t="s">
        <v>10</v>
      </c>
      <c r="DF7" s="448" t="s">
        <v>10</v>
      </c>
      <c r="DG7" s="448" t="s">
        <v>10</v>
      </c>
      <c r="DH7" s="448" t="s">
        <v>10</v>
      </c>
      <c r="DI7" s="448" t="s">
        <v>10</v>
      </c>
      <c r="DJ7" s="448" t="s">
        <v>10</v>
      </c>
      <c r="DK7" s="448" t="s">
        <v>10</v>
      </c>
      <c r="DL7" s="448" t="s">
        <v>10</v>
      </c>
      <c r="DM7" s="448" t="s">
        <v>10</v>
      </c>
      <c r="DN7" s="448" t="s">
        <v>10</v>
      </c>
      <c r="DO7" s="448" t="s">
        <v>10</v>
      </c>
    </row>
    <row r="8" spans="2:119">
      <c r="B8" s="448" t="s">
        <v>10</v>
      </c>
      <c r="C8" s="449">
        <v>8</v>
      </c>
      <c r="D8" s="449">
        <v>0</v>
      </c>
      <c r="E8" s="448" t="s">
        <v>195</v>
      </c>
      <c r="F8" s="448" t="s">
        <v>441</v>
      </c>
      <c r="G8" s="448" t="s">
        <v>442</v>
      </c>
      <c r="H8" s="448" t="s">
        <v>533</v>
      </c>
      <c r="I8" s="448" t="s">
        <v>534</v>
      </c>
      <c r="J8" s="448" t="s">
        <v>535</v>
      </c>
      <c r="K8" s="448" t="s">
        <v>536</v>
      </c>
      <c r="L8" s="448" t="s">
        <v>286</v>
      </c>
      <c r="M8" s="450" t="s">
        <v>571</v>
      </c>
      <c r="P8" s="828" t="s">
        <v>204</v>
      </c>
      <c r="R8" s="448" t="s">
        <v>205</v>
      </c>
      <c r="S8" s="448" t="s">
        <v>205</v>
      </c>
      <c r="T8" s="448" t="s">
        <v>205</v>
      </c>
      <c r="U8" s="448" t="s">
        <v>205</v>
      </c>
      <c r="V8" s="448" t="s">
        <v>205</v>
      </c>
      <c r="W8" s="448" t="s">
        <v>205</v>
      </c>
      <c r="X8" s="448" t="s">
        <v>204</v>
      </c>
      <c r="Y8" s="448" t="s">
        <v>204</v>
      </c>
      <c r="Z8" s="448" t="s">
        <v>204</v>
      </c>
      <c r="AA8" s="448" t="s">
        <v>204</v>
      </c>
      <c r="AB8" s="448" t="s">
        <v>204</v>
      </c>
      <c r="AC8" s="448" t="s">
        <v>204</v>
      </c>
      <c r="AD8" s="448" t="s">
        <v>204</v>
      </c>
      <c r="AE8" s="448" t="s">
        <v>204</v>
      </c>
      <c r="AF8" s="448" t="s">
        <v>204</v>
      </c>
      <c r="AG8" s="448" t="s">
        <v>204</v>
      </c>
      <c r="AH8" s="448" t="s">
        <v>204</v>
      </c>
      <c r="AI8" s="448" t="s">
        <v>204</v>
      </c>
      <c r="AJ8" s="448" t="s">
        <v>204</v>
      </c>
      <c r="AK8" s="448" t="s">
        <v>204</v>
      </c>
      <c r="AL8" s="448" t="s">
        <v>204</v>
      </c>
      <c r="AM8" s="448" t="s">
        <v>204</v>
      </c>
      <c r="AN8" s="448" t="s">
        <v>204</v>
      </c>
      <c r="AO8" s="448" t="s">
        <v>204</v>
      </c>
      <c r="AP8" s="448" t="s">
        <v>204</v>
      </c>
      <c r="AQ8" s="448" t="s">
        <v>204</v>
      </c>
      <c r="AR8" s="448" t="s">
        <v>204</v>
      </c>
      <c r="AS8" s="448" t="s">
        <v>204</v>
      </c>
      <c r="AT8" s="448" t="s">
        <v>204</v>
      </c>
      <c r="AU8" s="448" t="s">
        <v>204</v>
      </c>
      <c r="AV8" s="448" t="s">
        <v>204</v>
      </c>
      <c r="AW8" s="448" t="s">
        <v>204</v>
      </c>
      <c r="AX8" s="448" t="s">
        <v>204</v>
      </c>
      <c r="AY8" s="448" t="s">
        <v>204</v>
      </c>
      <c r="AZ8" s="448" t="s">
        <v>204</v>
      </c>
      <c r="BA8" s="448" t="s">
        <v>204</v>
      </c>
      <c r="BB8" s="448" t="s">
        <v>204</v>
      </c>
      <c r="BC8" s="448" t="s">
        <v>204</v>
      </c>
      <c r="BD8" s="448" t="s">
        <v>204</v>
      </c>
      <c r="BE8" s="448" t="s">
        <v>204</v>
      </c>
      <c r="BF8" s="448" t="s">
        <v>204</v>
      </c>
      <c r="BG8" s="448" t="s">
        <v>204</v>
      </c>
      <c r="BH8" s="448" t="s">
        <v>204</v>
      </c>
      <c r="BI8" s="448" t="s">
        <v>204</v>
      </c>
      <c r="BJ8" s="448" t="s">
        <v>204</v>
      </c>
      <c r="BK8" s="448" t="s">
        <v>204</v>
      </c>
      <c r="BL8" s="448" t="s">
        <v>204</v>
      </c>
      <c r="BO8" s="448" t="s">
        <v>660</v>
      </c>
      <c r="BP8" s="827" t="s">
        <v>713</v>
      </c>
      <c r="BQ8" s="448" t="s">
        <v>12</v>
      </c>
      <c r="BR8" s="448" t="s">
        <v>12</v>
      </c>
      <c r="BS8" s="448" t="s">
        <v>12</v>
      </c>
      <c r="BT8" s="448" t="s">
        <v>12</v>
      </c>
      <c r="BU8" s="448" t="s">
        <v>12</v>
      </c>
      <c r="BV8" s="448" t="s">
        <v>12</v>
      </c>
      <c r="BW8" s="448" t="s">
        <v>12</v>
      </c>
      <c r="BX8" s="448" t="s">
        <v>11</v>
      </c>
      <c r="BY8" s="448" t="s">
        <v>11</v>
      </c>
      <c r="BZ8" s="448" t="s">
        <v>11</v>
      </c>
      <c r="CA8" s="448" t="s">
        <v>11</v>
      </c>
      <c r="CB8" s="448" t="s">
        <v>11</v>
      </c>
      <c r="CC8" s="448" t="s">
        <v>11</v>
      </c>
      <c r="CD8" s="448" t="s">
        <v>11</v>
      </c>
      <c r="CE8" s="448" t="s">
        <v>11</v>
      </c>
      <c r="CF8" s="448" t="s">
        <v>11</v>
      </c>
      <c r="CG8" s="448" t="s">
        <v>11</v>
      </c>
      <c r="CH8" s="448" t="s">
        <v>11</v>
      </c>
      <c r="CI8" s="448" t="s">
        <v>11</v>
      </c>
      <c r="CJ8" s="448" t="s">
        <v>11</v>
      </c>
      <c r="CK8" s="448" t="s">
        <v>11</v>
      </c>
      <c r="CL8" s="448" t="s">
        <v>11</v>
      </c>
      <c r="CM8" s="448" t="s">
        <v>11</v>
      </c>
      <c r="CN8" s="448" t="s">
        <v>11</v>
      </c>
      <c r="CO8" s="448" t="s">
        <v>11</v>
      </c>
      <c r="CP8" s="448" t="s">
        <v>11</v>
      </c>
      <c r="CQ8" s="448" t="s">
        <v>11</v>
      </c>
      <c r="CR8" s="448" t="s">
        <v>11</v>
      </c>
      <c r="CS8" s="448" t="s">
        <v>11</v>
      </c>
      <c r="CT8" s="448" t="s">
        <v>11</v>
      </c>
      <c r="CU8" s="448" t="s">
        <v>11</v>
      </c>
      <c r="CV8" s="448" t="s">
        <v>11</v>
      </c>
      <c r="CW8" s="448" t="s">
        <v>11</v>
      </c>
      <c r="CX8" s="448" t="s">
        <v>11</v>
      </c>
      <c r="CY8" s="448" t="s">
        <v>11</v>
      </c>
      <c r="CZ8" s="448" t="s">
        <v>11</v>
      </c>
      <c r="DA8" s="448" t="s">
        <v>11</v>
      </c>
      <c r="DB8" s="448" t="s">
        <v>11</v>
      </c>
      <c r="DC8" s="448" t="s">
        <v>11</v>
      </c>
      <c r="DD8" s="448" t="s">
        <v>11</v>
      </c>
      <c r="DE8" s="448" t="s">
        <v>11</v>
      </c>
      <c r="DF8" s="448" t="s">
        <v>11</v>
      </c>
      <c r="DG8" s="448" t="s">
        <v>11</v>
      </c>
      <c r="DH8" s="448" t="s">
        <v>11</v>
      </c>
      <c r="DI8" s="448" t="s">
        <v>11</v>
      </c>
      <c r="DJ8" s="448" t="s">
        <v>11</v>
      </c>
      <c r="DK8" s="448" t="s">
        <v>11</v>
      </c>
      <c r="DL8" s="448" t="s">
        <v>11</v>
      </c>
      <c r="DM8" s="448" t="s">
        <v>11</v>
      </c>
      <c r="DN8" s="448" t="s">
        <v>11</v>
      </c>
      <c r="DO8" s="448" t="s">
        <v>11</v>
      </c>
    </row>
    <row r="9" spans="2:119">
      <c r="B9" s="448" t="s">
        <v>11</v>
      </c>
      <c r="C9" s="449">
        <v>3</v>
      </c>
      <c r="D9" s="449">
        <v>0</v>
      </c>
      <c r="E9" s="448" t="s">
        <v>267</v>
      </c>
      <c r="F9" s="448" t="s">
        <v>268</v>
      </c>
      <c r="G9" s="448" t="s">
        <v>269</v>
      </c>
      <c r="H9" s="450" t="s">
        <v>571</v>
      </c>
      <c r="I9" s="450" t="s">
        <v>571</v>
      </c>
      <c r="J9" s="450" t="s">
        <v>571</v>
      </c>
      <c r="K9" s="450" t="s">
        <v>571</v>
      </c>
      <c r="L9" s="450" t="s">
        <v>571</v>
      </c>
      <c r="M9" s="450" t="s">
        <v>571</v>
      </c>
      <c r="P9" s="828" t="s">
        <v>205</v>
      </c>
      <c r="R9" s="448" t="s">
        <v>206</v>
      </c>
      <c r="S9" s="448" t="s">
        <v>206</v>
      </c>
      <c r="T9" s="448" t="s">
        <v>206</v>
      </c>
      <c r="U9" s="448" t="s">
        <v>206</v>
      </c>
      <c r="V9" s="448" t="s">
        <v>206</v>
      </c>
      <c r="W9" s="448" t="s">
        <v>206</v>
      </c>
      <c r="X9" s="448" t="s">
        <v>206</v>
      </c>
      <c r="Y9" s="448" t="s">
        <v>205</v>
      </c>
      <c r="Z9" s="448" t="s">
        <v>205</v>
      </c>
      <c r="AA9" s="448" t="s">
        <v>205</v>
      </c>
      <c r="AB9" s="448" t="s">
        <v>205</v>
      </c>
      <c r="AC9" s="448" t="s">
        <v>205</v>
      </c>
      <c r="AD9" s="448" t="s">
        <v>205</v>
      </c>
      <c r="AE9" s="448" t="s">
        <v>205</v>
      </c>
      <c r="AF9" s="448" t="s">
        <v>205</v>
      </c>
      <c r="AG9" s="448" t="s">
        <v>205</v>
      </c>
      <c r="AH9" s="448" t="s">
        <v>205</v>
      </c>
      <c r="AI9" s="448" t="s">
        <v>205</v>
      </c>
      <c r="AJ9" s="448" t="s">
        <v>205</v>
      </c>
      <c r="AK9" s="448" t="s">
        <v>205</v>
      </c>
      <c r="AL9" s="448" t="s">
        <v>205</v>
      </c>
      <c r="AM9" s="448" t="s">
        <v>205</v>
      </c>
      <c r="AN9" s="448" t="s">
        <v>205</v>
      </c>
      <c r="AO9" s="448" t="s">
        <v>205</v>
      </c>
      <c r="AP9" s="448" t="s">
        <v>205</v>
      </c>
      <c r="AQ9" s="448" t="s">
        <v>205</v>
      </c>
      <c r="AR9" s="448" t="s">
        <v>205</v>
      </c>
      <c r="AS9" s="448" t="s">
        <v>205</v>
      </c>
      <c r="AT9" s="448" t="s">
        <v>205</v>
      </c>
      <c r="AU9" s="448" t="s">
        <v>205</v>
      </c>
      <c r="AV9" s="448" t="s">
        <v>205</v>
      </c>
      <c r="AW9" s="448" t="s">
        <v>205</v>
      </c>
      <c r="AX9" s="448" t="s">
        <v>205</v>
      </c>
      <c r="AY9" s="448" t="s">
        <v>205</v>
      </c>
      <c r="AZ9" s="448" t="s">
        <v>205</v>
      </c>
      <c r="BA9" s="448" t="s">
        <v>205</v>
      </c>
      <c r="BB9" s="448" t="s">
        <v>205</v>
      </c>
      <c r="BC9" s="448" t="s">
        <v>205</v>
      </c>
      <c r="BD9" s="448" t="s">
        <v>205</v>
      </c>
      <c r="BE9" s="448" t="s">
        <v>205</v>
      </c>
      <c r="BF9" s="448" t="s">
        <v>205</v>
      </c>
      <c r="BG9" s="448" t="s">
        <v>205</v>
      </c>
      <c r="BH9" s="448" t="s">
        <v>205</v>
      </c>
      <c r="BI9" s="448" t="s">
        <v>205</v>
      </c>
      <c r="BJ9" s="448" t="s">
        <v>205</v>
      </c>
      <c r="BK9" s="448" t="s">
        <v>205</v>
      </c>
      <c r="BL9" s="448" t="s">
        <v>205</v>
      </c>
      <c r="BO9" s="448" t="s">
        <v>661</v>
      </c>
      <c r="BP9" s="827" t="s">
        <v>714</v>
      </c>
      <c r="BQ9" s="448" t="s">
        <v>13</v>
      </c>
      <c r="BR9" s="448" t="s">
        <v>13</v>
      </c>
      <c r="BS9" s="448" t="s">
        <v>13</v>
      </c>
      <c r="BT9" s="448" t="s">
        <v>13</v>
      </c>
      <c r="BU9" s="448" t="s">
        <v>13</v>
      </c>
      <c r="BV9" s="448" t="s">
        <v>13</v>
      </c>
      <c r="BW9" s="448" t="s">
        <v>13</v>
      </c>
      <c r="BX9" s="448" t="s">
        <v>13</v>
      </c>
      <c r="BY9" s="448" t="s">
        <v>12</v>
      </c>
      <c r="BZ9" s="448" t="s">
        <v>12</v>
      </c>
      <c r="CA9" s="448" t="s">
        <v>12</v>
      </c>
      <c r="CB9" s="448" t="s">
        <v>12</v>
      </c>
      <c r="CC9" s="448" t="s">
        <v>12</v>
      </c>
      <c r="CD9" s="448" t="s">
        <v>12</v>
      </c>
      <c r="CE9" s="448" t="s">
        <v>12</v>
      </c>
      <c r="CF9" s="448" t="s">
        <v>12</v>
      </c>
      <c r="CG9" s="448" t="s">
        <v>12</v>
      </c>
      <c r="CH9" s="448" t="s">
        <v>12</v>
      </c>
      <c r="CI9" s="448" t="s">
        <v>12</v>
      </c>
      <c r="CJ9" s="448" t="s">
        <v>12</v>
      </c>
      <c r="CK9" s="448" t="s">
        <v>12</v>
      </c>
      <c r="CL9" s="448" t="s">
        <v>12</v>
      </c>
      <c r="CM9" s="448" t="s">
        <v>12</v>
      </c>
      <c r="CN9" s="448" t="s">
        <v>12</v>
      </c>
      <c r="CO9" s="448" t="s">
        <v>12</v>
      </c>
      <c r="CP9" s="448" t="s">
        <v>12</v>
      </c>
      <c r="CQ9" s="448" t="s">
        <v>12</v>
      </c>
      <c r="CR9" s="448" t="s">
        <v>12</v>
      </c>
      <c r="CS9" s="448" t="s">
        <v>12</v>
      </c>
      <c r="CT9" s="448" t="s">
        <v>12</v>
      </c>
      <c r="CU9" s="448" t="s">
        <v>12</v>
      </c>
      <c r="CV9" s="448" t="s">
        <v>12</v>
      </c>
      <c r="CW9" s="448" t="s">
        <v>12</v>
      </c>
      <c r="CX9" s="448" t="s">
        <v>12</v>
      </c>
      <c r="CY9" s="448" t="s">
        <v>12</v>
      </c>
      <c r="CZ9" s="448" t="s">
        <v>12</v>
      </c>
      <c r="DA9" s="448" t="s">
        <v>12</v>
      </c>
      <c r="DB9" s="448" t="s">
        <v>12</v>
      </c>
      <c r="DC9" s="448" t="s">
        <v>12</v>
      </c>
      <c r="DD9" s="448" t="s">
        <v>12</v>
      </c>
      <c r="DE9" s="448" t="s">
        <v>12</v>
      </c>
      <c r="DF9" s="448" t="s">
        <v>12</v>
      </c>
      <c r="DG9" s="448" t="s">
        <v>12</v>
      </c>
      <c r="DH9" s="448" t="s">
        <v>12</v>
      </c>
      <c r="DI9" s="448" t="s">
        <v>12</v>
      </c>
      <c r="DJ9" s="448" t="s">
        <v>12</v>
      </c>
      <c r="DK9" s="448" t="s">
        <v>12</v>
      </c>
      <c r="DL9" s="448" t="s">
        <v>12</v>
      </c>
      <c r="DM9" s="448" t="s">
        <v>12</v>
      </c>
      <c r="DN9" s="448" t="s">
        <v>12</v>
      </c>
      <c r="DO9" s="448" t="s">
        <v>12</v>
      </c>
    </row>
    <row r="10" spans="2:119">
      <c r="B10" s="448" t="s">
        <v>12</v>
      </c>
      <c r="C10" s="449">
        <v>2</v>
      </c>
      <c r="D10" s="449">
        <v>0</v>
      </c>
      <c r="E10" s="448" t="s">
        <v>270</v>
      </c>
      <c r="F10" s="448" t="s">
        <v>271</v>
      </c>
      <c r="G10" s="450" t="s">
        <v>571</v>
      </c>
      <c r="H10" s="450" t="s">
        <v>571</v>
      </c>
      <c r="I10" s="450" t="s">
        <v>571</v>
      </c>
      <c r="J10" s="450" t="s">
        <v>571</v>
      </c>
      <c r="K10" s="450" t="s">
        <v>571</v>
      </c>
      <c r="L10" s="450" t="s">
        <v>571</v>
      </c>
      <c r="M10" s="450" t="s">
        <v>571</v>
      </c>
      <c r="P10" s="828" t="s">
        <v>206</v>
      </c>
      <c r="R10" s="448" t="s">
        <v>207</v>
      </c>
      <c r="S10" s="448" t="s">
        <v>207</v>
      </c>
      <c r="T10" s="448" t="s">
        <v>207</v>
      </c>
      <c r="U10" s="448" t="s">
        <v>207</v>
      </c>
      <c r="V10" s="448" t="s">
        <v>207</v>
      </c>
      <c r="W10" s="448" t="s">
        <v>207</v>
      </c>
      <c r="X10" s="448" t="s">
        <v>207</v>
      </c>
      <c r="Y10" s="448" t="s">
        <v>207</v>
      </c>
      <c r="Z10" s="448" t="s">
        <v>206</v>
      </c>
      <c r="AA10" s="448" t="s">
        <v>206</v>
      </c>
      <c r="AB10" s="448" t="s">
        <v>206</v>
      </c>
      <c r="AC10" s="448" t="s">
        <v>206</v>
      </c>
      <c r="AD10" s="448" t="s">
        <v>206</v>
      </c>
      <c r="AE10" s="448" t="s">
        <v>206</v>
      </c>
      <c r="AF10" s="448" t="s">
        <v>206</v>
      </c>
      <c r="AG10" s="448" t="s">
        <v>206</v>
      </c>
      <c r="AH10" s="448" t="s">
        <v>206</v>
      </c>
      <c r="AI10" s="448" t="s">
        <v>206</v>
      </c>
      <c r="AJ10" s="448" t="s">
        <v>206</v>
      </c>
      <c r="AK10" s="448" t="s">
        <v>206</v>
      </c>
      <c r="AL10" s="448" t="s">
        <v>206</v>
      </c>
      <c r="AM10" s="448" t="s">
        <v>206</v>
      </c>
      <c r="AN10" s="448" t="s">
        <v>206</v>
      </c>
      <c r="AO10" s="448" t="s">
        <v>206</v>
      </c>
      <c r="AP10" s="448" t="s">
        <v>206</v>
      </c>
      <c r="AQ10" s="448" t="s">
        <v>206</v>
      </c>
      <c r="AR10" s="448" t="s">
        <v>206</v>
      </c>
      <c r="AS10" s="448" t="s">
        <v>206</v>
      </c>
      <c r="AT10" s="448" t="s">
        <v>206</v>
      </c>
      <c r="AU10" s="448" t="s">
        <v>206</v>
      </c>
      <c r="AV10" s="448" t="s">
        <v>206</v>
      </c>
      <c r="AW10" s="448" t="s">
        <v>206</v>
      </c>
      <c r="AX10" s="448" t="s">
        <v>206</v>
      </c>
      <c r="AY10" s="448" t="s">
        <v>206</v>
      </c>
      <c r="AZ10" s="448" t="s">
        <v>206</v>
      </c>
      <c r="BA10" s="448" t="s">
        <v>206</v>
      </c>
      <c r="BB10" s="448" t="s">
        <v>206</v>
      </c>
      <c r="BC10" s="448" t="s">
        <v>206</v>
      </c>
      <c r="BD10" s="448" t="s">
        <v>206</v>
      </c>
      <c r="BE10" s="448" t="s">
        <v>206</v>
      </c>
      <c r="BF10" s="448" t="s">
        <v>206</v>
      </c>
      <c r="BG10" s="448" t="s">
        <v>206</v>
      </c>
      <c r="BH10" s="448" t="s">
        <v>206</v>
      </c>
      <c r="BI10" s="448" t="s">
        <v>206</v>
      </c>
      <c r="BJ10" s="448" t="s">
        <v>206</v>
      </c>
      <c r="BK10" s="448" t="s">
        <v>206</v>
      </c>
      <c r="BL10" s="448" t="s">
        <v>206</v>
      </c>
      <c r="BO10" s="448" t="s">
        <v>662</v>
      </c>
      <c r="BP10" s="827" t="s">
        <v>715</v>
      </c>
      <c r="BQ10" s="448" t="s">
        <v>14</v>
      </c>
      <c r="BR10" s="448" t="s">
        <v>14</v>
      </c>
      <c r="BS10" s="448" t="s">
        <v>14</v>
      </c>
      <c r="BT10" s="448" t="s">
        <v>14</v>
      </c>
      <c r="BU10" s="448" t="s">
        <v>14</v>
      </c>
      <c r="BV10" s="448" t="s">
        <v>14</v>
      </c>
      <c r="BW10" s="448" t="s">
        <v>14</v>
      </c>
      <c r="BX10" s="448" t="s">
        <v>14</v>
      </c>
      <c r="BY10" s="448" t="s">
        <v>14</v>
      </c>
      <c r="BZ10" s="448" t="s">
        <v>13</v>
      </c>
      <c r="CA10" s="448" t="s">
        <v>13</v>
      </c>
      <c r="CB10" s="448" t="s">
        <v>13</v>
      </c>
      <c r="CC10" s="448" t="s">
        <v>13</v>
      </c>
      <c r="CD10" s="448" t="s">
        <v>13</v>
      </c>
      <c r="CE10" s="448" t="s">
        <v>13</v>
      </c>
      <c r="CF10" s="448" t="s">
        <v>13</v>
      </c>
      <c r="CG10" s="448" t="s">
        <v>13</v>
      </c>
      <c r="CH10" s="448" t="s">
        <v>13</v>
      </c>
      <c r="CI10" s="448" t="s">
        <v>13</v>
      </c>
      <c r="CJ10" s="448" t="s">
        <v>13</v>
      </c>
      <c r="CK10" s="448" t="s">
        <v>13</v>
      </c>
      <c r="CL10" s="448" t="s">
        <v>13</v>
      </c>
      <c r="CM10" s="448" t="s">
        <v>13</v>
      </c>
      <c r="CN10" s="448" t="s">
        <v>13</v>
      </c>
      <c r="CO10" s="448" t="s">
        <v>13</v>
      </c>
      <c r="CP10" s="448" t="s">
        <v>13</v>
      </c>
      <c r="CQ10" s="448" t="s">
        <v>13</v>
      </c>
      <c r="CR10" s="448" t="s">
        <v>13</v>
      </c>
      <c r="CS10" s="448" t="s">
        <v>13</v>
      </c>
      <c r="CT10" s="448" t="s">
        <v>13</v>
      </c>
      <c r="CU10" s="448" t="s">
        <v>13</v>
      </c>
      <c r="CV10" s="448" t="s">
        <v>13</v>
      </c>
      <c r="CW10" s="448" t="s">
        <v>13</v>
      </c>
      <c r="CX10" s="448" t="s">
        <v>13</v>
      </c>
      <c r="CY10" s="448" t="s">
        <v>13</v>
      </c>
      <c r="CZ10" s="448" t="s">
        <v>13</v>
      </c>
      <c r="DA10" s="448" t="s">
        <v>13</v>
      </c>
      <c r="DB10" s="448" t="s">
        <v>13</v>
      </c>
      <c r="DC10" s="448" t="s">
        <v>13</v>
      </c>
      <c r="DD10" s="448" t="s">
        <v>13</v>
      </c>
      <c r="DE10" s="448" t="s">
        <v>13</v>
      </c>
      <c r="DF10" s="448" t="s">
        <v>13</v>
      </c>
      <c r="DG10" s="448" t="s">
        <v>13</v>
      </c>
      <c r="DH10" s="448" t="s">
        <v>13</v>
      </c>
      <c r="DI10" s="448" t="s">
        <v>13</v>
      </c>
      <c r="DJ10" s="448" t="s">
        <v>13</v>
      </c>
      <c r="DK10" s="448" t="s">
        <v>13</v>
      </c>
      <c r="DL10" s="448" t="s">
        <v>13</v>
      </c>
      <c r="DM10" s="448" t="s">
        <v>13</v>
      </c>
      <c r="DN10" s="448" t="s">
        <v>13</v>
      </c>
      <c r="DO10" s="448" t="s">
        <v>13</v>
      </c>
    </row>
    <row r="11" spans="2:119">
      <c r="B11" s="448" t="s">
        <v>13</v>
      </c>
      <c r="C11" s="449">
        <v>6</v>
      </c>
      <c r="D11" s="449">
        <v>0</v>
      </c>
      <c r="E11" s="448" t="s">
        <v>272</v>
      </c>
      <c r="F11" s="448" t="s">
        <v>273</v>
      </c>
      <c r="G11" s="448" t="s">
        <v>274</v>
      </c>
      <c r="H11" s="448" t="s">
        <v>275</v>
      </c>
      <c r="I11" s="448" t="s">
        <v>496</v>
      </c>
      <c r="J11" s="448" t="s">
        <v>196</v>
      </c>
      <c r="K11" s="450" t="s">
        <v>571</v>
      </c>
      <c r="L11" s="450" t="s">
        <v>571</v>
      </c>
      <c r="M11" s="450" t="s">
        <v>571</v>
      </c>
      <c r="P11" s="828" t="s">
        <v>207</v>
      </c>
      <c r="R11" s="448" t="s">
        <v>208</v>
      </c>
      <c r="S11" s="448" t="s">
        <v>208</v>
      </c>
      <c r="T11" s="448" t="s">
        <v>208</v>
      </c>
      <c r="U11" s="448" t="s">
        <v>208</v>
      </c>
      <c r="V11" s="448" t="s">
        <v>208</v>
      </c>
      <c r="W11" s="448" t="s">
        <v>208</v>
      </c>
      <c r="X11" s="448" t="s">
        <v>208</v>
      </c>
      <c r="Y11" s="448" t="s">
        <v>208</v>
      </c>
      <c r="Z11" s="448" t="s">
        <v>208</v>
      </c>
      <c r="AA11" s="448" t="s">
        <v>207</v>
      </c>
      <c r="AB11" s="448" t="s">
        <v>207</v>
      </c>
      <c r="AC11" s="448" t="s">
        <v>207</v>
      </c>
      <c r="AD11" s="448" t="s">
        <v>207</v>
      </c>
      <c r="AE11" s="448" t="s">
        <v>207</v>
      </c>
      <c r="AF11" s="448" t="s">
        <v>207</v>
      </c>
      <c r="AG11" s="448" t="s">
        <v>207</v>
      </c>
      <c r="AH11" s="448" t="s">
        <v>207</v>
      </c>
      <c r="AI11" s="448" t="s">
        <v>207</v>
      </c>
      <c r="AJ11" s="448" t="s">
        <v>207</v>
      </c>
      <c r="AK11" s="448" t="s">
        <v>207</v>
      </c>
      <c r="AL11" s="448" t="s">
        <v>207</v>
      </c>
      <c r="AM11" s="448" t="s">
        <v>207</v>
      </c>
      <c r="AN11" s="448" t="s">
        <v>207</v>
      </c>
      <c r="AO11" s="448" t="s">
        <v>207</v>
      </c>
      <c r="AP11" s="448" t="s">
        <v>207</v>
      </c>
      <c r="AQ11" s="448" t="s">
        <v>207</v>
      </c>
      <c r="AR11" s="448" t="s">
        <v>207</v>
      </c>
      <c r="AS11" s="448" t="s">
        <v>207</v>
      </c>
      <c r="AT11" s="448" t="s">
        <v>207</v>
      </c>
      <c r="AU11" s="448" t="s">
        <v>207</v>
      </c>
      <c r="AV11" s="448" t="s">
        <v>207</v>
      </c>
      <c r="AW11" s="448" t="s">
        <v>207</v>
      </c>
      <c r="AX11" s="448" t="s">
        <v>207</v>
      </c>
      <c r="AY11" s="448" t="s">
        <v>207</v>
      </c>
      <c r="AZ11" s="448" t="s">
        <v>207</v>
      </c>
      <c r="BA11" s="448" t="s">
        <v>207</v>
      </c>
      <c r="BB11" s="448" t="s">
        <v>207</v>
      </c>
      <c r="BC11" s="448" t="s">
        <v>207</v>
      </c>
      <c r="BD11" s="448" t="s">
        <v>207</v>
      </c>
      <c r="BE11" s="448" t="s">
        <v>207</v>
      </c>
      <c r="BF11" s="448" t="s">
        <v>207</v>
      </c>
      <c r="BG11" s="448" t="s">
        <v>207</v>
      </c>
      <c r="BH11" s="448" t="s">
        <v>207</v>
      </c>
      <c r="BI11" s="448" t="s">
        <v>207</v>
      </c>
      <c r="BJ11" s="448" t="s">
        <v>207</v>
      </c>
      <c r="BK11" s="448" t="s">
        <v>207</v>
      </c>
      <c r="BL11" s="448" t="s">
        <v>207</v>
      </c>
      <c r="BO11" s="448" t="s">
        <v>663</v>
      </c>
      <c r="BP11" s="827" t="s">
        <v>716</v>
      </c>
      <c r="BQ11" s="448" t="s">
        <v>15</v>
      </c>
      <c r="BR11" s="448" t="s">
        <v>15</v>
      </c>
      <c r="BS11" s="448" t="s">
        <v>15</v>
      </c>
      <c r="BT11" s="448" t="s">
        <v>15</v>
      </c>
      <c r="BU11" s="448" t="s">
        <v>15</v>
      </c>
      <c r="BV11" s="448" t="s">
        <v>15</v>
      </c>
      <c r="BW11" s="448" t="s">
        <v>15</v>
      </c>
      <c r="BX11" s="448" t="s">
        <v>15</v>
      </c>
      <c r="BY11" s="448" t="s">
        <v>15</v>
      </c>
      <c r="BZ11" s="448" t="s">
        <v>15</v>
      </c>
      <c r="CA11" s="448" t="s">
        <v>14</v>
      </c>
      <c r="CB11" s="448" t="s">
        <v>14</v>
      </c>
      <c r="CC11" s="448" t="s">
        <v>14</v>
      </c>
      <c r="CD11" s="448" t="s">
        <v>14</v>
      </c>
      <c r="CE11" s="448" t="s">
        <v>14</v>
      </c>
      <c r="CF11" s="448" t="s">
        <v>14</v>
      </c>
      <c r="CG11" s="448" t="s">
        <v>14</v>
      </c>
      <c r="CH11" s="448" t="s">
        <v>14</v>
      </c>
      <c r="CI11" s="448" t="s">
        <v>14</v>
      </c>
      <c r="CJ11" s="448" t="s">
        <v>14</v>
      </c>
      <c r="CK11" s="448" t="s">
        <v>14</v>
      </c>
      <c r="CL11" s="448" t="s">
        <v>14</v>
      </c>
      <c r="CM11" s="448" t="s">
        <v>14</v>
      </c>
      <c r="CN11" s="448" t="s">
        <v>14</v>
      </c>
      <c r="CO11" s="448" t="s">
        <v>14</v>
      </c>
      <c r="CP11" s="448" t="s">
        <v>14</v>
      </c>
      <c r="CQ11" s="448" t="s">
        <v>14</v>
      </c>
      <c r="CR11" s="448" t="s">
        <v>14</v>
      </c>
      <c r="CS11" s="448" t="s">
        <v>14</v>
      </c>
      <c r="CT11" s="448" t="s">
        <v>14</v>
      </c>
      <c r="CU11" s="448" t="s">
        <v>14</v>
      </c>
      <c r="CV11" s="448" t="s">
        <v>14</v>
      </c>
      <c r="CW11" s="448" t="s">
        <v>14</v>
      </c>
      <c r="CX11" s="448" t="s">
        <v>14</v>
      </c>
      <c r="CY11" s="448" t="s">
        <v>14</v>
      </c>
      <c r="CZ11" s="448" t="s">
        <v>14</v>
      </c>
      <c r="DA11" s="448" t="s">
        <v>14</v>
      </c>
      <c r="DB11" s="448" t="s">
        <v>14</v>
      </c>
      <c r="DC11" s="448" t="s">
        <v>14</v>
      </c>
      <c r="DD11" s="448" t="s">
        <v>14</v>
      </c>
      <c r="DE11" s="448" t="s">
        <v>14</v>
      </c>
      <c r="DF11" s="448" t="s">
        <v>14</v>
      </c>
      <c r="DG11" s="448" t="s">
        <v>14</v>
      </c>
      <c r="DH11" s="448" t="s">
        <v>14</v>
      </c>
      <c r="DI11" s="448" t="s">
        <v>14</v>
      </c>
      <c r="DJ11" s="448" t="s">
        <v>14</v>
      </c>
      <c r="DK11" s="448" t="s">
        <v>14</v>
      </c>
      <c r="DL11" s="448" t="s">
        <v>14</v>
      </c>
      <c r="DM11" s="448" t="s">
        <v>14</v>
      </c>
      <c r="DN11" s="448" t="s">
        <v>14</v>
      </c>
      <c r="DO11" s="448" t="s">
        <v>14</v>
      </c>
    </row>
    <row r="12" spans="2:119">
      <c r="B12" s="448" t="s">
        <v>14</v>
      </c>
      <c r="C12" s="449">
        <v>4</v>
      </c>
      <c r="D12" s="449">
        <v>0</v>
      </c>
      <c r="E12" s="448" t="s">
        <v>277</v>
      </c>
      <c r="F12" s="448" t="s">
        <v>278</v>
      </c>
      <c r="G12" s="448" t="s">
        <v>443</v>
      </c>
      <c r="H12" s="448" t="s">
        <v>279</v>
      </c>
      <c r="I12" s="450" t="s">
        <v>571</v>
      </c>
      <c r="J12" s="450" t="s">
        <v>571</v>
      </c>
      <c r="K12" s="450" t="s">
        <v>571</v>
      </c>
      <c r="L12" s="450" t="s">
        <v>571</v>
      </c>
      <c r="M12" s="450" t="s">
        <v>571</v>
      </c>
      <c r="P12" s="828" t="s">
        <v>208</v>
      </c>
      <c r="R12" s="448" t="s">
        <v>209</v>
      </c>
      <c r="S12" s="448" t="s">
        <v>209</v>
      </c>
      <c r="T12" s="448" t="s">
        <v>209</v>
      </c>
      <c r="U12" s="448" t="s">
        <v>209</v>
      </c>
      <c r="V12" s="448" t="s">
        <v>209</v>
      </c>
      <c r="W12" s="448" t="s">
        <v>209</v>
      </c>
      <c r="X12" s="448" t="s">
        <v>209</v>
      </c>
      <c r="Y12" s="448" t="s">
        <v>209</v>
      </c>
      <c r="Z12" s="448" t="s">
        <v>209</v>
      </c>
      <c r="AA12" s="448" t="s">
        <v>209</v>
      </c>
      <c r="AB12" s="448" t="s">
        <v>208</v>
      </c>
      <c r="AC12" s="448" t="s">
        <v>208</v>
      </c>
      <c r="AD12" s="448" t="s">
        <v>208</v>
      </c>
      <c r="AE12" s="448" t="s">
        <v>208</v>
      </c>
      <c r="AF12" s="448" t="s">
        <v>208</v>
      </c>
      <c r="AG12" s="448" t="s">
        <v>208</v>
      </c>
      <c r="AH12" s="448" t="s">
        <v>208</v>
      </c>
      <c r="AI12" s="448" t="s">
        <v>208</v>
      </c>
      <c r="AJ12" s="448" t="s">
        <v>208</v>
      </c>
      <c r="AK12" s="448" t="s">
        <v>208</v>
      </c>
      <c r="AL12" s="448" t="s">
        <v>208</v>
      </c>
      <c r="AM12" s="448" t="s">
        <v>208</v>
      </c>
      <c r="AN12" s="448" t="s">
        <v>208</v>
      </c>
      <c r="AO12" s="448" t="s">
        <v>208</v>
      </c>
      <c r="AP12" s="448" t="s">
        <v>208</v>
      </c>
      <c r="AQ12" s="448" t="s">
        <v>208</v>
      </c>
      <c r="AR12" s="448" t="s">
        <v>208</v>
      </c>
      <c r="AS12" s="448" t="s">
        <v>208</v>
      </c>
      <c r="AT12" s="448" t="s">
        <v>208</v>
      </c>
      <c r="AU12" s="448" t="s">
        <v>208</v>
      </c>
      <c r="AV12" s="448" t="s">
        <v>208</v>
      </c>
      <c r="AW12" s="448" t="s">
        <v>208</v>
      </c>
      <c r="AX12" s="448" t="s">
        <v>208</v>
      </c>
      <c r="AY12" s="448" t="s">
        <v>208</v>
      </c>
      <c r="AZ12" s="448" t="s">
        <v>208</v>
      </c>
      <c r="BA12" s="448" t="s">
        <v>208</v>
      </c>
      <c r="BB12" s="448" t="s">
        <v>208</v>
      </c>
      <c r="BC12" s="448" t="s">
        <v>208</v>
      </c>
      <c r="BD12" s="448" t="s">
        <v>208</v>
      </c>
      <c r="BE12" s="448" t="s">
        <v>208</v>
      </c>
      <c r="BF12" s="448" t="s">
        <v>208</v>
      </c>
      <c r="BG12" s="448" t="s">
        <v>208</v>
      </c>
      <c r="BH12" s="448" t="s">
        <v>208</v>
      </c>
      <c r="BI12" s="448" t="s">
        <v>208</v>
      </c>
      <c r="BJ12" s="448" t="s">
        <v>208</v>
      </c>
      <c r="BK12" s="448" t="s">
        <v>208</v>
      </c>
      <c r="BL12" s="448" t="s">
        <v>208</v>
      </c>
      <c r="BO12" s="448" t="s">
        <v>664</v>
      </c>
      <c r="BP12" s="827" t="s">
        <v>717</v>
      </c>
      <c r="BQ12" s="448" t="s">
        <v>16</v>
      </c>
      <c r="BR12" s="448" t="s">
        <v>16</v>
      </c>
      <c r="BS12" s="448" t="s">
        <v>16</v>
      </c>
      <c r="BT12" s="448" t="s">
        <v>16</v>
      </c>
      <c r="BU12" s="448" t="s">
        <v>16</v>
      </c>
      <c r="BV12" s="448" t="s">
        <v>16</v>
      </c>
      <c r="BW12" s="448" t="s">
        <v>16</v>
      </c>
      <c r="BX12" s="448" t="s">
        <v>16</v>
      </c>
      <c r="BY12" s="448" t="s">
        <v>16</v>
      </c>
      <c r="BZ12" s="448" t="s">
        <v>16</v>
      </c>
      <c r="CA12" s="448" t="s">
        <v>16</v>
      </c>
      <c r="CB12" s="448" t="s">
        <v>15</v>
      </c>
      <c r="CC12" s="448" t="s">
        <v>15</v>
      </c>
      <c r="CD12" s="448" t="s">
        <v>15</v>
      </c>
      <c r="CE12" s="448" t="s">
        <v>15</v>
      </c>
      <c r="CF12" s="448" t="s">
        <v>15</v>
      </c>
      <c r="CG12" s="448" t="s">
        <v>15</v>
      </c>
      <c r="CH12" s="448" t="s">
        <v>15</v>
      </c>
      <c r="CI12" s="448" t="s">
        <v>15</v>
      </c>
      <c r="CJ12" s="448" t="s">
        <v>15</v>
      </c>
      <c r="CK12" s="448" t="s">
        <v>15</v>
      </c>
      <c r="CL12" s="448" t="s">
        <v>15</v>
      </c>
      <c r="CM12" s="448" t="s">
        <v>15</v>
      </c>
      <c r="CN12" s="448" t="s">
        <v>15</v>
      </c>
      <c r="CO12" s="448" t="s">
        <v>15</v>
      </c>
      <c r="CP12" s="448" t="s">
        <v>15</v>
      </c>
      <c r="CQ12" s="448" t="s">
        <v>15</v>
      </c>
      <c r="CR12" s="448" t="s">
        <v>15</v>
      </c>
      <c r="CS12" s="448" t="s">
        <v>15</v>
      </c>
      <c r="CT12" s="448" t="s">
        <v>15</v>
      </c>
      <c r="CU12" s="448" t="s">
        <v>15</v>
      </c>
      <c r="CV12" s="448" t="s">
        <v>15</v>
      </c>
      <c r="CW12" s="448" t="s">
        <v>15</v>
      </c>
      <c r="CX12" s="448" t="s">
        <v>15</v>
      </c>
      <c r="CY12" s="448" t="s">
        <v>15</v>
      </c>
      <c r="CZ12" s="448" t="s">
        <v>15</v>
      </c>
      <c r="DA12" s="448" t="s">
        <v>15</v>
      </c>
      <c r="DB12" s="448" t="s">
        <v>15</v>
      </c>
      <c r="DC12" s="448" t="s">
        <v>15</v>
      </c>
      <c r="DD12" s="448" t="s">
        <v>15</v>
      </c>
      <c r="DE12" s="448" t="s">
        <v>15</v>
      </c>
      <c r="DF12" s="448" t="s">
        <v>15</v>
      </c>
      <c r="DG12" s="448" t="s">
        <v>15</v>
      </c>
      <c r="DH12" s="448" t="s">
        <v>15</v>
      </c>
      <c r="DI12" s="448" t="s">
        <v>15</v>
      </c>
      <c r="DJ12" s="448" t="s">
        <v>15</v>
      </c>
      <c r="DK12" s="448" t="s">
        <v>15</v>
      </c>
      <c r="DL12" s="448" t="s">
        <v>15</v>
      </c>
      <c r="DM12" s="448" t="s">
        <v>15</v>
      </c>
      <c r="DN12" s="448" t="s">
        <v>15</v>
      </c>
      <c r="DO12" s="448" t="s">
        <v>15</v>
      </c>
    </row>
    <row r="13" spans="2:119">
      <c r="B13" s="448" t="s">
        <v>15</v>
      </c>
      <c r="C13" s="449">
        <v>2</v>
      </c>
      <c r="D13" s="449">
        <v>0</v>
      </c>
      <c r="E13" s="448" t="s">
        <v>537</v>
      </c>
      <c r="F13" s="448" t="s">
        <v>271</v>
      </c>
      <c r="G13" s="450" t="s">
        <v>571</v>
      </c>
      <c r="H13" s="450" t="s">
        <v>571</v>
      </c>
      <c r="I13" s="450" t="s">
        <v>571</v>
      </c>
      <c r="J13" s="450" t="s">
        <v>571</v>
      </c>
      <c r="K13" s="450" t="s">
        <v>571</v>
      </c>
      <c r="L13" s="450" t="s">
        <v>571</v>
      </c>
      <c r="M13" s="450" t="s">
        <v>571</v>
      </c>
      <c r="P13" s="828" t="s">
        <v>209</v>
      </c>
      <c r="R13" s="448" t="s">
        <v>210</v>
      </c>
      <c r="S13" s="448" t="s">
        <v>210</v>
      </c>
      <c r="T13" s="448" t="s">
        <v>210</v>
      </c>
      <c r="U13" s="448" t="s">
        <v>210</v>
      </c>
      <c r="V13" s="448" t="s">
        <v>210</v>
      </c>
      <c r="W13" s="448" t="s">
        <v>210</v>
      </c>
      <c r="X13" s="448" t="s">
        <v>210</v>
      </c>
      <c r="Y13" s="448" t="s">
        <v>210</v>
      </c>
      <c r="Z13" s="448" t="s">
        <v>210</v>
      </c>
      <c r="AA13" s="448" t="s">
        <v>210</v>
      </c>
      <c r="AB13" s="448" t="s">
        <v>210</v>
      </c>
      <c r="AC13" s="448" t="s">
        <v>209</v>
      </c>
      <c r="AD13" s="448" t="s">
        <v>209</v>
      </c>
      <c r="AE13" s="448" t="s">
        <v>209</v>
      </c>
      <c r="AF13" s="448" t="s">
        <v>209</v>
      </c>
      <c r="AG13" s="448" t="s">
        <v>209</v>
      </c>
      <c r="AH13" s="448" t="s">
        <v>209</v>
      </c>
      <c r="AI13" s="448" t="s">
        <v>209</v>
      </c>
      <c r="AJ13" s="448" t="s">
        <v>209</v>
      </c>
      <c r="AK13" s="448" t="s">
        <v>209</v>
      </c>
      <c r="AL13" s="448" t="s">
        <v>209</v>
      </c>
      <c r="AM13" s="448" t="s">
        <v>209</v>
      </c>
      <c r="AN13" s="448" t="s">
        <v>209</v>
      </c>
      <c r="AO13" s="448" t="s">
        <v>209</v>
      </c>
      <c r="AP13" s="448" t="s">
        <v>209</v>
      </c>
      <c r="AQ13" s="448" t="s">
        <v>209</v>
      </c>
      <c r="AR13" s="448" t="s">
        <v>209</v>
      </c>
      <c r="AS13" s="448" t="s">
        <v>209</v>
      </c>
      <c r="AT13" s="448" t="s">
        <v>209</v>
      </c>
      <c r="AU13" s="448" t="s">
        <v>209</v>
      </c>
      <c r="AV13" s="448" t="s">
        <v>209</v>
      </c>
      <c r="AW13" s="448" t="s">
        <v>209</v>
      </c>
      <c r="AX13" s="448" t="s">
        <v>209</v>
      </c>
      <c r="AY13" s="448" t="s">
        <v>209</v>
      </c>
      <c r="AZ13" s="448" t="s">
        <v>209</v>
      </c>
      <c r="BA13" s="448" t="s">
        <v>209</v>
      </c>
      <c r="BB13" s="448" t="s">
        <v>209</v>
      </c>
      <c r="BC13" s="448" t="s">
        <v>209</v>
      </c>
      <c r="BD13" s="448" t="s">
        <v>209</v>
      </c>
      <c r="BE13" s="448" t="s">
        <v>209</v>
      </c>
      <c r="BF13" s="448" t="s">
        <v>209</v>
      </c>
      <c r="BG13" s="448" t="s">
        <v>209</v>
      </c>
      <c r="BH13" s="448" t="s">
        <v>209</v>
      </c>
      <c r="BI13" s="448" t="s">
        <v>209</v>
      </c>
      <c r="BJ13" s="448" t="s">
        <v>209</v>
      </c>
      <c r="BK13" s="448" t="s">
        <v>209</v>
      </c>
      <c r="BL13" s="448" t="s">
        <v>209</v>
      </c>
      <c r="BO13" s="448" t="s">
        <v>665</v>
      </c>
      <c r="BP13" s="827" t="s">
        <v>718</v>
      </c>
      <c r="BQ13" s="448" t="s">
        <v>17</v>
      </c>
      <c r="BR13" s="448" t="s">
        <v>17</v>
      </c>
      <c r="BS13" s="448" t="s">
        <v>17</v>
      </c>
      <c r="BT13" s="448" t="s">
        <v>17</v>
      </c>
      <c r="BU13" s="448" t="s">
        <v>17</v>
      </c>
      <c r="BV13" s="448" t="s">
        <v>17</v>
      </c>
      <c r="BW13" s="448" t="s">
        <v>17</v>
      </c>
      <c r="BX13" s="448" t="s">
        <v>17</v>
      </c>
      <c r="BY13" s="448" t="s">
        <v>17</v>
      </c>
      <c r="BZ13" s="448" t="s">
        <v>17</v>
      </c>
      <c r="CA13" s="448" t="s">
        <v>17</v>
      </c>
      <c r="CB13" s="448" t="s">
        <v>17</v>
      </c>
      <c r="CC13" s="448" t="s">
        <v>16</v>
      </c>
      <c r="CD13" s="448" t="s">
        <v>16</v>
      </c>
      <c r="CE13" s="448" t="s">
        <v>16</v>
      </c>
      <c r="CF13" s="448" t="s">
        <v>16</v>
      </c>
      <c r="CG13" s="448" t="s">
        <v>16</v>
      </c>
      <c r="CH13" s="448" t="s">
        <v>16</v>
      </c>
      <c r="CI13" s="448" t="s">
        <v>16</v>
      </c>
      <c r="CJ13" s="448" t="s">
        <v>16</v>
      </c>
      <c r="CK13" s="448" t="s">
        <v>16</v>
      </c>
      <c r="CL13" s="448" t="s">
        <v>16</v>
      </c>
      <c r="CM13" s="448" t="s">
        <v>16</v>
      </c>
      <c r="CN13" s="448" t="s">
        <v>16</v>
      </c>
      <c r="CO13" s="448" t="s">
        <v>16</v>
      </c>
      <c r="CP13" s="448" t="s">
        <v>16</v>
      </c>
      <c r="CQ13" s="448" t="s">
        <v>16</v>
      </c>
      <c r="CR13" s="448" t="s">
        <v>16</v>
      </c>
      <c r="CS13" s="448" t="s">
        <v>16</v>
      </c>
      <c r="CT13" s="448" t="s">
        <v>16</v>
      </c>
      <c r="CU13" s="448" t="s">
        <v>16</v>
      </c>
      <c r="CV13" s="448" t="s">
        <v>16</v>
      </c>
      <c r="CW13" s="448" t="s">
        <v>16</v>
      </c>
      <c r="CX13" s="448" t="s">
        <v>16</v>
      </c>
      <c r="CY13" s="448" t="s">
        <v>16</v>
      </c>
      <c r="CZ13" s="448" t="s">
        <v>16</v>
      </c>
      <c r="DA13" s="448" t="s">
        <v>16</v>
      </c>
      <c r="DB13" s="448" t="s">
        <v>16</v>
      </c>
      <c r="DC13" s="448" t="s">
        <v>16</v>
      </c>
      <c r="DD13" s="448" t="s">
        <v>16</v>
      </c>
      <c r="DE13" s="448" t="s">
        <v>16</v>
      </c>
      <c r="DF13" s="448" t="s">
        <v>16</v>
      </c>
      <c r="DG13" s="448" t="s">
        <v>16</v>
      </c>
      <c r="DH13" s="448" t="s">
        <v>16</v>
      </c>
      <c r="DI13" s="448" t="s">
        <v>16</v>
      </c>
      <c r="DJ13" s="448" t="s">
        <v>16</v>
      </c>
      <c r="DK13" s="448" t="s">
        <v>16</v>
      </c>
      <c r="DL13" s="448" t="s">
        <v>16</v>
      </c>
      <c r="DM13" s="448" t="s">
        <v>16</v>
      </c>
      <c r="DN13" s="448" t="s">
        <v>16</v>
      </c>
      <c r="DO13" s="448" t="s">
        <v>16</v>
      </c>
    </row>
    <row r="14" spans="2:119">
      <c r="B14" s="448" t="s">
        <v>16</v>
      </c>
      <c r="C14" s="449">
        <v>9</v>
      </c>
      <c r="D14" s="449">
        <v>0</v>
      </c>
      <c r="E14" s="448" t="s">
        <v>280</v>
      </c>
      <c r="F14" s="448" t="s">
        <v>281</v>
      </c>
      <c r="G14" s="448" t="s">
        <v>282</v>
      </c>
      <c r="H14" s="448" t="s">
        <v>283</v>
      </c>
      <c r="I14" s="448" t="s">
        <v>284</v>
      </c>
      <c r="J14" s="448" t="s">
        <v>285</v>
      </c>
      <c r="K14" s="448" t="s">
        <v>444</v>
      </c>
      <c r="L14" s="448" t="s">
        <v>445</v>
      </c>
      <c r="M14" s="448" t="s">
        <v>276</v>
      </c>
      <c r="P14" s="828" t="s">
        <v>210</v>
      </c>
      <c r="R14" s="448" t="s">
        <v>211</v>
      </c>
      <c r="S14" s="448" t="s">
        <v>211</v>
      </c>
      <c r="T14" s="448" t="s">
        <v>211</v>
      </c>
      <c r="U14" s="448" t="s">
        <v>211</v>
      </c>
      <c r="V14" s="448" t="s">
        <v>211</v>
      </c>
      <c r="W14" s="448" t="s">
        <v>211</v>
      </c>
      <c r="X14" s="448" t="s">
        <v>211</v>
      </c>
      <c r="Y14" s="448" t="s">
        <v>211</v>
      </c>
      <c r="Z14" s="448" t="s">
        <v>211</v>
      </c>
      <c r="AA14" s="448" t="s">
        <v>211</v>
      </c>
      <c r="AB14" s="448" t="s">
        <v>211</v>
      </c>
      <c r="AC14" s="448" t="s">
        <v>211</v>
      </c>
      <c r="AD14" s="448" t="s">
        <v>210</v>
      </c>
      <c r="AE14" s="448" t="s">
        <v>210</v>
      </c>
      <c r="AF14" s="448" t="s">
        <v>210</v>
      </c>
      <c r="AG14" s="448" t="s">
        <v>210</v>
      </c>
      <c r="AH14" s="448" t="s">
        <v>210</v>
      </c>
      <c r="AI14" s="448" t="s">
        <v>210</v>
      </c>
      <c r="AJ14" s="448" t="s">
        <v>210</v>
      </c>
      <c r="AK14" s="448" t="s">
        <v>210</v>
      </c>
      <c r="AL14" s="448" t="s">
        <v>210</v>
      </c>
      <c r="AM14" s="448" t="s">
        <v>210</v>
      </c>
      <c r="AN14" s="448" t="s">
        <v>210</v>
      </c>
      <c r="AO14" s="448" t="s">
        <v>210</v>
      </c>
      <c r="AP14" s="448" t="s">
        <v>210</v>
      </c>
      <c r="AQ14" s="448" t="s">
        <v>210</v>
      </c>
      <c r="AR14" s="448" t="s">
        <v>210</v>
      </c>
      <c r="AS14" s="448" t="s">
        <v>210</v>
      </c>
      <c r="AT14" s="448" t="s">
        <v>210</v>
      </c>
      <c r="AU14" s="448" t="s">
        <v>210</v>
      </c>
      <c r="AV14" s="448" t="s">
        <v>210</v>
      </c>
      <c r="AW14" s="448" t="s">
        <v>210</v>
      </c>
      <c r="AX14" s="448" t="s">
        <v>210</v>
      </c>
      <c r="AY14" s="448" t="s">
        <v>210</v>
      </c>
      <c r="AZ14" s="448" t="s">
        <v>210</v>
      </c>
      <c r="BA14" s="448" t="s">
        <v>210</v>
      </c>
      <c r="BB14" s="448" t="s">
        <v>210</v>
      </c>
      <c r="BC14" s="448" t="s">
        <v>210</v>
      </c>
      <c r="BD14" s="448" t="s">
        <v>210</v>
      </c>
      <c r="BE14" s="448" t="s">
        <v>210</v>
      </c>
      <c r="BF14" s="448" t="s">
        <v>210</v>
      </c>
      <c r="BG14" s="448" t="s">
        <v>210</v>
      </c>
      <c r="BH14" s="448" t="s">
        <v>210</v>
      </c>
      <c r="BI14" s="448" t="s">
        <v>210</v>
      </c>
      <c r="BJ14" s="448" t="s">
        <v>210</v>
      </c>
      <c r="BK14" s="448" t="s">
        <v>210</v>
      </c>
      <c r="BL14" s="448" t="s">
        <v>210</v>
      </c>
      <c r="BO14" s="448" t="s">
        <v>666</v>
      </c>
      <c r="BP14" s="827" t="s">
        <v>719</v>
      </c>
      <c r="BQ14" s="448" t="s">
        <v>18</v>
      </c>
      <c r="BR14" s="448" t="s">
        <v>18</v>
      </c>
      <c r="BS14" s="448" t="s">
        <v>18</v>
      </c>
      <c r="BT14" s="448" t="s">
        <v>18</v>
      </c>
      <c r="BU14" s="448" t="s">
        <v>18</v>
      </c>
      <c r="BV14" s="448" t="s">
        <v>18</v>
      </c>
      <c r="BW14" s="448" t="s">
        <v>18</v>
      </c>
      <c r="BX14" s="448" t="s">
        <v>18</v>
      </c>
      <c r="BY14" s="448" t="s">
        <v>18</v>
      </c>
      <c r="BZ14" s="448" t="s">
        <v>18</v>
      </c>
      <c r="CA14" s="448" t="s">
        <v>18</v>
      </c>
      <c r="CB14" s="448" t="s">
        <v>18</v>
      </c>
      <c r="CC14" s="448" t="s">
        <v>18</v>
      </c>
      <c r="CD14" s="448" t="s">
        <v>17</v>
      </c>
      <c r="CE14" s="448" t="s">
        <v>17</v>
      </c>
      <c r="CF14" s="448" t="s">
        <v>17</v>
      </c>
      <c r="CG14" s="448" t="s">
        <v>17</v>
      </c>
      <c r="CH14" s="448" t="s">
        <v>17</v>
      </c>
      <c r="CI14" s="448" t="s">
        <v>17</v>
      </c>
      <c r="CJ14" s="448" t="s">
        <v>17</v>
      </c>
      <c r="CK14" s="448" t="s">
        <v>17</v>
      </c>
      <c r="CL14" s="448" t="s">
        <v>17</v>
      </c>
      <c r="CM14" s="448" t="s">
        <v>17</v>
      </c>
      <c r="CN14" s="448" t="s">
        <v>17</v>
      </c>
      <c r="CO14" s="448" t="s">
        <v>17</v>
      </c>
      <c r="CP14" s="448" t="s">
        <v>17</v>
      </c>
      <c r="CQ14" s="448" t="s">
        <v>17</v>
      </c>
      <c r="CR14" s="448" t="s">
        <v>17</v>
      </c>
      <c r="CS14" s="448" t="s">
        <v>17</v>
      </c>
      <c r="CT14" s="448" t="s">
        <v>17</v>
      </c>
      <c r="CU14" s="448" t="s">
        <v>17</v>
      </c>
      <c r="CV14" s="448" t="s">
        <v>17</v>
      </c>
      <c r="CW14" s="448" t="s">
        <v>17</v>
      </c>
      <c r="CX14" s="448" t="s">
        <v>17</v>
      </c>
      <c r="CY14" s="448" t="s">
        <v>17</v>
      </c>
      <c r="CZ14" s="448" t="s">
        <v>17</v>
      </c>
      <c r="DA14" s="448" t="s">
        <v>17</v>
      </c>
      <c r="DB14" s="448" t="s">
        <v>17</v>
      </c>
      <c r="DC14" s="448" t="s">
        <v>17</v>
      </c>
      <c r="DD14" s="448" t="s">
        <v>17</v>
      </c>
      <c r="DE14" s="448" t="s">
        <v>17</v>
      </c>
      <c r="DF14" s="448" t="s">
        <v>17</v>
      </c>
      <c r="DG14" s="448" t="s">
        <v>17</v>
      </c>
      <c r="DH14" s="448" t="s">
        <v>17</v>
      </c>
      <c r="DI14" s="448" t="s">
        <v>17</v>
      </c>
      <c r="DJ14" s="448" t="s">
        <v>17</v>
      </c>
      <c r="DK14" s="448" t="s">
        <v>17</v>
      </c>
      <c r="DL14" s="448" t="s">
        <v>17</v>
      </c>
      <c r="DM14" s="448" t="s">
        <v>17</v>
      </c>
      <c r="DN14" s="448" t="s">
        <v>17</v>
      </c>
      <c r="DO14" s="448" t="s">
        <v>17</v>
      </c>
    </row>
    <row r="15" spans="2:119">
      <c r="B15" s="448" t="s">
        <v>17</v>
      </c>
      <c r="C15" s="449">
        <v>5</v>
      </c>
      <c r="D15" s="449">
        <v>0</v>
      </c>
      <c r="E15" s="448" t="s">
        <v>287</v>
      </c>
      <c r="F15" s="448" t="s">
        <v>288</v>
      </c>
      <c r="G15" s="448" t="s">
        <v>446</v>
      </c>
      <c r="H15" s="448" t="s">
        <v>447</v>
      </c>
      <c r="I15" s="448" t="s">
        <v>194</v>
      </c>
      <c r="J15" s="450" t="s">
        <v>571</v>
      </c>
      <c r="K15" s="450" t="s">
        <v>571</v>
      </c>
      <c r="L15" s="450" t="s">
        <v>571</v>
      </c>
      <c r="M15" s="450" t="s">
        <v>571</v>
      </c>
      <c r="P15" s="828" t="s">
        <v>211</v>
      </c>
      <c r="R15" s="448" t="s">
        <v>212</v>
      </c>
      <c r="S15" s="448" t="s">
        <v>212</v>
      </c>
      <c r="T15" s="448" t="s">
        <v>212</v>
      </c>
      <c r="U15" s="448" t="s">
        <v>212</v>
      </c>
      <c r="V15" s="448" t="s">
        <v>212</v>
      </c>
      <c r="W15" s="448" t="s">
        <v>212</v>
      </c>
      <c r="X15" s="448" t="s">
        <v>212</v>
      </c>
      <c r="Y15" s="448" t="s">
        <v>212</v>
      </c>
      <c r="Z15" s="448" t="s">
        <v>212</v>
      </c>
      <c r="AA15" s="448" t="s">
        <v>212</v>
      </c>
      <c r="AB15" s="448" t="s">
        <v>212</v>
      </c>
      <c r="AC15" s="448" t="s">
        <v>212</v>
      </c>
      <c r="AD15" s="448" t="s">
        <v>212</v>
      </c>
      <c r="AE15" s="448" t="s">
        <v>211</v>
      </c>
      <c r="AF15" s="448" t="s">
        <v>211</v>
      </c>
      <c r="AG15" s="448" t="s">
        <v>211</v>
      </c>
      <c r="AH15" s="448" t="s">
        <v>211</v>
      </c>
      <c r="AI15" s="448" t="s">
        <v>211</v>
      </c>
      <c r="AJ15" s="448" t="s">
        <v>211</v>
      </c>
      <c r="AK15" s="448" t="s">
        <v>211</v>
      </c>
      <c r="AL15" s="448" t="s">
        <v>211</v>
      </c>
      <c r="AM15" s="448" t="s">
        <v>211</v>
      </c>
      <c r="AN15" s="448" t="s">
        <v>211</v>
      </c>
      <c r="AO15" s="448" t="s">
        <v>211</v>
      </c>
      <c r="AP15" s="448" t="s">
        <v>211</v>
      </c>
      <c r="AQ15" s="448" t="s">
        <v>211</v>
      </c>
      <c r="AR15" s="448" t="s">
        <v>211</v>
      </c>
      <c r="AS15" s="448" t="s">
        <v>211</v>
      </c>
      <c r="AT15" s="448" t="s">
        <v>211</v>
      </c>
      <c r="AU15" s="448" t="s">
        <v>211</v>
      </c>
      <c r="AV15" s="448" t="s">
        <v>211</v>
      </c>
      <c r="AW15" s="448" t="s">
        <v>211</v>
      </c>
      <c r="AX15" s="448" t="s">
        <v>211</v>
      </c>
      <c r="AY15" s="448" t="s">
        <v>211</v>
      </c>
      <c r="AZ15" s="448" t="s">
        <v>211</v>
      </c>
      <c r="BA15" s="448" t="s">
        <v>211</v>
      </c>
      <c r="BB15" s="448" t="s">
        <v>211</v>
      </c>
      <c r="BC15" s="448" t="s">
        <v>211</v>
      </c>
      <c r="BD15" s="448" t="s">
        <v>211</v>
      </c>
      <c r="BE15" s="448" t="s">
        <v>211</v>
      </c>
      <c r="BF15" s="448" t="s">
        <v>211</v>
      </c>
      <c r="BG15" s="448" t="s">
        <v>211</v>
      </c>
      <c r="BH15" s="448" t="s">
        <v>211</v>
      </c>
      <c r="BI15" s="448" t="s">
        <v>211</v>
      </c>
      <c r="BJ15" s="448" t="s">
        <v>211</v>
      </c>
      <c r="BK15" s="448" t="s">
        <v>211</v>
      </c>
      <c r="BL15" s="448" t="s">
        <v>211</v>
      </c>
      <c r="BO15" s="448" t="s">
        <v>667</v>
      </c>
      <c r="BP15" s="827" t="s">
        <v>720</v>
      </c>
      <c r="BQ15" s="448" t="s">
        <v>19</v>
      </c>
      <c r="BR15" s="448" t="s">
        <v>19</v>
      </c>
      <c r="BS15" s="448" t="s">
        <v>19</v>
      </c>
      <c r="BT15" s="448" t="s">
        <v>19</v>
      </c>
      <c r="BU15" s="448" t="s">
        <v>19</v>
      </c>
      <c r="BV15" s="448" t="s">
        <v>19</v>
      </c>
      <c r="BW15" s="448" t="s">
        <v>19</v>
      </c>
      <c r="BX15" s="448" t="s">
        <v>19</v>
      </c>
      <c r="BY15" s="448" t="s">
        <v>19</v>
      </c>
      <c r="BZ15" s="448" t="s">
        <v>19</v>
      </c>
      <c r="CA15" s="448" t="s">
        <v>19</v>
      </c>
      <c r="CB15" s="448" t="s">
        <v>19</v>
      </c>
      <c r="CC15" s="448" t="s">
        <v>19</v>
      </c>
      <c r="CD15" s="448" t="s">
        <v>19</v>
      </c>
      <c r="CE15" s="448" t="s">
        <v>18</v>
      </c>
      <c r="CF15" s="448" t="s">
        <v>18</v>
      </c>
      <c r="CG15" s="448" t="s">
        <v>18</v>
      </c>
      <c r="CH15" s="448" t="s">
        <v>18</v>
      </c>
      <c r="CI15" s="448" t="s">
        <v>18</v>
      </c>
      <c r="CJ15" s="448" t="s">
        <v>18</v>
      </c>
      <c r="CK15" s="448" t="s">
        <v>18</v>
      </c>
      <c r="CL15" s="448" t="s">
        <v>18</v>
      </c>
      <c r="CM15" s="448" t="s">
        <v>18</v>
      </c>
      <c r="CN15" s="448" t="s">
        <v>18</v>
      </c>
      <c r="CO15" s="448" t="s">
        <v>18</v>
      </c>
      <c r="CP15" s="448" t="s">
        <v>18</v>
      </c>
      <c r="CQ15" s="448" t="s">
        <v>18</v>
      </c>
      <c r="CR15" s="448" t="s">
        <v>18</v>
      </c>
      <c r="CS15" s="448" t="s">
        <v>18</v>
      </c>
      <c r="CT15" s="448" t="s">
        <v>18</v>
      </c>
      <c r="CU15" s="448" t="s">
        <v>18</v>
      </c>
      <c r="CV15" s="448" t="s">
        <v>18</v>
      </c>
      <c r="CW15" s="448" t="s">
        <v>18</v>
      </c>
      <c r="CX15" s="448" t="s">
        <v>18</v>
      </c>
      <c r="CY15" s="448" t="s">
        <v>18</v>
      </c>
      <c r="CZ15" s="448" t="s">
        <v>18</v>
      </c>
      <c r="DA15" s="448" t="s">
        <v>18</v>
      </c>
      <c r="DB15" s="448" t="s">
        <v>18</v>
      </c>
      <c r="DC15" s="448" t="s">
        <v>18</v>
      </c>
      <c r="DD15" s="448" t="s">
        <v>18</v>
      </c>
      <c r="DE15" s="448" t="s">
        <v>18</v>
      </c>
      <c r="DF15" s="448" t="s">
        <v>18</v>
      </c>
      <c r="DG15" s="448" t="s">
        <v>18</v>
      </c>
      <c r="DH15" s="448" t="s">
        <v>18</v>
      </c>
      <c r="DI15" s="448" t="s">
        <v>18</v>
      </c>
      <c r="DJ15" s="448" t="s">
        <v>18</v>
      </c>
      <c r="DK15" s="448" t="s">
        <v>18</v>
      </c>
      <c r="DL15" s="448" t="s">
        <v>18</v>
      </c>
      <c r="DM15" s="448" t="s">
        <v>18</v>
      </c>
      <c r="DN15" s="448" t="s">
        <v>18</v>
      </c>
      <c r="DO15" s="448" t="s">
        <v>18</v>
      </c>
    </row>
    <row r="16" spans="2:119">
      <c r="B16" s="448" t="s">
        <v>18</v>
      </c>
      <c r="C16" s="449">
        <v>6</v>
      </c>
      <c r="D16" s="449">
        <v>0</v>
      </c>
      <c r="E16" s="448" t="s">
        <v>289</v>
      </c>
      <c r="F16" s="448" t="s">
        <v>448</v>
      </c>
      <c r="G16" s="448" t="s">
        <v>505</v>
      </c>
      <c r="H16" s="448" t="s">
        <v>449</v>
      </c>
      <c r="I16" s="448" t="s">
        <v>450</v>
      </c>
      <c r="J16" s="448" t="s">
        <v>196</v>
      </c>
      <c r="K16" s="450" t="s">
        <v>571</v>
      </c>
      <c r="L16" s="450" t="s">
        <v>571</v>
      </c>
      <c r="M16" s="450" t="s">
        <v>571</v>
      </c>
      <c r="P16" s="828" t="s">
        <v>212</v>
      </c>
      <c r="R16" s="448" t="s">
        <v>213</v>
      </c>
      <c r="S16" s="448" t="s">
        <v>213</v>
      </c>
      <c r="T16" s="448" t="s">
        <v>213</v>
      </c>
      <c r="U16" s="448" t="s">
        <v>213</v>
      </c>
      <c r="V16" s="448" t="s">
        <v>213</v>
      </c>
      <c r="W16" s="448" t="s">
        <v>213</v>
      </c>
      <c r="X16" s="448" t="s">
        <v>213</v>
      </c>
      <c r="Y16" s="448" t="s">
        <v>213</v>
      </c>
      <c r="Z16" s="448" t="s">
        <v>213</v>
      </c>
      <c r="AA16" s="448" t="s">
        <v>213</v>
      </c>
      <c r="AB16" s="448" t="s">
        <v>213</v>
      </c>
      <c r="AC16" s="448" t="s">
        <v>213</v>
      </c>
      <c r="AD16" s="448" t="s">
        <v>213</v>
      </c>
      <c r="AE16" s="448" t="s">
        <v>213</v>
      </c>
      <c r="AF16" s="448" t="s">
        <v>212</v>
      </c>
      <c r="AG16" s="448" t="s">
        <v>212</v>
      </c>
      <c r="AH16" s="448" t="s">
        <v>212</v>
      </c>
      <c r="AI16" s="448" t="s">
        <v>212</v>
      </c>
      <c r="AJ16" s="448" t="s">
        <v>212</v>
      </c>
      <c r="AK16" s="448" t="s">
        <v>212</v>
      </c>
      <c r="AL16" s="448" t="s">
        <v>212</v>
      </c>
      <c r="AM16" s="448" t="s">
        <v>212</v>
      </c>
      <c r="AN16" s="448" t="s">
        <v>212</v>
      </c>
      <c r="AO16" s="448" t="s">
        <v>212</v>
      </c>
      <c r="AP16" s="448" t="s">
        <v>212</v>
      </c>
      <c r="AQ16" s="448" t="s">
        <v>212</v>
      </c>
      <c r="AR16" s="448" t="s">
        <v>212</v>
      </c>
      <c r="AS16" s="448" t="s">
        <v>212</v>
      </c>
      <c r="AT16" s="448" t="s">
        <v>212</v>
      </c>
      <c r="AU16" s="448" t="s">
        <v>212</v>
      </c>
      <c r="AV16" s="448" t="s">
        <v>212</v>
      </c>
      <c r="AW16" s="448" t="s">
        <v>212</v>
      </c>
      <c r="AX16" s="448" t="s">
        <v>212</v>
      </c>
      <c r="AY16" s="448" t="s">
        <v>212</v>
      </c>
      <c r="AZ16" s="448" t="s">
        <v>212</v>
      </c>
      <c r="BA16" s="448" t="s">
        <v>212</v>
      </c>
      <c r="BB16" s="448" t="s">
        <v>212</v>
      </c>
      <c r="BC16" s="448" t="s">
        <v>212</v>
      </c>
      <c r="BD16" s="448" t="s">
        <v>212</v>
      </c>
      <c r="BE16" s="448" t="s">
        <v>212</v>
      </c>
      <c r="BF16" s="448" t="s">
        <v>212</v>
      </c>
      <c r="BG16" s="448" t="s">
        <v>212</v>
      </c>
      <c r="BH16" s="448" t="s">
        <v>212</v>
      </c>
      <c r="BI16" s="448" t="s">
        <v>212</v>
      </c>
      <c r="BJ16" s="448" t="s">
        <v>212</v>
      </c>
      <c r="BK16" s="448" t="s">
        <v>212</v>
      </c>
      <c r="BL16" s="448" t="s">
        <v>212</v>
      </c>
      <c r="BO16" s="448" t="s">
        <v>668</v>
      </c>
      <c r="BP16" s="827" t="s">
        <v>721</v>
      </c>
      <c r="BQ16" s="448" t="s">
        <v>20</v>
      </c>
      <c r="BR16" s="448" t="s">
        <v>20</v>
      </c>
      <c r="BS16" s="448" t="s">
        <v>20</v>
      </c>
      <c r="BT16" s="448" t="s">
        <v>20</v>
      </c>
      <c r="BU16" s="448" t="s">
        <v>20</v>
      </c>
      <c r="BV16" s="448" t="s">
        <v>20</v>
      </c>
      <c r="BW16" s="448" t="s">
        <v>20</v>
      </c>
      <c r="BX16" s="448" t="s">
        <v>20</v>
      </c>
      <c r="BY16" s="448" t="s">
        <v>20</v>
      </c>
      <c r="BZ16" s="448" t="s">
        <v>20</v>
      </c>
      <c r="CA16" s="448" t="s">
        <v>20</v>
      </c>
      <c r="CB16" s="448" t="s">
        <v>20</v>
      </c>
      <c r="CC16" s="448" t="s">
        <v>20</v>
      </c>
      <c r="CD16" s="448" t="s">
        <v>20</v>
      </c>
      <c r="CE16" s="448" t="s">
        <v>20</v>
      </c>
      <c r="CF16" s="448" t="s">
        <v>19</v>
      </c>
      <c r="CG16" s="448" t="s">
        <v>19</v>
      </c>
      <c r="CH16" s="448" t="s">
        <v>19</v>
      </c>
      <c r="CI16" s="448" t="s">
        <v>19</v>
      </c>
      <c r="CJ16" s="448" t="s">
        <v>19</v>
      </c>
      <c r="CK16" s="448" t="s">
        <v>19</v>
      </c>
      <c r="CL16" s="448" t="s">
        <v>19</v>
      </c>
      <c r="CM16" s="448" t="s">
        <v>19</v>
      </c>
      <c r="CN16" s="448" t="s">
        <v>19</v>
      </c>
      <c r="CO16" s="448" t="s">
        <v>19</v>
      </c>
      <c r="CP16" s="448" t="s">
        <v>19</v>
      </c>
      <c r="CQ16" s="448" t="s">
        <v>19</v>
      </c>
      <c r="CR16" s="448" t="s">
        <v>19</v>
      </c>
      <c r="CS16" s="448" t="s">
        <v>19</v>
      </c>
      <c r="CT16" s="448" t="s">
        <v>19</v>
      </c>
      <c r="CU16" s="448" t="s">
        <v>19</v>
      </c>
      <c r="CV16" s="448" t="s">
        <v>19</v>
      </c>
      <c r="CW16" s="448" t="s">
        <v>19</v>
      </c>
      <c r="CX16" s="448" t="s">
        <v>19</v>
      </c>
      <c r="CY16" s="448" t="s">
        <v>19</v>
      </c>
      <c r="CZ16" s="448" t="s">
        <v>19</v>
      </c>
      <c r="DA16" s="448" t="s">
        <v>19</v>
      </c>
      <c r="DB16" s="448" t="s">
        <v>19</v>
      </c>
      <c r="DC16" s="448" t="s">
        <v>19</v>
      </c>
      <c r="DD16" s="448" t="s">
        <v>19</v>
      </c>
      <c r="DE16" s="448" t="s">
        <v>19</v>
      </c>
      <c r="DF16" s="448" t="s">
        <v>19</v>
      </c>
      <c r="DG16" s="448" t="s">
        <v>19</v>
      </c>
      <c r="DH16" s="448" t="s">
        <v>19</v>
      </c>
      <c r="DI16" s="448" t="s">
        <v>19</v>
      </c>
      <c r="DJ16" s="448" t="s">
        <v>19</v>
      </c>
      <c r="DK16" s="448" t="s">
        <v>19</v>
      </c>
      <c r="DL16" s="448" t="s">
        <v>19</v>
      </c>
      <c r="DM16" s="448" t="s">
        <v>19</v>
      </c>
      <c r="DN16" s="448" t="s">
        <v>19</v>
      </c>
      <c r="DO16" s="448" t="s">
        <v>19</v>
      </c>
    </row>
    <row r="17" spans="2:119">
      <c r="B17" s="448" t="s">
        <v>19</v>
      </c>
      <c r="C17" s="449">
        <v>6</v>
      </c>
      <c r="D17" s="449">
        <v>0</v>
      </c>
      <c r="E17" s="448" t="s">
        <v>289</v>
      </c>
      <c r="F17" s="448" t="s">
        <v>448</v>
      </c>
      <c r="G17" s="448" t="s">
        <v>505</v>
      </c>
      <c r="H17" s="448" t="s">
        <v>449</v>
      </c>
      <c r="I17" s="448" t="s">
        <v>450</v>
      </c>
      <c r="J17" s="448" t="s">
        <v>196</v>
      </c>
      <c r="K17" s="450" t="s">
        <v>571</v>
      </c>
      <c r="L17" s="450" t="s">
        <v>571</v>
      </c>
      <c r="M17" s="450" t="s">
        <v>571</v>
      </c>
      <c r="P17" s="828" t="s">
        <v>213</v>
      </c>
      <c r="R17" s="448" t="s">
        <v>214</v>
      </c>
      <c r="S17" s="448" t="s">
        <v>214</v>
      </c>
      <c r="T17" s="448" t="s">
        <v>214</v>
      </c>
      <c r="U17" s="448" t="s">
        <v>214</v>
      </c>
      <c r="V17" s="448" t="s">
        <v>214</v>
      </c>
      <c r="W17" s="448" t="s">
        <v>214</v>
      </c>
      <c r="X17" s="448" t="s">
        <v>214</v>
      </c>
      <c r="Y17" s="448" t="s">
        <v>214</v>
      </c>
      <c r="Z17" s="448" t="s">
        <v>214</v>
      </c>
      <c r="AA17" s="448" t="s">
        <v>214</v>
      </c>
      <c r="AB17" s="448" t="s">
        <v>214</v>
      </c>
      <c r="AC17" s="448" t="s">
        <v>214</v>
      </c>
      <c r="AD17" s="448" t="s">
        <v>214</v>
      </c>
      <c r="AE17" s="448" t="s">
        <v>214</v>
      </c>
      <c r="AF17" s="448" t="s">
        <v>214</v>
      </c>
      <c r="AG17" s="448" t="s">
        <v>213</v>
      </c>
      <c r="AH17" s="448" t="s">
        <v>213</v>
      </c>
      <c r="AI17" s="448" t="s">
        <v>213</v>
      </c>
      <c r="AJ17" s="448" t="s">
        <v>213</v>
      </c>
      <c r="AK17" s="448" t="s">
        <v>213</v>
      </c>
      <c r="AL17" s="448" t="s">
        <v>213</v>
      </c>
      <c r="AM17" s="448" t="s">
        <v>213</v>
      </c>
      <c r="AN17" s="448" t="s">
        <v>213</v>
      </c>
      <c r="AO17" s="448" t="s">
        <v>213</v>
      </c>
      <c r="AP17" s="448" t="s">
        <v>213</v>
      </c>
      <c r="AQ17" s="448" t="s">
        <v>213</v>
      </c>
      <c r="AR17" s="448" t="s">
        <v>213</v>
      </c>
      <c r="AS17" s="448" t="s">
        <v>213</v>
      </c>
      <c r="AT17" s="448" t="s">
        <v>213</v>
      </c>
      <c r="AU17" s="448" t="s">
        <v>213</v>
      </c>
      <c r="AV17" s="448" t="s">
        <v>213</v>
      </c>
      <c r="AW17" s="448" t="s">
        <v>213</v>
      </c>
      <c r="AX17" s="448" t="s">
        <v>213</v>
      </c>
      <c r="AY17" s="448" t="s">
        <v>213</v>
      </c>
      <c r="AZ17" s="448" t="s">
        <v>213</v>
      </c>
      <c r="BA17" s="448" t="s">
        <v>213</v>
      </c>
      <c r="BB17" s="448" t="s">
        <v>213</v>
      </c>
      <c r="BC17" s="448" t="s">
        <v>213</v>
      </c>
      <c r="BD17" s="448" t="s">
        <v>213</v>
      </c>
      <c r="BE17" s="448" t="s">
        <v>213</v>
      </c>
      <c r="BF17" s="448" t="s">
        <v>213</v>
      </c>
      <c r="BG17" s="448" t="s">
        <v>213</v>
      </c>
      <c r="BH17" s="448" t="s">
        <v>213</v>
      </c>
      <c r="BI17" s="448" t="s">
        <v>213</v>
      </c>
      <c r="BJ17" s="448" t="s">
        <v>213</v>
      </c>
      <c r="BK17" s="448" t="s">
        <v>213</v>
      </c>
      <c r="BL17" s="448" t="s">
        <v>213</v>
      </c>
      <c r="BO17" s="448" t="s">
        <v>669</v>
      </c>
      <c r="BP17" s="827" t="s">
        <v>722</v>
      </c>
      <c r="BQ17" s="448" t="s">
        <v>21</v>
      </c>
      <c r="BR17" s="448" t="s">
        <v>21</v>
      </c>
      <c r="BS17" s="448" t="s">
        <v>21</v>
      </c>
      <c r="BT17" s="448" t="s">
        <v>21</v>
      </c>
      <c r="BU17" s="448" t="s">
        <v>21</v>
      </c>
      <c r="BV17" s="448" t="s">
        <v>21</v>
      </c>
      <c r="BW17" s="448" t="s">
        <v>21</v>
      </c>
      <c r="BX17" s="448" t="s">
        <v>21</v>
      </c>
      <c r="BY17" s="448" t="s">
        <v>21</v>
      </c>
      <c r="BZ17" s="448" t="s">
        <v>21</v>
      </c>
      <c r="CA17" s="448" t="s">
        <v>21</v>
      </c>
      <c r="CB17" s="448" t="s">
        <v>21</v>
      </c>
      <c r="CC17" s="448" t="s">
        <v>21</v>
      </c>
      <c r="CD17" s="448" t="s">
        <v>21</v>
      </c>
      <c r="CE17" s="448" t="s">
        <v>21</v>
      </c>
      <c r="CF17" s="448" t="s">
        <v>21</v>
      </c>
      <c r="CG17" s="448" t="s">
        <v>20</v>
      </c>
      <c r="CH17" s="448" t="s">
        <v>20</v>
      </c>
      <c r="CI17" s="448" t="s">
        <v>20</v>
      </c>
      <c r="CJ17" s="448" t="s">
        <v>20</v>
      </c>
      <c r="CK17" s="448" t="s">
        <v>20</v>
      </c>
      <c r="CL17" s="448" t="s">
        <v>20</v>
      </c>
      <c r="CM17" s="448" t="s">
        <v>20</v>
      </c>
      <c r="CN17" s="448" t="s">
        <v>20</v>
      </c>
      <c r="CO17" s="448" t="s">
        <v>20</v>
      </c>
      <c r="CP17" s="448" t="s">
        <v>20</v>
      </c>
      <c r="CQ17" s="448" t="s">
        <v>20</v>
      </c>
      <c r="CR17" s="448" t="s">
        <v>20</v>
      </c>
      <c r="CS17" s="448" t="s">
        <v>20</v>
      </c>
      <c r="CT17" s="448" t="s">
        <v>20</v>
      </c>
      <c r="CU17" s="448" t="s">
        <v>20</v>
      </c>
      <c r="CV17" s="448" t="s">
        <v>20</v>
      </c>
      <c r="CW17" s="448" t="s">
        <v>20</v>
      </c>
      <c r="CX17" s="448" t="s">
        <v>20</v>
      </c>
      <c r="CY17" s="448" t="s">
        <v>20</v>
      </c>
      <c r="CZ17" s="448" t="s">
        <v>20</v>
      </c>
      <c r="DA17" s="448" t="s">
        <v>20</v>
      </c>
      <c r="DB17" s="448" t="s">
        <v>20</v>
      </c>
      <c r="DC17" s="448" t="s">
        <v>20</v>
      </c>
      <c r="DD17" s="448" t="s">
        <v>20</v>
      </c>
      <c r="DE17" s="448" t="s">
        <v>20</v>
      </c>
      <c r="DF17" s="448" t="s">
        <v>20</v>
      </c>
      <c r="DG17" s="448" t="s">
        <v>20</v>
      </c>
      <c r="DH17" s="448" t="s">
        <v>20</v>
      </c>
      <c r="DI17" s="448" t="s">
        <v>20</v>
      </c>
      <c r="DJ17" s="448" t="s">
        <v>20</v>
      </c>
      <c r="DK17" s="448" t="s">
        <v>20</v>
      </c>
      <c r="DL17" s="448" t="s">
        <v>20</v>
      </c>
      <c r="DM17" s="448" t="s">
        <v>20</v>
      </c>
      <c r="DN17" s="448" t="s">
        <v>20</v>
      </c>
      <c r="DO17" s="448" t="s">
        <v>20</v>
      </c>
    </row>
    <row r="18" spans="2:119">
      <c r="B18" s="448" t="s">
        <v>20</v>
      </c>
      <c r="C18" s="449">
        <v>4</v>
      </c>
      <c r="D18" s="449">
        <v>0</v>
      </c>
      <c r="E18" s="448" t="s">
        <v>451</v>
      </c>
      <c r="F18" s="448" t="s">
        <v>452</v>
      </c>
      <c r="G18" s="448" t="s">
        <v>290</v>
      </c>
      <c r="H18" s="448" t="s">
        <v>279</v>
      </c>
      <c r="I18" s="450" t="s">
        <v>571</v>
      </c>
      <c r="J18" s="450" t="s">
        <v>571</v>
      </c>
      <c r="K18" s="450" t="s">
        <v>571</v>
      </c>
      <c r="L18" s="450" t="s">
        <v>571</v>
      </c>
      <c r="M18" s="450" t="s">
        <v>571</v>
      </c>
      <c r="P18" s="828" t="s">
        <v>214</v>
      </c>
      <c r="R18" s="448" t="s">
        <v>215</v>
      </c>
      <c r="S18" s="448" t="s">
        <v>215</v>
      </c>
      <c r="T18" s="448" t="s">
        <v>215</v>
      </c>
      <c r="U18" s="448" t="s">
        <v>215</v>
      </c>
      <c r="V18" s="448" t="s">
        <v>215</v>
      </c>
      <c r="W18" s="448" t="s">
        <v>215</v>
      </c>
      <c r="X18" s="448" t="s">
        <v>215</v>
      </c>
      <c r="Y18" s="448" t="s">
        <v>215</v>
      </c>
      <c r="Z18" s="448" t="s">
        <v>215</v>
      </c>
      <c r="AA18" s="448" t="s">
        <v>215</v>
      </c>
      <c r="AB18" s="448" t="s">
        <v>215</v>
      </c>
      <c r="AC18" s="448" t="s">
        <v>215</v>
      </c>
      <c r="AD18" s="448" t="s">
        <v>215</v>
      </c>
      <c r="AE18" s="448" t="s">
        <v>215</v>
      </c>
      <c r="AF18" s="448" t="s">
        <v>215</v>
      </c>
      <c r="AG18" s="448" t="s">
        <v>215</v>
      </c>
      <c r="AH18" s="448" t="s">
        <v>214</v>
      </c>
      <c r="AI18" s="448" t="s">
        <v>214</v>
      </c>
      <c r="AJ18" s="448" t="s">
        <v>214</v>
      </c>
      <c r="AK18" s="448" t="s">
        <v>214</v>
      </c>
      <c r="AL18" s="448" t="s">
        <v>214</v>
      </c>
      <c r="AM18" s="448" t="s">
        <v>214</v>
      </c>
      <c r="AN18" s="448" t="s">
        <v>214</v>
      </c>
      <c r="AO18" s="448" t="s">
        <v>214</v>
      </c>
      <c r="AP18" s="448" t="s">
        <v>214</v>
      </c>
      <c r="AQ18" s="448" t="s">
        <v>214</v>
      </c>
      <c r="AR18" s="448" t="s">
        <v>214</v>
      </c>
      <c r="AS18" s="448" t="s">
        <v>214</v>
      </c>
      <c r="AT18" s="448" t="s">
        <v>214</v>
      </c>
      <c r="AU18" s="448" t="s">
        <v>214</v>
      </c>
      <c r="AV18" s="448" t="s">
        <v>214</v>
      </c>
      <c r="AW18" s="448" t="s">
        <v>214</v>
      </c>
      <c r="AX18" s="448" t="s">
        <v>214</v>
      </c>
      <c r="AY18" s="448" t="s">
        <v>214</v>
      </c>
      <c r="AZ18" s="448" t="s">
        <v>214</v>
      </c>
      <c r="BA18" s="448" t="s">
        <v>214</v>
      </c>
      <c r="BB18" s="448" t="s">
        <v>214</v>
      </c>
      <c r="BC18" s="448" t="s">
        <v>214</v>
      </c>
      <c r="BD18" s="448" t="s">
        <v>214</v>
      </c>
      <c r="BE18" s="448" t="s">
        <v>214</v>
      </c>
      <c r="BF18" s="448" t="s">
        <v>214</v>
      </c>
      <c r="BG18" s="448" t="s">
        <v>214</v>
      </c>
      <c r="BH18" s="448" t="s">
        <v>214</v>
      </c>
      <c r="BI18" s="448" t="s">
        <v>214</v>
      </c>
      <c r="BJ18" s="448" t="s">
        <v>214</v>
      </c>
      <c r="BK18" s="448" t="s">
        <v>214</v>
      </c>
      <c r="BL18" s="448" t="s">
        <v>214</v>
      </c>
      <c r="BO18" s="448" t="s">
        <v>670</v>
      </c>
      <c r="BP18" s="827" t="s">
        <v>723</v>
      </c>
      <c r="BQ18" s="448" t="s">
        <v>22</v>
      </c>
      <c r="BR18" s="448" t="s">
        <v>22</v>
      </c>
      <c r="BS18" s="448" t="s">
        <v>22</v>
      </c>
      <c r="BT18" s="448" t="s">
        <v>22</v>
      </c>
      <c r="BU18" s="448" t="s">
        <v>22</v>
      </c>
      <c r="BV18" s="448" t="s">
        <v>22</v>
      </c>
      <c r="BW18" s="448" t="s">
        <v>22</v>
      </c>
      <c r="BX18" s="448" t="s">
        <v>22</v>
      </c>
      <c r="BY18" s="448" t="s">
        <v>22</v>
      </c>
      <c r="BZ18" s="448" t="s">
        <v>22</v>
      </c>
      <c r="CA18" s="448" t="s">
        <v>22</v>
      </c>
      <c r="CB18" s="448" t="s">
        <v>22</v>
      </c>
      <c r="CC18" s="448" t="s">
        <v>22</v>
      </c>
      <c r="CD18" s="448" t="s">
        <v>22</v>
      </c>
      <c r="CE18" s="448" t="s">
        <v>22</v>
      </c>
      <c r="CF18" s="448" t="s">
        <v>22</v>
      </c>
      <c r="CG18" s="448" t="s">
        <v>22</v>
      </c>
      <c r="CH18" s="448" t="s">
        <v>21</v>
      </c>
      <c r="CI18" s="448" t="s">
        <v>21</v>
      </c>
      <c r="CJ18" s="448" t="s">
        <v>21</v>
      </c>
      <c r="CK18" s="448" t="s">
        <v>21</v>
      </c>
      <c r="CL18" s="448" t="s">
        <v>21</v>
      </c>
      <c r="CM18" s="448" t="s">
        <v>21</v>
      </c>
      <c r="CN18" s="448" t="s">
        <v>21</v>
      </c>
      <c r="CO18" s="448" t="s">
        <v>21</v>
      </c>
      <c r="CP18" s="448" t="s">
        <v>21</v>
      </c>
      <c r="CQ18" s="448" t="s">
        <v>21</v>
      </c>
      <c r="CR18" s="448" t="s">
        <v>21</v>
      </c>
      <c r="CS18" s="448" t="s">
        <v>21</v>
      </c>
      <c r="CT18" s="448" t="s">
        <v>21</v>
      </c>
      <c r="CU18" s="448" t="s">
        <v>21</v>
      </c>
      <c r="CV18" s="448" t="s">
        <v>21</v>
      </c>
      <c r="CW18" s="448" t="s">
        <v>21</v>
      </c>
      <c r="CX18" s="448" t="s">
        <v>21</v>
      </c>
      <c r="CY18" s="448" t="s">
        <v>21</v>
      </c>
      <c r="CZ18" s="448" t="s">
        <v>21</v>
      </c>
      <c r="DA18" s="448" t="s">
        <v>21</v>
      </c>
      <c r="DB18" s="448" t="s">
        <v>21</v>
      </c>
      <c r="DC18" s="448" t="s">
        <v>21</v>
      </c>
      <c r="DD18" s="448" t="s">
        <v>21</v>
      </c>
      <c r="DE18" s="448" t="s">
        <v>21</v>
      </c>
      <c r="DF18" s="448" t="s">
        <v>21</v>
      </c>
      <c r="DG18" s="448" t="s">
        <v>21</v>
      </c>
      <c r="DH18" s="448" t="s">
        <v>21</v>
      </c>
      <c r="DI18" s="448" t="s">
        <v>21</v>
      </c>
      <c r="DJ18" s="448" t="s">
        <v>21</v>
      </c>
      <c r="DK18" s="448" t="s">
        <v>21</v>
      </c>
      <c r="DL18" s="448" t="s">
        <v>21</v>
      </c>
      <c r="DM18" s="448" t="s">
        <v>21</v>
      </c>
      <c r="DN18" s="448" t="s">
        <v>21</v>
      </c>
      <c r="DO18" s="448" t="s">
        <v>21</v>
      </c>
    </row>
    <row r="19" spans="2:119">
      <c r="B19" s="448" t="s">
        <v>21</v>
      </c>
      <c r="C19" s="449">
        <v>4</v>
      </c>
      <c r="D19" s="449">
        <v>0</v>
      </c>
      <c r="E19" s="448" t="s">
        <v>451</v>
      </c>
      <c r="F19" s="448" t="s">
        <v>452</v>
      </c>
      <c r="G19" s="448" t="s">
        <v>290</v>
      </c>
      <c r="H19" s="448" t="s">
        <v>279</v>
      </c>
      <c r="I19" s="450" t="s">
        <v>571</v>
      </c>
      <c r="J19" s="450" t="s">
        <v>571</v>
      </c>
      <c r="K19" s="450" t="s">
        <v>571</v>
      </c>
      <c r="L19" s="450" t="s">
        <v>571</v>
      </c>
      <c r="M19" s="450" t="s">
        <v>571</v>
      </c>
      <c r="P19" s="828" t="s">
        <v>215</v>
      </c>
      <c r="R19" s="448" t="s">
        <v>216</v>
      </c>
      <c r="S19" s="448" t="s">
        <v>216</v>
      </c>
      <c r="T19" s="448" t="s">
        <v>216</v>
      </c>
      <c r="U19" s="448" t="s">
        <v>216</v>
      </c>
      <c r="V19" s="448" t="s">
        <v>216</v>
      </c>
      <c r="W19" s="448" t="s">
        <v>216</v>
      </c>
      <c r="X19" s="448" t="s">
        <v>216</v>
      </c>
      <c r="Y19" s="448" t="s">
        <v>216</v>
      </c>
      <c r="Z19" s="448" t="s">
        <v>216</v>
      </c>
      <c r="AA19" s="448" t="s">
        <v>216</v>
      </c>
      <c r="AB19" s="448" t="s">
        <v>216</v>
      </c>
      <c r="AC19" s="448" t="s">
        <v>216</v>
      </c>
      <c r="AD19" s="448" t="s">
        <v>216</v>
      </c>
      <c r="AE19" s="448" t="s">
        <v>216</v>
      </c>
      <c r="AF19" s="448" t="s">
        <v>216</v>
      </c>
      <c r="AG19" s="448" t="s">
        <v>216</v>
      </c>
      <c r="AH19" s="448" t="s">
        <v>216</v>
      </c>
      <c r="AI19" s="448" t="s">
        <v>215</v>
      </c>
      <c r="AJ19" s="448" t="s">
        <v>215</v>
      </c>
      <c r="AK19" s="448" t="s">
        <v>215</v>
      </c>
      <c r="AL19" s="448" t="s">
        <v>215</v>
      </c>
      <c r="AM19" s="448" t="s">
        <v>215</v>
      </c>
      <c r="AN19" s="448" t="s">
        <v>215</v>
      </c>
      <c r="AO19" s="448" t="s">
        <v>215</v>
      </c>
      <c r="AP19" s="448" t="s">
        <v>215</v>
      </c>
      <c r="AQ19" s="448" t="s">
        <v>215</v>
      </c>
      <c r="AR19" s="448" t="s">
        <v>215</v>
      </c>
      <c r="AS19" s="448" t="s">
        <v>215</v>
      </c>
      <c r="AT19" s="448" t="s">
        <v>215</v>
      </c>
      <c r="AU19" s="448" t="s">
        <v>215</v>
      </c>
      <c r="AV19" s="448" t="s">
        <v>215</v>
      </c>
      <c r="AW19" s="448" t="s">
        <v>215</v>
      </c>
      <c r="AX19" s="448" t="s">
        <v>215</v>
      </c>
      <c r="AY19" s="448" t="s">
        <v>215</v>
      </c>
      <c r="AZ19" s="448" t="s">
        <v>215</v>
      </c>
      <c r="BA19" s="448" t="s">
        <v>215</v>
      </c>
      <c r="BB19" s="448" t="s">
        <v>215</v>
      </c>
      <c r="BC19" s="448" t="s">
        <v>215</v>
      </c>
      <c r="BD19" s="448" t="s">
        <v>215</v>
      </c>
      <c r="BE19" s="448" t="s">
        <v>215</v>
      </c>
      <c r="BF19" s="448" t="s">
        <v>215</v>
      </c>
      <c r="BG19" s="448" t="s">
        <v>215</v>
      </c>
      <c r="BH19" s="448" t="s">
        <v>215</v>
      </c>
      <c r="BI19" s="448" t="s">
        <v>215</v>
      </c>
      <c r="BJ19" s="448" t="s">
        <v>215</v>
      </c>
      <c r="BK19" s="448" t="s">
        <v>215</v>
      </c>
      <c r="BL19" s="448" t="s">
        <v>215</v>
      </c>
      <c r="BO19" s="448" t="s">
        <v>671</v>
      </c>
      <c r="BP19" s="827" t="s">
        <v>724</v>
      </c>
      <c r="BQ19" s="448" t="s">
        <v>23</v>
      </c>
      <c r="BR19" s="448" t="s">
        <v>23</v>
      </c>
      <c r="BS19" s="448" t="s">
        <v>23</v>
      </c>
      <c r="BT19" s="448" t="s">
        <v>23</v>
      </c>
      <c r="BU19" s="448" t="s">
        <v>23</v>
      </c>
      <c r="BV19" s="448" t="s">
        <v>23</v>
      </c>
      <c r="BW19" s="448" t="s">
        <v>23</v>
      </c>
      <c r="BX19" s="448" t="s">
        <v>23</v>
      </c>
      <c r="BY19" s="448" t="s">
        <v>23</v>
      </c>
      <c r="BZ19" s="448" t="s">
        <v>23</v>
      </c>
      <c r="CA19" s="448" t="s">
        <v>23</v>
      </c>
      <c r="CB19" s="448" t="s">
        <v>23</v>
      </c>
      <c r="CC19" s="448" t="s">
        <v>23</v>
      </c>
      <c r="CD19" s="448" t="s">
        <v>23</v>
      </c>
      <c r="CE19" s="448" t="s">
        <v>23</v>
      </c>
      <c r="CF19" s="448" t="s">
        <v>23</v>
      </c>
      <c r="CG19" s="448" t="s">
        <v>23</v>
      </c>
      <c r="CH19" s="448" t="s">
        <v>23</v>
      </c>
      <c r="CI19" s="448" t="s">
        <v>22</v>
      </c>
      <c r="CJ19" s="448" t="s">
        <v>22</v>
      </c>
      <c r="CK19" s="448" t="s">
        <v>22</v>
      </c>
      <c r="CL19" s="448" t="s">
        <v>22</v>
      </c>
      <c r="CM19" s="448" t="s">
        <v>22</v>
      </c>
      <c r="CN19" s="448" t="s">
        <v>22</v>
      </c>
      <c r="CO19" s="448" t="s">
        <v>22</v>
      </c>
      <c r="CP19" s="448" t="s">
        <v>22</v>
      </c>
      <c r="CQ19" s="448" t="s">
        <v>22</v>
      </c>
      <c r="CR19" s="448" t="s">
        <v>22</v>
      </c>
      <c r="CS19" s="448" t="s">
        <v>22</v>
      </c>
      <c r="CT19" s="448" t="s">
        <v>22</v>
      </c>
      <c r="CU19" s="448" t="s">
        <v>22</v>
      </c>
      <c r="CV19" s="448" t="s">
        <v>22</v>
      </c>
      <c r="CW19" s="448" t="s">
        <v>22</v>
      </c>
      <c r="CX19" s="448" t="s">
        <v>22</v>
      </c>
      <c r="CY19" s="448" t="s">
        <v>22</v>
      </c>
      <c r="CZ19" s="448" t="s">
        <v>22</v>
      </c>
      <c r="DA19" s="448" t="s">
        <v>22</v>
      </c>
      <c r="DB19" s="448" t="s">
        <v>22</v>
      </c>
      <c r="DC19" s="448" t="s">
        <v>22</v>
      </c>
      <c r="DD19" s="448" t="s">
        <v>22</v>
      </c>
      <c r="DE19" s="448" t="s">
        <v>22</v>
      </c>
      <c r="DF19" s="448" t="s">
        <v>22</v>
      </c>
      <c r="DG19" s="448" t="s">
        <v>22</v>
      </c>
      <c r="DH19" s="448" t="s">
        <v>22</v>
      </c>
      <c r="DI19" s="448" t="s">
        <v>22</v>
      </c>
      <c r="DJ19" s="448" t="s">
        <v>22</v>
      </c>
      <c r="DK19" s="448" t="s">
        <v>22</v>
      </c>
      <c r="DL19" s="448" t="s">
        <v>22</v>
      </c>
      <c r="DM19" s="448" t="s">
        <v>22</v>
      </c>
      <c r="DN19" s="448" t="s">
        <v>22</v>
      </c>
      <c r="DO19" s="448" t="s">
        <v>22</v>
      </c>
    </row>
    <row r="20" spans="2:119">
      <c r="B20" s="448" t="s">
        <v>22</v>
      </c>
      <c r="C20" s="449">
        <v>4</v>
      </c>
      <c r="D20" s="449">
        <v>0</v>
      </c>
      <c r="E20" s="448" t="s">
        <v>454</v>
      </c>
      <c r="F20" s="448" t="s">
        <v>455</v>
      </c>
      <c r="G20" s="448" t="s">
        <v>453</v>
      </c>
      <c r="H20" s="448" t="s">
        <v>279</v>
      </c>
      <c r="I20" s="450" t="s">
        <v>571</v>
      </c>
      <c r="J20" s="450" t="s">
        <v>571</v>
      </c>
      <c r="K20" s="450" t="s">
        <v>571</v>
      </c>
      <c r="L20" s="450" t="s">
        <v>571</v>
      </c>
      <c r="M20" s="450" t="s">
        <v>571</v>
      </c>
      <c r="P20" s="828" t="s">
        <v>216</v>
      </c>
      <c r="R20" s="448" t="s">
        <v>217</v>
      </c>
      <c r="S20" s="448" t="s">
        <v>217</v>
      </c>
      <c r="T20" s="448" t="s">
        <v>217</v>
      </c>
      <c r="U20" s="448" t="s">
        <v>217</v>
      </c>
      <c r="V20" s="448" t="s">
        <v>217</v>
      </c>
      <c r="W20" s="448" t="s">
        <v>217</v>
      </c>
      <c r="X20" s="448" t="s">
        <v>217</v>
      </c>
      <c r="Y20" s="448" t="s">
        <v>217</v>
      </c>
      <c r="Z20" s="448" t="s">
        <v>217</v>
      </c>
      <c r="AA20" s="448" t="s">
        <v>217</v>
      </c>
      <c r="AB20" s="448" t="s">
        <v>217</v>
      </c>
      <c r="AC20" s="448" t="s">
        <v>217</v>
      </c>
      <c r="AD20" s="448" t="s">
        <v>217</v>
      </c>
      <c r="AE20" s="448" t="s">
        <v>217</v>
      </c>
      <c r="AF20" s="448" t="s">
        <v>217</v>
      </c>
      <c r="AG20" s="448" t="s">
        <v>217</v>
      </c>
      <c r="AH20" s="448" t="s">
        <v>217</v>
      </c>
      <c r="AI20" s="448" t="s">
        <v>217</v>
      </c>
      <c r="AJ20" s="448" t="s">
        <v>216</v>
      </c>
      <c r="AK20" s="448" t="s">
        <v>216</v>
      </c>
      <c r="AL20" s="448" t="s">
        <v>216</v>
      </c>
      <c r="AM20" s="448" t="s">
        <v>216</v>
      </c>
      <c r="AN20" s="448" t="s">
        <v>216</v>
      </c>
      <c r="AO20" s="448" t="s">
        <v>216</v>
      </c>
      <c r="AP20" s="448" t="s">
        <v>216</v>
      </c>
      <c r="AQ20" s="448" t="s">
        <v>216</v>
      </c>
      <c r="AR20" s="448" t="s">
        <v>216</v>
      </c>
      <c r="AS20" s="448" t="s">
        <v>216</v>
      </c>
      <c r="AT20" s="448" t="s">
        <v>216</v>
      </c>
      <c r="AU20" s="448" t="s">
        <v>216</v>
      </c>
      <c r="AV20" s="448" t="s">
        <v>216</v>
      </c>
      <c r="AW20" s="448" t="s">
        <v>216</v>
      </c>
      <c r="AX20" s="448" t="s">
        <v>216</v>
      </c>
      <c r="AY20" s="448" t="s">
        <v>216</v>
      </c>
      <c r="AZ20" s="448" t="s">
        <v>216</v>
      </c>
      <c r="BA20" s="448" t="s">
        <v>216</v>
      </c>
      <c r="BB20" s="448" t="s">
        <v>216</v>
      </c>
      <c r="BC20" s="448" t="s">
        <v>216</v>
      </c>
      <c r="BD20" s="448" t="s">
        <v>216</v>
      </c>
      <c r="BE20" s="448" t="s">
        <v>216</v>
      </c>
      <c r="BF20" s="448" t="s">
        <v>216</v>
      </c>
      <c r="BG20" s="448" t="s">
        <v>216</v>
      </c>
      <c r="BH20" s="448" t="s">
        <v>216</v>
      </c>
      <c r="BI20" s="448" t="s">
        <v>216</v>
      </c>
      <c r="BJ20" s="448" t="s">
        <v>216</v>
      </c>
      <c r="BK20" s="448" t="s">
        <v>216</v>
      </c>
      <c r="BL20" s="448" t="s">
        <v>216</v>
      </c>
      <c r="BO20" s="448" t="s">
        <v>672</v>
      </c>
      <c r="BP20" s="827" t="s">
        <v>725</v>
      </c>
      <c r="BQ20" s="448" t="s">
        <v>24</v>
      </c>
      <c r="BR20" s="448" t="s">
        <v>24</v>
      </c>
      <c r="BS20" s="448" t="s">
        <v>24</v>
      </c>
      <c r="BT20" s="448" t="s">
        <v>24</v>
      </c>
      <c r="BU20" s="448" t="s">
        <v>24</v>
      </c>
      <c r="BV20" s="448" t="s">
        <v>24</v>
      </c>
      <c r="BW20" s="448" t="s">
        <v>24</v>
      </c>
      <c r="BX20" s="448" t="s">
        <v>24</v>
      </c>
      <c r="BY20" s="448" t="s">
        <v>24</v>
      </c>
      <c r="BZ20" s="448" t="s">
        <v>24</v>
      </c>
      <c r="CA20" s="448" t="s">
        <v>24</v>
      </c>
      <c r="CB20" s="448" t="s">
        <v>24</v>
      </c>
      <c r="CC20" s="448" t="s">
        <v>24</v>
      </c>
      <c r="CD20" s="448" t="s">
        <v>24</v>
      </c>
      <c r="CE20" s="448" t="s">
        <v>24</v>
      </c>
      <c r="CF20" s="448" t="s">
        <v>24</v>
      </c>
      <c r="CG20" s="448" t="s">
        <v>24</v>
      </c>
      <c r="CH20" s="448" t="s">
        <v>24</v>
      </c>
      <c r="CI20" s="448" t="s">
        <v>24</v>
      </c>
      <c r="CJ20" s="448" t="s">
        <v>23</v>
      </c>
      <c r="CK20" s="448" t="s">
        <v>23</v>
      </c>
      <c r="CL20" s="448" t="s">
        <v>23</v>
      </c>
      <c r="CM20" s="448" t="s">
        <v>23</v>
      </c>
      <c r="CN20" s="448" t="s">
        <v>23</v>
      </c>
      <c r="CO20" s="448" t="s">
        <v>23</v>
      </c>
      <c r="CP20" s="448" t="s">
        <v>23</v>
      </c>
      <c r="CQ20" s="448" t="s">
        <v>23</v>
      </c>
      <c r="CR20" s="448" t="s">
        <v>23</v>
      </c>
      <c r="CS20" s="448" t="s">
        <v>23</v>
      </c>
      <c r="CT20" s="448" t="s">
        <v>23</v>
      </c>
      <c r="CU20" s="448" t="s">
        <v>23</v>
      </c>
      <c r="CV20" s="448" t="s">
        <v>23</v>
      </c>
      <c r="CW20" s="448" t="s">
        <v>23</v>
      </c>
      <c r="CX20" s="448" t="s">
        <v>23</v>
      </c>
      <c r="CY20" s="448" t="s">
        <v>23</v>
      </c>
      <c r="CZ20" s="448" t="s">
        <v>23</v>
      </c>
      <c r="DA20" s="448" t="s">
        <v>23</v>
      </c>
      <c r="DB20" s="448" t="s">
        <v>23</v>
      </c>
      <c r="DC20" s="448" t="s">
        <v>23</v>
      </c>
      <c r="DD20" s="448" t="s">
        <v>23</v>
      </c>
      <c r="DE20" s="448" t="s">
        <v>23</v>
      </c>
      <c r="DF20" s="448" t="s">
        <v>23</v>
      </c>
      <c r="DG20" s="448" t="s">
        <v>23</v>
      </c>
      <c r="DH20" s="448" t="s">
        <v>23</v>
      </c>
      <c r="DI20" s="448" t="s">
        <v>23</v>
      </c>
      <c r="DJ20" s="448" t="s">
        <v>23</v>
      </c>
      <c r="DK20" s="448" t="s">
        <v>23</v>
      </c>
      <c r="DL20" s="448" t="s">
        <v>23</v>
      </c>
      <c r="DM20" s="448" t="s">
        <v>23</v>
      </c>
      <c r="DN20" s="448" t="s">
        <v>23</v>
      </c>
      <c r="DO20" s="448" t="s">
        <v>23</v>
      </c>
    </row>
    <row r="21" spans="2:119">
      <c r="B21" s="448" t="s">
        <v>23</v>
      </c>
      <c r="C21" s="449">
        <v>9</v>
      </c>
      <c r="D21" s="449">
        <v>0</v>
      </c>
      <c r="E21" s="448" t="s">
        <v>454</v>
      </c>
      <c r="F21" s="448" t="s">
        <v>455</v>
      </c>
      <c r="G21" s="448" t="s">
        <v>291</v>
      </c>
      <c r="H21" s="448" t="s">
        <v>292</v>
      </c>
      <c r="I21" s="448" t="s">
        <v>293</v>
      </c>
      <c r="J21" s="448" t="s">
        <v>456</v>
      </c>
      <c r="K21" s="448" t="s">
        <v>457</v>
      </c>
      <c r="L21" s="448" t="s">
        <v>458</v>
      </c>
      <c r="M21" s="448" t="s">
        <v>276</v>
      </c>
      <c r="P21" s="828" t="s">
        <v>217</v>
      </c>
      <c r="R21" s="448" t="s">
        <v>218</v>
      </c>
      <c r="S21" s="448" t="s">
        <v>218</v>
      </c>
      <c r="T21" s="448" t="s">
        <v>218</v>
      </c>
      <c r="U21" s="448" t="s">
        <v>218</v>
      </c>
      <c r="V21" s="448" t="s">
        <v>218</v>
      </c>
      <c r="W21" s="448" t="s">
        <v>218</v>
      </c>
      <c r="X21" s="448" t="s">
        <v>218</v>
      </c>
      <c r="Y21" s="448" t="s">
        <v>218</v>
      </c>
      <c r="Z21" s="448" t="s">
        <v>218</v>
      </c>
      <c r="AA21" s="448" t="s">
        <v>218</v>
      </c>
      <c r="AB21" s="448" t="s">
        <v>218</v>
      </c>
      <c r="AC21" s="448" t="s">
        <v>218</v>
      </c>
      <c r="AD21" s="448" t="s">
        <v>218</v>
      </c>
      <c r="AE21" s="448" t="s">
        <v>218</v>
      </c>
      <c r="AF21" s="448" t="s">
        <v>218</v>
      </c>
      <c r="AG21" s="448" t="s">
        <v>218</v>
      </c>
      <c r="AH21" s="448" t="s">
        <v>218</v>
      </c>
      <c r="AI21" s="448" t="s">
        <v>218</v>
      </c>
      <c r="AJ21" s="448" t="s">
        <v>218</v>
      </c>
      <c r="AK21" s="448" t="s">
        <v>217</v>
      </c>
      <c r="AL21" s="448" t="s">
        <v>217</v>
      </c>
      <c r="AM21" s="448" t="s">
        <v>217</v>
      </c>
      <c r="AN21" s="448" t="s">
        <v>217</v>
      </c>
      <c r="AO21" s="448" t="s">
        <v>217</v>
      </c>
      <c r="AP21" s="448" t="s">
        <v>217</v>
      </c>
      <c r="AQ21" s="448" t="s">
        <v>217</v>
      </c>
      <c r="AR21" s="448" t="s">
        <v>217</v>
      </c>
      <c r="AS21" s="448" t="s">
        <v>217</v>
      </c>
      <c r="AT21" s="448" t="s">
        <v>217</v>
      </c>
      <c r="AU21" s="448" t="s">
        <v>217</v>
      </c>
      <c r="AV21" s="448" t="s">
        <v>217</v>
      </c>
      <c r="AW21" s="448" t="s">
        <v>217</v>
      </c>
      <c r="AX21" s="448" t="s">
        <v>217</v>
      </c>
      <c r="AY21" s="448" t="s">
        <v>217</v>
      </c>
      <c r="AZ21" s="448" t="s">
        <v>217</v>
      </c>
      <c r="BA21" s="448" t="s">
        <v>217</v>
      </c>
      <c r="BB21" s="448" t="s">
        <v>217</v>
      </c>
      <c r="BC21" s="448" t="s">
        <v>217</v>
      </c>
      <c r="BD21" s="448" t="s">
        <v>217</v>
      </c>
      <c r="BE21" s="448" t="s">
        <v>217</v>
      </c>
      <c r="BF21" s="448" t="s">
        <v>217</v>
      </c>
      <c r="BG21" s="448" t="s">
        <v>217</v>
      </c>
      <c r="BH21" s="448" t="s">
        <v>217</v>
      </c>
      <c r="BI21" s="448" t="s">
        <v>217</v>
      </c>
      <c r="BJ21" s="448" t="s">
        <v>217</v>
      </c>
      <c r="BK21" s="448" t="s">
        <v>217</v>
      </c>
      <c r="BL21" s="448" t="s">
        <v>217</v>
      </c>
      <c r="BO21" s="448" t="s">
        <v>673</v>
      </c>
      <c r="BP21" s="827" t="s">
        <v>726</v>
      </c>
      <c r="BQ21" s="448" t="s">
        <v>25</v>
      </c>
      <c r="BR21" s="448" t="s">
        <v>25</v>
      </c>
      <c r="BS21" s="448" t="s">
        <v>25</v>
      </c>
      <c r="BT21" s="448" t="s">
        <v>25</v>
      </c>
      <c r="BU21" s="448" t="s">
        <v>25</v>
      </c>
      <c r="BV21" s="448" t="s">
        <v>25</v>
      </c>
      <c r="BW21" s="448" t="s">
        <v>25</v>
      </c>
      <c r="BX21" s="448" t="s">
        <v>25</v>
      </c>
      <c r="BY21" s="448" t="s">
        <v>25</v>
      </c>
      <c r="BZ21" s="448" t="s">
        <v>25</v>
      </c>
      <c r="CA21" s="448" t="s">
        <v>25</v>
      </c>
      <c r="CB21" s="448" t="s">
        <v>25</v>
      </c>
      <c r="CC21" s="448" t="s">
        <v>25</v>
      </c>
      <c r="CD21" s="448" t="s">
        <v>25</v>
      </c>
      <c r="CE21" s="448" t="s">
        <v>25</v>
      </c>
      <c r="CF21" s="448" t="s">
        <v>25</v>
      </c>
      <c r="CG21" s="448" t="s">
        <v>25</v>
      </c>
      <c r="CH21" s="448" t="s">
        <v>25</v>
      </c>
      <c r="CI21" s="448" t="s">
        <v>25</v>
      </c>
      <c r="CJ21" s="448" t="s">
        <v>25</v>
      </c>
      <c r="CK21" s="448" t="s">
        <v>24</v>
      </c>
      <c r="CL21" s="448" t="s">
        <v>24</v>
      </c>
      <c r="CM21" s="448" t="s">
        <v>24</v>
      </c>
      <c r="CN21" s="448" t="s">
        <v>24</v>
      </c>
      <c r="CO21" s="448" t="s">
        <v>24</v>
      </c>
      <c r="CP21" s="448" t="s">
        <v>24</v>
      </c>
      <c r="CQ21" s="448" t="s">
        <v>24</v>
      </c>
      <c r="CR21" s="448" t="s">
        <v>24</v>
      </c>
      <c r="CS21" s="448" t="s">
        <v>24</v>
      </c>
      <c r="CT21" s="448" t="s">
        <v>24</v>
      </c>
      <c r="CU21" s="448" t="s">
        <v>24</v>
      </c>
      <c r="CV21" s="448" t="s">
        <v>24</v>
      </c>
      <c r="CW21" s="448" t="s">
        <v>24</v>
      </c>
      <c r="CX21" s="448" t="s">
        <v>24</v>
      </c>
      <c r="CY21" s="448" t="s">
        <v>24</v>
      </c>
      <c r="CZ21" s="448" t="s">
        <v>24</v>
      </c>
      <c r="DA21" s="448" t="s">
        <v>24</v>
      </c>
      <c r="DB21" s="448" t="s">
        <v>24</v>
      </c>
      <c r="DC21" s="448" t="s">
        <v>24</v>
      </c>
      <c r="DD21" s="448" t="s">
        <v>24</v>
      </c>
      <c r="DE21" s="448" t="s">
        <v>24</v>
      </c>
      <c r="DF21" s="448" t="s">
        <v>24</v>
      </c>
      <c r="DG21" s="448" t="s">
        <v>24</v>
      </c>
      <c r="DH21" s="448" t="s">
        <v>24</v>
      </c>
      <c r="DI21" s="448" t="s">
        <v>24</v>
      </c>
      <c r="DJ21" s="448" t="s">
        <v>24</v>
      </c>
      <c r="DK21" s="448" t="s">
        <v>24</v>
      </c>
      <c r="DL21" s="448" t="s">
        <v>24</v>
      </c>
      <c r="DM21" s="448" t="s">
        <v>24</v>
      </c>
      <c r="DN21" s="448" t="s">
        <v>24</v>
      </c>
      <c r="DO21" s="448" t="s">
        <v>24</v>
      </c>
    </row>
    <row r="22" spans="2:119">
      <c r="B22" s="448" t="s">
        <v>24</v>
      </c>
      <c r="C22" s="449">
        <v>9</v>
      </c>
      <c r="D22" s="449">
        <v>0</v>
      </c>
      <c r="E22" s="448" t="s">
        <v>454</v>
      </c>
      <c r="F22" s="448" t="s">
        <v>455</v>
      </c>
      <c r="G22" s="448" t="s">
        <v>291</v>
      </c>
      <c r="H22" s="448" t="s">
        <v>292</v>
      </c>
      <c r="I22" s="448" t="s">
        <v>293</v>
      </c>
      <c r="J22" s="448" t="s">
        <v>456</v>
      </c>
      <c r="K22" s="448" t="s">
        <v>457</v>
      </c>
      <c r="L22" s="448" t="s">
        <v>458</v>
      </c>
      <c r="M22" s="448" t="s">
        <v>276</v>
      </c>
      <c r="P22" s="828" t="s">
        <v>218</v>
      </c>
      <c r="R22" s="448" t="s">
        <v>219</v>
      </c>
      <c r="S22" s="448" t="s">
        <v>219</v>
      </c>
      <c r="T22" s="448" t="s">
        <v>219</v>
      </c>
      <c r="U22" s="448" t="s">
        <v>219</v>
      </c>
      <c r="V22" s="448" t="s">
        <v>219</v>
      </c>
      <c r="W22" s="448" t="s">
        <v>219</v>
      </c>
      <c r="X22" s="448" t="s">
        <v>219</v>
      </c>
      <c r="Y22" s="448" t="s">
        <v>219</v>
      </c>
      <c r="Z22" s="448" t="s">
        <v>219</v>
      </c>
      <c r="AA22" s="448" t="s">
        <v>219</v>
      </c>
      <c r="AB22" s="448" t="s">
        <v>219</v>
      </c>
      <c r="AC22" s="448" t="s">
        <v>219</v>
      </c>
      <c r="AD22" s="448" t="s">
        <v>219</v>
      </c>
      <c r="AE22" s="448" t="s">
        <v>219</v>
      </c>
      <c r="AF22" s="448" t="s">
        <v>219</v>
      </c>
      <c r="AG22" s="448" t="s">
        <v>219</v>
      </c>
      <c r="AH22" s="448" t="s">
        <v>219</v>
      </c>
      <c r="AI22" s="448" t="s">
        <v>219</v>
      </c>
      <c r="AJ22" s="448" t="s">
        <v>219</v>
      </c>
      <c r="AK22" s="448" t="s">
        <v>219</v>
      </c>
      <c r="AL22" s="448" t="s">
        <v>218</v>
      </c>
      <c r="AM22" s="448" t="s">
        <v>218</v>
      </c>
      <c r="AN22" s="448" t="s">
        <v>218</v>
      </c>
      <c r="AO22" s="448" t="s">
        <v>218</v>
      </c>
      <c r="AP22" s="448" t="s">
        <v>218</v>
      </c>
      <c r="AQ22" s="448" t="s">
        <v>218</v>
      </c>
      <c r="AR22" s="448" t="s">
        <v>218</v>
      </c>
      <c r="AS22" s="448" t="s">
        <v>218</v>
      </c>
      <c r="AT22" s="448" t="s">
        <v>218</v>
      </c>
      <c r="AU22" s="448" t="s">
        <v>218</v>
      </c>
      <c r="AV22" s="448" t="s">
        <v>218</v>
      </c>
      <c r="AW22" s="448" t="s">
        <v>218</v>
      </c>
      <c r="AX22" s="448" t="s">
        <v>218</v>
      </c>
      <c r="AY22" s="448" t="s">
        <v>218</v>
      </c>
      <c r="AZ22" s="448" t="s">
        <v>218</v>
      </c>
      <c r="BA22" s="448" t="s">
        <v>218</v>
      </c>
      <c r="BB22" s="448" t="s">
        <v>218</v>
      </c>
      <c r="BC22" s="448" t="s">
        <v>218</v>
      </c>
      <c r="BD22" s="448" t="s">
        <v>218</v>
      </c>
      <c r="BE22" s="448" t="s">
        <v>218</v>
      </c>
      <c r="BF22" s="448" t="s">
        <v>218</v>
      </c>
      <c r="BG22" s="448" t="s">
        <v>218</v>
      </c>
      <c r="BH22" s="448" t="s">
        <v>218</v>
      </c>
      <c r="BI22" s="448" t="s">
        <v>218</v>
      </c>
      <c r="BJ22" s="448" t="s">
        <v>218</v>
      </c>
      <c r="BK22" s="448" t="s">
        <v>218</v>
      </c>
      <c r="BL22" s="448" t="s">
        <v>218</v>
      </c>
      <c r="BO22" s="448" t="s">
        <v>674</v>
      </c>
      <c r="BP22" s="827" t="s">
        <v>727</v>
      </c>
      <c r="BQ22" s="448" t="s">
        <v>26</v>
      </c>
      <c r="BR22" s="448" t="s">
        <v>26</v>
      </c>
      <c r="BS22" s="448" t="s">
        <v>26</v>
      </c>
      <c r="BT22" s="448" t="s">
        <v>26</v>
      </c>
      <c r="BU22" s="448" t="s">
        <v>26</v>
      </c>
      <c r="BV22" s="448" t="s">
        <v>26</v>
      </c>
      <c r="BW22" s="448" t="s">
        <v>26</v>
      </c>
      <c r="BX22" s="448" t="s">
        <v>26</v>
      </c>
      <c r="BY22" s="448" t="s">
        <v>26</v>
      </c>
      <c r="BZ22" s="448" t="s">
        <v>26</v>
      </c>
      <c r="CA22" s="448" t="s">
        <v>26</v>
      </c>
      <c r="CB22" s="448" t="s">
        <v>26</v>
      </c>
      <c r="CC22" s="448" t="s">
        <v>26</v>
      </c>
      <c r="CD22" s="448" t="s">
        <v>26</v>
      </c>
      <c r="CE22" s="448" t="s">
        <v>26</v>
      </c>
      <c r="CF22" s="448" t="s">
        <v>26</v>
      </c>
      <c r="CG22" s="448" t="s">
        <v>26</v>
      </c>
      <c r="CH22" s="448" t="s">
        <v>26</v>
      </c>
      <c r="CI22" s="448" t="s">
        <v>26</v>
      </c>
      <c r="CJ22" s="448" t="s">
        <v>26</v>
      </c>
      <c r="CK22" s="448" t="s">
        <v>26</v>
      </c>
      <c r="CL22" s="448" t="s">
        <v>25</v>
      </c>
      <c r="CM22" s="448" t="s">
        <v>25</v>
      </c>
      <c r="CN22" s="448" t="s">
        <v>25</v>
      </c>
      <c r="CO22" s="448" t="s">
        <v>25</v>
      </c>
      <c r="CP22" s="448" t="s">
        <v>25</v>
      </c>
      <c r="CQ22" s="448" t="s">
        <v>25</v>
      </c>
      <c r="CR22" s="448" t="s">
        <v>25</v>
      </c>
      <c r="CS22" s="448" t="s">
        <v>25</v>
      </c>
      <c r="CT22" s="448" t="s">
        <v>25</v>
      </c>
      <c r="CU22" s="448" t="s">
        <v>25</v>
      </c>
      <c r="CV22" s="448" t="s">
        <v>25</v>
      </c>
      <c r="CW22" s="448" t="s">
        <v>25</v>
      </c>
      <c r="CX22" s="448" t="s">
        <v>25</v>
      </c>
      <c r="CY22" s="448" t="s">
        <v>25</v>
      </c>
      <c r="CZ22" s="448" t="s">
        <v>25</v>
      </c>
      <c r="DA22" s="448" t="s">
        <v>25</v>
      </c>
      <c r="DB22" s="448" t="s">
        <v>25</v>
      </c>
      <c r="DC22" s="448" t="s">
        <v>25</v>
      </c>
      <c r="DD22" s="448" t="s">
        <v>25</v>
      </c>
      <c r="DE22" s="448" t="s">
        <v>25</v>
      </c>
      <c r="DF22" s="448" t="s">
        <v>25</v>
      </c>
      <c r="DG22" s="448" t="s">
        <v>25</v>
      </c>
      <c r="DH22" s="448" t="s">
        <v>25</v>
      </c>
      <c r="DI22" s="448" t="s">
        <v>25</v>
      </c>
      <c r="DJ22" s="448" t="s">
        <v>25</v>
      </c>
      <c r="DK22" s="448" t="s">
        <v>25</v>
      </c>
      <c r="DL22" s="448" t="s">
        <v>25</v>
      </c>
      <c r="DM22" s="448" t="s">
        <v>25</v>
      </c>
      <c r="DN22" s="448" t="s">
        <v>25</v>
      </c>
      <c r="DO22" s="448" t="s">
        <v>25</v>
      </c>
    </row>
    <row r="23" spans="2:119">
      <c r="B23" s="448" t="s">
        <v>25</v>
      </c>
      <c r="C23" s="449">
        <v>9</v>
      </c>
      <c r="D23" s="449">
        <v>0</v>
      </c>
      <c r="E23" s="448" t="s">
        <v>454</v>
      </c>
      <c r="F23" s="448" t="s">
        <v>455</v>
      </c>
      <c r="G23" s="448" t="s">
        <v>291</v>
      </c>
      <c r="H23" s="448" t="s">
        <v>292</v>
      </c>
      <c r="I23" s="448" t="s">
        <v>293</v>
      </c>
      <c r="J23" s="448" t="s">
        <v>456</v>
      </c>
      <c r="K23" s="448" t="s">
        <v>457</v>
      </c>
      <c r="L23" s="448" t="s">
        <v>458</v>
      </c>
      <c r="M23" s="448" t="s">
        <v>276</v>
      </c>
      <c r="P23" s="828" t="s">
        <v>219</v>
      </c>
      <c r="R23" s="448" t="s">
        <v>220</v>
      </c>
      <c r="S23" s="448" t="s">
        <v>220</v>
      </c>
      <c r="T23" s="448" t="s">
        <v>220</v>
      </c>
      <c r="U23" s="448" t="s">
        <v>220</v>
      </c>
      <c r="V23" s="448" t="s">
        <v>220</v>
      </c>
      <c r="W23" s="448" t="s">
        <v>220</v>
      </c>
      <c r="X23" s="448" t="s">
        <v>220</v>
      </c>
      <c r="Y23" s="448" t="s">
        <v>220</v>
      </c>
      <c r="Z23" s="448" t="s">
        <v>220</v>
      </c>
      <c r="AA23" s="448" t="s">
        <v>220</v>
      </c>
      <c r="AB23" s="448" t="s">
        <v>220</v>
      </c>
      <c r="AC23" s="448" t="s">
        <v>220</v>
      </c>
      <c r="AD23" s="448" t="s">
        <v>220</v>
      </c>
      <c r="AE23" s="448" t="s">
        <v>220</v>
      </c>
      <c r="AF23" s="448" t="s">
        <v>220</v>
      </c>
      <c r="AG23" s="448" t="s">
        <v>220</v>
      </c>
      <c r="AH23" s="448" t="s">
        <v>220</v>
      </c>
      <c r="AI23" s="448" t="s">
        <v>220</v>
      </c>
      <c r="AJ23" s="448" t="s">
        <v>220</v>
      </c>
      <c r="AK23" s="448" t="s">
        <v>220</v>
      </c>
      <c r="AL23" s="448" t="s">
        <v>220</v>
      </c>
      <c r="AM23" s="448" t="s">
        <v>219</v>
      </c>
      <c r="AN23" s="448" t="s">
        <v>219</v>
      </c>
      <c r="AO23" s="448" t="s">
        <v>219</v>
      </c>
      <c r="AP23" s="448" t="s">
        <v>219</v>
      </c>
      <c r="AQ23" s="448" t="s">
        <v>219</v>
      </c>
      <c r="AR23" s="448" t="s">
        <v>219</v>
      </c>
      <c r="AS23" s="448" t="s">
        <v>219</v>
      </c>
      <c r="AT23" s="448" t="s">
        <v>219</v>
      </c>
      <c r="AU23" s="448" t="s">
        <v>219</v>
      </c>
      <c r="AV23" s="448" t="s">
        <v>219</v>
      </c>
      <c r="AW23" s="448" t="s">
        <v>219</v>
      </c>
      <c r="AX23" s="448" t="s">
        <v>219</v>
      </c>
      <c r="AY23" s="448" t="s">
        <v>219</v>
      </c>
      <c r="AZ23" s="448" t="s">
        <v>219</v>
      </c>
      <c r="BA23" s="448" t="s">
        <v>219</v>
      </c>
      <c r="BB23" s="448" t="s">
        <v>219</v>
      </c>
      <c r="BC23" s="448" t="s">
        <v>219</v>
      </c>
      <c r="BD23" s="448" t="s">
        <v>219</v>
      </c>
      <c r="BE23" s="448" t="s">
        <v>219</v>
      </c>
      <c r="BF23" s="448" t="s">
        <v>219</v>
      </c>
      <c r="BG23" s="448" t="s">
        <v>219</v>
      </c>
      <c r="BH23" s="448" t="s">
        <v>219</v>
      </c>
      <c r="BI23" s="448" t="s">
        <v>219</v>
      </c>
      <c r="BJ23" s="448" t="s">
        <v>219</v>
      </c>
      <c r="BK23" s="448" t="s">
        <v>219</v>
      </c>
      <c r="BL23" s="448" t="s">
        <v>219</v>
      </c>
      <c r="BO23" s="448" t="s">
        <v>675</v>
      </c>
      <c r="BP23" s="827" t="s">
        <v>728</v>
      </c>
      <c r="BQ23" s="448" t="s">
        <v>27</v>
      </c>
      <c r="BR23" s="448" t="s">
        <v>27</v>
      </c>
      <c r="BS23" s="448" t="s">
        <v>27</v>
      </c>
      <c r="BT23" s="448" t="s">
        <v>27</v>
      </c>
      <c r="BU23" s="448" t="s">
        <v>27</v>
      </c>
      <c r="BV23" s="448" t="s">
        <v>27</v>
      </c>
      <c r="BW23" s="448" t="s">
        <v>27</v>
      </c>
      <c r="BX23" s="448" t="s">
        <v>27</v>
      </c>
      <c r="BY23" s="448" t="s">
        <v>27</v>
      </c>
      <c r="BZ23" s="448" t="s">
        <v>27</v>
      </c>
      <c r="CA23" s="448" t="s">
        <v>27</v>
      </c>
      <c r="CB23" s="448" t="s">
        <v>27</v>
      </c>
      <c r="CC23" s="448" t="s">
        <v>27</v>
      </c>
      <c r="CD23" s="448" t="s">
        <v>27</v>
      </c>
      <c r="CE23" s="448" t="s">
        <v>27</v>
      </c>
      <c r="CF23" s="448" t="s">
        <v>27</v>
      </c>
      <c r="CG23" s="448" t="s">
        <v>27</v>
      </c>
      <c r="CH23" s="448" t="s">
        <v>27</v>
      </c>
      <c r="CI23" s="448" t="s">
        <v>27</v>
      </c>
      <c r="CJ23" s="448" t="s">
        <v>27</v>
      </c>
      <c r="CK23" s="448" t="s">
        <v>27</v>
      </c>
      <c r="CL23" s="448" t="s">
        <v>27</v>
      </c>
      <c r="CM23" s="448" t="s">
        <v>26</v>
      </c>
      <c r="CN23" s="448" t="s">
        <v>26</v>
      </c>
      <c r="CO23" s="448" t="s">
        <v>26</v>
      </c>
      <c r="CP23" s="448" t="s">
        <v>26</v>
      </c>
      <c r="CQ23" s="448" t="s">
        <v>26</v>
      </c>
      <c r="CR23" s="448" t="s">
        <v>26</v>
      </c>
      <c r="CS23" s="448" t="s">
        <v>26</v>
      </c>
      <c r="CT23" s="448" t="s">
        <v>26</v>
      </c>
      <c r="CU23" s="448" t="s">
        <v>26</v>
      </c>
      <c r="CV23" s="448" t="s">
        <v>26</v>
      </c>
      <c r="CW23" s="448" t="s">
        <v>26</v>
      </c>
      <c r="CX23" s="448" t="s">
        <v>26</v>
      </c>
      <c r="CY23" s="448" t="s">
        <v>26</v>
      </c>
      <c r="CZ23" s="448" t="s">
        <v>26</v>
      </c>
      <c r="DA23" s="448" t="s">
        <v>26</v>
      </c>
      <c r="DB23" s="448" t="s">
        <v>26</v>
      </c>
      <c r="DC23" s="448" t="s">
        <v>26</v>
      </c>
      <c r="DD23" s="448" t="s">
        <v>26</v>
      </c>
      <c r="DE23" s="448" t="s">
        <v>26</v>
      </c>
      <c r="DF23" s="448" t="s">
        <v>26</v>
      </c>
      <c r="DG23" s="448" t="s">
        <v>26</v>
      </c>
      <c r="DH23" s="448" t="s">
        <v>26</v>
      </c>
      <c r="DI23" s="448" t="s">
        <v>26</v>
      </c>
      <c r="DJ23" s="448" t="s">
        <v>26</v>
      </c>
      <c r="DK23" s="448" t="s">
        <v>26</v>
      </c>
      <c r="DL23" s="448" t="s">
        <v>26</v>
      </c>
      <c r="DM23" s="448" t="s">
        <v>26</v>
      </c>
      <c r="DN23" s="448" t="s">
        <v>26</v>
      </c>
      <c r="DO23" s="448" t="s">
        <v>26</v>
      </c>
    </row>
    <row r="24" spans="2:119">
      <c r="B24" s="448" t="s">
        <v>26</v>
      </c>
      <c r="C24" s="449">
        <v>5</v>
      </c>
      <c r="D24" s="449">
        <v>0</v>
      </c>
      <c r="E24" s="448" t="s">
        <v>294</v>
      </c>
      <c r="F24" s="448" t="s">
        <v>295</v>
      </c>
      <c r="G24" s="448" t="s">
        <v>459</v>
      </c>
      <c r="H24" s="448" t="s">
        <v>460</v>
      </c>
      <c r="I24" s="448" t="s">
        <v>194</v>
      </c>
      <c r="J24" s="450" t="s">
        <v>571</v>
      </c>
      <c r="K24" s="450" t="s">
        <v>571</v>
      </c>
      <c r="L24" s="450" t="s">
        <v>571</v>
      </c>
      <c r="M24" s="450" t="s">
        <v>571</v>
      </c>
      <c r="P24" s="828" t="s">
        <v>220</v>
      </c>
      <c r="R24" s="448" t="s">
        <v>221</v>
      </c>
      <c r="S24" s="448" t="s">
        <v>221</v>
      </c>
      <c r="T24" s="448" t="s">
        <v>221</v>
      </c>
      <c r="U24" s="448" t="s">
        <v>221</v>
      </c>
      <c r="V24" s="448" t="s">
        <v>221</v>
      </c>
      <c r="W24" s="448" t="s">
        <v>221</v>
      </c>
      <c r="X24" s="448" t="s">
        <v>221</v>
      </c>
      <c r="Y24" s="448" t="s">
        <v>221</v>
      </c>
      <c r="Z24" s="448" t="s">
        <v>221</v>
      </c>
      <c r="AA24" s="448" t="s">
        <v>221</v>
      </c>
      <c r="AB24" s="448" t="s">
        <v>221</v>
      </c>
      <c r="AC24" s="448" t="s">
        <v>221</v>
      </c>
      <c r="AD24" s="448" t="s">
        <v>221</v>
      </c>
      <c r="AE24" s="448" t="s">
        <v>221</v>
      </c>
      <c r="AF24" s="448" t="s">
        <v>221</v>
      </c>
      <c r="AG24" s="448" t="s">
        <v>221</v>
      </c>
      <c r="AH24" s="448" t="s">
        <v>221</v>
      </c>
      <c r="AI24" s="448" t="s">
        <v>221</v>
      </c>
      <c r="AJ24" s="448" t="s">
        <v>221</v>
      </c>
      <c r="AK24" s="448" t="s">
        <v>221</v>
      </c>
      <c r="AL24" s="448" t="s">
        <v>221</v>
      </c>
      <c r="AM24" s="448" t="s">
        <v>221</v>
      </c>
      <c r="AN24" s="448" t="s">
        <v>220</v>
      </c>
      <c r="AO24" s="448" t="s">
        <v>220</v>
      </c>
      <c r="AP24" s="448" t="s">
        <v>220</v>
      </c>
      <c r="AQ24" s="448" t="s">
        <v>220</v>
      </c>
      <c r="AR24" s="448" t="s">
        <v>220</v>
      </c>
      <c r="AS24" s="448" t="s">
        <v>220</v>
      </c>
      <c r="AT24" s="448" t="s">
        <v>220</v>
      </c>
      <c r="AU24" s="448" t="s">
        <v>220</v>
      </c>
      <c r="AV24" s="448" t="s">
        <v>220</v>
      </c>
      <c r="AW24" s="448" t="s">
        <v>220</v>
      </c>
      <c r="AX24" s="448" t="s">
        <v>220</v>
      </c>
      <c r="AY24" s="448" t="s">
        <v>220</v>
      </c>
      <c r="AZ24" s="448" t="s">
        <v>220</v>
      </c>
      <c r="BA24" s="448" t="s">
        <v>220</v>
      </c>
      <c r="BB24" s="448" t="s">
        <v>220</v>
      </c>
      <c r="BC24" s="448" t="s">
        <v>220</v>
      </c>
      <c r="BD24" s="448" t="s">
        <v>220</v>
      </c>
      <c r="BE24" s="448" t="s">
        <v>220</v>
      </c>
      <c r="BF24" s="448" t="s">
        <v>220</v>
      </c>
      <c r="BG24" s="448" t="s">
        <v>220</v>
      </c>
      <c r="BH24" s="448" t="s">
        <v>220</v>
      </c>
      <c r="BI24" s="448" t="s">
        <v>220</v>
      </c>
      <c r="BJ24" s="448" t="s">
        <v>220</v>
      </c>
      <c r="BK24" s="448" t="s">
        <v>220</v>
      </c>
      <c r="BL24" s="448" t="s">
        <v>220</v>
      </c>
      <c r="BO24" s="448" t="s">
        <v>676</v>
      </c>
      <c r="BP24" s="827" t="s">
        <v>729</v>
      </c>
      <c r="BQ24" s="448" t="s">
        <v>28</v>
      </c>
      <c r="BR24" s="448" t="s">
        <v>28</v>
      </c>
      <c r="BS24" s="448" t="s">
        <v>28</v>
      </c>
      <c r="BT24" s="448" t="s">
        <v>28</v>
      </c>
      <c r="BU24" s="448" t="s">
        <v>28</v>
      </c>
      <c r="BV24" s="448" t="s">
        <v>28</v>
      </c>
      <c r="BW24" s="448" t="s">
        <v>28</v>
      </c>
      <c r="BX24" s="448" t="s">
        <v>28</v>
      </c>
      <c r="BY24" s="448" t="s">
        <v>28</v>
      </c>
      <c r="BZ24" s="448" t="s">
        <v>28</v>
      </c>
      <c r="CA24" s="448" t="s">
        <v>28</v>
      </c>
      <c r="CB24" s="448" t="s">
        <v>28</v>
      </c>
      <c r="CC24" s="448" t="s">
        <v>28</v>
      </c>
      <c r="CD24" s="448" t="s">
        <v>28</v>
      </c>
      <c r="CE24" s="448" t="s">
        <v>28</v>
      </c>
      <c r="CF24" s="448" t="s">
        <v>28</v>
      </c>
      <c r="CG24" s="448" t="s">
        <v>28</v>
      </c>
      <c r="CH24" s="448" t="s">
        <v>28</v>
      </c>
      <c r="CI24" s="448" t="s">
        <v>28</v>
      </c>
      <c r="CJ24" s="448" t="s">
        <v>28</v>
      </c>
      <c r="CK24" s="448" t="s">
        <v>28</v>
      </c>
      <c r="CL24" s="448" t="s">
        <v>28</v>
      </c>
      <c r="CM24" s="448" t="s">
        <v>28</v>
      </c>
      <c r="CN24" s="448" t="s">
        <v>27</v>
      </c>
      <c r="CO24" s="448" t="s">
        <v>27</v>
      </c>
      <c r="CP24" s="448" t="s">
        <v>27</v>
      </c>
      <c r="CQ24" s="448" t="s">
        <v>27</v>
      </c>
      <c r="CR24" s="448" t="s">
        <v>27</v>
      </c>
      <c r="CS24" s="448" t="s">
        <v>27</v>
      </c>
      <c r="CT24" s="448" t="s">
        <v>27</v>
      </c>
      <c r="CU24" s="448" t="s">
        <v>27</v>
      </c>
      <c r="CV24" s="448" t="s">
        <v>27</v>
      </c>
      <c r="CW24" s="448" t="s">
        <v>27</v>
      </c>
      <c r="CX24" s="448" t="s">
        <v>27</v>
      </c>
      <c r="CY24" s="448" t="s">
        <v>27</v>
      </c>
      <c r="CZ24" s="448" t="s">
        <v>27</v>
      </c>
      <c r="DA24" s="448" t="s">
        <v>27</v>
      </c>
      <c r="DB24" s="448" t="s">
        <v>27</v>
      </c>
      <c r="DC24" s="448" t="s">
        <v>27</v>
      </c>
      <c r="DD24" s="448" t="s">
        <v>27</v>
      </c>
      <c r="DE24" s="448" t="s">
        <v>27</v>
      </c>
      <c r="DF24" s="448" t="s">
        <v>27</v>
      </c>
      <c r="DG24" s="448" t="s">
        <v>27</v>
      </c>
      <c r="DH24" s="448" t="s">
        <v>27</v>
      </c>
      <c r="DI24" s="448" t="s">
        <v>27</v>
      </c>
      <c r="DJ24" s="448" t="s">
        <v>27</v>
      </c>
      <c r="DK24" s="448" t="s">
        <v>27</v>
      </c>
      <c r="DL24" s="448" t="s">
        <v>27</v>
      </c>
      <c r="DM24" s="448" t="s">
        <v>27</v>
      </c>
      <c r="DN24" s="448" t="s">
        <v>27</v>
      </c>
      <c r="DO24" s="448" t="s">
        <v>27</v>
      </c>
    </row>
    <row r="25" spans="2:119">
      <c r="B25" s="448" t="s">
        <v>27</v>
      </c>
      <c r="C25" s="449">
        <v>8</v>
      </c>
      <c r="D25" s="449">
        <v>0</v>
      </c>
      <c r="E25" s="448" t="s">
        <v>280</v>
      </c>
      <c r="F25" s="448" t="s">
        <v>281</v>
      </c>
      <c r="G25" s="448" t="s">
        <v>282</v>
      </c>
      <c r="H25" s="448" t="s">
        <v>283</v>
      </c>
      <c r="I25" s="448" t="s">
        <v>284</v>
      </c>
      <c r="J25" s="448" t="s">
        <v>285</v>
      </c>
      <c r="K25" s="448" t="s">
        <v>444</v>
      </c>
      <c r="L25" s="448" t="s">
        <v>286</v>
      </c>
      <c r="M25" s="450" t="s">
        <v>571</v>
      </c>
      <c r="P25" s="828" t="s">
        <v>221</v>
      </c>
      <c r="R25" s="448" t="s">
        <v>222</v>
      </c>
      <c r="S25" s="448" t="s">
        <v>222</v>
      </c>
      <c r="T25" s="448" t="s">
        <v>222</v>
      </c>
      <c r="U25" s="448" t="s">
        <v>222</v>
      </c>
      <c r="V25" s="448" t="s">
        <v>222</v>
      </c>
      <c r="W25" s="448" t="s">
        <v>222</v>
      </c>
      <c r="X25" s="448" t="s">
        <v>222</v>
      </c>
      <c r="Y25" s="448" t="s">
        <v>222</v>
      </c>
      <c r="Z25" s="448" t="s">
        <v>222</v>
      </c>
      <c r="AA25" s="448" t="s">
        <v>222</v>
      </c>
      <c r="AB25" s="448" t="s">
        <v>222</v>
      </c>
      <c r="AC25" s="448" t="s">
        <v>222</v>
      </c>
      <c r="AD25" s="448" t="s">
        <v>222</v>
      </c>
      <c r="AE25" s="448" t="s">
        <v>222</v>
      </c>
      <c r="AF25" s="448" t="s">
        <v>222</v>
      </c>
      <c r="AG25" s="448" t="s">
        <v>222</v>
      </c>
      <c r="AH25" s="448" t="s">
        <v>222</v>
      </c>
      <c r="AI25" s="448" t="s">
        <v>222</v>
      </c>
      <c r="AJ25" s="448" t="s">
        <v>222</v>
      </c>
      <c r="AK25" s="448" t="s">
        <v>222</v>
      </c>
      <c r="AL25" s="448" t="s">
        <v>222</v>
      </c>
      <c r="AM25" s="448" t="s">
        <v>222</v>
      </c>
      <c r="AN25" s="448" t="s">
        <v>222</v>
      </c>
      <c r="AO25" s="448" t="s">
        <v>221</v>
      </c>
      <c r="AP25" s="448" t="s">
        <v>221</v>
      </c>
      <c r="AQ25" s="448" t="s">
        <v>221</v>
      </c>
      <c r="AR25" s="448" t="s">
        <v>221</v>
      </c>
      <c r="AS25" s="448" t="s">
        <v>221</v>
      </c>
      <c r="AT25" s="448" t="s">
        <v>221</v>
      </c>
      <c r="AU25" s="448" t="s">
        <v>221</v>
      </c>
      <c r="AV25" s="448" t="s">
        <v>221</v>
      </c>
      <c r="AW25" s="448" t="s">
        <v>221</v>
      </c>
      <c r="AX25" s="448" t="s">
        <v>221</v>
      </c>
      <c r="AY25" s="448" t="s">
        <v>221</v>
      </c>
      <c r="AZ25" s="448" t="s">
        <v>221</v>
      </c>
      <c r="BA25" s="448" t="s">
        <v>221</v>
      </c>
      <c r="BB25" s="448" t="s">
        <v>221</v>
      </c>
      <c r="BC25" s="448" t="s">
        <v>221</v>
      </c>
      <c r="BD25" s="448" t="s">
        <v>221</v>
      </c>
      <c r="BE25" s="448" t="s">
        <v>221</v>
      </c>
      <c r="BF25" s="448" t="s">
        <v>221</v>
      </c>
      <c r="BG25" s="448" t="s">
        <v>221</v>
      </c>
      <c r="BH25" s="448" t="s">
        <v>221</v>
      </c>
      <c r="BI25" s="448" t="s">
        <v>221</v>
      </c>
      <c r="BJ25" s="448" t="s">
        <v>221</v>
      </c>
      <c r="BK25" s="448" t="s">
        <v>221</v>
      </c>
      <c r="BL25" s="448" t="s">
        <v>221</v>
      </c>
      <c r="BO25" s="448" t="s">
        <v>677</v>
      </c>
      <c r="BP25" s="827" t="s">
        <v>730</v>
      </c>
      <c r="BQ25" s="448" t="s">
        <v>29</v>
      </c>
      <c r="BR25" s="448" t="s">
        <v>29</v>
      </c>
      <c r="BS25" s="448" t="s">
        <v>29</v>
      </c>
      <c r="BT25" s="448" t="s">
        <v>29</v>
      </c>
      <c r="BU25" s="448" t="s">
        <v>29</v>
      </c>
      <c r="BV25" s="448" t="s">
        <v>29</v>
      </c>
      <c r="BW25" s="448" t="s">
        <v>29</v>
      </c>
      <c r="BX25" s="448" t="s">
        <v>29</v>
      </c>
      <c r="BY25" s="448" t="s">
        <v>29</v>
      </c>
      <c r="BZ25" s="448" t="s">
        <v>29</v>
      </c>
      <c r="CA25" s="448" t="s">
        <v>29</v>
      </c>
      <c r="CB25" s="448" t="s">
        <v>29</v>
      </c>
      <c r="CC25" s="448" t="s">
        <v>29</v>
      </c>
      <c r="CD25" s="448" t="s">
        <v>29</v>
      </c>
      <c r="CE25" s="448" t="s">
        <v>29</v>
      </c>
      <c r="CF25" s="448" t="s">
        <v>29</v>
      </c>
      <c r="CG25" s="448" t="s">
        <v>29</v>
      </c>
      <c r="CH25" s="448" t="s">
        <v>29</v>
      </c>
      <c r="CI25" s="448" t="s">
        <v>29</v>
      </c>
      <c r="CJ25" s="448" t="s">
        <v>29</v>
      </c>
      <c r="CK25" s="448" t="s">
        <v>29</v>
      </c>
      <c r="CL25" s="448" t="s">
        <v>29</v>
      </c>
      <c r="CM25" s="448" t="s">
        <v>29</v>
      </c>
      <c r="CN25" s="448" t="s">
        <v>29</v>
      </c>
      <c r="CO25" s="448" t="s">
        <v>28</v>
      </c>
      <c r="CP25" s="448" t="s">
        <v>28</v>
      </c>
      <c r="CQ25" s="448" t="s">
        <v>28</v>
      </c>
      <c r="CR25" s="448" t="s">
        <v>28</v>
      </c>
      <c r="CS25" s="448" t="s">
        <v>28</v>
      </c>
      <c r="CT25" s="448" t="s">
        <v>28</v>
      </c>
      <c r="CU25" s="448" t="s">
        <v>28</v>
      </c>
      <c r="CV25" s="448" t="s">
        <v>28</v>
      </c>
      <c r="CW25" s="448" t="s">
        <v>28</v>
      </c>
      <c r="CX25" s="448" t="s">
        <v>28</v>
      </c>
      <c r="CY25" s="448" t="s">
        <v>28</v>
      </c>
      <c r="CZ25" s="448" t="s">
        <v>28</v>
      </c>
      <c r="DA25" s="448" t="s">
        <v>28</v>
      </c>
      <c r="DB25" s="448" t="s">
        <v>28</v>
      </c>
      <c r="DC25" s="448" t="s">
        <v>28</v>
      </c>
      <c r="DD25" s="448" t="s">
        <v>28</v>
      </c>
      <c r="DE25" s="448" t="s">
        <v>28</v>
      </c>
      <c r="DF25" s="448" t="s">
        <v>28</v>
      </c>
      <c r="DG25" s="448" t="s">
        <v>28</v>
      </c>
      <c r="DH25" s="448" t="s">
        <v>28</v>
      </c>
      <c r="DI25" s="448" t="s">
        <v>28</v>
      </c>
      <c r="DJ25" s="448" t="s">
        <v>28</v>
      </c>
      <c r="DK25" s="448" t="s">
        <v>28</v>
      </c>
      <c r="DL25" s="448" t="s">
        <v>28</v>
      </c>
      <c r="DM25" s="448" t="s">
        <v>28</v>
      </c>
      <c r="DN25" s="448" t="s">
        <v>28</v>
      </c>
      <c r="DO25" s="448" t="s">
        <v>28</v>
      </c>
    </row>
    <row r="26" spans="2:119">
      <c r="B26" s="448" t="s">
        <v>28</v>
      </c>
      <c r="C26" s="449">
        <v>5</v>
      </c>
      <c r="D26" s="449">
        <v>0</v>
      </c>
      <c r="E26" s="448" t="s">
        <v>294</v>
      </c>
      <c r="F26" s="448" t="s">
        <v>295</v>
      </c>
      <c r="G26" s="448" t="s">
        <v>459</v>
      </c>
      <c r="H26" s="448" t="s">
        <v>460</v>
      </c>
      <c r="I26" s="448" t="s">
        <v>194</v>
      </c>
      <c r="J26" s="450" t="s">
        <v>571</v>
      </c>
      <c r="K26" s="450" t="s">
        <v>571</v>
      </c>
      <c r="L26" s="450" t="s">
        <v>571</v>
      </c>
      <c r="M26" s="450" t="s">
        <v>571</v>
      </c>
      <c r="P26" s="828" t="s">
        <v>222</v>
      </c>
      <c r="R26" s="448" t="s">
        <v>223</v>
      </c>
      <c r="S26" s="448" t="s">
        <v>223</v>
      </c>
      <c r="T26" s="448" t="s">
        <v>223</v>
      </c>
      <c r="U26" s="448" t="s">
        <v>223</v>
      </c>
      <c r="V26" s="448" t="s">
        <v>223</v>
      </c>
      <c r="W26" s="448" t="s">
        <v>223</v>
      </c>
      <c r="X26" s="448" t="s">
        <v>223</v>
      </c>
      <c r="Y26" s="448" t="s">
        <v>223</v>
      </c>
      <c r="Z26" s="448" t="s">
        <v>223</v>
      </c>
      <c r="AA26" s="448" t="s">
        <v>223</v>
      </c>
      <c r="AB26" s="448" t="s">
        <v>223</v>
      </c>
      <c r="AC26" s="448" t="s">
        <v>223</v>
      </c>
      <c r="AD26" s="448" t="s">
        <v>223</v>
      </c>
      <c r="AE26" s="448" t="s">
        <v>223</v>
      </c>
      <c r="AF26" s="448" t="s">
        <v>223</v>
      </c>
      <c r="AG26" s="448" t="s">
        <v>223</v>
      </c>
      <c r="AH26" s="448" t="s">
        <v>223</v>
      </c>
      <c r="AI26" s="448" t="s">
        <v>223</v>
      </c>
      <c r="AJ26" s="448" t="s">
        <v>223</v>
      </c>
      <c r="AK26" s="448" t="s">
        <v>223</v>
      </c>
      <c r="AL26" s="448" t="s">
        <v>223</v>
      </c>
      <c r="AM26" s="448" t="s">
        <v>223</v>
      </c>
      <c r="AN26" s="448" t="s">
        <v>223</v>
      </c>
      <c r="AO26" s="448" t="s">
        <v>223</v>
      </c>
      <c r="AP26" s="448" t="s">
        <v>222</v>
      </c>
      <c r="AQ26" s="448" t="s">
        <v>222</v>
      </c>
      <c r="AR26" s="448" t="s">
        <v>222</v>
      </c>
      <c r="AS26" s="448" t="s">
        <v>222</v>
      </c>
      <c r="AT26" s="448" t="s">
        <v>222</v>
      </c>
      <c r="AU26" s="448" t="s">
        <v>222</v>
      </c>
      <c r="AV26" s="448" t="s">
        <v>222</v>
      </c>
      <c r="AW26" s="448" t="s">
        <v>222</v>
      </c>
      <c r="AX26" s="448" t="s">
        <v>222</v>
      </c>
      <c r="AY26" s="448" t="s">
        <v>222</v>
      </c>
      <c r="AZ26" s="448" t="s">
        <v>222</v>
      </c>
      <c r="BA26" s="448" t="s">
        <v>222</v>
      </c>
      <c r="BB26" s="448" t="s">
        <v>222</v>
      </c>
      <c r="BC26" s="448" t="s">
        <v>222</v>
      </c>
      <c r="BD26" s="448" t="s">
        <v>222</v>
      </c>
      <c r="BE26" s="448" t="s">
        <v>222</v>
      </c>
      <c r="BF26" s="448" t="s">
        <v>222</v>
      </c>
      <c r="BG26" s="448" t="s">
        <v>222</v>
      </c>
      <c r="BH26" s="448" t="s">
        <v>222</v>
      </c>
      <c r="BI26" s="448" t="s">
        <v>222</v>
      </c>
      <c r="BJ26" s="448" t="s">
        <v>222</v>
      </c>
      <c r="BK26" s="448" t="s">
        <v>222</v>
      </c>
      <c r="BL26" s="448" t="s">
        <v>222</v>
      </c>
      <c r="BO26" s="448" t="s">
        <v>678</v>
      </c>
      <c r="BP26" s="827" t="s">
        <v>731</v>
      </c>
      <c r="BQ26" s="448" t="s">
        <v>30</v>
      </c>
      <c r="BR26" s="448" t="s">
        <v>30</v>
      </c>
      <c r="BS26" s="448" t="s">
        <v>30</v>
      </c>
      <c r="BT26" s="448" t="s">
        <v>30</v>
      </c>
      <c r="BU26" s="448" t="s">
        <v>30</v>
      </c>
      <c r="BV26" s="448" t="s">
        <v>30</v>
      </c>
      <c r="BW26" s="448" t="s">
        <v>30</v>
      </c>
      <c r="BX26" s="448" t="s">
        <v>30</v>
      </c>
      <c r="BY26" s="448" t="s">
        <v>30</v>
      </c>
      <c r="BZ26" s="448" t="s">
        <v>30</v>
      </c>
      <c r="CA26" s="448" t="s">
        <v>30</v>
      </c>
      <c r="CB26" s="448" t="s">
        <v>30</v>
      </c>
      <c r="CC26" s="448" t="s">
        <v>30</v>
      </c>
      <c r="CD26" s="448" t="s">
        <v>30</v>
      </c>
      <c r="CE26" s="448" t="s">
        <v>30</v>
      </c>
      <c r="CF26" s="448" t="s">
        <v>30</v>
      </c>
      <c r="CG26" s="448" t="s">
        <v>30</v>
      </c>
      <c r="CH26" s="448" t="s">
        <v>30</v>
      </c>
      <c r="CI26" s="448" t="s">
        <v>30</v>
      </c>
      <c r="CJ26" s="448" t="s">
        <v>30</v>
      </c>
      <c r="CK26" s="448" t="s">
        <v>30</v>
      </c>
      <c r="CL26" s="448" t="s">
        <v>30</v>
      </c>
      <c r="CM26" s="448" t="s">
        <v>30</v>
      </c>
      <c r="CN26" s="448" t="s">
        <v>30</v>
      </c>
      <c r="CO26" s="448" t="s">
        <v>30</v>
      </c>
      <c r="CP26" s="448" t="s">
        <v>29</v>
      </c>
      <c r="CQ26" s="448" t="s">
        <v>29</v>
      </c>
      <c r="CR26" s="448" t="s">
        <v>29</v>
      </c>
      <c r="CS26" s="448" t="s">
        <v>29</v>
      </c>
      <c r="CT26" s="448" t="s">
        <v>29</v>
      </c>
      <c r="CU26" s="448" t="s">
        <v>29</v>
      </c>
      <c r="CV26" s="448" t="s">
        <v>29</v>
      </c>
      <c r="CW26" s="448" t="s">
        <v>29</v>
      </c>
      <c r="CX26" s="448" t="s">
        <v>29</v>
      </c>
      <c r="CY26" s="448" t="s">
        <v>29</v>
      </c>
      <c r="CZ26" s="448" t="s">
        <v>29</v>
      </c>
      <c r="DA26" s="448" t="s">
        <v>29</v>
      </c>
      <c r="DB26" s="448" t="s">
        <v>29</v>
      </c>
      <c r="DC26" s="448" t="s">
        <v>29</v>
      </c>
      <c r="DD26" s="448" t="s">
        <v>29</v>
      </c>
      <c r="DE26" s="448" t="s">
        <v>29</v>
      </c>
      <c r="DF26" s="448" t="s">
        <v>29</v>
      </c>
      <c r="DG26" s="448" t="s">
        <v>29</v>
      </c>
      <c r="DH26" s="448" t="s">
        <v>29</v>
      </c>
      <c r="DI26" s="448" t="s">
        <v>29</v>
      </c>
      <c r="DJ26" s="448" t="s">
        <v>29</v>
      </c>
      <c r="DK26" s="448" t="s">
        <v>29</v>
      </c>
      <c r="DL26" s="448" t="s">
        <v>29</v>
      </c>
      <c r="DM26" s="448" t="s">
        <v>29</v>
      </c>
      <c r="DN26" s="448" t="s">
        <v>29</v>
      </c>
      <c r="DO26" s="448" t="s">
        <v>29</v>
      </c>
    </row>
    <row r="27" spans="2:119">
      <c r="B27" s="448" t="s">
        <v>29</v>
      </c>
      <c r="C27" s="449">
        <v>5</v>
      </c>
      <c r="D27" s="449">
        <v>0</v>
      </c>
      <c r="E27" s="448" t="s">
        <v>297</v>
      </c>
      <c r="F27" s="448" t="s">
        <v>298</v>
      </c>
      <c r="G27" s="448" t="s">
        <v>299</v>
      </c>
      <c r="H27" s="448" t="s">
        <v>461</v>
      </c>
      <c r="I27" s="448" t="s">
        <v>194</v>
      </c>
      <c r="J27" s="450" t="s">
        <v>571</v>
      </c>
      <c r="K27" s="450" t="s">
        <v>571</v>
      </c>
      <c r="L27" s="450" t="s">
        <v>571</v>
      </c>
      <c r="M27" s="450" t="s">
        <v>571</v>
      </c>
      <c r="P27" s="828" t="s">
        <v>223</v>
      </c>
      <c r="R27" s="448" t="s">
        <v>224</v>
      </c>
      <c r="S27" s="448" t="s">
        <v>224</v>
      </c>
      <c r="T27" s="448" t="s">
        <v>224</v>
      </c>
      <c r="U27" s="448" t="s">
        <v>224</v>
      </c>
      <c r="V27" s="448" t="s">
        <v>224</v>
      </c>
      <c r="W27" s="448" t="s">
        <v>224</v>
      </c>
      <c r="X27" s="448" t="s">
        <v>224</v>
      </c>
      <c r="Y27" s="448" t="s">
        <v>224</v>
      </c>
      <c r="Z27" s="448" t="s">
        <v>224</v>
      </c>
      <c r="AA27" s="448" t="s">
        <v>224</v>
      </c>
      <c r="AB27" s="448" t="s">
        <v>224</v>
      </c>
      <c r="AC27" s="448" t="s">
        <v>224</v>
      </c>
      <c r="AD27" s="448" t="s">
        <v>224</v>
      </c>
      <c r="AE27" s="448" t="s">
        <v>224</v>
      </c>
      <c r="AF27" s="448" t="s">
        <v>224</v>
      </c>
      <c r="AG27" s="448" t="s">
        <v>224</v>
      </c>
      <c r="AH27" s="448" t="s">
        <v>224</v>
      </c>
      <c r="AI27" s="448" t="s">
        <v>224</v>
      </c>
      <c r="AJ27" s="448" t="s">
        <v>224</v>
      </c>
      <c r="AK27" s="448" t="s">
        <v>224</v>
      </c>
      <c r="AL27" s="448" t="s">
        <v>224</v>
      </c>
      <c r="AM27" s="448" t="s">
        <v>224</v>
      </c>
      <c r="AN27" s="448" t="s">
        <v>224</v>
      </c>
      <c r="AO27" s="448" t="s">
        <v>224</v>
      </c>
      <c r="AP27" s="448" t="s">
        <v>224</v>
      </c>
      <c r="AQ27" s="448" t="s">
        <v>223</v>
      </c>
      <c r="AR27" s="448" t="s">
        <v>223</v>
      </c>
      <c r="AS27" s="448" t="s">
        <v>223</v>
      </c>
      <c r="AT27" s="448" t="s">
        <v>223</v>
      </c>
      <c r="AU27" s="448" t="s">
        <v>223</v>
      </c>
      <c r="AV27" s="448" t="s">
        <v>223</v>
      </c>
      <c r="AW27" s="448" t="s">
        <v>223</v>
      </c>
      <c r="AX27" s="448" t="s">
        <v>223</v>
      </c>
      <c r="AY27" s="448" t="s">
        <v>223</v>
      </c>
      <c r="AZ27" s="448" t="s">
        <v>223</v>
      </c>
      <c r="BA27" s="448" t="s">
        <v>223</v>
      </c>
      <c r="BB27" s="448" t="s">
        <v>223</v>
      </c>
      <c r="BC27" s="448" t="s">
        <v>223</v>
      </c>
      <c r="BD27" s="448" t="s">
        <v>223</v>
      </c>
      <c r="BE27" s="448" t="s">
        <v>223</v>
      </c>
      <c r="BF27" s="448" t="s">
        <v>223</v>
      </c>
      <c r="BG27" s="448" t="s">
        <v>223</v>
      </c>
      <c r="BH27" s="448" t="s">
        <v>223</v>
      </c>
      <c r="BI27" s="448" t="s">
        <v>223</v>
      </c>
      <c r="BJ27" s="448" t="s">
        <v>223</v>
      </c>
      <c r="BK27" s="448" t="s">
        <v>223</v>
      </c>
      <c r="BL27" s="448" t="s">
        <v>223</v>
      </c>
      <c r="BO27" s="448" t="s">
        <v>679</v>
      </c>
      <c r="BP27" s="827" t="s">
        <v>732</v>
      </c>
      <c r="BQ27" s="448" t="s">
        <v>31</v>
      </c>
      <c r="BR27" s="448" t="s">
        <v>31</v>
      </c>
      <c r="BS27" s="448" t="s">
        <v>31</v>
      </c>
      <c r="BT27" s="448" t="s">
        <v>31</v>
      </c>
      <c r="BU27" s="448" t="s">
        <v>31</v>
      </c>
      <c r="BV27" s="448" t="s">
        <v>31</v>
      </c>
      <c r="BW27" s="448" t="s">
        <v>31</v>
      </c>
      <c r="BX27" s="448" t="s">
        <v>31</v>
      </c>
      <c r="BY27" s="448" t="s">
        <v>31</v>
      </c>
      <c r="BZ27" s="448" t="s">
        <v>31</v>
      </c>
      <c r="CA27" s="448" t="s">
        <v>31</v>
      </c>
      <c r="CB27" s="448" t="s">
        <v>31</v>
      </c>
      <c r="CC27" s="448" t="s">
        <v>31</v>
      </c>
      <c r="CD27" s="448" t="s">
        <v>31</v>
      </c>
      <c r="CE27" s="448" t="s">
        <v>31</v>
      </c>
      <c r="CF27" s="448" t="s">
        <v>31</v>
      </c>
      <c r="CG27" s="448" t="s">
        <v>31</v>
      </c>
      <c r="CH27" s="448" t="s">
        <v>31</v>
      </c>
      <c r="CI27" s="448" t="s">
        <v>31</v>
      </c>
      <c r="CJ27" s="448" t="s">
        <v>31</v>
      </c>
      <c r="CK27" s="448" t="s">
        <v>31</v>
      </c>
      <c r="CL27" s="448" t="s">
        <v>31</v>
      </c>
      <c r="CM27" s="448" t="s">
        <v>31</v>
      </c>
      <c r="CN27" s="448" t="s">
        <v>31</v>
      </c>
      <c r="CO27" s="448" t="s">
        <v>31</v>
      </c>
      <c r="CP27" s="448" t="s">
        <v>31</v>
      </c>
      <c r="CQ27" s="448" t="s">
        <v>30</v>
      </c>
      <c r="CR27" s="448" t="s">
        <v>30</v>
      </c>
      <c r="CS27" s="448" t="s">
        <v>30</v>
      </c>
      <c r="CT27" s="448" t="s">
        <v>30</v>
      </c>
      <c r="CU27" s="448" t="s">
        <v>30</v>
      </c>
      <c r="CV27" s="448" t="s">
        <v>30</v>
      </c>
      <c r="CW27" s="448" t="s">
        <v>30</v>
      </c>
      <c r="CX27" s="448" t="s">
        <v>30</v>
      </c>
      <c r="CY27" s="448" t="s">
        <v>30</v>
      </c>
      <c r="CZ27" s="448" t="s">
        <v>30</v>
      </c>
      <c r="DA27" s="448" t="s">
        <v>30</v>
      </c>
      <c r="DB27" s="448" t="s">
        <v>30</v>
      </c>
      <c r="DC27" s="448" t="s">
        <v>30</v>
      </c>
      <c r="DD27" s="448" t="s">
        <v>30</v>
      </c>
      <c r="DE27" s="448" t="s">
        <v>30</v>
      </c>
      <c r="DF27" s="448" t="s">
        <v>30</v>
      </c>
      <c r="DG27" s="448" t="s">
        <v>30</v>
      </c>
      <c r="DH27" s="448" t="s">
        <v>30</v>
      </c>
      <c r="DI27" s="448" t="s">
        <v>30</v>
      </c>
      <c r="DJ27" s="448" t="s">
        <v>30</v>
      </c>
      <c r="DK27" s="448" t="s">
        <v>30</v>
      </c>
      <c r="DL27" s="448" t="s">
        <v>30</v>
      </c>
      <c r="DM27" s="448" t="s">
        <v>30</v>
      </c>
      <c r="DN27" s="448" t="s">
        <v>30</v>
      </c>
      <c r="DO27" s="448" t="s">
        <v>30</v>
      </c>
    </row>
    <row r="28" spans="2:119">
      <c r="B28" s="448" t="s">
        <v>30</v>
      </c>
      <c r="C28" s="449">
        <v>5</v>
      </c>
      <c r="D28" s="449">
        <v>0</v>
      </c>
      <c r="E28" s="448" t="s">
        <v>300</v>
      </c>
      <c r="F28" s="448" t="s">
        <v>301</v>
      </c>
      <c r="G28" s="448" t="s">
        <v>462</v>
      </c>
      <c r="H28" s="448" t="s">
        <v>463</v>
      </c>
      <c r="I28" s="448" t="s">
        <v>194</v>
      </c>
      <c r="J28" s="450" t="s">
        <v>571</v>
      </c>
      <c r="K28" s="450" t="s">
        <v>571</v>
      </c>
      <c r="L28" s="450" t="s">
        <v>571</v>
      </c>
      <c r="M28" s="450" t="s">
        <v>571</v>
      </c>
      <c r="P28" s="828" t="s">
        <v>224</v>
      </c>
      <c r="R28" s="448" t="s">
        <v>225</v>
      </c>
      <c r="S28" s="448" t="s">
        <v>225</v>
      </c>
      <c r="T28" s="448" t="s">
        <v>225</v>
      </c>
      <c r="U28" s="448" t="s">
        <v>225</v>
      </c>
      <c r="V28" s="448" t="s">
        <v>225</v>
      </c>
      <c r="W28" s="448" t="s">
        <v>225</v>
      </c>
      <c r="X28" s="448" t="s">
        <v>225</v>
      </c>
      <c r="Y28" s="448" t="s">
        <v>225</v>
      </c>
      <c r="Z28" s="448" t="s">
        <v>225</v>
      </c>
      <c r="AA28" s="448" t="s">
        <v>225</v>
      </c>
      <c r="AB28" s="448" t="s">
        <v>225</v>
      </c>
      <c r="AC28" s="448" t="s">
        <v>225</v>
      </c>
      <c r="AD28" s="448" t="s">
        <v>225</v>
      </c>
      <c r="AE28" s="448" t="s">
        <v>225</v>
      </c>
      <c r="AF28" s="448" t="s">
        <v>225</v>
      </c>
      <c r="AG28" s="448" t="s">
        <v>225</v>
      </c>
      <c r="AH28" s="448" t="s">
        <v>225</v>
      </c>
      <c r="AI28" s="448" t="s">
        <v>225</v>
      </c>
      <c r="AJ28" s="448" t="s">
        <v>225</v>
      </c>
      <c r="AK28" s="448" t="s">
        <v>225</v>
      </c>
      <c r="AL28" s="448" t="s">
        <v>225</v>
      </c>
      <c r="AM28" s="448" t="s">
        <v>225</v>
      </c>
      <c r="AN28" s="448" t="s">
        <v>225</v>
      </c>
      <c r="AO28" s="448" t="s">
        <v>225</v>
      </c>
      <c r="AP28" s="448" t="s">
        <v>225</v>
      </c>
      <c r="AQ28" s="448" t="s">
        <v>225</v>
      </c>
      <c r="AR28" s="448" t="s">
        <v>224</v>
      </c>
      <c r="AS28" s="448" t="s">
        <v>224</v>
      </c>
      <c r="AT28" s="448" t="s">
        <v>224</v>
      </c>
      <c r="AU28" s="448" t="s">
        <v>224</v>
      </c>
      <c r="AV28" s="448" t="s">
        <v>224</v>
      </c>
      <c r="AW28" s="448" t="s">
        <v>224</v>
      </c>
      <c r="AX28" s="448" t="s">
        <v>224</v>
      </c>
      <c r="AY28" s="448" t="s">
        <v>224</v>
      </c>
      <c r="AZ28" s="448" t="s">
        <v>224</v>
      </c>
      <c r="BA28" s="448" t="s">
        <v>224</v>
      </c>
      <c r="BB28" s="448" t="s">
        <v>224</v>
      </c>
      <c r="BC28" s="448" t="s">
        <v>224</v>
      </c>
      <c r="BD28" s="448" t="s">
        <v>224</v>
      </c>
      <c r="BE28" s="448" t="s">
        <v>224</v>
      </c>
      <c r="BF28" s="448" t="s">
        <v>224</v>
      </c>
      <c r="BG28" s="448" t="s">
        <v>224</v>
      </c>
      <c r="BH28" s="448" t="s">
        <v>224</v>
      </c>
      <c r="BI28" s="448" t="s">
        <v>224</v>
      </c>
      <c r="BJ28" s="448" t="s">
        <v>224</v>
      </c>
      <c r="BK28" s="448" t="s">
        <v>224</v>
      </c>
      <c r="BL28" s="448" t="s">
        <v>224</v>
      </c>
      <c r="BO28" s="448" t="s">
        <v>680</v>
      </c>
      <c r="BP28" s="827" t="s">
        <v>733</v>
      </c>
      <c r="BQ28" s="448" t="s">
        <v>54</v>
      </c>
      <c r="BR28" s="448" t="s">
        <v>54</v>
      </c>
      <c r="BS28" s="448" t="s">
        <v>54</v>
      </c>
      <c r="BT28" s="448" t="s">
        <v>54</v>
      </c>
      <c r="BU28" s="448" t="s">
        <v>54</v>
      </c>
      <c r="BV28" s="448" t="s">
        <v>54</v>
      </c>
      <c r="BW28" s="448" t="s">
        <v>54</v>
      </c>
      <c r="BX28" s="448" t="s">
        <v>54</v>
      </c>
      <c r="BY28" s="448" t="s">
        <v>54</v>
      </c>
      <c r="BZ28" s="448" t="s">
        <v>54</v>
      </c>
      <c r="CA28" s="448" t="s">
        <v>54</v>
      </c>
      <c r="CB28" s="448" t="s">
        <v>54</v>
      </c>
      <c r="CC28" s="448" t="s">
        <v>54</v>
      </c>
      <c r="CD28" s="448" t="s">
        <v>54</v>
      </c>
      <c r="CE28" s="448" t="s">
        <v>54</v>
      </c>
      <c r="CF28" s="448" t="s">
        <v>54</v>
      </c>
      <c r="CG28" s="448" t="s">
        <v>54</v>
      </c>
      <c r="CH28" s="448" t="s">
        <v>54</v>
      </c>
      <c r="CI28" s="448" t="s">
        <v>54</v>
      </c>
      <c r="CJ28" s="448" t="s">
        <v>54</v>
      </c>
      <c r="CK28" s="448" t="s">
        <v>54</v>
      </c>
      <c r="CL28" s="448" t="s">
        <v>54</v>
      </c>
      <c r="CM28" s="448" t="s">
        <v>54</v>
      </c>
      <c r="CN28" s="448" t="s">
        <v>54</v>
      </c>
      <c r="CO28" s="448" t="s">
        <v>54</v>
      </c>
      <c r="CP28" s="448" t="s">
        <v>54</v>
      </c>
      <c r="CQ28" s="448" t="s">
        <v>54</v>
      </c>
      <c r="CR28" s="448" t="s">
        <v>31</v>
      </c>
      <c r="CS28" s="448" t="s">
        <v>31</v>
      </c>
      <c r="CT28" s="448" t="s">
        <v>31</v>
      </c>
      <c r="CU28" s="448" t="s">
        <v>31</v>
      </c>
      <c r="CV28" s="448" t="s">
        <v>31</v>
      </c>
      <c r="CW28" s="448" t="s">
        <v>31</v>
      </c>
      <c r="CX28" s="448" t="s">
        <v>31</v>
      </c>
      <c r="CY28" s="448" t="s">
        <v>31</v>
      </c>
      <c r="CZ28" s="448" t="s">
        <v>31</v>
      </c>
      <c r="DA28" s="448" t="s">
        <v>31</v>
      </c>
      <c r="DB28" s="448" t="s">
        <v>31</v>
      </c>
      <c r="DC28" s="448" t="s">
        <v>31</v>
      </c>
      <c r="DD28" s="448" t="s">
        <v>31</v>
      </c>
      <c r="DE28" s="448" t="s">
        <v>31</v>
      </c>
      <c r="DF28" s="448" t="s">
        <v>31</v>
      </c>
      <c r="DG28" s="448" t="s">
        <v>31</v>
      </c>
      <c r="DH28" s="448" t="s">
        <v>31</v>
      </c>
      <c r="DI28" s="448" t="s">
        <v>31</v>
      </c>
      <c r="DJ28" s="448" t="s">
        <v>31</v>
      </c>
      <c r="DK28" s="448" t="s">
        <v>31</v>
      </c>
      <c r="DL28" s="448" t="s">
        <v>31</v>
      </c>
      <c r="DM28" s="448" t="s">
        <v>31</v>
      </c>
      <c r="DN28" s="448" t="s">
        <v>31</v>
      </c>
      <c r="DO28" s="448" t="s">
        <v>31</v>
      </c>
    </row>
    <row r="29" spans="2:119">
      <c r="B29" s="448" t="s">
        <v>31</v>
      </c>
      <c r="C29" s="449">
        <v>5</v>
      </c>
      <c r="D29" s="449">
        <v>0</v>
      </c>
      <c r="E29" s="448" t="s">
        <v>300</v>
      </c>
      <c r="F29" s="448" t="s">
        <v>301</v>
      </c>
      <c r="G29" s="448" t="s">
        <v>462</v>
      </c>
      <c r="H29" s="448" t="s">
        <v>463</v>
      </c>
      <c r="I29" s="448" t="s">
        <v>194</v>
      </c>
      <c r="J29" s="450" t="s">
        <v>571</v>
      </c>
      <c r="K29" s="450" t="s">
        <v>571</v>
      </c>
      <c r="L29" s="450" t="s">
        <v>571</v>
      </c>
      <c r="M29" s="450" t="s">
        <v>571</v>
      </c>
      <c r="P29" s="828" t="s">
        <v>225</v>
      </c>
      <c r="R29" s="448" t="s">
        <v>226</v>
      </c>
      <c r="S29" s="448" t="s">
        <v>226</v>
      </c>
      <c r="T29" s="448" t="s">
        <v>226</v>
      </c>
      <c r="U29" s="448" t="s">
        <v>226</v>
      </c>
      <c r="V29" s="448" t="s">
        <v>226</v>
      </c>
      <c r="W29" s="448" t="s">
        <v>226</v>
      </c>
      <c r="X29" s="448" t="s">
        <v>226</v>
      </c>
      <c r="Y29" s="448" t="s">
        <v>226</v>
      </c>
      <c r="Z29" s="448" t="s">
        <v>226</v>
      </c>
      <c r="AA29" s="448" t="s">
        <v>226</v>
      </c>
      <c r="AB29" s="448" t="s">
        <v>226</v>
      </c>
      <c r="AC29" s="448" t="s">
        <v>226</v>
      </c>
      <c r="AD29" s="448" t="s">
        <v>226</v>
      </c>
      <c r="AE29" s="448" t="s">
        <v>226</v>
      </c>
      <c r="AF29" s="448" t="s">
        <v>226</v>
      </c>
      <c r="AG29" s="448" t="s">
        <v>226</v>
      </c>
      <c r="AH29" s="448" t="s">
        <v>226</v>
      </c>
      <c r="AI29" s="448" t="s">
        <v>226</v>
      </c>
      <c r="AJ29" s="448" t="s">
        <v>226</v>
      </c>
      <c r="AK29" s="448" t="s">
        <v>226</v>
      </c>
      <c r="AL29" s="448" t="s">
        <v>226</v>
      </c>
      <c r="AM29" s="448" t="s">
        <v>226</v>
      </c>
      <c r="AN29" s="448" t="s">
        <v>226</v>
      </c>
      <c r="AO29" s="448" t="s">
        <v>226</v>
      </c>
      <c r="AP29" s="448" t="s">
        <v>226</v>
      </c>
      <c r="AQ29" s="448" t="s">
        <v>226</v>
      </c>
      <c r="AR29" s="448" t="s">
        <v>226</v>
      </c>
      <c r="AS29" s="448" t="s">
        <v>225</v>
      </c>
      <c r="AT29" s="448" t="s">
        <v>225</v>
      </c>
      <c r="AU29" s="448" t="s">
        <v>225</v>
      </c>
      <c r="AV29" s="448" t="s">
        <v>225</v>
      </c>
      <c r="AW29" s="448" t="s">
        <v>225</v>
      </c>
      <c r="AX29" s="448" t="s">
        <v>225</v>
      </c>
      <c r="AY29" s="448" t="s">
        <v>225</v>
      </c>
      <c r="AZ29" s="448" t="s">
        <v>225</v>
      </c>
      <c r="BA29" s="448" t="s">
        <v>225</v>
      </c>
      <c r="BB29" s="448" t="s">
        <v>225</v>
      </c>
      <c r="BC29" s="448" t="s">
        <v>225</v>
      </c>
      <c r="BD29" s="448" t="s">
        <v>225</v>
      </c>
      <c r="BE29" s="448" t="s">
        <v>225</v>
      </c>
      <c r="BF29" s="448" t="s">
        <v>225</v>
      </c>
      <c r="BG29" s="448" t="s">
        <v>225</v>
      </c>
      <c r="BH29" s="448" t="s">
        <v>225</v>
      </c>
      <c r="BI29" s="448" t="s">
        <v>225</v>
      </c>
      <c r="BJ29" s="448" t="s">
        <v>225</v>
      </c>
      <c r="BK29" s="448" t="s">
        <v>225</v>
      </c>
      <c r="BL29" s="448" t="s">
        <v>225</v>
      </c>
      <c r="BO29" s="448" t="s">
        <v>681</v>
      </c>
      <c r="BP29" s="827" t="s">
        <v>734</v>
      </c>
      <c r="BQ29" s="448" t="s">
        <v>32</v>
      </c>
      <c r="BR29" s="448" t="s">
        <v>32</v>
      </c>
      <c r="BS29" s="448" t="s">
        <v>32</v>
      </c>
      <c r="BT29" s="448" t="s">
        <v>32</v>
      </c>
      <c r="BU29" s="448" t="s">
        <v>32</v>
      </c>
      <c r="BV29" s="448" t="s">
        <v>32</v>
      </c>
      <c r="BW29" s="448" t="s">
        <v>32</v>
      </c>
      <c r="BX29" s="448" t="s">
        <v>32</v>
      </c>
      <c r="BY29" s="448" t="s">
        <v>32</v>
      </c>
      <c r="BZ29" s="448" t="s">
        <v>32</v>
      </c>
      <c r="CA29" s="448" t="s">
        <v>32</v>
      </c>
      <c r="CB29" s="448" t="s">
        <v>32</v>
      </c>
      <c r="CC29" s="448" t="s">
        <v>32</v>
      </c>
      <c r="CD29" s="448" t="s">
        <v>32</v>
      </c>
      <c r="CE29" s="448" t="s">
        <v>32</v>
      </c>
      <c r="CF29" s="448" t="s">
        <v>32</v>
      </c>
      <c r="CG29" s="448" t="s">
        <v>32</v>
      </c>
      <c r="CH29" s="448" t="s">
        <v>32</v>
      </c>
      <c r="CI29" s="448" t="s">
        <v>32</v>
      </c>
      <c r="CJ29" s="448" t="s">
        <v>32</v>
      </c>
      <c r="CK29" s="448" t="s">
        <v>32</v>
      </c>
      <c r="CL29" s="448" t="s">
        <v>32</v>
      </c>
      <c r="CM29" s="448" t="s">
        <v>32</v>
      </c>
      <c r="CN29" s="448" t="s">
        <v>32</v>
      </c>
      <c r="CO29" s="448" t="s">
        <v>32</v>
      </c>
      <c r="CP29" s="448" t="s">
        <v>32</v>
      </c>
      <c r="CQ29" s="448" t="s">
        <v>32</v>
      </c>
      <c r="CR29" s="448" t="s">
        <v>32</v>
      </c>
      <c r="CS29" s="448" t="s">
        <v>54</v>
      </c>
      <c r="CT29" s="448" t="s">
        <v>54</v>
      </c>
      <c r="CU29" s="448" t="s">
        <v>54</v>
      </c>
      <c r="CV29" s="448" t="s">
        <v>54</v>
      </c>
      <c r="CW29" s="448" t="s">
        <v>54</v>
      </c>
      <c r="CX29" s="448" t="s">
        <v>54</v>
      </c>
      <c r="CY29" s="448" t="s">
        <v>54</v>
      </c>
      <c r="CZ29" s="448" t="s">
        <v>54</v>
      </c>
      <c r="DA29" s="448" t="s">
        <v>54</v>
      </c>
      <c r="DB29" s="448" t="s">
        <v>54</v>
      </c>
      <c r="DC29" s="448" t="s">
        <v>54</v>
      </c>
      <c r="DD29" s="448" t="s">
        <v>54</v>
      </c>
      <c r="DE29" s="448" t="s">
        <v>54</v>
      </c>
      <c r="DF29" s="448" t="s">
        <v>54</v>
      </c>
      <c r="DG29" s="448" t="s">
        <v>54</v>
      </c>
      <c r="DH29" s="448" t="s">
        <v>54</v>
      </c>
      <c r="DI29" s="448" t="s">
        <v>54</v>
      </c>
      <c r="DJ29" s="448" t="s">
        <v>54</v>
      </c>
      <c r="DK29" s="448" t="s">
        <v>54</v>
      </c>
      <c r="DL29" s="448" t="s">
        <v>54</v>
      </c>
      <c r="DM29" s="448" t="s">
        <v>54</v>
      </c>
      <c r="DN29" s="448" t="s">
        <v>54</v>
      </c>
      <c r="DO29" s="448" t="s">
        <v>54</v>
      </c>
    </row>
    <row r="30" spans="2:119">
      <c r="B30" s="448" t="s">
        <v>54</v>
      </c>
      <c r="C30" s="449">
        <v>2</v>
      </c>
      <c r="D30" s="449">
        <v>0</v>
      </c>
      <c r="E30" s="448" t="s">
        <v>302</v>
      </c>
      <c r="F30" s="448" t="s">
        <v>271</v>
      </c>
      <c r="G30" s="450" t="s">
        <v>571</v>
      </c>
      <c r="H30" s="450" t="s">
        <v>571</v>
      </c>
      <c r="I30" s="450" t="s">
        <v>571</v>
      </c>
      <c r="J30" s="450" t="s">
        <v>571</v>
      </c>
      <c r="K30" s="450" t="s">
        <v>571</v>
      </c>
      <c r="L30" s="450" t="s">
        <v>571</v>
      </c>
      <c r="M30" s="450" t="s">
        <v>571</v>
      </c>
      <c r="P30" s="828" t="s">
        <v>226</v>
      </c>
      <c r="R30" s="448" t="s">
        <v>227</v>
      </c>
      <c r="S30" s="448" t="s">
        <v>227</v>
      </c>
      <c r="T30" s="448" t="s">
        <v>227</v>
      </c>
      <c r="U30" s="448" t="s">
        <v>227</v>
      </c>
      <c r="V30" s="448" t="s">
        <v>227</v>
      </c>
      <c r="W30" s="448" t="s">
        <v>227</v>
      </c>
      <c r="X30" s="448" t="s">
        <v>227</v>
      </c>
      <c r="Y30" s="448" t="s">
        <v>227</v>
      </c>
      <c r="Z30" s="448" t="s">
        <v>227</v>
      </c>
      <c r="AA30" s="448" t="s">
        <v>227</v>
      </c>
      <c r="AB30" s="448" t="s">
        <v>227</v>
      </c>
      <c r="AC30" s="448" t="s">
        <v>227</v>
      </c>
      <c r="AD30" s="448" t="s">
        <v>227</v>
      </c>
      <c r="AE30" s="448" t="s">
        <v>227</v>
      </c>
      <c r="AF30" s="448" t="s">
        <v>227</v>
      </c>
      <c r="AG30" s="448" t="s">
        <v>227</v>
      </c>
      <c r="AH30" s="448" t="s">
        <v>227</v>
      </c>
      <c r="AI30" s="448" t="s">
        <v>227</v>
      </c>
      <c r="AJ30" s="448" t="s">
        <v>227</v>
      </c>
      <c r="AK30" s="448" t="s">
        <v>227</v>
      </c>
      <c r="AL30" s="448" t="s">
        <v>227</v>
      </c>
      <c r="AM30" s="448" t="s">
        <v>227</v>
      </c>
      <c r="AN30" s="448" t="s">
        <v>227</v>
      </c>
      <c r="AO30" s="448" t="s">
        <v>227</v>
      </c>
      <c r="AP30" s="448" t="s">
        <v>227</v>
      </c>
      <c r="AQ30" s="448" t="s">
        <v>227</v>
      </c>
      <c r="AR30" s="448" t="s">
        <v>227</v>
      </c>
      <c r="AS30" s="448" t="s">
        <v>227</v>
      </c>
      <c r="AT30" s="448" t="s">
        <v>226</v>
      </c>
      <c r="AU30" s="448" t="s">
        <v>226</v>
      </c>
      <c r="AV30" s="448" t="s">
        <v>226</v>
      </c>
      <c r="AW30" s="448" t="s">
        <v>226</v>
      </c>
      <c r="AX30" s="448" t="s">
        <v>226</v>
      </c>
      <c r="AY30" s="448" t="s">
        <v>226</v>
      </c>
      <c r="AZ30" s="448" t="s">
        <v>226</v>
      </c>
      <c r="BA30" s="448" t="s">
        <v>226</v>
      </c>
      <c r="BB30" s="448" t="s">
        <v>226</v>
      </c>
      <c r="BC30" s="448" t="s">
        <v>226</v>
      </c>
      <c r="BD30" s="448" t="s">
        <v>226</v>
      </c>
      <c r="BE30" s="448" t="s">
        <v>226</v>
      </c>
      <c r="BF30" s="448" t="s">
        <v>226</v>
      </c>
      <c r="BG30" s="448" t="s">
        <v>226</v>
      </c>
      <c r="BH30" s="448" t="s">
        <v>226</v>
      </c>
      <c r="BI30" s="448" t="s">
        <v>226</v>
      </c>
      <c r="BJ30" s="448" t="s">
        <v>226</v>
      </c>
      <c r="BK30" s="448" t="s">
        <v>226</v>
      </c>
      <c r="BL30" s="448" t="s">
        <v>226</v>
      </c>
      <c r="BO30" s="448" t="s">
        <v>682</v>
      </c>
      <c r="BP30" s="827" t="s">
        <v>735</v>
      </c>
      <c r="BQ30" s="448" t="s">
        <v>33</v>
      </c>
      <c r="BR30" s="448" t="s">
        <v>33</v>
      </c>
      <c r="BS30" s="448" t="s">
        <v>33</v>
      </c>
      <c r="BT30" s="448" t="s">
        <v>33</v>
      </c>
      <c r="BU30" s="448" t="s">
        <v>33</v>
      </c>
      <c r="BV30" s="448" t="s">
        <v>33</v>
      </c>
      <c r="BW30" s="448" t="s">
        <v>33</v>
      </c>
      <c r="BX30" s="448" t="s">
        <v>33</v>
      </c>
      <c r="BY30" s="448" t="s">
        <v>33</v>
      </c>
      <c r="BZ30" s="448" t="s">
        <v>33</v>
      </c>
      <c r="CA30" s="448" t="s">
        <v>33</v>
      </c>
      <c r="CB30" s="448" t="s">
        <v>33</v>
      </c>
      <c r="CC30" s="448" t="s">
        <v>33</v>
      </c>
      <c r="CD30" s="448" t="s">
        <v>33</v>
      </c>
      <c r="CE30" s="448" t="s">
        <v>33</v>
      </c>
      <c r="CF30" s="448" t="s">
        <v>33</v>
      </c>
      <c r="CG30" s="448" t="s">
        <v>33</v>
      </c>
      <c r="CH30" s="448" t="s">
        <v>33</v>
      </c>
      <c r="CI30" s="448" t="s">
        <v>33</v>
      </c>
      <c r="CJ30" s="448" t="s">
        <v>33</v>
      </c>
      <c r="CK30" s="448" t="s">
        <v>33</v>
      </c>
      <c r="CL30" s="448" t="s">
        <v>33</v>
      </c>
      <c r="CM30" s="448" t="s">
        <v>33</v>
      </c>
      <c r="CN30" s="448" t="s">
        <v>33</v>
      </c>
      <c r="CO30" s="448" t="s">
        <v>33</v>
      </c>
      <c r="CP30" s="448" t="s">
        <v>33</v>
      </c>
      <c r="CQ30" s="448" t="s">
        <v>33</v>
      </c>
      <c r="CR30" s="448" t="s">
        <v>33</v>
      </c>
      <c r="CS30" s="448" t="s">
        <v>33</v>
      </c>
      <c r="CT30" s="448" t="s">
        <v>32</v>
      </c>
      <c r="CU30" s="448" t="s">
        <v>32</v>
      </c>
      <c r="CV30" s="448" t="s">
        <v>32</v>
      </c>
      <c r="CW30" s="448" t="s">
        <v>32</v>
      </c>
      <c r="CX30" s="448" t="s">
        <v>32</v>
      </c>
      <c r="CY30" s="448" t="s">
        <v>32</v>
      </c>
      <c r="CZ30" s="448" t="s">
        <v>32</v>
      </c>
      <c r="DA30" s="448" t="s">
        <v>32</v>
      </c>
      <c r="DB30" s="448" t="s">
        <v>32</v>
      </c>
      <c r="DC30" s="448" t="s">
        <v>32</v>
      </c>
      <c r="DD30" s="448" t="s">
        <v>32</v>
      </c>
      <c r="DE30" s="448" t="s">
        <v>32</v>
      </c>
      <c r="DF30" s="448" t="s">
        <v>32</v>
      </c>
      <c r="DG30" s="448" t="s">
        <v>32</v>
      </c>
      <c r="DH30" s="448" t="s">
        <v>32</v>
      </c>
      <c r="DI30" s="448" t="s">
        <v>32</v>
      </c>
      <c r="DJ30" s="448" t="s">
        <v>32</v>
      </c>
      <c r="DK30" s="448" t="s">
        <v>32</v>
      </c>
      <c r="DL30" s="448" t="s">
        <v>32</v>
      </c>
      <c r="DM30" s="448" t="s">
        <v>32</v>
      </c>
      <c r="DN30" s="448" t="s">
        <v>32</v>
      </c>
      <c r="DO30" s="448" t="s">
        <v>32</v>
      </c>
    </row>
    <row r="31" spans="2:119">
      <c r="B31" s="448" t="s">
        <v>32</v>
      </c>
      <c r="C31" s="449">
        <v>2</v>
      </c>
      <c r="D31" s="449">
        <v>0</v>
      </c>
      <c r="E31" s="448" t="s">
        <v>302</v>
      </c>
      <c r="F31" s="448" t="s">
        <v>271</v>
      </c>
      <c r="G31" s="450" t="s">
        <v>571</v>
      </c>
      <c r="H31" s="450" t="s">
        <v>571</v>
      </c>
      <c r="I31" s="450" t="s">
        <v>571</v>
      </c>
      <c r="J31" s="450" t="s">
        <v>571</v>
      </c>
      <c r="K31" s="450" t="s">
        <v>571</v>
      </c>
      <c r="L31" s="450" t="s">
        <v>571</v>
      </c>
      <c r="M31" s="450" t="s">
        <v>571</v>
      </c>
      <c r="P31" s="828" t="s">
        <v>227</v>
      </c>
      <c r="R31" s="448" t="s">
        <v>228</v>
      </c>
      <c r="S31" s="448" t="s">
        <v>228</v>
      </c>
      <c r="T31" s="448" t="s">
        <v>228</v>
      </c>
      <c r="U31" s="448" t="s">
        <v>228</v>
      </c>
      <c r="V31" s="448" t="s">
        <v>228</v>
      </c>
      <c r="W31" s="448" t="s">
        <v>228</v>
      </c>
      <c r="X31" s="448" t="s">
        <v>228</v>
      </c>
      <c r="Y31" s="448" t="s">
        <v>228</v>
      </c>
      <c r="Z31" s="448" t="s">
        <v>228</v>
      </c>
      <c r="AA31" s="448" t="s">
        <v>228</v>
      </c>
      <c r="AB31" s="448" t="s">
        <v>228</v>
      </c>
      <c r="AC31" s="448" t="s">
        <v>228</v>
      </c>
      <c r="AD31" s="448" t="s">
        <v>228</v>
      </c>
      <c r="AE31" s="448" t="s">
        <v>228</v>
      </c>
      <c r="AF31" s="448" t="s">
        <v>228</v>
      </c>
      <c r="AG31" s="448" t="s">
        <v>228</v>
      </c>
      <c r="AH31" s="448" t="s">
        <v>228</v>
      </c>
      <c r="AI31" s="448" t="s">
        <v>228</v>
      </c>
      <c r="AJ31" s="448" t="s">
        <v>228</v>
      </c>
      <c r="AK31" s="448" t="s">
        <v>228</v>
      </c>
      <c r="AL31" s="448" t="s">
        <v>228</v>
      </c>
      <c r="AM31" s="448" t="s">
        <v>228</v>
      </c>
      <c r="AN31" s="448" t="s">
        <v>228</v>
      </c>
      <c r="AO31" s="448" t="s">
        <v>228</v>
      </c>
      <c r="AP31" s="448" t="s">
        <v>228</v>
      </c>
      <c r="AQ31" s="448" t="s">
        <v>228</v>
      </c>
      <c r="AR31" s="448" t="s">
        <v>228</v>
      </c>
      <c r="AS31" s="448" t="s">
        <v>228</v>
      </c>
      <c r="AT31" s="448" t="s">
        <v>228</v>
      </c>
      <c r="AU31" s="448" t="s">
        <v>227</v>
      </c>
      <c r="AV31" s="448" t="s">
        <v>227</v>
      </c>
      <c r="AW31" s="448" t="s">
        <v>227</v>
      </c>
      <c r="AX31" s="448" t="s">
        <v>227</v>
      </c>
      <c r="AY31" s="448" t="s">
        <v>227</v>
      </c>
      <c r="AZ31" s="448" t="s">
        <v>227</v>
      </c>
      <c r="BA31" s="448" t="s">
        <v>227</v>
      </c>
      <c r="BB31" s="448" t="s">
        <v>227</v>
      </c>
      <c r="BC31" s="448" t="s">
        <v>227</v>
      </c>
      <c r="BD31" s="448" t="s">
        <v>227</v>
      </c>
      <c r="BE31" s="448" t="s">
        <v>227</v>
      </c>
      <c r="BF31" s="448" t="s">
        <v>227</v>
      </c>
      <c r="BG31" s="448" t="s">
        <v>227</v>
      </c>
      <c r="BH31" s="448" t="s">
        <v>227</v>
      </c>
      <c r="BI31" s="448" t="s">
        <v>227</v>
      </c>
      <c r="BJ31" s="448" t="s">
        <v>227</v>
      </c>
      <c r="BK31" s="448" t="s">
        <v>227</v>
      </c>
      <c r="BL31" s="448" t="s">
        <v>227</v>
      </c>
      <c r="BO31" s="448" t="s">
        <v>683</v>
      </c>
      <c r="BP31" s="827" t="s">
        <v>736</v>
      </c>
      <c r="BQ31" s="448" t="s">
        <v>34</v>
      </c>
      <c r="BR31" s="448" t="s">
        <v>34</v>
      </c>
      <c r="BS31" s="448" t="s">
        <v>34</v>
      </c>
      <c r="BT31" s="448" t="s">
        <v>34</v>
      </c>
      <c r="BU31" s="448" t="s">
        <v>34</v>
      </c>
      <c r="BV31" s="448" t="s">
        <v>34</v>
      </c>
      <c r="BW31" s="448" t="s">
        <v>34</v>
      </c>
      <c r="BX31" s="448" t="s">
        <v>34</v>
      </c>
      <c r="BY31" s="448" t="s">
        <v>34</v>
      </c>
      <c r="BZ31" s="448" t="s">
        <v>34</v>
      </c>
      <c r="CA31" s="448" t="s">
        <v>34</v>
      </c>
      <c r="CB31" s="448" t="s">
        <v>34</v>
      </c>
      <c r="CC31" s="448" t="s">
        <v>34</v>
      </c>
      <c r="CD31" s="448" t="s">
        <v>34</v>
      </c>
      <c r="CE31" s="448" t="s">
        <v>34</v>
      </c>
      <c r="CF31" s="448" t="s">
        <v>34</v>
      </c>
      <c r="CG31" s="448" t="s">
        <v>34</v>
      </c>
      <c r="CH31" s="448" t="s">
        <v>34</v>
      </c>
      <c r="CI31" s="448" t="s">
        <v>34</v>
      </c>
      <c r="CJ31" s="448" t="s">
        <v>34</v>
      </c>
      <c r="CK31" s="448" t="s">
        <v>34</v>
      </c>
      <c r="CL31" s="448" t="s">
        <v>34</v>
      </c>
      <c r="CM31" s="448" t="s">
        <v>34</v>
      </c>
      <c r="CN31" s="448" t="s">
        <v>34</v>
      </c>
      <c r="CO31" s="448" t="s">
        <v>34</v>
      </c>
      <c r="CP31" s="448" t="s">
        <v>34</v>
      </c>
      <c r="CQ31" s="448" t="s">
        <v>34</v>
      </c>
      <c r="CR31" s="448" t="s">
        <v>34</v>
      </c>
      <c r="CS31" s="448" t="s">
        <v>34</v>
      </c>
      <c r="CT31" s="448" t="s">
        <v>34</v>
      </c>
      <c r="CU31" s="448" t="s">
        <v>33</v>
      </c>
      <c r="CV31" s="448" t="s">
        <v>33</v>
      </c>
      <c r="CW31" s="448" t="s">
        <v>33</v>
      </c>
      <c r="CX31" s="448" t="s">
        <v>33</v>
      </c>
      <c r="CY31" s="448" t="s">
        <v>33</v>
      </c>
      <c r="CZ31" s="448" t="s">
        <v>33</v>
      </c>
      <c r="DA31" s="448" t="s">
        <v>33</v>
      </c>
      <c r="DB31" s="448" t="s">
        <v>33</v>
      </c>
      <c r="DC31" s="448" t="s">
        <v>33</v>
      </c>
      <c r="DD31" s="448" t="s">
        <v>33</v>
      </c>
      <c r="DE31" s="448" t="s">
        <v>33</v>
      </c>
      <c r="DF31" s="448" t="s">
        <v>33</v>
      </c>
      <c r="DG31" s="448" t="s">
        <v>33</v>
      </c>
      <c r="DH31" s="448" t="s">
        <v>33</v>
      </c>
      <c r="DI31" s="448" t="s">
        <v>33</v>
      </c>
      <c r="DJ31" s="448" t="s">
        <v>33</v>
      </c>
      <c r="DK31" s="448" t="s">
        <v>33</v>
      </c>
      <c r="DL31" s="448" t="s">
        <v>33</v>
      </c>
      <c r="DM31" s="448" t="s">
        <v>33</v>
      </c>
      <c r="DN31" s="448" t="s">
        <v>33</v>
      </c>
      <c r="DO31" s="448" t="s">
        <v>33</v>
      </c>
    </row>
    <row r="32" spans="2:119">
      <c r="B32" s="448" t="s">
        <v>33</v>
      </c>
      <c r="C32" s="449">
        <v>2</v>
      </c>
      <c r="D32" s="449">
        <v>0</v>
      </c>
      <c r="E32" s="448" t="s">
        <v>302</v>
      </c>
      <c r="F32" s="448" t="s">
        <v>271</v>
      </c>
      <c r="G32" s="450" t="s">
        <v>571</v>
      </c>
      <c r="H32" s="450" t="s">
        <v>571</v>
      </c>
      <c r="I32" s="450" t="s">
        <v>571</v>
      </c>
      <c r="J32" s="450" t="s">
        <v>571</v>
      </c>
      <c r="K32" s="450" t="s">
        <v>571</v>
      </c>
      <c r="L32" s="450" t="s">
        <v>571</v>
      </c>
      <c r="M32" s="450" t="s">
        <v>571</v>
      </c>
      <c r="P32" s="828" t="s">
        <v>228</v>
      </c>
      <c r="R32" s="448" t="s">
        <v>199</v>
      </c>
      <c r="S32" s="448" t="s">
        <v>199</v>
      </c>
      <c r="T32" s="448" t="s">
        <v>199</v>
      </c>
      <c r="U32" s="448" t="s">
        <v>199</v>
      </c>
      <c r="V32" s="448" t="s">
        <v>199</v>
      </c>
      <c r="W32" s="448" t="s">
        <v>199</v>
      </c>
      <c r="X32" s="448" t="s">
        <v>199</v>
      </c>
      <c r="Y32" s="448" t="s">
        <v>199</v>
      </c>
      <c r="Z32" s="448" t="s">
        <v>199</v>
      </c>
      <c r="AA32" s="448" t="s">
        <v>199</v>
      </c>
      <c r="AB32" s="448" t="s">
        <v>199</v>
      </c>
      <c r="AC32" s="448" t="s">
        <v>199</v>
      </c>
      <c r="AD32" s="448" t="s">
        <v>199</v>
      </c>
      <c r="AE32" s="448" t="s">
        <v>199</v>
      </c>
      <c r="AF32" s="448" t="s">
        <v>199</v>
      </c>
      <c r="AG32" s="448" t="s">
        <v>199</v>
      </c>
      <c r="AH32" s="448" t="s">
        <v>199</v>
      </c>
      <c r="AI32" s="448" t="s">
        <v>199</v>
      </c>
      <c r="AJ32" s="448" t="s">
        <v>199</v>
      </c>
      <c r="AK32" s="448" t="s">
        <v>199</v>
      </c>
      <c r="AL32" s="448" t="s">
        <v>199</v>
      </c>
      <c r="AM32" s="448" t="s">
        <v>199</v>
      </c>
      <c r="AN32" s="448" t="s">
        <v>199</v>
      </c>
      <c r="AO32" s="448" t="s">
        <v>199</v>
      </c>
      <c r="AP32" s="448" t="s">
        <v>199</v>
      </c>
      <c r="AQ32" s="448" t="s">
        <v>199</v>
      </c>
      <c r="AR32" s="448" t="s">
        <v>199</v>
      </c>
      <c r="AS32" s="448" t="s">
        <v>199</v>
      </c>
      <c r="AT32" s="448" t="s">
        <v>199</v>
      </c>
      <c r="AU32" s="448" t="s">
        <v>199</v>
      </c>
      <c r="AV32" s="448" t="s">
        <v>228</v>
      </c>
      <c r="AW32" s="448" t="s">
        <v>228</v>
      </c>
      <c r="AX32" s="448" t="s">
        <v>228</v>
      </c>
      <c r="AY32" s="448" t="s">
        <v>228</v>
      </c>
      <c r="AZ32" s="448" t="s">
        <v>228</v>
      </c>
      <c r="BA32" s="448" t="s">
        <v>228</v>
      </c>
      <c r="BB32" s="448" t="s">
        <v>228</v>
      </c>
      <c r="BC32" s="448" t="s">
        <v>228</v>
      </c>
      <c r="BD32" s="448" t="s">
        <v>228</v>
      </c>
      <c r="BE32" s="448" t="s">
        <v>228</v>
      </c>
      <c r="BF32" s="448" t="s">
        <v>228</v>
      </c>
      <c r="BG32" s="448" t="s">
        <v>228</v>
      </c>
      <c r="BH32" s="448" t="s">
        <v>228</v>
      </c>
      <c r="BI32" s="448" t="s">
        <v>228</v>
      </c>
      <c r="BJ32" s="448" t="s">
        <v>228</v>
      </c>
      <c r="BK32" s="448" t="s">
        <v>228</v>
      </c>
      <c r="BL32" s="448" t="s">
        <v>228</v>
      </c>
      <c r="BO32" s="448" t="s">
        <v>684</v>
      </c>
      <c r="BP32" s="827" t="s">
        <v>737</v>
      </c>
      <c r="BQ32" s="448" t="s">
        <v>35</v>
      </c>
      <c r="BR32" s="448" t="s">
        <v>35</v>
      </c>
      <c r="BS32" s="448" t="s">
        <v>35</v>
      </c>
      <c r="BT32" s="448" t="s">
        <v>35</v>
      </c>
      <c r="BU32" s="448" t="s">
        <v>35</v>
      </c>
      <c r="BV32" s="448" t="s">
        <v>35</v>
      </c>
      <c r="BW32" s="448" t="s">
        <v>35</v>
      </c>
      <c r="BX32" s="448" t="s">
        <v>35</v>
      </c>
      <c r="BY32" s="448" t="s">
        <v>35</v>
      </c>
      <c r="BZ32" s="448" t="s">
        <v>35</v>
      </c>
      <c r="CA32" s="448" t="s">
        <v>35</v>
      </c>
      <c r="CB32" s="448" t="s">
        <v>35</v>
      </c>
      <c r="CC32" s="448" t="s">
        <v>35</v>
      </c>
      <c r="CD32" s="448" t="s">
        <v>35</v>
      </c>
      <c r="CE32" s="448" t="s">
        <v>35</v>
      </c>
      <c r="CF32" s="448" t="s">
        <v>35</v>
      </c>
      <c r="CG32" s="448" t="s">
        <v>35</v>
      </c>
      <c r="CH32" s="448" t="s">
        <v>35</v>
      </c>
      <c r="CI32" s="448" t="s">
        <v>35</v>
      </c>
      <c r="CJ32" s="448" t="s">
        <v>35</v>
      </c>
      <c r="CK32" s="448" t="s">
        <v>35</v>
      </c>
      <c r="CL32" s="448" t="s">
        <v>35</v>
      </c>
      <c r="CM32" s="448" t="s">
        <v>35</v>
      </c>
      <c r="CN32" s="448" t="s">
        <v>35</v>
      </c>
      <c r="CO32" s="448" t="s">
        <v>35</v>
      </c>
      <c r="CP32" s="448" t="s">
        <v>35</v>
      </c>
      <c r="CQ32" s="448" t="s">
        <v>35</v>
      </c>
      <c r="CR32" s="448" t="s">
        <v>35</v>
      </c>
      <c r="CS32" s="448" t="s">
        <v>35</v>
      </c>
      <c r="CT32" s="448" t="s">
        <v>35</v>
      </c>
      <c r="CU32" s="448" t="s">
        <v>35</v>
      </c>
      <c r="CV32" s="448" t="s">
        <v>34</v>
      </c>
      <c r="CW32" s="448" t="s">
        <v>34</v>
      </c>
      <c r="CX32" s="448" t="s">
        <v>34</v>
      </c>
      <c r="CY32" s="448" t="s">
        <v>34</v>
      </c>
      <c r="CZ32" s="448" t="s">
        <v>34</v>
      </c>
      <c r="DA32" s="448" t="s">
        <v>34</v>
      </c>
      <c r="DB32" s="448" t="s">
        <v>34</v>
      </c>
      <c r="DC32" s="448" t="s">
        <v>34</v>
      </c>
      <c r="DD32" s="448" t="s">
        <v>34</v>
      </c>
      <c r="DE32" s="448" t="s">
        <v>34</v>
      </c>
      <c r="DF32" s="448" t="s">
        <v>34</v>
      </c>
      <c r="DG32" s="448" t="s">
        <v>34</v>
      </c>
      <c r="DH32" s="448" t="s">
        <v>34</v>
      </c>
      <c r="DI32" s="448" t="s">
        <v>34</v>
      </c>
      <c r="DJ32" s="448" t="s">
        <v>34</v>
      </c>
      <c r="DK32" s="448" t="s">
        <v>34</v>
      </c>
      <c r="DL32" s="448" t="s">
        <v>34</v>
      </c>
      <c r="DM32" s="448" t="s">
        <v>34</v>
      </c>
      <c r="DN32" s="448" t="s">
        <v>34</v>
      </c>
      <c r="DO32" s="448" t="s">
        <v>34</v>
      </c>
    </row>
    <row r="33" spans="2:119">
      <c r="B33" s="448" t="s">
        <v>34</v>
      </c>
      <c r="C33" s="449">
        <v>1</v>
      </c>
      <c r="D33" s="449">
        <v>0</v>
      </c>
      <c r="E33" s="448" t="s">
        <v>464</v>
      </c>
      <c r="F33" s="450" t="s">
        <v>571</v>
      </c>
      <c r="G33" s="450" t="s">
        <v>571</v>
      </c>
      <c r="H33" s="450" t="s">
        <v>571</v>
      </c>
      <c r="I33" s="450" t="s">
        <v>571</v>
      </c>
      <c r="J33" s="450" t="s">
        <v>571</v>
      </c>
      <c r="K33" s="450" t="s">
        <v>571</v>
      </c>
      <c r="L33" s="450" t="s">
        <v>571</v>
      </c>
      <c r="M33" s="450" t="s">
        <v>571</v>
      </c>
      <c r="P33" s="828" t="s">
        <v>199</v>
      </c>
      <c r="R33" s="448" t="s">
        <v>229</v>
      </c>
      <c r="S33" s="448" t="s">
        <v>229</v>
      </c>
      <c r="T33" s="448" t="s">
        <v>229</v>
      </c>
      <c r="U33" s="448" t="s">
        <v>229</v>
      </c>
      <c r="V33" s="448" t="s">
        <v>229</v>
      </c>
      <c r="W33" s="448" t="s">
        <v>229</v>
      </c>
      <c r="X33" s="448" t="s">
        <v>229</v>
      </c>
      <c r="Y33" s="448" t="s">
        <v>229</v>
      </c>
      <c r="Z33" s="448" t="s">
        <v>229</v>
      </c>
      <c r="AA33" s="448" t="s">
        <v>229</v>
      </c>
      <c r="AB33" s="448" t="s">
        <v>229</v>
      </c>
      <c r="AC33" s="448" t="s">
        <v>229</v>
      </c>
      <c r="AD33" s="448" t="s">
        <v>229</v>
      </c>
      <c r="AE33" s="448" t="s">
        <v>229</v>
      </c>
      <c r="AF33" s="448" t="s">
        <v>229</v>
      </c>
      <c r="AG33" s="448" t="s">
        <v>229</v>
      </c>
      <c r="AH33" s="448" t="s">
        <v>229</v>
      </c>
      <c r="AI33" s="448" t="s">
        <v>229</v>
      </c>
      <c r="AJ33" s="448" t="s">
        <v>229</v>
      </c>
      <c r="AK33" s="448" t="s">
        <v>229</v>
      </c>
      <c r="AL33" s="448" t="s">
        <v>229</v>
      </c>
      <c r="AM33" s="448" t="s">
        <v>229</v>
      </c>
      <c r="AN33" s="448" t="s">
        <v>229</v>
      </c>
      <c r="AO33" s="448" t="s">
        <v>229</v>
      </c>
      <c r="AP33" s="448" t="s">
        <v>229</v>
      </c>
      <c r="AQ33" s="448" t="s">
        <v>229</v>
      </c>
      <c r="AR33" s="448" t="s">
        <v>229</v>
      </c>
      <c r="AS33" s="448" t="s">
        <v>229</v>
      </c>
      <c r="AT33" s="448" t="s">
        <v>229</v>
      </c>
      <c r="AU33" s="448" t="s">
        <v>229</v>
      </c>
      <c r="AV33" s="448" t="s">
        <v>229</v>
      </c>
      <c r="AW33" s="448" t="s">
        <v>199</v>
      </c>
      <c r="AX33" s="448" t="s">
        <v>199</v>
      </c>
      <c r="AY33" s="448" t="s">
        <v>199</v>
      </c>
      <c r="AZ33" s="448" t="s">
        <v>199</v>
      </c>
      <c r="BA33" s="448" t="s">
        <v>199</v>
      </c>
      <c r="BB33" s="448" t="s">
        <v>199</v>
      </c>
      <c r="BC33" s="448" t="s">
        <v>199</v>
      </c>
      <c r="BD33" s="448" t="s">
        <v>199</v>
      </c>
      <c r="BE33" s="448" t="s">
        <v>199</v>
      </c>
      <c r="BF33" s="448" t="s">
        <v>199</v>
      </c>
      <c r="BG33" s="448" t="s">
        <v>199</v>
      </c>
      <c r="BH33" s="448" t="s">
        <v>199</v>
      </c>
      <c r="BI33" s="448" t="s">
        <v>199</v>
      </c>
      <c r="BJ33" s="448" t="s">
        <v>199</v>
      </c>
      <c r="BK33" s="448" t="s">
        <v>199</v>
      </c>
      <c r="BL33" s="448" t="s">
        <v>199</v>
      </c>
      <c r="BO33" s="448" t="s">
        <v>685</v>
      </c>
      <c r="BP33" s="827" t="s">
        <v>738</v>
      </c>
      <c r="BQ33" s="448" t="s">
        <v>36</v>
      </c>
      <c r="BR33" s="448" t="s">
        <v>36</v>
      </c>
      <c r="BS33" s="448" t="s">
        <v>36</v>
      </c>
      <c r="BT33" s="448" t="s">
        <v>36</v>
      </c>
      <c r="BU33" s="448" t="s">
        <v>36</v>
      </c>
      <c r="BV33" s="448" t="s">
        <v>36</v>
      </c>
      <c r="BW33" s="448" t="s">
        <v>36</v>
      </c>
      <c r="BX33" s="448" t="s">
        <v>36</v>
      </c>
      <c r="BY33" s="448" t="s">
        <v>36</v>
      </c>
      <c r="BZ33" s="448" t="s">
        <v>36</v>
      </c>
      <c r="CA33" s="448" t="s">
        <v>36</v>
      </c>
      <c r="CB33" s="448" t="s">
        <v>36</v>
      </c>
      <c r="CC33" s="448" t="s">
        <v>36</v>
      </c>
      <c r="CD33" s="448" t="s">
        <v>36</v>
      </c>
      <c r="CE33" s="448" t="s">
        <v>36</v>
      </c>
      <c r="CF33" s="448" t="s">
        <v>36</v>
      </c>
      <c r="CG33" s="448" t="s">
        <v>36</v>
      </c>
      <c r="CH33" s="448" t="s">
        <v>36</v>
      </c>
      <c r="CI33" s="448" t="s">
        <v>36</v>
      </c>
      <c r="CJ33" s="448" t="s">
        <v>36</v>
      </c>
      <c r="CK33" s="448" t="s">
        <v>36</v>
      </c>
      <c r="CL33" s="448" t="s">
        <v>36</v>
      </c>
      <c r="CM33" s="448" t="s">
        <v>36</v>
      </c>
      <c r="CN33" s="448" t="s">
        <v>36</v>
      </c>
      <c r="CO33" s="448" t="s">
        <v>36</v>
      </c>
      <c r="CP33" s="448" t="s">
        <v>36</v>
      </c>
      <c r="CQ33" s="448" t="s">
        <v>36</v>
      </c>
      <c r="CR33" s="448" t="s">
        <v>36</v>
      </c>
      <c r="CS33" s="448" t="s">
        <v>36</v>
      </c>
      <c r="CT33" s="448" t="s">
        <v>36</v>
      </c>
      <c r="CU33" s="448" t="s">
        <v>36</v>
      </c>
      <c r="CV33" s="448" t="s">
        <v>36</v>
      </c>
      <c r="CW33" s="448" t="s">
        <v>35</v>
      </c>
      <c r="CX33" s="448" t="s">
        <v>35</v>
      </c>
      <c r="CY33" s="448" t="s">
        <v>35</v>
      </c>
      <c r="CZ33" s="448" t="s">
        <v>35</v>
      </c>
      <c r="DA33" s="448" t="s">
        <v>35</v>
      </c>
      <c r="DB33" s="448" t="s">
        <v>35</v>
      </c>
      <c r="DC33" s="448" t="s">
        <v>35</v>
      </c>
      <c r="DD33" s="448" t="s">
        <v>35</v>
      </c>
      <c r="DE33" s="448" t="s">
        <v>35</v>
      </c>
      <c r="DF33" s="448" t="s">
        <v>35</v>
      </c>
      <c r="DG33" s="448" t="s">
        <v>35</v>
      </c>
      <c r="DH33" s="448" t="s">
        <v>35</v>
      </c>
      <c r="DI33" s="448" t="s">
        <v>35</v>
      </c>
      <c r="DJ33" s="448" t="s">
        <v>35</v>
      </c>
      <c r="DK33" s="448" t="s">
        <v>35</v>
      </c>
      <c r="DL33" s="448" t="s">
        <v>35</v>
      </c>
      <c r="DM33" s="448" t="s">
        <v>35</v>
      </c>
      <c r="DN33" s="448" t="s">
        <v>35</v>
      </c>
      <c r="DO33" s="448" t="s">
        <v>35</v>
      </c>
    </row>
    <row r="34" spans="2:119">
      <c r="B34" s="448" t="s">
        <v>35</v>
      </c>
      <c r="C34" s="449">
        <v>1</v>
      </c>
      <c r="D34" s="449">
        <v>0</v>
      </c>
      <c r="E34" s="448" t="s">
        <v>465</v>
      </c>
      <c r="F34" s="450" t="s">
        <v>571</v>
      </c>
      <c r="G34" s="450" t="s">
        <v>571</v>
      </c>
      <c r="H34" s="450" t="s">
        <v>571</v>
      </c>
      <c r="I34" s="450" t="s">
        <v>571</v>
      </c>
      <c r="J34" s="450" t="s">
        <v>571</v>
      </c>
      <c r="K34" s="450" t="s">
        <v>571</v>
      </c>
      <c r="L34" s="450" t="s">
        <v>571</v>
      </c>
      <c r="M34" s="450" t="s">
        <v>571</v>
      </c>
      <c r="P34" s="828" t="s">
        <v>229</v>
      </c>
      <c r="R34" s="448" t="s">
        <v>230</v>
      </c>
      <c r="S34" s="448" t="s">
        <v>230</v>
      </c>
      <c r="T34" s="448" t="s">
        <v>230</v>
      </c>
      <c r="U34" s="448" t="s">
        <v>230</v>
      </c>
      <c r="V34" s="448" t="s">
        <v>230</v>
      </c>
      <c r="W34" s="448" t="s">
        <v>230</v>
      </c>
      <c r="X34" s="448" t="s">
        <v>230</v>
      </c>
      <c r="Y34" s="448" t="s">
        <v>230</v>
      </c>
      <c r="Z34" s="448" t="s">
        <v>230</v>
      </c>
      <c r="AA34" s="448" t="s">
        <v>230</v>
      </c>
      <c r="AB34" s="448" t="s">
        <v>230</v>
      </c>
      <c r="AC34" s="448" t="s">
        <v>230</v>
      </c>
      <c r="AD34" s="448" t="s">
        <v>230</v>
      </c>
      <c r="AE34" s="448" t="s">
        <v>230</v>
      </c>
      <c r="AF34" s="448" t="s">
        <v>230</v>
      </c>
      <c r="AG34" s="448" t="s">
        <v>230</v>
      </c>
      <c r="AH34" s="448" t="s">
        <v>230</v>
      </c>
      <c r="AI34" s="448" t="s">
        <v>230</v>
      </c>
      <c r="AJ34" s="448" t="s">
        <v>230</v>
      </c>
      <c r="AK34" s="448" t="s">
        <v>230</v>
      </c>
      <c r="AL34" s="448" t="s">
        <v>230</v>
      </c>
      <c r="AM34" s="448" t="s">
        <v>230</v>
      </c>
      <c r="AN34" s="448" t="s">
        <v>230</v>
      </c>
      <c r="AO34" s="448" t="s">
        <v>230</v>
      </c>
      <c r="AP34" s="448" t="s">
        <v>230</v>
      </c>
      <c r="AQ34" s="448" t="s">
        <v>230</v>
      </c>
      <c r="AR34" s="448" t="s">
        <v>230</v>
      </c>
      <c r="AS34" s="448" t="s">
        <v>230</v>
      </c>
      <c r="AT34" s="448" t="s">
        <v>230</v>
      </c>
      <c r="AU34" s="448" t="s">
        <v>230</v>
      </c>
      <c r="AV34" s="448" t="s">
        <v>230</v>
      </c>
      <c r="AW34" s="448" t="s">
        <v>230</v>
      </c>
      <c r="AX34" s="448" t="s">
        <v>229</v>
      </c>
      <c r="AY34" s="448" t="s">
        <v>229</v>
      </c>
      <c r="AZ34" s="448" t="s">
        <v>229</v>
      </c>
      <c r="BA34" s="448" t="s">
        <v>229</v>
      </c>
      <c r="BB34" s="448" t="s">
        <v>229</v>
      </c>
      <c r="BC34" s="448" t="s">
        <v>229</v>
      </c>
      <c r="BD34" s="448" t="s">
        <v>229</v>
      </c>
      <c r="BE34" s="448" t="s">
        <v>229</v>
      </c>
      <c r="BF34" s="448" t="s">
        <v>229</v>
      </c>
      <c r="BG34" s="448" t="s">
        <v>229</v>
      </c>
      <c r="BH34" s="448" t="s">
        <v>229</v>
      </c>
      <c r="BI34" s="448" t="s">
        <v>229</v>
      </c>
      <c r="BJ34" s="448" t="s">
        <v>229</v>
      </c>
      <c r="BK34" s="448" t="s">
        <v>229</v>
      </c>
      <c r="BL34" s="448" t="s">
        <v>229</v>
      </c>
      <c r="BO34" s="448" t="s">
        <v>686</v>
      </c>
      <c r="BP34" s="827" t="s">
        <v>739</v>
      </c>
      <c r="BQ34" s="448" t="s">
        <v>37</v>
      </c>
      <c r="BR34" s="448" t="s">
        <v>37</v>
      </c>
      <c r="BS34" s="448" t="s">
        <v>37</v>
      </c>
      <c r="BT34" s="448" t="s">
        <v>37</v>
      </c>
      <c r="BU34" s="448" t="s">
        <v>37</v>
      </c>
      <c r="BV34" s="448" t="s">
        <v>37</v>
      </c>
      <c r="BW34" s="448" t="s">
        <v>37</v>
      </c>
      <c r="BX34" s="448" t="s">
        <v>37</v>
      </c>
      <c r="BY34" s="448" t="s">
        <v>37</v>
      </c>
      <c r="BZ34" s="448" t="s">
        <v>37</v>
      </c>
      <c r="CA34" s="448" t="s">
        <v>37</v>
      </c>
      <c r="CB34" s="448" t="s">
        <v>37</v>
      </c>
      <c r="CC34" s="448" t="s">
        <v>37</v>
      </c>
      <c r="CD34" s="448" t="s">
        <v>37</v>
      </c>
      <c r="CE34" s="448" t="s">
        <v>37</v>
      </c>
      <c r="CF34" s="448" t="s">
        <v>37</v>
      </c>
      <c r="CG34" s="448" t="s">
        <v>37</v>
      </c>
      <c r="CH34" s="448" t="s">
        <v>37</v>
      </c>
      <c r="CI34" s="448" t="s">
        <v>37</v>
      </c>
      <c r="CJ34" s="448" t="s">
        <v>37</v>
      </c>
      <c r="CK34" s="448" t="s">
        <v>37</v>
      </c>
      <c r="CL34" s="448" t="s">
        <v>37</v>
      </c>
      <c r="CM34" s="448" t="s">
        <v>37</v>
      </c>
      <c r="CN34" s="448" t="s">
        <v>37</v>
      </c>
      <c r="CO34" s="448" t="s">
        <v>37</v>
      </c>
      <c r="CP34" s="448" t="s">
        <v>37</v>
      </c>
      <c r="CQ34" s="448" t="s">
        <v>37</v>
      </c>
      <c r="CR34" s="448" t="s">
        <v>37</v>
      </c>
      <c r="CS34" s="448" t="s">
        <v>37</v>
      </c>
      <c r="CT34" s="448" t="s">
        <v>37</v>
      </c>
      <c r="CU34" s="448" t="s">
        <v>37</v>
      </c>
      <c r="CV34" s="448" t="s">
        <v>37</v>
      </c>
      <c r="CW34" s="448" t="s">
        <v>37</v>
      </c>
      <c r="CX34" s="448" t="s">
        <v>36</v>
      </c>
      <c r="CY34" s="448" t="s">
        <v>36</v>
      </c>
      <c r="CZ34" s="448" t="s">
        <v>36</v>
      </c>
      <c r="DA34" s="448" t="s">
        <v>36</v>
      </c>
      <c r="DB34" s="448" t="s">
        <v>36</v>
      </c>
      <c r="DC34" s="448" t="s">
        <v>36</v>
      </c>
      <c r="DD34" s="448" t="s">
        <v>36</v>
      </c>
      <c r="DE34" s="448" t="s">
        <v>36</v>
      </c>
      <c r="DF34" s="448" t="s">
        <v>36</v>
      </c>
      <c r="DG34" s="448" t="s">
        <v>36</v>
      </c>
      <c r="DH34" s="448" t="s">
        <v>36</v>
      </c>
      <c r="DI34" s="448" t="s">
        <v>36</v>
      </c>
      <c r="DJ34" s="448" t="s">
        <v>36</v>
      </c>
      <c r="DK34" s="448" t="s">
        <v>36</v>
      </c>
      <c r="DL34" s="448" t="s">
        <v>36</v>
      </c>
      <c r="DM34" s="448" t="s">
        <v>36</v>
      </c>
      <c r="DN34" s="448" t="s">
        <v>36</v>
      </c>
      <c r="DO34" s="448" t="s">
        <v>36</v>
      </c>
    </row>
    <row r="35" spans="2:119">
      <c r="B35" s="448" t="s">
        <v>36</v>
      </c>
      <c r="C35" s="449">
        <v>5</v>
      </c>
      <c r="D35" s="449">
        <v>0</v>
      </c>
      <c r="E35" s="448" t="s">
        <v>495</v>
      </c>
      <c r="F35" s="448" t="s">
        <v>303</v>
      </c>
      <c r="G35" s="448" t="s">
        <v>304</v>
      </c>
      <c r="H35" s="448" t="s">
        <v>466</v>
      </c>
      <c r="I35" s="448" t="s">
        <v>194</v>
      </c>
      <c r="J35" s="450" t="s">
        <v>571</v>
      </c>
      <c r="K35" s="450" t="s">
        <v>571</v>
      </c>
      <c r="L35" s="450" t="s">
        <v>571</v>
      </c>
      <c r="M35" s="450" t="s">
        <v>571</v>
      </c>
      <c r="P35" s="828" t="s">
        <v>230</v>
      </c>
      <c r="R35" s="448" t="s">
        <v>231</v>
      </c>
      <c r="S35" s="448" t="s">
        <v>231</v>
      </c>
      <c r="T35" s="448" t="s">
        <v>231</v>
      </c>
      <c r="U35" s="448" t="s">
        <v>231</v>
      </c>
      <c r="V35" s="448" t="s">
        <v>231</v>
      </c>
      <c r="W35" s="448" t="s">
        <v>231</v>
      </c>
      <c r="X35" s="448" t="s">
        <v>231</v>
      </c>
      <c r="Y35" s="448" t="s">
        <v>231</v>
      </c>
      <c r="Z35" s="448" t="s">
        <v>231</v>
      </c>
      <c r="AA35" s="448" t="s">
        <v>231</v>
      </c>
      <c r="AB35" s="448" t="s">
        <v>231</v>
      </c>
      <c r="AC35" s="448" t="s">
        <v>231</v>
      </c>
      <c r="AD35" s="448" t="s">
        <v>231</v>
      </c>
      <c r="AE35" s="448" t="s">
        <v>231</v>
      </c>
      <c r="AF35" s="448" t="s">
        <v>231</v>
      </c>
      <c r="AG35" s="448" t="s">
        <v>231</v>
      </c>
      <c r="AH35" s="448" t="s">
        <v>231</v>
      </c>
      <c r="AI35" s="448" t="s">
        <v>231</v>
      </c>
      <c r="AJ35" s="448" t="s">
        <v>231</v>
      </c>
      <c r="AK35" s="448" t="s">
        <v>231</v>
      </c>
      <c r="AL35" s="448" t="s">
        <v>231</v>
      </c>
      <c r="AM35" s="448" t="s">
        <v>231</v>
      </c>
      <c r="AN35" s="448" t="s">
        <v>231</v>
      </c>
      <c r="AO35" s="448" t="s">
        <v>231</v>
      </c>
      <c r="AP35" s="448" t="s">
        <v>231</v>
      </c>
      <c r="AQ35" s="448" t="s">
        <v>231</v>
      </c>
      <c r="AR35" s="448" t="s">
        <v>231</v>
      </c>
      <c r="AS35" s="448" t="s">
        <v>231</v>
      </c>
      <c r="AT35" s="448" t="s">
        <v>231</v>
      </c>
      <c r="AU35" s="448" t="s">
        <v>231</v>
      </c>
      <c r="AV35" s="448" t="s">
        <v>231</v>
      </c>
      <c r="AW35" s="448" t="s">
        <v>231</v>
      </c>
      <c r="AX35" s="448" t="s">
        <v>231</v>
      </c>
      <c r="AY35" s="448" t="s">
        <v>230</v>
      </c>
      <c r="AZ35" s="448" t="s">
        <v>230</v>
      </c>
      <c r="BA35" s="448" t="s">
        <v>230</v>
      </c>
      <c r="BB35" s="448" t="s">
        <v>230</v>
      </c>
      <c r="BC35" s="448" t="s">
        <v>230</v>
      </c>
      <c r="BD35" s="448" t="s">
        <v>230</v>
      </c>
      <c r="BE35" s="448" t="s">
        <v>230</v>
      </c>
      <c r="BF35" s="448" t="s">
        <v>230</v>
      </c>
      <c r="BG35" s="448" t="s">
        <v>230</v>
      </c>
      <c r="BH35" s="448" t="s">
        <v>230</v>
      </c>
      <c r="BI35" s="448" t="s">
        <v>230</v>
      </c>
      <c r="BJ35" s="448" t="s">
        <v>230</v>
      </c>
      <c r="BK35" s="448" t="s">
        <v>230</v>
      </c>
      <c r="BL35" s="448" t="s">
        <v>230</v>
      </c>
      <c r="BO35" s="448" t="s">
        <v>687</v>
      </c>
      <c r="BP35" s="827" t="s">
        <v>740</v>
      </c>
      <c r="BQ35" s="448" t="s">
        <v>38</v>
      </c>
      <c r="BR35" s="448" t="s">
        <v>38</v>
      </c>
      <c r="BS35" s="448" t="s">
        <v>38</v>
      </c>
      <c r="BT35" s="448" t="s">
        <v>38</v>
      </c>
      <c r="BU35" s="448" t="s">
        <v>38</v>
      </c>
      <c r="BV35" s="448" t="s">
        <v>38</v>
      </c>
      <c r="BW35" s="448" t="s">
        <v>38</v>
      </c>
      <c r="BX35" s="448" t="s">
        <v>38</v>
      </c>
      <c r="BY35" s="448" t="s">
        <v>38</v>
      </c>
      <c r="BZ35" s="448" t="s">
        <v>38</v>
      </c>
      <c r="CA35" s="448" t="s">
        <v>38</v>
      </c>
      <c r="CB35" s="448" t="s">
        <v>38</v>
      </c>
      <c r="CC35" s="448" t="s">
        <v>38</v>
      </c>
      <c r="CD35" s="448" t="s">
        <v>38</v>
      </c>
      <c r="CE35" s="448" t="s">
        <v>38</v>
      </c>
      <c r="CF35" s="448" t="s">
        <v>38</v>
      </c>
      <c r="CG35" s="448" t="s">
        <v>38</v>
      </c>
      <c r="CH35" s="448" t="s">
        <v>38</v>
      </c>
      <c r="CI35" s="448" t="s">
        <v>38</v>
      </c>
      <c r="CJ35" s="448" t="s">
        <v>38</v>
      </c>
      <c r="CK35" s="448" t="s">
        <v>38</v>
      </c>
      <c r="CL35" s="448" t="s">
        <v>38</v>
      </c>
      <c r="CM35" s="448" t="s">
        <v>38</v>
      </c>
      <c r="CN35" s="448" t="s">
        <v>38</v>
      </c>
      <c r="CO35" s="448" t="s">
        <v>38</v>
      </c>
      <c r="CP35" s="448" t="s">
        <v>38</v>
      </c>
      <c r="CQ35" s="448" t="s">
        <v>38</v>
      </c>
      <c r="CR35" s="448" t="s">
        <v>38</v>
      </c>
      <c r="CS35" s="448" t="s">
        <v>38</v>
      </c>
      <c r="CT35" s="448" t="s">
        <v>38</v>
      </c>
      <c r="CU35" s="448" t="s">
        <v>38</v>
      </c>
      <c r="CV35" s="448" t="s">
        <v>38</v>
      </c>
      <c r="CW35" s="448" t="s">
        <v>38</v>
      </c>
      <c r="CX35" s="448" t="s">
        <v>38</v>
      </c>
      <c r="CY35" s="448" t="s">
        <v>37</v>
      </c>
      <c r="CZ35" s="448" t="s">
        <v>37</v>
      </c>
      <c r="DA35" s="448" t="s">
        <v>37</v>
      </c>
      <c r="DB35" s="448" t="s">
        <v>37</v>
      </c>
      <c r="DC35" s="448" t="s">
        <v>37</v>
      </c>
      <c r="DD35" s="448" t="s">
        <v>37</v>
      </c>
      <c r="DE35" s="448" t="s">
        <v>37</v>
      </c>
      <c r="DF35" s="448" t="s">
        <v>37</v>
      </c>
      <c r="DG35" s="448" t="s">
        <v>37</v>
      </c>
      <c r="DH35" s="448" t="s">
        <v>37</v>
      </c>
      <c r="DI35" s="448" t="s">
        <v>37</v>
      </c>
      <c r="DJ35" s="448" t="s">
        <v>37</v>
      </c>
      <c r="DK35" s="448" t="s">
        <v>37</v>
      </c>
      <c r="DL35" s="448" t="s">
        <v>37</v>
      </c>
      <c r="DM35" s="448" t="s">
        <v>37</v>
      </c>
      <c r="DN35" s="448" t="s">
        <v>37</v>
      </c>
      <c r="DO35" s="448" t="s">
        <v>37</v>
      </c>
    </row>
    <row r="36" spans="2:119">
      <c r="B36" s="448" t="s">
        <v>37</v>
      </c>
      <c r="C36" s="449">
        <v>5</v>
      </c>
      <c r="D36" s="449">
        <v>0</v>
      </c>
      <c r="E36" s="448" t="s">
        <v>467</v>
      </c>
      <c r="F36" s="448" t="s">
        <v>468</v>
      </c>
      <c r="G36" s="448" t="s">
        <v>469</v>
      </c>
      <c r="H36" s="448" t="s">
        <v>470</v>
      </c>
      <c r="I36" s="448" t="s">
        <v>194</v>
      </c>
      <c r="J36" s="450" t="s">
        <v>571</v>
      </c>
      <c r="K36" s="450" t="s">
        <v>571</v>
      </c>
      <c r="L36" s="450" t="s">
        <v>571</v>
      </c>
      <c r="M36" s="450" t="s">
        <v>571</v>
      </c>
      <c r="P36" s="828" t="s">
        <v>231</v>
      </c>
      <c r="R36" s="448" t="s">
        <v>232</v>
      </c>
      <c r="S36" s="448" t="s">
        <v>232</v>
      </c>
      <c r="T36" s="448" t="s">
        <v>232</v>
      </c>
      <c r="U36" s="448" t="s">
        <v>232</v>
      </c>
      <c r="V36" s="448" t="s">
        <v>232</v>
      </c>
      <c r="W36" s="448" t="s">
        <v>232</v>
      </c>
      <c r="X36" s="448" t="s">
        <v>232</v>
      </c>
      <c r="Y36" s="448" t="s">
        <v>232</v>
      </c>
      <c r="Z36" s="448" t="s">
        <v>232</v>
      </c>
      <c r="AA36" s="448" t="s">
        <v>232</v>
      </c>
      <c r="AB36" s="448" t="s">
        <v>232</v>
      </c>
      <c r="AC36" s="448" t="s">
        <v>232</v>
      </c>
      <c r="AD36" s="448" t="s">
        <v>232</v>
      </c>
      <c r="AE36" s="448" t="s">
        <v>232</v>
      </c>
      <c r="AF36" s="448" t="s">
        <v>232</v>
      </c>
      <c r="AG36" s="448" t="s">
        <v>232</v>
      </c>
      <c r="AH36" s="448" t="s">
        <v>232</v>
      </c>
      <c r="AI36" s="448" t="s">
        <v>232</v>
      </c>
      <c r="AJ36" s="448" t="s">
        <v>232</v>
      </c>
      <c r="AK36" s="448" t="s">
        <v>232</v>
      </c>
      <c r="AL36" s="448" t="s">
        <v>232</v>
      </c>
      <c r="AM36" s="448" t="s">
        <v>232</v>
      </c>
      <c r="AN36" s="448" t="s">
        <v>232</v>
      </c>
      <c r="AO36" s="448" t="s">
        <v>232</v>
      </c>
      <c r="AP36" s="448" t="s">
        <v>232</v>
      </c>
      <c r="AQ36" s="448" t="s">
        <v>232</v>
      </c>
      <c r="AR36" s="448" t="s">
        <v>232</v>
      </c>
      <c r="AS36" s="448" t="s">
        <v>232</v>
      </c>
      <c r="AT36" s="448" t="s">
        <v>232</v>
      </c>
      <c r="AU36" s="448" t="s">
        <v>232</v>
      </c>
      <c r="AV36" s="448" t="s">
        <v>232</v>
      </c>
      <c r="AW36" s="448" t="s">
        <v>232</v>
      </c>
      <c r="AX36" s="448" t="s">
        <v>232</v>
      </c>
      <c r="AY36" s="448" t="s">
        <v>232</v>
      </c>
      <c r="AZ36" s="448" t="s">
        <v>231</v>
      </c>
      <c r="BA36" s="448" t="s">
        <v>231</v>
      </c>
      <c r="BB36" s="448" t="s">
        <v>231</v>
      </c>
      <c r="BC36" s="448" t="s">
        <v>231</v>
      </c>
      <c r="BD36" s="448" t="s">
        <v>231</v>
      </c>
      <c r="BE36" s="448" t="s">
        <v>231</v>
      </c>
      <c r="BF36" s="448" t="s">
        <v>231</v>
      </c>
      <c r="BG36" s="448" t="s">
        <v>231</v>
      </c>
      <c r="BH36" s="448" t="s">
        <v>231</v>
      </c>
      <c r="BI36" s="448" t="s">
        <v>231</v>
      </c>
      <c r="BJ36" s="448" t="s">
        <v>231</v>
      </c>
      <c r="BK36" s="448" t="s">
        <v>231</v>
      </c>
      <c r="BL36" s="448" t="s">
        <v>231</v>
      </c>
      <c r="BO36" s="448" t="s">
        <v>688</v>
      </c>
      <c r="BP36" s="827" t="s">
        <v>741</v>
      </c>
      <c r="BQ36" s="448" t="s">
        <v>39</v>
      </c>
      <c r="BR36" s="448" t="s">
        <v>39</v>
      </c>
      <c r="BS36" s="448" t="s">
        <v>39</v>
      </c>
      <c r="BT36" s="448" t="s">
        <v>39</v>
      </c>
      <c r="BU36" s="448" t="s">
        <v>39</v>
      </c>
      <c r="BV36" s="448" t="s">
        <v>39</v>
      </c>
      <c r="BW36" s="448" t="s">
        <v>39</v>
      </c>
      <c r="BX36" s="448" t="s">
        <v>39</v>
      </c>
      <c r="BY36" s="448" t="s">
        <v>39</v>
      </c>
      <c r="BZ36" s="448" t="s">
        <v>39</v>
      </c>
      <c r="CA36" s="448" t="s">
        <v>39</v>
      </c>
      <c r="CB36" s="448" t="s">
        <v>39</v>
      </c>
      <c r="CC36" s="448" t="s">
        <v>39</v>
      </c>
      <c r="CD36" s="448" t="s">
        <v>39</v>
      </c>
      <c r="CE36" s="448" t="s">
        <v>39</v>
      </c>
      <c r="CF36" s="448" t="s">
        <v>39</v>
      </c>
      <c r="CG36" s="448" t="s">
        <v>39</v>
      </c>
      <c r="CH36" s="448" t="s">
        <v>39</v>
      </c>
      <c r="CI36" s="448" t="s">
        <v>39</v>
      </c>
      <c r="CJ36" s="448" t="s">
        <v>39</v>
      </c>
      <c r="CK36" s="448" t="s">
        <v>39</v>
      </c>
      <c r="CL36" s="448" t="s">
        <v>39</v>
      </c>
      <c r="CM36" s="448" t="s">
        <v>39</v>
      </c>
      <c r="CN36" s="448" t="s">
        <v>39</v>
      </c>
      <c r="CO36" s="448" t="s">
        <v>39</v>
      </c>
      <c r="CP36" s="448" t="s">
        <v>39</v>
      </c>
      <c r="CQ36" s="448" t="s">
        <v>39</v>
      </c>
      <c r="CR36" s="448" t="s">
        <v>39</v>
      </c>
      <c r="CS36" s="448" t="s">
        <v>39</v>
      </c>
      <c r="CT36" s="448" t="s">
        <v>39</v>
      </c>
      <c r="CU36" s="448" t="s">
        <v>39</v>
      </c>
      <c r="CV36" s="448" t="s">
        <v>39</v>
      </c>
      <c r="CW36" s="448" t="s">
        <v>39</v>
      </c>
      <c r="CX36" s="448" t="s">
        <v>39</v>
      </c>
      <c r="CY36" s="448" t="s">
        <v>39</v>
      </c>
      <c r="CZ36" s="448" t="s">
        <v>38</v>
      </c>
      <c r="DA36" s="448" t="s">
        <v>38</v>
      </c>
      <c r="DB36" s="448" t="s">
        <v>38</v>
      </c>
      <c r="DC36" s="448" t="s">
        <v>38</v>
      </c>
      <c r="DD36" s="448" t="s">
        <v>38</v>
      </c>
      <c r="DE36" s="448" t="s">
        <v>38</v>
      </c>
      <c r="DF36" s="448" t="s">
        <v>38</v>
      </c>
      <c r="DG36" s="448" t="s">
        <v>38</v>
      </c>
      <c r="DH36" s="448" t="s">
        <v>38</v>
      </c>
      <c r="DI36" s="448" t="s">
        <v>38</v>
      </c>
      <c r="DJ36" s="448" t="s">
        <v>38</v>
      </c>
      <c r="DK36" s="448" t="s">
        <v>38</v>
      </c>
      <c r="DL36" s="448" t="s">
        <v>38</v>
      </c>
      <c r="DM36" s="448" t="s">
        <v>38</v>
      </c>
      <c r="DN36" s="448" t="s">
        <v>38</v>
      </c>
      <c r="DO36" s="448" t="s">
        <v>38</v>
      </c>
    </row>
    <row r="37" spans="2:119">
      <c r="B37" s="448" t="s">
        <v>38</v>
      </c>
      <c r="C37" s="449">
        <v>6</v>
      </c>
      <c r="D37" s="449">
        <v>0</v>
      </c>
      <c r="E37" s="448" t="s">
        <v>305</v>
      </c>
      <c r="F37" s="448" t="s">
        <v>306</v>
      </c>
      <c r="G37" s="448" t="s">
        <v>471</v>
      </c>
      <c r="H37" s="448" t="s">
        <v>472</v>
      </c>
      <c r="I37" s="448" t="s">
        <v>473</v>
      </c>
      <c r="J37" s="448" t="s">
        <v>196</v>
      </c>
      <c r="K37" s="450" t="s">
        <v>571</v>
      </c>
      <c r="L37" s="450" t="s">
        <v>571</v>
      </c>
      <c r="M37" s="450" t="s">
        <v>571</v>
      </c>
      <c r="P37" s="828" t="s">
        <v>232</v>
      </c>
      <c r="R37" s="448" t="s">
        <v>233</v>
      </c>
      <c r="S37" s="448" t="s">
        <v>233</v>
      </c>
      <c r="T37" s="448" t="s">
        <v>233</v>
      </c>
      <c r="U37" s="448" t="s">
        <v>233</v>
      </c>
      <c r="V37" s="448" t="s">
        <v>233</v>
      </c>
      <c r="W37" s="448" t="s">
        <v>233</v>
      </c>
      <c r="X37" s="448" t="s">
        <v>233</v>
      </c>
      <c r="Y37" s="448" t="s">
        <v>233</v>
      </c>
      <c r="Z37" s="448" t="s">
        <v>233</v>
      </c>
      <c r="AA37" s="448" t="s">
        <v>233</v>
      </c>
      <c r="AB37" s="448" t="s">
        <v>233</v>
      </c>
      <c r="AC37" s="448" t="s">
        <v>233</v>
      </c>
      <c r="AD37" s="448" t="s">
        <v>233</v>
      </c>
      <c r="AE37" s="448" t="s">
        <v>233</v>
      </c>
      <c r="AF37" s="448" t="s">
        <v>233</v>
      </c>
      <c r="AG37" s="448" t="s">
        <v>233</v>
      </c>
      <c r="AH37" s="448" t="s">
        <v>233</v>
      </c>
      <c r="AI37" s="448" t="s">
        <v>233</v>
      </c>
      <c r="AJ37" s="448" t="s">
        <v>233</v>
      </c>
      <c r="AK37" s="448" t="s">
        <v>233</v>
      </c>
      <c r="AL37" s="448" t="s">
        <v>233</v>
      </c>
      <c r="AM37" s="448" t="s">
        <v>233</v>
      </c>
      <c r="AN37" s="448" t="s">
        <v>233</v>
      </c>
      <c r="AO37" s="448" t="s">
        <v>233</v>
      </c>
      <c r="AP37" s="448" t="s">
        <v>233</v>
      </c>
      <c r="AQ37" s="448" t="s">
        <v>233</v>
      </c>
      <c r="AR37" s="448" t="s">
        <v>233</v>
      </c>
      <c r="AS37" s="448" t="s">
        <v>233</v>
      </c>
      <c r="AT37" s="448" t="s">
        <v>233</v>
      </c>
      <c r="AU37" s="448" t="s">
        <v>233</v>
      </c>
      <c r="AV37" s="448" t="s">
        <v>233</v>
      </c>
      <c r="AW37" s="448" t="s">
        <v>233</v>
      </c>
      <c r="AX37" s="448" t="s">
        <v>233</v>
      </c>
      <c r="AY37" s="448" t="s">
        <v>233</v>
      </c>
      <c r="AZ37" s="448" t="s">
        <v>233</v>
      </c>
      <c r="BA37" s="448" t="s">
        <v>232</v>
      </c>
      <c r="BB37" s="448" t="s">
        <v>232</v>
      </c>
      <c r="BC37" s="448" t="s">
        <v>232</v>
      </c>
      <c r="BD37" s="448" t="s">
        <v>232</v>
      </c>
      <c r="BE37" s="448" t="s">
        <v>232</v>
      </c>
      <c r="BF37" s="448" t="s">
        <v>232</v>
      </c>
      <c r="BG37" s="448" t="s">
        <v>232</v>
      </c>
      <c r="BH37" s="448" t="s">
        <v>232</v>
      </c>
      <c r="BI37" s="448" t="s">
        <v>232</v>
      </c>
      <c r="BJ37" s="448" t="s">
        <v>232</v>
      </c>
      <c r="BK37" s="448" t="s">
        <v>232</v>
      </c>
      <c r="BL37" s="448" t="s">
        <v>232</v>
      </c>
      <c r="BO37" s="448" t="s">
        <v>689</v>
      </c>
      <c r="BP37" s="827" t="s">
        <v>742</v>
      </c>
      <c r="BQ37" s="448" t="s">
        <v>40</v>
      </c>
      <c r="BR37" s="448" t="s">
        <v>40</v>
      </c>
      <c r="BS37" s="448" t="s">
        <v>40</v>
      </c>
      <c r="BT37" s="448" t="s">
        <v>40</v>
      </c>
      <c r="BU37" s="448" t="s">
        <v>40</v>
      </c>
      <c r="BV37" s="448" t="s">
        <v>40</v>
      </c>
      <c r="BW37" s="448" t="s">
        <v>40</v>
      </c>
      <c r="BX37" s="448" t="s">
        <v>40</v>
      </c>
      <c r="BY37" s="448" t="s">
        <v>40</v>
      </c>
      <c r="BZ37" s="448" t="s">
        <v>40</v>
      </c>
      <c r="CA37" s="448" t="s">
        <v>40</v>
      </c>
      <c r="CB37" s="448" t="s">
        <v>40</v>
      </c>
      <c r="CC37" s="448" t="s">
        <v>40</v>
      </c>
      <c r="CD37" s="448" t="s">
        <v>40</v>
      </c>
      <c r="CE37" s="448" t="s">
        <v>40</v>
      </c>
      <c r="CF37" s="448" t="s">
        <v>40</v>
      </c>
      <c r="CG37" s="448" t="s">
        <v>40</v>
      </c>
      <c r="CH37" s="448" t="s">
        <v>40</v>
      </c>
      <c r="CI37" s="448" t="s">
        <v>40</v>
      </c>
      <c r="CJ37" s="448" t="s">
        <v>40</v>
      </c>
      <c r="CK37" s="448" t="s">
        <v>40</v>
      </c>
      <c r="CL37" s="448" t="s">
        <v>40</v>
      </c>
      <c r="CM37" s="448" t="s">
        <v>40</v>
      </c>
      <c r="CN37" s="448" t="s">
        <v>40</v>
      </c>
      <c r="CO37" s="448" t="s">
        <v>40</v>
      </c>
      <c r="CP37" s="448" t="s">
        <v>40</v>
      </c>
      <c r="CQ37" s="448" t="s">
        <v>40</v>
      </c>
      <c r="CR37" s="448" t="s">
        <v>40</v>
      </c>
      <c r="CS37" s="448" t="s">
        <v>40</v>
      </c>
      <c r="CT37" s="448" t="s">
        <v>40</v>
      </c>
      <c r="CU37" s="448" t="s">
        <v>40</v>
      </c>
      <c r="CV37" s="448" t="s">
        <v>40</v>
      </c>
      <c r="CW37" s="448" t="s">
        <v>40</v>
      </c>
      <c r="CX37" s="448" t="s">
        <v>40</v>
      </c>
      <c r="CY37" s="448" t="s">
        <v>40</v>
      </c>
      <c r="CZ37" s="448" t="s">
        <v>40</v>
      </c>
      <c r="DA37" s="448" t="s">
        <v>39</v>
      </c>
      <c r="DB37" s="448" t="s">
        <v>39</v>
      </c>
      <c r="DC37" s="448" t="s">
        <v>39</v>
      </c>
      <c r="DD37" s="448" t="s">
        <v>39</v>
      </c>
      <c r="DE37" s="448" t="s">
        <v>39</v>
      </c>
      <c r="DF37" s="448" t="s">
        <v>39</v>
      </c>
      <c r="DG37" s="448" t="s">
        <v>39</v>
      </c>
      <c r="DH37" s="448" t="s">
        <v>39</v>
      </c>
      <c r="DI37" s="448" t="s">
        <v>39</v>
      </c>
      <c r="DJ37" s="448" t="s">
        <v>39</v>
      </c>
      <c r="DK37" s="448" t="s">
        <v>39</v>
      </c>
      <c r="DL37" s="448" t="s">
        <v>39</v>
      </c>
      <c r="DM37" s="448" t="s">
        <v>39</v>
      </c>
      <c r="DN37" s="448" t="s">
        <v>39</v>
      </c>
      <c r="DO37" s="448" t="s">
        <v>39</v>
      </c>
    </row>
    <row r="38" spans="2:119">
      <c r="B38" s="448" t="s">
        <v>39</v>
      </c>
      <c r="C38" s="449">
        <v>7</v>
      </c>
      <c r="D38" s="449">
        <v>0</v>
      </c>
      <c r="E38" s="448" t="s">
        <v>307</v>
      </c>
      <c r="F38" s="448" t="s">
        <v>308</v>
      </c>
      <c r="G38" s="448" t="s">
        <v>309</v>
      </c>
      <c r="H38" s="448" t="s">
        <v>310</v>
      </c>
      <c r="I38" s="448" t="s">
        <v>311</v>
      </c>
      <c r="J38" s="448" t="s">
        <v>474</v>
      </c>
      <c r="K38" s="448" t="s">
        <v>296</v>
      </c>
      <c r="L38" s="450" t="s">
        <v>571</v>
      </c>
      <c r="M38" s="450" t="s">
        <v>571</v>
      </c>
      <c r="P38" s="828" t="s">
        <v>233</v>
      </c>
      <c r="R38" s="448" t="s">
        <v>234</v>
      </c>
      <c r="S38" s="448" t="s">
        <v>234</v>
      </c>
      <c r="T38" s="448" t="s">
        <v>234</v>
      </c>
      <c r="U38" s="448" t="s">
        <v>234</v>
      </c>
      <c r="V38" s="448" t="s">
        <v>234</v>
      </c>
      <c r="W38" s="448" t="s">
        <v>234</v>
      </c>
      <c r="X38" s="448" t="s">
        <v>234</v>
      </c>
      <c r="Y38" s="448" t="s">
        <v>234</v>
      </c>
      <c r="Z38" s="448" t="s">
        <v>234</v>
      </c>
      <c r="AA38" s="448" t="s">
        <v>234</v>
      </c>
      <c r="AB38" s="448" t="s">
        <v>234</v>
      </c>
      <c r="AC38" s="448" t="s">
        <v>234</v>
      </c>
      <c r="AD38" s="448" t="s">
        <v>234</v>
      </c>
      <c r="AE38" s="448" t="s">
        <v>234</v>
      </c>
      <c r="AF38" s="448" t="s">
        <v>234</v>
      </c>
      <c r="AG38" s="448" t="s">
        <v>234</v>
      </c>
      <c r="AH38" s="448" t="s">
        <v>234</v>
      </c>
      <c r="AI38" s="448" t="s">
        <v>234</v>
      </c>
      <c r="AJ38" s="448" t="s">
        <v>234</v>
      </c>
      <c r="AK38" s="448" t="s">
        <v>234</v>
      </c>
      <c r="AL38" s="448" t="s">
        <v>234</v>
      </c>
      <c r="AM38" s="448" t="s">
        <v>234</v>
      </c>
      <c r="AN38" s="448" t="s">
        <v>234</v>
      </c>
      <c r="AO38" s="448" t="s">
        <v>234</v>
      </c>
      <c r="AP38" s="448" t="s">
        <v>234</v>
      </c>
      <c r="AQ38" s="448" t="s">
        <v>234</v>
      </c>
      <c r="AR38" s="448" t="s">
        <v>234</v>
      </c>
      <c r="AS38" s="448" t="s">
        <v>234</v>
      </c>
      <c r="AT38" s="448" t="s">
        <v>234</v>
      </c>
      <c r="AU38" s="448" t="s">
        <v>234</v>
      </c>
      <c r="AV38" s="448" t="s">
        <v>234</v>
      </c>
      <c r="AW38" s="448" t="s">
        <v>234</v>
      </c>
      <c r="AX38" s="448" t="s">
        <v>234</v>
      </c>
      <c r="AY38" s="448" t="s">
        <v>234</v>
      </c>
      <c r="AZ38" s="448" t="s">
        <v>234</v>
      </c>
      <c r="BA38" s="448" t="s">
        <v>234</v>
      </c>
      <c r="BB38" s="448" t="s">
        <v>233</v>
      </c>
      <c r="BC38" s="448" t="s">
        <v>233</v>
      </c>
      <c r="BD38" s="448" t="s">
        <v>233</v>
      </c>
      <c r="BE38" s="448" t="s">
        <v>233</v>
      </c>
      <c r="BF38" s="448" t="s">
        <v>233</v>
      </c>
      <c r="BG38" s="448" t="s">
        <v>233</v>
      </c>
      <c r="BH38" s="448" t="s">
        <v>233</v>
      </c>
      <c r="BI38" s="448" t="s">
        <v>233</v>
      </c>
      <c r="BJ38" s="448" t="s">
        <v>233</v>
      </c>
      <c r="BK38" s="448" t="s">
        <v>233</v>
      </c>
      <c r="BL38" s="448" t="s">
        <v>233</v>
      </c>
      <c r="BO38" s="448" t="s">
        <v>690</v>
      </c>
      <c r="BP38" s="827" t="s">
        <v>743</v>
      </c>
      <c r="BQ38" s="448" t="s">
        <v>41</v>
      </c>
      <c r="BR38" s="448" t="s">
        <v>41</v>
      </c>
      <c r="BS38" s="448" t="s">
        <v>41</v>
      </c>
      <c r="BT38" s="448" t="s">
        <v>41</v>
      </c>
      <c r="BU38" s="448" t="s">
        <v>41</v>
      </c>
      <c r="BV38" s="448" t="s">
        <v>41</v>
      </c>
      <c r="BW38" s="448" t="s">
        <v>41</v>
      </c>
      <c r="BX38" s="448" t="s">
        <v>41</v>
      </c>
      <c r="BY38" s="448" t="s">
        <v>41</v>
      </c>
      <c r="BZ38" s="448" t="s">
        <v>41</v>
      </c>
      <c r="CA38" s="448" t="s">
        <v>41</v>
      </c>
      <c r="CB38" s="448" t="s">
        <v>41</v>
      </c>
      <c r="CC38" s="448" t="s">
        <v>41</v>
      </c>
      <c r="CD38" s="448" t="s">
        <v>41</v>
      </c>
      <c r="CE38" s="448" t="s">
        <v>41</v>
      </c>
      <c r="CF38" s="448" t="s">
        <v>41</v>
      </c>
      <c r="CG38" s="448" t="s">
        <v>41</v>
      </c>
      <c r="CH38" s="448" t="s">
        <v>41</v>
      </c>
      <c r="CI38" s="448" t="s">
        <v>41</v>
      </c>
      <c r="CJ38" s="448" t="s">
        <v>41</v>
      </c>
      <c r="CK38" s="448" t="s">
        <v>41</v>
      </c>
      <c r="CL38" s="448" t="s">
        <v>41</v>
      </c>
      <c r="CM38" s="448" t="s">
        <v>41</v>
      </c>
      <c r="CN38" s="448" t="s">
        <v>41</v>
      </c>
      <c r="CO38" s="448" t="s">
        <v>41</v>
      </c>
      <c r="CP38" s="448" t="s">
        <v>41</v>
      </c>
      <c r="CQ38" s="448" t="s">
        <v>41</v>
      </c>
      <c r="CR38" s="448" t="s">
        <v>41</v>
      </c>
      <c r="CS38" s="448" t="s">
        <v>41</v>
      </c>
      <c r="CT38" s="448" t="s">
        <v>41</v>
      </c>
      <c r="CU38" s="448" t="s">
        <v>41</v>
      </c>
      <c r="CV38" s="448" t="s">
        <v>41</v>
      </c>
      <c r="CW38" s="448" t="s">
        <v>41</v>
      </c>
      <c r="CX38" s="448" t="s">
        <v>41</v>
      </c>
      <c r="CY38" s="448" t="s">
        <v>41</v>
      </c>
      <c r="CZ38" s="448" t="s">
        <v>41</v>
      </c>
      <c r="DA38" s="448" t="s">
        <v>41</v>
      </c>
      <c r="DB38" s="448" t="s">
        <v>40</v>
      </c>
      <c r="DC38" s="448" t="s">
        <v>40</v>
      </c>
      <c r="DD38" s="448" t="s">
        <v>40</v>
      </c>
      <c r="DE38" s="448" t="s">
        <v>40</v>
      </c>
      <c r="DF38" s="448" t="s">
        <v>40</v>
      </c>
      <c r="DG38" s="448" t="s">
        <v>40</v>
      </c>
      <c r="DH38" s="448" t="s">
        <v>40</v>
      </c>
      <c r="DI38" s="448" t="s">
        <v>40</v>
      </c>
      <c r="DJ38" s="448" t="s">
        <v>40</v>
      </c>
      <c r="DK38" s="448" t="s">
        <v>40</v>
      </c>
      <c r="DL38" s="448" t="s">
        <v>40</v>
      </c>
      <c r="DM38" s="448" t="s">
        <v>40</v>
      </c>
      <c r="DN38" s="448" t="s">
        <v>40</v>
      </c>
      <c r="DO38" s="448" t="s">
        <v>40</v>
      </c>
    </row>
    <row r="39" spans="2:119">
      <c r="B39" s="448" t="s">
        <v>40</v>
      </c>
      <c r="C39" s="449">
        <v>1</v>
      </c>
      <c r="D39" s="449">
        <v>0</v>
      </c>
      <c r="E39" s="448" t="s">
        <v>538</v>
      </c>
      <c r="F39" s="450" t="s">
        <v>571</v>
      </c>
      <c r="G39" s="450" t="s">
        <v>571</v>
      </c>
      <c r="H39" s="450" t="s">
        <v>571</v>
      </c>
      <c r="I39" s="450" t="s">
        <v>571</v>
      </c>
      <c r="J39" s="450" t="s">
        <v>571</v>
      </c>
      <c r="K39" s="450" t="s">
        <v>571</v>
      </c>
      <c r="L39" s="450" t="s">
        <v>571</v>
      </c>
      <c r="M39" s="450" t="s">
        <v>571</v>
      </c>
      <c r="P39" s="828" t="s">
        <v>234</v>
      </c>
      <c r="R39" s="448" t="s">
        <v>235</v>
      </c>
      <c r="S39" s="448" t="s">
        <v>235</v>
      </c>
      <c r="T39" s="448" t="s">
        <v>235</v>
      </c>
      <c r="U39" s="448" t="s">
        <v>235</v>
      </c>
      <c r="V39" s="448" t="s">
        <v>235</v>
      </c>
      <c r="W39" s="448" t="s">
        <v>235</v>
      </c>
      <c r="X39" s="448" t="s">
        <v>235</v>
      </c>
      <c r="Y39" s="448" t="s">
        <v>235</v>
      </c>
      <c r="Z39" s="448" t="s">
        <v>235</v>
      </c>
      <c r="AA39" s="448" t="s">
        <v>235</v>
      </c>
      <c r="AB39" s="448" t="s">
        <v>235</v>
      </c>
      <c r="AC39" s="448" t="s">
        <v>235</v>
      </c>
      <c r="AD39" s="448" t="s">
        <v>235</v>
      </c>
      <c r="AE39" s="448" t="s">
        <v>235</v>
      </c>
      <c r="AF39" s="448" t="s">
        <v>235</v>
      </c>
      <c r="AG39" s="448" t="s">
        <v>235</v>
      </c>
      <c r="AH39" s="448" t="s">
        <v>235</v>
      </c>
      <c r="AI39" s="448" t="s">
        <v>235</v>
      </c>
      <c r="AJ39" s="448" t="s">
        <v>235</v>
      </c>
      <c r="AK39" s="448" t="s">
        <v>235</v>
      </c>
      <c r="AL39" s="448" t="s">
        <v>235</v>
      </c>
      <c r="AM39" s="448" t="s">
        <v>235</v>
      </c>
      <c r="AN39" s="448" t="s">
        <v>235</v>
      </c>
      <c r="AO39" s="448" t="s">
        <v>235</v>
      </c>
      <c r="AP39" s="448" t="s">
        <v>235</v>
      </c>
      <c r="AQ39" s="448" t="s">
        <v>235</v>
      </c>
      <c r="AR39" s="448" t="s">
        <v>235</v>
      </c>
      <c r="AS39" s="448" t="s">
        <v>235</v>
      </c>
      <c r="AT39" s="448" t="s">
        <v>235</v>
      </c>
      <c r="AU39" s="448" t="s">
        <v>235</v>
      </c>
      <c r="AV39" s="448" t="s">
        <v>235</v>
      </c>
      <c r="AW39" s="448" t="s">
        <v>235</v>
      </c>
      <c r="AX39" s="448" t="s">
        <v>235</v>
      </c>
      <c r="AY39" s="448" t="s">
        <v>235</v>
      </c>
      <c r="AZ39" s="448" t="s">
        <v>235</v>
      </c>
      <c r="BA39" s="448" t="s">
        <v>235</v>
      </c>
      <c r="BB39" s="448" t="s">
        <v>235</v>
      </c>
      <c r="BC39" s="448" t="s">
        <v>234</v>
      </c>
      <c r="BD39" s="448" t="s">
        <v>234</v>
      </c>
      <c r="BE39" s="448" t="s">
        <v>234</v>
      </c>
      <c r="BF39" s="448" t="s">
        <v>234</v>
      </c>
      <c r="BG39" s="448" t="s">
        <v>234</v>
      </c>
      <c r="BH39" s="448" t="s">
        <v>234</v>
      </c>
      <c r="BI39" s="448" t="s">
        <v>234</v>
      </c>
      <c r="BJ39" s="448" t="s">
        <v>234</v>
      </c>
      <c r="BK39" s="448" t="s">
        <v>234</v>
      </c>
      <c r="BL39" s="448" t="s">
        <v>234</v>
      </c>
      <c r="BO39" s="448" t="s">
        <v>691</v>
      </c>
      <c r="BP39" s="827" t="s">
        <v>744</v>
      </c>
      <c r="BQ39" s="448" t="s">
        <v>42</v>
      </c>
      <c r="BR39" s="448" t="s">
        <v>42</v>
      </c>
      <c r="BS39" s="448" t="s">
        <v>42</v>
      </c>
      <c r="BT39" s="448" t="s">
        <v>42</v>
      </c>
      <c r="BU39" s="448" t="s">
        <v>42</v>
      </c>
      <c r="BV39" s="448" t="s">
        <v>42</v>
      </c>
      <c r="BW39" s="448" t="s">
        <v>42</v>
      </c>
      <c r="BX39" s="448" t="s">
        <v>42</v>
      </c>
      <c r="BY39" s="448" t="s">
        <v>42</v>
      </c>
      <c r="BZ39" s="448" t="s">
        <v>42</v>
      </c>
      <c r="CA39" s="448" t="s">
        <v>42</v>
      </c>
      <c r="CB39" s="448" t="s">
        <v>42</v>
      </c>
      <c r="CC39" s="448" t="s">
        <v>42</v>
      </c>
      <c r="CD39" s="448" t="s">
        <v>42</v>
      </c>
      <c r="CE39" s="448" t="s">
        <v>42</v>
      </c>
      <c r="CF39" s="448" t="s">
        <v>42</v>
      </c>
      <c r="CG39" s="448" t="s">
        <v>42</v>
      </c>
      <c r="CH39" s="448" t="s">
        <v>42</v>
      </c>
      <c r="CI39" s="448" t="s">
        <v>42</v>
      </c>
      <c r="CJ39" s="448" t="s">
        <v>42</v>
      </c>
      <c r="CK39" s="448" t="s">
        <v>42</v>
      </c>
      <c r="CL39" s="448" t="s">
        <v>42</v>
      </c>
      <c r="CM39" s="448" t="s">
        <v>42</v>
      </c>
      <c r="CN39" s="448" t="s">
        <v>42</v>
      </c>
      <c r="CO39" s="448" t="s">
        <v>42</v>
      </c>
      <c r="CP39" s="448" t="s">
        <v>42</v>
      </c>
      <c r="CQ39" s="448" t="s">
        <v>42</v>
      </c>
      <c r="CR39" s="448" t="s">
        <v>42</v>
      </c>
      <c r="CS39" s="448" t="s">
        <v>42</v>
      </c>
      <c r="CT39" s="448" t="s">
        <v>42</v>
      </c>
      <c r="CU39" s="448" t="s">
        <v>42</v>
      </c>
      <c r="CV39" s="448" t="s">
        <v>42</v>
      </c>
      <c r="CW39" s="448" t="s">
        <v>42</v>
      </c>
      <c r="CX39" s="448" t="s">
        <v>42</v>
      </c>
      <c r="CY39" s="448" t="s">
        <v>42</v>
      </c>
      <c r="CZ39" s="448" t="s">
        <v>42</v>
      </c>
      <c r="DA39" s="448" t="s">
        <v>42</v>
      </c>
      <c r="DB39" s="448" t="s">
        <v>42</v>
      </c>
      <c r="DC39" s="448" t="s">
        <v>41</v>
      </c>
      <c r="DD39" s="448" t="s">
        <v>41</v>
      </c>
      <c r="DE39" s="448" t="s">
        <v>41</v>
      </c>
      <c r="DF39" s="448" t="s">
        <v>41</v>
      </c>
      <c r="DG39" s="448" t="s">
        <v>41</v>
      </c>
      <c r="DH39" s="448" t="s">
        <v>41</v>
      </c>
      <c r="DI39" s="448" t="s">
        <v>41</v>
      </c>
      <c r="DJ39" s="448" t="s">
        <v>41</v>
      </c>
      <c r="DK39" s="448" t="s">
        <v>41</v>
      </c>
      <c r="DL39" s="448" t="s">
        <v>41</v>
      </c>
      <c r="DM39" s="448" t="s">
        <v>41</v>
      </c>
      <c r="DN39" s="448" t="s">
        <v>41</v>
      </c>
      <c r="DO39" s="448" t="s">
        <v>41</v>
      </c>
    </row>
    <row r="40" spans="2:119">
      <c r="B40" s="448" t="s">
        <v>41</v>
      </c>
      <c r="C40" s="449">
        <v>4</v>
      </c>
      <c r="D40" s="449">
        <v>0</v>
      </c>
      <c r="E40" s="448" t="s">
        <v>312</v>
      </c>
      <c r="F40" s="448" t="s">
        <v>313</v>
      </c>
      <c r="G40" s="448" t="s">
        <v>475</v>
      </c>
      <c r="H40" s="448" t="s">
        <v>279</v>
      </c>
      <c r="I40" s="450" t="s">
        <v>571</v>
      </c>
      <c r="J40" s="450" t="s">
        <v>571</v>
      </c>
      <c r="K40" s="450" t="s">
        <v>571</v>
      </c>
      <c r="L40" s="450" t="s">
        <v>571</v>
      </c>
      <c r="M40" s="450" t="s">
        <v>571</v>
      </c>
      <c r="P40" s="828" t="s">
        <v>235</v>
      </c>
      <c r="R40" s="448" t="s">
        <v>236</v>
      </c>
      <c r="S40" s="448" t="s">
        <v>236</v>
      </c>
      <c r="T40" s="448" t="s">
        <v>236</v>
      </c>
      <c r="U40" s="448" t="s">
        <v>236</v>
      </c>
      <c r="V40" s="448" t="s">
        <v>236</v>
      </c>
      <c r="W40" s="448" t="s">
        <v>236</v>
      </c>
      <c r="X40" s="448" t="s">
        <v>236</v>
      </c>
      <c r="Y40" s="448" t="s">
        <v>236</v>
      </c>
      <c r="Z40" s="448" t="s">
        <v>236</v>
      </c>
      <c r="AA40" s="448" t="s">
        <v>236</v>
      </c>
      <c r="AB40" s="448" t="s">
        <v>236</v>
      </c>
      <c r="AC40" s="448" t="s">
        <v>236</v>
      </c>
      <c r="AD40" s="448" t="s">
        <v>236</v>
      </c>
      <c r="AE40" s="448" t="s">
        <v>236</v>
      </c>
      <c r="AF40" s="448" t="s">
        <v>236</v>
      </c>
      <c r="AG40" s="448" t="s">
        <v>236</v>
      </c>
      <c r="AH40" s="448" t="s">
        <v>236</v>
      </c>
      <c r="AI40" s="448" t="s">
        <v>236</v>
      </c>
      <c r="AJ40" s="448" t="s">
        <v>236</v>
      </c>
      <c r="AK40" s="448" t="s">
        <v>236</v>
      </c>
      <c r="AL40" s="448" t="s">
        <v>236</v>
      </c>
      <c r="AM40" s="448" t="s">
        <v>236</v>
      </c>
      <c r="AN40" s="448" t="s">
        <v>236</v>
      </c>
      <c r="AO40" s="448" t="s">
        <v>236</v>
      </c>
      <c r="AP40" s="448" t="s">
        <v>236</v>
      </c>
      <c r="AQ40" s="448" t="s">
        <v>236</v>
      </c>
      <c r="AR40" s="448" t="s">
        <v>236</v>
      </c>
      <c r="AS40" s="448" t="s">
        <v>236</v>
      </c>
      <c r="AT40" s="448" t="s">
        <v>236</v>
      </c>
      <c r="AU40" s="448" t="s">
        <v>236</v>
      </c>
      <c r="AV40" s="448" t="s">
        <v>236</v>
      </c>
      <c r="AW40" s="448" t="s">
        <v>236</v>
      </c>
      <c r="AX40" s="448" t="s">
        <v>236</v>
      </c>
      <c r="AY40" s="448" t="s">
        <v>236</v>
      </c>
      <c r="AZ40" s="448" t="s">
        <v>236</v>
      </c>
      <c r="BA40" s="448" t="s">
        <v>236</v>
      </c>
      <c r="BB40" s="448" t="s">
        <v>236</v>
      </c>
      <c r="BC40" s="448" t="s">
        <v>236</v>
      </c>
      <c r="BD40" s="448" t="s">
        <v>235</v>
      </c>
      <c r="BE40" s="448" t="s">
        <v>235</v>
      </c>
      <c r="BF40" s="448" t="s">
        <v>235</v>
      </c>
      <c r="BG40" s="448" t="s">
        <v>235</v>
      </c>
      <c r="BH40" s="448" t="s">
        <v>235</v>
      </c>
      <c r="BI40" s="448" t="s">
        <v>235</v>
      </c>
      <c r="BJ40" s="448" t="s">
        <v>235</v>
      </c>
      <c r="BK40" s="448" t="s">
        <v>235</v>
      </c>
      <c r="BL40" s="448" t="s">
        <v>235</v>
      </c>
      <c r="BO40" s="448" t="s">
        <v>692</v>
      </c>
      <c r="BP40" s="827" t="s">
        <v>745</v>
      </c>
      <c r="BQ40" s="448" t="s">
        <v>43</v>
      </c>
      <c r="BR40" s="448" t="s">
        <v>43</v>
      </c>
      <c r="BS40" s="448" t="s">
        <v>43</v>
      </c>
      <c r="BT40" s="448" t="s">
        <v>43</v>
      </c>
      <c r="BU40" s="448" t="s">
        <v>43</v>
      </c>
      <c r="BV40" s="448" t="s">
        <v>43</v>
      </c>
      <c r="BW40" s="448" t="s">
        <v>43</v>
      </c>
      <c r="BX40" s="448" t="s">
        <v>43</v>
      </c>
      <c r="BY40" s="448" t="s">
        <v>43</v>
      </c>
      <c r="BZ40" s="448" t="s">
        <v>43</v>
      </c>
      <c r="CA40" s="448" t="s">
        <v>43</v>
      </c>
      <c r="CB40" s="448" t="s">
        <v>43</v>
      </c>
      <c r="CC40" s="448" t="s">
        <v>43</v>
      </c>
      <c r="CD40" s="448" t="s">
        <v>43</v>
      </c>
      <c r="CE40" s="448" t="s">
        <v>43</v>
      </c>
      <c r="CF40" s="448" t="s">
        <v>43</v>
      </c>
      <c r="CG40" s="448" t="s">
        <v>43</v>
      </c>
      <c r="CH40" s="448" t="s">
        <v>43</v>
      </c>
      <c r="CI40" s="448" t="s">
        <v>43</v>
      </c>
      <c r="CJ40" s="448" t="s">
        <v>43</v>
      </c>
      <c r="CK40" s="448" t="s">
        <v>43</v>
      </c>
      <c r="CL40" s="448" t="s">
        <v>43</v>
      </c>
      <c r="CM40" s="448" t="s">
        <v>43</v>
      </c>
      <c r="CN40" s="448" t="s">
        <v>43</v>
      </c>
      <c r="CO40" s="448" t="s">
        <v>43</v>
      </c>
      <c r="CP40" s="448" t="s">
        <v>43</v>
      </c>
      <c r="CQ40" s="448" t="s">
        <v>43</v>
      </c>
      <c r="CR40" s="448" t="s">
        <v>43</v>
      </c>
      <c r="CS40" s="448" t="s">
        <v>43</v>
      </c>
      <c r="CT40" s="448" t="s">
        <v>43</v>
      </c>
      <c r="CU40" s="448" t="s">
        <v>43</v>
      </c>
      <c r="CV40" s="448" t="s">
        <v>43</v>
      </c>
      <c r="CW40" s="448" t="s">
        <v>43</v>
      </c>
      <c r="CX40" s="448" t="s">
        <v>43</v>
      </c>
      <c r="CY40" s="448" t="s">
        <v>43</v>
      </c>
      <c r="CZ40" s="448" t="s">
        <v>43</v>
      </c>
      <c r="DA40" s="448" t="s">
        <v>43</v>
      </c>
      <c r="DB40" s="448" t="s">
        <v>43</v>
      </c>
      <c r="DC40" s="448" t="s">
        <v>43</v>
      </c>
      <c r="DD40" s="448" t="s">
        <v>42</v>
      </c>
      <c r="DE40" s="448" t="s">
        <v>42</v>
      </c>
      <c r="DF40" s="448" t="s">
        <v>42</v>
      </c>
      <c r="DG40" s="448" t="s">
        <v>42</v>
      </c>
      <c r="DH40" s="448" t="s">
        <v>42</v>
      </c>
      <c r="DI40" s="448" t="s">
        <v>42</v>
      </c>
      <c r="DJ40" s="448" t="s">
        <v>42</v>
      </c>
      <c r="DK40" s="448" t="s">
        <v>42</v>
      </c>
      <c r="DL40" s="448" t="s">
        <v>42</v>
      </c>
      <c r="DM40" s="448" t="s">
        <v>42</v>
      </c>
      <c r="DN40" s="448" t="s">
        <v>42</v>
      </c>
      <c r="DO40" s="448" t="s">
        <v>42</v>
      </c>
    </row>
    <row r="41" spans="2:119">
      <c r="B41" s="448" t="s">
        <v>42</v>
      </c>
      <c r="C41" s="449">
        <v>5</v>
      </c>
      <c r="D41" s="449">
        <v>0</v>
      </c>
      <c r="E41" s="448" t="s">
        <v>314</v>
      </c>
      <c r="F41" s="448" t="s">
        <v>315</v>
      </c>
      <c r="G41" s="448" t="s">
        <v>316</v>
      </c>
      <c r="H41" s="448" t="s">
        <v>476</v>
      </c>
      <c r="I41" s="448" t="s">
        <v>194</v>
      </c>
      <c r="J41" s="450" t="s">
        <v>571</v>
      </c>
      <c r="K41" s="450" t="s">
        <v>571</v>
      </c>
      <c r="L41" s="450" t="s">
        <v>571</v>
      </c>
      <c r="M41" s="450" t="s">
        <v>571</v>
      </c>
      <c r="P41" s="828" t="s">
        <v>236</v>
      </c>
      <c r="R41" s="448" t="s">
        <v>237</v>
      </c>
      <c r="S41" s="448" t="s">
        <v>237</v>
      </c>
      <c r="T41" s="448" t="s">
        <v>237</v>
      </c>
      <c r="U41" s="448" t="s">
        <v>237</v>
      </c>
      <c r="V41" s="448" t="s">
        <v>237</v>
      </c>
      <c r="W41" s="448" t="s">
        <v>237</v>
      </c>
      <c r="X41" s="448" t="s">
        <v>237</v>
      </c>
      <c r="Y41" s="448" t="s">
        <v>237</v>
      </c>
      <c r="Z41" s="448" t="s">
        <v>237</v>
      </c>
      <c r="AA41" s="448" t="s">
        <v>237</v>
      </c>
      <c r="AB41" s="448" t="s">
        <v>237</v>
      </c>
      <c r="AC41" s="448" t="s">
        <v>237</v>
      </c>
      <c r="AD41" s="448" t="s">
        <v>237</v>
      </c>
      <c r="AE41" s="448" t="s">
        <v>237</v>
      </c>
      <c r="AF41" s="448" t="s">
        <v>237</v>
      </c>
      <c r="AG41" s="448" t="s">
        <v>237</v>
      </c>
      <c r="AH41" s="448" t="s">
        <v>237</v>
      </c>
      <c r="AI41" s="448" t="s">
        <v>237</v>
      </c>
      <c r="AJ41" s="448" t="s">
        <v>237</v>
      </c>
      <c r="AK41" s="448" t="s">
        <v>237</v>
      </c>
      <c r="AL41" s="448" t="s">
        <v>237</v>
      </c>
      <c r="AM41" s="448" t="s">
        <v>237</v>
      </c>
      <c r="AN41" s="448" t="s">
        <v>237</v>
      </c>
      <c r="AO41" s="448" t="s">
        <v>237</v>
      </c>
      <c r="AP41" s="448" t="s">
        <v>237</v>
      </c>
      <c r="AQ41" s="448" t="s">
        <v>237</v>
      </c>
      <c r="AR41" s="448" t="s">
        <v>237</v>
      </c>
      <c r="AS41" s="448" t="s">
        <v>237</v>
      </c>
      <c r="AT41" s="448" t="s">
        <v>237</v>
      </c>
      <c r="AU41" s="448" t="s">
        <v>237</v>
      </c>
      <c r="AV41" s="448" t="s">
        <v>237</v>
      </c>
      <c r="AW41" s="448" t="s">
        <v>237</v>
      </c>
      <c r="AX41" s="448" t="s">
        <v>237</v>
      </c>
      <c r="AY41" s="448" t="s">
        <v>237</v>
      </c>
      <c r="AZ41" s="448" t="s">
        <v>237</v>
      </c>
      <c r="BA41" s="448" t="s">
        <v>237</v>
      </c>
      <c r="BB41" s="448" t="s">
        <v>237</v>
      </c>
      <c r="BC41" s="448" t="s">
        <v>237</v>
      </c>
      <c r="BD41" s="448" t="s">
        <v>237</v>
      </c>
      <c r="BE41" s="448" t="s">
        <v>236</v>
      </c>
      <c r="BF41" s="448" t="s">
        <v>236</v>
      </c>
      <c r="BG41" s="448" t="s">
        <v>236</v>
      </c>
      <c r="BH41" s="448" t="s">
        <v>236</v>
      </c>
      <c r="BI41" s="448" t="s">
        <v>236</v>
      </c>
      <c r="BJ41" s="448" t="s">
        <v>236</v>
      </c>
      <c r="BK41" s="448" t="s">
        <v>236</v>
      </c>
      <c r="BL41" s="448" t="s">
        <v>236</v>
      </c>
      <c r="BO41" s="448" t="s">
        <v>693</v>
      </c>
      <c r="BP41" s="827" t="s">
        <v>746</v>
      </c>
      <c r="BQ41" s="448" t="s">
        <v>44</v>
      </c>
      <c r="BR41" s="448" t="s">
        <v>44</v>
      </c>
      <c r="BS41" s="448" t="s">
        <v>44</v>
      </c>
      <c r="BT41" s="448" t="s">
        <v>44</v>
      </c>
      <c r="BU41" s="448" t="s">
        <v>44</v>
      </c>
      <c r="BV41" s="448" t="s">
        <v>44</v>
      </c>
      <c r="BW41" s="448" t="s">
        <v>44</v>
      </c>
      <c r="BX41" s="448" t="s">
        <v>44</v>
      </c>
      <c r="BY41" s="448" t="s">
        <v>44</v>
      </c>
      <c r="BZ41" s="448" t="s">
        <v>44</v>
      </c>
      <c r="CA41" s="448" t="s">
        <v>44</v>
      </c>
      <c r="CB41" s="448" t="s">
        <v>44</v>
      </c>
      <c r="CC41" s="448" t="s">
        <v>44</v>
      </c>
      <c r="CD41" s="448" t="s">
        <v>44</v>
      </c>
      <c r="CE41" s="448" t="s">
        <v>44</v>
      </c>
      <c r="CF41" s="448" t="s">
        <v>44</v>
      </c>
      <c r="CG41" s="448" t="s">
        <v>44</v>
      </c>
      <c r="CH41" s="448" t="s">
        <v>44</v>
      </c>
      <c r="CI41" s="448" t="s">
        <v>44</v>
      </c>
      <c r="CJ41" s="448" t="s">
        <v>44</v>
      </c>
      <c r="CK41" s="448" t="s">
        <v>44</v>
      </c>
      <c r="CL41" s="448" t="s">
        <v>44</v>
      </c>
      <c r="CM41" s="448" t="s">
        <v>44</v>
      </c>
      <c r="CN41" s="448" t="s">
        <v>44</v>
      </c>
      <c r="CO41" s="448" t="s">
        <v>44</v>
      </c>
      <c r="CP41" s="448" t="s">
        <v>44</v>
      </c>
      <c r="CQ41" s="448" t="s">
        <v>44</v>
      </c>
      <c r="CR41" s="448" t="s">
        <v>44</v>
      </c>
      <c r="CS41" s="448" t="s">
        <v>44</v>
      </c>
      <c r="CT41" s="448" t="s">
        <v>44</v>
      </c>
      <c r="CU41" s="448" t="s">
        <v>44</v>
      </c>
      <c r="CV41" s="448" t="s">
        <v>44</v>
      </c>
      <c r="CW41" s="448" t="s">
        <v>44</v>
      </c>
      <c r="CX41" s="448" t="s">
        <v>44</v>
      </c>
      <c r="CY41" s="448" t="s">
        <v>44</v>
      </c>
      <c r="CZ41" s="448" t="s">
        <v>44</v>
      </c>
      <c r="DA41" s="448" t="s">
        <v>44</v>
      </c>
      <c r="DB41" s="448" t="s">
        <v>44</v>
      </c>
      <c r="DC41" s="448" t="s">
        <v>44</v>
      </c>
      <c r="DD41" s="448" t="s">
        <v>44</v>
      </c>
      <c r="DE41" s="448" t="s">
        <v>43</v>
      </c>
      <c r="DF41" s="448" t="s">
        <v>43</v>
      </c>
      <c r="DG41" s="448" t="s">
        <v>43</v>
      </c>
      <c r="DH41" s="448" t="s">
        <v>43</v>
      </c>
      <c r="DI41" s="448" t="s">
        <v>43</v>
      </c>
      <c r="DJ41" s="448" t="s">
        <v>43</v>
      </c>
      <c r="DK41" s="448" t="s">
        <v>43</v>
      </c>
      <c r="DL41" s="448" t="s">
        <v>43</v>
      </c>
      <c r="DM41" s="448" t="s">
        <v>43</v>
      </c>
      <c r="DN41" s="448" t="s">
        <v>43</v>
      </c>
      <c r="DO41" s="448" t="s">
        <v>43</v>
      </c>
    </row>
    <row r="42" spans="2:119">
      <c r="B42" s="448" t="s">
        <v>43</v>
      </c>
      <c r="C42" s="449">
        <v>3</v>
      </c>
      <c r="D42" s="449">
        <v>0</v>
      </c>
      <c r="E42" s="448" t="s">
        <v>317</v>
      </c>
      <c r="F42" s="448" t="s">
        <v>318</v>
      </c>
      <c r="G42" s="448" t="s">
        <v>269</v>
      </c>
      <c r="H42" s="450" t="s">
        <v>571</v>
      </c>
      <c r="I42" s="450" t="s">
        <v>571</v>
      </c>
      <c r="J42" s="450" t="s">
        <v>571</v>
      </c>
      <c r="K42" s="450" t="s">
        <v>571</v>
      </c>
      <c r="L42" s="450" t="s">
        <v>571</v>
      </c>
      <c r="M42" s="450" t="s">
        <v>571</v>
      </c>
      <c r="P42" s="828" t="s">
        <v>237</v>
      </c>
      <c r="R42" s="448" t="s">
        <v>238</v>
      </c>
      <c r="S42" s="448" t="s">
        <v>238</v>
      </c>
      <c r="T42" s="448" t="s">
        <v>238</v>
      </c>
      <c r="U42" s="448" t="s">
        <v>238</v>
      </c>
      <c r="V42" s="448" t="s">
        <v>238</v>
      </c>
      <c r="W42" s="448" t="s">
        <v>238</v>
      </c>
      <c r="X42" s="448" t="s">
        <v>238</v>
      </c>
      <c r="Y42" s="448" t="s">
        <v>238</v>
      </c>
      <c r="Z42" s="448" t="s">
        <v>238</v>
      </c>
      <c r="AA42" s="448" t="s">
        <v>238</v>
      </c>
      <c r="AB42" s="448" t="s">
        <v>238</v>
      </c>
      <c r="AC42" s="448" t="s">
        <v>238</v>
      </c>
      <c r="AD42" s="448" t="s">
        <v>238</v>
      </c>
      <c r="AE42" s="448" t="s">
        <v>238</v>
      </c>
      <c r="AF42" s="448" t="s">
        <v>238</v>
      </c>
      <c r="AG42" s="448" t="s">
        <v>238</v>
      </c>
      <c r="AH42" s="448" t="s">
        <v>238</v>
      </c>
      <c r="AI42" s="448" t="s">
        <v>238</v>
      </c>
      <c r="AJ42" s="448" t="s">
        <v>238</v>
      </c>
      <c r="AK42" s="448" t="s">
        <v>238</v>
      </c>
      <c r="AL42" s="448" t="s">
        <v>238</v>
      </c>
      <c r="AM42" s="448" t="s">
        <v>238</v>
      </c>
      <c r="AN42" s="448" t="s">
        <v>238</v>
      </c>
      <c r="AO42" s="448" t="s">
        <v>238</v>
      </c>
      <c r="AP42" s="448" t="s">
        <v>238</v>
      </c>
      <c r="AQ42" s="448" t="s">
        <v>238</v>
      </c>
      <c r="AR42" s="448" t="s">
        <v>238</v>
      </c>
      <c r="AS42" s="448" t="s">
        <v>238</v>
      </c>
      <c r="AT42" s="448" t="s">
        <v>238</v>
      </c>
      <c r="AU42" s="448" t="s">
        <v>238</v>
      </c>
      <c r="AV42" s="448" t="s">
        <v>238</v>
      </c>
      <c r="AW42" s="448" t="s">
        <v>238</v>
      </c>
      <c r="AX42" s="448" t="s">
        <v>238</v>
      </c>
      <c r="AY42" s="448" t="s">
        <v>238</v>
      </c>
      <c r="AZ42" s="448" t="s">
        <v>238</v>
      </c>
      <c r="BA42" s="448" t="s">
        <v>238</v>
      </c>
      <c r="BB42" s="448" t="s">
        <v>238</v>
      </c>
      <c r="BC42" s="448" t="s">
        <v>238</v>
      </c>
      <c r="BD42" s="448" t="s">
        <v>238</v>
      </c>
      <c r="BE42" s="448" t="s">
        <v>238</v>
      </c>
      <c r="BF42" s="448" t="s">
        <v>237</v>
      </c>
      <c r="BG42" s="448" t="s">
        <v>237</v>
      </c>
      <c r="BH42" s="448" t="s">
        <v>237</v>
      </c>
      <c r="BI42" s="448" t="s">
        <v>237</v>
      </c>
      <c r="BJ42" s="448" t="s">
        <v>237</v>
      </c>
      <c r="BK42" s="448" t="s">
        <v>237</v>
      </c>
      <c r="BL42" s="448" t="s">
        <v>237</v>
      </c>
      <c r="BO42" s="448" t="s">
        <v>694</v>
      </c>
      <c r="BP42" s="827" t="s">
        <v>747</v>
      </c>
      <c r="BQ42" s="448" t="s">
        <v>45</v>
      </c>
      <c r="BR42" s="448" t="s">
        <v>45</v>
      </c>
      <c r="BS42" s="448" t="s">
        <v>45</v>
      </c>
      <c r="BT42" s="448" t="s">
        <v>45</v>
      </c>
      <c r="BU42" s="448" t="s">
        <v>45</v>
      </c>
      <c r="BV42" s="448" t="s">
        <v>45</v>
      </c>
      <c r="BW42" s="448" t="s">
        <v>45</v>
      </c>
      <c r="BX42" s="448" t="s">
        <v>45</v>
      </c>
      <c r="BY42" s="448" t="s">
        <v>45</v>
      </c>
      <c r="BZ42" s="448" t="s">
        <v>45</v>
      </c>
      <c r="CA42" s="448" t="s">
        <v>45</v>
      </c>
      <c r="CB42" s="448" t="s">
        <v>45</v>
      </c>
      <c r="CC42" s="448" t="s">
        <v>45</v>
      </c>
      <c r="CD42" s="448" t="s">
        <v>45</v>
      </c>
      <c r="CE42" s="448" t="s">
        <v>45</v>
      </c>
      <c r="CF42" s="448" t="s">
        <v>45</v>
      </c>
      <c r="CG42" s="448" t="s">
        <v>45</v>
      </c>
      <c r="CH42" s="448" t="s">
        <v>45</v>
      </c>
      <c r="CI42" s="448" t="s">
        <v>45</v>
      </c>
      <c r="CJ42" s="448" t="s">
        <v>45</v>
      </c>
      <c r="CK42" s="448" t="s">
        <v>45</v>
      </c>
      <c r="CL42" s="448" t="s">
        <v>45</v>
      </c>
      <c r="CM42" s="448" t="s">
        <v>45</v>
      </c>
      <c r="CN42" s="448" t="s">
        <v>45</v>
      </c>
      <c r="CO42" s="448" t="s">
        <v>45</v>
      </c>
      <c r="CP42" s="448" t="s">
        <v>45</v>
      </c>
      <c r="CQ42" s="448" t="s">
        <v>45</v>
      </c>
      <c r="CR42" s="448" t="s">
        <v>45</v>
      </c>
      <c r="CS42" s="448" t="s">
        <v>45</v>
      </c>
      <c r="CT42" s="448" t="s">
        <v>45</v>
      </c>
      <c r="CU42" s="448" t="s">
        <v>45</v>
      </c>
      <c r="CV42" s="448" t="s">
        <v>45</v>
      </c>
      <c r="CW42" s="448" t="s">
        <v>45</v>
      </c>
      <c r="CX42" s="448" t="s">
        <v>45</v>
      </c>
      <c r="CY42" s="448" t="s">
        <v>45</v>
      </c>
      <c r="CZ42" s="448" t="s">
        <v>45</v>
      </c>
      <c r="DA42" s="448" t="s">
        <v>45</v>
      </c>
      <c r="DB42" s="448" t="s">
        <v>45</v>
      </c>
      <c r="DC42" s="448" t="s">
        <v>45</v>
      </c>
      <c r="DD42" s="448" t="s">
        <v>45</v>
      </c>
      <c r="DE42" s="448" t="s">
        <v>45</v>
      </c>
      <c r="DF42" s="448" t="s">
        <v>44</v>
      </c>
      <c r="DG42" s="448" t="s">
        <v>44</v>
      </c>
      <c r="DH42" s="448" t="s">
        <v>44</v>
      </c>
      <c r="DI42" s="448" t="s">
        <v>44</v>
      </c>
      <c r="DJ42" s="448" t="s">
        <v>44</v>
      </c>
      <c r="DK42" s="448" t="s">
        <v>44</v>
      </c>
      <c r="DL42" s="448" t="s">
        <v>44</v>
      </c>
      <c r="DM42" s="448" t="s">
        <v>44</v>
      </c>
      <c r="DN42" s="448" t="s">
        <v>44</v>
      </c>
      <c r="DO42" s="448" t="s">
        <v>44</v>
      </c>
    </row>
    <row r="43" spans="2:119">
      <c r="B43" s="448" t="s">
        <v>44</v>
      </c>
      <c r="C43" s="449">
        <v>5</v>
      </c>
      <c r="D43" s="449">
        <v>0</v>
      </c>
      <c r="E43" s="448" t="s">
        <v>319</v>
      </c>
      <c r="F43" s="448" t="s">
        <v>320</v>
      </c>
      <c r="G43" s="448" t="s">
        <v>477</v>
      </c>
      <c r="H43" s="448" t="s">
        <v>478</v>
      </c>
      <c r="I43" s="448" t="s">
        <v>194</v>
      </c>
      <c r="J43" s="450" t="s">
        <v>571</v>
      </c>
      <c r="K43" s="450" t="s">
        <v>571</v>
      </c>
      <c r="L43" s="450" t="s">
        <v>571</v>
      </c>
      <c r="M43" s="450" t="s">
        <v>571</v>
      </c>
      <c r="P43" s="828" t="s">
        <v>238</v>
      </c>
      <c r="R43" s="448" t="s">
        <v>239</v>
      </c>
      <c r="S43" s="448" t="s">
        <v>239</v>
      </c>
      <c r="T43" s="448" t="s">
        <v>239</v>
      </c>
      <c r="U43" s="448" t="s">
        <v>239</v>
      </c>
      <c r="V43" s="448" t="s">
        <v>239</v>
      </c>
      <c r="W43" s="448" t="s">
        <v>239</v>
      </c>
      <c r="X43" s="448" t="s">
        <v>239</v>
      </c>
      <c r="Y43" s="448" t="s">
        <v>239</v>
      </c>
      <c r="Z43" s="448" t="s">
        <v>239</v>
      </c>
      <c r="AA43" s="448" t="s">
        <v>239</v>
      </c>
      <c r="AB43" s="448" t="s">
        <v>239</v>
      </c>
      <c r="AC43" s="448" t="s">
        <v>239</v>
      </c>
      <c r="AD43" s="448" t="s">
        <v>239</v>
      </c>
      <c r="AE43" s="448" t="s">
        <v>239</v>
      </c>
      <c r="AF43" s="448" t="s">
        <v>239</v>
      </c>
      <c r="AG43" s="448" t="s">
        <v>239</v>
      </c>
      <c r="AH43" s="448" t="s">
        <v>239</v>
      </c>
      <c r="AI43" s="448" t="s">
        <v>239</v>
      </c>
      <c r="AJ43" s="448" t="s">
        <v>239</v>
      </c>
      <c r="AK43" s="448" t="s">
        <v>239</v>
      </c>
      <c r="AL43" s="448" t="s">
        <v>239</v>
      </c>
      <c r="AM43" s="448" t="s">
        <v>239</v>
      </c>
      <c r="AN43" s="448" t="s">
        <v>239</v>
      </c>
      <c r="AO43" s="448" t="s">
        <v>239</v>
      </c>
      <c r="AP43" s="448" t="s">
        <v>239</v>
      </c>
      <c r="AQ43" s="448" t="s">
        <v>239</v>
      </c>
      <c r="AR43" s="448" t="s">
        <v>239</v>
      </c>
      <c r="AS43" s="448" t="s">
        <v>239</v>
      </c>
      <c r="AT43" s="448" t="s">
        <v>239</v>
      </c>
      <c r="AU43" s="448" t="s">
        <v>239</v>
      </c>
      <c r="AV43" s="448" t="s">
        <v>239</v>
      </c>
      <c r="AW43" s="448" t="s">
        <v>239</v>
      </c>
      <c r="AX43" s="448" t="s">
        <v>239</v>
      </c>
      <c r="AY43" s="448" t="s">
        <v>239</v>
      </c>
      <c r="AZ43" s="448" t="s">
        <v>239</v>
      </c>
      <c r="BA43" s="448" t="s">
        <v>239</v>
      </c>
      <c r="BB43" s="448" t="s">
        <v>239</v>
      </c>
      <c r="BC43" s="448" t="s">
        <v>239</v>
      </c>
      <c r="BD43" s="448" t="s">
        <v>239</v>
      </c>
      <c r="BE43" s="448" t="s">
        <v>239</v>
      </c>
      <c r="BF43" s="448" t="s">
        <v>239</v>
      </c>
      <c r="BG43" s="448" t="s">
        <v>238</v>
      </c>
      <c r="BH43" s="448" t="s">
        <v>238</v>
      </c>
      <c r="BI43" s="448" t="s">
        <v>238</v>
      </c>
      <c r="BJ43" s="448" t="s">
        <v>238</v>
      </c>
      <c r="BK43" s="448" t="s">
        <v>238</v>
      </c>
      <c r="BL43" s="448" t="s">
        <v>238</v>
      </c>
      <c r="BO43" s="448" t="s">
        <v>695</v>
      </c>
      <c r="BP43" s="827" t="s">
        <v>748</v>
      </c>
      <c r="BQ43" s="448" t="s">
        <v>46</v>
      </c>
      <c r="BR43" s="448" t="s">
        <v>46</v>
      </c>
      <c r="BS43" s="448" t="s">
        <v>46</v>
      </c>
      <c r="BT43" s="448" t="s">
        <v>46</v>
      </c>
      <c r="BU43" s="448" t="s">
        <v>46</v>
      </c>
      <c r="BV43" s="448" t="s">
        <v>46</v>
      </c>
      <c r="BW43" s="448" t="s">
        <v>46</v>
      </c>
      <c r="BX43" s="448" t="s">
        <v>46</v>
      </c>
      <c r="BY43" s="448" t="s">
        <v>46</v>
      </c>
      <c r="BZ43" s="448" t="s">
        <v>46</v>
      </c>
      <c r="CA43" s="448" t="s">
        <v>46</v>
      </c>
      <c r="CB43" s="448" t="s">
        <v>46</v>
      </c>
      <c r="CC43" s="448" t="s">
        <v>46</v>
      </c>
      <c r="CD43" s="448" t="s">
        <v>46</v>
      </c>
      <c r="CE43" s="448" t="s">
        <v>46</v>
      </c>
      <c r="CF43" s="448" t="s">
        <v>46</v>
      </c>
      <c r="CG43" s="448" t="s">
        <v>46</v>
      </c>
      <c r="CH43" s="448" t="s">
        <v>46</v>
      </c>
      <c r="CI43" s="448" t="s">
        <v>46</v>
      </c>
      <c r="CJ43" s="448" t="s">
        <v>46</v>
      </c>
      <c r="CK43" s="448" t="s">
        <v>46</v>
      </c>
      <c r="CL43" s="448" t="s">
        <v>46</v>
      </c>
      <c r="CM43" s="448" t="s">
        <v>46</v>
      </c>
      <c r="CN43" s="448" t="s">
        <v>46</v>
      </c>
      <c r="CO43" s="448" t="s">
        <v>46</v>
      </c>
      <c r="CP43" s="448" t="s">
        <v>46</v>
      </c>
      <c r="CQ43" s="448" t="s">
        <v>46</v>
      </c>
      <c r="CR43" s="448" t="s">
        <v>46</v>
      </c>
      <c r="CS43" s="448" t="s">
        <v>46</v>
      </c>
      <c r="CT43" s="448" t="s">
        <v>46</v>
      </c>
      <c r="CU43" s="448" t="s">
        <v>46</v>
      </c>
      <c r="CV43" s="448" t="s">
        <v>46</v>
      </c>
      <c r="CW43" s="448" t="s">
        <v>46</v>
      </c>
      <c r="CX43" s="448" t="s">
        <v>46</v>
      </c>
      <c r="CY43" s="448" t="s">
        <v>46</v>
      </c>
      <c r="CZ43" s="448" t="s">
        <v>46</v>
      </c>
      <c r="DA43" s="448" t="s">
        <v>46</v>
      </c>
      <c r="DB43" s="448" t="s">
        <v>46</v>
      </c>
      <c r="DC43" s="448" t="s">
        <v>46</v>
      </c>
      <c r="DD43" s="448" t="s">
        <v>46</v>
      </c>
      <c r="DE43" s="448" t="s">
        <v>46</v>
      </c>
      <c r="DF43" s="448" t="s">
        <v>46</v>
      </c>
      <c r="DG43" s="448" t="s">
        <v>45</v>
      </c>
      <c r="DH43" s="448" t="s">
        <v>45</v>
      </c>
      <c r="DI43" s="448" t="s">
        <v>45</v>
      </c>
      <c r="DJ43" s="448" t="s">
        <v>45</v>
      </c>
      <c r="DK43" s="448" t="s">
        <v>45</v>
      </c>
      <c r="DL43" s="448" t="s">
        <v>45</v>
      </c>
      <c r="DM43" s="448" t="s">
        <v>45</v>
      </c>
      <c r="DN43" s="448" t="s">
        <v>45</v>
      </c>
      <c r="DO43" s="448" t="s">
        <v>45</v>
      </c>
    </row>
    <row r="44" spans="2:119">
      <c r="B44" s="448" t="s">
        <v>45</v>
      </c>
      <c r="C44" s="449">
        <v>5</v>
      </c>
      <c r="D44" s="449">
        <v>0</v>
      </c>
      <c r="E44" s="448" t="s">
        <v>321</v>
      </c>
      <c r="F44" s="448" t="s">
        <v>322</v>
      </c>
      <c r="G44" s="448" t="s">
        <v>323</v>
      </c>
      <c r="H44" s="448" t="s">
        <v>324</v>
      </c>
      <c r="I44" s="448" t="s">
        <v>194</v>
      </c>
      <c r="J44" s="450" t="s">
        <v>571</v>
      </c>
      <c r="K44" s="450" t="s">
        <v>571</v>
      </c>
      <c r="L44" s="450" t="s">
        <v>571</v>
      </c>
      <c r="M44" s="450" t="s">
        <v>571</v>
      </c>
      <c r="P44" s="828" t="s">
        <v>239</v>
      </c>
      <c r="R44" s="448" t="s">
        <v>240</v>
      </c>
      <c r="S44" s="448" t="s">
        <v>240</v>
      </c>
      <c r="T44" s="448" t="s">
        <v>240</v>
      </c>
      <c r="U44" s="448" t="s">
        <v>240</v>
      </c>
      <c r="V44" s="448" t="s">
        <v>240</v>
      </c>
      <c r="W44" s="448" t="s">
        <v>240</v>
      </c>
      <c r="X44" s="448" t="s">
        <v>240</v>
      </c>
      <c r="Y44" s="448" t="s">
        <v>240</v>
      </c>
      <c r="Z44" s="448" t="s">
        <v>240</v>
      </c>
      <c r="AA44" s="448" t="s">
        <v>240</v>
      </c>
      <c r="AB44" s="448" t="s">
        <v>240</v>
      </c>
      <c r="AC44" s="448" t="s">
        <v>240</v>
      </c>
      <c r="AD44" s="448" t="s">
        <v>240</v>
      </c>
      <c r="AE44" s="448" t="s">
        <v>240</v>
      </c>
      <c r="AF44" s="448" t="s">
        <v>240</v>
      </c>
      <c r="AG44" s="448" t="s">
        <v>240</v>
      </c>
      <c r="AH44" s="448" t="s">
        <v>240</v>
      </c>
      <c r="AI44" s="448" t="s">
        <v>240</v>
      </c>
      <c r="AJ44" s="448" t="s">
        <v>240</v>
      </c>
      <c r="AK44" s="448" t="s">
        <v>240</v>
      </c>
      <c r="AL44" s="448" t="s">
        <v>240</v>
      </c>
      <c r="AM44" s="448" t="s">
        <v>240</v>
      </c>
      <c r="AN44" s="448" t="s">
        <v>240</v>
      </c>
      <c r="AO44" s="448" t="s">
        <v>240</v>
      </c>
      <c r="AP44" s="448" t="s">
        <v>240</v>
      </c>
      <c r="AQ44" s="448" t="s">
        <v>240</v>
      </c>
      <c r="AR44" s="448" t="s">
        <v>240</v>
      </c>
      <c r="AS44" s="448" t="s">
        <v>240</v>
      </c>
      <c r="AT44" s="448" t="s">
        <v>240</v>
      </c>
      <c r="AU44" s="448" t="s">
        <v>240</v>
      </c>
      <c r="AV44" s="448" t="s">
        <v>240</v>
      </c>
      <c r="AW44" s="448" t="s">
        <v>240</v>
      </c>
      <c r="AX44" s="448" t="s">
        <v>240</v>
      </c>
      <c r="AY44" s="448" t="s">
        <v>240</v>
      </c>
      <c r="AZ44" s="448" t="s">
        <v>240</v>
      </c>
      <c r="BA44" s="448" t="s">
        <v>240</v>
      </c>
      <c r="BB44" s="448" t="s">
        <v>240</v>
      </c>
      <c r="BC44" s="448" t="s">
        <v>240</v>
      </c>
      <c r="BD44" s="448" t="s">
        <v>240</v>
      </c>
      <c r="BE44" s="448" t="s">
        <v>240</v>
      </c>
      <c r="BF44" s="448" t="s">
        <v>240</v>
      </c>
      <c r="BG44" s="448" t="s">
        <v>240</v>
      </c>
      <c r="BH44" s="448" t="s">
        <v>239</v>
      </c>
      <c r="BI44" s="448" t="s">
        <v>239</v>
      </c>
      <c r="BJ44" s="448" t="s">
        <v>239</v>
      </c>
      <c r="BK44" s="448" t="s">
        <v>239</v>
      </c>
      <c r="BL44" s="448" t="s">
        <v>239</v>
      </c>
      <c r="BO44" s="448" t="s">
        <v>696</v>
      </c>
      <c r="BP44" s="827" t="s">
        <v>749</v>
      </c>
      <c r="BQ44" s="448" t="s">
        <v>47</v>
      </c>
      <c r="BR44" s="448" t="s">
        <v>47</v>
      </c>
      <c r="BS44" s="448" t="s">
        <v>47</v>
      </c>
      <c r="BT44" s="448" t="s">
        <v>47</v>
      </c>
      <c r="BU44" s="448" t="s">
        <v>47</v>
      </c>
      <c r="BV44" s="448" t="s">
        <v>47</v>
      </c>
      <c r="BW44" s="448" t="s">
        <v>47</v>
      </c>
      <c r="BX44" s="448" t="s">
        <v>47</v>
      </c>
      <c r="BY44" s="448" t="s">
        <v>47</v>
      </c>
      <c r="BZ44" s="448" t="s">
        <v>47</v>
      </c>
      <c r="CA44" s="448" t="s">
        <v>47</v>
      </c>
      <c r="CB44" s="448" t="s">
        <v>47</v>
      </c>
      <c r="CC44" s="448" t="s">
        <v>47</v>
      </c>
      <c r="CD44" s="448" t="s">
        <v>47</v>
      </c>
      <c r="CE44" s="448" t="s">
        <v>47</v>
      </c>
      <c r="CF44" s="448" t="s">
        <v>47</v>
      </c>
      <c r="CG44" s="448" t="s">
        <v>47</v>
      </c>
      <c r="CH44" s="448" t="s">
        <v>47</v>
      </c>
      <c r="CI44" s="448" t="s">
        <v>47</v>
      </c>
      <c r="CJ44" s="448" t="s">
        <v>47</v>
      </c>
      <c r="CK44" s="448" t="s">
        <v>47</v>
      </c>
      <c r="CL44" s="448" t="s">
        <v>47</v>
      </c>
      <c r="CM44" s="448" t="s">
        <v>47</v>
      </c>
      <c r="CN44" s="448" t="s">
        <v>47</v>
      </c>
      <c r="CO44" s="448" t="s">
        <v>47</v>
      </c>
      <c r="CP44" s="448" t="s">
        <v>47</v>
      </c>
      <c r="CQ44" s="448" t="s">
        <v>47</v>
      </c>
      <c r="CR44" s="448" t="s">
        <v>47</v>
      </c>
      <c r="CS44" s="448" t="s">
        <v>47</v>
      </c>
      <c r="CT44" s="448" t="s">
        <v>47</v>
      </c>
      <c r="CU44" s="448" t="s">
        <v>47</v>
      </c>
      <c r="CV44" s="448" t="s">
        <v>47</v>
      </c>
      <c r="CW44" s="448" t="s">
        <v>47</v>
      </c>
      <c r="CX44" s="448" t="s">
        <v>47</v>
      </c>
      <c r="CY44" s="448" t="s">
        <v>47</v>
      </c>
      <c r="CZ44" s="448" t="s">
        <v>47</v>
      </c>
      <c r="DA44" s="448" t="s">
        <v>47</v>
      </c>
      <c r="DB44" s="448" t="s">
        <v>47</v>
      </c>
      <c r="DC44" s="448" t="s">
        <v>47</v>
      </c>
      <c r="DD44" s="448" t="s">
        <v>47</v>
      </c>
      <c r="DE44" s="448" t="s">
        <v>47</v>
      </c>
      <c r="DF44" s="448" t="s">
        <v>47</v>
      </c>
      <c r="DG44" s="448" t="s">
        <v>47</v>
      </c>
      <c r="DH44" s="448" t="s">
        <v>46</v>
      </c>
      <c r="DI44" s="448" t="s">
        <v>46</v>
      </c>
      <c r="DJ44" s="448" t="s">
        <v>46</v>
      </c>
      <c r="DK44" s="448" t="s">
        <v>46</v>
      </c>
      <c r="DL44" s="448" t="s">
        <v>46</v>
      </c>
      <c r="DM44" s="448" t="s">
        <v>46</v>
      </c>
      <c r="DN44" s="448" t="s">
        <v>46</v>
      </c>
      <c r="DO44" s="448" t="s">
        <v>46</v>
      </c>
    </row>
    <row r="45" spans="2:119">
      <c r="B45" s="448" t="s">
        <v>46</v>
      </c>
      <c r="C45" s="449">
        <v>8</v>
      </c>
      <c r="D45" s="449">
        <v>0</v>
      </c>
      <c r="E45" s="448" t="s">
        <v>325</v>
      </c>
      <c r="F45" s="448" t="s">
        <v>326</v>
      </c>
      <c r="G45" s="448" t="s">
        <v>327</v>
      </c>
      <c r="H45" s="448" t="s">
        <v>328</v>
      </c>
      <c r="I45" s="448" t="s">
        <v>329</v>
      </c>
      <c r="J45" s="448" t="s">
        <v>479</v>
      </c>
      <c r="K45" s="448" t="s">
        <v>480</v>
      </c>
      <c r="L45" s="448" t="s">
        <v>286</v>
      </c>
      <c r="M45" s="450" t="s">
        <v>571</v>
      </c>
      <c r="P45" s="828" t="s">
        <v>240</v>
      </c>
      <c r="R45" s="448" t="s">
        <v>241</v>
      </c>
      <c r="S45" s="448" t="s">
        <v>241</v>
      </c>
      <c r="T45" s="448" t="s">
        <v>241</v>
      </c>
      <c r="U45" s="448" t="s">
        <v>241</v>
      </c>
      <c r="V45" s="448" t="s">
        <v>241</v>
      </c>
      <c r="W45" s="448" t="s">
        <v>241</v>
      </c>
      <c r="X45" s="448" t="s">
        <v>241</v>
      </c>
      <c r="Y45" s="448" t="s">
        <v>241</v>
      </c>
      <c r="Z45" s="448" t="s">
        <v>241</v>
      </c>
      <c r="AA45" s="448" t="s">
        <v>241</v>
      </c>
      <c r="AB45" s="448" t="s">
        <v>241</v>
      </c>
      <c r="AC45" s="448" t="s">
        <v>241</v>
      </c>
      <c r="AD45" s="448" t="s">
        <v>241</v>
      </c>
      <c r="AE45" s="448" t="s">
        <v>241</v>
      </c>
      <c r="AF45" s="448" t="s">
        <v>241</v>
      </c>
      <c r="AG45" s="448" t="s">
        <v>241</v>
      </c>
      <c r="AH45" s="448" t="s">
        <v>241</v>
      </c>
      <c r="AI45" s="448" t="s">
        <v>241</v>
      </c>
      <c r="AJ45" s="448" t="s">
        <v>241</v>
      </c>
      <c r="AK45" s="448" t="s">
        <v>241</v>
      </c>
      <c r="AL45" s="448" t="s">
        <v>241</v>
      </c>
      <c r="AM45" s="448" t="s">
        <v>241</v>
      </c>
      <c r="AN45" s="448" t="s">
        <v>241</v>
      </c>
      <c r="AO45" s="448" t="s">
        <v>241</v>
      </c>
      <c r="AP45" s="448" t="s">
        <v>241</v>
      </c>
      <c r="AQ45" s="448" t="s">
        <v>241</v>
      </c>
      <c r="AR45" s="448" t="s">
        <v>241</v>
      </c>
      <c r="AS45" s="448" t="s">
        <v>241</v>
      </c>
      <c r="AT45" s="448" t="s">
        <v>241</v>
      </c>
      <c r="AU45" s="448" t="s">
        <v>241</v>
      </c>
      <c r="AV45" s="448" t="s">
        <v>241</v>
      </c>
      <c r="AW45" s="448" t="s">
        <v>241</v>
      </c>
      <c r="AX45" s="448" t="s">
        <v>241</v>
      </c>
      <c r="AY45" s="448" t="s">
        <v>241</v>
      </c>
      <c r="AZ45" s="448" t="s">
        <v>241</v>
      </c>
      <c r="BA45" s="448" t="s">
        <v>241</v>
      </c>
      <c r="BB45" s="448" t="s">
        <v>241</v>
      </c>
      <c r="BC45" s="448" t="s">
        <v>241</v>
      </c>
      <c r="BD45" s="448" t="s">
        <v>241</v>
      </c>
      <c r="BE45" s="448" t="s">
        <v>241</v>
      </c>
      <c r="BF45" s="448" t="s">
        <v>241</v>
      </c>
      <c r="BG45" s="448" t="s">
        <v>241</v>
      </c>
      <c r="BH45" s="448" t="s">
        <v>241</v>
      </c>
      <c r="BI45" s="448" t="s">
        <v>240</v>
      </c>
      <c r="BJ45" s="448" t="s">
        <v>240</v>
      </c>
      <c r="BK45" s="448" t="s">
        <v>240</v>
      </c>
      <c r="BL45" s="448" t="s">
        <v>240</v>
      </c>
      <c r="BO45" s="448" t="s">
        <v>697</v>
      </c>
      <c r="BP45" s="827" t="s">
        <v>750</v>
      </c>
      <c r="BQ45" s="448" t="s">
        <v>48</v>
      </c>
      <c r="BR45" s="448" t="s">
        <v>48</v>
      </c>
      <c r="BS45" s="448" t="s">
        <v>48</v>
      </c>
      <c r="BT45" s="448" t="s">
        <v>48</v>
      </c>
      <c r="BU45" s="448" t="s">
        <v>48</v>
      </c>
      <c r="BV45" s="448" t="s">
        <v>48</v>
      </c>
      <c r="BW45" s="448" t="s">
        <v>48</v>
      </c>
      <c r="BX45" s="448" t="s">
        <v>48</v>
      </c>
      <c r="BY45" s="448" t="s">
        <v>48</v>
      </c>
      <c r="BZ45" s="448" t="s">
        <v>48</v>
      </c>
      <c r="CA45" s="448" t="s">
        <v>48</v>
      </c>
      <c r="CB45" s="448" t="s">
        <v>48</v>
      </c>
      <c r="CC45" s="448" t="s">
        <v>48</v>
      </c>
      <c r="CD45" s="448" t="s">
        <v>48</v>
      </c>
      <c r="CE45" s="448" t="s">
        <v>48</v>
      </c>
      <c r="CF45" s="448" t="s">
        <v>48</v>
      </c>
      <c r="CG45" s="448" t="s">
        <v>48</v>
      </c>
      <c r="CH45" s="448" t="s">
        <v>48</v>
      </c>
      <c r="CI45" s="448" t="s">
        <v>48</v>
      </c>
      <c r="CJ45" s="448" t="s">
        <v>48</v>
      </c>
      <c r="CK45" s="448" t="s">
        <v>48</v>
      </c>
      <c r="CL45" s="448" t="s">
        <v>48</v>
      </c>
      <c r="CM45" s="448" t="s">
        <v>48</v>
      </c>
      <c r="CN45" s="448" t="s">
        <v>48</v>
      </c>
      <c r="CO45" s="448" t="s">
        <v>48</v>
      </c>
      <c r="CP45" s="448" t="s">
        <v>48</v>
      </c>
      <c r="CQ45" s="448" t="s">
        <v>48</v>
      </c>
      <c r="CR45" s="448" t="s">
        <v>48</v>
      </c>
      <c r="CS45" s="448" t="s">
        <v>48</v>
      </c>
      <c r="CT45" s="448" t="s">
        <v>48</v>
      </c>
      <c r="CU45" s="448" t="s">
        <v>48</v>
      </c>
      <c r="CV45" s="448" t="s">
        <v>48</v>
      </c>
      <c r="CW45" s="448" t="s">
        <v>48</v>
      </c>
      <c r="CX45" s="448" t="s">
        <v>48</v>
      </c>
      <c r="CY45" s="448" t="s">
        <v>48</v>
      </c>
      <c r="CZ45" s="448" t="s">
        <v>48</v>
      </c>
      <c r="DA45" s="448" t="s">
        <v>48</v>
      </c>
      <c r="DB45" s="448" t="s">
        <v>48</v>
      </c>
      <c r="DC45" s="448" t="s">
        <v>48</v>
      </c>
      <c r="DD45" s="448" t="s">
        <v>48</v>
      </c>
      <c r="DE45" s="448" t="s">
        <v>48</v>
      </c>
      <c r="DF45" s="448" t="s">
        <v>48</v>
      </c>
      <c r="DG45" s="448" t="s">
        <v>48</v>
      </c>
      <c r="DH45" s="448" t="s">
        <v>48</v>
      </c>
      <c r="DI45" s="448" t="s">
        <v>47</v>
      </c>
      <c r="DJ45" s="448" t="s">
        <v>47</v>
      </c>
      <c r="DK45" s="448" t="s">
        <v>47</v>
      </c>
      <c r="DL45" s="448" t="s">
        <v>47</v>
      </c>
      <c r="DM45" s="448" t="s">
        <v>47</v>
      </c>
      <c r="DN45" s="448" t="s">
        <v>47</v>
      </c>
      <c r="DO45" s="448" t="s">
        <v>47</v>
      </c>
    </row>
    <row r="46" spans="2:119">
      <c r="B46" s="448" t="s">
        <v>47</v>
      </c>
      <c r="C46" s="449">
        <v>3</v>
      </c>
      <c r="D46" s="449">
        <v>0</v>
      </c>
      <c r="E46" s="448" t="s">
        <v>330</v>
      </c>
      <c r="F46" s="448" t="s">
        <v>331</v>
      </c>
      <c r="G46" s="448" t="s">
        <v>269</v>
      </c>
      <c r="H46" s="450" t="s">
        <v>571</v>
      </c>
      <c r="I46" s="450" t="s">
        <v>571</v>
      </c>
      <c r="J46" s="450" t="s">
        <v>571</v>
      </c>
      <c r="K46" s="450" t="s">
        <v>571</v>
      </c>
      <c r="L46" s="450" t="s">
        <v>571</v>
      </c>
      <c r="M46" s="450" t="s">
        <v>571</v>
      </c>
      <c r="P46" s="828" t="s">
        <v>241</v>
      </c>
      <c r="R46" s="448" t="s">
        <v>242</v>
      </c>
      <c r="S46" s="448" t="s">
        <v>242</v>
      </c>
      <c r="T46" s="448" t="s">
        <v>242</v>
      </c>
      <c r="U46" s="448" t="s">
        <v>242</v>
      </c>
      <c r="V46" s="448" t="s">
        <v>242</v>
      </c>
      <c r="W46" s="448" t="s">
        <v>242</v>
      </c>
      <c r="X46" s="448" t="s">
        <v>242</v>
      </c>
      <c r="Y46" s="448" t="s">
        <v>242</v>
      </c>
      <c r="Z46" s="448" t="s">
        <v>242</v>
      </c>
      <c r="AA46" s="448" t="s">
        <v>242</v>
      </c>
      <c r="AB46" s="448" t="s">
        <v>242</v>
      </c>
      <c r="AC46" s="448" t="s">
        <v>242</v>
      </c>
      <c r="AD46" s="448" t="s">
        <v>242</v>
      </c>
      <c r="AE46" s="448" t="s">
        <v>242</v>
      </c>
      <c r="AF46" s="448" t="s">
        <v>242</v>
      </c>
      <c r="AG46" s="448" t="s">
        <v>242</v>
      </c>
      <c r="AH46" s="448" t="s">
        <v>242</v>
      </c>
      <c r="AI46" s="448" t="s">
        <v>242</v>
      </c>
      <c r="AJ46" s="448" t="s">
        <v>242</v>
      </c>
      <c r="AK46" s="448" t="s">
        <v>242</v>
      </c>
      <c r="AL46" s="448" t="s">
        <v>242</v>
      </c>
      <c r="AM46" s="448" t="s">
        <v>242</v>
      </c>
      <c r="AN46" s="448" t="s">
        <v>242</v>
      </c>
      <c r="AO46" s="448" t="s">
        <v>242</v>
      </c>
      <c r="AP46" s="448" t="s">
        <v>242</v>
      </c>
      <c r="AQ46" s="448" t="s">
        <v>242</v>
      </c>
      <c r="AR46" s="448" t="s">
        <v>242</v>
      </c>
      <c r="AS46" s="448" t="s">
        <v>242</v>
      </c>
      <c r="AT46" s="448" t="s">
        <v>242</v>
      </c>
      <c r="AU46" s="448" t="s">
        <v>242</v>
      </c>
      <c r="AV46" s="448" t="s">
        <v>242</v>
      </c>
      <c r="AW46" s="448" t="s">
        <v>242</v>
      </c>
      <c r="AX46" s="448" t="s">
        <v>242</v>
      </c>
      <c r="AY46" s="448" t="s">
        <v>242</v>
      </c>
      <c r="AZ46" s="448" t="s">
        <v>242</v>
      </c>
      <c r="BA46" s="448" t="s">
        <v>242</v>
      </c>
      <c r="BB46" s="448" t="s">
        <v>242</v>
      </c>
      <c r="BC46" s="448" t="s">
        <v>242</v>
      </c>
      <c r="BD46" s="448" t="s">
        <v>242</v>
      </c>
      <c r="BE46" s="448" t="s">
        <v>242</v>
      </c>
      <c r="BF46" s="448" t="s">
        <v>242</v>
      </c>
      <c r="BG46" s="448" t="s">
        <v>242</v>
      </c>
      <c r="BH46" s="448" t="s">
        <v>242</v>
      </c>
      <c r="BI46" s="448" t="s">
        <v>242</v>
      </c>
      <c r="BJ46" s="448" t="s">
        <v>241</v>
      </c>
      <c r="BK46" s="448" t="s">
        <v>241</v>
      </c>
      <c r="BL46" s="448" t="s">
        <v>241</v>
      </c>
      <c r="BO46" s="448" t="s">
        <v>698</v>
      </c>
      <c r="BP46" s="827" t="s">
        <v>751</v>
      </c>
      <c r="BQ46" s="448" t="s">
        <v>49</v>
      </c>
      <c r="BR46" s="448" t="s">
        <v>49</v>
      </c>
      <c r="BS46" s="448" t="s">
        <v>49</v>
      </c>
      <c r="BT46" s="448" t="s">
        <v>49</v>
      </c>
      <c r="BU46" s="448" t="s">
        <v>49</v>
      </c>
      <c r="BV46" s="448" t="s">
        <v>49</v>
      </c>
      <c r="BW46" s="448" t="s">
        <v>49</v>
      </c>
      <c r="BX46" s="448" t="s">
        <v>49</v>
      </c>
      <c r="BY46" s="448" t="s">
        <v>49</v>
      </c>
      <c r="BZ46" s="448" t="s">
        <v>49</v>
      </c>
      <c r="CA46" s="448" t="s">
        <v>49</v>
      </c>
      <c r="CB46" s="448" t="s">
        <v>49</v>
      </c>
      <c r="CC46" s="448" t="s">
        <v>49</v>
      </c>
      <c r="CD46" s="448" t="s">
        <v>49</v>
      </c>
      <c r="CE46" s="448" t="s">
        <v>49</v>
      </c>
      <c r="CF46" s="448" t="s">
        <v>49</v>
      </c>
      <c r="CG46" s="448" t="s">
        <v>49</v>
      </c>
      <c r="CH46" s="448" t="s">
        <v>49</v>
      </c>
      <c r="CI46" s="448" t="s">
        <v>49</v>
      </c>
      <c r="CJ46" s="448" t="s">
        <v>49</v>
      </c>
      <c r="CK46" s="448" t="s">
        <v>49</v>
      </c>
      <c r="CL46" s="448" t="s">
        <v>49</v>
      </c>
      <c r="CM46" s="448" t="s">
        <v>49</v>
      </c>
      <c r="CN46" s="448" t="s">
        <v>49</v>
      </c>
      <c r="CO46" s="448" t="s">
        <v>49</v>
      </c>
      <c r="CP46" s="448" t="s">
        <v>49</v>
      </c>
      <c r="CQ46" s="448" t="s">
        <v>49</v>
      </c>
      <c r="CR46" s="448" t="s">
        <v>49</v>
      </c>
      <c r="CS46" s="448" t="s">
        <v>49</v>
      </c>
      <c r="CT46" s="448" t="s">
        <v>49</v>
      </c>
      <c r="CU46" s="448" t="s">
        <v>49</v>
      </c>
      <c r="CV46" s="448" t="s">
        <v>49</v>
      </c>
      <c r="CW46" s="448" t="s">
        <v>49</v>
      </c>
      <c r="CX46" s="448" t="s">
        <v>49</v>
      </c>
      <c r="CY46" s="448" t="s">
        <v>49</v>
      </c>
      <c r="CZ46" s="448" t="s">
        <v>49</v>
      </c>
      <c r="DA46" s="448" t="s">
        <v>49</v>
      </c>
      <c r="DB46" s="448" t="s">
        <v>49</v>
      </c>
      <c r="DC46" s="448" t="s">
        <v>49</v>
      </c>
      <c r="DD46" s="448" t="s">
        <v>49</v>
      </c>
      <c r="DE46" s="448" t="s">
        <v>49</v>
      </c>
      <c r="DF46" s="448" t="s">
        <v>49</v>
      </c>
      <c r="DG46" s="448" t="s">
        <v>49</v>
      </c>
      <c r="DH46" s="448" t="s">
        <v>49</v>
      </c>
      <c r="DI46" s="448" t="s">
        <v>49</v>
      </c>
      <c r="DJ46" s="448" t="s">
        <v>48</v>
      </c>
      <c r="DK46" s="448" t="s">
        <v>48</v>
      </c>
      <c r="DL46" s="448" t="s">
        <v>48</v>
      </c>
      <c r="DM46" s="448" t="s">
        <v>48</v>
      </c>
      <c r="DN46" s="448" t="s">
        <v>48</v>
      </c>
      <c r="DO46" s="448" t="s">
        <v>48</v>
      </c>
    </row>
    <row r="47" spans="2:119">
      <c r="B47" s="448" t="s">
        <v>48</v>
      </c>
      <c r="C47" s="449">
        <v>3</v>
      </c>
      <c r="D47" s="449">
        <v>0</v>
      </c>
      <c r="E47" s="448" t="s">
        <v>332</v>
      </c>
      <c r="F47" s="448" t="s">
        <v>333</v>
      </c>
      <c r="G47" s="448" t="s">
        <v>269</v>
      </c>
      <c r="H47" s="450" t="s">
        <v>571</v>
      </c>
      <c r="I47" s="450" t="s">
        <v>571</v>
      </c>
      <c r="J47" s="450" t="s">
        <v>571</v>
      </c>
      <c r="K47" s="450" t="s">
        <v>571</v>
      </c>
      <c r="L47" s="450" t="s">
        <v>571</v>
      </c>
      <c r="M47" s="450" t="s">
        <v>571</v>
      </c>
      <c r="P47" s="828" t="s">
        <v>242</v>
      </c>
      <c r="R47" s="448" t="s">
        <v>243</v>
      </c>
      <c r="S47" s="448" t="s">
        <v>243</v>
      </c>
      <c r="T47" s="448" t="s">
        <v>243</v>
      </c>
      <c r="U47" s="448" t="s">
        <v>243</v>
      </c>
      <c r="V47" s="448" t="s">
        <v>243</v>
      </c>
      <c r="W47" s="448" t="s">
        <v>243</v>
      </c>
      <c r="X47" s="448" t="s">
        <v>243</v>
      </c>
      <c r="Y47" s="448" t="s">
        <v>243</v>
      </c>
      <c r="Z47" s="448" t="s">
        <v>243</v>
      </c>
      <c r="AA47" s="448" t="s">
        <v>243</v>
      </c>
      <c r="AB47" s="448" t="s">
        <v>243</v>
      </c>
      <c r="AC47" s="448" t="s">
        <v>243</v>
      </c>
      <c r="AD47" s="448" t="s">
        <v>243</v>
      </c>
      <c r="AE47" s="448" t="s">
        <v>243</v>
      </c>
      <c r="AF47" s="448" t="s">
        <v>243</v>
      </c>
      <c r="AG47" s="448" t="s">
        <v>243</v>
      </c>
      <c r="AH47" s="448" t="s">
        <v>243</v>
      </c>
      <c r="AI47" s="448" t="s">
        <v>243</v>
      </c>
      <c r="AJ47" s="448" t="s">
        <v>243</v>
      </c>
      <c r="AK47" s="448" t="s">
        <v>243</v>
      </c>
      <c r="AL47" s="448" t="s">
        <v>243</v>
      </c>
      <c r="AM47" s="448" t="s">
        <v>243</v>
      </c>
      <c r="AN47" s="448" t="s">
        <v>243</v>
      </c>
      <c r="AO47" s="448" t="s">
        <v>243</v>
      </c>
      <c r="AP47" s="448" t="s">
        <v>243</v>
      </c>
      <c r="AQ47" s="448" t="s">
        <v>243</v>
      </c>
      <c r="AR47" s="448" t="s">
        <v>243</v>
      </c>
      <c r="AS47" s="448" t="s">
        <v>243</v>
      </c>
      <c r="AT47" s="448" t="s">
        <v>243</v>
      </c>
      <c r="AU47" s="448" t="s">
        <v>243</v>
      </c>
      <c r="AV47" s="448" t="s">
        <v>243</v>
      </c>
      <c r="AW47" s="448" t="s">
        <v>243</v>
      </c>
      <c r="AX47" s="448" t="s">
        <v>243</v>
      </c>
      <c r="AY47" s="448" t="s">
        <v>243</v>
      </c>
      <c r="AZ47" s="448" t="s">
        <v>243</v>
      </c>
      <c r="BA47" s="448" t="s">
        <v>243</v>
      </c>
      <c r="BB47" s="448" t="s">
        <v>243</v>
      </c>
      <c r="BC47" s="448" t="s">
        <v>243</v>
      </c>
      <c r="BD47" s="448" t="s">
        <v>243</v>
      </c>
      <c r="BE47" s="448" t="s">
        <v>243</v>
      </c>
      <c r="BF47" s="448" t="s">
        <v>243</v>
      </c>
      <c r="BG47" s="448" t="s">
        <v>243</v>
      </c>
      <c r="BH47" s="448" t="s">
        <v>243</v>
      </c>
      <c r="BI47" s="448" t="s">
        <v>243</v>
      </c>
      <c r="BJ47" s="448" t="s">
        <v>243</v>
      </c>
      <c r="BK47" s="448" t="s">
        <v>242</v>
      </c>
      <c r="BL47" s="448" t="s">
        <v>242</v>
      </c>
      <c r="BO47" s="448" t="s">
        <v>699</v>
      </c>
      <c r="BP47" s="827" t="s">
        <v>752</v>
      </c>
      <c r="BQ47" s="448" t="s">
        <v>572</v>
      </c>
      <c r="BR47" s="448" t="s">
        <v>572</v>
      </c>
      <c r="BS47" s="448" t="s">
        <v>572</v>
      </c>
      <c r="BT47" s="448" t="s">
        <v>572</v>
      </c>
      <c r="BU47" s="448" t="s">
        <v>572</v>
      </c>
      <c r="BV47" s="448" t="s">
        <v>572</v>
      </c>
      <c r="BW47" s="448" t="s">
        <v>572</v>
      </c>
      <c r="BX47" s="448" t="s">
        <v>572</v>
      </c>
      <c r="BY47" s="448" t="s">
        <v>572</v>
      </c>
      <c r="BZ47" s="448" t="s">
        <v>572</v>
      </c>
      <c r="CA47" s="448" t="s">
        <v>572</v>
      </c>
      <c r="CB47" s="448" t="s">
        <v>572</v>
      </c>
      <c r="CC47" s="448" t="s">
        <v>572</v>
      </c>
      <c r="CD47" s="448" t="s">
        <v>572</v>
      </c>
      <c r="CE47" s="448" t="s">
        <v>572</v>
      </c>
      <c r="CF47" s="448" t="s">
        <v>572</v>
      </c>
      <c r="CG47" s="448" t="s">
        <v>572</v>
      </c>
      <c r="CH47" s="448" t="s">
        <v>572</v>
      </c>
      <c r="CI47" s="448" t="s">
        <v>572</v>
      </c>
      <c r="CJ47" s="448" t="s">
        <v>572</v>
      </c>
      <c r="CK47" s="448" t="s">
        <v>572</v>
      </c>
      <c r="CL47" s="448" t="s">
        <v>572</v>
      </c>
      <c r="CM47" s="448" t="s">
        <v>572</v>
      </c>
      <c r="CN47" s="448" t="s">
        <v>572</v>
      </c>
      <c r="CO47" s="448" t="s">
        <v>572</v>
      </c>
      <c r="CP47" s="448" t="s">
        <v>572</v>
      </c>
      <c r="CQ47" s="448" t="s">
        <v>572</v>
      </c>
      <c r="CR47" s="448" t="s">
        <v>572</v>
      </c>
      <c r="CS47" s="448" t="s">
        <v>572</v>
      </c>
      <c r="CT47" s="448" t="s">
        <v>572</v>
      </c>
      <c r="CU47" s="448" t="s">
        <v>572</v>
      </c>
      <c r="CV47" s="448" t="s">
        <v>572</v>
      </c>
      <c r="CW47" s="448" t="s">
        <v>572</v>
      </c>
      <c r="CX47" s="448" t="s">
        <v>572</v>
      </c>
      <c r="CY47" s="448" t="s">
        <v>572</v>
      </c>
      <c r="CZ47" s="448" t="s">
        <v>572</v>
      </c>
      <c r="DA47" s="448" t="s">
        <v>572</v>
      </c>
      <c r="DB47" s="448" t="s">
        <v>572</v>
      </c>
      <c r="DC47" s="448" t="s">
        <v>572</v>
      </c>
      <c r="DD47" s="448" t="s">
        <v>572</v>
      </c>
      <c r="DE47" s="448" t="s">
        <v>572</v>
      </c>
      <c r="DF47" s="448" t="s">
        <v>572</v>
      </c>
      <c r="DG47" s="448" t="s">
        <v>572</v>
      </c>
      <c r="DH47" s="448" t="s">
        <v>572</v>
      </c>
      <c r="DI47" s="448" t="s">
        <v>572</v>
      </c>
      <c r="DJ47" s="448" t="s">
        <v>572</v>
      </c>
      <c r="DK47" s="448" t="s">
        <v>49</v>
      </c>
      <c r="DL47" s="448" t="s">
        <v>49</v>
      </c>
      <c r="DM47" s="448" t="s">
        <v>49</v>
      </c>
      <c r="DN47" s="448" t="s">
        <v>49</v>
      </c>
      <c r="DO47" s="448" t="s">
        <v>49</v>
      </c>
    </row>
    <row r="48" spans="2:119">
      <c r="B48" s="448" t="s">
        <v>49</v>
      </c>
      <c r="C48" s="449">
        <v>4</v>
      </c>
      <c r="D48" s="449">
        <v>0</v>
      </c>
      <c r="E48" s="448" t="s">
        <v>314</v>
      </c>
      <c r="F48" s="448" t="s">
        <v>315</v>
      </c>
      <c r="G48" s="448" t="s">
        <v>481</v>
      </c>
      <c r="H48" s="448" t="s">
        <v>279</v>
      </c>
      <c r="I48" s="450" t="s">
        <v>571</v>
      </c>
      <c r="J48" s="450" t="s">
        <v>571</v>
      </c>
      <c r="K48" s="450" t="s">
        <v>571</v>
      </c>
      <c r="L48" s="450" t="s">
        <v>571</v>
      </c>
      <c r="M48" s="450" t="s">
        <v>571</v>
      </c>
      <c r="P48" s="828" t="s">
        <v>243</v>
      </c>
      <c r="R48" s="448" t="s">
        <v>244</v>
      </c>
      <c r="S48" s="448" t="s">
        <v>244</v>
      </c>
      <c r="T48" s="448" t="s">
        <v>244</v>
      </c>
      <c r="U48" s="448" t="s">
        <v>244</v>
      </c>
      <c r="V48" s="448" t="s">
        <v>244</v>
      </c>
      <c r="W48" s="448" t="s">
        <v>244</v>
      </c>
      <c r="X48" s="448" t="s">
        <v>244</v>
      </c>
      <c r="Y48" s="448" t="s">
        <v>244</v>
      </c>
      <c r="Z48" s="448" t="s">
        <v>244</v>
      </c>
      <c r="AA48" s="448" t="s">
        <v>244</v>
      </c>
      <c r="AB48" s="448" t="s">
        <v>244</v>
      </c>
      <c r="AC48" s="448" t="s">
        <v>244</v>
      </c>
      <c r="AD48" s="448" t="s">
        <v>244</v>
      </c>
      <c r="AE48" s="448" t="s">
        <v>244</v>
      </c>
      <c r="AF48" s="448" t="s">
        <v>244</v>
      </c>
      <c r="AG48" s="448" t="s">
        <v>244</v>
      </c>
      <c r="AH48" s="448" t="s">
        <v>244</v>
      </c>
      <c r="AI48" s="448" t="s">
        <v>244</v>
      </c>
      <c r="AJ48" s="448" t="s">
        <v>244</v>
      </c>
      <c r="AK48" s="448" t="s">
        <v>244</v>
      </c>
      <c r="AL48" s="448" t="s">
        <v>244</v>
      </c>
      <c r="AM48" s="448" t="s">
        <v>244</v>
      </c>
      <c r="AN48" s="448" t="s">
        <v>244</v>
      </c>
      <c r="AO48" s="448" t="s">
        <v>244</v>
      </c>
      <c r="AP48" s="448" t="s">
        <v>244</v>
      </c>
      <c r="AQ48" s="448" t="s">
        <v>244</v>
      </c>
      <c r="AR48" s="448" t="s">
        <v>244</v>
      </c>
      <c r="AS48" s="448" t="s">
        <v>244</v>
      </c>
      <c r="AT48" s="448" t="s">
        <v>244</v>
      </c>
      <c r="AU48" s="448" t="s">
        <v>244</v>
      </c>
      <c r="AV48" s="448" t="s">
        <v>244</v>
      </c>
      <c r="AW48" s="448" t="s">
        <v>244</v>
      </c>
      <c r="AX48" s="448" t="s">
        <v>244</v>
      </c>
      <c r="AY48" s="448" t="s">
        <v>244</v>
      </c>
      <c r="AZ48" s="448" t="s">
        <v>244</v>
      </c>
      <c r="BA48" s="448" t="s">
        <v>244</v>
      </c>
      <c r="BB48" s="448" t="s">
        <v>244</v>
      </c>
      <c r="BC48" s="448" t="s">
        <v>244</v>
      </c>
      <c r="BD48" s="448" t="s">
        <v>244</v>
      </c>
      <c r="BE48" s="448" t="s">
        <v>244</v>
      </c>
      <c r="BF48" s="448" t="s">
        <v>244</v>
      </c>
      <c r="BG48" s="448" t="s">
        <v>244</v>
      </c>
      <c r="BH48" s="448" t="s">
        <v>244</v>
      </c>
      <c r="BI48" s="448" t="s">
        <v>244</v>
      </c>
      <c r="BJ48" s="448" t="s">
        <v>244</v>
      </c>
      <c r="BK48" s="448" t="s">
        <v>244</v>
      </c>
      <c r="BL48" s="448" t="s">
        <v>243</v>
      </c>
      <c r="BO48" s="448" t="s">
        <v>700</v>
      </c>
      <c r="BP48" s="827" t="s">
        <v>753</v>
      </c>
      <c r="BQ48" s="448" t="s">
        <v>50</v>
      </c>
      <c r="BR48" s="448" t="s">
        <v>50</v>
      </c>
      <c r="BS48" s="448" t="s">
        <v>50</v>
      </c>
      <c r="BT48" s="448" t="s">
        <v>50</v>
      </c>
      <c r="BU48" s="448" t="s">
        <v>50</v>
      </c>
      <c r="BV48" s="448" t="s">
        <v>50</v>
      </c>
      <c r="BW48" s="448" t="s">
        <v>50</v>
      </c>
      <c r="BX48" s="448" t="s">
        <v>50</v>
      </c>
      <c r="BY48" s="448" t="s">
        <v>50</v>
      </c>
      <c r="BZ48" s="448" t="s">
        <v>50</v>
      </c>
      <c r="CA48" s="448" t="s">
        <v>50</v>
      </c>
      <c r="CB48" s="448" t="s">
        <v>50</v>
      </c>
      <c r="CC48" s="448" t="s">
        <v>50</v>
      </c>
      <c r="CD48" s="448" t="s">
        <v>50</v>
      </c>
      <c r="CE48" s="448" t="s">
        <v>50</v>
      </c>
      <c r="CF48" s="448" t="s">
        <v>50</v>
      </c>
      <c r="CG48" s="448" t="s">
        <v>50</v>
      </c>
      <c r="CH48" s="448" t="s">
        <v>50</v>
      </c>
      <c r="CI48" s="448" t="s">
        <v>50</v>
      </c>
      <c r="CJ48" s="448" t="s">
        <v>50</v>
      </c>
      <c r="CK48" s="448" t="s">
        <v>50</v>
      </c>
      <c r="CL48" s="448" t="s">
        <v>50</v>
      </c>
      <c r="CM48" s="448" t="s">
        <v>50</v>
      </c>
      <c r="CN48" s="448" t="s">
        <v>50</v>
      </c>
      <c r="CO48" s="448" t="s">
        <v>50</v>
      </c>
      <c r="CP48" s="448" t="s">
        <v>50</v>
      </c>
      <c r="CQ48" s="448" t="s">
        <v>50</v>
      </c>
      <c r="CR48" s="448" t="s">
        <v>50</v>
      </c>
      <c r="CS48" s="448" t="s">
        <v>50</v>
      </c>
      <c r="CT48" s="448" t="s">
        <v>50</v>
      </c>
      <c r="CU48" s="448" t="s">
        <v>50</v>
      </c>
      <c r="CV48" s="448" t="s">
        <v>50</v>
      </c>
      <c r="CW48" s="448" t="s">
        <v>50</v>
      </c>
      <c r="CX48" s="448" t="s">
        <v>50</v>
      </c>
      <c r="CY48" s="448" t="s">
        <v>50</v>
      </c>
      <c r="CZ48" s="448" t="s">
        <v>50</v>
      </c>
      <c r="DA48" s="448" t="s">
        <v>50</v>
      </c>
      <c r="DB48" s="448" t="s">
        <v>50</v>
      </c>
      <c r="DC48" s="448" t="s">
        <v>50</v>
      </c>
      <c r="DD48" s="448" t="s">
        <v>50</v>
      </c>
      <c r="DE48" s="448" t="s">
        <v>50</v>
      </c>
      <c r="DF48" s="448" t="s">
        <v>50</v>
      </c>
      <c r="DG48" s="448" t="s">
        <v>50</v>
      </c>
      <c r="DH48" s="448" t="s">
        <v>50</v>
      </c>
      <c r="DI48" s="448" t="s">
        <v>50</v>
      </c>
      <c r="DJ48" s="448" t="s">
        <v>50</v>
      </c>
      <c r="DK48" s="448" t="s">
        <v>50</v>
      </c>
      <c r="DL48" s="448" t="s">
        <v>572</v>
      </c>
      <c r="DM48" s="448" t="s">
        <v>572</v>
      </c>
      <c r="DN48" s="448" t="s">
        <v>572</v>
      </c>
      <c r="DO48" s="448" t="s">
        <v>572</v>
      </c>
    </row>
    <row r="49" spans="2:119">
      <c r="B49" s="448" t="s">
        <v>572</v>
      </c>
      <c r="C49" s="449">
        <v>6</v>
      </c>
      <c r="D49" s="449">
        <v>0</v>
      </c>
      <c r="E49" s="448" t="s">
        <v>334</v>
      </c>
      <c r="F49" s="448" t="s">
        <v>335</v>
      </c>
      <c r="G49" s="448" t="s">
        <v>336</v>
      </c>
      <c r="H49" s="448" t="s">
        <v>337</v>
      </c>
      <c r="I49" s="448" t="s">
        <v>482</v>
      </c>
      <c r="J49" s="448" t="s">
        <v>196</v>
      </c>
      <c r="K49" s="450" t="s">
        <v>571</v>
      </c>
      <c r="L49" s="450" t="s">
        <v>571</v>
      </c>
      <c r="M49" s="450" t="s">
        <v>571</v>
      </c>
      <c r="P49" s="828" t="s">
        <v>244</v>
      </c>
      <c r="R49" s="448" t="s">
        <v>245</v>
      </c>
      <c r="S49" s="448" t="s">
        <v>245</v>
      </c>
      <c r="T49" s="448" t="s">
        <v>245</v>
      </c>
      <c r="U49" s="448" t="s">
        <v>245</v>
      </c>
      <c r="V49" s="448" t="s">
        <v>245</v>
      </c>
      <c r="W49" s="448" t="s">
        <v>245</v>
      </c>
      <c r="X49" s="448" t="s">
        <v>245</v>
      </c>
      <c r="Y49" s="448" t="s">
        <v>245</v>
      </c>
      <c r="Z49" s="448" t="s">
        <v>245</v>
      </c>
      <c r="AA49" s="448" t="s">
        <v>245</v>
      </c>
      <c r="AB49" s="448" t="s">
        <v>245</v>
      </c>
      <c r="AC49" s="448" t="s">
        <v>245</v>
      </c>
      <c r="AD49" s="448" t="s">
        <v>245</v>
      </c>
      <c r="AE49" s="448" t="s">
        <v>245</v>
      </c>
      <c r="AF49" s="448" t="s">
        <v>245</v>
      </c>
      <c r="AG49" s="448" t="s">
        <v>245</v>
      </c>
      <c r="AH49" s="448" t="s">
        <v>245</v>
      </c>
      <c r="AI49" s="448" t="s">
        <v>245</v>
      </c>
      <c r="AJ49" s="448" t="s">
        <v>245</v>
      </c>
      <c r="AK49" s="448" t="s">
        <v>245</v>
      </c>
      <c r="AL49" s="448" t="s">
        <v>245</v>
      </c>
      <c r="AM49" s="448" t="s">
        <v>245</v>
      </c>
      <c r="AN49" s="448" t="s">
        <v>245</v>
      </c>
      <c r="AO49" s="448" t="s">
        <v>245</v>
      </c>
      <c r="AP49" s="448" t="s">
        <v>245</v>
      </c>
      <c r="AQ49" s="448" t="s">
        <v>245</v>
      </c>
      <c r="AR49" s="448" t="s">
        <v>245</v>
      </c>
      <c r="AS49" s="448" t="s">
        <v>245</v>
      </c>
      <c r="AT49" s="448" t="s">
        <v>245</v>
      </c>
      <c r="AU49" s="448" t="s">
        <v>245</v>
      </c>
      <c r="AV49" s="448" t="s">
        <v>245</v>
      </c>
      <c r="AW49" s="448" t="s">
        <v>245</v>
      </c>
      <c r="AX49" s="448" t="s">
        <v>245</v>
      </c>
      <c r="AY49" s="448" t="s">
        <v>245</v>
      </c>
      <c r="AZ49" s="448" t="s">
        <v>245</v>
      </c>
      <c r="BA49" s="448" t="s">
        <v>245</v>
      </c>
      <c r="BB49" s="448" t="s">
        <v>245</v>
      </c>
      <c r="BC49" s="448" t="s">
        <v>245</v>
      </c>
      <c r="BD49" s="448" t="s">
        <v>245</v>
      </c>
      <c r="BE49" s="448" t="s">
        <v>245</v>
      </c>
      <c r="BF49" s="448" t="s">
        <v>245</v>
      </c>
      <c r="BG49" s="448" t="s">
        <v>245</v>
      </c>
      <c r="BH49" s="448" t="s">
        <v>245</v>
      </c>
      <c r="BI49" s="448" t="s">
        <v>245</v>
      </c>
      <c r="BJ49" s="448" t="s">
        <v>245</v>
      </c>
      <c r="BK49" s="448" t="s">
        <v>245</v>
      </c>
      <c r="BL49" s="448" t="s">
        <v>245</v>
      </c>
      <c r="BO49" s="448" t="s">
        <v>701</v>
      </c>
      <c r="BP49" s="827" t="s">
        <v>754</v>
      </c>
      <c r="BQ49" s="448" t="s">
        <v>51</v>
      </c>
      <c r="BR49" s="448" t="s">
        <v>51</v>
      </c>
      <c r="BS49" s="448" t="s">
        <v>51</v>
      </c>
      <c r="BT49" s="448" t="s">
        <v>51</v>
      </c>
      <c r="BU49" s="448" t="s">
        <v>51</v>
      </c>
      <c r="BV49" s="448" t="s">
        <v>51</v>
      </c>
      <c r="BW49" s="448" t="s">
        <v>51</v>
      </c>
      <c r="BX49" s="448" t="s">
        <v>51</v>
      </c>
      <c r="BY49" s="448" t="s">
        <v>51</v>
      </c>
      <c r="BZ49" s="448" t="s">
        <v>51</v>
      </c>
      <c r="CA49" s="448" t="s">
        <v>51</v>
      </c>
      <c r="CB49" s="448" t="s">
        <v>51</v>
      </c>
      <c r="CC49" s="448" t="s">
        <v>51</v>
      </c>
      <c r="CD49" s="448" t="s">
        <v>51</v>
      </c>
      <c r="CE49" s="448" t="s">
        <v>51</v>
      </c>
      <c r="CF49" s="448" t="s">
        <v>51</v>
      </c>
      <c r="CG49" s="448" t="s">
        <v>51</v>
      </c>
      <c r="CH49" s="448" t="s">
        <v>51</v>
      </c>
      <c r="CI49" s="448" t="s">
        <v>51</v>
      </c>
      <c r="CJ49" s="448" t="s">
        <v>51</v>
      </c>
      <c r="CK49" s="448" t="s">
        <v>51</v>
      </c>
      <c r="CL49" s="448" t="s">
        <v>51</v>
      </c>
      <c r="CM49" s="448" t="s">
        <v>51</v>
      </c>
      <c r="CN49" s="448" t="s">
        <v>51</v>
      </c>
      <c r="CO49" s="448" t="s">
        <v>51</v>
      </c>
      <c r="CP49" s="448" t="s">
        <v>51</v>
      </c>
      <c r="CQ49" s="448" t="s">
        <v>51</v>
      </c>
      <c r="CR49" s="448" t="s">
        <v>51</v>
      </c>
      <c r="CS49" s="448" t="s">
        <v>51</v>
      </c>
      <c r="CT49" s="448" t="s">
        <v>51</v>
      </c>
      <c r="CU49" s="448" t="s">
        <v>51</v>
      </c>
      <c r="CV49" s="448" t="s">
        <v>51</v>
      </c>
      <c r="CW49" s="448" t="s">
        <v>51</v>
      </c>
      <c r="CX49" s="448" t="s">
        <v>51</v>
      </c>
      <c r="CY49" s="448" t="s">
        <v>51</v>
      </c>
      <c r="CZ49" s="448" t="s">
        <v>51</v>
      </c>
      <c r="DA49" s="448" t="s">
        <v>51</v>
      </c>
      <c r="DB49" s="448" t="s">
        <v>51</v>
      </c>
      <c r="DC49" s="448" t="s">
        <v>51</v>
      </c>
      <c r="DD49" s="448" t="s">
        <v>51</v>
      </c>
      <c r="DE49" s="448" t="s">
        <v>51</v>
      </c>
      <c r="DF49" s="448" t="s">
        <v>51</v>
      </c>
      <c r="DG49" s="448" t="s">
        <v>51</v>
      </c>
      <c r="DH49" s="448" t="s">
        <v>51</v>
      </c>
      <c r="DI49" s="448" t="s">
        <v>51</v>
      </c>
      <c r="DJ49" s="448" t="s">
        <v>51</v>
      </c>
      <c r="DK49" s="448" t="s">
        <v>51</v>
      </c>
      <c r="DL49" s="448" t="s">
        <v>51</v>
      </c>
      <c r="DM49" s="448" t="s">
        <v>50</v>
      </c>
      <c r="DN49" s="448" t="s">
        <v>50</v>
      </c>
      <c r="DO49" s="448" t="s">
        <v>50</v>
      </c>
    </row>
    <row r="50" spans="2:119">
      <c r="B50" s="448" t="s">
        <v>50</v>
      </c>
      <c r="C50" s="449">
        <v>5</v>
      </c>
      <c r="D50" s="449">
        <v>0</v>
      </c>
      <c r="E50" s="448" t="s">
        <v>338</v>
      </c>
      <c r="F50" s="448" t="s">
        <v>339</v>
      </c>
      <c r="G50" s="448" t="s">
        <v>340</v>
      </c>
      <c r="H50" s="448" t="s">
        <v>483</v>
      </c>
      <c r="I50" s="448" t="s">
        <v>194</v>
      </c>
      <c r="J50" s="450" t="s">
        <v>571</v>
      </c>
      <c r="K50" s="450" t="s">
        <v>571</v>
      </c>
      <c r="L50" s="450" t="s">
        <v>571</v>
      </c>
      <c r="M50" s="450" t="s">
        <v>571</v>
      </c>
      <c r="P50" s="828" t="s">
        <v>245</v>
      </c>
      <c r="R50" s="448" t="s">
        <v>246</v>
      </c>
      <c r="S50" s="448" t="s">
        <v>246</v>
      </c>
      <c r="T50" s="448" t="s">
        <v>246</v>
      </c>
      <c r="U50" s="448" t="s">
        <v>246</v>
      </c>
      <c r="V50" s="448" t="s">
        <v>246</v>
      </c>
      <c r="W50" s="448" t="s">
        <v>246</v>
      </c>
      <c r="X50" s="448" t="s">
        <v>246</v>
      </c>
      <c r="Y50" s="448" t="s">
        <v>246</v>
      </c>
      <c r="Z50" s="448" t="s">
        <v>246</v>
      </c>
      <c r="AA50" s="448" t="s">
        <v>246</v>
      </c>
      <c r="AB50" s="448" t="s">
        <v>246</v>
      </c>
      <c r="AC50" s="448" t="s">
        <v>246</v>
      </c>
      <c r="AD50" s="448" t="s">
        <v>246</v>
      </c>
      <c r="AE50" s="448" t="s">
        <v>246</v>
      </c>
      <c r="AF50" s="448" t="s">
        <v>246</v>
      </c>
      <c r="AG50" s="448" t="s">
        <v>246</v>
      </c>
      <c r="AH50" s="448" t="s">
        <v>246</v>
      </c>
      <c r="AI50" s="448" t="s">
        <v>246</v>
      </c>
      <c r="AJ50" s="448" t="s">
        <v>246</v>
      </c>
      <c r="AK50" s="448" t="s">
        <v>246</v>
      </c>
      <c r="AL50" s="448" t="s">
        <v>246</v>
      </c>
      <c r="AM50" s="448" t="s">
        <v>246</v>
      </c>
      <c r="AN50" s="448" t="s">
        <v>246</v>
      </c>
      <c r="AO50" s="448" t="s">
        <v>246</v>
      </c>
      <c r="AP50" s="448" t="s">
        <v>246</v>
      </c>
      <c r="AQ50" s="448" t="s">
        <v>246</v>
      </c>
      <c r="AR50" s="448" t="s">
        <v>246</v>
      </c>
      <c r="AS50" s="448" t="s">
        <v>246</v>
      </c>
      <c r="AT50" s="448" t="s">
        <v>246</v>
      </c>
      <c r="AU50" s="448" t="s">
        <v>246</v>
      </c>
      <c r="AV50" s="448" t="s">
        <v>246</v>
      </c>
      <c r="AW50" s="448" t="s">
        <v>246</v>
      </c>
      <c r="AX50" s="448" t="s">
        <v>246</v>
      </c>
      <c r="AY50" s="448" t="s">
        <v>246</v>
      </c>
      <c r="AZ50" s="448" t="s">
        <v>246</v>
      </c>
      <c r="BA50" s="448" t="s">
        <v>246</v>
      </c>
      <c r="BB50" s="448" t="s">
        <v>246</v>
      </c>
      <c r="BC50" s="448" t="s">
        <v>246</v>
      </c>
      <c r="BD50" s="448" t="s">
        <v>246</v>
      </c>
      <c r="BE50" s="448" t="s">
        <v>246</v>
      </c>
      <c r="BF50" s="448" t="s">
        <v>246</v>
      </c>
      <c r="BG50" s="448" t="s">
        <v>246</v>
      </c>
      <c r="BH50" s="448" t="s">
        <v>246</v>
      </c>
      <c r="BI50" s="448" t="s">
        <v>246</v>
      </c>
      <c r="BJ50" s="448" t="s">
        <v>246</v>
      </c>
      <c r="BK50" s="448" t="s">
        <v>246</v>
      </c>
      <c r="BL50" s="448" t="s">
        <v>246</v>
      </c>
      <c r="BO50" s="448" t="s">
        <v>702</v>
      </c>
      <c r="BP50" s="827" t="s">
        <v>755</v>
      </c>
      <c r="BQ50" s="448" t="s">
        <v>530</v>
      </c>
      <c r="BR50" s="448" t="s">
        <v>530</v>
      </c>
      <c r="BS50" s="448" t="s">
        <v>530</v>
      </c>
      <c r="BT50" s="448" t="s">
        <v>530</v>
      </c>
      <c r="BU50" s="448" t="s">
        <v>530</v>
      </c>
      <c r="BV50" s="448" t="s">
        <v>530</v>
      </c>
      <c r="BW50" s="448" t="s">
        <v>530</v>
      </c>
      <c r="BX50" s="448" t="s">
        <v>530</v>
      </c>
      <c r="BY50" s="448" t="s">
        <v>530</v>
      </c>
      <c r="BZ50" s="448" t="s">
        <v>530</v>
      </c>
      <c r="CA50" s="448" t="s">
        <v>530</v>
      </c>
      <c r="CB50" s="448" t="s">
        <v>530</v>
      </c>
      <c r="CC50" s="448" t="s">
        <v>530</v>
      </c>
      <c r="CD50" s="448" t="s">
        <v>530</v>
      </c>
      <c r="CE50" s="448" t="s">
        <v>530</v>
      </c>
      <c r="CF50" s="448" t="s">
        <v>530</v>
      </c>
      <c r="CG50" s="448" t="s">
        <v>530</v>
      </c>
      <c r="CH50" s="448" t="s">
        <v>530</v>
      </c>
      <c r="CI50" s="448" t="s">
        <v>530</v>
      </c>
      <c r="CJ50" s="448" t="s">
        <v>530</v>
      </c>
      <c r="CK50" s="448" t="s">
        <v>530</v>
      </c>
      <c r="CL50" s="448" t="s">
        <v>530</v>
      </c>
      <c r="CM50" s="448" t="s">
        <v>530</v>
      </c>
      <c r="CN50" s="448" t="s">
        <v>530</v>
      </c>
      <c r="CO50" s="448" t="s">
        <v>530</v>
      </c>
      <c r="CP50" s="448" t="s">
        <v>530</v>
      </c>
      <c r="CQ50" s="448" t="s">
        <v>530</v>
      </c>
      <c r="CR50" s="448" t="s">
        <v>530</v>
      </c>
      <c r="CS50" s="448" t="s">
        <v>530</v>
      </c>
      <c r="CT50" s="448" t="s">
        <v>530</v>
      </c>
      <c r="CU50" s="448" t="s">
        <v>530</v>
      </c>
      <c r="CV50" s="448" t="s">
        <v>530</v>
      </c>
      <c r="CW50" s="448" t="s">
        <v>530</v>
      </c>
      <c r="CX50" s="448" t="s">
        <v>530</v>
      </c>
      <c r="CY50" s="448" t="s">
        <v>530</v>
      </c>
      <c r="CZ50" s="448" t="s">
        <v>530</v>
      </c>
      <c r="DA50" s="448" t="s">
        <v>530</v>
      </c>
      <c r="DB50" s="448" t="s">
        <v>530</v>
      </c>
      <c r="DC50" s="448" t="s">
        <v>530</v>
      </c>
      <c r="DD50" s="448" t="s">
        <v>530</v>
      </c>
      <c r="DE50" s="448" t="s">
        <v>530</v>
      </c>
      <c r="DF50" s="448" t="s">
        <v>530</v>
      </c>
      <c r="DG50" s="448" t="s">
        <v>530</v>
      </c>
      <c r="DH50" s="448" t="s">
        <v>530</v>
      </c>
      <c r="DI50" s="448" t="s">
        <v>530</v>
      </c>
      <c r="DJ50" s="448" t="s">
        <v>530</v>
      </c>
      <c r="DK50" s="448" t="s">
        <v>530</v>
      </c>
      <c r="DL50" s="448" t="s">
        <v>530</v>
      </c>
      <c r="DM50" s="448" t="s">
        <v>530</v>
      </c>
      <c r="DN50" s="448" t="s">
        <v>51</v>
      </c>
      <c r="DO50" s="448" t="s">
        <v>51</v>
      </c>
    </row>
    <row r="51" spans="2:119">
      <c r="B51" s="448" t="s">
        <v>51</v>
      </c>
      <c r="C51" s="449">
        <v>9</v>
      </c>
      <c r="D51" s="449">
        <v>0</v>
      </c>
      <c r="E51" s="448" t="s">
        <v>341</v>
      </c>
      <c r="F51" s="448" t="s">
        <v>342</v>
      </c>
      <c r="G51" s="448" t="s">
        <v>343</v>
      </c>
      <c r="H51" s="448" t="s">
        <v>344</v>
      </c>
      <c r="I51" s="448" t="s">
        <v>345</v>
      </c>
      <c r="J51" s="448" t="s">
        <v>484</v>
      </c>
      <c r="K51" s="448" t="s">
        <v>485</v>
      </c>
      <c r="L51" s="448" t="s">
        <v>0</v>
      </c>
      <c r="M51" s="448" t="s">
        <v>276</v>
      </c>
      <c r="P51" s="828" t="s">
        <v>246</v>
      </c>
      <c r="R51" s="448" t="s">
        <v>247</v>
      </c>
      <c r="S51" s="448" t="s">
        <v>247</v>
      </c>
      <c r="T51" s="448" t="s">
        <v>247</v>
      </c>
      <c r="U51" s="448" t="s">
        <v>247</v>
      </c>
      <c r="V51" s="448" t="s">
        <v>247</v>
      </c>
      <c r="W51" s="448" t="s">
        <v>247</v>
      </c>
      <c r="X51" s="448" t="s">
        <v>247</v>
      </c>
      <c r="Y51" s="448" t="s">
        <v>247</v>
      </c>
      <c r="Z51" s="448" t="s">
        <v>247</v>
      </c>
      <c r="AA51" s="448" t="s">
        <v>247</v>
      </c>
      <c r="AB51" s="448" t="s">
        <v>247</v>
      </c>
      <c r="AC51" s="448" t="s">
        <v>247</v>
      </c>
      <c r="AD51" s="448" t="s">
        <v>247</v>
      </c>
      <c r="AE51" s="448" t="s">
        <v>247</v>
      </c>
      <c r="AF51" s="448" t="s">
        <v>247</v>
      </c>
      <c r="AG51" s="448" t="s">
        <v>247</v>
      </c>
      <c r="AH51" s="448" t="s">
        <v>247</v>
      </c>
      <c r="AI51" s="448" t="s">
        <v>247</v>
      </c>
      <c r="AJ51" s="448" t="s">
        <v>247</v>
      </c>
      <c r="AK51" s="448" t="s">
        <v>247</v>
      </c>
      <c r="AL51" s="448" t="s">
        <v>247</v>
      </c>
      <c r="AM51" s="448" t="s">
        <v>247</v>
      </c>
      <c r="AN51" s="448" t="s">
        <v>247</v>
      </c>
      <c r="AO51" s="448" t="s">
        <v>247</v>
      </c>
      <c r="AP51" s="448" t="s">
        <v>247</v>
      </c>
      <c r="AQ51" s="448" t="s">
        <v>247</v>
      </c>
      <c r="AR51" s="448" t="s">
        <v>247</v>
      </c>
      <c r="AS51" s="448" t="s">
        <v>247</v>
      </c>
      <c r="AT51" s="448" t="s">
        <v>247</v>
      </c>
      <c r="AU51" s="448" t="s">
        <v>247</v>
      </c>
      <c r="AV51" s="448" t="s">
        <v>247</v>
      </c>
      <c r="AW51" s="448" t="s">
        <v>247</v>
      </c>
      <c r="AX51" s="448" t="s">
        <v>247</v>
      </c>
      <c r="AY51" s="448" t="s">
        <v>247</v>
      </c>
      <c r="AZ51" s="448" t="s">
        <v>247</v>
      </c>
      <c r="BA51" s="448" t="s">
        <v>247</v>
      </c>
      <c r="BB51" s="448" t="s">
        <v>247</v>
      </c>
      <c r="BC51" s="448" t="s">
        <v>247</v>
      </c>
      <c r="BD51" s="448" t="s">
        <v>247</v>
      </c>
      <c r="BE51" s="448" t="s">
        <v>247</v>
      </c>
      <c r="BF51" s="448" t="s">
        <v>247</v>
      </c>
      <c r="BG51" s="448" t="s">
        <v>247</v>
      </c>
      <c r="BH51" s="448" t="s">
        <v>247</v>
      </c>
      <c r="BI51" s="448" t="s">
        <v>247</v>
      </c>
      <c r="BJ51" s="448" t="s">
        <v>247</v>
      </c>
      <c r="BK51" s="448" t="s">
        <v>247</v>
      </c>
      <c r="BL51" s="448" t="s">
        <v>247</v>
      </c>
      <c r="BO51" s="448" t="s">
        <v>703</v>
      </c>
      <c r="BP51" s="827" t="s">
        <v>756</v>
      </c>
      <c r="BQ51" s="448" t="s">
        <v>531</v>
      </c>
      <c r="BR51" s="448" t="s">
        <v>531</v>
      </c>
      <c r="BS51" s="448" t="s">
        <v>531</v>
      </c>
      <c r="BT51" s="448" t="s">
        <v>531</v>
      </c>
      <c r="BU51" s="448" t="s">
        <v>531</v>
      </c>
      <c r="BV51" s="448" t="s">
        <v>531</v>
      </c>
      <c r="BW51" s="448" t="s">
        <v>531</v>
      </c>
      <c r="BX51" s="448" t="s">
        <v>531</v>
      </c>
      <c r="BY51" s="448" t="s">
        <v>531</v>
      </c>
      <c r="BZ51" s="448" t="s">
        <v>531</v>
      </c>
      <c r="CA51" s="448" t="s">
        <v>531</v>
      </c>
      <c r="CB51" s="448" t="s">
        <v>531</v>
      </c>
      <c r="CC51" s="448" t="s">
        <v>531</v>
      </c>
      <c r="CD51" s="448" t="s">
        <v>531</v>
      </c>
      <c r="CE51" s="448" t="s">
        <v>531</v>
      </c>
      <c r="CF51" s="448" t="s">
        <v>531</v>
      </c>
      <c r="CG51" s="448" t="s">
        <v>531</v>
      </c>
      <c r="CH51" s="448" t="s">
        <v>531</v>
      </c>
      <c r="CI51" s="448" t="s">
        <v>531</v>
      </c>
      <c r="CJ51" s="448" t="s">
        <v>531</v>
      </c>
      <c r="CK51" s="448" t="s">
        <v>531</v>
      </c>
      <c r="CL51" s="448" t="s">
        <v>531</v>
      </c>
      <c r="CM51" s="448" t="s">
        <v>531</v>
      </c>
      <c r="CN51" s="448" t="s">
        <v>531</v>
      </c>
      <c r="CO51" s="448" t="s">
        <v>531</v>
      </c>
      <c r="CP51" s="448" t="s">
        <v>531</v>
      </c>
      <c r="CQ51" s="448" t="s">
        <v>531</v>
      </c>
      <c r="CR51" s="448" t="s">
        <v>531</v>
      </c>
      <c r="CS51" s="448" t="s">
        <v>531</v>
      </c>
      <c r="CT51" s="448" t="s">
        <v>531</v>
      </c>
      <c r="CU51" s="448" t="s">
        <v>531</v>
      </c>
      <c r="CV51" s="448" t="s">
        <v>531</v>
      </c>
      <c r="CW51" s="448" t="s">
        <v>531</v>
      </c>
      <c r="CX51" s="448" t="s">
        <v>531</v>
      </c>
      <c r="CY51" s="448" t="s">
        <v>531</v>
      </c>
      <c r="CZ51" s="448" t="s">
        <v>531</v>
      </c>
      <c r="DA51" s="448" t="s">
        <v>531</v>
      </c>
      <c r="DB51" s="448" t="s">
        <v>531</v>
      </c>
      <c r="DC51" s="448" t="s">
        <v>531</v>
      </c>
      <c r="DD51" s="448" t="s">
        <v>531</v>
      </c>
      <c r="DE51" s="448" t="s">
        <v>531</v>
      </c>
      <c r="DF51" s="448" t="s">
        <v>531</v>
      </c>
      <c r="DG51" s="448" t="s">
        <v>531</v>
      </c>
      <c r="DH51" s="448" t="s">
        <v>531</v>
      </c>
      <c r="DI51" s="448" t="s">
        <v>531</v>
      </c>
      <c r="DJ51" s="448" t="s">
        <v>531</v>
      </c>
      <c r="DK51" s="448" t="s">
        <v>531</v>
      </c>
      <c r="DL51" s="448" t="s">
        <v>531</v>
      </c>
      <c r="DM51" s="448" t="s">
        <v>531</v>
      </c>
      <c r="DN51" s="448" t="s">
        <v>531</v>
      </c>
      <c r="DO51" s="448" t="s">
        <v>530</v>
      </c>
    </row>
    <row r="52" spans="2:119">
      <c r="B52" s="448" t="s">
        <v>52</v>
      </c>
      <c r="C52" s="449">
        <v>3</v>
      </c>
      <c r="D52" s="449">
        <v>0</v>
      </c>
      <c r="E52" s="448" t="s">
        <v>493</v>
      </c>
      <c r="F52" s="448" t="s">
        <v>494</v>
      </c>
      <c r="G52" s="448" t="s">
        <v>269</v>
      </c>
      <c r="H52" s="450" t="s">
        <v>571</v>
      </c>
      <c r="I52" s="450" t="s">
        <v>571</v>
      </c>
      <c r="J52" s="450" t="s">
        <v>571</v>
      </c>
      <c r="K52" s="450" t="s">
        <v>571</v>
      </c>
      <c r="L52" s="450" t="s">
        <v>571</v>
      </c>
      <c r="M52" s="450" t="s">
        <v>571</v>
      </c>
      <c r="P52" s="828" t="s">
        <v>247</v>
      </c>
      <c r="R52" s="833" t="s">
        <v>248</v>
      </c>
      <c r="S52" s="833" t="s">
        <v>248</v>
      </c>
      <c r="T52" s="833" t="s">
        <v>248</v>
      </c>
      <c r="U52" s="833" t="s">
        <v>248</v>
      </c>
      <c r="V52" s="833" t="s">
        <v>248</v>
      </c>
      <c r="W52" s="833" t="s">
        <v>248</v>
      </c>
      <c r="X52" s="833" t="s">
        <v>248</v>
      </c>
      <c r="Y52" s="833" t="s">
        <v>248</v>
      </c>
      <c r="Z52" s="833" t="s">
        <v>248</v>
      </c>
      <c r="AA52" s="833" t="s">
        <v>248</v>
      </c>
      <c r="AB52" s="833" t="s">
        <v>248</v>
      </c>
      <c r="AC52" s="833" t="s">
        <v>248</v>
      </c>
      <c r="AD52" s="833" t="s">
        <v>248</v>
      </c>
      <c r="AE52" s="833" t="s">
        <v>248</v>
      </c>
      <c r="AF52" s="833" t="s">
        <v>248</v>
      </c>
      <c r="AG52" s="833" t="s">
        <v>248</v>
      </c>
      <c r="AH52" s="833" t="s">
        <v>248</v>
      </c>
      <c r="AI52" s="833" t="s">
        <v>248</v>
      </c>
      <c r="AJ52" s="833" t="s">
        <v>248</v>
      </c>
      <c r="AK52" s="833" t="s">
        <v>248</v>
      </c>
      <c r="AL52" s="833" t="s">
        <v>248</v>
      </c>
      <c r="AM52" s="833" t="s">
        <v>248</v>
      </c>
      <c r="AN52" s="833" t="s">
        <v>248</v>
      </c>
      <c r="AO52" s="833" t="s">
        <v>248</v>
      </c>
      <c r="AP52" s="833" t="s">
        <v>248</v>
      </c>
      <c r="AQ52" s="833" t="s">
        <v>248</v>
      </c>
      <c r="AR52" s="833" t="s">
        <v>248</v>
      </c>
      <c r="AS52" s="833" t="s">
        <v>248</v>
      </c>
      <c r="AT52" s="833" t="s">
        <v>248</v>
      </c>
      <c r="AU52" s="833" t="s">
        <v>248</v>
      </c>
      <c r="AV52" s="833" t="s">
        <v>248</v>
      </c>
      <c r="AW52" s="833" t="s">
        <v>248</v>
      </c>
      <c r="AX52" s="833" t="s">
        <v>248</v>
      </c>
      <c r="AY52" s="833" t="s">
        <v>248</v>
      </c>
      <c r="AZ52" s="833" t="s">
        <v>248</v>
      </c>
      <c r="BA52" s="833" t="s">
        <v>248</v>
      </c>
      <c r="BB52" s="833" t="s">
        <v>248</v>
      </c>
      <c r="BC52" s="833" t="s">
        <v>248</v>
      </c>
      <c r="BD52" s="833" t="s">
        <v>248</v>
      </c>
      <c r="BE52" s="833" t="s">
        <v>248</v>
      </c>
      <c r="BF52" s="833" t="s">
        <v>248</v>
      </c>
      <c r="BG52" s="833" t="s">
        <v>248</v>
      </c>
      <c r="BH52" s="833" t="s">
        <v>248</v>
      </c>
      <c r="BI52" s="833" t="s">
        <v>248</v>
      </c>
      <c r="BJ52" s="833" t="s">
        <v>248</v>
      </c>
      <c r="BK52" s="833" t="s">
        <v>248</v>
      </c>
      <c r="BL52" s="833" t="s">
        <v>248</v>
      </c>
      <c r="BO52" s="448" t="s">
        <v>704</v>
      </c>
      <c r="BP52" s="827" t="s">
        <v>757</v>
      </c>
      <c r="BQ52" s="827"/>
    </row>
    <row r="53" spans="2:119">
      <c r="B53" s="448" t="s">
        <v>53</v>
      </c>
      <c r="C53" s="449">
        <v>3</v>
      </c>
      <c r="D53" s="449">
        <v>0</v>
      </c>
      <c r="E53" s="448" t="s">
        <v>493</v>
      </c>
      <c r="F53" s="448" t="s">
        <v>494</v>
      </c>
      <c r="G53" s="448" t="s">
        <v>269</v>
      </c>
      <c r="H53" s="450" t="s">
        <v>571</v>
      </c>
      <c r="I53" s="450" t="s">
        <v>571</v>
      </c>
      <c r="J53" s="450" t="s">
        <v>571</v>
      </c>
      <c r="K53" s="450" t="s">
        <v>571</v>
      </c>
      <c r="L53" s="450" t="s">
        <v>571</v>
      </c>
      <c r="M53" s="450" t="s">
        <v>571</v>
      </c>
      <c r="P53" s="828" t="s">
        <v>248</v>
      </c>
      <c r="R53" s="448" t="s">
        <v>249</v>
      </c>
      <c r="S53" s="448" t="s">
        <v>249</v>
      </c>
      <c r="T53" s="448" t="s">
        <v>249</v>
      </c>
      <c r="U53" s="448" t="s">
        <v>249</v>
      </c>
      <c r="V53" s="448" t="s">
        <v>249</v>
      </c>
      <c r="W53" s="448" t="s">
        <v>249</v>
      </c>
      <c r="X53" s="448" t="s">
        <v>249</v>
      </c>
      <c r="Y53" s="448" t="s">
        <v>249</v>
      </c>
      <c r="Z53" s="448" t="s">
        <v>249</v>
      </c>
      <c r="AA53" s="448" t="s">
        <v>249</v>
      </c>
      <c r="AB53" s="448" t="s">
        <v>249</v>
      </c>
      <c r="AC53" s="448" t="s">
        <v>249</v>
      </c>
      <c r="AD53" s="448" t="s">
        <v>249</v>
      </c>
      <c r="AE53" s="448" t="s">
        <v>249</v>
      </c>
      <c r="AF53" s="448" t="s">
        <v>249</v>
      </c>
      <c r="AG53" s="448" t="s">
        <v>249</v>
      </c>
      <c r="AH53" s="448" t="s">
        <v>249</v>
      </c>
      <c r="AI53" s="448" t="s">
        <v>249</v>
      </c>
      <c r="AJ53" s="448" t="s">
        <v>249</v>
      </c>
      <c r="AK53" s="448" t="s">
        <v>249</v>
      </c>
      <c r="AL53" s="448" t="s">
        <v>249</v>
      </c>
      <c r="AM53" s="448" t="s">
        <v>249</v>
      </c>
      <c r="AN53" s="448" t="s">
        <v>249</v>
      </c>
      <c r="AO53" s="448" t="s">
        <v>249</v>
      </c>
      <c r="AP53" s="448" t="s">
        <v>249</v>
      </c>
      <c r="AQ53" s="448" t="s">
        <v>249</v>
      </c>
      <c r="AR53" s="448" t="s">
        <v>249</v>
      </c>
      <c r="AS53" s="448" t="s">
        <v>249</v>
      </c>
      <c r="AT53" s="448" t="s">
        <v>249</v>
      </c>
      <c r="AU53" s="448" t="s">
        <v>249</v>
      </c>
      <c r="AV53" s="448" t="s">
        <v>249</v>
      </c>
      <c r="AW53" s="448" t="s">
        <v>249</v>
      </c>
      <c r="AX53" s="448" t="s">
        <v>249</v>
      </c>
      <c r="AY53" s="448" t="s">
        <v>249</v>
      </c>
      <c r="AZ53" s="448" t="s">
        <v>249</v>
      </c>
      <c r="BA53" s="448" t="s">
        <v>249</v>
      </c>
      <c r="BB53" s="448" t="s">
        <v>249</v>
      </c>
      <c r="BC53" s="448" t="s">
        <v>249</v>
      </c>
      <c r="BD53" s="448" t="s">
        <v>249</v>
      </c>
      <c r="BE53" s="448" t="s">
        <v>249</v>
      </c>
      <c r="BF53" s="448" t="s">
        <v>249</v>
      </c>
      <c r="BG53" s="448" t="s">
        <v>249</v>
      </c>
      <c r="BH53" s="448" t="s">
        <v>249</v>
      </c>
      <c r="BI53" s="448" t="s">
        <v>249</v>
      </c>
      <c r="BJ53" s="448" t="s">
        <v>249</v>
      </c>
      <c r="BK53" s="448" t="s">
        <v>249</v>
      </c>
      <c r="BL53" s="448" t="s">
        <v>249</v>
      </c>
    </row>
    <row r="54" spans="2:119">
      <c r="P54" s="828" t="s">
        <v>249</v>
      </c>
      <c r="R54" s="448" t="s">
        <v>250</v>
      </c>
      <c r="S54" s="448" t="s">
        <v>250</v>
      </c>
      <c r="T54" s="448" t="s">
        <v>250</v>
      </c>
      <c r="U54" s="448" t="s">
        <v>250</v>
      </c>
      <c r="V54" s="448" t="s">
        <v>250</v>
      </c>
      <c r="W54" s="448" t="s">
        <v>250</v>
      </c>
      <c r="X54" s="448" t="s">
        <v>250</v>
      </c>
      <c r="Y54" s="448" t="s">
        <v>250</v>
      </c>
      <c r="Z54" s="448" t="s">
        <v>250</v>
      </c>
      <c r="AA54" s="448" t="s">
        <v>250</v>
      </c>
      <c r="AB54" s="448" t="s">
        <v>250</v>
      </c>
      <c r="AC54" s="448" t="s">
        <v>250</v>
      </c>
      <c r="AD54" s="448" t="s">
        <v>250</v>
      </c>
      <c r="AE54" s="448" t="s">
        <v>250</v>
      </c>
      <c r="AF54" s="448" t="s">
        <v>250</v>
      </c>
      <c r="AG54" s="448" t="s">
        <v>250</v>
      </c>
      <c r="AH54" s="448" t="s">
        <v>250</v>
      </c>
      <c r="AI54" s="448" t="s">
        <v>250</v>
      </c>
      <c r="AJ54" s="448" t="s">
        <v>250</v>
      </c>
      <c r="AK54" s="448" t="s">
        <v>250</v>
      </c>
      <c r="AL54" s="448" t="s">
        <v>250</v>
      </c>
      <c r="AM54" s="448" t="s">
        <v>250</v>
      </c>
      <c r="AN54" s="448" t="s">
        <v>250</v>
      </c>
      <c r="AO54" s="448" t="s">
        <v>250</v>
      </c>
      <c r="AP54" s="448" t="s">
        <v>250</v>
      </c>
      <c r="AQ54" s="448" t="s">
        <v>250</v>
      </c>
      <c r="AR54" s="448" t="s">
        <v>250</v>
      </c>
      <c r="AS54" s="448" t="s">
        <v>250</v>
      </c>
      <c r="AT54" s="448" t="s">
        <v>250</v>
      </c>
      <c r="AU54" s="448" t="s">
        <v>250</v>
      </c>
      <c r="AV54" s="448" t="s">
        <v>250</v>
      </c>
      <c r="AW54" s="448" t="s">
        <v>250</v>
      </c>
      <c r="AX54" s="448" t="s">
        <v>250</v>
      </c>
      <c r="AY54" s="448" t="s">
        <v>250</v>
      </c>
      <c r="AZ54" s="448" t="s">
        <v>250</v>
      </c>
      <c r="BA54" s="448" t="s">
        <v>250</v>
      </c>
      <c r="BB54" s="448" t="s">
        <v>250</v>
      </c>
      <c r="BC54" s="448" t="s">
        <v>250</v>
      </c>
      <c r="BD54" s="448" t="s">
        <v>250</v>
      </c>
      <c r="BE54" s="448" t="s">
        <v>250</v>
      </c>
      <c r="BF54" s="448" t="s">
        <v>250</v>
      </c>
      <c r="BG54" s="448" t="s">
        <v>250</v>
      </c>
      <c r="BH54" s="448" t="s">
        <v>250</v>
      </c>
      <c r="BI54" s="448" t="s">
        <v>250</v>
      </c>
      <c r="BJ54" s="448" t="s">
        <v>250</v>
      </c>
      <c r="BK54" s="448" t="s">
        <v>250</v>
      </c>
      <c r="BL54" s="448" t="s">
        <v>250</v>
      </c>
    </row>
    <row r="55" spans="2:119">
      <c r="P55" s="828" t="s">
        <v>250</v>
      </c>
      <c r="R55" s="448" t="s">
        <v>251</v>
      </c>
      <c r="S55" s="448" t="s">
        <v>251</v>
      </c>
      <c r="T55" s="448" t="s">
        <v>251</v>
      </c>
      <c r="U55" s="448" t="s">
        <v>251</v>
      </c>
      <c r="V55" s="448" t="s">
        <v>251</v>
      </c>
      <c r="W55" s="448" t="s">
        <v>251</v>
      </c>
      <c r="X55" s="448" t="s">
        <v>251</v>
      </c>
      <c r="Y55" s="448" t="s">
        <v>251</v>
      </c>
      <c r="Z55" s="448" t="s">
        <v>251</v>
      </c>
      <c r="AA55" s="448" t="s">
        <v>251</v>
      </c>
      <c r="AB55" s="448" t="s">
        <v>251</v>
      </c>
      <c r="AC55" s="448" t="s">
        <v>251</v>
      </c>
      <c r="AD55" s="448" t="s">
        <v>251</v>
      </c>
      <c r="AE55" s="448" t="s">
        <v>251</v>
      </c>
      <c r="AF55" s="448" t="s">
        <v>251</v>
      </c>
      <c r="AG55" s="448" t="s">
        <v>251</v>
      </c>
      <c r="AH55" s="448" t="s">
        <v>251</v>
      </c>
      <c r="AI55" s="448" t="s">
        <v>251</v>
      </c>
      <c r="AJ55" s="448" t="s">
        <v>251</v>
      </c>
      <c r="AK55" s="448" t="s">
        <v>251</v>
      </c>
      <c r="AL55" s="448" t="s">
        <v>251</v>
      </c>
      <c r="AM55" s="448" t="s">
        <v>251</v>
      </c>
      <c r="AN55" s="448" t="s">
        <v>251</v>
      </c>
      <c r="AO55" s="448" t="s">
        <v>251</v>
      </c>
      <c r="AP55" s="448" t="s">
        <v>251</v>
      </c>
      <c r="AQ55" s="448" t="s">
        <v>251</v>
      </c>
      <c r="AR55" s="448" t="s">
        <v>251</v>
      </c>
      <c r="AS55" s="448" t="s">
        <v>251</v>
      </c>
      <c r="AT55" s="448" t="s">
        <v>251</v>
      </c>
      <c r="AU55" s="448" t="s">
        <v>251</v>
      </c>
      <c r="AV55" s="448" t="s">
        <v>251</v>
      </c>
      <c r="AW55" s="448" t="s">
        <v>251</v>
      </c>
      <c r="AX55" s="448" t="s">
        <v>251</v>
      </c>
      <c r="AY55" s="448" t="s">
        <v>251</v>
      </c>
      <c r="AZ55" s="448" t="s">
        <v>251</v>
      </c>
      <c r="BA55" s="448" t="s">
        <v>251</v>
      </c>
      <c r="BB55" s="448" t="s">
        <v>251</v>
      </c>
      <c r="BC55" s="448" t="s">
        <v>251</v>
      </c>
      <c r="BD55" s="448" t="s">
        <v>251</v>
      </c>
      <c r="BE55" s="448" t="s">
        <v>251</v>
      </c>
      <c r="BF55" s="448" t="s">
        <v>251</v>
      </c>
      <c r="BG55" s="448" t="s">
        <v>251</v>
      </c>
      <c r="BH55" s="448" t="s">
        <v>251</v>
      </c>
      <c r="BI55" s="448" t="s">
        <v>251</v>
      </c>
      <c r="BJ55" s="448" t="s">
        <v>251</v>
      </c>
      <c r="BK55" s="448" t="s">
        <v>251</v>
      </c>
      <c r="BL55" s="448" t="s">
        <v>251</v>
      </c>
    </row>
    <row r="56" spans="2:119">
      <c r="P56" s="828" t="s">
        <v>251</v>
      </c>
      <c r="R56" s="448" t="s">
        <v>252</v>
      </c>
      <c r="S56" s="448" t="s">
        <v>252</v>
      </c>
      <c r="T56" s="448" t="s">
        <v>252</v>
      </c>
      <c r="U56" s="448" t="s">
        <v>252</v>
      </c>
      <c r="V56" s="448" t="s">
        <v>252</v>
      </c>
      <c r="W56" s="448" t="s">
        <v>252</v>
      </c>
      <c r="X56" s="448" t="s">
        <v>252</v>
      </c>
      <c r="Y56" s="448" t="s">
        <v>252</v>
      </c>
      <c r="Z56" s="448" t="s">
        <v>252</v>
      </c>
      <c r="AA56" s="448" t="s">
        <v>252</v>
      </c>
      <c r="AB56" s="448" t="s">
        <v>252</v>
      </c>
      <c r="AC56" s="448" t="s">
        <v>252</v>
      </c>
      <c r="AD56" s="448" t="s">
        <v>252</v>
      </c>
      <c r="AE56" s="448" t="s">
        <v>252</v>
      </c>
      <c r="AF56" s="448" t="s">
        <v>252</v>
      </c>
      <c r="AG56" s="448" t="s">
        <v>252</v>
      </c>
      <c r="AH56" s="448" t="s">
        <v>252</v>
      </c>
      <c r="AI56" s="448" t="s">
        <v>252</v>
      </c>
      <c r="AJ56" s="448" t="s">
        <v>252</v>
      </c>
      <c r="AK56" s="448" t="s">
        <v>252</v>
      </c>
      <c r="AL56" s="448" t="s">
        <v>252</v>
      </c>
      <c r="AM56" s="448" t="s">
        <v>252</v>
      </c>
      <c r="AN56" s="448" t="s">
        <v>252</v>
      </c>
      <c r="AO56" s="448" t="s">
        <v>252</v>
      </c>
      <c r="AP56" s="448" t="s">
        <v>252</v>
      </c>
      <c r="AQ56" s="448" t="s">
        <v>252</v>
      </c>
      <c r="AR56" s="448" t="s">
        <v>252</v>
      </c>
      <c r="AS56" s="448" t="s">
        <v>252</v>
      </c>
      <c r="AT56" s="448" t="s">
        <v>252</v>
      </c>
      <c r="AU56" s="448" t="s">
        <v>252</v>
      </c>
      <c r="AV56" s="448" t="s">
        <v>252</v>
      </c>
      <c r="AW56" s="448" t="s">
        <v>252</v>
      </c>
      <c r="AX56" s="448" t="s">
        <v>252</v>
      </c>
      <c r="AY56" s="448" t="s">
        <v>252</v>
      </c>
      <c r="AZ56" s="448" t="s">
        <v>252</v>
      </c>
      <c r="BA56" s="448" t="s">
        <v>252</v>
      </c>
      <c r="BB56" s="448" t="s">
        <v>252</v>
      </c>
      <c r="BC56" s="448" t="s">
        <v>252</v>
      </c>
      <c r="BD56" s="448" t="s">
        <v>252</v>
      </c>
      <c r="BE56" s="448" t="s">
        <v>252</v>
      </c>
      <c r="BF56" s="448" t="s">
        <v>252</v>
      </c>
      <c r="BG56" s="448" t="s">
        <v>252</v>
      </c>
      <c r="BH56" s="448" t="s">
        <v>252</v>
      </c>
      <c r="BI56" s="448" t="s">
        <v>252</v>
      </c>
      <c r="BJ56" s="448" t="s">
        <v>252</v>
      </c>
      <c r="BK56" s="448" t="s">
        <v>252</v>
      </c>
      <c r="BL56" s="448" t="s">
        <v>252</v>
      </c>
    </row>
    <row r="57" spans="2:119">
      <c r="P57" s="828" t="s">
        <v>252</v>
      </c>
      <c r="R57" s="448" t="s">
        <v>253</v>
      </c>
      <c r="S57" s="448" t="s">
        <v>253</v>
      </c>
      <c r="T57" s="448" t="s">
        <v>253</v>
      </c>
      <c r="U57" s="448" t="s">
        <v>253</v>
      </c>
      <c r="V57" s="448" t="s">
        <v>253</v>
      </c>
      <c r="W57" s="448" t="s">
        <v>253</v>
      </c>
      <c r="X57" s="448" t="s">
        <v>253</v>
      </c>
      <c r="Y57" s="448" t="s">
        <v>253</v>
      </c>
      <c r="Z57" s="448" t="s">
        <v>253</v>
      </c>
      <c r="AA57" s="448" t="s">
        <v>253</v>
      </c>
      <c r="AB57" s="448" t="s">
        <v>253</v>
      </c>
      <c r="AC57" s="448" t="s">
        <v>253</v>
      </c>
      <c r="AD57" s="448" t="s">
        <v>253</v>
      </c>
      <c r="AE57" s="448" t="s">
        <v>253</v>
      </c>
      <c r="AF57" s="448" t="s">
        <v>253</v>
      </c>
      <c r="AG57" s="448" t="s">
        <v>253</v>
      </c>
      <c r="AH57" s="448" t="s">
        <v>253</v>
      </c>
      <c r="AI57" s="448" t="s">
        <v>253</v>
      </c>
      <c r="AJ57" s="448" t="s">
        <v>253</v>
      </c>
      <c r="AK57" s="448" t="s">
        <v>253</v>
      </c>
      <c r="AL57" s="448" t="s">
        <v>253</v>
      </c>
      <c r="AM57" s="448" t="s">
        <v>253</v>
      </c>
      <c r="AN57" s="448" t="s">
        <v>253</v>
      </c>
      <c r="AO57" s="448" t="s">
        <v>253</v>
      </c>
      <c r="AP57" s="448" t="s">
        <v>253</v>
      </c>
      <c r="AQ57" s="448" t="s">
        <v>253</v>
      </c>
      <c r="AR57" s="448" t="s">
        <v>253</v>
      </c>
      <c r="AS57" s="448" t="s">
        <v>253</v>
      </c>
      <c r="AT57" s="448" t="s">
        <v>253</v>
      </c>
      <c r="AU57" s="448" t="s">
        <v>253</v>
      </c>
      <c r="AV57" s="448" t="s">
        <v>253</v>
      </c>
      <c r="AW57" s="448" t="s">
        <v>253</v>
      </c>
      <c r="AX57" s="448" t="s">
        <v>253</v>
      </c>
      <c r="AY57" s="448" t="s">
        <v>253</v>
      </c>
      <c r="AZ57" s="448" t="s">
        <v>253</v>
      </c>
      <c r="BA57" s="448" t="s">
        <v>253</v>
      </c>
      <c r="BB57" s="448" t="s">
        <v>253</v>
      </c>
      <c r="BC57" s="448" t="s">
        <v>253</v>
      </c>
      <c r="BD57" s="448" t="s">
        <v>253</v>
      </c>
      <c r="BE57" s="448" t="s">
        <v>253</v>
      </c>
      <c r="BF57" s="448" t="s">
        <v>253</v>
      </c>
      <c r="BG57" s="448" t="s">
        <v>253</v>
      </c>
      <c r="BH57" s="448" t="s">
        <v>253</v>
      </c>
      <c r="BI57" s="448" t="s">
        <v>253</v>
      </c>
      <c r="BJ57" s="448" t="s">
        <v>253</v>
      </c>
      <c r="BK57" s="448" t="s">
        <v>253</v>
      </c>
      <c r="BL57" s="448" t="s">
        <v>253</v>
      </c>
    </row>
    <row r="58" spans="2:119">
      <c r="P58" s="828" t="s">
        <v>253</v>
      </c>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0"/>
  </sheetPr>
  <dimension ref="A1:GI228"/>
  <sheetViews>
    <sheetView zoomScaleNormal="100" workbookViewId="0">
      <pane xSplit="13" ySplit="17" topLeftCell="N18" activePane="bottomRight" state="frozen"/>
      <selection pane="topRight" activeCell="N1" sqref="N1"/>
      <selection pane="bottomLeft" activeCell="A18" sqref="A18"/>
      <selection pane="bottomRight" activeCell="BJ2" sqref="BJ2:CC3"/>
    </sheetView>
  </sheetViews>
  <sheetFormatPr defaultColWidth="3.875" defaultRowHeight="56.25" customHeight="1"/>
  <cols>
    <col min="1" max="3" width="1.875" style="893" customWidth="1"/>
    <col min="4" max="15" width="1.875" style="44" customWidth="1"/>
    <col min="16" max="16" width="3.375" style="44" customWidth="1"/>
    <col min="17" max="17" width="3.625" style="44" customWidth="1"/>
    <col min="18" max="18" width="12.25" style="44" customWidth="1"/>
    <col min="19" max="19" width="2.5" style="44" customWidth="1"/>
    <col min="20" max="63" width="1.875" style="44" customWidth="1"/>
    <col min="64" max="64" width="1.625" style="44" customWidth="1"/>
    <col min="65" max="118" width="1.875" style="44" customWidth="1"/>
    <col min="119" max="119" width="2" style="44" customWidth="1"/>
    <col min="120" max="127" width="1.875" style="44" customWidth="1"/>
    <col min="128" max="137" width="1.875" style="490" customWidth="1"/>
    <col min="138" max="138" width="16.25" style="490" bestFit="1" customWidth="1"/>
    <col min="139" max="139" width="18.75" style="490" bestFit="1" customWidth="1"/>
    <col min="140" max="140" width="17.5" style="490" customWidth="1"/>
    <col min="141" max="141" width="14.25" style="490" customWidth="1"/>
    <col min="142" max="151" width="3.875" style="490"/>
    <col min="152" max="152" width="7.5" style="490" bestFit="1" customWidth="1"/>
    <col min="153" max="154" width="3.875" style="490"/>
    <col min="155" max="162" width="6" style="490" bestFit="1" customWidth="1"/>
    <col min="163" max="191" width="3.875" style="490"/>
    <col min="192" max="16384" width="3.875" style="44"/>
  </cols>
  <sheetData>
    <row r="1" spans="1:191" s="733" customFormat="1" ht="19.5" customHeight="1" thickBot="1">
      <c r="A1" s="880"/>
      <c r="B1" s="880"/>
      <c r="C1" s="880"/>
      <c r="E1" s="731"/>
      <c r="F1" s="731"/>
      <c r="G1" s="732"/>
      <c r="H1" s="732"/>
      <c r="I1" s="732"/>
      <c r="J1" s="732"/>
      <c r="K1" s="732"/>
      <c r="L1" s="732"/>
      <c r="M1" s="732"/>
      <c r="N1" s="732"/>
      <c r="O1" s="732"/>
      <c r="P1" s="732"/>
      <c r="Q1" s="881" t="s">
        <v>111</v>
      </c>
      <c r="R1" s="881"/>
      <c r="S1" s="44"/>
      <c r="T1" s="33"/>
      <c r="U1" s="33"/>
      <c r="V1" s="33"/>
      <c r="W1" s="33"/>
      <c r="X1" s="33"/>
      <c r="Y1" s="882" t="s">
        <v>353</v>
      </c>
      <c r="Z1" s="33"/>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731"/>
      <c r="DD1" s="731"/>
      <c r="DE1" s="731"/>
      <c r="DF1" s="731"/>
      <c r="DG1" s="731"/>
      <c r="DH1" s="731"/>
      <c r="DI1" s="731"/>
      <c r="DJ1" s="731"/>
      <c r="DK1" s="731"/>
      <c r="DL1" s="731"/>
      <c r="DM1" s="731"/>
      <c r="DN1" s="731"/>
      <c r="DX1" s="837"/>
      <c r="DY1" s="837"/>
      <c r="DZ1" s="837"/>
      <c r="EA1" s="837"/>
      <c r="EB1" s="837"/>
      <c r="EC1" s="837"/>
      <c r="ED1" s="837"/>
      <c r="EE1" s="837"/>
      <c r="EF1" s="837"/>
      <c r="EG1" s="837"/>
      <c r="EH1" s="862" t="s">
        <v>491</v>
      </c>
      <c r="EI1" s="862" t="s">
        <v>490</v>
      </c>
      <c r="EJ1" s="862"/>
      <c r="EK1" s="837"/>
      <c r="EL1" s="945" t="s">
        <v>795</v>
      </c>
      <c r="EM1" s="862"/>
      <c r="EN1" s="862"/>
      <c r="EO1" s="862"/>
      <c r="EP1" s="837"/>
      <c r="EQ1" s="837"/>
      <c r="ER1" s="837"/>
      <c r="ES1" s="837"/>
      <c r="ET1" s="837"/>
      <c r="EU1" s="837"/>
      <c r="EV1" s="837"/>
      <c r="EW1" s="837"/>
      <c r="EX1" s="837"/>
      <c r="EY1" s="837"/>
      <c r="EZ1" s="837"/>
      <c r="FA1" s="837"/>
      <c r="FB1" s="837"/>
      <c r="FC1" s="837"/>
      <c r="FD1" s="837"/>
      <c r="FE1" s="837"/>
      <c r="FF1" s="837"/>
      <c r="FG1" s="837"/>
      <c r="FH1" s="837"/>
      <c r="FI1" s="837"/>
      <c r="FJ1" s="837"/>
      <c r="FK1" s="837"/>
      <c r="FL1" s="837"/>
      <c r="FM1" s="837"/>
      <c r="FN1" s="837"/>
      <c r="FO1" s="837"/>
      <c r="FP1" s="837"/>
      <c r="FQ1" s="837"/>
      <c r="FR1" s="837"/>
      <c r="FS1" s="837"/>
      <c r="FT1" s="837"/>
      <c r="FU1" s="837"/>
      <c r="FV1" s="837"/>
      <c r="FW1" s="837"/>
      <c r="FX1" s="837"/>
      <c r="FY1" s="837"/>
      <c r="FZ1" s="837"/>
      <c r="GA1" s="837"/>
      <c r="GB1" s="837"/>
      <c r="GC1" s="837"/>
      <c r="GD1" s="837"/>
      <c r="GE1" s="837"/>
      <c r="GF1" s="837"/>
      <c r="GG1" s="837"/>
      <c r="GH1" s="837"/>
      <c r="GI1" s="837"/>
    </row>
    <row r="2" spans="1:191" s="733" customFormat="1" ht="7.7" customHeight="1">
      <c r="A2" s="880"/>
      <c r="B2" s="880"/>
      <c r="C2" s="880"/>
      <c r="E2" s="731"/>
      <c r="F2" s="731"/>
      <c r="G2" s="732"/>
      <c r="H2" s="732"/>
      <c r="I2" s="732"/>
      <c r="J2" s="732"/>
      <c r="K2" s="732"/>
      <c r="L2" s="732"/>
      <c r="M2" s="732"/>
      <c r="N2" s="732"/>
      <c r="O2" s="732"/>
      <c r="P2" s="732"/>
      <c r="Q2" s="881"/>
      <c r="R2" s="881"/>
      <c r="S2" s="44"/>
      <c r="T2" s="33"/>
      <c r="U2" s="33"/>
      <c r="V2" s="33"/>
      <c r="W2" s="33"/>
      <c r="X2" s="33"/>
      <c r="Y2" s="882"/>
      <c r="Z2" s="33"/>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1"/>
      <c r="BC2" s="1142" t="s">
        <v>66</v>
      </c>
      <c r="BD2" s="1143"/>
      <c r="BE2" s="1143"/>
      <c r="BF2" s="1143"/>
      <c r="BG2" s="1143"/>
      <c r="BH2" s="1143"/>
      <c r="BI2" s="1143"/>
      <c r="BJ2" s="1464"/>
      <c r="BK2" s="1464"/>
      <c r="BL2" s="1464"/>
      <c r="BM2" s="1464"/>
      <c r="BN2" s="1464"/>
      <c r="BO2" s="1464"/>
      <c r="BP2" s="1464"/>
      <c r="BQ2" s="1464"/>
      <c r="BR2" s="1464"/>
      <c r="BS2" s="1464"/>
      <c r="BT2" s="1464"/>
      <c r="BU2" s="1464"/>
      <c r="BV2" s="1464"/>
      <c r="BW2" s="1464"/>
      <c r="BX2" s="1464"/>
      <c r="BY2" s="1464"/>
      <c r="BZ2" s="1464"/>
      <c r="CA2" s="1464"/>
      <c r="CB2" s="1464"/>
      <c r="CC2" s="1465"/>
      <c r="CD2" s="731"/>
      <c r="CE2" s="666"/>
      <c r="CF2" s="666"/>
      <c r="CG2" s="666"/>
      <c r="CH2" s="666"/>
      <c r="CI2" s="666"/>
      <c r="CJ2" s="666"/>
      <c r="CK2" s="692"/>
      <c r="CL2" s="666"/>
      <c r="CM2" s="666"/>
      <c r="CN2" s="666"/>
      <c r="CO2" s="666"/>
      <c r="CP2" s="666"/>
      <c r="CQ2" s="666"/>
      <c r="CR2" s="666"/>
      <c r="CS2" s="693"/>
      <c r="CT2" s="731"/>
      <c r="CU2" s="731"/>
      <c r="CV2" s="731"/>
      <c r="CW2" s="731"/>
      <c r="CX2" s="731"/>
      <c r="CY2" s="731"/>
      <c r="CZ2" s="731"/>
      <c r="DA2" s="731"/>
      <c r="DB2" s="731"/>
      <c r="DC2" s="731"/>
      <c r="DD2" s="731"/>
      <c r="DE2" s="731"/>
      <c r="DF2" s="731"/>
      <c r="DG2" s="731"/>
      <c r="DH2" s="731"/>
      <c r="DI2" s="731"/>
      <c r="DJ2" s="731"/>
      <c r="DK2" s="731"/>
      <c r="DL2" s="731"/>
      <c r="DM2" s="731"/>
      <c r="DN2" s="731"/>
      <c r="DX2" s="837"/>
      <c r="DY2" s="837"/>
      <c r="DZ2" s="837"/>
      <c r="EA2" s="837"/>
      <c r="EB2" s="837"/>
      <c r="EC2" s="837"/>
      <c r="ED2" s="837"/>
      <c r="EE2" s="837"/>
      <c r="EF2" s="837"/>
      <c r="EG2" s="837"/>
      <c r="EH2" s="862"/>
      <c r="EI2" s="862"/>
      <c r="EJ2" s="862"/>
      <c r="EK2" s="862"/>
      <c r="EL2" s="862"/>
      <c r="EM2" s="862"/>
      <c r="EN2" s="862"/>
      <c r="EO2" s="862"/>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c r="FX2" s="837"/>
      <c r="FY2" s="837"/>
      <c r="FZ2" s="837"/>
      <c r="GA2" s="837"/>
      <c r="GB2" s="837"/>
      <c r="GC2" s="837"/>
      <c r="GD2" s="837"/>
      <c r="GE2" s="837"/>
      <c r="GF2" s="837"/>
      <c r="GG2" s="837"/>
      <c r="GH2" s="837"/>
      <c r="GI2" s="837"/>
    </row>
    <row r="3" spans="1:191" s="733" customFormat="1" ht="26.25" customHeight="1">
      <c r="A3" s="401"/>
      <c r="B3" s="401"/>
      <c r="C3" s="401"/>
      <c r="P3" s="731"/>
      <c r="Q3" s="731"/>
      <c r="R3" s="731"/>
      <c r="S3" s="731"/>
      <c r="T3" s="731"/>
      <c r="U3" s="731"/>
      <c r="V3" s="731"/>
      <c r="W3" s="731"/>
      <c r="Y3" s="883" t="s">
        <v>801</v>
      </c>
      <c r="Z3" s="731"/>
      <c r="AB3" s="884"/>
      <c r="AC3" s="885"/>
      <c r="AD3" s="885"/>
      <c r="AE3" s="732"/>
      <c r="AF3" s="731"/>
      <c r="AG3" s="731"/>
      <c r="AH3" s="731"/>
      <c r="AI3" s="731"/>
      <c r="AJ3" s="731"/>
      <c r="AK3" s="731"/>
      <c r="AL3" s="731"/>
      <c r="AM3" s="731"/>
      <c r="AN3" s="731"/>
      <c r="AR3" s="731"/>
      <c r="AS3" s="731"/>
      <c r="AT3" s="731"/>
      <c r="AU3" s="731"/>
      <c r="AV3" s="731"/>
      <c r="AW3" s="731"/>
      <c r="AX3" s="731"/>
      <c r="AY3" s="731"/>
      <c r="AZ3" s="731"/>
      <c r="BA3" s="731"/>
      <c r="BB3" s="731"/>
      <c r="BC3" s="1462"/>
      <c r="BD3" s="1463"/>
      <c r="BE3" s="1463"/>
      <c r="BF3" s="1463"/>
      <c r="BG3" s="1463"/>
      <c r="BH3" s="1463"/>
      <c r="BI3" s="1463"/>
      <c r="BJ3" s="1466"/>
      <c r="BK3" s="1466"/>
      <c r="BL3" s="1466"/>
      <c r="BM3" s="1466"/>
      <c r="BN3" s="1466"/>
      <c r="BO3" s="1466"/>
      <c r="BP3" s="1466"/>
      <c r="BQ3" s="1466"/>
      <c r="BR3" s="1466"/>
      <c r="BS3" s="1466"/>
      <c r="BT3" s="1466"/>
      <c r="BU3" s="1466"/>
      <c r="BV3" s="1466"/>
      <c r="BW3" s="1466"/>
      <c r="BX3" s="1466"/>
      <c r="BY3" s="1466"/>
      <c r="BZ3" s="1466"/>
      <c r="CA3" s="1466"/>
      <c r="CB3" s="1466"/>
      <c r="CC3" s="1467"/>
      <c r="CE3" s="666"/>
      <c r="CF3" s="666"/>
      <c r="CG3" s="666"/>
      <c r="CH3" s="666"/>
      <c r="CI3" s="666"/>
      <c r="CJ3" s="666"/>
      <c r="CK3" s="950"/>
      <c r="CL3" s="666"/>
      <c r="CM3" s="666"/>
      <c r="CN3" s="666"/>
      <c r="CO3" s="666"/>
      <c r="CP3" s="666"/>
      <c r="CQ3" s="666"/>
      <c r="CR3" s="666"/>
      <c r="CS3" s="950"/>
      <c r="CT3" s="168"/>
      <c r="CU3" s="168"/>
      <c r="CV3" s="168"/>
      <c r="CW3" s="167"/>
      <c r="CX3" s="167"/>
      <c r="CY3" s="167"/>
      <c r="CZ3" s="167"/>
      <c r="DA3" s="167"/>
      <c r="DB3" s="167"/>
      <c r="DC3" s="167"/>
      <c r="DD3" s="167"/>
      <c r="DE3" s="886"/>
      <c r="DF3" s="886">
        <f>SUMIF(入力3!$AA$9:$AE$9,"インフレ手当",入力3!AA13:AE13)</f>
        <v>0</v>
      </c>
      <c r="DG3" s="167"/>
      <c r="DH3" s="167"/>
      <c r="DI3" s="167"/>
      <c r="DJ3" s="167"/>
      <c r="DK3" s="167"/>
      <c r="DL3" s="167"/>
      <c r="DM3" s="167"/>
      <c r="DN3" s="167"/>
      <c r="DO3" s="731"/>
      <c r="DP3" s="731"/>
      <c r="DX3" s="837"/>
      <c r="DY3" s="837"/>
      <c r="DZ3" s="837"/>
      <c r="EA3" s="837"/>
      <c r="EB3" s="837"/>
      <c r="EC3" s="837"/>
      <c r="ED3" s="837"/>
      <c r="EE3" s="837"/>
      <c r="EF3" s="837"/>
      <c r="EG3" s="837"/>
      <c r="EH3" s="915" t="s">
        <v>8</v>
      </c>
      <c r="EI3" s="915" t="s">
        <v>503</v>
      </c>
      <c r="EJ3" s="862" t="s">
        <v>365</v>
      </c>
      <c r="EK3" s="915" t="s">
        <v>356</v>
      </c>
      <c r="EL3" s="862"/>
      <c r="EM3" s="862"/>
      <c r="EN3" s="862"/>
      <c r="EO3" s="862"/>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c r="FX3" s="837"/>
      <c r="FY3" s="837"/>
      <c r="FZ3" s="837"/>
      <c r="GA3" s="837"/>
      <c r="GB3" s="837"/>
      <c r="GC3" s="837"/>
      <c r="GD3" s="837"/>
      <c r="GE3" s="837"/>
      <c r="GF3" s="837"/>
      <c r="GG3" s="837"/>
      <c r="GH3" s="837"/>
      <c r="GI3" s="837"/>
    </row>
    <row r="4" spans="1:191" s="733" customFormat="1" ht="21.75" customHeight="1" thickBot="1">
      <c r="A4" s="401"/>
      <c r="B4" s="401"/>
      <c r="C4" s="401"/>
      <c r="AG4" s="52"/>
      <c r="AH4" s="732"/>
      <c r="AI4" s="731"/>
      <c r="AJ4" s="139"/>
      <c r="AO4" s="52"/>
      <c r="AP4" s="52"/>
      <c r="AQ4" s="139"/>
      <c r="AR4" s="139"/>
      <c r="AS4" s="139"/>
      <c r="AT4" s="139"/>
      <c r="AW4" s="731"/>
      <c r="AX4" s="731"/>
      <c r="AY4" s="731"/>
      <c r="AZ4" s="731"/>
      <c r="BA4" s="731"/>
      <c r="BB4" s="731"/>
      <c r="BC4" s="1353" t="s">
        <v>65</v>
      </c>
      <c r="BD4" s="1354"/>
      <c r="BE4" s="1354"/>
      <c r="BF4" s="1354"/>
      <c r="BG4" s="1354"/>
      <c r="BH4" s="1354"/>
      <c r="BI4" s="1355"/>
      <c r="BJ4" s="1117"/>
      <c r="BK4" s="1118"/>
      <c r="BL4" s="1118"/>
      <c r="BM4" s="1118"/>
      <c r="BN4" s="1118"/>
      <c r="BO4" s="1118"/>
      <c r="BP4" s="1118"/>
      <c r="BQ4" s="1118"/>
      <c r="BR4" s="1118"/>
      <c r="BS4" s="1118"/>
      <c r="BT4" s="1118"/>
      <c r="BU4" s="1118"/>
      <c r="BV4" s="1118"/>
      <c r="BW4" s="1118"/>
      <c r="BX4" s="1118"/>
      <c r="BY4" s="1118"/>
      <c r="BZ4" s="1118"/>
      <c r="CA4" s="1118"/>
      <c r="CB4" s="1118"/>
      <c r="CC4" s="1119"/>
      <c r="CQ4" s="168"/>
      <c r="CR4" s="168"/>
      <c r="CS4" s="168"/>
      <c r="CT4" s="168"/>
      <c r="CU4" s="168"/>
      <c r="CV4" s="168"/>
      <c r="CW4" s="887"/>
      <c r="CX4" s="170"/>
      <c r="CY4" s="887"/>
      <c r="CZ4" s="887"/>
      <c r="DA4" s="887"/>
      <c r="DB4" s="887"/>
      <c r="DC4" s="887"/>
      <c r="DD4" s="887"/>
      <c r="DE4" s="886"/>
      <c r="DF4" s="886"/>
      <c r="DG4" s="887"/>
      <c r="DH4" s="887"/>
      <c r="DI4" s="887"/>
      <c r="DJ4" s="887"/>
      <c r="DK4" s="887"/>
      <c r="DL4" s="887"/>
      <c r="DM4" s="887"/>
      <c r="DN4" s="887"/>
      <c r="DO4" s="731"/>
      <c r="DP4" s="731"/>
      <c r="DX4" s="837"/>
      <c r="DY4" s="837"/>
      <c r="DZ4" s="837"/>
      <c r="EA4" s="837"/>
      <c r="EB4" s="837"/>
      <c r="EC4" s="837"/>
      <c r="ED4" s="837"/>
      <c r="EE4" s="837"/>
      <c r="EF4" s="837"/>
      <c r="EG4" s="837"/>
      <c r="EH4" s="915" t="s">
        <v>9</v>
      </c>
      <c r="EI4" s="915" t="s">
        <v>6</v>
      </c>
      <c r="EJ4" s="862" t="s">
        <v>366</v>
      </c>
      <c r="EK4" s="915" t="s">
        <v>382</v>
      </c>
      <c r="EL4" s="862"/>
      <c r="EM4" s="862"/>
      <c r="EN4" s="862"/>
      <c r="EO4" s="862"/>
      <c r="EP4" s="837"/>
      <c r="EQ4" s="837"/>
      <c r="ER4" s="837"/>
      <c r="ES4" s="837"/>
      <c r="ET4" s="837"/>
      <c r="EU4" s="837"/>
      <c r="EV4" s="837"/>
      <c r="EW4" s="837"/>
      <c r="EX4" s="837"/>
      <c r="EY4" s="837"/>
      <c r="EZ4" s="837"/>
      <c r="FA4" s="837"/>
      <c r="FB4" s="837"/>
      <c r="FC4" s="837"/>
      <c r="FD4" s="837"/>
      <c r="FE4" s="837"/>
      <c r="FF4" s="837"/>
      <c r="FG4" s="837"/>
      <c r="FH4" s="837"/>
      <c r="FI4" s="837"/>
      <c r="FJ4" s="837"/>
      <c r="FK4" s="837"/>
      <c r="FL4" s="837"/>
      <c r="FM4" s="837"/>
      <c r="FN4" s="837"/>
      <c r="FO4" s="837"/>
      <c r="FP4" s="837"/>
      <c r="FQ4" s="837"/>
      <c r="FR4" s="837"/>
      <c r="FS4" s="837"/>
      <c r="FT4" s="837"/>
      <c r="FU4" s="837"/>
      <c r="FV4" s="837"/>
      <c r="FW4" s="837"/>
      <c r="FX4" s="837"/>
      <c r="FY4" s="837"/>
      <c r="FZ4" s="837"/>
      <c r="GA4" s="837"/>
      <c r="GB4" s="837"/>
      <c r="GC4" s="837"/>
      <c r="GD4" s="837"/>
      <c r="GE4" s="837"/>
      <c r="GF4" s="837"/>
      <c r="GG4" s="837"/>
      <c r="GH4" s="837"/>
      <c r="GI4" s="837"/>
    </row>
    <row r="5" spans="1:191" s="733" customFormat="1" ht="21.75" customHeight="1">
      <c r="A5" s="401"/>
      <c r="B5" s="401"/>
      <c r="C5" s="401"/>
      <c r="R5" s="1520" t="s">
        <v>434</v>
      </c>
      <c r="S5" s="1521"/>
      <c r="T5" s="1521"/>
      <c r="U5" s="1521"/>
      <c r="V5" s="1522"/>
      <c r="W5" s="1400"/>
      <c r="X5" s="1401"/>
      <c r="Y5" s="1401"/>
      <c r="Z5" s="1401"/>
      <c r="AA5" s="1401"/>
      <c r="AB5" s="1401"/>
      <c r="AC5" s="1401"/>
      <c r="AD5" s="1401"/>
      <c r="AE5" s="1402" t="s">
        <v>139</v>
      </c>
      <c r="AF5" s="1403"/>
      <c r="AH5" s="732"/>
      <c r="AI5" s="731"/>
      <c r="AJ5" s="139"/>
      <c r="AM5" s="52"/>
      <c r="AN5" s="52"/>
      <c r="AO5" s="52"/>
      <c r="AP5" s="52"/>
      <c r="AQ5" s="52"/>
      <c r="AR5" s="731"/>
      <c r="AS5" s="731"/>
      <c r="AT5" s="731"/>
      <c r="AU5" s="731"/>
      <c r="AV5" s="731"/>
      <c r="AW5" s="731"/>
      <c r="AX5" s="731"/>
      <c r="AY5" s="731"/>
      <c r="AZ5" s="731"/>
      <c r="BA5" s="731"/>
      <c r="BB5" s="731"/>
      <c r="BC5" s="1159" t="s">
        <v>67</v>
      </c>
      <c r="BD5" s="1160"/>
      <c r="BE5" s="1160"/>
      <c r="BF5" s="1160"/>
      <c r="BG5" s="1161"/>
      <c r="BH5" s="1411" t="s">
        <v>63</v>
      </c>
      <c r="BI5" s="1412"/>
      <c r="BJ5" s="1117"/>
      <c r="BK5" s="1118"/>
      <c r="BL5" s="1118"/>
      <c r="BM5" s="1118"/>
      <c r="BN5" s="1118"/>
      <c r="BO5" s="1118"/>
      <c r="BP5" s="1118"/>
      <c r="BQ5" s="1118"/>
      <c r="BR5" s="1118"/>
      <c r="BS5" s="1118"/>
      <c r="BT5" s="1118"/>
      <c r="BU5" s="1118"/>
      <c r="BV5" s="1118"/>
      <c r="BW5" s="1118"/>
      <c r="BX5" s="1118"/>
      <c r="BY5" s="1118"/>
      <c r="BZ5" s="1118"/>
      <c r="CA5" s="1118"/>
      <c r="CB5" s="1118"/>
      <c r="CC5" s="1119"/>
      <c r="CE5" s="1142" t="s">
        <v>585</v>
      </c>
      <c r="CF5" s="1143"/>
      <c r="CG5" s="1143"/>
      <c r="CH5" s="1143"/>
      <c r="CI5" s="1143"/>
      <c r="CJ5" s="1143"/>
      <c r="CK5" s="1143"/>
      <c r="CL5" s="1143"/>
      <c r="CM5" s="1143"/>
      <c r="CN5" s="1143"/>
      <c r="CO5" s="1144"/>
      <c r="CP5" s="668"/>
      <c r="CQ5" s="1181" t="s">
        <v>593</v>
      </c>
      <c r="CR5" s="1182"/>
      <c r="CS5" s="1182"/>
      <c r="CT5" s="1182"/>
      <c r="CU5" s="1182"/>
      <c r="CV5" s="1182"/>
      <c r="CW5" s="1182"/>
      <c r="CX5" s="1182"/>
      <c r="CY5" s="1182"/>
      <c r="CZ5" s="1183"/>
      <c r="DA5" s="666"/>
      <c r="DB5" s="666"/>
      <c r="DC5" s="666"/>
      <c r="DD5" s="666"/>
      <c r="DE5" s="666"/>
      <c r="DH5" s="167"/>
      <c r="DI5" s="167"/>
      <c r="DJ5" s="167"/>
      <c r="DK5" s="167"/>
      <c r="DL5" s="167"/>
      <c r="DM5" s="910"/>
      <c r="DN5" s="911"/>
      <c r="DO5" s="731"/>
      <c r="DP5" s="731"/>
      <c r="DX5" s="837"/>
      <c r="DY5" s="837"/>
      <c r="DZ5" s="837"/>
      <c r="EA5" s="837"/>
      <c r="EB5" s="837"/>
      <c r="EC5" s="837"/>
      <c r="ED5" s="837"/>
      <c r="EE5" s="837"/>
      <c r="EF5" s="837"/>
      <c r="EG5" s="837"/>
      <c r="EH5" s="915" t="s">
        <v>11</v>
      </c>
      <c r="EI5" s="915" t="s">
        <v>7</v>
      </c>
      <c r="EJ5" s="862" t="s">
        <v>393</v>
      </c>
      <c r="EK5" s="915" t="s">
        <v>383</v>
      </c>
      <c r="EL5" s="862"/>
      <c r="EM5" s="862"/>
      <c r="EN5" s="862"/>
      <c r="EO5" s="862"/>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row>
    <row r="6" spans="1:191" s="733" customFormat="1" ht="16.5" customHeight="1">
      <c r="A6" s="401"/>
      <c r="B6" s="401"/>
      <c r="C6" s="401"/>
      <c r="R6" s="1523" t="s">
        <v>61</v>
      </c>
      <c r="S6" s="1524"/>
      <c r="T6" s="1524"/>
      <c r="U6" s="1524"/>
      <c r="V6" s="1525"/>
      <c r="W6" s="1404"/>
      <c r="X6" s="1405"/>
      <c r="Y6" s="1405"/>
      <c r="Z6" s="354" t="s">
        <v>139</v>
      </c>
      <c r="AA6" s="1404"/>
      <c r="AB6" s="1406"/>
      <c r="AC6" s="1406"/>
      <c r="AD6" s="354" t="s">
        <v>138</v>
      </c>
      <c r="AE6" s="355" t="s">
        <v>263</v>
      </c>
      <c r="AF6" s="356" t="s">
        <v>264</v>
      </c>
      <c r="AG6" s="731"/>
      <c r="AH6" s="138"/>
      <c r="AI6" s="139"/>
      <c r="AJ6" s="139"/>
      <c r="AM6" s="52"/>
      <c r="AN6" s="52"/>
      <c r="AO6" s="731"/>
      <c r="AP6" s="731"/>
      <c r="AQ6" s="731"/>
      <c r="AR6" s="731"/>
      <c r="AS6" s="731"/>
      <c r="AT6" s="731"/>
      <c r="AU6" s="731"/>
      <c r="AV6" s="731"/>
      <c r="AW6" s="731"/>
      <c r="AX6" s="731"/>
      <c r="AY6" s="731"/>
      <c r="AZ6" s="731"/>
      <c r="BA6" s="731"/>
      <c r="BB6" s="731"/>
      <c r="BC6" s="1162"/>
      <c r="BD6" s="1163"/>
      <c r="BE6" s="1163"/>
      <c r="BF6" s="1163"/>
      <c r="BG6" s="1164"/>
      <c r="BH6" s="1481" t="s">
        <v>62</v>
      </c>
      <c r="BI6" s="1161"/>
      <c r="BJ6" s="1472" t="s">
        <v>346</v>
      </c>
      <c r="BK6" s="1473"/>
      <c r="BL6" s="1473"/>
      <c r="BM6" s="1474"/>
      <c r="BN6" s="1413"/>
      <c r="BO6" s="1414"/>
      <c r="BP6" s="1414"/>
      <c r="BQ6" s="1414"/>
      <c r="BR6" s="1414"/>
      <c r="BS6" s="1414"/>
      <c r="BT6" s="1414"/>
      <c r="BU6" s="1414"/>
      <c r="BV6" s="1414"/>
      <c r="BW6" s="1414"/>
      <c r="BX6" s="1414"/>
      <c r="BY6" s="1414"/>
      <c r="BZ6" s="1414"/>
      <c r="CA6" s="1414"/>
      <c r="CB6" s="1414"/>
      <c r="CC6" s="1415"/>
      <c r="CE6" s="1133" t="s">
        <v>582</v>
      </c>
      <c r="CF6" s="1134"/>
      <c r="CG6" s="1134"/>
      <c r="CH6" s="1134"/>
      <c r="CI6" s="1135" t="s">
        <v>583</v>
      </c>
      <c r="CJ6" s="1135"/>
      <c r="CK6" s="1135"/>
      <c r="CL6" s="1134" t="s">
        <v>584</v>
      </c>
      <c r="CM6" s="1134"/>
      <c r="CN6" s="1134"/>
      <c r="CO6" s="1136"/>
      <c r="CP6" s="739"/>
      <c r="CQ6" s="1211" t="s">
        <v>594</v>
      </c>
      <c r="CR6" s="1212"/>
      <c r="CS6" s="1212"/>
      <c r="CT6" s="1212"/>
      <c r="CU6" s="1212"/>
      <c r="CV6" s="1200" t="s">
        <v>595</v>
      </c>
      <c r="CW6" s="1200"/>
      <c r="CX6" s="1200"/>
      <c r="CY6" s="1200"/>
      <c r="CZ6" s="1201"/>
      <c r="DA6" s="740"/>
      <c r="DB6" s="740"/>
      <c r="DC6" s="740"/>
      <c r="DD6" s="740"/>
      <c r="DE6" s="950"/>
      <c r="DH6" s="167"/>
      <c r="DI6" s="167"/>
      <c r="DJ6" s="167"/>
      <c r="DK6" s="167"/>
      <c r="DL6" s="167"/>
      <c r="DM6" s="910"/>
      <c r="DN6" s="911"/>
      <c r="DO6" s="731"/>
      <c r="DP6" s="731"/>
      <c r="DX6" s="837"/>
      <c r="DY6" s="837"/>
      <c r="DZ6" s="837"/>
      <c r="EA6" s="837"/>
      <c r="EB6" s="837"/>
      <c r="EC6" s="837"/>
      <c r="ED6" s="837"/>
      <c r="EE6" s="837"/>
      <c r="EF6" s="837"/>
      <c r="EG6" s="837"/>
      <c r="EH6" s="915" t="s">
        <v>12</v>
      </c>
      <c r="EI6" s="915" t="s">
        <v>8</v>
      </c>
      <c r="EJ6" s="862" t="s">
        <v>394</v>
      </c>
      <c r="EK6" s="862" t="s">
        <v>384</v>
      </c>
      <c r="EL6" s="862"/>
      <c r="EM6" s="862"/>
      <c r="EN6" s="862"/>
      <c r="EO6" s="862"/>
      <c r="EP6" s="837"/>
      <c r="EQ6" s="837"/>
      <c r="ER6" s="837"/>
      <c r="ES6" s="837"/>
      <c r="ET6" s="837"/>
      <c r="EU6" s="837"/>
      <c r="EV6" s="837"/>
      <c r="EW6" s="837"/>
      <c r="EX6" s="837"/>
      <c r="EY6" s="837"/>
      <c r="EZ6" s="837"/>
      <c r="FA6" s="837"/>
      <c r="FB6" s="837"/>
      <c r="FC6" s="837"/>
      <c r="FD6" s="837"/>
      <c r="FE6" s="837"/>
      <c r="FF6" s="837"/>
      <c r="FG6" s="837"/>
      <c r="FH6" s="837"/>
      <c r="FI6" s="837"/>
      <c r="FJ6" s="837"/>
      <c r="FK6" s="837"/>
      <c r="FL6" s="837"/>
      <c r="FM6" s="837"/>
      <c r="FN6" s="837"/>
      <c r="FO6" s="837"/>
      <c r="FP6" s="837"/>
      <c r="FQ6" s="837"/>
      <c r="FR6" s="837"/>
      <c r="FS6" s="837"/>
      <c r="FT6" s="837"/>
      <c r="FU6" s="837"/>
      <c r="FV6" s="837"/>
      <c r="FW6" s="837"/>
      <c r="FX6" s="837"/>
      <c r="FY6" s="837"/>
      <c r="FZ6" s="837"/>
      <c r="GA6" s="837"/>
      <c r="GB6" s="837"/>
      <c r="GC6" s="837"/>
      <c r="GD6" s="837"/>
      <c r="GE6" s="837"/>
      <c r="GF6" s="837"/>
      <c r="GG6" s="837"/>
      <c r="GH6" s="837"/>
      <c r="GI6" s="837"/>
    </row>
    <row r="7" spans="1:191" s="733" customFormat="1" ht="7.5" customHeight="1">
      <c r="A7" s="401"/>
      <c r="B7" s="401"/>
      <c r="C7" s="401"/>
      <c r="R7" s="1523"/>
      <c r="S7" s="1524"/>
      <c r="T7" s="1524"/>
      <c r="U7" s="1524"/>
      <c r="V7" s="1525"/>
      <c r="W7" s="1435" t="str">
        <f>IF(TRIM(W5)&lt;&gt;"",W5,"")</f>
        <v/>
      </c>
      <c r="X7" s="1436"/>
      <c r="Y7" s="1437"/>
      <c r="Z7" s="1447" t="s">
        <v>139</v>
      </c>
      <c r="AA7" s="1441"/>
      <c r="AB7" s="1442"/>
      <c r="AC7" s="1443"/>
      <c r="AD7" s="1447" t="s">
        <v>138</v>
      </c>
      <c r="AE7" s="1407" t="s">
        <v>265</v>
      </c>
      <c r="AF7" s="1409" t="s">
        <v>266</v>
      </c>
      <c r="AG7" s="731"/>
      <c r="AH7" s="209"/>
      <c r="AI7" s="209"/>
      <c r="AJ7" s="210"/>
      <c r="AK7" s="210"/>
      <c r="AL7" s="210"/>
      <c r="AM7" s="210"/>
      <c r="AN7" s="210"/>
      <c r="AO7" s="32"/>
      <c r="AP7" s="32"/>
      <c r="AQ7" s="32"/>
      <c r="AR7" s="32"/>
      <c r="AS7" s="32"/>
      <c r="AT7" s="32"/>
      <c r="AU7" s="32"/>
      <c r="AV7" s="32"/>
      <c r="AW7" s="32"/>
      <c r="AX7" s="42"/>
      <c r="AY7" s="42"/>
      <c r="AZ7" s="950"/>
      <c r="BA7" s="950"/>
      <c r="BB7" s="731"/>
      <c r="BC7" s="1162"/>
      <c r="BD7" s="1163"/>
      <c r="BE7" s="1163"/>
      <c r="BF7" s="1163"/>
      <c r="BG7" s="1164"/>
      <c r="BH7" s="1482"/>
      <c r="BI7" s="1164"/>
      <c r="BJ7" s="1148"/>
      <c r="BK7" s="1149"/>
      <c r="BL7" s="1149"/>
      <c r="BM7" s="1149"/>
      <c r="BN7" s="1149"/>
      <c r="BO7" s="1149"/>
      <c r="BP7" s="1149"/>
      <c r="BQ7" s="1149"/>
      <c r="BR7" s="1149"/>
      <c r="BS7" s="1149"/>
      <c r="BT7" s="1149"/>
      <c r="BU7" s="1149"/>
      <c r="BV7" s="1149"/>
      <c r="BW7" s="1149"/>
      <c r="BX7" s="1149"/>
      <c r="BY7" s="1149"/>
      <c r="BZ7" s="1149"/>
      <c r="CA7" s="1149"/>
      <c r="CB7" s="1149"/>
      <c r="CC7" s="1150"/>
      <c r="CE7" s="1137">
        <v>21</v>
      </c>
      <c r="CF7" s="1138"/>
      <c r="CG7" s="1138"/>
      <c r="CH7" s="1138"/>
      <c r="CI7" s="1139">
        <v>22</v>
      </c>
      <c r="CJ7" s="1138"/>
      <c r="CK7" s="1138"/>
      <c r="CL7" s="1139">
        <v>23</v>
      </c>
      <c r="CM7" s="1138"/>
      <c r="CN7" s="1138"/>
      <c r="CO7" s="1194"/>
      <c r="CP7" s="739"/>
      <c r="CQ7" s="1213">
        <v>24</v>
      </c>
      <c r="CR7" s="1202"/>
      <c r="CS7" s="1202"/>
      <c r="CT7" s="1202"/>
      <c r="CU7" s="1202"/>
      <c r="CV7" s="1202">
        <v>25</v>
      </c>
      <c r="CW7" s="1202"/>
      <c r="CX7" s="1202"/>
      <c r="CY7" s="1202"/>
      <c r="CZ7" s="1203"/>
      <c r="DA7" s="740"/>
      <c r="DB7" s="740"/>
      <c r="DC7" s="740"/>
      <c r="DD7" s="740"/>
      <c r="DE7" s="669"/>
      <c r="DH7" s="167"/>
      <c r="DI7" s="167"/>
      <c r="DJ7" s="167"/>
      <c r="DK7" s="167"/>
      <c r="DL7" s="167"/>
      <c r="DM7" s="910"/>
      <c r="DN7" s="911"/>
      <c r="DO7" s="731"/>
      <c r="DP7" s="731"/>
      <c r="DX7" s="837"/>
      <c r="DY7" s="837"/>
      <c r="DZ7" s="837"/>
      <c r="EA7" s="837"/>
      <c r="EB7" s="837"/>
      <c r="EC7" s="837"/>
      <c r="ED7" s="837"/>
      <c r="EE7" s="837"/>
      <c r="EF7" s="837"/>
      <c r="EG7" s="837"/>
      <c r="EH7" s="915" t="s">
        <v>15</v>
      </c>
      <c r="EI7" s="915" t="s">
        <v>9</v>
      </c>
      <c r="EJ7" s="862" t="s">
        <v>395</v>
      </c>
      <c r="EK7" s="862" t="s">
        <v>385</v>
      </c>
      <c r="EL7" s="862"/>
      <c r="EM7" s="862"/>
      <c r="EN7" s="862"/>
      <c r="EO7" s="862"/>
      <c r="EP7" s="837"/>
      <c r="EQ7" s="837"/>
      <c r="ER7" s="837"/>
      <c r="ES7" s="837"/>
      <c r="ET7" s="837"/>
      <c r="EU7" s="837"/>
      <c r="EV7" s="837"/>
      <c r="EW7" s="837"/>
      <c r="EX7" s="837"/>
      <c r="EY7" s="837"/>
      <c r="EZ7" s="837"/>
      <c r="FA7" s="837"/>
      <c r="FB7" s="837"/>
      <c r="FC7" s="837"/>
      <c r="FD7" s="837"/>
      <c r="FE7" s="837"/>
      <c r="FF7" s="837"/>
      <c r="FG7" s="837"/>
      <c r="FH7" s="837"/>
      <c r="FI7" s="837"/>
      <c r="FJ7" s="837"/>
      <c r="FK7" s="837"/>
      <c r="FL7" s="837"/>
      <c r="FM7" s="837"/>
      <c r="FN7" s="837"/>
      <c r="FO7" s="837"/>
      <c r="FP7" s="837"/>
      <c r="FQ7" s="837"/>
      <c r="FR7" s="837"/>
      <c r="FS7" s="837"/>
      <c r="FT7" s="837"/>
      <c r="FU7" s="837"/>
      <c r="FV7" s="837"/>
      <c r="FW7" s="837"/>
      <c r="FX7" s="837"/>
      <c r="FY7" s="837"/>
      <c r="FZ7" s="837"/>
      <c r="GA7" s="837"/>
      <c r="GB7" s="837"/>
      <c r="GC7" s="837"/>
      <c r="GD7" s="837"/>
      <c r="GE7" s="837"/>
      <c r="GF7" s="837"/>
      <c r="GG7" s="837"/>
      <c r="GH7" s="837"/>
      <c r="GI7" s="837"/>
    </row>
    <row r="8" spans="1:191" s="733" customFormat="1" ht="18.75" customHeight="1" thickBot="1">
      <c r="A8" s="401"/>
      <c r="B8" s="401"/>
      <c r="C8" s="401"/>
      <c r="R8" s="1523"/>
      <c r="S8" s="1524"/>
      <c r="T8" s="1524"/>
      <c r="U8" s="1524"/>
      <c r="V8" s="1525"/>
      <c r="W8" s="1438"/>
      <c r="X8" s="1439"/>
      <c r="Y8" s="1440"/>
      <c r="Z8" s="1448"/>
      <c r="AA8" s="1444"/>
      <c r="AB8" s="1445"/>
      <c r="AC8" s="1446"/>
      <c r="AD8" s="1448"/>
      <c r="AE8" s="1408"/>
      <c r="AF8" s="1410"/>
      <c r="AG8" s="731"/>
      <c r="AH8" s="209"/>
      <c r="AI8" s="209"/>
      <c r="AJ8" s="210"/>
      <c r="AK8" s="210"/>
      <c r="AL8" s="210"/>
      <c r="AM8" s="210"/>
      <c r="AN8" s="210"/>
      <c r="AO8" s="32"/>
      <c r="AP8" s="32"/>
      <c r="AQ8" s="32"/>
      <c r="AR8" s="32"/>
      <c r="AS8" s="32"/>
      <c r="AT8" s="32"/>
      <c r="AU8" s="32"/>
      <c r="AV8" s="32"/>
      <c r="AW8" s="32"/>
      <c r="AX8" s="42"/>
      <c r="AY8" s="42"/>
      <c r="AZ8" s="731"/>
      <c r="BA8" s="731"/>
      <c r="BB8" s="731"/>
      <c r="BC8" s="1162"/>
      <c r="BD8" s="1163"/>
      <c r="BE8" s="1163"/>
      <c r="BF8" s="1163"/>
      <c r="BG8" s="1164"/>
      <c r="BH8" s="1483"/>
      <c r="BI8" s="1167"/>
      <c r="BJ8" s="1151"/>
      <c r="BK8" s="1152"/>
      <c r="BL8" s="1152"/>
      <c r="BM8" s="1152"/>
      <c r="BN8" s="1152"/>
      <c r="BO8" s="1152"/>
      <c r="BP8" s="1152"/>
      <c r="BQ8" s="1152"/>
      <c r="BR8" s="1152"/>
      <c r="BS8" s="1152"/>
      <c r="BT8" s="1152"/>
      <c r="BU8" s="1152"/>
      <c r="BV8" s="1152"/>
      <c r="BW8" s="1152"/>
      <c r="BX8" s="1152"/>
      <c r="BY8" s="1152"/>
      <c r="BZ8" s="1152"/>
      <c r="CA8" s="1152"/>
      <c r="CB8" s="1152"/>
      <c r="CC8" s="1153"/>
      <c r="CD8" s="731"/>
      <c r="CE8" s="1195"/>
      <c r="CF8" s="1140"/>
      <c r="CG8" s="1140"/>
      <c r="CH8" s="1140"/>
      <c r="CI8" s="1140"/>
      <c r="CJ8" s="1140"/>
      <c r="CK8" s="1140"/>
      <c r="CL8" s="1140"/>
      <c r="CM8" s="1140"/>
      <c r="CN8" s="1140"/>
      <c r="CO8" s="1141"/>
      <c r="CQ8" s="1115"/>
      <c r="CR8" s="1116"/>
      <c r="CS8" s="1116"/>
      <c r="CT8" s="1116"/>
      <c r="CU8" s="1116"/>
      <c r="CV8" s="1116"/>
      <c r="CW8" s="1116"/>
      <c r="CX8" s="1116"/>
      <c r="CY8" s="1116"/>
      <c r="CZ8" s="1157"/>
      <c r="DA8" s="955"/>
      <c r="DB8" s="955"/>
      <c r="DC8" s="955"/>
      <c r="DD8" s="955"/>
      <c r="DE8" s="888"/>
      <c r="DF8" s="888"/>
      <c r="DG8" s="32"/>
      <c r="DH8" s="32"/>
      <c r="DI8" s="32"/>
      <c r="DJ8" s="32"/>
      <c r="DK8" s="32"/>
      <c r="DL8" s="32"/>
      <c r="DM8" s="32"/>
      <c r="DN8" s="32"/>
      <c r="DO8" s="32"/>
      <c r="DP8" s="32"/>
      <c r="DX8" s="862"/>
      <c r="DY8" s="862"/>
      <c r="DZ8" s="862"/>
      <c r="EA8" s="837"/>
      <c r="EB8" s="837"/>
      <c r="EC8" s="837"/>
      <c r="ED8" s="837"/>
      <c r="EE8" s="837"/>
      <c r="EF8" s="837"/>
      <c r="EG8" s="837"/>
      <c r="EH8" s="915" t="s">
        <v>16</v>
      </c>
      <c r="EI8" s="915" t="s">
        <v>10</v>
      </c>
      <c r="EJ8" s="862" t="s">
        <v>396</v>
      </c>
      <c r="EK8" s="862" t="s">
        <v>386</v>
      </c>
      <c r="EL8" s="864"/>
      <c r="EM8" s="912"/>
      <c r="EN8" s="912"/>
      <c r="EO8" s="862"/>
      <c r="EP8" s="837"/>
      <c r="EQ8" s="837"/>
      <c r="ER8" s="837"/>
      <c r="ES8" s="837"/>
      <c r="ET8" s="837"/>
      <c r="EU8" s="837"/>
      <c r="EV8" s="837"/>
      <c r="EW8" s="837"/>
      <c r="EX8" s="837"/>
      <c r="EY8" s="837"/>
      <c r="EZ8" s="837"/>
      <c r="FA8" s="837"/>
      <c r="FB8" s="837"/>
      <c r="FC8" s="837"/>
      <c r="FD8" s="837"/>
      <c r="FE8" s="837"/>
      <c r="FF8" s="837"/>
      <c r="FG8" s="837"/>
      <c r="FH8" s="837"/>
      <c r="FI8" s="837"/>
      <c r="FJ8" s="837"/>
      <c r="FK8" s="837"/>
      <c r="FL8" s="837"/>
      <c r="FM8" s="837"/>
      <c r="FN8" s="837"/>
      <c r="FO8" s="837"/>
      <c r="FP8" s="837"/>
      <c r="FQ8" s="837"/>
      <c r="FR8" s="837"/>
      <c r="FS8" s="837"/>
      <c r="FT8" s="837"/>
      <c r="FU8" s="837"/>
      <c r="FV8" s="837"/>
      <c r="FW8" s="837"/>
      <c r="FX8" s="837"/>
      <c r="FY8" s="837"/>
      <c r="FZ8" s="837"/>
      <c r="GA8" s="837"/>
      <c r="GB8" s="837"/>
      <c r="GC8" s="837"/>
      <c r="GD8" s="837"/>
      <c r="GE8" s="837"/>
      <c r="GF8" s="837"/>
      <c r="GG8" s="837"/>
      <c r="GH8" s="837"/>
      <c r="GI8" s="837"/>
    </row>
    <row r="9" spans="1:191" s="28" customFormat="1" ht="16.5" customHeight="1" thickBot="1">
      <c r="A9" s="401"/>
      <c r="B9" s="401"/>
      <c r="C9" s="401"/>
      <c r="D9" s="733"/>
      <c r="E9" s="733"/>
      <c r="F9" s="733"/>
      <c r="G9" s="733"/>
      <c r="H9" s="733"/>
      <c r="I9" s="733"/>
      <c r="J9" s="733"/>
      <c r="K9" s="733"/>
      <c r="L9" s="733"/>
      <c r="M9" s="733"/>
      <c r="N9" s="733"/>
      <c r="Q9" s="171"/>
      <c r="R9" s="1526" t="s">
        <v>586</v>
      </c>
      <c r="S9" s="1469"/>
      <c r="T9" s="1469"/>
      <c r="U9" s="1469"/>
      <c r="V9" s="1470"/>
      <c r="W9" s="1393"/>
      <c r="X9" s="1394"/>
      <c r="Y9" s="1395"/>
      <c r="Z9" s="670" t="s">
        <v>139</v>
      </c>
      <c r="AA9" s="1393"/>
      <c r="AB9" s="1394"/>
      <c r="AC9" s="1395"/>
      <c r="AD9" s="670" t="s">
        <v>138</v>
      </c>
      <c r="AE9" s="671"/>
      <c r="AF9" s="672"/>
      <c r="AG9" s="30"/>
      <c r="AH9" s="209"/>
      <c r="AI9" s="209"/>
      <c r="AJ9" s="211"/>
      <c r="AK9" s="211"/>
      <c r="AL9" s="211"/>
      <c r="AM9" s="211"/>
      <c r="AN9" s="211"/>
      <c r="AO9" s="280"/>
      <c r="AP9" s="280"/>
      <c r="AQ9" s="280"/>
      <c r="AR9" s="280"/>
      <c r="AS9" s="280"/>
      <c r="AT9" s="280"/>
      <c r="AU9" s="280"/>
      <c r="AV9" s="280"/>
      <c r="AW9" s="280"/>
      <c r="AX9" s="280"/>
      <c r="AY9" s="950"/>
      <c r="AZ9" s="950"/>
      <c r="BA9" s="950"/>
      <c r="BB9" s="30"/>
      <c r="BC9" s="1165"/>
      <c r="BD9" s="1166"/>
      <c r="BE9" s="1166"/>
      <c r="BF9" s="1166"/>
      <c r="BG9" s="1167"/>
      <c r="BH9" s="1411" t="s">
        <v>113</v>
      </c>
      <c r="BI9" s="1412"/>
      <c r="BJ9" s="1145"/>
      <c r="BK9" s="1146"/>
      <c r="BL9" s="1146"/>
      <c r="BM9" s="1146"/>
      <c r="BN9" s="1146"/>
      <c r="BO9" s="1146"/>
      <c r="BP9" s="1146"/>
      <c r="BQ9" s="1146"/>
      <c r="BR9" s="1146"/>
      <c r="BS9" s="1146"/>
      <c r="BT9" s="1146"/>
      <c r="BU9" s="1146"/>
      <c r="BV9" s="1146"/>
      <c r="BW9" s="1146"/>
      <c r="BX9" s="1146"/>
      <c r="BY9" s="1146"/>
      <c r="BZ9" s="1146"/>
      <c r="CA9" s="1146"/>
      <c r="CB9" s="1146"/>
      <c r="CC9" s="1147"/>
      <c r="CD9" s="889"/>
      <c r="CE9" s="666"/>
      <c r="CF9" s="666"/>
      <c r="CG9" s="666"/>
      <c r="CH9" s="455"/>
      <c r="CI9" s="455"/>
      <c r="CJ9" s="455"/>
      <c r="CK9" s="212"/>
      <c r="CL9" s="212"/>
      <c r="CM9" s="212"/>
      <c r="CN9" s="666"/>
      <c r="CO9" s="890"/>
      <c r="CP9" s="890"/>
      <c r="CQ9" s="666"/>
      <c r="CR9" s="42"/>
      <c r="CS9" s="42"/>
      <c r="CT9" s="666"/>
      <c r="CU9" s="42"/>
      <c r="CV9" s="42"/>
      <c r="CW9" s="950"/>
      <c r="CX9" s="950"/>
      <c r="CY9" s="950"/>
      <c r="CZ9" s="139" t="s">
        <v>501</v>
      </c>
      <c r="DA9" s="667"/>
      <c r="DB9" s="667"/>
      <c r="DC9" s="667"/>
      <c r="DD9" s="667"/>
      <c r="DE9" s="950"/>
      <c r="DF9" s="950"/>
      <c r="DG9" s="950"/>
      <c r="DH9" s="950"/>
      <c r="DP9" s="32"/>
      <c r="DX9" s="864"/>
      <c r="DY9" s="834"/>
      <c r="DZ9" s="489"/>
      <c r="EA9" s="489"/>
      <c r="EB9" s="489"/>
      <c r="EC9" s="489"/>
      <c r="ED9" s="489"/>
      <c r="EE9" s="489"/>
      <c r="EF9" s="489"/>
      <c r="EG9" s="489"/>
      <c r="EH9" s="915" t="s">
        <v>17</v>
      </c>
      <c r="EI9" s="915" t="s">
        <v>11</v>
      </c>
      <c r="EJ9" s="862" t="s">
        <v>397</v>
      </c>
      <c r="EK9" s="862" t="s">
        <v>426</v>
      </c>
      <c r="EL9" s="864"/>
      <c r="EM9" s="864"/>
      <c r="EN9" s="864"/>
      <c r="EO9" s="864"/>
      <c r="EP9" s="489"/>
      <c r="EQ9" s="489"/>
      <c r="ER9" s="489"/>
      <c r="ES9" s="489"/>
      <c r="ET9" s="489"/>
      <c r="EU9" s="489"/>
      <c r="EV9" s="489"/>
      <c r="EW9" s="489"/>
      <c r="EX9" s="489"/>
      <c r="EY9" s="489"/>
      <c r="EZ9" s="489"/>
      <c r="FA9" s="489"/>
      <c r="FB9" s="489"/>
      <c r="FC9" s="489"/>
      <c r="FD9" s="489"/>
      <c r="FE9" s="489"/>
      <c r="FF9" s="489"/>
      <c r="FG9" s="489"/>
      <c r="FH9" s="489"/>
      <c r="FI9" s="489"/>
      <c r="FJ9" s="489"/>
      <c r="FK9" s="489"/>
      <c r="FL9" s="489"/>
      <c r="FM9" s="489"/>
      <c r="FN9" s="489"/>
      <c r="FO9" s="489"/>
      <c r="FP9" s="489"/>
      <c r="FQ9" s="489"/>
      <c r="FR9" s="489"/>
      <c r="FS9" s="489"/>
      <c r="FT9" s="489"/>
      <c r="FU9" s="489"/>
      <c r="FV9" s="489"/>
      <c r="FW9" s="489"/>
      <c r="FX9" s="489"/>
      <c r="FY9" s="489"/>
      <c r="FZ9" s="489"/>
      <c r="GA9" s="489"/>
      <c r="GB9" s="489"/>
      <c r="GC9" s="489"/>
      <c r="GD9" s="489"/>
      <c r="GE9" s="489"/>
      <c r="GF9" s="489"/>
      <c r="GG9" s="489"/>
      <c r="GH9" s="489"/>
      <c r="GI9" s="489"/>
    </row>
    <row r="10" spans="1:191" s="28" customFormat="1" ht="24" customHeight="1" thickBot="1">
      <c r="A10" s="401"/>
      <c r="B10" s="401"/>
      <c r="C10" s="401"/>
      <c r="D10" s="733"/>
      <c r="E10" s="733"/>
      <c r="F10" s="733"/>
      <c r="G10" s="733"/>
      <c r="H10" s="733"/>
      <c r="I10" s="733"/>
      <c r="J10" s="733"/>
      <c r="K10" s="733"/>
      <c r="L10" s="733"/>
      <c r="M10" s="733"/>
      <c r="N10" s="733"/>
      <c r="Q10" s="171"/>
      <c r="R10" s="171"/>
      <c r="S10" s="34"/>
      <c r="T10" s="34"/>
      <c r="U10" s="34"/>
      <c r="V10" s="34"/>
      <c r="W10" s="34"/>
      <c r="X10" s="1"/>
      <c r="Y10" s="1"/>
      <c r="Z10" s="1"/>
      <c r="AA10" s="1"/>
      <c r="AB10" s="1"/>
      <c r="AC10" s="732"/>
      <c r="AD10" s="732"/>
      <c r="AE10" s="2"/>
      <c r="AF10" s="2"/>
      <c r="AG10" s="35"/>
      <c r="AH10" s="209"/>
      <c r="AI10" s="209"/>
      <c r="AJ10" s="211"/>
      <c r="AK10" s="211"/>
      <c r="AL10" s="211"/>
      <c r="AM10" s="211"/>
      <c r="AN10" s="211"/>
      <c r="AO10" s="280"/>
      <c r="AP10" s="280"/>
      <c r="AQ10" s="280"/>
      <c r="AR10" s="280"/>
      <c r="AS10" s="280"/>
      <c r="AT10" s="280"/>
      <c r="AU10" s="280">
        <v>1</v>
      </c>
      <c r="AV10" s="280"/>
      <c r="AW10" s="280"/>
      <c r="AX10" s="280"/>
      <c r="AY10" s="280"/>
      <c r="AZ10" s="280"/>
      <c r="BA10" s="280"/>
      <c r="BB10" s="36"/>
      <c r="BC10" s="1475" t="s">
        <v>70</v>
      </c>
      <c r="BD10" s="1476"/>
      <c r="BE10" s="1476"/>
      <c r="BF10" s="1476"/>
      <c r="BG10" s="1476"/>
      <c r="BH10" s="1476"/>
      <c r="BI10" s="1477"/>
      <c r="BJ10" s="1478"/>
      <c r="BK10" s="1479"/>
      <c r="BL10" s="1479"/>
      <c r="BM10" s="1479"/>
      <c r="BN10" s="1479"/>
      <c r="BO10" s="1479"/>
      <c r="BP10" s="1479"/>
      <c r="BQ10" s="1479"/>
      <c r="BR10" s="1479"/>
      <c r="BS10" s="1479"/>
      <c r="BT10" s="1479"/>
      <c r="BU10" s="1479"/>
      <c r="BV10" s="1479"/>
      <c r="BW10" s="1479"/>
      <c r="BX10" s="1479"/>
      <c r="BY10" s="1479"/>
      <c r="BZ10" s="1479"/>
      <c r="CA10" s="1479"/>
      <c r="CB10" s="1479"/>
      <c r="CC10" s="1480"/>
      <c r="CD10" s="889"/>
      <c r="CE10" s="1168" t="s">
        <v>71</v>
      </c>
      <c r="CF10" s="1169"/>
      <c r="CG10" s="1170"/>
      <c r="CH10" s="455"/>
      <c r="CI10" s="455"/>
      <c r="CJ10" s="455"/>
      <c r="CK10" s="212"/>
      <c r="CL10" s="212"/>
      <c r="CM10" s="212"/>
      <c r="CN10" s="1158" t="s">
        <v>435</v>
      </c>
      <c r="CO10" s="1121"/>
      <c r="CP10" s="1122"/>
      <c r="CQ10" s="1120" t="s">
        <v>502</v>
      </c>
      <c r="CR10" s="1121"/>
      <c r="CS10" s="1122"/>
      <c r="CT10" s="1120" t="s">
        <v>436</v>
      </c>
      <c r="CU10" s="1121"/>
      <c r="CV10" s="1123"/>
      <c r="CW10" s="950"/>
      <c r="CX10" s="950"/>
      <c r="CY10" s="950"/>
      <c r="CZ10" s="1124" t="str">
        <f>IF(TRIM(W5)&lt;&gt;"",W5,"")</f>
        <v/>
      </c>
      <c r="DA10" s="1125"/>
      <c r="DB10" s="1125"/>
      <c r="DC10" s="1125"/>
      <c r="DD10" s="1126"/>
      <c r="DE10" s="950"/>
      <c r="DF10" s="950"/>
      <c r="DG10" s="950"/>
      <c r="DH10" s="950"/>
      <c r="DP10" s="32"/>
      <c r="DX10" s="864"/>
      <c r="DY10" s="834"/>
      <c r="DZ10" s="489"/>
      <c r="EA10" s="489"/>
      <c r="EB10" s="489"/>
      <c r="EC10" s="489"/>
      <c r="ED10" s="489"/>
      <c r="EE10" s="489"/>
      <c r="EF10" s="489"/>
      <c r="EG10" s="489"/>
      <c r="EH10" s="872" t="s">
        <v>20</v>
      </c>
      <c r="EI10" s="872" t="s">
        <v>12</v>
      </c>
      <c r="EJ10" s="862" t="s">
        <v>398</v>
      </c>
      <c r="EK10" s="862" t="s">
        <v>387</v>
      </c>
      <c r="EL10" s="864"/>
      <c r="EM10" s="864"/>
      <c r="EN10" s="864"/>
      <c r="EO10" s="864"/>
      <c r="EP10" s="489"/>
      <c r="EQ10" s="489"/>
      <c r="ER10" s="489"/>
      <c r="ES10" s="489"/>
      <c r="ET10" s="489"/>
      <c r="EU10" s="489"/>
      <c r="EV10" s="489"/>
      <c r="EW10" s="489"/>
      <c r="EX10" s="489"/>
      <c r="EY10" s="489"/>
      <c r="EZ10" s="489"/>
      <c r="FA10" s="489"/>
      <c r="FB10" s="489"/>
      <c r="FC10" s="489"/>
      <c r="FD10" s="489"/>
      <c r="FE10" s="489"/>
      <c r="FF10" s="489"/>
      <c r="FG10" s="489"/>
      <c r="FH10" s="489"/>
      <c r="FI10" s="489"/>
      <c r="FJ10" s="489"/>
      <c r="FK10" s="489"/>
      <c r="FL10" s="489"/>
      <c r="FM10" s="489"/>
      <c r="FN10" s="489"/>
      <c r="FO10" s="489"/>
      <c r="FP10" s="489"/>
      <c r="FQ10" s="489"/>
      <c r="FR10" s="489"/>
      <c r="FS10" s="489"/>
      <c r="FT10" s="489"/>
      <c r="FU10" s="489"/>
      <c r="FV10" s="489"/>
      <c r="FW10" s="489"/>
      <c r="FX10" s="489"/>
      <c r="FY10" s="489"/>
      <c r="FZ10" s="489"/>
      <c r="GA10" s="489"/>
      <c r="GB10" s="489"/>
      <c r="GC10" s="489"/>
      <c r="GD10" s="489"/>
      <c r="GE10" s="489"/>
      <c r="GF10" s="489"/>
      <c r="GG10" s="489"/>
      <c r="GH10" s="489"/>
      <c r="GI10" s="489"/>
    </row>
    <row r="11" spans="1:191" s="28" customFormat="1" ht="8.25" customHeight="1">
      <c r="A11" s="401"/>
      <c r="B11" s="401"/>
      <c r="C11" s="401"/>
      <c r="D11" s="733"/>
      <c r="E11" s="733"/>
      <c r="F11" s="733"/>
      <c r="G11" s="733"/>
      <c r="H11" s="733"/>
      <c r="I11" s="733"/>
      <c r="J11" s="733"/>
      <c r="K11" s="733"/>
      <c r="L11" s="733"/>
      <c r="M11" s="733"/>
      <c r="N11" s="733"/>
      <c r="S11" s="1457" t="s">
        <v>381</v>
      </c>
      <c r="T11" s="1458"/>
      <c r="U11" s="1458"/>
      <c r="V11" s="1458"/>
      <c r="W11" s="1379"/>
      <c r="X11" s="1380"/>
      <c r="Y11" s="1380"/>
      <c r="Z11" s="1380"/>
      <c r="AA11" s="1380"/>
      <c r="AB11" s="1380"/>
      <c r="AC11" s="1380"/>
      <c r="AD11" s="1380"/>
      <c r="AE11" s="1381"/>
      <c r="AF11" s="3">
        <v>1</v>
      </c>
      <c r="AG11" s="30"/>
      <c r="AH11" s="209"/>
      <c r="AI11" s="209"/>
      <c r="AJ11" s="210"/>
      <c r="AK11" s="210"/>
      <c r="AL11" s="210"/>
      <c r="AM11" s="210"/>
      <c r="AN11" s="210"/>
      <c r="AO11" s="280"/>
      <c r="AP11" s="280"/>
      <c r="AQ11" s="280"/>
      <c r="AR11" s="280"/>
      <c r="AS11" s="280"/>
      <c r="AT11" s="280"/>
      <c r="AU11" s="280"/>
      <c r="AV11" s="280"/>
      <c r="AW11" s="280"/>
      <c r="AX11" s="280"/>
      <c r="AY11" s="280"/>
      <c r="AZ11" s="280"/>
      <c r="BA11" s="280"/>
      <c r="BB11" s="37"/>
      <c r="BC11" s="1171" t="s">
        <v>79</v>
      </c>
      <c r="BD11" s="1172"/>
      <c r="BE11" s="1172"/>
      <c r="BF11" s="1172"/>
      <c r="BG11" s="1173"/>
      <c r="BH11" s="1385"/>
      <c r="BI11" s="1386"/>
      <c r="BJ11" s="1386"/>
      <c r="BK11" s="1386"/>
      <c r="BL11" s="1386"/>
      <c r="BM11" s="1386"/>
      <c r="BN11" s="1387"/>
      <c r="BO11" s="135"/>
      <c r="BP11" s="136"/>
      <c r="BQ11" s="136"/>
      <c r="BR11" s="136"/>
      <c r="BS11" s="136"/>
      <c r="BT11" s="136"/>
      <c r="BU11" s="136"/>
      <c r="BW11" s="995">
        <v>15</v>
      </c>
      <c r="BX11" s="500">
        <v>16</v>
      </c>
      <c r="BY11" s="501">
        <v>17</v>
      </c>
      <c r="BZ11" s="501">
        <v>18</v>
      </c>
      <c r="CA11" s="501">
        <v>19</v>
      </c>
      <c r="CB11" s="501">
        <v>20</v>
      </c>
      <c r="CC11" s="1391" t="s">
        <v>80</v>
      </c>
      <c r="CD11" s="38"/>
      <c r="CE11" s="695">
        <v>26</v>
      </c>
      <c r="CF11" s="502">
        <v>27</v>
      </c>
      <c r="CG11" s="503">
        <v>28</v>
      </c>
      <c r="CH11" s="456"/>
      <c r="CI11" s="456"/>
      <c r="CJ11" s="456"/>
      <c r="CK11" s="212"/>
      <c r="CL11" s="212"/>
      <c r="CM11" s="950"/>
      <c r="CN11" s="1471">
        <v>41</v>
      </c>
      <c r="CO11" s="1179"/>
      <c r="CP11" s="1179"/>
      <c r="CQ11" s="1179">
        <v>42</v>
      </c>
      <c r="CR11" s="1179"/>
      <c r="CS11" s="1179"/>
      <c r="CT11" s="1179">
        <v>43</v>
      </c>
      <c r="CU11" s="1179"/>
      <c r="CV11" s="1420"/>
      <c r="CW11" s="950"/>
      <c r="CX11" s="950"/>
      <c r="CY11" s="950"/>
      <c r="CZ11" s="1127"/>
      <c r="DA11" s="1128"/>
      <c r="DB11" s="1128"/>
      <c r="DC11" s="1128"/>
      <c r="DD11" s="1129"/>
      <c r="DE11" s="950"/>
      <c r="DF11" s="950"/>
      <c r="DG11" s="950"/>
      <c r="DH11" s="950"/>
      <c r="DL11" s="32"/>
      <c r="DM11" s="32"/>
      <c r="DN11" s="32"/>
      <c r="DO11" s="32"/>
      <c r="DP11" s="30"/>
      <c r="DX11" s="834"/>
      <c r="DY11" s="489"/>
      <c r="DZ11" s="489"/>
      <c r="EA11" s="489"/>
      <c r="EB11" s="489"/>
      <c r="EC11" s="489"/>
      <c r="ED11" s="489"/>
      <c r="EE11" s="489"/>
      <c r="EF11" s="489"/>
      <c r="EG11" s="489"/>
      <c r="EH11" s="872" t="s">
        <v>21</v>
      </c>
      <c r="EI11" s="872" t="s">
        <v>13</v>
      </c>
      <c r="EJ11" s="862" t="s">
        <v>399</v>
      </c>
      <c r="EK11" s="862" t="s">
        <v>388</v>
      </c>
      <c r="EL11" s="913"/>
      <c r="EM11" s="913"/>
      <c r="EN11" s="913"/>
      <c r="EO11" s="864"/>
      <c r="EP11" s="489"/>
      <c r="EQ11" s="489"/>
      <c r="ER11" s="489"/>
      <c r="ES11" s="489"/>
      <c r="ET11" s="489"/>
      <c r="EU11" s="489"/>
      <c r="EV11" s="489"/>
      <c r="EW11" s="489"/>
      <c r="EX11" s="489"/>
      <c r="EY11" s="489"/>
      <c r="EZ11" s="489"/>
      <c r="FA11" s="489"/>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row>
    <row r="12" spans="1:191" s="28" customFormat="1" ht="18.75" customHeight="1" thickBot="1">
      <c r="A12" s="401"/>
      <c r="B12" s="401"/>
      <c r="C12" s="401"/>
      <c r="D12" s="733"/>
      <c r="E12" s="733"/>
      <c r="F12" s="733"/>
      <c r="G12" s="733"/>
      <c r="H12" s="733"/>
      <c r="I12" s="733"/>
      <c r="J12" s="733"/>
      <c r="K12" s="733"/>
      <c r="L12" s="733"/>
      <c r="M12" s="733"/>
      <c r="N12" s="733"/>
      <c r="S12" s="1459"/>
      <c r="T12" s="1460"/>
      <c r="U12" s="1460"/>
      <c r="V12" s="1460"/>
      <c r="W12" s="1382"/>
      <c r="X12" s="1383"/>
      <c r="Y12" s="1383"/>
      <c r="Z12" s="1383"/>
      <c r="AA12" s="1383"/>
      <c r="AB12" s="1383"/>
      <c r="AC12" s="1383"/>
      <c r="AD12" s="1383"/>
      <c r="AE12" s="1384"/>
      <c r="AF12" s="891" t="str">
        <f>LEFT($W$11,1)</f>
        <v/>
      </c>
      <c r="AG12" s="39"/>
      <c r="AH12" s="209"/>
      <c r="AI12" s="209"/>
      <c r="AJ12" s="210"/>
      <c r="AK12" s="210"/>
      <c r="AL12" s="210"/>
      <c r="AM12" s="210"/>
      <c r="AN12" s="210"/>
      <c r="AO12" s="280">
        <v>4</v>
      </c>
      <c r="AP12" s="280"/>
      <c r="AQ12" s="280"/>
      <c r="AR12" s="280"/>
      <c r="AS12" s="280"/>
      <c r="AT12" s="280"/>
      <c r="AU12" s="280"/>
      <c r="AV12" s="280"/>
      <c r="AW12" s="280"/>
      <c r="AX12" s="280"/>
      <c r="AY12" s="280"/>
      <c r="AZ12" s="280"/>
      <c r="BA12" s="280"/>
      <c r="BB12" s="37"/>
      <c r="BC12" s="1174"/>
      <c r="BD12" s="1175"/>
      <c r="BE12" s="1175"/>
      <c r="BF12" s="1175"/>
      <c r="BG12" s="1176"/>
      <c r="BH12" s="1388"/>
      <c r="BI12" s="1389"/>
      <c r="BJ12" s="1389"/>
      <c r="BK12" s="1389"/>
      <c r="BL12" s="1389"/>
      <c r="BM12" s="1389"/>
      <c r="BN12" s="1390"/>
      <c r="BO12" s="397" t="s">
        <v>126</v>
      </c>
      <c r="BP12" s="398"/>
      <c r="BQ12" s="1180"/>
      <c r="BR12" s="1180"/>
      <c r="BS12" s="1180"/>
      <c r="BT12" s="1180"/>
      <c r="BU12" s="398" t="s">
        <v>127</v>
      </c>
      <c r="BV12" s="444" t="s">
        <v>570</v>
      </c>
      <c r="BW12" s="1154"/>
      <c r="BX12" s="1155"/>
      <c r="BY12" s="1155"/>
      <c r="BZ12" s="1155"/>
      <c r="CA12" s="1155"/>
      <c r="CB12" s="1156"/>
      <c r="CC12" s="1392"/>
      <c r="CD12" s="38"/>
      <c r="CE12" s="443" t="str">
        <f>IF(EO18=0,"-",IF(TRIM(入力3!Z12)&lt;&gt;"",IF(入力3!Z12&gt;=100,MID(TEXT(入力3!Z12,"000"),1,1),""),"-"))</f>
        <v>-</v>
      </c>
      <c r="CF12" s="504" t="str">
        <f>IF(EO18=0,"-",IF(TRIM(入力3!Z12)&lt;&gt;"",IF(入力3!Z12&gt;=10,MID(TEXT(入力3!Z12,"000"),2,1),""),"-"))</f>
        <v>-</v>
      </c>
      <c r="CG12" s="505" t="str">
        <f>IF(EO18=0,"-",IF(TRIM(入力3!Z12)&lt;&gt;"",IF(入力3!Z12&gt;=1,MID(TEXT(入力3!Z12,"000"),3,1),""),"-"))</f>
        <v>-</v>
      </c>
      <c r="CH12" s="506"/>
      <c r="CI12" s="506"/>
      <c r="CJ12" s="506"/>
      <c r="CK12" s="212"/>
      <c r="CL12" s="212"/>
      <c r="CM12" s="280"/>
      <c r="CN12" s="1177"/>
      <c r="CO12" s="1178"/>
      <c r="CP12" s="1178"/>
      <c r="CQ12" s="1178"/>
      <c r="CR12" s="1178"/>
      <c r="CS12" s="1178"/>
      <c r="CT12" s="1178"/>
      <c r="CU12" s="1178"/>
      <c r="CV12" s="1421"/>
      <c r="CW12" s="280"/>
      <c r="CX12" s="280"/>
      <c r="CY12" s="280"/>
      <c r="CZ12" s="1130"/>
      <c r="DA12" s="1131"/>
      <c r="DB12" s="1131"/>
      <c r="DC12" s="1131"/>
      <c r="DD12" s="1132"/>
      <c r="DE12" s="139" t="s">
        <v>139</v>
      </c>
      <c r="DF12" s="280"/>
      <c r="DG12" s="280"/>
      <c r="DH12" s="280"/>
      <c r="DL12" s="32"/>
      <c r="DM12" s="32"/>
      <c r="DN12" s="32"/>
      <c r="DO12" s="32"/>
      <c r="DP12" s="40"/>
      <c r="DX12" s="834"/>
      <c r="DY12" s="489"/>
      <c r="DZ12" s="489"/>
      <c r="EA12" s="489"/>
      <c r="EB12" s="489"/>
      <c r="EC12" s="489"/>
      <c r="ED12" s="489"/>
      <c r="EE12" s="489"/>
      <c r="EF12" s="489"/>
      <c r="EG12" s="489"/>
      <c r="EH12" s="872" t="s">
        <v>22</v>
      </c>
      <c r="EI12" s="872" t="s">
        <v>14</v>
      </c>
      <c r="EJ12" s="862" t="s">
        <v>400</v>
      </c>
      <c r="EK12" s="862" t="s">
        <v>504</v>
      </c>
      <c r="EL12" s="914"/>
      <c r="EM12" s="914"/>
      <c r="EN12" s="914"/>
      <c r="EO12" s="864"/>
      <c r="EP12" s="489"/>
      <c r="EQ12" s="489"/>
      <c r="ER12" s="489"/>
      <c r="ES12" s="489"/>
      <c r="ET12" s="489"/>
      <c r="EU12" s="489"/>
      <c r="EV12" s="489"/>
      <c r="EW12" s="489"/>
      <c r="EX12" s="489"/>
      <c r="EY12" s="489"/>
      <c r="EZ12" s="489"/>
      <c r="FA12" s="489"/>
      <c r="FB12" s="489"/>
      <c r="FC12" s="489"/>
      <c r="FD12" s="489"/>
      <c r="FE12" s="489"/>
      <c r="FF12" s="489"/>
      <c r="FG12" s="489"/>
      <c r="FH12" s="489"/>
      <c r="FI12" s="489"/>
      <c r="FJ12" s="489"/>
      <c r="FK12" s="489"/>
      <c r="FL12" s="489"/>
      <c r="FM12" s="489"/>
      <c r="FN12" s="489"/>
      <c r="FO12" s="489"/>
      <c r="FP12" s="489"/>
      <c r="FQ12" s="489"/>
      <c r="FR12" s="489"/>
      <c r="FS12" s="489"/>
      <c r="FT12" s="489"/>
      <c r="FU12" s="489"/>
      <c r="FV12" s="489"/>
      <c r="FW12" s="489"/>
      <c r="FX12" s="489"/>
      <c r="FY12" s="489"/>
      <c r="FZ12" s="489"/>
      <c r="GA12" s="489"/>
      <c r="GB12" s="489"/>
      <c r="GC12" s="489"/>
      <c r="GD12" s="489"/>
      <c r="GE12" s="489"/>
      <c r="GF12" s="489"/>
      <c r="GG12" s="489"/>
      <c r="GH12" s="489"/>
      <c r="GI12" s="489"/>
    </row>
    <row r="13" spans="1:191" ht="15" customHeight="1" thickBot="1">
      <c r="A13" s="1364"/>
      <c r="B13" s="1364"/>
      <c r="C13" s="1364"/>
      <c r="D13" s="1365"/>
      <c r="E13" s="1365"/>
      <c r="F13" s="1365"/>
      <c r="G13" s="1365"/>
      <c r="H13" s="1365"/>
      <c r="I13" s="1365"/>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W13" s="42" t="s">
        <v>115</v>
      </c>
      <c r="BX13" s="4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EH13" s="872" t="s">
        <v>23</v>
      </c>
      <c r="EI13" s="872" t="s">
        <v>15</v>
      </c>
      <c r="EJ13" s="862" t="s">
        <v>401</v>
      </c>
      <c r="EK13" s="913"/>
      <c r="EL13" s="834"/>
      <c r="EM13" s="834"/>
      <c r="EN13" s="834"/>
      <c r="EO13" s="834"/>
    </row>
    <row r="14" spans="1:191" s="52" customFormat="1" ht="15" customHeight="1">
      <c r="A14" s="1370" t="s">
        <v>82</v>
      </c>
      <c r="B14" s="1360"/>
      <c r="C14" s="1371"/>
      <c r="D14" s="1359" t="s">
        <v>636</v>
      </c>
      <c r="E14" s="1360"/>
      <c r="F14" s="1360"/>
      <c r="G14" s="1360"/>
      <c r="H14" s="1360"/>
      <c r="I14" s="1360"/>
      <c r="J14" s="1360"/>
      <c r="K14" s="1370" t="s">
        <v>82</v>
      </c>
      <c r="L14" s="1360"/>
      <c r="M14" s="1371"/>
      <c r="N14" s="1375" t="s">
        <v>84</v>
      </c>
      <c r="O14" s="1375" t="s">
        <v>85</v>
      </c>
      <c r="P14" s="1375" t="s">
        <v>573</v>
      </c>
      <c r="Q14" s="1366" t="s">
        <v>116</v>
      </c>
      <c r="R14" s="1367"/>
      <c r="S14" s="1366" t="s">
        <v>83</v>
      </c>
      <c r="T14" s="1359" t="s">
        <v>86</v>
      </c>
      <c r="U14" s="1371"/>
      <c r="V14" s="1434" t="s">
        <v>87</v>
      </c>
      <c r="W14" s="1398"/>
      <c r="X14" s="45" t="s">
        <v>88</v>
      </c>
      <c r="Y14" s="46"/>
      <c r="Z14" s="47"/>
      <c r="AA14" s="46"/>
      <c r="AB14" s="1426" t="s">
        <v>89</v>
      </c>
      <c r="AC14" s="1427"/>
      <c r="AD14" s="1427"/>
      <c r="AE14" s="1427"/>
      <c r="AF14" s="1427"/>
      <c r="AG14" s="1427"/>
      <c r="AH14" s="1427"/>
      <c r="AI14" s="1427"/>
      <c r="AJ14" s="1427"/>
      <c r="AK14" s="1427"/>
      <c r="AL14" s="1427"/>
      <c r="AM14" s="1449"/>
      <c r="AN14" s="1366" t="s">
        <v>55</v>
      </c>
      <c r="AO14" s="1360"/>
      <c r="AP14" s="1360"/>
      <c r="AQ14" s="1455"/>
      <c r="AR14" s="1359" t="s">
        <v>56</v>
      </c>
      <c r="AS14" s="1398"/>
      <c r="AT14" s="1398"/>
      <c r="AU14" s="1398"/>
      <c r="AV14" s="1371"/>
      <c r="AW14" s="45" t="s">
        <v>90</v>
      </c>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9"/>
      <c r="CK14" s="46"/>
      <c r="CL14" s="46"/>
      <c r="CM14" s="46"/>
      <c r="CN14" s="46"/>
      <c r="CO14" s="46"/>
      <c r="CP14" s="46"/>
      <c r="CQ14" s="49"/>
      <c r="CR14" s="1081" t="s">
        <v>574</v>
      </c>
      <c r="CS14" s="1082"/>
      <c r="CT14" s="1082"/>
      <c r="CU14" s="1082"/>
      <c r="CV14" s="1082"/>
      <c r="CW14" s="1082"/>
      <c r="CX14" s="1082"/>
      <c r="CY14" s="1082"/>
      <c r="CZ14" s="1083"/>
      <c r="DA14" s="1366" t="s">
        <v>59</v>
      </c>
      <c r="DB14" s="1416"/>
      <c r="DC14" s="1416"/>
      <c r="DD14" s="1416"/>
      <c r="DE14" s="1417"/>
      <c r="DF14" s="1426" t="s">
        <v>91</v>
      </c>
      <c r="DG14" s="1427"/>
      <c r="DH14" s="1427"/>
      <c r="DI14" s="1427"/>
      <c r="DJ14" s="1427"/>
      <c r="DK14" s="1427"/>
      <c r="DL14" s="1427"/>
      <c r="DM14" s="1427"/>
      <c r="DN14" s="1427"/>
      <c r="DO14" s="1427"/>
      <c r="DP14" s="1427"/>
      <c r="DQ14" s="1427"/>
      <c r="DR14" s="1427"/>
      <c r="DS14" s="1427"/>
      <c r="DT14" s="1427"/>
      <c r="DU14" s="1427"/>
      <c r="DV14" s="1428"/>
      <c r="DW14" s="1011"/>
      <c r="DX14" s="946"/>
      <c r="DY14" s="946"/>
      <c r="DZ14" s="946"/>
      <c r="EA14" s="946"/>
      <c r="EB14" s="946"/>
      <c r="EC14" s="946"/>
      <c r="ED14" s="946"/>
      <c r="EE14" s="946"/>
      <c r="EF14" s="946"/>
      <c r="EG14" s="946"/>
      <c r="EH14" s="872" t="s">
        <v>24</v>
      </c>
      <c r="EI14" s="872" t="s">
        <v>16</v>
      </c>
      <c r="EJ14" s="862" t="s">
        <v>402</v>
      </c>
      <c r="EK14" s="862"/>
      <c r="EL14" s="916"/>
      <c r="EM14" s="916"/>
      <c r="EN14" s="916"/>
      <c r="EO14" s="916"/>
      <c r="EP14" s="812"/>
      <c r="EQ14" s="812"/>
      <c r="ER14" s="812"/>
      <c r="ES14" s="812"/>
      <c r="ET14" s="812"/>
      <c r="EU14" s="812"/>
      <c r="EV14" s="812"/>
      <c r="EW14" s="812"/>
      <c r="EX14" s="812"/>
      <c r="EY14" s="812"/>
      <c r="EZ14" s="812"/>
      <c r="FA14" s="812"/>
      <c r="FB14" s="812"/>
      <c r="FC14" s="812"/>
      <c r="FD14" s="812"/>
      <c r="FE14" s="812"/>
      <c r="FF14" s="812"/>
      <c r="FG14" s="812"/>
      <c r="FH14" s="812"/>
      <c r="FI14" s="812"/>
      <c r="FJ14" s="812"/>
      <c r="FK14" s="812"/>
      <c r="FL14" s="812"/>
      <c r="FM14" s="812"/>
      <c r="FN14" s="812"/>
      <c r="FO14" s="812"/>
      <c r="FP14" s="812"/>
      <c r="FQ14" s="812"/>
      <c r="FR14" s="812"/>
      <c r="FS14" s="812"/>
      <c r="FT14" s="812"/>
      <c r="FU14" s="812"/>
      <c r="FV14" s="812"/>
      <c r="FW14" s="812"/>
      <c r="FX14" s="812"/>
      <c r="FY14" s="812"/>
      <c r="FZ14" s="812"/>
      <c r="GA14" s="812"/>
      <c r="GB14" s="812"/>
      <c r="GC14" s="812"/>
      <c r="GD14" s="812"/>
      <c r="GE14" s="812"/>
      <c r="GF14" s="812"/>
      <c r="GG14" s="812"/>
      <c r="GH14" s="812"/>
      <c r="GI14" s="812"/>
    </row>
    <row r="15" spans="1:191" s="65" customFormat="1" ht="27" customHeight="1" thickBot="1">
      <c r="A15" s="1372"/>
      <c r="B15" s="1373"/>
      <c r="C15" s="1374"/>
      <c r="D15" s="1361"/>
      <c r="E15" s="1362"/>
      <c r="F15" s="1362"/>
      <c r="G15" s="1362"/>
      <c r="H15" s="1362"/>
      <c r="I15" s="1362"/>
      <c r="J15" s="1362"/>
      <c r="K15" s="1372"/>
      <c r="L15" s="1373"/>
      <c r="M15" s="1374"/>
      <c r="N15" s="1376"/>
      <c r="O15" s="1376"/>
      <c r="P15" s="1376"/>
      <c r="Q15" s="1368"/>
      <c r="R15" s="1369"/>
      <c r="S15" s="1377"/>
      <c r="T15" s="1399"/>
      <c r="U15" s="1374"/>
      <c r="V15" s="1399"/>
      <c r="W15" s="1373"/>
      <c r="X15" s="1090" t="s">
        <v>93</v>
      </c>
      <c r="Y15" s="1092"/>
      <c r="Z15" s="1090" t="s">
        <v>94</v>
      </c>
      <c r="AA15" s="1092"/>
      <c r="AB15" s="1429" t="s">
        <v>93</v>
      </c>
      <c r="AC15" s="1430"/>
      <c r="AD15" s="1430"/>
      <c r="AE15" s="1431"/>
      <c r="AF15" s="1429" t="s">
        <v>95</v>
      </c>
      <c r="AG15" s="1430"/>
      <c r="AH15" s="1430"/>
      <c r="AI15" s="1431"/>
      <c r="AJ15" s="1429" t="s">
        <v>380</v>
      </c>
      <c r="AK15" s="1430"/>
      <c r="AL15" s="1430"/>
      <c r="AM15" s="1431"/>
      <c r="AN15" s="1361"/>
      <c r="AO15" s="1362"/>
      <c r="AP15" s="1362"/>
      <c r="AQ15" s="1456"/>
      <c r="AR15" s="1399"/>
      <c r="AS15" s="1373"/>
      <c r="AT15" s="1373"/>
      <c r="AU15" s="1373"/>
      <c r="AV15" s="1374"/>
      <c r="AW15" s="1429" t="s">
        <v>57</v>
      </c>
      <c r="AX15" s="1430"/>
      <c r="AY15" s="1430"/>
      <c r="AZ15" s="1430"/>
      <c r="BA15" s="1430"/>
      <c r="BB15" s="1430"/>
      <c r="BC15" s="1431"/>
      <c r="BD15" s="1429" t="s">
        <v>58</v>
      </c>
      <c r="BE15" s="1430"/>
      <c r="BF15" s="1430"/>
      <c r="BG15" s="1430"/>
      <c r="BH15" s="1430"/>
      <c r="BI15" s="1430"/>
      <c r="BJ15" s="1431"/>
      <c r="BK15" s="1105" t="s">
        <v>117</v>
      </c>
      <c r="BL15" s="1453"/>
      <c r="BM15" s="1453"/>
      <c r="BN15" s="1453"/>
      <c r="BO15" s="1453"/>
      <c r="BP15" s="1454"/>
      <c r="BQ15" s="1450" t="s">
        <v>118</v>
      </c>
      <c r="BR15" s="1451"/>
      <c r="BS15" s="1451"/>
      <c r="BT15" s="1451"/>
      <c r="BU15" s="1451"/>
      <c r="BV15" s="1452"/>
      <c r="BW15" s="1450" t="s">
        <v>768</v>
      </c>
      <c r="BX15" s="1451"/>
      <c r="BY15" s="1451"/>
      <c r="BZ15" s="1451"/>
      <c r="CA15" s="1451"/>
      <c r="CB15" s="1452"/>
      <c r="CC15" s="1105" t="s">
        <v>802</v>
      </c>
      <c r="CD15" s="1106"/>
      <c r="CE15" s="1107"/>
      <c r="CF15" s="1107"/>
      <c r="CG15" s="1107"/>
      <c r="CH15" s="1107"/>
      <c r="CI15" s="1107"/>
      <c r="CJ15" s="1108"/>
      <c r="CK15" s="1106" t="s">
        <v>803</v>
      </c>
      <c r="CL15" s="1107"/>
      <c r="CM15" s="1107"/>
      <c r="CN15" s="1107"/>
      <c r="CO15" s="1107"/>
      <c r="CP15" s="1107"/>
      <c r="CQ15" s="1108"/>
      <c r="CR15" s="1468" t="s">
        <v>575</v>
      </c>
      <c r="CS15" s="1469"/>
      <c r="CT15" s="1470"/>
      <c r="CU15" s="1090" t="s">
        <v>576</v>
      </c>
      <c r="CV15" s="1091"/>
      <c r="CW15" s="1092"/>
      <c r="CX15" s="1090" t="s">
        <v>764</v>
      </c>
      <c r="CY15" s="1091"/>
      <c r="CZ15" s="1092"/>
      <c r="DA15" s="1377"/>
      <c r="DB15" s="1418"/>
      <c r="DC15" s="1418"/>
      <c r="DD15" s="1418"/>
      <c r="DE15" s="1419"/>
      <c r="DF15" s="1090" t="s">
        <v>119</v>
      </c>
      <c r="DG15" s="1091"/>
      <c r="DH15" s="1091"/>
      <c r="DI15" s="1091"/>
      <c r="DJ15" s="1092"/>
      <c r="DK15" s="1422" t="s">
        <v>96</v>
      </c>
      <c r="DL15" s="1423"/>
      <c r="DM15" s="1423"/>
      <c r="DN15" s="1423"/>
      <c r="DO15" s="1423"/>
      <c r="DP15" s="1424"/>
      <c r="DQ15" s="1090" t="s">
        <v>526</v>
      </c>
      <c r="DR15" s="1091"/>
      <c r="DS15" s="1091"/>
      <c r="DT15" s="1091"/>
      <c r="DU15" s="1091"/>
      <c r="DV15" s="1425"/>
      <c r="DW15" s="1011"/>
      <c r="DX15" s="946"/>
      <c r="DY15" s="946"/>
      <c r="DZ15" s="946"/>
      <c r="EA15" s="946"/>
      <c r="EB15" s="946"/>
      <c r="EC15" s="946"/>
      <c r="ED15" s="946"/>
      <c r="EE15" s="946"/>
      <c r="EF15" s="946"/>
      <c r="EG15" s="946"/>
      <c r="EH15" s="872" t="s">
        <v>25</v>
      </c>
      <c r="EI15" s="872" t="s">
        <v>17</v>
      </c>
      <c r="EJ15" s="862" t="s">
        <v>403</v>
      </c>
      <c r="EK15" s="862"/>
      <c r="EL15" s="917"/>
      <c r="EM15" s="917"/>
      <c r="EN15" s="917"/>
      <c r="EO15" s="917"/>
      <c r="EP15" s="813"/>
      <c r="EQ15" s="813"/>
      <c r="ER15" s="813"/>
      <c r="ES15" s="813"/>
      <c r="ET15" s="813"/>
      <c r="EU15" s="813"/>
      <c r="EV15" s="813"/>
      <c r="EW15" s="813"/>
      <c r="EX15" s="813"/>
      <c r="EY15" s="813"/>
      <c r="EZ15" s="813"/>
      <c r="FA15" s="813"/>
      <c r="FB15" s="813"/>
      <c r="FC15" s="813"/>
      <c r="FD15" s="813"/>
      <c r="FE15" s="813"/>
      <c r="FF15" s="813"/>
      <c r="FG15" s="813"/>
      <c r="FH15" s="813"/>
      <c r="FI15" s="813"/>
      <c r="FJ15" s="813"/>
      <c r="FK15" s="813"/>
      <c r="FL15" s="813"/>
      <c r="FM15" s="813"/>
      <c r="FN15" s="813"/>
      <c r="FO15" s="813"/>
      <c r="FP15" s="813"/>
      <c r="FQ15" s="813"/>
      <c r="FR15" s="813"/>
      <c r="FS15" s="813"/>
      <c r="FT15" s="813"/>
      <c r="FU15" s="813"/>
      <c r="FV15" s="813"/>
      <c r="FW15" s="813"/>
      <c r="FX15" s="813"/>
      <c r="FY15" s="813"/>
      <c r="FZ15" s="813"/>
      <c r="GA15" s="813"/>
      <c r="GB15" s="813"/>
      <c r="GC15" s="813"/>
      <c r="GD15" s="813"/>
      <c r="GE15" s="813"/>
      <c r="GF15" s="813"/>
      <c r="GG15" s="813"/>
      <c r="GH15" s="813"/>
      <c r="GI15" s="813"/>
    </row>
    <row r="16" spans="1:191" s="81" customFormat="1" ht="15" customHeight="1">
      <c r="A16" s="66"/>
      <c r="B16" s="406"/>
      <c r="C16" s="67"/>
      <c r="D16" s="997"/>
      <c r="E16" s="951"/>
      <c r="F16" s="951"/>
      <c r="G16" s="951"/>
      <c r="H16" s="951"/>
      <c r="I16" s="951"/>
      <c r="J16" s="951"/>
      <c r="K16" s="68"/>
      <c r="L16" s="72"/>
      <c r="M16" s="69"/>
      <c r="N16" s="70"/>
      <c r="O16" s="70"/>
      <c r="P16" s="70"/>
      <c r="Q16" s="997"/>
      <c r="R16" s="998"/>
      <c r="S16" s="997"/>
      <c r="T16" s="71" t="s">
        <v>97</v>
      </c>
      <c r="U16" s="72" t="s">
        <v>98</v>
      </c>
      <c r="V16" s="71" t="s">
        <v>97</v>
      </c>
      <c r="W16" s="72" t="s">
        <v>99</v>
      </c>
      <c r="X16" s="73" t="s">
        <v>97</v>
      </c>
      <c r="Y16" s="74" t="s">
        <v>100</v>
      </c>
      <c r="Z16" s="997" t="s">
        <v>97</v>
      </c>
      <c r="AA16" s="998" t="s">
        <v>100</v>
      </c>
      <c r="AB16" s="71" t="s">
        <v>101</v>
      </c>
      <c r="AC16" s="72" t="s">
        <v>97</v>
      </c>
      <c r="AD16" s="75" t="s">
        <v>102</v>
      </c>
      <c r="AE16" s="69"/>
      <c r="AF16" s="71" t="s">
        <v>101</v>
      </c>
      <c r="AG16" s="72" t="s">
        <v>97</v>
      </c>
      <c r="AH16" s="75" t="s">
        <v>102</v>
      </c>
      <c r="AI16" s="69"/>
      <c r="AJ16" s="71" t="s">
        <v>101</v>
      </c>
      <c r="AK16" s="72" t="s">
        <v>97</v>
      </c>
      <c r="AL16" s="75" t="s">
        <v>102</v>
      </c>
      <c r="AM16" s="69"/>
      <c r="AN16" s="71" t="s">
        <v>101</v>
      </c>
      <c r="AO16" s="72" t="s">
        <v>97</v>
      </c>
      <c r="AP16" s="75" t="s">
        <v>102</v>
      </c>
      <c r="AQ16" s="69"/>
      <c r="AR16" s="71" t="s">
        <v>103</v>
      </c>
      <c r="AS16" s="72" t="s">
        <v>104</v>
      </c>
      <c r="AT16" s="72" t="s">
        <v>101</v>
      </c>
      <c r="AU16" s="72" t="s">
        <v>97</v>
      </c>
      <c r="AV16" s="69" t="s">
        <v>105</v>
      </c>
      <c r="AW16" s="71"/>
      <c r="AX16" s="72"/>
      <c r="AY16" s="72" t="s">
        <v>103</v>
      </c>
      <c r="AZ16" s="72" t="s">
        <v>104</v>
      </c>
      <c r="BA16" s="72" t="s">
        <v>101</v>
      </c>
      <c r="BB16" s="72" t="s">
        <v>97</v>
      </c>
      <c r="BC16" s="69" t="s">
        <v>105</v>
      </c>
      <c r="BD16" s="71"/>
      <c r="BE16" s="72"/>
      <c r="BF16" s="72" t="s">
        <v>103</v>
      </c>
      <c r="BG16" s="72" t="s">
        <v>104</v>
      </c>
      <c r="BH16" s="72" t="s">
        <v>101</v>
      </c>
      <c r="BI16" s="72" t="s">
        <v>97</v>
      </c>
      <c r="BJ16" s="69" t="s">
        <v>105</v>
      </c>
      <c r="BK16" s="997"/>
      <c r="BL16" s="72" t="s">
        <v>103</v>
      </c>
      <c r="BM16" s="72" t="s">
        <v>104</v>
      </c>
      <c r="BN16" s="72" t="s">
        <v>101</v>
      </c>
      <c r="BO16" s="72" t="s">
        <v>97</v>
      </c>
      <c r="BP16" s="69" t="s">
        <v>105</v>
      </c>
      <c r="BQ16" s="71"/>
      <c r="BR16" s="72" t="s">
        <v>103</v>
      </c>
      <c r="BS16" s="72" t="s">
        <v>104</v>
      </c>
      <c r="BT16" s="72" t="s">
        <v>101</v>
      </c>
      <c r="BU16" s="72" t="s">
        <v>97</v>
      </c>
      <c r="BV16" s="69" t="s">
        <v>105</v>
      </c>
      <c r="BW16" s="71"/>
      <c r="BX16" s="72" t="s">
        <v>103</v>
      </c>
      <c r="BY16" s="72" t="s">
        <v>104</v>
      </c>
      <c r="BZ16" s="72" t="s">
        <v>101</v>
      </c>
      <c r="CA16" s="72" t="s">
        <v>97</v>
      </c>
      <c r="CB16" s="69" t="s">
        <v>105</v>
      </c>
      <c r="CC16" s="71"/>
      <c r="CD16" s="72"/>
      <c r="CE16" s="72"/>
      <c r="CF16" s="72" t="s">
        <v>103</v>
      </c>
      <c r="CG16" s="72" t="s">
        <v>104</v>
      </c>
      <c r="CH16" s="72" t="s">
        <v>101</v>
      </c>
      <c r="CI16" s="72" t="s">
        <v>97</v>
      </c>
      <c r="CJ16" s="69" t="s">
        <v>105</v>
      </c>
      <c r="CK16" s="72"/>
      <c r="CL16" s="72"/>
      <c r="CM16" s="72" t="s">
        <v>103</v>
      </c>
      <c r="CN16" s="72" t="s">
        <v>104</v>
      </c>
      <c r="CO16" s="72" t="s">
        <v>101</v>
      </c>
      <c r="CP16" s="72" t="s">
        <v>97</v>
      </c>
      <c r="CQ16" s="69" t="s">
        <v>105</v>
      </c>
      <c r="CR16" s="951" t="s">
        <v>101</v>
      </c>
      <c r="CS16" s="951" t="s">
        <v>97</v>
      </c>
      <c r="CT16" s="998" t="s">
        <v>100</v>
      </c>
      <c r="CU16" s="951" t="s">
        <v>97</v>
      </c>
      <c r="CV16" s="951" t="s">
        <v>100</v>
      </c>
      <c r="CW16" s="998"/>
      <c r="CX16" s="951" t="s">
        <v>765</v>
      </c>
      <c r="CY16" s="951" t="s">
        <v>766</v>
      </c>
      <c r="CZ16" s="998" t="s">
        <v>767</v>
      </c>
      <c r="DA16" s="951" t="s">
        <v>103</v>
      </c>
      <c r="DB16" s="72" t="s">
        <v>104</v>
      </c>
      <c r="DC16" s="72" t="s">
        <v>101</v>
      </c>
      <c r="DD16" s="72" t="s">
        <v>97</v>
      </c>
      <c r="DE16" s="72" t="s">
        <v>105</v>
      </c>
      <c r="DF16" s="76" t="s">
        <v>60</v>
      </c>
      <c r="DG16" s="71" t="s">
        <v>106</v>
      </c>
      <c r="DH16" s="72" t="s">
        <v>101</v>
      </c>
      <c r="DI16" s="77" t="s">
        <v>97</v>
      </c>
      <c r="DJ16" s="77" t="s">
        <v>107</v>
      </c>
      <c r="DK16" s="76" t="s">
        <v>60</v>
      </c>
      <c r="DL16" s="71" t="s">
        <v>108</v>
      </c>
      <c r="DM16" s="72" t="s">
        <v>106</v>
      </c>
      <c r="DN16" s="77" t="s">
        <v>109</v>
      </c>
      <c r="DO16" s="77" t="s">
        <v>110</v>
      </c>
      <c r="DP16" s="77" t="s">
        <v>107</v>
      </c>
      <c r="DQ16" s="76" t="s">
        <v>60</v>
      </c>
      <c r="DR16" s="71" t="s">
        <v>103</v>
      </c>
      <c r="DS16" s="72" t="s">
        <v>104</v>
      </c>
      <c r="DT16" s="77" t="s">
        <v>101</v>
      </c>
      <c r="DU16" s="77" t="s">
        <v>97</v>
      </c>
      <c r="DV16" s="77" t="s">
        <v>105</v>
      </c>
      <c r="DW16" s="949"/>
      <c r="DX16" s="863"/>
      <c r="DY16" s="863"/>
      <c r="DZ16" s="863"/>
      <c r="EA16" s="863"/>
      <c r="EB16" s="863"/>
      <c r="EC16" s="863"/>
      <c r="ED16" s="863"/>
      <c r="EE16" s="863"/>
      <c r="EF16" s="863"/>
      <c r="EG16" s="863"/>
      <c r="EH16" s="872" t="s">
        <v>26</v>
      </c>
      <c r="EI16" s="872" t="s">
        <v>18</v>
      </c>
      <c r="EJ16" s="862" t="s">
        <v>404</v>
      </c>
      <c r="EK16" s="862"/>
      <c r="EL16" s="863"/>
      <c r="EM16" s="863"/>
      <c r="EN16" s="863"/>
      <c r="EO16" s="863"/>
      <c r="EP16" s="814"/>
      <c r="EQ16" s="814"/>
      <c r="ER16" s="814"/>
      <c r="ES16" s="814"/>
      <c r="ET16" s="814"/>
      <c r="EU16" s="814"/>
      <c r="EV16" s="814"/>
      <c r="EW16" s="814"/>
      <c r="EX16" s="814"/>
      <c r="EY16" s="814"/>
      <c r="EZ16" s="814"/>
      <c r="FA16" s="814"/>
      <c r="FB16" s="814"/>
      <c r="FC16" s="814"/>
      <c r="FD16" s="814"/>
      <c r="FE16" s="814"/>
      <c r="FF16" s="814"/>
      <c r="FG16" s="814"/>
      <c r="FH16" s="814"/>
      <c r="FI16" s="814"/>
      <c r="FJ16" s="814"/>
      <c r="FK16" s="814"/>
      <c r="FL16" s="814"/>
      <c r="FM16" s="814"/>
      <c r="FN16" s="814"/>
      <c r="FO16" s="814"/>
      <c r="FP16" s="814"/>
      <c r="FQ16" s="814"/>
      <c r="FR16" s="814"/>
      <c r="FS16" s="814"/>
      <c r="FT16" s="814"/>
      <c r="FU16" s="814"/>
      <c r="FV16" s="814"/>
      <c r="FW16" s="814"/>
      <c r="FX16" s="814"/>
      <c r="FY16" s="814"/>
      <c r="FZ16" s="814"/>
      <c r="GA16" s="814"/>
      <c r="GB16" s="814"/>
      <c r="GC16" s="814"/>
      <c r="GD16" s="814"/>
      <c r="GE16" s="814"/>
      <c r="GF16" s="814"/>
      <c r="GG16" s="814"/>
      <c r="GH16" s="814"/>
      <c r="GI16" s="814"/>
    </row>
    <row r="17" spans="1:191" s="86" customFormat="1" ht="10.5" customHeight="1" thickBot="1">
      <c r="A17" s="82"/>
      <c r="B17" s="407"/>
      <c r="C17" s="83"/>
      <c r="D17" s="84"/>
      <c r="E17" s="85"/>
      <c r="F17" s="85"/>
      <c r="G17" s="85"/>
      <c r="H17" s="85"/>
      <c r="I17" s="85"/>
      <c r="J17" s="85"/>
      <c r="K17" s="507">
        <v>45</v>
      </c>
      <c r="L17" s="508">
        <v>46</v>
      </c>
      <c r="M17" s="509">
        <v>47</v>
      </c>
      <c r="N17" s="510">
        <f t="shared" ref="N17:BV17" si="0">M17+1</f>
        <v>48</v>
      </c>
      <c r="O17" s="510">
        <f t="shared" si="0"/>
        <v>49</v>
      </c>
      <c r="P17" s="510">
        <f t="shared" si="0"/>
        <v>50</v>
      </c>
      <c r="Q17" s="511">
        <f t="shared" ref="Q17:V17" si="1">P17+1</f>
        <v>51</v>
      </c>
      <c r="R17" s="512">
        <f t="shared" si="1"/>
        <v>52</v>
      </c>
      <c r="S17" s="1012">
        <f t="shared" si="1"/>
        <v>53</v>
      </c>
      <c r="T17" s="1013">
        <f t="shared" si="1"/>
        <v>54</v>
      </c>
      <c r="U17" s="509">
        <f t="shared" si="1"/>
        <v>55</v>
      </c>
      <c r="V17" s="1014">
        <f t="shared" si="1"/>
        <v>56</v>
      </c>
      <c r="W17" s="1015">
        <f t="shared" si="0"/>
        <v>57</v>
      </c>
      <c r="X17" s="1014">
        <f t="shared" si="0"/>
        <v>58</v>
      </c>
      <c r="Y17" s="512">
        <f t="shared" si="0"/>
        <v>59</v>
      </c>
      <c r="Z17" s="1016">
        <f t="shared" si="0"/>
        <v>60</v>
      </c>
      <c r="AA17" s="509">
        <f t="shared" si="0"/>
        <v>61</v>
      </c>
      <c r="AB17" s="511">
        <f t="shared" si="0"/>
        <v>62</v>
      </c>
      <c r="AC17" s="508">
        <f t="shared" si="0"/>
        <v>63</v>
      </c>
      <c r="AD17" s="508">
        <f t="shared" si="0"/>
        <v>64</v>
      </c>
      <c r="AE17" s="509">
        <f t="shared" si="0"/>
        <v>65</v>
      </c>
      <c r="AF17" s="511">
        <f t="shared" si="0"/>
        <v>66</v>
      </c>
      <c r="AG17" s="508">
        <f t="shared" si="0"/>
        <v>67</v>
      </c>
      <c r="AH17" s="508">
        <f t="shared" si="0"/>
        <v>68</v>
      </c>
      <c r="AI17" s="509">
        <f t="shared" si="0"/>
        <v>69</v>
      </c>
      <c r="AJ17" s="511">
        <f t="shared" si="0"/>
        <v>70</v>
      </c>
      <c r="AK17" s="508">
        <f t="shared" si="0"/>
        <v>71</v>
      </c>
      <c r="AL17" s="508">
        <f t="shared" si="0"/>
        <v>72</v>
      </c>
      <c r="AM17" s="509">
        <f t="shared" si="0"/>
        <v>73</v>
      </c>
      <c r="AN17" s="511">
        <f t="shared" si="0"/>
        <v>74</v>
      </c>
      <c r="AO17" s="508">
        <f t="shared" si="0"/>
        <v>75</v>
      </c>
      <c r="AP17" s="508">
        <f t="shared" si="0"/>
        <v>76</v>
      </c>
      <c r="AQ17" s="509">
        <f t="shared" si="0"/>
        <v>77</v>
      </c>
      <c r="AR17" s="511">
        <f t="shared" si="0"/>
        <v>78</v>
      </c>
      <c r="AS17" s="508">
        <f t="shared" si="0"/>
        <v>79</v>
      </c>
      <c r="AT17" s="508">
        <f t="shared" si="0"/>
        <v>80</v>
      </c>
      <c r="AU17" s="508">
        <f t="shared" si="0"/>
        <v>81</v>
      </c>
      <c r="AV17" s="509">
        <f t="shared" si="0"/>
        <v>82</v>
      </c>
      <c r="AW17" s="511">
        <f t="shared" si="0"/>
        <v>83</v>
      </c>
      <c r="AX17" s="508">
        <f t="shared" si="0"/>
        <v>84</v>
      </c>
      <c r="AY17" s="508">
        <f t="shared" si="0"/>
        <v>85</v>
      </c>
      <c r="AZ17" s="508">
        <f t="shared" si="0"/>
        <v>86</v>
      </c>
      <c r="BA17" s="508">
        <f t="shared" si="0"/>
        <v>87</v>
      </c>
      <c r="BB17" s="508">
        <f t="shared" si="0"/>
        <v>88</v>
      </c>
      <c r="BC17" s="509">
        <f t="shared" si="0"/>
        <v>89</v>
      </c>
      <c r="BD17" s="511">
        <f t="shared" si="0"/>
        <v>90</v>
      </c>
      <c r="BE17" s="508">
        <f t="shared" si="0"/>
        <v>91</v>
      </c>
      <c r="BF17" s="508">
        <f t="shared" si="0"/>
        <v>92</v>
      </c>
      <c r="BG17" s="508">
        <f t="shared" si="0"/>
        <v>93</v>
      </c>
      <c r="BH17" s="508">
        <f t="shared" si="0"/>
        <v>94</v>
      </c>
      <c r="BI17" s="508">
        <f t="shared" si="0"/>
        <v>95</v>
      </c>
      <c r="BJ17" s="509">
        <f t="shared" si="0"/>
        <v>96</v>
      </c>
      <c r="BK17" s="511">
        <f t="shared" si="0"/>
        <v>97</v>
      </c>
      <c r="BL17" s="508">
        <f t="shared" si="0"/>
        <v>98</v>
      </c>
      <c r="BM17" s="508">
        <f t="shared" si="0"/>
        <v>99</v>
      </c>
      <c r="BN17" s="508">
        <f t="shared" si="0"/>
        <v>100</v>
      </c>
      <c r="BO17" s="508">
        <f t="shared" si="0"/>
        <v>101</v>
      </c>
      <c r="BP17" s="509">
        <f t="shared" si="0"/>
        <v>102</v>
      </c>
      <c r="BQ17" s="511">
        <f>BP17+1</f>
        <v>103</v>
      </c>
      <c r="BR17" s="508">
        <f t="shared" si="0"/>
        <v>104</v>
      </c>
      <c r="BS17" s="508">
        <f t="shared" si="0"/>
        <v>105</v>
      </c>
      <c r="BT17" s="508">
        <f t="shared" si="0"/>
        <v>106</v>
      </c>
      <c r="BU17" s="508">
        <f t="shared" si="0"/>
        <v>107</v>
      </c>
      <c r="BV17" s="509">
        <f t="shared" si="0"/>
        <v>108</v>
      </c>
      <c r="BW17" s="511">
        <f>BV17+1</f>
        <v>109</v>
      </c>
      <c r="BX17" s="508">
        <f t="shared" ref="BX17" si="2">BW17+1</f>
        <v>110</v>
      </c>
      <c r="BY17" s="508">
        <f t="shared" ref="BY17" si="3">BX17+1</f>
        <v>111</v>
      </c>
      <c r="BZ17" s="508">
        <f t="shared" ref="BZ17" si="4">BY17+1</f>
        <v>112</v>
      </c>
      <c r="CA17" s="508">
        <f t="shared" ref="CA17" si="5">BZ17+1</f>
        <v>113</v>
      </c>
      <c r="CB17" s="509">
        <f t="shared" ref="CB17" si="6">CA17+1</f>
        <v>114</v>
      </c>
      <c r="CC17" s="1014">
        <f>CB17+1</f>
        <v>115</v>
      </c>
      <c r="CD17" s="508">
        <f>CC17+1</f>
        <v>116</v>
      </c>
      <c r="CE17" s="1017">
        <f>CD17+1</f>
        <v>117</v>
      </c>
      <c r="CF17" s="508">
        <f t="shared" ref="CF17" si="7">CE17+1</f>
        <v>118</v>
      </c>
      <c r="CG17" s="508">
        <f t="shared" ref="CG17" si="8">CF17+1</f>
        <v>119</v>
      </c>
      <c r="CH17" s="508">
        <f t="shared" ref="CH17" si="9">CG17+1</f>
        <v>120</v>
      </c>
      <c r="CI17" s="508">
        <f t="shared" ref="CI17" si="10">CH17+1</f>
        <v>121</v>
      </c>
      <c r="CJ17" s="509">
        <f t="shared" ref="CJ17" si="11">CI17+1</f>
        <v>122</v>
      </c>
      <c r="CK17" s="508">
        <f t="shared" ref="CK17" si="12">CJ17+1</f>
        <v>123</v>
      </c>
      <c r="CL17" s="1017">
        <f t="shared" ref="CL17" si="13">CK17+1</f>
        <v>124</v>
      </c>
      <c r="CM17" s="508">
        <f t="shared" ref="CM17" si="14">CL17+1</f>
        <v>125</v>
      </c>
      <c r="CN17" s="508">
        <f t="shared" ref="CN17" si="15">CM17+1</f>
        <v>126</v>
      </c>
      <c r="CO17" s="508">
        <f t="shared" ref="CO17" si="16">CN17+1</f>
        <v>127</v>
      </c>
      <c r="CP17" s="508">
        <f t="shared" ref="CP17" si="17">CO17+1</f>
        <v>128</v>
      </c>
      <c r="CQ17" s="509">
        <f t="shared" ref="CQ17" si="18">CP17+1</f>
        <v>129</v>
      </c>
      <c r="CR17" s="1018">
        <f t="shared" ref="CR17" si="19">CQ17+1</f>
        <v>130</v>
      </c>
      <c r="CS17" s="1019">
        <f t="shared" ref="CS17" si="20">CR17+1</f>
        <v>131</v>
      </c>
      <c r="CT17" s="1020">
        <f t="shared" ref="CT17" si="21">CS17+1</f>
        <v>132</v>
      </c>
      <c r="CU17" s="1021">
        <f t="shared" ref="CU17" si="22">CT17+1</f>
        <v>133</v>
      </c>
      <c r="CV17" s="1019">
        <f t="shared" ref="CV17" si="23">CU17+1</f>
        <v>134</v>
      </c>
      <c r="CW17" s="1020">
        <f t="shared" ref="CW17" si="24">CV17+1</f>
        <v>135</v>
      </c>
      <c r="CX17" s="1021">
        <f t="shared" ref="CX17" si="25">CW17+1</f>
        <v>136</v>
      </c>
      <c r="CY17" s="1019">
        <f t="shared" ref="CY17" si="26">CX17+1</f>
        <v>137</v>
      </c>
      <c r="CZ17" s="1020">
        <f t="shared" ref="CZ17" si="27">CY17+1</f>
        <v>138</v>
      </c>
      <c r="DA17" s="1022">
        <f t="shared" ref="DA17" si="28">CZ17+1</f>
        <v>139</v>
      </c>
      <c r="DB17" s="1019">
        <f t="shared" ref="DB17" si="29">DA17+1</f>
        <v>140</v>
      </c>
      <c r="DC17" s="1019">
        <f t="shared" ref="DC17" si="30">DB17+1</f>
        <v>141</v>
      </c>
      <c r="DD17" s="1019">
        <f t="shared" ref="DD17" si="31">DC17+1</f>
        <v>142</v>
      </c>
      <c r="DE17" s="1022">
        <f t="shared" ref="DE17" si="32">DD17+1</f>
        <v>143</v>
      </c>
      <c r="DF17" s="1023">
        <f t="shared" ref="DF17" si="33">DE17+1</f>
        <v>144</v>
      </c>
      <c r="DG17" s="1024">
        <f t="shared" ref="DG17" si="34">DF17+1</f>
        <v>145</v>
      </c>
      <c r="DH17" s="1019">
        <f t="shared" ref="DH17" si="35">DG17+1</f>
        <v>146</v>
      </c>
      <c r="DI17" s="1019">
        <f t="shared" ref="DI17" si="36">DH17+1</f>
        <v>147</v>
      </c>
      <c r="DJ17" s="1022">
        <f t="shared" ref="DJ17" si="37">DI17+1</f>
        <v>148</v>
      </c>
      <c r="DK17" s="1023">
        <f t="shared" ref="DK17" si="38">DJ17+1</f>
        <v>149</v>
      </c>
      <c r="DL17" s="1024">
        <f t="shared" ref="DL17" si="39">DK17+1</f>
        <v>150</v>
      </c>
      <c r="DM17" s="1019">
        <f t="shared" ref="DM17" si="40">DL17+1</f>
        <v>151</v>
      </c>
      <c r="DN17" s="1019">
        <f t="shared" ref="DN17" si="41">DM17+1</f>
        <v>152</v>
      </c>
      <c r="DO17" s="1019">
        <f t="shared" ref="DO17" si="42">DN17+1</f>
        <v>153</v>
      </c>
      <c r="DP17" s="1022">
        <f t="shared" ref="DP17" si="43">DO17+1</f>
        <v>154</v>
      </c>
      <c r="DQ17" s="1023">
        <f t="shared" ref="DQ17" si="44">DP17+1</f>
        <v>155</v>
      </c>
      <c r="DR17" s="1024">
        <f t="shared" ref="DR17" si="45">DQ17+1</f>
        <v>156</v>
      </c>
      <c r="DS17" s="1019">
        <f t="shared" ref="DS17" si="46">DR17+1</f>
        <v>157</v>
      </c>
      <c r="DT17" s="1019">
        <f t="shared" ref="DT17" si="47">DS17+1</f>
        <v>158</v>
      </c>
      <c r="DU17" s="1019">
        <f t="shared" ref="DU17" si="48">DT17+1</f>
        <v>159</v>
      </c>
      <c r="DV17" s="1022">
        <f t="shared" ref="DV17" si="49">DU17+1</f>
        <v>160</v>
      </c>
      <c r="DW17" s="1025"/>
      <c r="DX17" s="947"/>
      <c r="DY17" s="947"/>
      <c r="DZ17" s="947"/>
      <c r="EA17" s="947"/>
      <c r="EB17" s="947"/>
      <c r="EC17" s="947"/>
      <c r="ED17" s="947"/>
      <c r="EE17" s="947"/>
      <c r="EF17" s="947"/>
      <c r="EG17" s="947"/>
      <c r="EH17" s="872" t="s">
        <v>27</v>
      </c>
      <c r="EI17" s="872" t="s">
        <v>19</v>
      </c>
      <c r="EJ17" s="862" t="s">
        <v>405</v>
      </c>
      <c r="EK17" s="862"/>
      <c r="EL17" s="873"/>
      <c r="EM17" s="873"/>
      <c r="EN17" s="873"/>
      <c r="EO17" s="873"/>
      <c r="EP17" s="815"/>
      <c r="EQ17" s="815"/>
      <c r="ER17" s="815"/>
      <c r="ES17" s="815"/>
      <c r="ET17" s="815"/>
      <c r="EU17" s="815"/>
      <c r="EV17" s="815"/>
      <c r="EW17" s="815"/>
      <c r="EX17" s="815"/>
      <c r="EY17" s="815"/>
      <c r="EZ17" s="815"/>
      <c r="FA17" s="815"/>
      <c r="FB17" s="815"/>
      <c r="FC17" s="815"/>
      <c r="FD17" s="815"/>
      <c r="FE17" s="815"/>
      <c r="FF17" s="815"/>
      <c r="FG17" s="815"/>
      <c r="FH17" s="815"/>
      <c r="FI17" s="815"/>
      <c r="FJ17" s="815"/>
      <c r="FK17" s="815"/>
      <c r="FL17" s="815"/>
      <c r="FM17" s="815"/>
      <c r="FN17" s="815"/>
      <c r="FO17" s="815"/>
      <c r="FP17" s="815"/>
      <c r="FQ17" s="815"/>
      <c r="FR17" s="815"/>
      <c r="FS17" s="815"/>
      <c r="FT17" s="815"/>
      <c r="FU17" s="815"/>
      <c r="FV17" s="815"/>
      <c r="FW17" s="815"/>
      <c r="FX17" s="815"/>
      <c r="FY17" s="815"/>
      <c r="FZ17" s="815"/>
      <c r="GA17" s="815"/>
      <c r="GB17" s="815"/>
      <c r="GC17" s="815"/>
      <c r="GD17" s="815"/>
      <c r="GE17" s="815"/>
      <c r="GF17" s="815"/>
      <c r="GG17" s="815"/>
      <c r="GH17" s="815"/>
      <c r="GI17" s="815"/>
    </row>
    <row r="18" spans="1:191" s="892" customFormat="1" ht="12" customHeight="1">
      <c r="A18" s="1336"/>
      <c r="B18" s="1344"/>
      <c r="C18" s="1337">
        <v>1</v>
      </c>
      <c r="D18" s="1339"/>
      <c r="E18" s="1340"/>
      <c r="F18" s="1340"/>
      <c r="G18" s="1340"/>
      <c r="H18" s="1340"/>
      <c r="I18" s="1340"/>
      <c r="J18" s="1340"/>
      <c r="K18" s="1338" t="str">
        <f>IF(TRIM(入力1!A18)&lt;&gt;"",入力1!A18,"")</f>
        <v/>
      </c>
      <c r="L18" s="1378" t="str">
        <f>IF(TRIM(入力1!B18)&lt;&gt;"",入力1!B18,"")</f>
        <v/>
      </c>
      <c r="M18" s="1343">
        <f>C18</f>
        <v>1</v>
      </c>
      <c r="N18" s="1321"/>
      <c r="O18" s="1321"/>
      <c r="P18" s="1461"/>
      <c r="Q18" s="1345"/>
      <c r="R18" s="1346"/>
      <c r="S18" s="1341"/>
      <c r="T18" s="1432"/>
      <c r="U18" s="1433"/>
      <c r="V18" s="1396"/>
      <c r="W18" s="1397"/>
      <c r="X18" s="1396"/>
      <c r="Y18" s="1397"/>
      <c r="Z18" s="1396"/>
      <c r="AA18" s="1397"/>
      <c r="AB18" s="1350"/>
      <c r="AC18" s="1351"/>
      <c r="AD18" s="1351"/>
      <c r="AE18" s="1352"/>
      <c r="AF18" s="1347"/>
      <c r="AG18" s="1348"/>
      <c r="AH18" s="1348"/>
      <c r="AI18" s="1349"/>
      <c r="AJ18" s="1347"/>
      <c r="AK18" s="1348"/>
      <c r="AL18" s="1348"/>
      <c r="AM18" s="1349"/>
      <c r="AN18" s="1347"/>
      <c r="AO18" s="1348"/>
      <c r="AP18" s="1348"/>
      <c r="AQ18" s="1349"/>
      <c r="AR18" s="1356"/>
      <c r="AS18" s="1357"/>
      <c r="AT18" s="1357"/>
      <c r="AU18" s="1357"/>
      <c r="AV18" s="1358"/>
      <c r="AW18" s="1322"/>
      <c r="AX18" s="1323"/>
      <c r="AY18" s="1323"/>
      <c r="AZ18" s="1323"/>
      <c r="BA18" s="1323"/>
      <c r="BB18" s="1323"/>
      <c r="BC18" s="1324"/>
      <c r="BD18" s="1322"/>
      <c r="BE18" s="1323"/>
      <c r="BF18" s="1323"/>
      <c r="BG18" s="1323"/>
      <c r="BH18" s="1323"/>
      <c r="BI18" s="1323"/>
      <c r="BJ18" s="1324"/>
      <c r="BK18" s="1319" t="str">
        <f>IF(TRIM(入力2!AL16)&lt;&gt;"",IF(入力2!AL16&gt;=100000,MID(TEXT(入力2!AL16,"000000"),1,1),""),"")</f>
        <v/>
      </c>
      <c r="BL18" s="1111" t="str">
        <f>IF(TRIM(入力2!AL16)&lt;&gt;"",IF(入力2!AL16&gt;=10000,MID(TEXT(入力2!AL16,"000000"),2,1),""),"")</f>
        <v/>
      </c>
      <c r="BM18" s="1111" t="str">
        <f>IF(TRIM(入力2!AL16)&lt;&gt;"",IF(入力2!AL16&gt;=1000,MID(TEXT(入力2!AL16,"000000"),3,1),""),"")</f>
        <v/>
      </c>
      <c r="BN18" s="1111" t="str">
        <f>IF(TRIM(入力2!AL16)&lt;&gt;"",IF(入力2!AL16&gt;=100,MID(TEXT(入力2!AL16,"000000"),4,1),""),"")</f>
        <v/>
      </c>
      <c r="BO18" s="1111" t="str">
        <f>IF(TRIM(入力2!AL16)&lt;&gt;"",IF(入力2!AL16&gt;=10,MID(TEXT(入力2!AL16,"000000"),5,1),""),"")</f>
        <v/>
      </c>
      <c r="BP18" s="1320" t="str">
        <f>IF(TRIM(入力2!AL16)&lt;&gt;"",IF(入力2!AL16&gt;=0,MID(TEXT(入力2!AL16,"000000"),6,1),""),"0")</f>
        <v>0</v>
      </c>
      <c r="BQ18" s="1319" t="str">
        <f>IF(TRIM(入力2!AM16)&lt;&gt;"",IF(入力2!AM16&gt;=100000,MID(TEXT(入力2!AM16,"000000"),1,1),""),"")</f>
        <v/>
      </c>
      <c r="BR18" s="1111" t="str">
        <f>IF(TRIM(入力2!AM16)&lt;&gt;"",IF(入力2!AM16&gt;=10000,MID(TEXT(入力2!AM16,"000000"),2,1),""),"")</f>
        <v/>
      </c>
      <c r="BS18" s="1111" t="str">
        <f>IF(TRIM(入力2!AM16)&lt;&gt;"",IF(入力2!AM16&gt;=1000,MID(TEXT(入力2!AM16,"000000"),3,1),""),"")</f>
        <v/>
      </c>
      <c r="BT18" s="1111" t="str">
        <f>IF(TRIM(入力2!AM16)&lt;&gt;"",IF(入力2!AM16&gt;=100,MID(TEXT(入力2!AM16,"000000"),4,1),""),"")</f>
        <v/>
      </c>
      <c r="BU18" s="1111" t="str">
        <f>IF(TRIM(入力2!AM16)&lt;&gt;"",IF(入力2!AM16&gt;=10,MID(TEXT(入力2!AM16,"000000"),5,1),""),"")</f>
        <v/>
      </c>
      <c r="BV18" s="1320" t="str">
        <f>IF(TRIM(入力2!AM16)&lt;&gt;"",IF(入力2!AM16&gt;=0,MID(TEXT(入力2!AM16,"000000"),6,1),""),"0")</f>
        <v>0</v>
      </c>
      <c r="BW18" s="1319" t="str">
        <f>IF(TRIM(SUM(入力2!AJ16:AK16))&lt;&gt;"",IF(SUM(入力2!AJ16:AK16)&gt;=100000,MID(TEXT(SUM(入力2!AJ16:AK16),"000000"),1,1),""),"")</f>
        <v/>
      </c>
      <c r="BX18" s="1111" t="str">
        <f>IF(TRIM(SUM(入力2!AJ16:AK16))&lt;&gt;"",IF(SUM(入力2!AJ16:AK16)&gt;=10000,MID(TEXT(SUM(入力2!AJ16:AK16),"000000"),2,1),""),"")</f>
        <v/>
      </c>
      <c r="BY18" s="1111" t="str">
        <f>IF(TRIM(SUM(入力2!AJ16:AK16))&lt;&gt;"",IF(SUM(入力2!AJ16:AK16)&gt;=1000,MID(TEXT(SUM(入力2!AJ16:AK16),"000000"),3,1),""),"")</f>
        <v/>
      </c>
      <c r="BZ18" s="1111" t="str">
        <f>IF(TRIM(SUM(入力2!AJ16:AK16))&lt;&gt;"",IF(SUM(入力2!AJ16:AK16)&gt;=100,MID(TEXT(SUM(入力2!AJ16:AK16),"000000"),4,1),""),"")</f>
        <v/>
      </c>
      <c r="CA18" s="1111" t="str">
        <f>IF(TRIM(SUM(入力2!AJ16:AK16))&lt;&gt;"",IF(SUM(入力2!AJ16:AK16)&gt;=10,MID(TEXT(SUM(入力2!AJ16:AK16),"000000"),5,1),""),"")</f>
        <v/>
      </c>
      <c r="CB18" s="1320" t="str">
        <f>IF(TRIM(SUM(入力2!AJ16:AK16))&lt;&gt;"",IF(SUM(入力2!AJ16:AK16)&gt;=0,MID(TEXT(SUM(入力2!AJ16:AK16),"000000"),6,1),""),"0")</f>
        <v>0</v>
      </c>
      <c r="CC18" s="1103" t="str">
        <f>IF(TRIM(入力3!$AF13)&lt;&gt;"",IF(入力3!$AF13&gt;=10000000,MID(TEXT(入力3!$AF13,"00000000"),1,1),""),"")</f>
        <v/>
      </c>
      <c r="CD18" s="1112" t="str">
        <f>IF(TRIM(入力3!$AF13)&lt;&gt;"",IF(入力3!$AF13&gt;=1000000,MID(TEXT(入力3!$AF13,"00000000"),2,1),""),"")</f>
        <v/>
      </c>
      <c r="CE18" s="1111" t="str">
        <f>IF(TRIM(入力3!$AF13)&lt;&gt;"",IF(入力3!$AF13&gt;=100000,MID(TEXT(入力3!$AF13,"00000000"),3,1),""),"")</f>
        <v/>
      </c>
      <c r="CF18" s="1111" t="str">
        <f>IF(TRIM(入力3!$AF13)&lt;&gt;"",IF(入力3!$AF13&gt;=10000,MID(TEXT(入力3!$AF13,"00000000"),4,1),""),"")</f>
        <v/>
      </c>
      <c r="CG18" s="1111" t="str">
        <f>IF(TRIM(入力3!$AF13)&lt;&gt;"",IF(入力3!$AF13&gt;=1000,MID(TEXT(入力3!$AF13,"00000000"),5,1),""),"")</f>
        <v/>
      </c>
      <c r="CH18" s="1111" t="str">
        <f>IF(TRIM(入力3!$AF13)&lt;&gt;"",IF(入力3!$AF13&gt;=100,MID(TEXT(入力3!$AF13,"00000000"),6,1),""),"")</f>
        <v/>
      </c>
      <c r="CI18" s="1111" t="str">
        <f>IF(TRIM(入力3!$AF13)&lt;&gt;"",IF(入力3!$AF13&gt;=10,MID(TEXT(入力3!$AF13,"00000000"),7,1),""),"")</f>
        <v/>
      </c>
      <c r="CJ18" s="1320" t="str">
        <f>IF(TRIM(入力3!$AF13)&lt;&gt;"",IF(入力3!$AF13&gt;=1,MID(TEXT(入力3!$AF13,"00000000"),8,1),""),"0")</f>
        <v>0</v>
      </c>
      <c r="CK18" s="1103" t="str">
        <f>IF(TRIM(SUMIF(入力3!$AA$9:$AE$9,"インフレ手当",入力3!AA13:AE13))&lt;&gt;"",IF(SUMIF(入力3!$AA$9:$AE$9,"インフレ手当",入力3!AA13:AE13)&gt;=1000000,MID(TEXT(SUMIF(入力3!$AA$9:$AE$9,"インフレ手当",入力3!AA13:AE13),"00000000"),2,1),""),"")</f>
        <v/>
      </c>
      <c r="CL18" s="1111" t="str">
        <f>IF(TRIM(SUMIF(入力3!$AA$9:$AE$9,"インフレ手当",入力3!AA13:AE13))&lt;&gt;"",IF(SUMIF(入力3!$AA$9:$AE$9,"インフレ手当",入力3!AA13:AE13)&gt;=100000,MID(TEXT(SUMIF(入力3!$AA$9:$AE$9,"インフレ手当",入力3!AA13:AE13),"00000000"),3,1),""),"")</f>
        <v/>
      </c>
      <c r="CM18" s="1111" t="str">
        <f>IF(TRIM(SUMIF(入力3!$AA$9:$AE$9,"インフレ手当",入力3!AA13:AE13))&lt;&gt;"",IF(SUMIF(入力3!$AA$9:$AE$9,"インフレ手当",入力3!AA13:AE13)&gt;=10000,MID(TEXT(SUMIF(入力3!$AA$9:$AE$9,"インフレ手当",入力3!AA13:AE13),"00000000"),4,1),""),"")</f>
        <v/>
      </c>
      <c r="CN18" s="1111" t="str">
        <f>IF(TRIM(SUMIF(入力3!$AA$9:$AE$9,"インフレ手当",入力3!AA13:AE13))&lt;&gt;"",IF(SUMIF(入力3!$AA$9:$AE$9,"インフレ手当",入力3!AA13:AE13)&gt;=1000,MID(TEXT(SUMIF(入力3!$AA$9:$AE$9,"インフレ手当",入力3!AA13:AE13),"00000000"),5,1),""),"")</f>
        <v/>
      </c>
      <c r="CO18" s="1111" t="str">
        <f>IF(TRIM(SUMIF(入力3!$AA$9:$AE$9,"インフレ手当",入力3!AA13:AE13))&lt;&gt;"",IF(SUMIF(入力3!$AA$9:$AE$9,"インフレ手当",入力3!AA13:AE13)&gt;=100,MID(TEXT(SUMIF(入力3!$AA$9:$AE$9,"インフレ手当",入力3!AA13:AE13),"00000000"),6,1),""),"")</f>
        <v/>
      </c>
      <c r="CP18" s="1111" t="str">
        <f>IF(TRIM(SUMIF(入力3!$AA$9:$AE$9,"インフレ手当",入力3!AA13:AE13))&lt;&gt;"",IF(SUMIF(入力3!$AA$9:$AE$9,"インフレ手当",入力3!AA13:AE13)&gt;=10,MID(TEXT(SUMIF(入力3!$AA$9:$AE$9,"インフレ手当",入力3!AA13:AE13),"00000000"),7,1),""),"")</f>
        <v/>
      </c>
      <c r="CQ18" s="1320" t="str">
        <f>IF(TRIM(SUMIF(入力3!$AA$9:$AE$9,"インフレ手当",入力3!AA13:AE13))&lt;&gt;"",IF(SUMIF(入力3!$AA$9:$AE$9,"インフレ手当",入力3!AA13:AE13)&gt;=1,MID(TEXT(SUMIF(入力3!$AA$9:$AE$9,"インフレ手当",入力3!AA13:AE13),"00000000"),8,1),""),"0")</f>
        <v/>
      </c>
      <c r="CR18" s="1319" t="str">
        <f>IF(EO19=0,"-",IF(TRIM(入力3!Z13)&lt;&gt;"",IF(入力3!Z13&gt;=100,MID(TEXT(入力3!Z13,"000"),1,1),""),"-"))</f>
        <v>-</v>
      </c>
      <c r="CS18" s="1111" t="str">
        <f>IF(EO19=0,"-",IF(TRIM(入力3!Z13)&lt;&gt;"",IF(入力3!Z13&gt;=10,MID(TEXT(入力3!Z13,"000"),2,1),""),"-"))</f>
        <v>-</v>
      </c>
      <c r="CT18" s="1320" t="str">
        <f>IF(EO19=0,"-",IF(TRIM(入力3!Z13)&lt;&gt;"",IF(入力3!Z13&gt;=1,MID(TEXT(入力3!Z13,"000"),3,1),""),"-"))</f>
        <v>-</v>
      </c>
      <c r="CU18" s="1073"/>
      <c r="CV18" s="1074"/>
      <c r="CW18" s="1075"/>
      <c r="CX18" s="1327"/>
      <c r="CY18" s="1328"/>
      <c r="CZ18" s="1329"/>
      <c r="DA18" s="1322"/>
      <c r="DB18" s="1334"/>
      <c r="DC18" s="1334"/>
      <c r="DD18" s="1334"/>
      <c r="DE18" s="1335"/>
      <c r="DF18" s="1321"/>
      <c r="DG18" s="1322"/>
      <c r="DH18" s="1334"/>
      <c r="DI18" s="1334"/>
      <c r="DJ18" s="1335"/>
      <c r="DK18" s="1321"/>
      <c r="DL18" s="1322"/>
      <c r="DM18" s="1323"/>
      <c r="DN18" s="1323"/>
      <c r="DO18" s="1323"/>
      <c r="DP18" s="1324"/>
      <c r="DQ18" s="1321"/>
      <c r="DR18" s="1322"/>
      <c r="DS18" s="1323"/>
      <c r="DT18" s="1323"/>
      <c r="DU18" s="1323"/>
      <c r="DV18" s="1333"/>
      <c r="DW18" s="1026"/>
      <c r="DX18" s="865"/>
      <c r="DY18" s="865"/>
      <c r="DZ18" s="865"/>
      <c r="EA18" s="865"/>
      <c r="EB18" s="865"/>
      <c r="EC18" s="865"/>
      <c r="ED18" s="865"/>
      <c r="EE18" s="865"/>
      <c r="EF18" s="865"/>
      <c r="EG18" s="865"/>
      <c r="EH18" s="872" t="s">
        <v>28</v>
      </c>
      <c r="EI18" s="872" t="s">
        <v>20</v>
      </c>
      <c r="EJ18" s="862" t="s">
        <v>406</v>
      </c>
      <c r="EK18" s="862"/>
      <c r="EL18" s="865"/>
      <c r="EM18" s="865">
        <f>IF(SUM(EL18:EL217)=0,0,1)</f>
        <v>0</v>
      </c>
      <c r="EN18" s="865">
        <f>IF(SUM(入力3!AF13:AF112)=0,0,1)</f>
        <v>0</v>
      </c>
      <c r="EO18" s="865">
        <f>IF(EM18+EN18=0,0,1)</f>
        <v>0</v>
      </c>
      <c r="EP18" s="835"/>
      <c r="EQ18" s="835"/>
      <c r="ER18" s="835"/>
      <c r="ES18" s="835"/>
      <c r="ET18" s="835"/>
      <c r="EU18" s="835"/>
      <c r="EV18" s="835"/>
      <c r="EW18" s="835"/>
      <c r="EX18" s="835"/>
      <c r="EY18" s="835"/>
      <c r="EZ18" s="835"/>
      <c r="FA18" s="835"/>
      <c r="FB18" s="835"/>
      <c r="FC18" s="835"/>
      <c r="FD18" s="835"/>
      <c r="FE18" s="835"/>
      <c r="FF18" s="835"/>
      <c r="FG18" s="835"/>
      <c r="FH18" s="835"/>
      <c r="FI18" s="835"/>
      <c r="FJ18" s="835"/>
      <c r="FK18" s="835"/>
      <c r="FL18" s="835"/>
      <c r="FM18" s="835"/>
      <c r="FN18" s="835"/>
      <c r="FO18" s="835"/>
      <c r="FP18" s="835"/>
      <c r="FQ18" s="835"/>
      <c r="FR18" s="835"/>
      <c r="FS18" s="835"/>
      <c r="FT18" s="835"/>
      <c r="FU18" s="835"/>
      <c r="FV18" s="835"/>
      <c r="FW18" s="835"/>
      <c r="FX18" s="835"/>
      <c r="FY18" s="835"/>
      <c r="FZ18" s="835"/>
      <c r="GA18" s="835"/>
      <c r="GB18" s="835"/>
      <c r="GC18" s="835"/>
      <c r="GD18" s="835"/>
      <c r="GE18" s="835"/>
      <c r="GF18" s="835"/>
      <c r="GG18" s="835"/>
      <c r="GH18" s="835"/>
      <c r="GI18" s="835"/>
    </row>
    <row r="19" spans="1:191" s="892" customFormat="1" ht="12" customHeight="1">
      <c r="A19" s="1231"/>
      <c r="B19" s="1233"/>
      <c r="C19" s="1235"/>
      <c r="D19" s="1238"/>
      <c r="E19" s="1239"/>
      <c r="F19" s="1239"/>
      <c r="G19" s="1239"/>
      <c r="H19" s="1239"/>
      <c r="I19" s="1239"/>
      <c r="J19" s="1239"/>
      <c r="K19" s="1256"/>
      <c r="L19" s="1258"/>
      <c r="M19" s="1279"/>
      <c r="N19" s="1199"/>
      <c r="O19" s="1199"/>
      <c r="P19" s="1262"/>
      <c r="Q19" s="1280"/>
      <c r="R19" s="1281"/>
      <c r="S19" s="1342"/>
      <c r="T19" s="1315"/>
      <c r="U19" s="1316"/>
      <c r="V19" s="1284"/>
      <c r="W19" s="1318"/>
      <c r="X19" s="1284"/>
      <c r="Y19" s="1318"/>
      <c r="Z19" s="1284"/>
      <c r="AA19" s="1318"/>
      <c r="AB19" s="1227"/>
      <c r="AC19" s="1289"/>
      <c r="AD19" s="1289"/>
      <c r="AE19" s="1290"/>
      <c r="AF19" s="1286"/>
      <c r="AG19" s="1297"/>
      <c r="AH19" s="1297"/>
      <c r="AI19" s="1298"/>
      <c r="AJ19" s="1286"/>
      <c r="AK19" s="1297"/>
      <c r="AL19" s="1297"/>
      <c r="AM19" s="1298"/>
      <c r="AN19" s="1286"/>
      <c r="AO19" s="1297"/>
      <c r="AP19" s="1297"/>
      <c r="AQ19" s="1298"/>
      <c r="AR19" s="1291"/>
      <c r="AS19" s="1301"/>
      <c r="AT19" s="1301"/>
      <c r="AU19" s="1301"/>
      <c r="AV19" s="1302"/>
      <c r="AW19" s="1196"/>
      <c r="AX19" s="1305"/>
      <c r="AY19" s="1305"/>
      <c r="AZ19" s="1305"/>
      <c r="BA19" s="1305"/>
      <c r="BB19" s="1305"/>
      <c r="BC19" s="1306"/>
      <c r="BD19" s="1196"/>
      <c r="BE19" s="1305"/>
      <c r="BF19" s="1305"/>
      <c r="BG19" s="1305"/>
      <c r="BH19" s="1305"/>
      <c r="BI19" s="1305"/>
      <c r="BJ19" s="1306"/>
      <c r="BK19" s="1096"/>
      <c r="BL19" s="1064"/>
      <c r="BM19" s="1064"/>
      <c r="BN19" s="1064"/>
      <c r="BO19" s="1064"/>
      <c r="BP19" s="1110"/>
      <c r="BQ19" s="1096"/>
      <c r="BR19" s="1064"/>
      <c r="BS19" s="1064"/>
      <c r="BT19" s="1064"/>
      <c r="BU19" s="1064"/>
      <c r="BV19" s="1110"/>
      <c r="BW19" s="1096"/>
      <c r="BX19" s="1064"/>
      <c r="BY19" s="1064"/>
      <c r="BZ19" s="1064"/>
      <c r="CA19" s="1064"/>
      <c r="CB19" s="1110"/>
      <c r="CC19" s="1066"/>
      <c r="CD19" s="1113"/>
      <c r="CE19" s="1064"/>
      <c r="CF19" s="1064"/>
      <c r="CG19" s="1064"/>
      <c r="CH19" s="1064"/>
      <c r="CI19" s="1064"/>
      <c r="CJ19" s="1110"/>
      <c r="CK19" s="1066"/>
      <c r="CL19" s="1064"/>
      <c r="CM19" s="1064"/>
      <c r="CN19" s="1064"/>
      <c r="CO19" s="1064"/>
      <c r="CP19" s="1064"/>
      <c r="CQ19" s="1110"/>
      <c r="CR19" s="1096"/>
      <c r="CS19" s="1064"/>
      <c r="CT19" s="1110"/>
      <c r="CU19" s="1070"/>
      <c r="CV19" s="1071"/>
      <c r="CW19" s="1072"/>
      <c r="CX19" s="1208"/>
      <c r="CY19" s="1209"/>
      <c r="CZ19" s="1210"/>
      <c r="DA19" s="1196"/>
      <c r="DB19" s="1197"/>
      <c r="DC19" s="1197"/>
      <c r="DD19" s="1197"/>
      <c r="DE19" s="1198"/>
      <c r="DF19" s="1199"/>
      <c r="DG19" s="1196"/>
      <c r="DH19" s="1197"/>
      <c r="DI19" s="1197"/>
      <c r="DJ19" s="1198"/>
      <c r="DK19" s="1199"/>
      <c r="DL19" s="1196"/>
      <c r="DM19" s="1305"/>
      <c r="DN19" s="1305"/>
      <c r="DO19" s="1305"/>
      <c r="DP19" s="1306"/>
      <c r="DQ19" s="1199"/>
      <c r="DR19" s="1196"/>
      <c r="DS19" s="1305"/>
      <c r="DT19" s="1305"/>
      <c r="DU19" s="1305"/>
      <c r="DV19" s="1331"/>
      <c r="DW19" s="1026"/>
      <c r="DX19" s="865"/>
      <c r="DY19" s="865"/>
      <c r="DZ19" s="865"/>
      <c r="EA19" s="865"/>
      <c r="EB19" s="865"/>
      <c r="EC19" s="865"/>
      <c r="ED19" s="865"/>
      <c r="EE19" s="865"/>
      <c r="EF19" s="865"/>
      <c r="EG19" s="865"/>
      <c r="EH19" s="872" t="s">
        <v>30</v>
      </c>
      <c r="EI19" s="872" t="s">
        <v>21</v>
      </c>
      <c r="EJ19" s="862" t="s">
        <v>407</v>
      </c>
      <c r="EK19" s="862"/>
      <c r="EL19" s="865">
        <f>IF(OR(CU18=99.9,CU18=""),0,1)</f>
        <v>0</v>
      </c>
      <c r="EM19" s="865"/>
      <c r="EN19" s="865">
        <f>IF(入力3!AF13=" ",0,1)</f>
        <v>0</v>
      </c>
      <c r="EO19" s="865">
        <f>IF(EL19+EN19=0,0,1)</f>
        <v>0</v>
      </c>
      <c r="EP19" s="835"/>
      <c r="EQ19" s="835"/>
      <c r="ER19" s="835"/>
      <c r="ES19" s="835"/>
      <c r="ET19" s="835"/>
      <c r="EU19" s="835"/>
      <c r="EV19" s="835"/>
      <c r="EW19" s="835"/>
      <c r="EX19" s="835"/>
      <c r="EY19" s="835"/>
      <c r="EZ19" s="835"/>
      <c r="FA19" s="835"/>
      <c r="FB19" s="835"/>
      <c r="FC19" s="835"/>
      <c r="FD19" s="835"/>
      <c r="FE19" s="835"/>
      <c r="FF19" s="835"/>
      <c r="FG19" s="835"/>
      <c r="FH19" s="835"/>
      <c r="FI19" s="835"/>
      <c r="FJ19" s="835"/>
      <c r="FK19" s="835"/>
      <c r="FL19" s="835"/>
      <c r="FM19" s="835"/>
      <c r="FN19" s="835"/>
      <c r="FO19" s="835"/>
      <c r="FP19" s="835"/>
      <c r="FQ19" s="835"/>
      <c r="FR19" s="835"/>
      <c r="FS19" s="835"/>
      <c r="FT19" s="835"/>
      <c r="FU19" s="835"/>
      <c r="FV19" s="835"/>
      <c r="FW19" s="835"/>
      <c r="FX19" s="835"/>
      <c r="FY19" s="835"/>
      <c r="FZ19" s="835"/>
      <c r="GA19" s="835"/>
      <c r="GB19" s="835"/>
      <c r="GC19" s="835"/>
      <c r="GD19" s="835"/>
      <c r="GE19" s="835"/>
      <c r="GF19" s="835"/>
      <c r="GG19" s="835"/>
      <c r="GH19" s="835"/>
      <c r="GI19" s="835"/>
    </row>
    <row r="20" spans="1:191" s="892" customFormat="1" ht="12" customHeight="1">
      <c r="A20" s="1230"/>
      <c r="B20" s="1232"/>
      <c r="C20" s="1234">
        <v>2</v>
      </c>
      <c r="D20" s="1236"/>
      <c r="E20" s="1237"/>
      <c r="F20" s="1237"/>
      <c r="G20" s="1237"/>
      <c r="H20" s="1237"/>
      <c r="I20" s="1237"/>
      <c r="J20" s="1237"/>
      <c r="K20" s="1256" t="str">
        <f>IF(TRIM(入力1!A20)&lt;&gt;"",入力1!A20,"")</f>
        <v/>
      </c>
      <c r="L20" s="1258" t="str">
        <f>IF(TRIM(入力1!B20)&lt;&gt;"",入力1!B20,"")</f>
        <v/>
      </c>
      <c r="M20" s="1260">
        <f>C20</f>
        <v>2</v>
      </c>
      <c r="N20" s="1184"/>
      <c r="O20" s="1262"/>
      <c r="P20" s="1262"/>
      <c r="Q20" s="1264"/>
      <c r="R20" s="1265"/>
      <c r="S20" s="1254"/>
      <c r="T20" s="1282"/>
      <c r="U20" s="1283"/>
      <c r="V20" s="1272"/>
      <c r="W20" s="1273"/>
      <c r="X20" s="1272"/>
      <c r="Y20" s="1273"/>
      <c r="Z20" s="1272"/>
      <c r="AA20" s="1273"/>
      <c r="AB20" s="1276"/>
      <c r="AC20" s="1277"/>
      <c r="AD20" s="1277"/>
      <c r="AE20" s="1278"/>
      <c r="AF20" s="1217"/>
      <c r="AG20" s="1218"/>
      <c r="AH20" s="1218"/>
      <c r="AI20" s="1219"/>
      <c r="AJ20" s="1217"/>
      <c r="AK20" s="1218"/>
      <c r="AL20" s="1218"/>
      <c r="AM20" s="1219"/>
      <c r="AN20" s="1217"/>
      <c r="AO20" s="1218"/>
      <c r="AP20" s="1218"/>
      <c r="AQ20" s="1219"/>
      <c r="AR20" s="1240"/>
      <c r="AS20" s="1241"/>
      <c r="AT20" s="1241"/>
      <c r="AU20" s="1241"/>
      <c r="AV20" s="1242"/>
      <c r="AW20" s="1188"/>
      <c r="AX20" s="1189"/>
      <c r="AY20" s="1189"/>
      <c r="AZ20" s="1189"/>
      <c r="BA20" s="1189"/>
      <c r="BB20" s="1189"/>
      <c r="BC20" s="1190"/>
      <c r="BD20" s="1188"/>
      <c r="BE20" s="1189"/>
      <c r="BF20" s="1189"/>
      <c r="BG20" s="1189"/>
      <c r="BH20" s="1189"/>
      <c r="BI20" s="1189"/>
      <c r="BJ20" s="1190"/>
      <c r="BK20" s="1095" t="str">
        <f>IF(TRIM(入力2!AL18)&lt;&gt;"",IF(入力2!AL18&gt;=100000,MID(TEXT(入力2!AL18,"000000"),1,1),""),"")</f>
        <v/>
      </c>
      <c r="BL20" s="1063" t="str">
        <f>IF(TRIM(入力2!AL18)&lt;&gt;"",IF(入力2!AL18&gt;=10000,MID(TEXT(入力2!AL18,"000000"),2,1),""),"")</f>
        <v/>
      </c>
      <c r="BM20" s="1063" t="str">
        <f>IF(TRIM(入力2!AL18)&lt;&gt;"",IF(入力2!AL18&gt;=1000,MID(TEXT(入力2!AL18,"000000"),3,1),""),"")</f>
        <v/>
      </c>
      <c r="BN20" s="1063" t="str">
        <f>IF(TRIM(入力2!AL18)&lt;&gt;"",IF(入力2!AL18&gt;=100,MID(TEXT(入力2!AL18,"000000"),4,1),""),"")</f>
        <v/>
      </c>
      <c r="BO20" s="1063" t="str">
        <f>IF(TRIM(入力2!AL18)&lt;&gt;"",IF(入力2!AL18&gt;=10,MID(TEXT(入力2!AL18,"000000"),5,1),""),"")</f>
        <v/>
      </c>
      <c r="BP20" s="1109" t="str">
        <f>IF(TRIM(入力2!AL18)&lt;&gt;"",IF(入力2!AL18&gt;=0,MID(TEXT(入力2!AL18,"000000"),6,1),""),"0")</f>
        <v>0</v>
      </c>
      <c r="BQ20" s="1095" t="str">
        <f>IF(TRIM(入力2!AM18)&lt;&gt;"",IF(入力2!AM18&gt;=100000,MID(TEXT(入力2!AM18,"000000"),1,1),""),"")</f>
        <v/>
      </c>
      <c r="BR20" s="1063" t="str">
        <f>IF(TRIM(入力2!AM18)&lt;&gt;"",IF(入力2!AM18&gt;=10000,MID(TEXT(入力2!AM18,"000000"),2,1),""),"")</f>
        <v/>
      </c>
      <c r="BS20" s="1063" t="str">
        <f>IF(TRIM(入力2!AM18)&lt;&gt;"",IF(入力2!AM18&gt;=1000,MID(TEXT(入力2!AM18,"000000"),3,1),""),"")</f>
        <v/>
      </c>
      <c r="BT20" s="1063" t="str">
        <f>IF(TRIM(入力2!AM18)&lt;&gt;"",IF(入力2!AM18&gt;=100,MID(TEXT(入力2!AM18,"000000"),4,1),""),"")</f>
        <v/>
      </c>
      <c r="BU20" s="1063" t="str">
        <f>IF(TRIM(入力2!AM18)&lt;&gt;"",IF(入力2!AM18&gt;=10,MID(TEXT(入力2!AM18,"000000"),5,1),""),"")</f>
        <v/>
      </c>
      <c r="BV20" s="1109" t="str">
        <f>IF(TRIM(入力2!AM18)&lt;&gt;"",IF(入力2!AM18&gt;=0,MID(TEXT(入力2!AM18,"000000"),6,1),""),"0")</f>
        <v>0</v>
      </c>
      <c r="BW20" s="1095" t="str">
        <f>IF(TRIM(SUM(入力2!AJ18:AK18))&lt;&gt;"",IF(SUM(入力2!AJ18:AK18)&gt;=100000,MID(TEXT(SUM(入力2!AJ18:AK18),"000000"),1,1),""),"")</f>
        <v/>
      </c>
      <c r="BX20" s="1063" t="str">
        <f>IF(TRIM(SUM(入力2!AJ18:AK18))&lt;&gt;"",IF(SUM(入力2!AJ18:AK18)&gt;=10000,MID(TEXT(SUM(入力2!AJ18:AK18),"000000"),2,1),""),"")</f>
        <v/>
      </c>
      <c r="BY20" s="1063" t="str">
        <f>IF(TRIM(SUM(入力2!AJ18:AK18))&lt;&gt;"",IF(SUM(入力2!AJ18:AK18)&gt;=1000,MID(TEXT(SUM(入力2!AJ18:AK18),"000000"),3,1),""),"")</f>
        <v/>
      </c>
      <c r="BZ20" s="1063" t="str">
        <f>IF(TRIM(SUM(入力2!AJ18:AK18))&lt;&gt;"",IF(SUM(入力2!AJ18:AK18)&gt;=100,MID(TEXT(SUM(入力2!AJ18:AK18),"000000"),4,1),""),"")</f>
        <v/>
      </c>
      <c r="CA20" s="1063" t="str">
        <f>IF(TRIM(SUM(入力2!AJ18:AK18))&lt;&gt;"",IF(SUM(入力2!AJ18:AK18)&gt;=10,MID(TEXT(SUM(入力2!AJ18:AK18),"000000"),5,1),""),"")</f>
        <v/>
      </c>
      <c r="CB20" s="1109" t="str">
        <f>IF(TRIM(SUM(入力2!AJ18:AK18))&lt;&gt;"",IF(SUM(入力2!AJ18:AK18)&gt;=0,MID(TEXT(SUM(入力2!AJ18:AK18),"000000"),6,1),""),"0")</f>
        <v>0</v>
      </c>
      <c r="CC20" s="1095" t="str">
        <f>IF(TRIM(入力3!$AF14)&lt;&gt;"",IF(入力3!$AF14&gt;=10000000,MID(TEXT(入力3!$AF14,"00000000"),1,1),""),"")</f>
        <v/>
      </c>
      <c r="CD20" s="1114" t="str">
        <f>IF(TRIM(入力3!$AF14)&lt;&gt;"",IF(入力3!$AF14&gt;=1000000,MID(TEXT(入力3!$AF14,"00000000"),2,1),""),"")</f>
        <v/>
      </c>
      <c r="CE20" s="1063" t="str">
        <f>IF(TRIM(入力3!$AF14)&lt;&gt;"",IF(入力3!$AF14&gt;=100000,MID(TEXT(入力3!$AF14,"00000000"),3,1),""),"")</f>
        <v/>
      </c>
      <c r="CF20" s="1063" t="str">
        <f>IF(TRIM(入力3!$AF14)&lt;&gt;"",IF(入力3!$AF14&gt;=10000,MID(TEXT(入力3!$AF14,"00000000"),4,1),""),"")</f>
        <v/>
      </c>
      <c r="CG20" s="1063" t="str">
        <f>IF(TRIM(入力3!$AF14)&lt;&gt;"",IF(入力3!$AF14&gt;=1000,MID(TEXT(入力3!$AF14,"00000000"),5,1),""),"")</f>
        <v/>
      </c>
      <c r="CH20" s="1063" t="str">
        <f>IF(TRIM(入力3!$AF14)&lt;&gt;"",IF(入力3!$AF14&gt;=100,MID(TEXT(入力3!$AF14,"00000000"),6,1),""),"")</f>
        <v/>
      </c>
      <c r="CI20" s="1063" t="str">
        <f>IF(TRIM(入力3!$AF14)&lt;&gt;"",IF(入力3!$AF14&gt;=10,MID(TEXT(入力3!$AF14,"00000000"),7,1),""),"")</f>
        <v/>
      </c>
      <c r="CJ20" s="1109" t="str">
        <f>IF(TRIM(入力3!$AF14)&lt;&gt;"",IF(入力3!$AF14&gt;=1,MID(TEXT(入力3!$AF14,"00000000"),8,1),""),"0")</f>
        <v>0</v>
      </c>
      <c r="CK20" s="1065" t="str">
        <f>IF(TRIM(SUMIF(入力3!$AA$9:$AE$9,"インフレ手当",入力3!AA14:AE14))&lt;&gt;"",IF(SUMIF(入力3!$AA$9:$AE$9,"インフレ手当",入力3!AA14:AE14)&gt;=1000000,MID(TEXT(SUMIF(入力3!$AA$9:$AE$9,"インフレ手当",入力3!AA14:AE14),"00000000"),2,1),""),"")</f>
        <v/>
      </c>
      <c r="CL20" s="1063" t="str">
        <f>IF(TRIM(SUMIF(入力3!$AA$9:$AE$9,"インフレ手当",入力3!AA14:AE14))&lt;&gt;"",IF(SUMIF(入力3!$AA$9:$AE$9,"インフレ手当",入力3!AA14:AE14)&gt;=100000,MID(TEXT(SUMIF(入力3!$AA$9:$AE$9,"インフレ手当",入力3!AA14:AE14),"00000000"),3,1),""),"")</f>
        <v/>
      </c>
      <c r="CM20" s="1063" t="str">
        <f>IF(TRIM(SUMIF(入力3!$AA$9:$AE$9,"インフレ手当",入力3!AA14:AE14))&lt;&gt;"",IF(SUMIF(入力3!$AA$9:$AE$9,"インフレ手当",入力3!AA14:AE14)&gt;=10000,MID(TEXT(SUMIF(入力3!$AA$9:$AE$9,"インフレ手当",入力3!AA14:AE14),"00000000"),4,1),""),"")</f>
        <v/>
      </c>
      <c r="CN20" s="1063" t="str">
        <f>IF(TRIM(SUMIF(入力3!$AA$9:$AE$9,"インフレ手当",入力3!AA14:AE14))&lt;&gt;"",IF(SUMIF(入力3!$AA$9:$AE$9,"インフレ手当",入力3!AA14:AE14)&gt;=1000,MID(TEXT(SUMIF(入力3!$AA$9:$AE$9,"インフレ手当",入力3!AA14:AE14),"00000000"),5,1),""),"")</f>
        <v/>
      </c>
      <c r="CO20" s="1063" t="str">
        <f>IF(TRIM(SUMIF(入力3!$AA$9:$AE$9,"インフレ手当",入力3!AA14:AE14))&lt;&gt;"",IF(SUMIF(入力3!$AA$9:$AE$9,"インフレ手当",入力3!AA14:AE14)&gt;=100,MID(TEXT(SUMIF(入力3!$AA$9:$AE$9,"インフレ手当",入力3!AA14:AE14),"00000000"),6,1),""),"")</f>
        <v/>
      </c>
      <c r="CP20" s="1063" t="str">
        <f>IF(TRIM(SUMIF(入力3!$AA$9:$AE$9,"インフレ手当",入力3!AA14:AE14))&lt;&gt;"",IF(SUMIF(入力3!$AA$9:$AE$9,"インフレ手当",入力3!AA14:AE14)&gt;=10,MID(TEXT(SUMIF(入力3!$AA$9:$AE$9,"インフレ手当",入力3!AA14:AE14),"00000000"),7,1),""),"")</f>
        <v/>
      </c>
      <c r="CQ20" s="1109" t="str">
        <f>IF(TRIM(SUMIF(入力3!$AA$9:$AE$9,"インフレ手当",入力3!AA14:AE14))&lt;&gt;"",IF(SUMIF(入力3!$AA$9:$AE$9,"インフレ手当",入力3!AA14:AE14)&gt;=1,MID(TEXT(SUMIF(入力3!$AA$9:$AE$9,"インフレ手当",入力3!AA14:AE14),"00000000"),8,1),""),"0")</f>
        <v/>
      </c>
      <c r="CR20" s="1095" t="str">
        <f>IF(EO21=0,"-",IF(TRIM(入力3!Z14)&lt;&gt;"",IF(入力3!Z14&gt;=100,MID(TEXT(入力3!Z14,"000"),1,1),""),"-"))</f>
        <v>-</v>
      </c>
      <c r="CS20" s="1063" t="str">
        <f>IF(EO21=0,"-",IF(TRIM(入力3!Z14)&lt;&gt;"",IF(入力3!Z14&gt;=10,MID(TEXT(入力3!Z14,"000"),2,1),""),"-"))</f>
        <v>-</v>
      </c>
      <c r="CT20" s="1109" t="str">
        <f>IF(EO21=0,"-",IF(TRIM(入力3!Z14)&lt;&gt;"",IF(入力3!Z14&gt;=1,MID(TEXT(入力3!Z14,"000"),3,1),""),"-"))</f>
        <v>-</v>
      </c>
      <c r="CU20" s="1067"/>
      <c r="CV20" s="1068"/>
      <c r="CW20" s="1069"/>
      <c r="CX20" s="1205"/>
      <c r="CY20" s="1206"/>
      <c r="CZ20" s="1207"/>
      <c r="DA20" s="1188"/>
      <c r="DB20" s="1189"/>
      <c r="DC20" s="1189"/>
      <c r="DD20" s="1189"/>
      <c r="DE20" s="1190"/>
      <c r="DF20" s="1184"/>
      <c r="DG20" s="1188"/>
      <c r="DH20" s="1189"/>
      <c r="DI20" s="1189"/>
      <c r="DJ20" s="1190"/>
      <c r="DK20" s="1184"/>
      <c r="DL20" s="1188"/>
      <c r="DM20" s="1325"/>
      <c r="DN20" s="1325"/>
      <c r="DO20" s="1325"/>
      <c r="DP20" s="1326"/>
      <c r="DQ20" s="1184"/>
      <c r="DR20" s="1188"/>
      <c r="DS20" s="1325"/>
      <c r="DT20" s="1325"/>
      <c r="DU20" s="1325"/>
      <c r="DV20" s="1330"/>
      <c r="DW20" s="1026"/>
      <c r="DX20" s="865"/>
      <c r="DY20" s="865"/>
      <c r="DZ20" s="865"/>
      <c r="EA20" s="865"/>
      <c r="EB20" s="865"/>
      <c r="EC20" s="865"/>
      <c r="ED20" s="865"/>
      <c r="EE20" s="865"/>
      <c r="EF20" s="865"/>
      <c r="EG20" s="865"/>
      <c r="EH20" s="872" t="s">
        <v>31</v>
      </c>
      <c r="EI20" s="872" t="s">
        <v>22</v>
      </c>
      <c r="EJ20" s="862" t="s">
        <v>408</v>
      </c>
      <c r="EK20" s="862"/>
      <c r="EL20" s="865"/>
      <c r="EM20" s="865"/>
      <c r="EN20" s="865"/>
      <c r="EO20" s="865"/>
      <c r="EP20" s="835"/>
      <c r="EQ20" s="835"/>
      <c r="ER20" s="835"/>
      <c r="ES20" s="835"/>
      <c r="ET20" s="835"/>
      <c r="EU20" s="835"/>
      <c r="EV20" s="835"/>
      <c r="EW20" s="835"/>
      <c r="EX20" s="835"/>
      <c r="EY20" s="835"/>
      <c r="EZ20" s="835"/>
      <c r="FA20" s="835"/>
      <c r="FB20" s="835"/>
      <c r="FC20" s="835"/>
      <c r="FD20" s="835"/>
      <c r="FE20" s="835"/>
      <c r="FF20" s="835"/>
      <c r="FG20" s="835"/>
      <c r="FH20" s="835"/>
      <c r="FI20" s="835"/>
      <c r="FJ20" s="835"/>
      <c r="FK20" s="835"/>
      <c r="FL20" s="835"/>
      <c r="FM20" s="835"/>
      <c r="FN20" s="835"/>
      <c r="FO20" s="835"/>
      <c r="FP20" s="835"/>
      <c r="FQ20" s="835"/>
      <c r="FR20" s="835"/>
      <c r="FS20" s="835"/>
      <c r="FT20" s="835"/>
      <c r="FU20" s="835"/>
      <c r="FV20" s="835"/>
      <c r="FW20" s="835"/>
      <c r="FX20" s="835"/>
      <c r="FY20" s="835"/>
      <c r="FZ20" s="835"/>
      <c r="GA20" s="835"/>
      <c r="GB20" s="835"/>
      <c r="GC20" s="835"/>
      <c r="GD20" s="835"/>
      <c r="GE20" s="835"/>
      <c r="GF20" s="835"/>
      <c r="GG20" s="835"/>
      <c r="GH20" s="835"/>
      <c r="GI20" s="835"/>
    </row>
    <row r="21" spans="1:191" s="892" customFormat="1" ht="12" customHeight="1">
      <c r="A21" s="1231"/>
      <c r="B21" s="1233"/>
      <c r="C21" s="1235"/>
      <c r="D21" s="1238"/>
      <c r="E21" s="1239"/>
      <c r="F21" s="1239"/>
      <c r="G21" s="1239"/>
      <c r="H21" s="1239"/>
      <c r="I21" s="1239"/>
      <c r="J21" s="1239"/>
      <c r="K21" s="1256"/>
      <c r="L21" s="1258"/>
      <c r="M21" s="1279"/>
      <c r="N21" s="1199"/>
      <c r="O21" s="1262"/>
      <c r="P21" s="1262"/>
      <c r="Q21" s="1280"/>
      <c r="R21" s="1281"/>
      <c r="S21" s="1294"/>
      <c r="T21" s="1282"/>
      <c r="U21" s="1283"/>
      <c r="V21" s="1284"/>
      <c r="W21" s="1285"/>
      <c r="X21" s="1284"/>
      <c r="Y21" s="1285"/>
      <c r="Z21" s="1284"/>
      <c r="AA21" s="1285"/>
      <c r="AB21" s="1227"/>
      <c r="AC21" s="1289"/>
      <c r="AD21" s="1289"/>
      <c r="AE21" s="1290"/>
      <c r="AF21" s="1286"/>
      <c r="AG21" s="1287"/>
      <c r="AH21" s="1287"/>
      <c r="AI21" s="1288"/>
      <c r="AJ21" s="1286"/>
      <c r="AK21" s="1287"/>
      <c r="AL21" s="1287"/>
      <c r="AM21" s="1288"/>
      <c r="AN21" s="1286"/>
      <c r="AO21" s="1287"/>
      <c r="AP21" s="1287"/>
      <c r="AQ21" s="1288"/>
      <c r="AR21" s="1291"/>
      <c r="AS21" s="1292"/>
      <c r="AT21" s="1292"/>
      <c r="AU21" s="1292"/>
      <c r="AV21" s="1293"/>
      <c r="AW21" s="1196"/>
      <c r="AX21" s="1197"/>
      <c r="AY21" s="1197"/>
      <c r="AZ21" s="1197"/>
      <c r="BA21" s="1197"/>
      <c r="BB21" s="1197"/>
      <c r="BC21" s="1198"/>
      <c r="BD21" s="1196"/>
      <c r="BE21" s="1197"/>
      <c r="BF21" s="1197"/>
      <c r="BG21" s="1197"/>
      <c r="BH21" s="1197"/>
      <c r="BI21" s="1197"/>
      <c r="BJ21" s="1198"/>
      <c r="BK21" s="1096"/>
      <c r="BL21" s="1064"/>
      <c r="BM21" s="1064"/>
      <c r="BN21" s="1064"/>
      <c r="BO21" s="1064"/>
      <c r="BP21" s="1110"/>
      <c r="BQ21" s="1096"/>
      <c r="BR21" s="1064"/>
      <c r="BS21" s="1064"/>
      <c r="BT21" s="1064"/>
      <c r="BU21" s="1064"/>
      <c r="BV21" s="1110"/>
      <c r="BW21" s="1096"/>
      <c r="BX21" s="1064"/>
      <c r="BY21" s="1064"/>
      <c r="BZ21" s="1064"/>
      <c r="CA21" s="1064"/>
      <c r="CB21" s="1110"/>
      <c r="CC21" s="1096"/>
      <c r="CD21" s="1113"/>
      <c r="CE21" s="1064"/>
      <c r="CF21" s="1064"/>
      <c r="CG21" s="1064"/>
      <c r="CH21" s="1064"/>
      <c r="CI21" s="1064"/>
      <c r="CJ21" s="1110"/>
      <c r="CK21" s="1066"/>
      <c r="CL21" s="1064"/>
      <c r="CM21" s="1064"/>
      <c r="CN21" s="1064"/>
      <c r="CO21" s="1064"/>
      <c r="CP21" s="1064"/>
      <c r="CQ21" s="1110"/>
      <c r="CR21" s="1096"/>
      <c r="CS21" s="1064"/>
      <c r="CT21" s="1110"/>
      <c r="CU21" s="1070"/>
      <c r="CV21" s="1071"/>
      <c r="CW21" s="1072"/>
      <c r="CX21" s="1208"/>
      <c r="CY21" s="1209"/>
      <c r="CZ21" s="1210"/>
      <c r="DA21" s="1196"/>
      <c r="DB21" s="1197"/>
      <c r="DC21" s="1197"/>
      <c r="DD21" s="1197"/>
      <c r="DE21" s="1198"/>
      <c r="DF21" s="1199"/>
      <c r="DG21" s="1196"/>
      <c r="DH21" s="1197"/>
      <c r="DI21" s="1197"/>
      <c r="DJ21" s="1198"/>
      <c r="DK21" s="1199"/>
      <c r="DL21" s="1196"/>
      <c r="DM21" s="1305"/>
      <c r="DN21" s="1305"/>
      <c r="DO21" s="1305"/>
      <c r="DP21" s="1306"/>
      <c r="DQ21" s="1199"/>
      <c r="DR21" s="1196"/>
      <c r="DS21" s="1305"/>
      <c r="DT21" s="1305"/>
      <c r="DU21" s="1305"/>
      <c r="DV21" s="1331"/>
      <c r="DW21" s="1026"/>
      <c r="DX21" s="865"/>
      <c r="DY21" s="865"/>
      <c r="DZ21" s="865"/>
      <c r="EA21" s="865"/>
      <c r="EB21" s="865"/>
      <c r="EC21" s="865"/>
      <c r="ED21" s="865"/>
      <c r="EE21" s="865"/>
      <c r="EF21" s="865"/>
      <c r="EG21" s="865"/>
      <c r="EH21" s="872" t="s">
        <v>54</v>
      </c>
      <c r="EI21" s="872" t="s">
        <v>23</v>
      </c>
      <c r="EJ21" s="862" t="s">
        <v>409</v>
      </c>
      <c r="EK21" s="862"/>
      <c r="EL21" s="865">
        <f>IF(OR(CU20=99.9,CU20=""),0,1)</f>
        <v>0</v>
      </c>
      <c r="EM21" s="865"/>
      <c r="EN21" s="865">
        <f>IF(入力3!AF14=" ",0,1)</f>
        <v>0</v>
      </c>
      <c r="EO21" s="865">
        <f>IF(EL21+EN21=0,0,1)</f>
        <v>0</v>
      </c>
      <c r="EP21" s="835"/>
      <c r="EQ21" s="835"/>
      <c r="ER21" s="835"/>
      <c r="ES21" s="835"/>
      <c r="ET21" s="835"/>
      <c r="EU21" s="835"/>
      <c r="EV21" s="835"/>
      <c r="EW21" s="835"/>
      <c r="EX21" s="835"/>
      <c r="EY21" s="835"/>
      <c r="EZ21" s="835"/>
      <c r="FA21" s="835"/>
      <c r="FB21" s="835"/>
      <c r="FC21" s="835"/>
      <c r="FD21" s="835"/>
      <c r="FE21" s="835"/>
      <c r="FF21" s="835"/>
      <c r="FG21" s="835"/>
      <c r="FH21" s="835"/>
      <c r="FI21" s="835"/>
      <c r="FJ21" s="835"/>
      <c r="FK21" s="835"/>
      <c r="FL21" s="835"/>
      <c r="FM21" s="835"/>
      <c r="FN21" s="835"/>
      <c r="FO21" s="835"/>
      <c r="FP21" s="835"/>
      <c r="FQ21" s="835"/>
      <c r="FR21" s="835"/>
      <c r="FS21" s="835"/>
      <c r="FT21" s="835"/>
      <c r="FU21" s="835"/>
      <c r="FV21" s="835"/>
      <c r="FW21" s="835"/>
      <c r="FX21" s="835"/>
      <c r="FY21" s="835"/>
      <c r="FZ21" s="835"/>
      <c r="GA21" s="835"/>
      <c r="GB21" s="835"/>
      <c r="GC21" s="835"/>
      <c r="GD21" s="835"/>
      <c r="GE21" s="835"/>
      <c r="GF21" s="835"/>
      <c r="GG21" s="835"/>
      <c r="GH21" s="835"/>
      <c r="GI21" s="835"/>
    </row>
    <row r="22" spans="1:191" s="892" customFormat="1" ht="12" customHeight="1">
      <c r="A22" s="1230"/>
      <c r="B22" s="1232"/>
      <c r="C22" s="1234">
        <v>3</v>
      </c>
      <c r="D22" s="1236"/>
      <c r="E22" s="1237"/>
      <c r="F22" s="1237"/>
      <c r="G22" s="1237"/>
      <c r="H22" s="1237"/>
      <c r="I22" s="1237"/>
      <c r="J22" s="1237"/>
      <c r="K22" s="1256" t="str">
        <f>IF(TRIM(入力1!A22)&lt;&gt;"",入力1!A22,"")</f>
        <v/>
      </c>
      <c r="L22" s="1258" t="str">
        <f>IF(TRIM(入力1!B22)&lt;&gt;"",入力1!B22,"")</f>
        <v/>
      </c>
      <c r="M22" s="1260">
        <f>C22</f>
        <v>3</v>
      </c>
      <c r="N22" s="1184"/>
      <c r="O22" s="1262"/>
      <c r="P22" s="1262"/>
      <c r="Q22" s="1264"/>
      <c r="R22" s="1265"/>
      <c r="S22" s="1254"/>
      <c r="T22" s="1282"/>
      <c r="U22" s="1283"/>
      <c r="V22" s="1272"/>
      <c r="W22" s="1273"/>
      <c r="X22" s="1272"/>
      <c r="Y22" s="1273"/>
      <c r="Z22" s="1272"/>
      <c r="AA22" s="1273"/>
      <c r="AB22" s="1276"/>
      <c r="AC22" s="1277"/>
      <c r="AD22" s="1277"/>
      <c r="AE22" s="1278"/>
      <c r="AF22" s="1217"/>
      <c r="AG22" s="1218"/>
      <c r="AH22" s="1218"/>
      <c r="AI22" s="1219"/>
      <c r="AJ22" s="1217"/>
      <c r="AK22" s="1218"/>
      <c r="AL22" s="1218"/>
      <c r="AM22" s="1219"/>
      <c r="AN22" s="1217"/>
      <c r="AO22" s="1218"/>
      <c r="AP22" s="1218"/>
      <c r="AQ22" s="1219"/>
      <c r="AR22" s="1240"/>
      <c r="AS22" s="1241"/>
      <c r="AT22" s="1241"/>
      <c r="AU22" s="1241"/>
      <c r="AV22" s="1242"/>
      <c r="AW22" s="1188"/>
      <c r="AX22" s="1189"/>
      <c r="AY22" s="1189"/>
      <c r="AZ22" s="1189"/>
      <c r="BA22" s="1189"/>
      <c r="BB22" s="1189"/>
      <c r="BC22" s="1190"/>
      <c r="BD22" s="1188"/>
      <c r="BE22" s="1189"/>
      <c r="BF22" s="1189"/>
      <c r="BG22" s="1189"/>
      <c r="BH22" s="1189"/>
      <c r="BI22" s="1189"/>
      <c r="BJ22" s="1190"/>
      <c r="BK22" s="1095" t="str">
        <f>IF(TRIM(入力2!AL20)&lt;&gt;"",IF(入力2!AL20&gt;=100000,MID(TEXT(入力2!AL20,"000000"),1,1),""),"")</f>
        <v/>
      </c>
      <c r="BL22" s="1063" t="str">
        <f>IF(TRIM(入力2!AL20)&lt;&gt;"",IF(入力2!AL20&gt;=10000,MID(TEXT(入力2!AL20,"000000"),2,1),""),"")</f>
        <v/>
      </c>
      <c r="BM22" s="1063" t="str">
        <f>IF(TRIM(入力2!AL20)&lt;&gt;"",IF(入力2!AL20&gt;=1000,MID(TEXT(入力2!AL20,"000000"),3,1),""),"")</f>
        <v/>
      </c>
      <c r="BN22" s="1063" t="str">
        <f>IF(TRIM(入力2!AL20)&lt;&gt;"",IF(入力2!AL20&gt;=100,MID(TEXT(入力2!AL20,"000000"),4,1),""),"")</f>
        <v/>
      </c>
      <c r="BO22" s="1063" t="str">
        <f>IF(TRIM(入力2!AL20)&lt;&gt;"",IF(入力2!AL20&gt;=10,MID(TEXT(入力2!AL20,"000000"),5,1),""),"")</f>
        <v/>
      </c>
      <c r="BP22" s="1109" t="str">
        <f>IF(TRIM(入力2!AL20)&lt;&gt;"",IF(入力2!AL20&gt;=0,MID(TEXT(入力2!AL20,"000000"),6,1),""),"0")</f>
        <v>0</v>
      </c>
      <c r="BQ22" s="1095" t="str">
        <f>IF(TRIM(入力2!AM20)&lt;&gt;"",IF(入力2!AM20&gt;=100000,MID(TEXT(入力2!AM20,"000000"),1,1),""),"")</f>
        <v/>
      </c>
      <c r="BR22" s="1063" t="str">
        <f>IF(TRIM(入力2!AM20)&lt;&gt;"",IF(入力2!AM20&gt;=10000,MID(TEXT(入力2!AM20,"000000"),2,1),""),"")</f>
        <v/>
      </c>
      <c r="BS22" s="1063" t="str">
        <f>IF(TRIM(入力2!AM20)&lt;&gt;"",IF(入力2!AM20&gt;=1000,MID(TEXT(入力2!AM20,"000000"),3,1),""),"")</f>
        <v/>
      </c>
      <c r="BT22" s="1063" t="str">
        <f>IF(TRIM(入力2!AM20)&lt;&gt;"",IF(入力2!AM20&gt;=100,MID(TEXT(入力2!AM20,"000000"),4,1),""),"")</f>
        <v/>
      </c>
      <c r="BU22" s="1063" t="str">
        <f>IF(TRIM(入力2!AM20)&lt;&gt;"",IF(入力2!AM20&gt;=10,MID(TEXT(入力2!AM20,"000000"),5,1),""),"")</f>
        <v/>
      </c>
      <c r="BV22" s="1109" t="str">
        <f>IF(TRIM(入力2!AM20)&lt;&gt;"",IF(入力2!AM20&gt;=0,MID(TEXT(入力2!AM20,"000000"),6,1),""),"0")</f>
        <v>0</v>
      </c>
      <c r="BW22" s="1095" t="str">
        <f>IF(TRIM(SUM(入力2!AJ20:AK20))&lt;&gt;"",IF(SUM(入力2!AJ20:AK20)&gt;=100000,MID(TEXT(SUM(入力2!AJ20:AK20),"000000"),1,1),""),"")</f>
        <v/>
      </c>
      <c r="BX22" s="1063" t="str">
        <f>IF(TRIM(SUM(入力2!AJ20:AK20))&lt;&gt;"",IF(SUM(入力2!AJ20:AK20)&gt;=10000,MID(TEXT(SUM(入力2!AJ20:AK20),"000000"),2,1),""),"")</f>
        <v/>
      </c>
      <c r="BY22" s="1063" t="str">
        <f>IF(TRIM(SUM(入力2!AJ20:AK20))&lt;&gt;"",IF(SUM(入力2!AJ20:AK20)&gt;=1000,MID(TEXT(SUM(入力2!AJ20:AK20),"000000"),3,1),""),"")</f>
        <v/>
      </c>
      <c r="BZ22" s="1063" t="str">
        <f>IF(TRIM(SUM(入力2!AJ20:AK20))&lt;&gt;"",IF(SUM(入力2!AJ20:AK20)&gt;=100,MID(TEXT(SUM(入力2!AJ20:AK20),"000000"),4,1),""),"")</f>
        <v/>
      </c>
      <c r="CA22" s="1063" t="str">
        <f>IF(TRIM(SUM(入力2!AJ20:AK20))&lt;&gt;"",IF(SUM(入力2!AJ20:AK20)&gt;=10,MID(TEXT(SUM(入力2!AJ20:AK20),"000000"),5,1),""),"")</f>
        <v/>
      </c>
      <c r="CB22" s="1109" t="str">
        <f>IF(TRIM(SUM(入力2!AJ20:AK20))&lt;&gt;"",IF(SUM(入力2!AJ20:AK20)&gt;=0,MID(TEXT(SUM(入力2!AJ20:AK20),"000000"),6,1),""),"0")</f>
        <v>0</v>
      </c>
      <c r="CC22" s="1095" t="str">
        <f>IF(TRIM(入力3!$AF15)&lt;&gt;"",IF(入力3!$AF15&gt;=10000000,MID(TEXT(入力3!$AF15,"00000000"),1,1),""),"")</f>
        <v/>
      </c>
      <c r="CD22" s="1114" t="str">
        <f>IF(TRIM(入力3!$AF15)&lt;&gt;"",IF(入力3!$AF15&gt;=1000000,MID(TEXT(入力3!$AF15,"00000000"),2,1),""),"")</f>
        <v/>
      </c>
      <c r="CE22" s="1063" t="str">
        <f>IF(TRIM(入力3!$AF15)&lt;&gt;"",IF(入力3!$AF15&gt;=100000,MID(TEXT(入力3!$AF15,"00000000"),3,1),""),"")</f>
        <v/>
      </c>
      <c r="CF22" s="1063" t="str">
        <f>IF(TRIM(入力3!$AF15)&lt;&gt;"",IF(入力3!$AF15&gt;=10000,MID(TEXT(入力3!$AF15,"00000000"),4,1),""),"")</f>
        <v/>
      </c>
      <c r="CG22" s="1063" t="str">
        <f>IF(TRIM(入力3!$AF15)&lt;&gt;"",IF(入力3!$AF15&gt;=1000,MID(TEXT(入力3!$AF15,"00000000"),5,1),""),"")</f>
        <v/>
      </c>
      <c r="CH22" s="1063" t="str">
        <f>IF(TRIM(入力3!$AF15)&lt;&gt;"",IF(入力3!$AF15&gt;=100,MID(TEXT(入力3!$AF15,"00000000"),6,1),""),"")</f>
        <v/>
      </c>
      <c r="CI22" s="1063" t="str">
        <f>IF(TRIM(入力3!$AF15)&lt;&gt;"",IF(入力3!$AF15&gt;=10,MID(TEXT(入力3!$AF15,"00000000"),7,1),""),"")</f>
        <v/>
      </c>
      <c r="CJ22" s="1109" t="str">
        <f>IF(TRIM(入力3!$AF15)&lt;&gt;"",IF(入力3!$AF15&gt;=1,MID(TEXT(入力3!$AF15,"00000000"),8,1),""),"0")</f>
        <v>0</v>
      </c>
      <c r="CK22" s="1065" t="str">
        <f>IF(TRIM(SUMIF(入力3!$AA$9:$AE$9,"インフレ手当",入力3!AA15:AE15))&lt;&gt;"",IF(SUMIF(入力3!$AA$9:$AE$9,"インフレ手当",入力3!AA15:AE15)&gt;=1000000,MID(TEXT(SUMIF(入力3!$AA$9:$AE$9,"インフレ手当",入力3!AA15:AE15),"00000000"),2,1),""),"")</f>
        <v/>
      </c>
      <c r="CL22" s="1063" t="str">
        <f>IF(TRIM(SUMIF(入力3!$AA$9:$AE$9,"インフレ手当",入力3!AA15:AE15))&lt;&gt;"",IF(SUMIF(入力3!$AA$9:$AE$9,"インフレ手当",入力3!AA15:AE15)&gt;=100000,MID(TEXT(SUMIF(入力3!$AA$9:$AE$9,"インフレ手当",入力3!AA15:AE15),"00000000"),3,1),""),"")</f>
        <v/>
      </c>
      <c r="CM22" s="1063" t="str">
        <f>IF(TRIM(SUMIF(入力3!$AA$9:$AE$9,"インフレ手当",入力3!AA15:AE15))&lt;&gt;"",IF(SUMIF(入力3!$AA$9:$AE$9,"インフレ手当",入力3!AA15:AE15)&gt;=10000,MID(TEXT(SUMIF(入力3!$AA$9:$AE$9,"インフレ手当",入力3!AA15:AE15),"00000000"),4,1),""),"")</f>
        <v/>
      </c>
      <c r="CN22" s="1063" t="str">
        <f>IF(TRIM(SUMIF(入力3!$AA$9:$AE$9,"インフレ手当",入力3!AA15:AE15))&lt;&gt;"",IF(SUMIF(入力3!$AA$9:$AE$9,"インフレ手当",入力3!AA15:AE15)&gt;=1000,MID(TEXT(SUMIF(入力3!$AA$9:$AE$9,"インフレ手当",入力3!AA15:AE15),"00000000"),5,1),""),"")</f>
        <v/>
      </c>
      <c r="CO22" s="1063" t="str">
        <f>IF(TRIM(SUMIF(入力3!$AA$9:$AE$9,"インフレ手当",入力3!AA15:AE15))&lt;&gt;"",IF(SUMIF(入力3!$AA$9:$AE$9,"インフレ手当",入力3!AA15:AE15)&gt;=100,MID(TEXT(SUMIF(入力3!$AA$9:$AE$9,"インフレ手当",入力3!AA15:AE15),"00000000"),6,1),""),"")</f>
        <v/>
      </c>
      <c r="CP22" s="1063" t="str">
        <f>IF(TRIM(SUMIF(入力3!$AA$9:$AE$9,"インフレ手当",入力3!AA15:AE15))&lt;&gt;"",IF(SUMIF(入力3!$AA$9:$AE$9,"インフレ手当",入力3!AA15:AE15)&gt;=10,MID(TEXT(SUMIF(入力3!$AA$9:$AE$9,"インフレ手当",入力3!AA15:AE15),"00000000"),7,1),""),"")</f>
        <v/>
      </c>
      <c r="CQ22" s="1109" t="str">
        <f>IF(TRIM(SUMIF(入力3!$AA$9:$AE$9,"インフレ手当",入力3!AA15:AE15))&lt;&gt;"",IF(SUMIF(入力3!$AA$9:$AE$9,"インフレ手当",入力3!AA15:AE15)&gt;=1,MID(TEXT(SUMIF(入力3!$AA$9:$AE$9,"インフレ手当",入力3!AA15:AE15),"00000000"),8,1),""),"0")</f>
        <v/>
      </c>
      <c r="CR22" s="1095" t="str">
        <f>IF(EO23=0,"-",IF(TRIM(入力3!Z15)&lt;&gt;"",IF(入力3!Z15&gt;=100,MID(TEXT(入力3!Z15,"000"),1,1),""),"-"))</f>
        <v>-</v>
      </c>
      <c r="CS22" s="1063" t="str">
        <f>IF(EO23=0,"-",IF(TRIM(入力3!Z15)&lt;&gt;"",IF(入力3!Z15&gt;=10,MID(TEXT(入力3!Z15,"000"),2,1),""),"-"))</f>
        <v>-</v>
      </c>
      <c r="CT22" s="1109" t="str">
        <f>IF(EO23=0,"-",IF(TRIM(入力3!Z15)&lt;&gt;"",IF(入力3!Z15&gt;=1,MID(TEXT(入力3!Z15,"000"),3,1),""),"-"))</f>
        <v>-</v>
      </c>
      <c r="CU22" s="1067"/>
      <c r="CV22" s="1068"/>
      <c r="CW22" s="1069"/>
      <c r="CX22" s="1205"/>
      <c r="CY22" s="1206"/>
      <c r="CZ22" s="1207"/>
      <c r="DA22" s="1188"/>
      <c r="DB22" s="1189"/>
      <c r="DC22" s="1189"/>
      <c r="DD22" s="1189"/>
      <c r="DE22" s="1190"/>
      <c r="DF22" s="1184"/>
      <c r="DG22" s="1188"/>
      <c r="DH22" s="1189"/>
      <c r="DI22" s="1189"/>
      <c r="DJ22" s="1190"/>
      <c r="DK22" s="1184"/>
      <c r="DL22" s="1188"/>
      <c r="DM22" s="1325"/>
      <c r="DN22" s="1325"/>
      <c r="DO22" s="1325"/>
      <c r="DP22" s="1326"/>
      <c r="DQ22" s="1184"/>
      <c r="DR22" s="1188"/>
      <c r="DS22" s="1325"/>
      <c r="DT22" s="1325"/>
      <c r="DU22" s="1325"/>
      <c r="DV22" s="1330"/>
      <c r="DW22" s="1026"/>
      <c r="DX22" s="865"/>
      <c r="DY22" s="865"/>
      <c r="DZ22" s="865"/>
      <c r="EA22" s="865"/>
      <c r="EB22" s="865"/>
      <c r="EC22" s="865"/>
      <c r="ED22" s="865"/>
      <c r="EE22" s="865"/>
      <c r="EF22" s="865"/>
      <c r="EG22" s="865"/>
      <c r="EH22" s="872" t="s">
        <v>32</v>
      </c>
      <c r="EI22" s="872" t="s">
        <v>24</v>
      </c>
      <c r="EJ22" s="862" t="s">
        <v>410</v>
      </c>
      <c r="EK22" s="862"/>
      <c r="EL22" s="865"/>
      <c r="EM22" s="865"/>
      <c r="EN22" s="865"/>
      <c r="EO22" s="865"/>
      <c r="EP22" s="835"/>
      <c r="EQ22" s="835"/>
      <c r="ER22" s="835"/>
      <c r="ES22" s="835"/>
      <c r="ET22" s="835"/>
      <c r="EU22" s="835"/>
      <c r="EV22" s="835"/>
      <c r="EW22" s="835"/>
      <c r="EX22" s="835"/>
      <c r="EY22" s="835"/>
      <c r="EZ22" s="835"/>
      <c r="FA22" s="835"/>
      <c r="FB22" s="835"/>
      <c r="FC22" s="835"/>
      <c r="FD22" s="835"/>
      <c r="FE22" s="835"/>
      <c r="FF22" s="835"/>
      <c r="FG22" s="835"/>
      <c r="FH22" s="835"/>
      <c r="FI22" s="835"/>
      <c r="FJ22" s="835"/>
      <c r="FK22" s="835"/>
      <c r="FL22" s="835"/>
      <c r="FM22" s="835"/>
      <c r="FN22" s="835"/>
      <c r="FO22" s="835"/>
      <c r="FP22" s="835"/>
      <c r="FQ22" s="835"/>
      <c r="FR22" s="835"/>
      <c r="FS22" s="835"/>
      <c r="FT22" s="835"/>
      <c r="FU22" s="835"/>
      <c r="FV22" s="835"/>
      <c r="FW22" s="835"/>
      <c r="FX22" s="835"/>
      <c r="FY22" s="835"/>
      <c r="FZ22" s="835"/>
      <c r="GA22" s="835"/>
      <c r="GB22" s="835"/>
      <c r="GC22" s="835"/>
      <c r="GD22" s="835"/>
      <c r="GE22" s="835"/>
      <c r="GF22" s="835"/>
      <c r="GG22" s="835"/>
      <c r="GH22" s="835"/>
      <c r="GI22" s="835"/>
    </row>
    <row r="23" spans="1:191" s="892" customFormat="1" ht="12" customHeight="1">
      <c r="A23" s="1231"/>
      <c r="B23" s="1233"/>
      <c r="C23" s="1235"/>
      <c r="D23" s="1238"/>
      <c r="E23" s="1239"/>
      <c r="F23" s="1239"/>
      <c r="G23" s="1239"/>
      <c r="H23" s="1239"/>
      <c r="I23" s="1239"/>
      <c r="J23" s="1239"/>
      <c r="K23" s="1256"/>
      <c r="L23" s="1258"/>
      <c r="M23" s="1279"/>
      <c r="N23" s="1199"/>
      <c r="O23" s="1262"/>
      <c r="P23" s="1262"/>
      <c r="Q23" s="1280"/>
      <c r="R23" s="1281"/>
      <c r="S23" s="1294"/>
      <c r="T23" s="1282"/>
      <c r="U23" s="1283"/>
      <c r="V23" s="1284"/>
      <c r="W23" s="1285"/>
      <c r="X23" s="1284"/>
      <c r="Y23" s="1285"/>
      <c r="Z23" s="1284"/>
      <c r="AA23" s="1285"/>
      <c r="AB23" s="1227"/>
      <c r="AC23" s="1289"/>
      <c r="AD23" s="1289"/>
      <c r="AE23" s="1290"/>
      <c r="AF23" s="1286"/>
      <c r="AG23" s="1287"/>
      <c r="AH23" s="1287"/>
      <c r="AI23" s="1288"/>
      <c r="AJ23" s="1286"/>
      <c r="AK23" s="1287"/>
      <c r="AL23" s="1287"/>
      <c r="AM23" s="1288"/>
      <c r="AN23" s="1286"/>
      <c r="AO23" s="1287"/>
      <c r="AP23" s="1287"/>
      <c r="AQ23" s="1288"/>
      <c r="AR23" s="1291"/>
      <c r="AS23" s="1292"/>
      <c r="AT23" s="1292"/>
      <c r="AU23" s="1292"/>
      <c r="AV23" s="1293"/>
      <c r="AW23" s="1196"/>
      <c r="AX23" s="1197"/>
      <c r="AY23" s="1197"/>
      <c r="AZ23" s="1197"/>
      <c r="BA23" s="1197"/>
      <c r="BB23" s="1197"/>
      <c r="BC23" s="1198"/>
      <c r="BD23" s="1196"/>
      <c r="BE23" s="1197"/>
      <c r="BF23" s="1197"/>
      <c r="BG23" s="1197"/>
      <c r="BH23" s="1197"/>
      <c r="BI23" s="1197"/>
      <c r="BJ23" s="1198"/>
      <c r="BK23" s="1096"/>
      <c r="BL23" s="1064"/>
      <c r="BM23" s="1064"/>
      <c r="BN23" s="1064"/>
      <c r="BO23" s="1064"/>
      <c r="BP23" s="1110"/>
      <c r="BQ23" s="1096"/>
      <c r="BR23" s="1064"/>
      <c r="BS23" s="1064"/>
      <c r="BT23" s="1064"/>
      <c r="BU23" s="1064"/>
      <c r="BV23" s="1110"/>
      <c r="BW23" s="1096"/>
      <c r="BX23" s="1064"/>
      <c r="BY23" s="1064"/>
      <c r="BZ23" s="1064"/>
      <c r="CA23" s="1064"/>
      <c r="CB23" s="1110"/>
      <c r="CC23" s="1096"/>
      <c r="CD23" s="1113"/>
      <c r="CE23" s="1064"/>
      <c r="CF23" s="1064"/>
      <c r="CG23" s="1064"/>
      <c r="CH23" s="1064"/>
      <c r="CI23" s="1064"/>
      <c r="CJ23" s="1110"/>
      <c r="CK23" s="1066"/>
      <c r="CL23" s="1064"/>
      <c r="CM23" s="1064"/>
      <c r="CN23" s="1064"/>
      <c r="CO23" s="1064"/>
      <c r="CP23" s="1064"/>
      <c r="CQ23" s="1110"/>
      <c r="CR23" s="1096"/>
      <c r="CS23" s="1064"/>
      <c r="CT23" s="1110"/>
      <c r="CU23" s="1070"/>
      <c r="CV23" s="1071"/>
      <c r="CW23" s="1072"/>
      <c r="CX23" s="1208"/>
      <c r="CY23" s="1209"/>
      <c r="CZ23" s="1210"/>
      <c r="DA23" s="1196"/>
      <c r="DB23" s="1197"/>
      <c r="DC23" s="1197"/>
      <c r="DD23" s="1197"/>
      <c r="DE23" s="1198"/>
      <c r="DF23" s="1199"/>
      <c r="DG23" s="1196"/>
      <c r="DH23" s="1197"/>
      <c r="DI23" s="1197"/>
      <c r="DJ23" s="1198"/>
      <c r="DK23" s="1199"/>
      <c r="DL23" s="1196"/>
      <c r="DM23" s="1305"/>
      <c r="DN23" s="1305"/>
      <c r="DO23" s="1305"/>
      <c r="DP23" s="1306"/>
      <c r="DQ23" s="1199"/>
      <c r="DR23" s="1196"/>
      <c r="DS23" s="1305"/>
      <c r="DT23" s="1305"/>
      <c r="DU23" s="1305"/>
      <c r="DV23" s="1331"/>
      <c r="DW23" s="1026"/>
      <c r="DX23" s="865"/>
      <c r="DY23" s="865"/>
      <c r="DZ23" s="865"/>
      <c r="EA23" s="865"/>
      <c r="EB23" s="865"/>
      <c r="EC23" s="865"/>
      <c r="ED23" s="865"/>
      <c r="EE23" s="865"/>
      <c r="EF23" s="865"/>
      <c r="EG23" s="865"/>
      <c r="EH23" s="872" t="s">
        <v>33</v>
      </c>
      <c r="EI23" s="872" t="s">
        <v>25</v>
      </c>
      <c r="EJ23" s="862" t="s">
        <v>411</v>
      </c>
      <c r="EK23" s="862"/>
      <c r="EL23" s="865">
        <f>IF(OR(CU22=99.9,CU22=""),0,1)</f>
        <v>0</v>
      </c>
      <c r="EM23" s="865"/>
      <c r="EN23" s="865">
        <f>IF(入力3!AF15=" ",0,1)</f>
        <v>0</v>
      </c>
      <c r="EO23" s="865">
        <f>IF(EL23+EN23=0,0,1)</f>
        <v>0</v>
      </c>
      <c r="EP23" s="835"/>
      <c r="EQ23" s="835"/>
      <c r="ER23" s="835"/>
      <c r="ES23" s="835"/>
      <c r="ET23" s="835"/>
      <c r="EU23" s="835"/>
      <c r="EV23" s="835"/>
      <c r="EW23" s="835"/>
      <c r="EX23" s="835"/>
      <c r="EY23" s="835"/>
      <c r="EZ23" s="835"/>
      <c r="FA23" s="835"/>
      <c r="FB23" s="835"/>
      <c r="FC23" s="835"/>
      <c r="FD23" s="835"/>
      <c r="FE23" s="835"/>
      <c r="FF23" s="835"/>
      <c r="FG23" s="835"/>
      <c r="FH23" s="835"/>
      <c r="FI23" s="835"/>
      <c r="FJ23" s="835"/>
      <c r="FK23" s="835"/>
      <c r="FL23" s="835"/>
      <c r="FM23" s="835"/>
      <c r="FN23" s="835"/>
      <c r="FO23" s="835"/>
      <c r="FP23" s="835"/>
      <c r="FQ23" s="835"/>
      <c r="FR23" s="835"/>
      <c r="FS23" s="835"/>
      <c r="FT23" s="835"/>
      <c r="FU23" s="835"/>
      <c r="FV23" s="835"/>
      <c r="FW23" s="835"/>
      <c r="FX23" s="835"/>
      <c r="FY23" s="835"/>
      <c r="FZ23" s="835"/>
      <c r="GA23" s="835"/>
      <c r="GB23" s="835"/>
      <c r="GC23" s="835"/>
      <c r="GD23" s="835"/>
      <c r="GE23" s="835"/>
      <c r="GF23" s="835"/>
      <c r="GG23" s="835"/>
      <c r="GH23" s="835"/>
      <c r="GI23" s="835"/>
    </row>
    <row r="24" spans="1:191" s="892" customFormat="1" ht="12" customHeight="1">
      <c r="A24" s="1230"/>
      <c r="B24" s="1232"/>
      <c r="C24" s="1234">
        <v>4</v>
      </c>
      <c r="D24" s="1236"/>
      <c r="E24" s="1237"/>
      <c r="F24" s="1237"/>
      <c r="G24" s="1237"/>
      <c r="H24" s="1237"/>
      <c r="I24" s="1237"/>
      <c r="J24" s="1237"/>
      <c r="K24" s="1256" t="str">
        <f>IF(TRIM(入力1!A24)&lt;&gt;"",入力1!A24,"")</f>
        <v/>
      </c>
      <c r="L24" s="1258" t="str">
        <f>IF(TRIM(入力1!B24)&lt;&gt;"",入力1!B24,"")</f>
        <v/>
      </c>
      <c r="M24" s="1260">
        <f>C24</f>
        <v>4</v>
      </c>
      <c r="N24" s="1184"/>
      <c r="O24" s="1262"/>
      <c r="P24" s="1262"/>
      <c r="Q24" s="1264"/>
      <c r="R24" s="1265"/>
      <c r="S24" s="1254"/>
      <c r="T24" s="1282"/>
      <c r="U24" s="1283"/>
      <c r="V24" s="1272"/>
      <c r="W24" s="1273"/>
      <c r="X24" s="1272"/>
      <c r="Y24" s="1273"/>
      <c r="Z24" s="1272"/>
      <c r="AA24" s="1273"/>
      <c r="AB24" s="1276"/>
      <c r="AC24" s="1277"/>
      <c r="AD24" s="1277"/>
      <c r="AE24" s="1278"/>
      <c r="AF24" s="1217"/>
      <c r="AG24" s="1218"/>
      <c r="AH24" s="1218"/>
      <c r="AI24" s="1219"/>
      <c r="AJ24" s="1217"/>
      <c r="AK24" s="1218"/>
      <c r="AL24" s="1218"/>
      <c r="AM24" s="1219"/>
      <c r="AN24" s="1217"/>
      <c r="AO24" s="1218"/>
      <c r="AP24" s="1218"/>
      <c r="AQ24" s="1219"/>
      <c r="AR24" s="1240"/>
      <c r="AS24" s="1241"/>
      <c r="AT24" s="1241"/>
      <c r="AU24" s="1241"/>
      <c r="AV24" s="1242"/>
      <c r="AW24" s="1188"/>
      <c r="AX24" s="1189"/>
      <c r="AY24" s="1189"/>
      <c r="AZ24" s="1189"/>
      <c r="BA24" s="1189"/>
      <c r="BB24" s="1189"/>
      <c r="BC24" s="1190"/>
      <c r="BD24" s="1188"/>
      <c r="BE24" s="1189"/>
      <c r="BF24" s="1189"/>
      <c r="BG24" s="1189"/>
      <c r="BH24" s="1189"/>
      <c r="BI24" s="1189"/>
      <c r="BJ24" s="1190"/>
      <c r="BK24" s="1095" t="str">
        <f>IF(TRIM(入力2!AL22)&lt;&gt;"",IF(入力2!AL22&gt;=100000,MID(TEXT(入力2!AL22,"000000"),1,1),""),"")</f>
        <v/>
      </c>
      <c r="BL24" s="1063" t="str">
        <f>IF(TRIM(入力2!AL22)&lt;&gt;"",IF(入力2!AL22&gt;=10000,MID(TEXT(入力2!AL22,"000000"),2,1),""),"")</f>
        <v/>
      </c>
      <c r="BM24" s="1063" t="str">
        <f>IF(TRIM(入力2!AL22)&lt;&gt;"",IF(入力2!AL22&gt;=1000,MID(TEXT(入力2!AL22,"000000"),3,1),""),"")</f>
        <v/>
      </c>
      <c r="BN24" s="1063" t="str">
        <f>IF(TRIM(入力2!AL22)&lt;&gt;"",IF(入力2!AL22&gt;=100,MID(TEXT(入力2!AL22,"000000"),4,1),""),"")</f>
        <v/>
      </c>
      <c r="BO24" s="1063" t="str">
        <f>IF(TRIM(入力2!AL22)&lt;&gt;"",IF(入力2!AL22&gt;=10,MID(TEXT(入力2!AL22,"000000"),5,1),""),"")</f>
        <v/>
      </c>
      <c r="BP24" s="1109" t="str">
        <f>IF(TRIM(入力2!AL22)&lt;&gt;"",IF(入力2!AL22&gt;=0,MID(TEXT(入力2!AL22,"000000"),6,1),""),"0")</f>
        <v>0</v>
      </c>
      <c r="BQ24" s="1095" t="str">
        <f>IF(TRIM(入力2!AM22)&lt;&gt;"",IF(入力2!AM22&gt;=100000,MID(TEXT(入力2!AM22,"000000"),1,1),""),"")</f>
        <v/>
      </c>
      <c r="BR24" s="1063" t="str">
        <f>IF(TRIM(入力2!AM22)&lt;&gt;"",IF(入力2!AM22&gt;=10000,MID(TEXT(入力2!AM22,"000000"),2,1),""),"")</f>
        <v/>
      </c>
      <c r="BS24" s="1063" t="str">
        <f>IF(TRIM(入力2!AM22)&lt;&gt;"",IF(入力2!AM22&gt;=1000,MID(TEXT(入力2!AM22,"000000"),3,1),""),"")</f>
        <v/>
      </c>
      <c r="BT24" s="1063" t="str">
        <f>IF(TRIM(入力2!AM22)&lt;&gt;"",IF(入力2!AM22&gt;=100,MID(TEXT(入力2!AM22,"000000"),4,1),""),"")</f>
        <v/>
      </c>
      <c r="BU24" s="1063" t="str">
        <f>IF(TRIM(入力2!AM22)&lt;&gt;"",IF(入力2!AM22&gt;=10,MID(TEXT(入力2!AM22,"000000"),5,1),""),"")</f>
        <v/>
      </c>
      <c r="BV24" s="1109" t="str">
        <f>IF(TRIM(入力2!AM22)&lt;&gt;"",IF(入力2!AM22&gt;=0,MID(TEXT(入力2!AM22,"000000"),6,1),""),"0")</f>
        <v>0</v>
      </c>
      <c r="BW24" s="1095" t="str">
        <f>IF(TRIM(SUM(入力2!AJ22:AK22))&lt;&gt;"",IF(SUM(入力2!AJ22:AK22)&gt;=100000,MID(TEXT(SUM(入力2!AJ22:AK22),"000000"),1,1),""),"")</f>
        <v/>
      </c>
      <c r="BX24" s="1063" t="str">
        <f>IF(TRIM(SUM(入力2!AJ22:AK22))&lt;&gt;"",IF(SUM(入力2!AJ22:AK22)&gt;=10000,MID(TEXT(SUM(入力2!AJ22:AK22),"000000"),2,1),""),"")</f>
        <v/>
      </c>
      <c r="BY24" s="1063" t="str">
        <f>IF(TRIM(SUM(入力2!AJ22:AK22))&lt;&gt;"",IF(SUM(入力2!AJ22:AK22)&gt;=1000,MID(TEXT(SUM(入力2!AJ22:AK22),"000000"),3,1),""),"")</f>
        <v/>
      </c>
      <c r="BZ24" s="1063" t="str">
        <f>IF(TRIM(SUM(入力2!AJ22:AK22))&lt;&gt;"",IF(SUM(入力2!AJ22:AK22)&gt;=100,MID(TEXT(SUM(入力2!AJ22:AK22),"000000"),4,1),""),"")</f>
        <v/>
      </c>
      <c r="CA24" s="1063" t="str">
        <f>IF(TRIM(SUM(入力2!AJ22:AK22))&lt;&gt;"",IF(SUM(入力2!AJ22:AK22)&gt;=10,MID(TEXT(SUM(入力2!AJ22:AK22),"000000"),5,1),""),"")</f>
        <v/>
      </c>
      <c r="CB24" s="1109" t="str">
        <f>IF(TRIM(SUM(入力2!AJ22:AK22))&lt;&gt;"",IF(SUM(入力2!AJ22:AK22)&gt;=0,MID(TEXT(SUM(入力2!AJ22:AK22),"000000"),6,1),""),"0")</f>
        <v>0</v>
      </c>
      <c r="CC24" s="1095" t="str">
        <f>IF(TRIM(入力3!$AF16)&lt;&gt;"",IF(入力3!$AF16&gt;=10000000,MID(TEXT(入力3!$AF16,"00000000"),1,1),""),"")</f>
        <v/>
      </c>
      <c r="CD24" s="1114" t="str">
        <f>IF(TRIM(入力3!$AF16)&lt;&gt;"",IF(入力3!$AF16&gt;=1000000,MID(TEXT(入力3!$AF16,"00000000"),2,1),""),"")</f>
        <v/>
      </c>
      <c r="CE24" s="1063" t="str">
        <f>IF(TRIM(入力3!$AF16)&lt;&gt;"",IF(入力3!$AF16&gt;=100000,MID(TEXT(入力3!$AF16,"00000000"),3,1),""),"")</f>
        <v/>
      </c>
      <c r="CF24" s="1063" t="str">
        <f>IF(TRIM(入力3!$AF16)&lt;&gt;"",IF(入力3!$AF16&gt;=10000,MID(TEXT(入力3!$AF16,"00000000"),4,1),""),"")</f>
        <v/>
      </c>
      <c r="CG24" s="1063" t="str">
        <f>IF(TRIM(入力3!$AF16)&lt;&gt;"",IF(入力3!$AF16&gt;=1000,MID(TEXT(入力3!$AF16,"00000000"),5,1),""),"")</f>
        <v/>
      </c>
      <c r="CH24" s="1063" t="str">
        <f>IF(TRIM(入力3!$AF16)&lt;&gt;"",IF(入力3!$AF16&gt;=100,MID(TEXT(入力3!$AF16,"00000000"),6,1),""),"")</f>
        <v/>
      </c>
      <c r="CI24" s="1063" t="str">
        <f>IF(TRIM(入力3!$AF16)&lt;&gt;"",IF(入力3!$AF16&gt;=10,MID(TEXT(入力3!$AF16,"00000000"),7,1),""),"")</f>
        <v/>
      </c>
      <c r="CJ24" s="1109" t="str">
        <f>IF(TRIM(入力3!$AF16)&lt;&gt;"",IF(入力3!$AF16&gt;=1,MID(TEXT(入力3!$AF16,"00000000"),8,1),""),"0")</f>
        <v>0</v>
      </c>
      <c r="CK24" s="1065" t="str">
        <f>IF(TRIM(SUMIF(入力3!$AA$9:$AE$9,"インフレ手当",入力3!AA16:AE16))&lt;&gt;"",IF(SUMIF(入力3!$AA$9:$AE$9,"インフレ手当",入力3!AA16:AE16)&gt;=1000000,MID(TEXT(SUMIF(入力3!$AA$9:$AE$9,"インフレ手当",入力3!AA16:AE16),"00000000"),2,1),""),"")</f>
        <v/>
      </c>
      <c r="CL24" s="1063" t="str">
        <f>IF(TRIM(SUMIF(入力3!$AA$9:$AE$9,"インフレ手当",入力3!AA16:AE16))&lt;&gt;"",IF(SUMIF(入力3!$AA$9:$AE$9,"インフレ手当",入力3!AA16:AE16)&gt;=100000,MID(TEXT(SUMIF(入力3!$AA$9:$AE$9,"インフレ手当",入力3!AA16:AE16),"00000000"),3,1),""),"")</f>
        <v/>
      </c>
      <c r="CM24" s="1063" t="str">
        <f>IF(TRIM(SUMIF(入力3!$AA$9:$AE$9,"インフレ手当",入力3!AA16:AE16))&lt;&gt;"",IF(SUMIF(入力3!$AA$9:$AE$9,"インフレ手当",入力3!AA16:AE16)&gt;=10000,MID(TEXT(SUMIF(入力3!$AA$9:$AE$9,"インフレ手当",入力3!AA16:AE16),"00000000"),4,1),""),"")</f>
        <v/>
      </c>
      <c r="CN24" s="1063" t="str">
        <f>IF(TRIM(SUMIF(入力3!$AA$9:$AE$9,"インフレ手当",入力3!AA16:AE16))&lt;&gt;"",IF(SUMIF(入力3!$AA$9:$AE$9,"インフレ手当",入力3!AA16:AE16)&gt;=1000,MID(TEXT(SUMIF(入力3!$AA$9:$AE$9,"インフレ手当",入力3!AA16:AE16),"00000000"),5,1),""),"")</f>
        <v/>
      </c>
      <c r="CO24" s="1063" t="str">
        <f>IF(TRIM(SUMIF(入力3!$AA$9:$AE$9,"インフレ手当",入力3!AA16:AE16))&lt;&gt;"",IF(SUMIF(入力3!$AA$9:$AE$9,"インフレ手当",入力3!AA16:AE16)&gt;=100,MID(TEXT(SUMIF(入力3!$AA$9:$AE$9,"インフレ手当",入力3!AA16:AE16),"00000000"),6,1),""),"")</f>
        <v/>
      </c>
      <c r="CP24" s="1063" t="str">
        <f>IF(TRIM(SUMIF(入力3!$AA$9:$AE$9,"インフレ手当",入力3!AA16:AE16))&lt;&gt;"",IF(SUMIF(入力3!$AA$9:$AE$9,"インフレ手当",入力3!AA16:AE16)&gt;=10,MID(TEXT(SUMIF(入力3!$AA$9:$AE$9,"インフレ手当",入力3!AA16:AE16),"00000000"),7,1),""),"")</f>
        <v/>
      </c>
      <c r="CQ24" s="1109" t="str">
        <f>IF(TRIM(SUMIF(入力3!$AA$9:$AE$9,"インフレ手当",入力3!AA16:AE16))&lt;&gt;"",IF(SUMIF(入力3!$AA$9:$AE$9,"インフレ手当",入力3!AA16:AE16)&gt;=1,MID(TEXT(SUMIF(入力3!$AA$9:$AE$9,"インフレ手当",入力3!AA16:AE16),"00000000"),8,1),""),"0")</f>
        <v/>
      </c>
      <c r="CR24" s="1095" t="str">
        <f>IF(EO25=0,"-",IF(TRIM(入力3!Z16)&lt;&gt;"",IF(入力3!Z16&gt;=100,MID(TEXT(入力3!Z16,"000"),1,1),""),"-"))</f>
        <v>-</v>
      </c>
      <c r="CS24" s="1063" t="str">
        <f>IF(EO25=0,"-",IF(TRIM(入力3!Z16)&lt;&gt;"",IF(入力3!Z16&gt;=10,MID(TEXT(入力3!Z16,"000"),2,1),""),"-"))</f>
        <v>-</v>
      </c>
      <c r="CT24" s="1109" t="str">
        <f>IF(EO25=0,"-",IF(TRIM(入力3!Z16)&lt;&gt;"",IF(入力3!Z16&gt;=1,MID(TEXT(入力3!Z16,"000"),3,1),""),"-"))</f>
        <v>-</v>
      </c>
      <c r="CU24" s="1067"/>
      <c r="CV24" s="1068"/>
      <c r="CW24" s="1069"/>
      <c r="CX24" s="1205"/>
      <c r="CY24" s="1206"/>
      <c r="CZ24" s="1207"/>
      <c r="DA24" s="1188"/>
      <c r="DB24" s="1189"/>
      <c r="DC24" s="1189"/>
      <c r="DD24" s="1189"/>
      <c r="DE24" s="1190"/>
      <c r="DF24" s="1184"/>
      <c r="DG24" s="1188"/>
      <c r="DH24" s="1189"/>
      <c r="DI24" s="1189"/>
      <c r="DJ24" s="1190"/>
      <c r="DK24" s="1184"/>
      <c r="DL24" s="1188"/>
      <c r="DM24" s="1325"/>
      <c r="DN24" s="1325"/>
      <c r="DO24" s="1325"/>
      <c r="DP24" s="1326"/>
      <c r="DQ24" s="1184"/>
      <c r="DR24" s="1188"/>
      <c r="DS24" s="1325"/>
      <c r="DT24" s="1325"/>
      <c r="DU24" s="1325"/>
      <c r="DV24" s="1330"/>
      <c r="DW24" s="1026"/>
      <c r="DX24" s="865"/>
      <c r="DY24" s="865"/>
      <c r="DZ24" s="865"/>
      <c r="EA24" s="865"/>
      <c r="EB24" s="865"/>
      <c r="EC24" s="865"/>
      <c r="ED24" s="865"/>
      <c r="EE24" s="865"/>
      <c r="EF24" s="865"/>
      <c r="EG24" s="865"/>
      <c r="EH24" s="872" t="s">
        <v>34</v>
      </c>
      <c r="EI24" s="872" t="s">
        <v>26</v>
      </c>
      <c r="EJ24" s="862" t="s">
        <v>412</v>
      </c>
      <c r="EK24" s="862"/>
      <c r="EL24" s="865"/>
      <c r="EM24" s="865"/>
      <c r="EN24" s="865"/>
      <c r="EO24" s="865"/>
      <c r="EP24" s="835"/>
      <c r="EQ24" s="835"/>
      <c r="ER24" s="835"/>
      <c r="ES24" s="835"/>
      <c r="ET24" s="835"/>
      <c r="EU24" s="835"/>
      <c r="EV24" s="835"/>
      <c r="EW24" s="835"/>
      <c r="EX24" s="835"/>
      <c r="EY24" s="835"/>
      <c r="EZ24" s="835"/>
      <c r="FA24" s="835"/>
      <c r="FB24" s="835"/>
      <c r="FC24" s="835"/>
      <c r="FD24" s="835"/>
      <c r="FE24" s="835"/>
      <c r="FF24" s="835"/>
      <c r="FG24" s="835"/>
      <c r="FH24" s="835"/>
      <c r="FI24" s="835"/>
      <c r="FJ24" s="835"/>
      <c r="FK24" s="835"/>
      <c r="FL24" s="835"/>
      <c r="FM24" s="835"/>
      <c r="FN24" s="835"/>
      <c r="FO24" s="835"/>
      <c r="FP24" s="835"/>
      <c r="FQ24" s="835"/>
      <c r="FR24" s="835"/>
      <c r="FS24" s="835"/>
      <c r="FT24" s="835"/>
      <c r="FU24" s="835"/>
      <c r="FV24" s="835"/>
      <c r="FW24" s="835"/>
      <c r="FX24" s="835"/>
      <c r="FY24" s="835"/>
      <c r="FZ24" s="835"/>
      <c r="GA24" s="835"/>
      <c r="GB24" s="835"/>
      <c r="GC24" s="835"/>
      <c r="GD24" s="835"/>
      <c r="GE24" s="835"/>
      <c r="GF24" s="835"/>
      <c r="GG24" s="835"/>
      <c r="GH24" s="835"/>
      <c r="GI24" s="835"/>
    </row>
    <row r="25" spans="1:191" s="892" customFormat="1" ht="12" customHeight="1">
      <c r="A25" s="1231"/>
      <c r="B25" s="1233"/>
      <c r="C25" s="1235"/>
      <c r="D25" s="1238"/>
      <c r="E25" s="1239"/>
      <c r="F25" s="1239"/>
      <c r="G25" s="1239"/>
      <c r="H25" s="1239"/>
      <c r="I25" s="1239"/>
      <c r="J25" s="1239"/>
      <c r="K25" s="1256"/>
      <c r="L25" s="1258"/>
      <c r="M25" s="1279"/>
      <c r="N25" s="1199"/>
      <c r="O25" s="1262"/>
      <c r="P25" s="1262"/>
      <c r="Q25" s="1280"/>
      <c r="R25" s="1281"/>
      <c r="S25" s="1294"/>
      <c r="T25" s="1282"/>
      <c r="U25" s="1283"/>
      <c r="V25" s="1284"/>
      <c r="W25" s="1285"/>
      <c r="X25" s="1284"/>
      <c r="Y25" s="1285"/>
      <c r="Z25" s="1284"/>
      <c r="AA25" s="1285"/>
      <c r="AB25" s="1227"/>
      <c r="AC25" s="1289"/>
      <c r="AD25" s="1289"/>
      <c r="AE25" s="1290"/>
      <c r="AF25" s="1286"/>
      <c r="AG25" s="1287"/>
      <c r="AH25" s="1287"/>
      <c r="AI25" s="1288"/>
      <c r="AJ25" s="1286"/>
      <c r="AK25" s="1287"/>
      <c r="AL25" s="1287"/>
      <c r="AM25" s="1288"/>
      <c r="AN25" s="1286"/>
      <c r="AO25" s="1287"/>
      <c r="AP25" s="1287"/>
      <c r="AQ25" s="1288"/>
      <c r="AR25" s="1291"/>
      <c r="AS25" s="1292"/>
      <c r="AT25" s="1292"/>
      <c r="AU25" s="1292"/>
      <c r="AV25" s="1293"/>
      <c r="AW25" s="1196"/>
      <c r="AX25" s="1197"/>
      <c r="AY25" s="1197"/>
      <c r="AZ25" s="1197"/>
      <c r="BA25" s="1197"/>
      <c r="BB25" s="1197"/>
      <c r="BC25" s="1198"/>
      <c r="BD25" s="1196"/>
      <c r="BE25" s="1197"/>
      <c r="BF25" s="1197"/>
      <c r="BG25" s="1197"/>
      <c r="BH25" s="1197"/>
      <c r="BI25" s="1197"/>
      <c r="BJ25" s="1198"/>
      <c r="BK25" s="1096"/>
      <c r="BL25" s="1064"/>
      <c r="BM25" s="1064"/>
      <c r="BN25" s="1064"/>
      <c r="BO25" s="1064"/>
      <c r="BP25" s="1110"/>
      <c r="BQ25" s="1096"/>
      <c r="BR25" s="1064"/>
      <c r="BS25" s="1064"/>
      <c r="BT25" s="1064"/>
      <c r="BU25" s="1064"/>
      <c r="BV25" s="1110"/>
      <c r="BW25" s="1096"/>
      <c r="BX25" s="1064"/>
      <c r="BY25" s="1064"/>
      <c r="BZ25" s="1064"/>
      <c r="CA25" s="1064"/>
      <c r="CB25" s="1110"/>
      <c r="CC25" s="1096"/>
      <c r="CD25" s="1113"/>
      <c r="CE25" s="1064"/>
      <c r="CF25" s="1064"/>
      <c r="CG25" s="1064"/>
      <c r="CH25" s="1064"/>
      <c r="CI25" s="1064"/>
      <c r="CJ25" s="1110"/>
      <c r="CK25" s="1066"/>
      <c r="CL25" s="1064"/>
      <c r="CM25" s="1064"/>
      <c r="CN25" s="1064"/>
      <c r="CO25" s="1064"/>
      <c r="CP25" s="1064"/>
      <c r="CQ25" s="1110"/>
      <c r="CR25" s="1096"/>
      <c r="CS25" s="1064"/>
      <c r="CT25" s="1110"/>
      <c r="CU25" s="1070"/>
      <c r="CV25" s="1071"/>
      <c r="CW25" s="1072"/>
      <c r="CX25" s="1208"/>
      <c r="CY25" s="1209"/>
      <c r="CZ25" s="1210"/>
      <c r="DA25" s="1196"/>
      <c r="DB25" s="1197"/>
      <c r="DC25" s="1197"/>
      <c r="DD25" s="1197"/>
      <c r="DE25" s="1198"/>
      <c r="DF25" s="1199"/>
      <c r="DG25" s="1196"/>
      <c r="DH25" s="1197"/>
      <c r="DI25" s="1197"/>
      <c r="DJ25" s="1198"/>
      <c r="DK25" s="1199"/>
      <c r="DL25" s="1196"/>
      <c r="DM25" s="1305"/>
      <c r="DN25" s="1305"/>
      <c r="DO25" s="1305"/>
      <c r="DP25" s="1306"/>
      <c r="DQ25" s="1199"/>
      <c r="DR25" s="1196"/>
      <c r="DS25" s="1305"/>
      <c r="DT25" s="1305"/>
      <c r="DU25" s="1305"/>
      <c r="DV25" s="1331"/>
      <c r="DW25" s="1026"/>
      <c r="DX25" s="865"/>
      <c r="DY25" s="865"/>
      <c r="DZ25" s="865"/>
      <c r="EA25" s="865"/>
      <c r="EB25" s="865"/>
      <c r="EC25" s="865"/>
      <c r="ED25" s="865"/>
      <c r="EE25" s="865"/>
      <c r="EF25" s="865"/>
      <c r="EG25" s="865"/>
      <c r="EH25" s="872" t="s">
        <v>35</v>
      </c>
      <c r="EI25" s="872" t="s">
        <v>27</v>
      </c>
      <c r="EJ25" s="862" t="s">
        <v>413</v>
      </c>
      <c r="EK25" s="862"/>
      <c r="EL25" s="865">
        <f t="shared" ref="EL25" si="50">IF(OR(CU24=99.9,CU24=""),0,1)</f>
        <v>0</v>
      </c>
      <c r="EM25" s="865"/>
      <c r="EN25" s="865">
        <f>IF(入力3!AF16=" ",0,1)</f>
        <v>0</v>
      </c>
      <c r="EO25" s="865">
        <f>IF(EL25+EN25=0,0,1)</f>
        <v>0</v>
      </c>
      <c r="EP25" s="835"/>
      <c r="EQ25" s="835"/>
      <c r="ER25" s="835"/>
      <c r="ES25" s="835"/>
      <c r="ET25" s="835"/>
      <c r="EU25" s="835"/>
      <c r="EV25" s="835"/>
      <c r="EW25" s="835"/>
      <c r="EX25" s="835"/>
      <c r="EY25" s="835"/>
      <c r="EZ25" s="835"/>
      <c r="FA25" s="835"/>
      <c r="FB25" s="835"/>
      <c r="FC25" s="835"/>
      <c r="FD25" s="835"/>
      <c r="FE25" s="835"/>
      <c r="FF25" s="835"/>
      <c r="FG25" s="835"/>
      <c r="FH25" s="835"/>
      <c r="FI25" s="835"/>
      <c r="FJ25" s="835"/>
      <c r="FK25" s="835"/>
      <c r="FL25" s="835"/>
      <c r="FM25" s="835"/>
      <c r="FN25" s="835"/>
      <c r="FO25" s="835"/>
      <c r="FP25" s="835"/>
      <c r="FQ25" s="835"/>
      <c r="FR25" s="835"/>
      <c r="FS25" s="835"/>
      <c r="FT25" s="835"/>
      <c r="FU25" s="835"/>
      <c r="FV25" s="835"/>
      <c r="FW25" s="835"/>
      <c r="FX25" s="835"/>
      <c r="FY25" s="835"/>
      <c r="FZ25" s="835"/>
      <c r="GA25" s="835"/>
      <c r="GB25" s="835"/>
      <c r="GC25" s="835"/>
      <c r="GD25" s="835"/>
      <c r="GE25" s="835"/>
      <c r="GF25" s="835"/>
      <c r="GG25" s="835"/>
      <c r="GH25" s="835"/>
      <c r="GI25" s="835"/>
    </row>
    <row r="26" spans="1:191" s="892" customFormat="1" ht="12" customHeight="1">
      <c r="A26" s="1230"/>
      <c r="B26" s="1232"/>
      <c r="C26" s="1234">
        <v>5</v>
      </c>
      <c r="D26" s="1236"/>
      <c r="E26" s="1237"/>
      <c r="F26" s="1237"/>
      <c r="G26" s="1237"/>
      <c r="H26" s="1237"/>
      <c r="I26" s="1237"/>
      <c r="J26" s="1237"/>
      <c r="K26" s="1256" t="str">
        <f>IF(TRIM(入力1!A26)&lt;&gt;"",入力1!A26,"")</f>
        <v/>
      </c>
      <c r="L26" s="1258" t="str">
        <f>IF(TRIM(入力1!B26)&lt;&gt;"",入力1!B26,"")</f>
        <v/>
      </c>
      <c r="M26" s="1260">
        <f>C26</f>
        <v>5</v>
      </c>
      <c r="N26" s="1184"/>
      <c r="O26" s="1262"/>
      <c r="P26" s="1262"/>
      <c r="Q26" s="1264"/>
      <c r="R26" s="1265"/>
      <c r="S26" s="1254"/>
      <c r="T26" s="1282"/>
      <c r="U26" s="1283"/>
      <c r="V26" s="1272"/>
      <c r="W26" s="1273"/>
      <c r="X26" s="1272"/>
      <c r="Y26" s="1273"/>
      <c r="Z26" s="1272"/>
      <c r="AA26" s="1273"/>
      <c r="AB26" s="1276"/>
      <c r="AC26" s="1277"/>
      <c r="AD26" s="1277"/>
      <c r="AE26" s="1278"/>
      <c r="AF26" s="1217"/>
      <c r="AG26" s="1218"/>
      <c r="AH26" s="1218"/>
      <c r="AI26" s="1219"/>
      <c r="AJ26" s="1217"/>
      <c r="AK26" s="1218"/>
      <c r="AL26" s="1218"/>
      <c r="AM26" s="1219"/>
      <c r="AN26" s="1217"/>
      <c r="AO26" s="1218"/>
      <c r="AP26" s="1218"/>
      <c r="AQ26" s="1219"/>
      <c r="AR26" s="1240"/>
      <c r="AS26" s="1241"/>
      <c r="AT26" s="1241"/>
      <c r="AU26" s="1241"/>
      <c r="AV26" s="1242"/>
      <c r="AW26" s="1188"/>
      <c r="AX26" s="1189"/>
      <c r="AY26" s="1189"/>
      <c r="AZ26" s="1189"/>
      <c r="BA26" s="1189"/>
      <c r="BB26" s="1189"/>
      <c r="BC26" s="1190"/>
      <c r="BD26" s="1188"/>
      <c r="BE26" s="1189"/>
      <c r="BF26" s="1189"/>
      <c r="BG26" s="1189"/>
      <c r="BH26" s="1189"/>
      <c r="BI26" s="1189"/>
      <c r="BJ26" s="1190"/>
      <c r="BK26" s="1095" t="str">
        <f>IF(TRIM(入力2!AL24)&lt;&gt;"",IF(入力2!AL24&gt;=100000,MID(TEXT(入力2!AL24,"000000"),1,1),""),"")</f>
        <v/>
      </c>
      <c r="BL26" s="1063" t="str">
        <f>IF(TRIM(入力2!AL24)&lt;&gt;"",IF(入力2!AL24&gt;=10000,MID(TEXT(入力2!AL24,"000000"),2,1),""),"")</f>
        <v/>
      </c>
      <c r="BM26" s="1063" t="str">
        <f>IF(TRIM(入力2!AL24)&lt;&gt;"",IF(入力2!AL24&gt;=1000,MID(TEXT(入力2!AL24,"000000"),3,1),""),"")</f>
        <v/>
      </c>
      <c r="BN26" s="1063" t="str">
        <f>IF(TRIM(入力2!AL24)&lt;&gt;"",IF(入力2!AL24&gt;=100,MID(TEXT(入力2!AL24,"000000"),4,1),""),"")</f>
        <v/>
      </c>
      <c r="BO26" s="1063" t="str">
        <f>IF(TRIM(入力2!AL24)&lt;&gt;"",IF(入力2!AL24&gt;=10,MID(TEXT(入力2!AL24,"000000"),5,1),""),"")</f>
        <v/>
      </c>
      <c r="BP26" s="1109" t="str">
        <f>IF(TRIM(入力2!AL24)&lt;&gt;"",IF(入力2!AL24&gt;=0,MID(TEXT(入力2!AL24,"000000"),6,1),""),"0")</f>
        <v>0</v>
      </c>
      <c r="BQ26" s="1095" t="str">
        <f>IF(TRIM(入力2!AM24)&lt;&gt;"",IF(入力2!AM24&gt;=100000,MID(TEXT(入力2!AM24,"000000"),1,1),""),"")</f>
        <v/>
      </c>
      <c r="BR26" s="1063" t="str">
        <f>IF(TRIM(入力2!AM24)&lt;&gt;"",IF(入力2!AM24&gt;=10000,MID(TEXT(入力2!AM24,"000000"),2,1),""),"")</f>
        <v/>
      </c>
      <c r="BS26" s="1063" t="str">
        <f>IF(TRIM(入力2!AM24)&lt;&gt;"",IF(入力2!AM24&gt;=1000,MID(TEXT(入力2!AM24,"000000"),3,1),""),"")</f>
        <v/>
      </c>
      <c r="BT26" s="1063" t="str">
        <f>IF(TRIM(入力2!AM24)&lt;&gt;"",IF(入力2!AM24&gt;=100,MID(TEXT(入力2!AM24,"000000"),4,1),""),"")</f>
        <v/>
      </c>
      <c r="BU26" s="1063" t="str">
        <f>IF(TRIM(入力2!AM24)&lt;&gt;"",IF(入力2!AM24&gt;=10,MID(TEXT(入力2!AM24,"000000"),5,1),""),"")</f>
        <v/>
      </c>
      <c r="BV26" s="1109" t="str">
        <f>IF(TRIM(入力2!AM24)&lt;&gt;"",IF(入力2!AM24&gt;=0,MID(TEXT(入力2!AM24,"000000"),6,1),""),"0")</f>
        <v>0</v>
      </c>
      <c r="BW26" s="1095" t="str">
        <f>IF(TRIM(SUM(入力2!AJ24:AK24))&lt;&gt;"",IF(SUM(入力2!AJ24:AK24)&gt;=100000,MID(TEXT(SUM(入力2!AJ24:AK24),"000000"),1,1),""),"")</f>
        <v/>
      </c>
      <c r="BX26" s="1063" t="str">
        <f>IF(TRIM(SUM(入力2!AJ24:AK24))&lt;&gt;"",IF(SUM(入力2!AJ24:AK24)&gt;=10000,MID(TEXT(SUM(入力2!AJ24:AK24),"000000"),2,1),""),"")</f>
        <v/>
      </c>
      <c r="BY26" s="1063" t="str">
        <f>IF(TRIM(SUM(入力2!AJ24:AK24))&lt;&gt;"",IF(SUM(入力2!AJ24:AK24)&gt;=1000,MID(TEXT(SUM(入力2!AJ24:AK24),"000000"),3,1),""),"")</f>
        <v/>
      </c>
      <c r="BZ26" s="1063" t="str">
        <f>IF(TRIM(SUM(入力2!AJ24:AK24))&lt;&gt;"",IF(SUM(入力2!AJ24:AK24)&gt;=100,MID(TEXT(SUM(入力2!AJ24:AK24),"000000"),4,1),""),"")</f>
        <v/>
      </c>
      <c r="CA26" s="1063" t="str">
        <f>IF(TRIM(SUM(入力2!AJ24:AK24))&lt;&gt;"",IF(SUM(入力2!AJ24:AK24)&gt;=10,MID(TEXT(SUM(入力2!AJ24:AK24),"000000"),5,1),""),"")</f>
        <v/>
      </c>
      <c r="CB26" s="1109" t="str">
        <f>IF(TRIM(SUM(入力2!AJ24:AK24))&lt;&gt;"",IF(SUM(入力2!AJ24:AK24)&gt;=0,MID(TEXT(SUM(入力2!AJ24:AK24),"000000"),6,1),""),"0")</f>
        <v>0</v>
      </c>
      <c r="CC26" s="1095" t="str">
        <f>IF(TRIM(入力3!$AF17)&lt;&gt;"",IF(入力3!$AF17&gt;=10000000,MID(TEXT(入力3!$AF17,"00000000"),1,1),""),"")</f>
        <v/>
      </c>
      <c r="CD26" s="1114" t="str">
        <f>IF(TRIM(入力3!$AF17)&lt;&gt;"",IF(入力3!$AF17&gt;=1000000,MID(TEXT(入力3!$AF17,"00000000"),2,1),""),"")</f>
        <v/>
      </c>
      <c r="CE26" s="1063" t="str">
        <f>IF(TRIM(入力3!$AF17)&lt;&gt;"",IF(入力3!$AF17&gt;=100000,MID(TEXT(入力3!$AF17,"00000000"),3,1),""),"")</f>
        <v/>
      </c>
      <c r="CF26" s="1063" t="str">
        <f>IF(TRIM(入力3!$AF17)&lt;&gt;"",IF(入力3!$AF17&gt;=10000,MID(TEXT(入力3!$AF17,"00000000"),4,1),""),"")</f>
        <v/>
      </c>
      <c r="CG26" s="1063" t="str">
        <f>IF(TRIM(入力3!$AF17)&lt;&gt;"",IF(入力3!$AF17&gt;=1000,MID(TEXT(入力3!$AF17,"00000000"),5,1),""),"")</f>
        <v/>
      </c>
      <c r="CH26" s="1063" t="str">
        <f>IF(TRIM(入力3!$AF17)&lt;&gt;"",IF(入力3!$AF17&gt;=100,MID(TEXT(入力3!$AF17,"00000000"),6,1),""),"")</f>
        <v/>
      </c>
      <c r="CI26" s="1063" t="str">
        <f>IF(TRIM(入力3!$AF17)&lt;&gt;"",IF(入力3!$AF17&gt;=10,MID(TEXT(入力3!$AF17,"00000000"),7,1),""),"")</f>
        <v/>
      </c>
      <c r="CJ26" s="1109" t="str">
        <f>IF(TRIM(入力3!$AF17)&lt;&gt;"",IF(入力3!$AF17&gt;=1,MID(TEXT(入力3!$AF17,"00000000"),8,1),""),"0")</f>
        <v>0</v>
      </c>
      <c r="CK26" s="1065" t="str">
        <f>IF(TRIM(SUMIF(入力3!$AA$9:$AE$9,"インフレ手当",入力3!AA17:AE17))&lt;&gt;"",IF(SUMIF(入力3!$AA$9:$AE$9,"インフレ手当",入力3!AA17:AE17)&gt;=1000000,MID(TEXT(SUMIF(入力3!$AA$9:$AE$9,"インフレ手当",入力3!AA17:AE17),"00000000"),2,1),""),"")</f>
        <v/>
      </c>
      <c r="CL26" s="1063" t="str">
        <f>IF(TRIM(SUMIF(入力3!$AA$9:$AE$9,"インフレ手当",入力3!AA17:AE17))&lt;&gt;"",IF(SUMIF(入力3!$AA$9:$AE$9,"インフレ手当",入力3!AA17:AE17)&gt;=100000,MID(TEXT(SUMIF(入力3!$AA$9:$AE$9,"インフレ手当",入力3!AA17:AE17),"00000000"),3,1),""),"")</f>
        <v/>
      </c>
      <c r="CM26" s="1063" t="str">
        <f>IF(TRIM(SUMIF(入力3!$AA$9:$AE$9,"インフレ手当",入力3!AA17:AE17))&lt;&gt;"",IF(SUMIF(入力3!$AA$9:$AE$9,"インフレ手当",入力3!AA17:AE17)&gt;=10000,MID(TEXT(SUMIF(入力3!$AA$9:$AE$9,"インフレ手当",入力3!AA17:AE17),"00000000"),4,1),""),"")</f>
        <v/>
      </c>
      <c r="CN26" s="1063" t="str">
        <f>IF(TRIM(SUMIF(入力3!$AA$9:$AE$9,"インフレ手当",入力3!AA17:AE17))&lt;&gt;"",IF(SUMIF(入力3!$AA$9:$AE$9,"インフレ手当",入力3!AA17:AE17)&gt;=1000,MID(TEXT(SUMIF(入力3!$AA$9:$AE$9,"インフレ手当",入力3!AA17:AE17),"00000000"),5,1),""),"")</f>
        <v/>
      </c>
      <c r="CO26" s="1063" t="str">
        <f>IF(TRIM(SUMIF(入力3!$AA$9:$AE$9,"インフレ手当",入力3!AA17:AE17))&lt;&gt;"",IF(SUMIF(入力3!$AA$9:$AE$9,"インフレ手当",入力3!AA17:AE17)&gt;=100,MID(TEXT(SUMIF(入力3!$AA$9:$AE$9,"インフレ手当",入力3!AA17:AE17),"00000000"),6,1),""),"")</f>
        <v/>
      </c>
      <c r="CP26" s="1063" t="str">
        <f>IF(TRIM(SUMIF(入力3!$AA$9:$AE$9,"インフレ手当",入力3!AA17:AE17))&lt;&gt;"",IF(SUMIF(入力3!$AA$9:$AE$9,"インフレ手当",入力3!AA17:AE17)&gt;=10,MID(TEXT(SUMIF(入力3!$AA$9:$AE$9,"インフレ手当",入力3!AA17:AE17),"00000000"),7,1),""),"")</f>
        <v/>
      </c>
      <c r="CQ26" s="1109" t="str">
        <f>IF(TRIM(SUMIF(入力3!$AA$9:$AE$9,"インフレ手当",入力3!AA17:AE17))&lt;&gt;"",IF(SUMIF(入力3!$AA$9:$AE$9,"インフレ手当",入力3!AA17:AE17)&gt;=1,MID(TEXT(SUMIF(入力3!$AA$9:$AE$9,"インフレ手当",入力3!AA17:AE17),"00000000"),8,1),""),"0")</f>
        <v/>
      </c>
      <c r="CR26" s="1095" t="str">
        <f>IF(EO27=0,"-",IF(TRIM(入力3!Z17)&lt;&gt;"",IF(入力3!Z17&gt;=100,MID(TEXT(入力3!Z17,"000"),1,1),""),"-"))</f>
        <v>-</v>
      </c>
      <c r="CS26" s="1063" t="str">
        <f>IF(EO27=0,"-",IF(TRIM(入力3!Z17)&lt;&gt;"",IF(入力3!Z17&gt;=10,MID(TEXT(入力3!Z17,"000"),2,1),""),"-"))</f>
        <v>-</v>
      </c>
      <c r="CT26" s="1109" t="str">
        <f>IF(EO27=0,"-",IF(TRIM(入力3!Z17)&lt;&gt;"",IF(入力3!Z17&gt;=1,MID(TEXT(入力3!Z17,"000"),3,1),""),"-"))</f>
        <v>-</v>
      </c>
      <c r="CU26" s="1067"/>
      <c r="CV26" s="1068"/>
      <c r="CW26" s="1069"/>
      <c r="CX26" s="1205"/>
      <c r="CY26" s="1206"/>
      <c r="CZ26" s="1207"/>
      <c r="DA26" s="1188"/>
      <c r="DB26" s="1189"/>
      <c r="DC26" s="1189"/>
      <c r="DD26" s="1189"/>
      <c r="DE26" s="1190"/>
      <c r="DF26" s="1184"/>
      <c r="DG26" s="1188"/>
      <c r="DH26" s="1189"/>
      <c r="DI26" s="1189"/>
      <c r="DJ26" s="1190"/>
      <c r="DK26" s="1184"/>
      <c r="DL26" s="1188"/>
      <c r="DM26" s="1325"/>
      <c r="DN26" s="1325"/>
      <c r="DO26" s="1325"/>
      <c r="DP26" s="1326"/>
      <c r="DQ26" s="1184"/>
      <c r="DR26" s="1188"/>
      <c r="DS26" s="1325"/>
      <c r="DT26" s="1325"/>
      <c r="DU26" s="1325"/>
      <c r="DV26" s="1330"/>
      <c r="DW26" s="1026"/>
      <c r="DX26" s="865"/>
      <c r="DY26" s="865"/>
      <c r="DZ26" s="865"/>
      <c r="EA26" s="865"/>
      <c r="EB26" s="865"/>
      <c r="EC26" s="865"/>
      <c r="ED26" s="865"/>
      <c r="EE26" s="865"/>
      <c r="EF26" s="865"/>
      <c r="EG26" s="865"/>
      <c r="EH26" s="872" t="s">
        <v>37</v>
      </c>
      <c r="EI26" s="872" t="s">
        <v>28</v>
      </c>
      <c r="EJ26" s="862" t="s">
        <v>414</v>
      </c>
      <c r="EK26" s="862"/>
      <c r="EL26" s="865"/>
      <c r="EM26" s="865"/>
      <c r="EN26" s="865"/>
      <c r="EO26" s="865"/>
      <c r="EP26" s="835"/>
      <c r="EQ26" s="835"/>
      <c r="ER26" s="835"/>
      <c r="ES26" s="835"/>
      <c r="ET26" s="835"/>
      <c r="EU26" s="835"/>
      <c r="EV26" s="835"/>
      <c r="EW26" s="835"/>
      <c r="EX26" s="835"/>
      <c r="EY26" s="835"/>
      <c r="EZ26" s="835"/>
      <c r="FA26" s="835"/>
      <c r="FB26" s="835"/>
      <c r="FC26" s="835"/>
      <c r="FD26" s="835"/>
      <c r="FE26" s="835"/>
      <c r="FF26" s="835"/>
      <c r="FG26" s="835"/>
      <c r="FH26" s="835"/>
      <c r="FI26" s="835"/>
      <c r="FJ26" s="835"/>
      <c r="FK26" s="835"/>
      <c r="FL26" s="835"/>
      <c r="FM26" s="835"/>
      <c r="FN26" s="835"/>
      <c r="FO26" s="835"/>
      <c r="FP26" s="835"/>
      <c r="FQ26" s="835"/>
      <c r="FR26" s="835"/>
      <c r="FS26" s="835"/>
      <c r="FT26" s="835"/>
      <c r="FU26" s="835"/>
      <c r="FV26" s="835"/>
      <c r="FW26" s="835"/>
      <c r="FX26" s="835"/>
      <c r="FY26" s="835"/>
      <c r="FZ26" s="835"/>
      <c r="GA26" s="835"/>
      <c r="GB26" s="835"/>
      <c r="GC26" s="835"/>
      <c r="GD26" s="835"/>
      <c r="GE26" s="835"/>
      <c r="GF26" s="835"/>
      <c r="GG26" s="835"/>
      <c r="GH26" s="835"/>
      <c r="GI26" s="835"/>
    </row>
    <row r="27" spans="1:191" s="892" customFormat="1" ht="12" customHeight="1">
      <c r="A27" s="1231"/>
      <c r="B27" s="1233"/>
      <c r="C27" s="1235"/>
      <c r="D27" s="1238"/>
      <c r="E27" s="1239"/>
      <c r="F27" s="1239"/>
      <c r="G27" s="1239"/>
      <c r="H27" s="1239"/>
      <c r="I27" s="1239"/>
      <c r="J27" s="1239"/>
      <c r="K27" s="1256"/>
      <c r="L27" s="1258"/>
      <c r="M27" s="1279"/>
      <c r="N27" s="1199"/>
      <c r="O27" s="1262"/>
      <c r="P27" s="1262"/>
      <c r="Q27" s="1280"/>
      <c r="R27" s="1281"/>
      <c r="S27" s="1294"/>
      <c r="T27" s="1282"/>
      <c r="U27" s="1283"/>
      <c r="V27" s="1284"/>
      <c r="W27" s="1285"/>
      <c r="X27" s="1284"/>
      <c r="Y27" s="1285"/>
      <c r="Z27" s="1284"/>
      <c r="AA27" s="1285"/>
      <c r="AB27" s="1227"/>
      <c r="AC27" s="1289"/>
      <c r="AD27" s="1289"/>
      <c r="AE27" s="1290"/>
      <c r="AF27" s="1286"/>
      <c r="AG27" s="1287"/>
      <c r="AH27" s="1287"/>
      <c r="AI27" s="1288"/>
      <c r="AJ27" s="1286"/>
      <c r="AK27" s="1287"/>
      <c r="AL27" s="1287"/>
      <c r="AM27" s="1288"/>
      <c r="AN27" s="1286"/>
      <c r="AO27" s="1287"/>
      <c r="AP27" s="1287"/>
      <c r="AQ27" s="1288"/>
      <c r="AR27" s="1291"/>
      <c r="AS27" s="1292"/>
      <c r="AT27" s="1292"/>
      <c r="AU27" s="1292"/>
      <c r="AV27" s="1293"/>
      <c r="AW27" s="1196"/>
      <c r="AX27" s="1197"/>
      <c r="AY27" s="1197"/>
      <c r="AZ27" s="1197"/>
      <c r="BA27" s="1197"/>
      <c r="BB27" s="1197"/>
      <c r="BC27" s="1198"/>
      <c r="BD27" s="1196"/>
      <c r="BE27" s="1197"/>
      <c r="BF27" s="1197"/>
      <c r="BG27" s="1197"/>
      <c r="BH27" s="1197"/>
      <c r="BI27" s="1197"/>
      <c r="BJ27" s="1198"/>
      <c r="BK27" s="1096"/>
      <c r="BL27" s="1064"/>
      <c r="BM27" s="1064"/>
      <c r="BN27" s="1064"/>
      <c r="BO27" s="1064"/>
      <c r="BP27" s="1110"/>
      <c r="BQ27" s="1096"/>
      <c r="BR27" s="1064"/>
      <c r="BS27" s="1064"/>
      <c r="BT27" s="1064"/>
      <c r="BU27" s="1064"/>
      <c r="BV27" s="1110"/>
      <c r="BW27" s="1096"/>
      <c r="BX27" s="1064"/>
      <c r="BY27" s="1064"/>
      <c r="BZ27" s="1064"/>
      <c r="CA27" s="1064"/>
      <c r="CB27" s="1110"/>
      <c r="CC27" s="1096"/>
      <c r="CD27" s="1113"/>
      <c r="CE27" s="1064"/>
      <c r="CF27" s="1064"/>
      <c r="CG27" s="1064"/>
      <c r="CH27" s="1064"/>
      <c r="CI27" s="1064"/>
      <c r="CJ27" s="1110"/>
      <c r="CK27" s="1066"/>
      <c r="CL27" s="1064"/>
      <c r="CM27" s="1064"/>
      <c r="CN27" s="1064"/>
      <c r="CO27" s="1064"/>
      <c r="CP27" s="1064"/>
      <c r="CQ27" s="1110"/>
      <c r="CR27" s="1096"/>
      <c r="CS27" s="1064"/>
      <c r="CT27" s="1110"/>
      <c r="CU27" s="1070"/>
      <c r="CV27" s="1071"/>
      <c r="CW27" s="1072"/>
      <c r="CX27" s="1208"/>
      <c r="CY27" s="1209"/>
      <c r="CZ27" s="1210"/>
      <c r="DA27" s="1196"/>
      <c r="DB27" s="1197"/>
      <c r="DC27" s="1197"/>
      <c r="DD27" s="1197"/>
      <c r="DE27" s="1198"/>
      <c r="DF27" s="1199"/>
      <c r="DG27" s="1196"/>
      <c r="DH27" s="1197"/>
      <c r="DI27" s="1197"/>
      <c r="DJ27" s="1198"/>
      <c r="DK27" s="1199"/>
      <c r="DL27" s="1196"/>
      <c r="DM27" s="1305"/>
      <c r="DN27" s="1305"/>
      <c r="DO27" s="1305"/>
      <c r="DP27" s="1306"/>
      <c r="DQ27" s="1199"/>
      <c r="DR27" s="1196"/>
      <c r="DS27" s="1305"/>
      <c r="DT27" s="1305"/>
      <c r="DU27" s="1305"/>
      <c r="DV27" s="1331"/>
      <c r="DW27" s="1026"/>
      <c r="DX27" s="865"/>
      <c r="DY27" s="865"/>
      <c r="DZ27" s="865"/>
      <c r="EA27" s="865"/>
      <c r="EB27" s="865"/>
      <c r="EC27" s="865"/>
      <c r="ED27" s="865"/>
      <c r="EE27" s="865"/>
      <c r="EF27" s="865"/>
      <c r="EG27" s="865"/>
      <c r="EH27" s="872" t="s">
        <v>38</v>
      </c>
      <c r="EI27" s="872" t="s">
        <v>29</v>
      </c>
      <c r="EJ27" s="862" t="s">
        <v>415</v>
      </c>
      <c r="EK27" s="862"/>
      <c r="EL27" s="865">
        <f t="shared" ref="EL27" si="51">IF(OR(CU26=99.9,CU26=""),0,1)</f>
        <v>0</v>
      </c>
      <c r="EM27" s="865"/>
      <c r="EN27" s="865">
        <f>IF(入力3!AF17=" ",0,1)</f>
        <v>0</v>
      </c>
      <c r="EO27" s="865">
        <f>IF(EL27+EN27=0,0,1)</f>
        <v>0</v>
      </c>
      <c r="EP27" s="835"/>
      <c r="EQ27" s="835"/>
      <c r="ER27" s="835"/>
      <c r="ES27" s="835"/>
      <c r="ET27" s="835"/>
      <c r="EU27" s="835"/>
      <c r="EV27" s="835"/>
      <c r="EW27" s="835"/>
      <c r="EX27" s="835"/>
      <c r="EY27" s="835"/>
      <c r="EZ27" s="835"/>
      <c r="FA27" s="835"/>
      <c r="FB27" s="835"/>
      <c r="FC27" s="835"/>
      <c r="FD27" s="835"/>
      <c r="FE27" s="835"/>
      <c r="FF27" s="835"/>
      <c r="FG27" s="835"/>
      <c r="FH27" s="835"/>
      <c r="FI27" s="835"/>
      <c r="FJ27" s="835"/>
      <c r="FK27" s="835"/>
      <c r="FL27" s="835"/>
      <c r="FM27" s="835"/>
      <c r="FN27" s="835"/>
      <c r="FO27" s="835"/>
      <c r="FP27" s="835"/>
      <c r="FQ27" s="835"/>
      <c r="FR27" s="835"/>
      <c r="FS27" s="835"/>
      <c r="FT27" s="835"/>
      <c r="FU27" s="835"/>
      <c r="FV27" s="835"/>
      <c r="FW27" s="835"/>
      <c r="FX27" s="835"/>
      <c r="FY27" s="835"/>
      <c r="FZ27" s="835"/>
      <c r="GA27" s="835"/>
      <c r="GB27" s="835"/>
      <c r="GC27" s="835"/>
      <c r="GD27" s="835"/>
      <c r="GE27" s="835"/>
      <c r="GF27" s="835"/>
      <c r="GG27" s="835"/>
      <c r="GH27" s="835"/>
      <c r="GI27" s="835"/>
    </row>
    <row r="28" spans="1:191" s="892" customFormat="1" ht="12" customHeight="1">
      <c r="A28" s="1230"/>
      <c r="B28" s="1232"/>
      <c r="C28" s="1234">
        <v>6</v>
      </c>
      <c r="D28" s="1236"/>
      <c r="E28" s="1237"/>
      <c r="F28" s="1237"/>
      <c r="G28" s="1237"/>
      <c r="H28" s="1237"/>
      <c r="I28" s="1237"/>
      <c r="J28" s="1237"/>
      <c r="K28" s="1256" t="str">
        <f>IF(TRIM(入力1!A28)&lt;&gt;"",入力1!A28,"")</f>
        <v/>
      </c>
      <c r="L28" s="1258" t="str">
        <f>IF(TRIM(入力1!B28)&lt;&gt;"",入力1!B28,"")</f>
        <v/>
      </c>
      <c r="M28" s="1260">
        <f>C28</f>
        <v>6</v>
      </c>
      <c r="N28" s="1184"/>
      <c r="O28" s="1262"/>
      <c r="P28" s="1262"/>
      <c r="Q28" s="1264"/>
      <c r="R28" s="1265"/>
      <c r="S28" s="1254"/>
      <c r="T28" s="1282"/>
      <c r="U28" s="1283"/>
      <c r="V28" s="1272"/>
      <c r="W28" s="1273"/>
      <c r="X28" s="1272"/>
      <c r="Y28" s="1273"/>
      <c r="Z28" s="1272"/>
      <c r="AA28" s="1273"/>
      <c r="AB28" s="1276"/>
      <c r="AC28" s="1277"/>
      <c r="AD28" s="1277"/>
      <c r="AE28" s="1278"/>
      <c r="AF28" s="1217"/>
      <c r="AG28" s="1218"/>
      <c r="AH28" s="1218"/>
      <c r="AI28" s="1219"/>
      <c r="AJ28" s="1217"/>
      <c r="AK28" s="1218"/>
      <c r="AL28" s="1218"/>
      <c r="AM28" s="1219"/>
      <c r="AN28" s="1217"/>
      <c r="AO28" s="1218"/>
      <c r="AP28" s="1218"/>
      <c r="AQ28" s="1219"/>
      <c r="AR28" s="1240"/>
      <c r="AS28" s="1241"/>
      <c r="AT28" s="1241"/>
      <c r="AU28" s="1241"/>
      <c r="AV28" s="1242"/>
      <c r="AW28" s="1188"/>
      <c r="AX28" s="1189"/>
      <c r="AY28" s="1189"/>
      <c r="AZ28" s="1189"/>
      <c r="BA28" s="1189"/>
      <c r="BB28" s="1189"/>
      <c r="BC28" s="1190"/>
      <c r="BD28" s="1188"/>
      <c r="BE28" s="1189"/>
      <c r="BF28" s="1189"/>
      <c r="BG28" s="1189"/>
      <c r="BH28" s="1189"/>
      <c r="BI28" s="1189"/>
      <c r="BJ28" s="1190"/>
      <c r="BK28" s="1077" t="str">
        <f>IF(TRIM(入力2!AL26)&lt;&gt;"",IF(入力2!AL26&gt;=100000,MID(TEXT(入力2!AL26,"000000"),1,1),""),"")</f>
        <v/>
      </c>
      <c r="BL28" s="1063" t="str">
        <f>IF(TRIM(入力2!AL26)&lt;&gt;"",IF(入力2!AL26&gt;=10000,MID(TEXT(入力2!AL26,"000000"),2,1),""),"")</f>
        <v/>
      </c>
      <c r="BM28" s="1063" t="str">
        <f>IF(TRIM(入力2!AL26)&lt;&gt;"",IF(入力2!AL26&gt;=1000,MID(TEXT(入力2!AL26,"000000"),3,1),""),"")</f>
        <v/>
      </c>
      <c r="BN28" s="1063" t="str">
        <f>IF(TRIM(入力2!AL26)&lt;&gt;"",IF(入力2!AL26&gt;=100,MID(TEXT(入力2!AL26,"000000"),4,1),""),"")</f>
        <v/>
      </c>
      <c r="BO28" s="1063" t="str">
        <f>IF(TRIM(入力2!AL26)&lt;&gt;"",IF(入力2!AL26&gt;=10,MID(TEXT(入力2!AL26,"000000"),5,1),""),"")</f>
        <v/>
      </c>
      <c r="BP28" s="1079" t="str">
        <f>IF(TRIM(入力2!AL26)&lt;&gt;"",IF(入力2!AL26&gt;=0,MID(TEXT(入力2!AL26,"000000"),6,1),""),"0")</f>
        <v>0</v>
      </c>
      <c r="BQ28" s="1077" t="str">
        <f>IF(TRIM(入力2!AM26)&lt;&gt;"",IF(入力2!AM26&gt;=100000,MID(TEXT(入力2!AM26,"000000"),1,1),""),"")</f>
        <v/>
      </c>
      <c r="BR28" s="1063" t="str">
        <f>IF(TRIM(入力2!AM26)&lt;&gt;"",IF(入力2!AM26&gt;=10000,MID(TEXT(入力2!AM26,"000000"),2,1),""),"")</f>
        <v/>
      </c>
      <c r="BS28" s="1063" t="str">
        <f>IF(TRIM(入力2!AM26)&lt;&gt;"",IF(入力2!AM26&gt;=1000,MID(TEXT(入力2!AM26,"000000"),3,1),""),"")</f>
        <v/>
      </c>
      <c r="BT28" s="1063" t="str">
        <f>IF(TRIM(入力2!AM26)&lt;&gt;"",IF(入力2!AM26&gt;=100,MID(TEXT(入力2!AM26,"000000"),4,1),""),"")</f>
        <v/>
      </c>
      <c r="BU28" s="1063" t="str">
        <f>IF(TRIM(入力2!AM26)&lt;&gt;"",IF(入力2!AM26&gt;=10,MID(TEXT(入力2!AM26,"000000"),5,1),""),"")</f>
        <v/>
      </c>
      <c r="BV28" s="1079" t="str">
        <f>IF(TRIM(入力2!AM26)&lt;&gt;"",IF(入力2!AM26&gt;=0,MID(TEXT(入力2!AM26,"000000"),6,1),""),"0")</f>
        <v>0</v>
      </c>
      <c r="BW28" s="1095" t="str">
        <f>IF(TRIM(SUM(入力2!AJ26:AK26))&lt;&gt;"",IF(SUM(入力2!AJ26:AK26)&gt;=100000,MID(TEXT(SUM(入力2!AJ26:AK26),"000000"),1,1),""),"")</f>
        <v/>
      </c>
      <c r="BX28" s="1063" t="str">
        <f>IF(TRIM(SUM(入力2!AJ26:AK26))&lt;&gt;"",IF(SUM(入力2!AJ26:AK26)&gt;=10000,MID(TEXT(SUM(入力2!AJ26:AK26),"000000"),2,1),""),"")</f>
        <v/>
      </c>
      <c r="BY28" s="1063" t="str">
        <f>IF(TRIM(SUM(入力2!AJ26:AK26))&lt;&gt;"",IF(SUM(入力2!AJ26:AK26)&gt;=1000,MID(TEXT(SUM(入力2!AJ26:AK26),"000000"),3,1),""),"")</f>
        <v/>
      </c>
      <c r="BZ28" s="1063" t="str">
        <f>IF(TRIM(SUM(入力2!AJ26:AK26))&lt;&gt;"",IF(SUM(入力2!AJ26:AK26)&gt;=100,MID(TEXT(SUM(入力2!AJ26:AK26),"000000"),4,1),""),"")</f>
        <v/>
      </c>
      <c r="CA28" s="1063" t="str">
        <f>IF(TRIM(SUM(入力2!AJ26:AK26))&lt;&gt;"",IF(SUM(入力2!AJ26:AK26)&gt;=10,MID(TEXT(SUM(入力2!AJ26:AK26),"000000"),5,1),""),"")</f>
        <v/>
      </c>
      <c r="CB28" s="1109" t="str">
        <f>IF(TRIM(SUM(入力2!AJ26:AK26))&lt;&gt;"",IF(SUM(入力2!AJ26:AK26)&gt;=0,MID(TEXT(SUM(入力2!AJ26:AK26),"000000"),6,1),""),"0")</f>
        <v>0</v>
      </c>
      <c r="CC28" s="1095" t="str">
        <f>IF(TRIM(入力3!$AF18)&lt;&gt;"",IF(入力3!$AF18&gt;=10000000,MID(TEXT(入力3!$AF18,"00000000"),1,1),""),"")</f>
        <v/>
      </c>
      <c r="CD28" s="1097" t="str">
        <f>IF(TRIM(入力3!$AF18)&lt;&gt;"",IF(入力3!$AF18&gt;=1000000,MID(TEXT(入力3!$AF18,"00000000"),2,1),""),"")</f>
        <v/>
      </c>
      <c r="CE28" s="1059" t="str">
        <f>IF(TRIM(入力3!$AF18)&lt;&gt;"",IF(入力3!$AF18&gt;=100000,MID(TEXT(入力3!$AF18,"00000000"),3,1),""),"")</f>
        <v/>
      </c>
      <c r="CF28" s="1059" t="str">
        <f>IF(TRIM(入力3!$AF18)&lt;&gt;"",IF(入力3!$AF18&gt;=10000,MID(TEXT(入力3!$AF18,"00000000"),4,1),""),"")</f>
        <v/>
      </c>
      <c r="CG28" s="1059" t="str">
        <f>IF(TRIM(入力3!$AF18)&lt;&gt;"",IF(入力3!$AF18&gt;=1000,MID(TEXT(入力3!$AF18,"00000000"),5,1),""),"")</f>
        <v/>
      </c>
      <c r="CH28" s="1059" t="str">
        <f>IF(TRIM(入力3!$AF18)&lt;&gt;"",IF(入力3!$AF18&gt;=100,MID(TEXT(入力3!$AF18,"00000000"),6,1),""),"")</f>
        <v/>
      </c>
      <c r="CI28" s="1059" t="str">
        <f>IF(TRIM(入力3!$AF18)&lt;&gt;"",IF(入力3!$AF18&gt;=10,MID(TEXT(入力3!$AF18,"00000000"),7,1),""),"")</f>
        <v/>
      </c>
      <c r="CJ28" s="1093" t="str">
        <f>IF(TRIM(入力3!$AF18)&lt;&gt;"",IF(入力3!$AF18&gt;=1,MID(TEXT(入力3!$AF18,"00000000"),8,1),""),"0")</f>
        <v>0</v>
      </c>
      <c r="CK28" s="1060" t="str">
        <f>IF(TRIM(SUMIF(入力3!$AA$9:$AE$9,"インフレ手当",入力3!AA18:AE18))&lt;&gt;"",IF(SUMIF(入力3!$AA$9:$AE$9,"インフレ手当",入力3!AA18:AE18)&gt;=1000000,MID(TEXT(SUMIF(入力3!$AA$9:$AE$9,"インフレ手当",入力3!AA18:AE18),"00000000"),2,1),""),"")</f>
        <v/>
      </c>
      <c r="CL28" s="1059" t="str">
        <f>IF(TRIM(SUMIF(入力3!$AA$9:$AE$9,"インフレ手当",入力3!AA18:AE18))&lt;&gt;"",IF(SUMIF(入力3!$AA$9:$AE$9,"インフレ手当",入力3!AA18:AE18)&gt;=100000,MID(TEXT(SUMIF(入力3!$AA$9:$AE$9,"インフレ手当",入力3!AA18:AE18),"00000000"),3,1),""),"")</f>
        <v/>
      </c>
      <c r="CM28" s="1059" t="str">
        <f>IF(TRIM(SUMIF(入力3!$AA$9:$AE$9,"インフレ手当",入力3!AA18:AE18))&lt;&gt;"",IF(SUMIF(入力3!$AA$9:$AE$9,"インフレ手当",入力3!AA18:AE18)&gt;=10000,MID(TEXT(SUMIF(入力3!$AA$9:$AE$9,"インフレ手当",入力3!AA18:AE18),"00000000"),4,1),""),"")</f>
        <v/>
      </c>
      <c r="CN28" s="1059" t="str">
        <f>IF(TRIM(SUMIF(入力3!$AA$9:$AE$9,"インフレ手当",入力3!AA18:AE18))&lt;&gt;"",IF(SUMIF(入力3!$AA$9:$AE$9,"インフレ手当",入力3!AA18:AE18)&gt;=1000,MID(TEXT(SUMIF(入力3!$AA$9:$AE$9,"インフレ手当",入力3!AA18:AE18),"00000000"),5,1),""),"")</f>
        <v/>
      </c>
      <c r="CO28" s="1059" t="str">
        <f>IF(TRIM(SUMIF(入力3!$AA$9:$AE$9,"インフレ手当",入力3!AA18:AE18))&lt;&gt;"",IF(SUMIF(入力3!$AA$9:$AE$9,"インフレ手当",入力3!AA18:AE18)&gt;=100,MID(TEXT(SUMIF(入力3!$AA$9:$AE$9,"インフレ手当",入力3!AA18:AE18),"00000000"),6,1),""),"")</f>
        <v/>
      </c>
      <c r="CP28" s="1059" t="str">
        <f>IF(TRIM(SUMIF(入力3!$AA$9:$AE$9,"インフレ手当",入力3!AA18:AE18))&lt;&gt;"",IF(SUMIF(入力3!$AA$9:$AE$9,"インフレ手当",入力3!AA18:AE18)&gt;=10,MID(TEXT(SUMIF(入力3!$AA$9:$AE$9,"インフレ手当",入力3!AA18:AE18),"00000000"),7,1),""),"")</f>
        <v/>
      </c>
      <c r="CQ28" s="1076" t="str">
        <f>IF(TRIM(SUMIF(入力3!$AA$9:$AE$9,"インフレ手当",入力3!AA18:AE18))&lt;&gt;"",IF(SUMIF(入力3!$AA$9:$AE$9,"インフレ手当",入力3!AA18:AE18)&gt;=1,MID(TEXT(SUMIF(入力3!$AA$9:$AE$9,"インフレ手当",入力3!AA18:AE18),"00000000"),8,1),""),"0")</f>
        <v/>
      </c>
      <c r="CR28" s="1077" t="str">
        <f>IF(EO29=0,"-",IF(TRIM(入力3!Z18)&lt;&gt;"",IF(入力3!Z18&gt;=100,MID(TEXT(入力3!Z18,"000"),1,1),""),"-"))</f>
        <v>-</v>
      </c>
      <c r="CS28" s="1063" t="str">
        <f>IF(EO29=0,"-",IF(TRIM(入力3!Z18)&lt;&gt;"",IF(入力3!Z18&gt;=10,MID(TEXT(入力3!Z18,"000"),2,1),""),"-"))</f>
        <v>-</v>
      </c>
      <c r="CT28" s="1079" t="str">
        <f>IF(EO29=0,"-",IF(TRIM(入力3!Z18)&lt;&gt;"",IF(入力3!Z18&gt;=1,MID(TEXT(入力3!Z18,"000"),3,1),""),"-"))</f>
        <v>-</v>
      </c>
      <c r="CU28" s="1067"/>
      <c r="CV28" s="1068"/>
      <c r="CW28" s="1069"/>
      <c r="CX28" s="1205"/>
      <c r="CY28" s="1206"/>
      <c r="CZ28" s="1207"/>
      <c r="DA28" s="1188"/>
      <c r="DB28" s="1189"/>
      <c r="DC28" s="1189"/>
      <c r="DD28" s="1189"/>
      <c r="DE28" s="1190"/>
      <c r="DF28" s="1184"/>
      <c r="DG28" s="1188"/>
      <c r="DH28" s="1189"/>
      <c r="DI28" s="1189"/>
      <c r="DJ28" s="1190"/>
      <c r="DK28" s="1184"/>
      <c r="DL28" s="1188"/>
      <c r="DM28" s="1189"/>
      <c r="DN28" s="1189"/>
      <c r="DO28" s="1189"/>
      <c r="DP28" s="1190"/>
      <c r="DQ28" s="1184"/>
      <c r="DR28" s="1188"/>
      <c r="DS28" s="1189"/>
      <c r="DT28" s="1189"/>
      <c r="DU28" s="1189"/>
      <c r="DV28" s="1189"/>
      <c r="DW28" s="1026"/>
      <c r="DX28" s="865"/>
      <c r="DY28" s="865"/>
      <c r="DZ28" s="865"/>
      <c r="EA28" s="865"/>
      <c r="EB28" s="865"/>
      <c r="EC28" s="865"/>
      <c r="ED28" s="865"/>
      <c r="EE28" s="865"/>
      <c r="EF28" s="865"/>
      <c r="EG28" s="865"/>
      <c r="EH28" s="872" t="s">
        <v>40</v>
      </c>
      <c r="EI28" s="872" t="s">
        <v>30</v>
      </c>
      <c r="EJ28" s="862" t="s">
        <v>416</v>
      </c>
      <c r="EK28" s="862"/>
      <c r="EL28" s="865"/>
      <c r="EM28" s="865"/>
      <c r="EN28" s="865"/>
      <c r="EO28" s="865"/>
      <c r="EP28" s="835"/>
      <c r="EQ28" s="835"/>
      <c r="ER28" s="835"/>
      <c r="ES28" s="835"/>
      <c r="ET28" s="835"/>
      <c r="EU28" s="835"/>
      <c r="EV28" s="835"/>
      <c r="EW28" s="835"/>
      <c r="EX28" s="835"/>
      <c r="EY28" s="835"/>
      <c r="EZ28" s="835"/>
      <c r="FA28" s="835"/>
      <c r="FB28" s="835"/>
      <c r="FC28" s="835"/>
      <c r="FD28" s="835"/>
      <c r="FE28" s="835"/>
      <c r="FF28" s="835"/>
      <c r="FG28" s="835"/>
      <c r="FH28" s="835"/>
      <c r="FI28" s="835"/>
      <c r="FJ28" s="835"/>
      <c r="FK28" s="835"/>
      <c r="FL28" s="835"/>
      <c r="FM28" s="835"/>
      <c r="FN28" s="835"/>
      <c r="FO28" s="835"/>
      <c r="FP28" s="835"/>
      <c r="FQ28" s="835"/>
      <c r="FR28" s="835"/>
      <c r="FS28" s="835"/>
      <c r="FT28" s="835"/>
      <c r="FU28" s="835"/>
      <c r="FV28" s="835"/>
      <c r="FW28" s="835"/>
      <c r="FX28" s="835"/>
      <c r="FY28" s="835"/>
      <c r="FZ28" s="835"/>
      <c r="GA28" s="835"/>
      <c r="GB28" s="835"/>
      <c r="GC28" s="835"/>
      <c r="GD28" s="835"/>
      <c r="GE28" s="835"/>
      <c r="GF28" s="835"/>
      <c r="GG28" s="835"/>
      <c r="GH28" s="835"/>
      <c r="GI28" s="835"/>
    </row>
    <row r="29" spans="1:191" s="892" customFormat="1" ht="12" customHeight="1">
      <c r="A29" s="1231"/>
      <c r="B29" s="1233"/>
      <c r="C29" s="1235"/>
      <c r="D29" s="1238"/>
      <c r="E29" s="1239"/>
      <c r="F29" s="1239"/>
      <c r="G29" s="1239"/>
      <c r="H29" s="1239"/>
      <c r="I29" s="1239"/>
      <c r="J29" s="1239"/>
      <c r="K29" s="1256"/>
      <c r="L29" s="1258"/>
      <c r="M29" s="1279"/>
      <c r="N29" s="1199"/>
      <c r="O29" s="1262"/>
      <c r="P29" s="1262"/>
      <c r="Q29" s="1280"/>
      <c r="R29" s="1281"/>
      <c r="S29" s="1294"/>
      <c r="T29" s="1282"/>
      <c r="U29" s="1283"/>
      <c r="V29" s="1284"/>
      <c r="W29" s="1285"/>
      <c r="X29" s="1284"/>
      <c r="Y29" s="1285"/>
      <c r="Z29" s="1284"/>
      <c r="AA29" s="1285"/>
      <c r="AB29" s="1227"/>
      <c r="AC29" s="1289"/>
      <c r="AD29" s="1289"/>
      <c r="AE29" s="1290"/>
      <c r="AF29" s="1286"/>
      <c r="AG29" s="1287"/>
      <c r="AH29" s="1287"/>
      <c r="AI29" s="1288"/>
      <c r="AJ29" s="1286"/>
      <c r="AK29" s="1287"/>
      <c r="AL29" s="1287"/>
      <c r="AM29" s="1288"/>
      <c r="AN29" s="1286"/>
      <c r="AO29" s="1287"/>
      <c r="AP29" s="1287"/>
      <c r="AQ29" s="1288"/>
      <c r="AR29" s="1291"/>
      <c r="AS29" s="1292"/>
      <c r="AT29" s="1292"/>
      <c r="AU29" s="1292"/>
      <c r="AV29" s="1293"/>
      <c r="AW29" s="1196"/>
      <c r="AX29" s="1197"/>
      <c r="AY29" s="1197"/>
      <c r="AZ29" s="1197"/>
      <c r="BA29" s="1197"/>
      <c r="BB29" s="1197"/>
      <c r="BC29" s="1198"/>
      <c r="BD29" s="1196"/>
      <c r="BE29" s="1197"/>
      <c r="BF29" s="1197"/>
      <c r="BG29" s="1197"/>
      <c r="BH29" s="1197"/>
      <c r="BI29" s="1197"/>
      <c r="BJ29" s="1198"/>
      <c r="BK29" s="1078"/>
      <c r="BL29" s="1064"/>
      <c r="BM29" s="1064"/>
      <c r="BN29" s="1064"/>
      <c r="BO29" s="1064"/>
      <c r="BP29" s="1080"/>
      <c r="BQ29" s="1078"/>
      <c r="BR29" s="1064"/>
      <c r="BS29" s="1064"/>
      <c r="BT29" s="1064"/>
      <c r="BU29" s="1064"/>
      <c r="BV29" s="1080"/>
      <c r="BW29" s="1096"/>
      <c r="BX29" s="1064"/>
      <c r="BY29" s="1064"/>
      <c r="BZ29" s="1064"/>
      <c r="CA29" s="1064"/>
      <c r="CB29" s="1110"/>
      <c r="CC29" s="1096"/>
      <c r="CD29" s="1098"/>
      <c r="CE29" s="1059"/>
      <c r="CF29" s="1059"/>
      <c r="CG29" s="1059"/>
      <c r="CH29" s="1059"/>
      <c r="CI29" s="1059"/>
      <c r="CJ29" s="1093"/>
      <c r="CK29" s="1060"/>
      <c r="CL29" s="1059"/>
      <c r="CM29" s="1059"/>
      <c r="CN29" s="1059"/>
      <c r="CO29" s="1059"/>
      <c r="CP29" s="1059"/>
      <c r="CQ29" s="1076"/>
      <c r="CR29" s="1078"/>
      <c r="CS29" s="1064"/>
      <c r="CT29" s="1080"/>
      <c r="CU29" s="1070"/>
      <c r="CV29" s="1071"/>
      <c r="CW29" s="1072"/>
      <c r="CX29" s="1208"/>
      <c r="CY29" s="1209"/>
      <c r="CZ29" s="1210"/>
      <c r="DA29" s="1196"/>
      <c r="DB29" s="1197"/>
      <c r="DC29" s="1197"/>
      <c r="DD29" s="1197"/>
      <c r="DE29" s="1198"/>
      <c r="DF29" s="1199"/>
      <c r="DG29" s="1196"/>
      <c r="DH29" s="1197"/>
      <c r="DI29" s="1197"/>
      <c r="DJ29" s="1198"/>
      <c r="DK29" s="1199"/>
      <c r="DL29" s="1196"/>
      <c r="DM29" s="1197"/>
      <c r="DN29" s="1197"/>
      <c r="DO29" s="1197"/>
      <c r="DP29" s="1198"/>
      <c r="DQ29" s="1199"/>
      <c r="DR29" s="1196"/>
      <c r="DS29" s="1197"/>
      <c r="DT29" s="1197"/>
      <c r="DU29" s="1197"/>
      <c r="DV29" s="1197"/>
      <c r="DW29" s="1026"/>
      <c r="DX29" s="865"/>
      <c r="DY29" s="865"/>
      <c r="DZ29" s="865"/>
      <c r="EA29" s="865"/>
      <c r="EB29" s="865"/>
      <c r="EC29" s="865"/>
      <c r="ED29" s="865"/>
      <c r="EE29" s="865"/>
      <c r="EF29" s="865"/>
      <c r="EG29" s="865"/>
      <c r="EH29" s="872" t="s">
        <v>41</v>
      </c>
      <c r="EI29" s="872" t="s">
        <v>31</v>
      </c>
      <c r="EJ29" s="862" t="s">
        <v>417</v>
      </c>
      <c r="EK29" s="862"/>
      <c r="EL29" s="865">
        <f t="shared" ref="EL29" si="52">IF(OR(CU28=99.9,CU28=""),0,1)</f>
        <v>0</v>
      </c>
      <c r="EM29" s="865"/>
      <c r="EN29" s="865">
        <f>IF(入力3!AF18=" ",0,1)</f>
        <v>0</v>
      </c>
      <c r="EO29" s="865">
        <f>IF(EL29+EN29=0,0,1)</f>
        <v>0</v>
      </c>
      <c r="EP29" s="835"/>
      <c r="EQ29" s="835"/>
      <c r="ER29" s="835"/>
      <c r="ES29" s="835"/>
      <c r="ET29" s="835"/>
      <c r="EU29" s="835"/>
      <c r="EV29" s="835"/>
      <c r="EW29" s="835"/>
      <c r="EX29" s="835"/>
      <c r="EY29" s="835"/>
      <c r="EZ29" s="835"/>
      <c r="FA29" s="835"/>
      <c r="FB29" s="835"/>
      <c r="FC29" s="835"/>
      <c r="FD29" s="835"/>
      <c r="FE29" s="835"/>
      <c r="FF29" s="835"/>
      <c r="FG29" s="835"/>
      <c r="FH29" s="835"/>
      <c r="FI29" s="835"/>
      <c r="FJ29" s="835"/>
      <c r="FK29" s="835"/>
      <c r="FL29" s="835"/>
      <c r="FM29" s="835"/>
      <c r="FN29" s="835"/>
      <c r="FO29" s="835"/>
      <c r="FP29" s="835"/>
      <c r="FQ29" s="835"/>
      <c r="FR29" s="835"/>
      <c r="FS29" s="835"/>
      <c r="FT29" s="835"/>
      <c r="FU29" s="835"/>
      <c r="FV29" s="835"/>
      <c r="FW29" s="835"/>
      <c r="FX29" s="835"/>
      <c r="FY29" s="835"/>
      <c r="FZ29" s="835"/>
      <c r="GA29" s="835"/>
      <c r="GB29" s="835"/>
      <c r="GC29" s="835"/>
      <c r="GD29" s="835"/>
      <c r="GE29" s="835"/>
      <c r="GF29" s="835"/>
      <c r="GG29" s="835"/>
      <c r="GH29" s="835"/>
      <c r="GI29" s="835"/>
    </row>
    <row r="30" spans="1:191" s="892" customFormat="1" ht="12" customHeight="1">
      <c r="A30" s="1230"/>
      <c r="B30" s="1232"/>
      <c r="C30" s="1234">
        <v>7</v>
      </c>
      <c r="D30" s="1236"/>
      <c r="E30" s="1237"/>
      <c r="F30" s="1237"/>
      <c r="G30" s="1237"/>
      <c r="H30" s="1237"/>
      <c r="I30" s="1237"/>
      <c r="J30" s="1237"/>
      <c r="K30" s="1256" t="str">
        <f>IF(TRIM(入力1!A30)&lt;&gt;"",入力1!A30,"")</f>
        <v/>
      </c>
      <c r="L30" s="1258" t="str">
        <f>IF(TRIM(入力1!B30)&lt;&gt;"",入力1!B30,"")</f>
        <v/>
      </c>
      <c r="M30" s="1260">
        <f>C30</f>
        <v>7</v>
      </c>
      <c r="N30" s="1184"/>
      <c r="O30" s="1262"/>
      <c r="P30" s="1262"/>
      <c r="Q30" s="1264"/>
      <c r="R30" s="1265"/>
      <c r="S30" s="1254"/>
      <c r="T30" s="1282"/>
      <c r="U30" s="1283"/>
      <c r="V30" s="1272"/>
      <c r="W30" s="1273"/>
      <c r="X30" s="1272"/>
      <c r="Y30" s="1273"/>
      <c r="Z30" s="1272"/>
      <c r="AA30" s="1273"/>
      <c r="AB30" s="1276"/>
      <c r="AC30" s="1277"/>
      <c r="AD30" s="1277"/>
      <c r="AE30" s="1278"/>
      <c r="AF30" s="1217"/>
      <c r="AG30" s="1218"/>
      <c r="AH30" s="1218"/>
      <c r="AI30" s="1219"/>
      <c r="AJ30" s="1217"/>
      <c r="AK30" s="1218"/>
      <c r="AL30" s="1218"/>
      <c r="AM30" s="1219"/>
      <c r="AN30" s="1217"/>
      <c r="AO30" s="1218"/>
      <c r="AP30" s="1218"/>
      <c r="AQ30" s="1219"/>
      <c r="AR30" s="1240"/>
      <c r="AS30" s="1241"/>
      <c r="AT30" s="1241"/>
      <c r="AU30" s="1241"/>
      <c r="AV30" s="1242"/>
      <c r="AW30" s="1188"/>
      <c r="AX30" s="1189"/>
      <c r="AY30" s="1189"/>
      <c r="AZ30" s="1189"/>
      <c r="BA30" s="1189"/>
      <c r="BB30" s="1189"/>
      <c r="BC30" s="1190"/>
      <c r="BD30" s="1188"/>
      <c r="BE30" s="1189"/>
      <c r="BF30" s="1189"/>
      <c r="BG30" s="1189"/>
      <c r="BH30" s="1189"/>
      <c r="BI30" s="1189"/>
      <c r="BJ30" s="1190"/>
      <c r="BK30" s="1077" t="str">
        <f>IF(TRIM(入力2!AL28)&lt;&gt;"",IF(入力2!AL28&gt;=100000,MID(TEXT(入力2!AL28,"000000"),1,1),""),"")</f>
        <v/>
      </c>
      <c r="BL30" s="1063" t="str">
        <f>IF(TRIM(入力2!AL28)&lt;&gt;"",IF(入力2!AL28&gt;=10000,MID(TEXT(入力2!AL28,"000000"),2,1),""),"")</f>
        <v/>
      </c>
      <c r="BM30" s="1063" t="str">
        <f>IF(TRIM(入力2!AL28)&lt;&gt;"",IF(入力2!AL28&gt;=1000,MID(TEXT(入力2!AL28,"000000"),3,1),""),"")</f>
        <v/>
      </c>
      <c r="BN30" s="1063" t="str">
        <f>IF(TRIM(入力2!AL28)&lt;&gt;"",IF(入力2!AL28&gt;=100,MID(TEXT(入力2!AL28,"000000"),4,1),""),"")</f>
        <v/>
      </c>
      <c r="BO30" s="1063" t="str">
        <f>IF(TRIM(入力2!AL28)&lt;&gt;"",IF(入力2!AL28&gt;=10,MID(TEXT(入力2!AL28,"000000"),5,1),""),"")</f>
        <v/>
      </c>
      <c r="BP30" s="1079" t="str">
        <f>IF(TRIM(入力2!AL28)&lt;&gt;"",IF(入力2!AL28&gt;=0,MID(TEXT(入力2!AL28,"000000"),6,1),""),"0")</f>
        <v>0</v>
      </c>
      <c r="BQ30" s="1077" t="str">
        <f>IF(TRIM(入力2!AM28)&lt;&gt;"",IF(入力2!AM28&gt;=100000,MID(TEXT(入力2!AM28,"000000"),1,1),""),"")</f>
        <v/>
      </c>
      <c r="BR30" s="1063" t="str">
        <f>IF(TRIM(入力2!AM28)&lt;&gt;"",IF(入力2!AM28&gt;=10000,MID(TEXT(入力2!AM28,"000000"),2,1),""),"")</f>
        <v/>
      </c>
      <c r="BS30" s="1063" t="str">
        <f>IF(TRIM(入力2!AM28)&lt;&gt;"",IF(入力2!AM28&gt;=1000,MID(TEXT(入力2!AM28,"000000"),3,1),""),"")</f>
        <v/>
      </c>
      <c r="BT30" s="1063" t="str">
        <f>IF(TRIM(入力2!AM28)&lt;&gt;"",IF(入力2!AM28&gt;=100,MID(TEXT(入力2!AM28,"000000"),4,1),""),"")</f>
        <v/>
      </c>
      <c r="BU30" s="1063" t="str">
        <f>IF(TRIM(入力2!AM28)&lt;&gt;"",IF(入力2!AM28&gt;=10,MID(TEXT(入力2!AM28,"000000"),5,1),""),"")</f>
        <v/>
      </c>
      <c r="BV30" s="1079" t="str">
        <f>IF(TRIM(入力2!AM28)&lt;&gt;"",IF(入力2!AM28&gt;=0,MID(TEXT(入力2!AM28,"000000"),6,1),""),"0")</f>
        <v>0</v>
      </c>
      <c r="BW30" s="1095" t="str">
        <f>IF(TRIM(SUM(入力2!AJ28:AK28))&lt;&gt;"",IF(SUM(入力2!AJ28:AK28)&gt;=100000,MID(TEXT(SUM(入力2!AJ28:AK28),"000000"),1,1),""),"")</f>
        <v/>
      </c>
      <c r="BX30" s="1063" t="str">
        <f>IF(TRIM(SUM(入力2!AJ28:AK28))&lt;&gt;"",IF(SUM(入力2!AJ28:AK28)&gt;=10000,MID(TEXT(SUM(入力2!AJ28:AK28),"000000"),2,1),""),"")</f>
        <v/>
      </c>
      <c r="BY30" s="1063" t="str">
        <f>IF(TRIM(SUM(入力2!AJ28:AK28))&lt;&gt;"",IF(SUM(入力2!AJ28:AK28)&gt;=1000,MID(TEXT(SUM(入力2!AJ28:AK28),"000000"),3,1),""),"")</f>
        <v/>
      </c>
      <c r="BZ30" s="1063" t="str">
        <f>IF(TRIM(SUM(入力2!AJ28:AK28))&lt;&gt;"",IF(SUM(入力2!AJ28:AK28)&gt;=100,MID(TEXT(SUM(入力2!AJ28:AK28),"000000"),4,1),""),"")</f>
        <v/>
      </c>
      <c r="CA30" s="1063" t="str">
        <f>IF(TRIM(SUM(入力2!AJ28:AK28))&lt;&gt;"",IF(SUM(入力2!AJ28:AK28)&gt;=10,MID(TEXT(SUM(入力2!AJ28:AK28),"000000"),5,1),""),"")</f>
        <v/>
      </c>
      <c r="CB30" s="1109" t="str">
        <f>IF(TRIM(SUM(入力2!AJ28:AK28))&lt;&gt;"",IF(SUM(入力2!AJ28:AK28)&gt;=0,MID(TEXT(SUM(入力2!AJ28:AK28),"000000"),6,1),""),"0")</f>
        <v>0</v>
      </c>
      <c r="CC30" s="1095" t="str">
        <f>IF(TRIM(入力3!$AF19)&lt;&gt;"",IF(入力3!$AF19&gt;=10000000,MID(TEXT(入力3!$AF19,"00000000"),1,1),""),"")</f>
        <v/>
      </c>
      <c r="CD30" s="1097" t="str">
        <f>IF(TRIM(入力3!$AF19)&lt;&gt;"",IF(入力3!$AF19&gt;=1000000,MID(TEXT(入力3!$AF19,"00000000"),2,1),""),"")</f>
        <v/>
      </c>
      <c r="CE30" s="1059" t="str">
        <f>IF(TRIM(入力3!$AF19)&lt;&gt;"",IF(入力3!$AF19&gt;=100000,MID(TEXT(入力3!$AF19,"00000000"),3,1),""),"")</f>
        <v/>
      </c>
      <c r="CF30" s="1059" t="str">
        <f>IF(TRIM(入力3!$AF19)&lt;&gt;"",IF(入力3!$AF19&gt;=10000,MID(TEXT(入力3!$AF19,"00000000"),4,1),""),"")</f>
        <v/>
      </c>
      <c r="CG30" s="1059" t="str">
        <f>IF(TRIM(入力3!$AF19)&lt;&gt;"",IF(入力3!$AF19&gt;=1000,MID(TEXT(入力3!$AF19,"00000000"),5,1),""),"")</f>
        <v/>
      </c>
      <c r="CH30" s="1059" t="str">
        <f>IF(TRIM(入力3!$AF19)&lt;&gt;"",IF(入力3!$AF19&gt;=100,MID(TEXT(入力3!$AF19,"00000000"),6,1),""),"")</f>
        <v/>
      </c>
      <c r="CI30" s="1059" t="str">
        <f>IF(TRIM(入力3!$AF19)&lt;&gt;"",IF(入力3!$AF19&gt;=10,MID(TEXT(入力3!$AF19,"00000000"),7,1),""),"")</f>
        <v/>
      </c>
      <c r="CJ30" s="1093" t="str">
        <f>IF(TRIM(入力3!$AF19)&lt;&gt;"",IF(入力3!$AF19&gt;=1,MID(TEXT(入力3!$AF19,"00000000"),8,1),""),"0")</f>
        <v>0</v>
      </c>
      <c r="CK30" s="1060" t="str">
        <f>IF(TRIM(SUMIF(入力3!$AA$9:$AE$9,"インフレ手当",入力3!AA19:AE19))&lt;&gt;"",IF(SUMIF(入力3!$AA$9:$AE$9,"インフレ手当",入力3!AA19:AE19)&gt;=1000000,MID(TEXT(SUMIF(入力3!$AA$9:$AE$9,"インフレ手当",入力3!AA19:AE19),"00000000"),2,1),""),"")</f>
        <v/>
      </c>
      <c r="CL30" s="1059" t="str">
        <f>IF(TRIM(SUMIF(入力3!$AA$9:$AE$9,"インフレ手当",入力3!AA19:AE19))&lt;&gt;"",IF(SUMIF(入力3!$AA$9:$AE$9,"インフレ手当",入力3!AA19:AE19)&gt;=100000,MID(TEXT(SUMIF(入力3!$AA$9:$AE$9,"インフレ手当",入力3!AA19:AE19),"00000000"),3,1),""),"")</f>
        <v/>
      </c>
      <c r="CM30" s="1059" t="str">
        <f>IF(TRIM(SUMIF(入力3!$AA$9:$AE$9,"インフレ手当",入力3!AA19:AE19))&lt;&gt;"",IF(SUMIF(入力3!$AA$9:$AE$9,"インフレ手当",入力3!AA19:AE19)&gt;=10000,MID(TEXT(SUMIF(入力3!$AA$9:$AE$9,"インフレ手当",入力3!AA19:AE19),"00000000"),4,1),""),"")</f>
        <v/>
      </c>
      <c r="CN30" s="1059" t="str">
        <f>IF(TRIM(SUMIF(入力3!$AA$9:$AE$9,"インフレ手当",入力3!AA19:AE19))&lt;&gt;"",IF(SUMIF(入力3!$AA$9:$AE$9,"インフレ手当",入力3!AA19:AE19)&gt;=1000,MID(TEXT(SUMIF(入力3!$AA$9:$AE$9,"インフレ手当",入力3!AA19:AE19),"00000000"),5,1),""),"")</f>
        <v/>
      </c>
      <c r="CO30" s="1059" t="str">
        <f>IF(TRIM(SUMIF(入力3!$AA$9:$AE$9,"インフレ手当",入力3!AA19:AE19))&lt;&gt;"",IF(SUMIF(入力3!$AA$9:$AE$9,"インフレ手当",入力3!AA19:AE19)&gt;=100,MID(TEXT(SUMIF(入力3!$AA$9:$AE$9,"インフレ手当",入力3!AA19:AE19),"00000000"),6,1),""),"")</f>
        <v/>
      </c>
      <c r="CP30" s="1059" t="str">
        <f>IF(TRIM(SUMIF(入力3!$AA$9:$AE$9,"インフレ手当",入力3!AA19:AE19))&lt;&gt;"",IF(SUMIF(入力3!$AA$9:$AE$9,"インフレ手当",入力3!AA19:AE19)&gt;=10,MID(TEXT(SUMIF(入力3!$AA$9:$AE$9,"インフレ手当",入力3!AA19:AE19),"00000000"),7,1),""),"")</f>
        <v/>
      </c>
      <c r="CQ30" s="1076" t="str">
        <f>IF(TRIM(SUMIF(入力3!$AA$9:$AE$9,"インフレ手当",入力3!AA19:AE19))&lt;&gt;"",IF(SUMIF(入力3!$AA$9:$AE$9,"インフレ手当",入力3!AA19:AE19)&gt;=1,MID(TEXT(SUMIF(入力3!$AA$9:$AE$9,"インフレ手当",入力3!AA19:AE19),"00000000"),8,1),""),"0")</f>
        <v/>
      </c>
      <c r="CR30" s="1077" t="str">
        <f>IF(EO31=0,"-",IF(TRIM(入力3!Z19)&lt;&gt;"",IF(入力3!Z19&gt;=100,MID(TEXT(入力3!Z19,"000"),1,1),""),"-"))</f>
        <v>-</v>
      </c>
      <c r="CS30" s="1063" t="str">
        <f>IF(EO31=0,"-",IF(TRIM(入力3!Z19)&lt;&gt;"",IF(入力3!Z19&gt;=10,MID(TEXT(入力3!Z19,"000"),2,1),""),"-"))</f>
        <v>-</v>
      </c>
      <c r="CT30" s="1079" t="str">
        <f>IF(EO31=0,"-",IF(TRIM(入力3!Z19)&lt;&gt;"",IF(入力3!Z19&gt;=1,MID(TEXT(入力3!Z19,"000"),3,1),""),"-"))</f>
        <v>-</v>
      </c>
      <c r="CU30" s="1067"/>
      <c r="CV30" s="1068"/>
      <c r="CW30" s="1069"/>
      <c r="CX30" s="1205"/>
      <c r="CY30" s="1206"/>
      <c r="CZ30" s="1207"/>
      <c r="DA30" s="1188"/>
      <c r="DB30" s="1189"/>
      <c r="DC30" s="1189"/>
      <c r="DD30" s="1189"/>
      <c r="DE30" s="1190"/>
      <c r="DF30" s="1184"/>
      <c r="DG30" s="1188"/>
      <c r="DH30" s="1189"/>
      <c r="DI30" s="1189"/>
      <c r="DJ30" s="1190"/>
      <c r="DK30" s="1184"/>
      <c r="DL30" s="1188"/>
      <c r="DM30" s="1189"/>
      <c r="DN30" s="1189"/>
      <c r="DO30" s="1189"/>
      <c r="DP30" s="1190"/>
      <c r="DQ30" s="1184"/>
      <c r="DR30" s="1188"/>
      <c r="DS30" s="1189"/>
      <c r="DT30" s="1189"/>
      <c r="DU30" s="1189"/>
      <c r="DV30" s="1189"/>
      <c r="DW30" s="1026"/>
      <c r="DX30" s="865"/>
      <c r="DY30" s="865"/>
      <c r="DZ30" s="865"/>
      <c r="EA30" s="865"/>
      <c r="EB30" s="865"/>
      <c r="EC30" s="865"/>
      <c r="ED30" s="865"/>
      <c r="EE30" s="865"/>
      <c r="EF30" s="865"/>
      <c r="EG30" s="865"/>
      <c r="EH30" s="872" t="s">
        <v>42</v>
      </c>
      <c r="EI30" s="872" t="s">
        <v>54</v>
      </c>
      <c r="EJ30" s="862" t="s">
        <v>418</v>
      </c>
      <c r="EK30" s="862"/>
      <c r="EL30" s="865"/>
      <c r="EM30" s="865"/>
      <c r="EN30" s="865"/>
      <c r="EO30" s="865"/>
      <c r="EP30" s="835"/>
      <c r="EQ30" s="835"/>
      <c r="ER30" s="835"/>
      <c r="ES30" s="835"/>
      <c r="ET30" s="835"/>
      <c r="EU30" s="835"/>
      <c r="EV30" s="835"/>
      <c r="EW30" s="835"/>
      <c r="EX30" s="835"/>
      <c r="EY30" s="835"/>
      <c r="EZ30" s="835"/>
      <c r="FA30" s="835"/>
      <c r="FB30" s="835"/>
      <c r="FC30" s="835"/>
      <c r="FD30" s="835"/>
      <c r="FE30" s="835"/>
      <c r="FF30" s="835"/>
      <c r="FG30" s="835"/>
      <c r="FH30" s="835"/>
      <c r="FI30" s="835"/>
      <c r="FJ30" s="835"/>
      <c r="FK30" s="835"/>
      <c r="FL30" s="835"/>
      <c r="FM30" s="835"/>
      <c r="FN30" s="835"/>
      <c r="FO30" s="835"/>
      <c r="FP30" s="835"/>
      <c r="FQ30" s="835"/>
      <c r="FR30" s="835"/>
      <c r="FS30" s="835"/>
      <c r="FT30" s="835"/>
      <c r="FU30" s="835"/>
      <c r="FV30" s="835"/>
      <c r="FW30" s="835"/>
      <c r="FX30" s="835"/>
      <c r="FY30" s="835"/>
      <c r="FZ30" s="835"/>
      <c r="GA30" s="835"/>
      <c r="GB30" s="835"/>
      <c r="GC30" s="835"/>
      <c r="GD30" s="835"/>
      <c r="GE30" s="835"/>
      <c r="GF30" s="835"/>
      <c r="GG30" s="835"/>
      <c r="GH30" s="835"/>
      <c r="GI30" s="835"/>
    </row>
    <row r="31" spans="1:191" s="892" customFormat="1" ht="12" customHeight="1">
      <c r="A31" s="1231"/>
      <c r="B31" s="1233"/>
      <c r="C31" s="1235"/>
      <c r="D31" s="1238"/>
      <c r="E31" s="1239"/>
      <c r="F31" s="1239"/>
      <c r="G31" s="1239"/>
      <c r="H31" s="1239"/>
      <c r="I31" s="1239"/>
      <c r="J31" s="1239"/>
      <c r="K31" s="1256"/>
      <c r="L31" s="1258"/>
      <c r="M31" s="1279"/>
      <c r="N31" s="1199"/>
      <c r="O31" s="1262"/>
      <c r="P31" s="1262"/>
      <c r="Q31" s="1280"/>
      <c r="R31" s="1281"/>
      <c r="S31" s="1294"/>
      <c r="T31" s="1282"/>
      <c r="U31" s="1283"/>
      <c r="V31" s="1284"/>
      <c r="W31" s="1285"/>
      <c r="X31" s="1284"/>
      <c r="Y31" s="1285"/>
      <c r="Z31" s="1284"/>
      <c r="AA31" s="1285"/>
      <c r="AB31" s="1227"/>
      <c r="AC31" s="1289"/>
      <c r="AD31" s="1289"/>
      <c r="AE31" s="1290"/>
      <c r="AF31" s="1286"/>
      <c r="AG31" s="1287"/>
      <c r="AH31" s="1287"/>
      <c r="AI31" s="1288"/>
      <c r="AJ31" s="1286"/>
      <c r="AK31" s="1287"/>
      <c r="AL31" s="1287"/>
      <c r="AM31" s="1288"/>
      <c r="AN31" s="1286"/>
      <c r="AO31" s="1287"/>
      <c r="AP31" s="1287"/>
      <c r="AQ31" s="1288"/>
      <c r="AR31" s="1291"/>
      <c r="AS31" s="1292"/>
      <c r="AT31" s="1292"/>
      <c r="AU31" s="1292"/>
      <c r="AV31" s="1293"/>
      <c r="AW31" s="1196"/>
      <c r="AX31" s="1197"/>
      <c r="AY31" s="1197"/>
      <c r="AZ31" s="1197"/>
      <c r="BA31" s="1197"/>
      <c r="BB31" s="1197"/>
      <c r="BC31" s="1198"/>
      <c r="BD31" s="1196"/>
      <c r="BE31" s="1197"/>
      <c r="BF31" s="1197"/>
      <c r="BG31" s="1197"/>
      <c r="BH31" s="1197"/>
      <c r="BI31" s="1197"/>
      <c r="BJ31" s="1198"/>
      <c r="BK31" s="1078"/>
      <c r="BL31" s="1064"/>
      <c r="BM31" s="1064"/>
      <c r="BN31" s="1064"/>
      <c r="BO31" s="1064"/>
      <c r="BP31" s="1080"/>
      <c r="BQ31" s="1078"/>
      <c r="BR31" s="1064"/>
      <c r="BS31" s="1064"/>
      <c r="BT31" s="1064"/>
      <c r="BU31" s="1064"/>
      <c r="BV31" s="1080"/>
      <c r="BW31" s="1096"/>
      <c r="BX31" s="1064"/>
      <c r="BY31" s="1064"/>
      <c r="BZ31" s="1064"/>
      <c r="CA31" s="1064"/>
      <c r="CB31" s="1110"/>
      <c r="CC31" s="1096"/>
      <c r="CD31" s="1098"/>
      <c r="CE31" s="1059"/>
      <c r="CF31" s="1059"/>
      <c r="CG31" s="1059"/>
      <c r="CH31" s="1059"/>
      <c r="CI31" s="1059"/>
      <c r="CJ31" s="1093"/>
      <c r="CK31" s="1060"/>
      <c r="CL31" s="1059"/>
      <c r="CM31" s="1059"/>
      <c r="CN31" s="1059"/>
      <c r="CO31" s="1059"/>
      <c r="CP31" s="1059"/>
      <c r="CQ31" s="1076"/>
      <c r="CR31" s="1078"/>
      <c r="CS31" s="1064"/>
      <c r="CT31" s="1080"/>
      <c r="CU31" s="1070"/>
      <c r="CV31" s="1071"/>
      <c r="CW31" s="1072"/>
      <c r="CX31" s="1208"/>
      <c r="CY31" s="1209"/>
      <c r="CZ31" s="1210"/>
      <c r="DA31" s="1196"/>
      <c r="DB31" s="1197"/>
      <c r="DC31" s="1197"/>
      <c r="DD31" s="1197"/>
      <c r="DE31" s="1198"/>
      <c r="DF31" s="1199"/>
      <c r="DG31" s="1196"/>
      <c r="DH31" s="1197"/>
      <c r="DI31" s="1197"/>
      <c r="DJ31" s="1198"/>
      <c r="DK31" s="1199"/>
      <c r="DL31" s="1196"/>
      <c r="DM31" s="1197"/>
      <c r="DN31" s="1197"/>
      <c r="DO31" s="1197"/>
      <c r="DP31" s="1198"/>
      <c r="DQ31" s="1199"/>
      <c r="DR31" s="1196"/>
      <c r="DS31" s="1197"/>
      <c r="DT31" s="1197"/>
      <c r="DU31" s="1197"/>
      <c r="DV31" s="1197"/>
      <c r="DW31" s="1026"/>
      <c r="DX31" s="865"/>
      <c r="DY31" s="865"/>
      <c r="DZ31" s="865"/>
      <c r="EA31" s="865"/>
      <c r="EB31" s="865"/>
      <c r="EC31" s="865"/>
      <c r="ED31" s="865"/>
      <c r="EE31" s="865"/>
      <c r="EF31" s="865"/>
      <c r="EG31" s="865"/>
      <c r="EH31" s="872" t="s">
        <v>43</v>
      </c>
      <c r="EI31" s="872" t="s">
        <v>32</v>
      </c>
      <c r="EJ31" s="862" t="s">
        <v>419</v>
      </c>
      <c r="EK31" s="862"/>
      <c r="EL31" s="865">
        <f t="shared" ref="EL31" si="53">IF(OR(CU30=99.9,CU30=""),0,1)</f>
        <v>0</v>
      </c>
      <c r="EM31" s="865"/>
      <c r="EN31" s="865">
        <f>IF(入力3!AF19=" ",0,1)</f>
        <v>0</v>
      </c>
      <c r="EO31" s="865">
        <f>IF(EL31+EN31=0,0,1)</f>
        <v>0</v>
      </c>
      <c r="EP31" s="835"/>
      <c r="EQ31" s="835"/>
      <c r="ER31" s="835"/>
      <c r="ES31" s="835"/>
      <c r="ET31" s="835"/>
      <c r="EU31" s="835"/>
      <c r="EV31" s="835"/>
      <c r="EW31" s="835"/>
      <c r="EX31" s="835"/>
      <c r="EY31" s="835"/>
      <c r="EZ31" s="835"/>
      <c r="FA31" s="835"/>
      <c r="FB31" s="835"/>
      <c r="FC31" s="835"/>
      <c r="FD31" s="835"/>
      <c r="FE31" s="835"/>
      <c r="FF31" s="835"/>
      <c r="FG31" s="835"/>
      <c r="FH31" s="835"/>
      <c r="FI31" s="835"/>
      <c r="FJ31" s="835"/>
      <c r="FK31" s="835"/>
      <c r="FL31" s="835"/>
      <c r="FM31" s="835"/>
      <c r="FN31" s="835"/>
      <c r="FO31" s="835"/>
      <c r="FP31" s="835"/>
      <c r="FQ31" s="835"/>
      <c r="FR31" s="835"/>
      <c r="FS31" s="835"/>
      <c r="FT31" s="835"/>
      <c r="FU31" s="835"/>
      <c r="FV31" s="835"/>
      <c r="FW31" s="835"/>
      <c r="FX31" s="835"/>
      <c r="FY31" s="835"/>
      <c r="FZ31" s="835"/>
      <c r="GA31" s="835"/>
      <c r="GB31" s="835"/>
      <c r="GC31" s="835"/>
      <c r="GD31" s="835"/>
      <c r="GE31" s="835"/>
      <c r="GF31" s="835"/>
      <c r="GG31" s="835"/>
      <c r="GH31" s="835"/>
      <c r="GI31" s="835"/>
    </row>
    <row r="32" spans="1:191" s="892" customFormat="1" ht="12" customHeight="1">
      <c r="A32" s="1230"/>
      <c r="B32" s="1232"/>
      <c r="C32" s="1234">
        <v>8</v>
      </c>
      <c r="D32" s="1236"/>
      <c r="E32" s="1237"/>
      <c r="F32" s="1237"/>
      <c r="G32" s="1237"/>
      <c r="H32" s="1237"/>
      <c r="I32" s="1237"/>
      <c r="J32" s="1237"/>
      <c r="K32" s="1256" t="str">
        <f>IF(TRIM(入力1!A32)&lt;&gt;"",入力1!A32,"")</f>
        <v/>
      </c>
      <c r="L32" s="1258" t="str">
        <f>IF(TRIM(入力1!B32)&lt;&gt;"",入力1!B32,"")</f>
        <v/>
      </c>
      <c r="M32" s="1260">
        <f>C32</f>
        <v>8</v>
      </c>
      <c r="N32" s="1184"/>
      <c r="O32" s="1262"/>
      <c r="P32" s="1262"/>
      <c r="Q32" s="1264"/>
      <c r="R32" s="1265"/>
      <c r="S32" s="1254"/>
      <c r="T32" s="1282"/>
      <c r="U32" s="1283"/>
      <c r="V32" s="1272"/>
      <c r="W32" s="1273"/>
      <c r="X32" s="1272"/>
      <c r="Y32" s="1273"/>
      <c r="Z32" s="1272"/>
      <c r="AA32" s="1273"/>
      <c r="AB32" s="1276"/>
      <c r="AC32" s="1277"/>
      <c r="AD32" s="1277"/>
      <c r="AE32" s="1278"/>
      <c r="AF32" s="1217"/>
      <c r="AG32" s="1218"/>
      <c r="AH32" s="1218"/>
      <c r="AI32" s="1219"/>
      <c r="AJ32" s="1217"/>
      <c r="AK32" s="1218"/>
      <c r="AL32" s="1218"/>
      <c r="AM32" s="1219"/>
      <c r="AN32" s="1217"/>
      <c r="AO32" s="1218"/>
      <c r="AP32" s="1218"/>
      <c r="AQ32" s="1219"/>
      <c r="AR32" s="1240"/>
      <c r="AS32" s="1241"/>
      <c r="AT32" s="1241"/>
      <c r="AU32" s="1241"/>
      <c r="AV32" s="1242"/>
      <c r="AW32" s="1188"/>
      <c r="AX32" s="1189"/>
      <c r="AY32" s="1189"/>
      <c r="AZ32" s="1189"/>
      <c r="BA32" s="1189"/>
      <c r="BB32" s="1189"/>
      <c r="BC32" s="1190"/>
      <c r="BD32" s="1188"/>
      <c r="BE32" s="1189"/>
      <c r="BF32" s="1189"/>
      <c r="BG32" s="1189"/>
      <c r="BH32" s="1189"/>
      <c r="BI32" s="1189"/>
      <c r="BJ32" s="1190"/>
      <c r="BK32" s="1077" t="str">
        <f>IF(TRIM(入力2!AL30)&lt;&gt;"",IF(入力2!AL30&gt;=100000,MID(TEXT(入力2!AL30,"000000"),1,1),""),"")</f>
        <v/>
      </c>
      <c r="BL32" s="1063" t="str">
        <f>IF(TRIM(入力2!AL30)&lt;&gt;"",IF(入力2!AL30&gt;=10000,MID(TEXT(入力2!AL30,"000000"),2,1),""),"")</f>
        <v/>
      </c>
      <c r="BM32" s="1063" t="str">
        <f>IF(TRIM(入力2!AL30)&lt;&gt;"",IF(入力2!AL30&gt;=1000,MID(TEXT(入力2!AL30,"000000"),3,1),""),"")</f>
        <v/>
      </c>
      <c r="BN32" s="1063" t="str">
        <f>IF(TRIM(入力2!AL30)&lt;&gt;"",IF(入力2!AL30&gt;=100,MID(TEXT(入力2!AL30,"000000"),4,1),""),"")</f>
        <v/>
      </c>
      <c r="BO32" s="1063" t="str">
        <f>IF(TRIM(入力2!AL30)&lt;&gt;"",IF(入力2!AL30&gt;=10,MID(TEXT(入力2!AL30,"000000"),5,1),""),"")</f>
        <v/>
      </c>
      <c r="BP32" s="1079" t="str">
        <f>IF(TRIM(入力2!AL30)&lt;&gt;"",IF(入力2!AL30&gt;=0,MID(TEXT(入力2!AL30,"000000"),6,1),""),"0")</f>
        <v>0</v>
      </c>
      <c r="BQ32" s="1077" t="str">
        <f>IF(TRIM(入力2!AM30)&lt;&gt;"",IF(入力2!AM30&gt;=100000,MID(TEXT(入力2!AM30,"000000"),1,1),""),"")</f>
        <v/>
      </c>
      <c r="BR32" s="1063" t="str">
        <f>IF(TRIM(入力2!AM30)&lt;&gt;"",IF(入力2!AM30&gt;=10000,MID(TEXT(入力2!AM30,"000000"),2,1),""),"")</f>
        <v/>
      </c>
      <c r="BS32" s="1063" t="str">
        <f>IF(TRIM(入力2!AM30)&lt;&gt;"",IF(入力2!AM30&gt;=1000,MID(TEXT(入力2!AM30,"000000"),3,1),""),"")</f>
        <v/>
      </c>
      <c r="BT32" s="1063" t="str">
        <f>IF(TRIM(入力2!AM30)&lt;&gt;"",IF(入力2!AM30&gt;=100,MID(TEXT(入力2!AM30,"000000"),4,1),""),"")</f>
        <v/>
      </c>
      <c r="BU32" s="1063" t="str">
        <f>IF(TRIM(入力2!AM30)&lt;&gt;"",IF(入力2!AM30&gt;=10,MID(TEXT(入力2!AM30,"000000"),5,1),""),"")</f>
        <v/>
      </c>
      <c r="BV32" s="1079" t="str">
        <f>IF(TRIM(入力2!AM30)&lt;&gt;"",IF(入力2!AM30&gt;=0,MID(TEXT(入力2!AM30,"000000"),6,1),""),"0")</f>
        <v>0</v>
      </c>
      <c r="BW32" s="1095" t="str">
        <f>IF(TRIM(SUM(入力2!AJ30:AK30))&lt;&gt;"",IF(SUM(入力2!AJ30:AK30)&gt;=100000,MID(TEXT(SUM(入力2!AJ30:AK30),"000000"),1,1),""),"")</f>
        <v/>
      </c>
      <c r="BX32" s="1063" t="str">
        <f>IF(TRIM(SUM(入力2!AJ30:AK30))&lt;&gt;"",IF(SUM(入力2!AJ30:AK30)&gt;=10000,MID(TEXT(SUM(入力2!AJ30:AK30),"000000"),2,1),""),"")</f>
        <v/>
      </c>
      <c r="BY32" s="1063" t="str">
        <f>IF(TRIM(SUM(入力2!AJ30:AK30))&lt;&gt;"",IF(SUM(入力2!AJ30:AK30)&gt;=1000,MID(TEXT(SUM(入力2!AJ30:AK30),"000000"),3,1),""),"")</f>
        <v/>
      </c>
      <c r="BZ32" s="1063" t="str">
        <f>IF(TRIM(SUM(入力2!AJ30:AK30))&lt;&gt;"",IF(SUM(入力2!AJ30:AK30)&gt;=100,MID(TEXT(SUM(入力2!AJ30:AK30),"000000"),4,1),""),"")</f>
        <v/>
      </c>
      <c r="CA32" s="1063" t="str">
        <f>IF(TRIM(SUM(入力2!AJ30:AK30))&lt;&gt;"",IF(SUM(入力2!AJ30:AK30)&gt;=10,MID(TEXT(SUM(入力2!AJ30:AK30),"000000"),5,1),""),"")</f>
        <v/>
      </c>
      <c r="CB32" s="1109" t="str">
        <f>IF(TRIM(SUM(入力2!AJ30:AK30))&lt;&gt;"",IF(SUM(入力2!AJ30:AK30)&gt;=0,MID(TEXT(SUM(入力2!AJ30:AK30),"000000"),6,1),""),"0")</f>
        <v>0</v>
      </c>
      <c r="CC32" s="1095" t="str">
        <f>IF(TRIM(入力3!$AF20)&lt;&gt;"",IF(入力3!$AF20&gt;=10000000,MID(TEXT(入力3!$AF20,"00000000"),1,1),""),"")</f>
        <v/>
      </c>
      <c r="CD32" s="1097" t="str">
        <f>IF(TRIM(入力3!$AF20)&lt;&gt;"",IF(入力3!$AF20&gt;=1000000,MID(TEXT(入力3!$AF20,"00000000"),2,1),""),"")</f>
        <v/>
      </c>
      <c r="CE32" s="1059" t="str">
        <f>IF(TRIM(入力3!$AF20)&lt;&gt;"",IF(入力3!$AF20&gt;=100000,MID(TEXT(入力3!$AF20,"00000000"),3,1),""),"")</f>
        <v/>
      </c>
      <c r="CF32" s="1059" t="str">
        <f>IF(TRIM(入力3!$AF20)&lt;&gt;"",IF(入力3!$AF20&gt;=10000,MID(TEXT(入力3!$AF20,"00000000"),4,1),""),"")</f>
        <v/>
      </c>
      <c r="CG32" s="1059" t="str">
        <f>IF(TRIM(入力3!$AF20)&lt;&gt;"",IF(入力3!$AF20&gt;=1000,MID(TEXT(入力3!$AF20,"00000000"),5,1),""),"")</f>
        <v/>
      </c>
      <c r="CH32" s="1059" t="str">
        <f>IF(TRIM(入力3!$AF20)&lt;&gt;"",IF(入力3!$AF20&gt;=100,MID(TEXT(入力3!$AF20,"00000000"),6,1),""),"")</f>
        <v/>
      </c>
      <c r="CI32" s="1059" t="str">
        <f>IF(TRIM(入力3!$AF20)&lt;&gt;"",IF(入力3!$AF20&gt;=10,MID(TEXT(入力3!$AF20,"00000000"),7,1),""),"")</f>
        <v/>
      </c>
      <c r="CJ32" s="1093" t="str">
        <f>IF(TRIM(入力3!$AF20)&lt;&gt;"",IF(入力3!$AF20&gt;=1,MID(TEXT(入力3!$AF20,"00000000"),8,1),""),"0")</f>
        <v>0</v>
      </c>
      <c r="CK32" s="1060" t="str">
        <f>IF(TRIM(SUMIF(入力3!$AA$9:$AE$9,"インフレ手当",入力3!AA20:AE20))&lt;&gt;"",IF(SUMIF(入力3!$AA$9:$AE$9,"インフレ手当",入力3!AA20:AE20)&gt;=1000000,MID(TEXT(SUMIF(入力3!$AA$9:$AE$9,"インフレ手当",入力3!AA20:AE20),"00000000"),2,1),""),"")</f>
        <v/>
      </c>
      <c r="CL32" s="1059" t="str">
        <f>IF(TRIM(SUMIF(入力3!$AA$9:$AE$9,"インフレ手当",入力3!AA20:AE20))&lt;&gt;"",IF(SUMIF(入力3!$AA$9:$AE$9,"インフレ手当",入力3!AA20:AE20)&gt;=100000,MID(TEXT(SUMIF(入力3!$AA$9:$AE$9,"インフレ手当",入力3!AA20:AE20),"00000000"),3,1),""),"")</f>
        <v/>
      </c>
      <c r="CM32" s="1059" t="str">
        <f>IF(TRIM(SUMIF(入力3!$AA$9:$AE$9,"インフレ手当",入力3!AA20:AE20))&lt;&gt;"",IF(SUMIF(入力3!$AA$9:$AE$9,"インフレ手当",入力3!AA20:AE20)&gt;=10000,MID(TEXT(SUMIF(入力3!$AA$9:$AE$9,"インフレ手当",入力3!AA20:AE20),"00000000"),4,1),""),"")</f>
        <v/>
      </c>
      <c r="CN32" s="1059" t="str">
        <f>IF(TRIM(SUMIF(入力3!$AA$9:$AE$9,"インフレ手当",入力3!AA20:AE20))&lt;&gt;"",IF(SUMIF(入力3!$AA$9:$AE$9,"インフレ手当",入力3!AA20:AE20)&gt;=1000,MID(TEXT(SUMIF(入力3!$AA$9:$AE$9,"インフレ手当",入力3!AA20:AE20),"00000000"),5,1),""),"")</f>
        <v/>
      </c>
      <c r="CO32" s="1059" t="str">
        <f>IF(TRIM(SUMIF(入力3!$AA$9:$AE$9,"インフレ手当",入力3!AA20:AE20))&lt;&gt;"",IF(SUMIF(入力3!$AA$9:$AE$9,"インフレ手当",入力3!AA20:AE20)&gt;=100,MID(TEXT(SUMIF(入力3!$AA$9:$AE$9,"インフレ手当",入力3!AA20:AE20),"00000000"),6,1),""),"")</f>
        <v/>
      </c>
      <c r="CP32" s="1059" t="str">
        <f>IF(TRIM(SUMIF(入力3!$AA$9:$AE$9,"インフレ手当",入力3!AA20:AE20))&lt;&gt;"",IF(SUMIF(入力3!$AA$9:$AE$9,"インフレ手当",入力3!AA20:AE20)&gt;=10,MID(TEXT(SUMIF(入力3!$AA$9:$AE$9,"インフレ手当",入力3!AA20:AE20),"00000000"),7,1),""),"")</f>
        <v/>
      </c>
      <c r="CQ32" s="1076" t="str">
        <f>IF(TRIM(SUMIF(入力3!$AA$9:$AE$9,"インフレ手当",入力3!AA20:AE20))&lt;&gt;"",IF(SUMIF(入力3!$AA$9:$AE$9,"インフレ手当",入力3!AA20:AE20)&gt;=1,MID(TEXT(SUMIF(入力3!$AA$9:$AE$9,"インフレ手当",入力3!AA20:AE20),"00000000"),8,1),""),"0")</f>
        <v/>
      </c>
      <c r="CR32" s="1077" t="str">
        <f>IF(EO33=0,"-",IF(TRIM(入力3!Z20)&lt;&gt;"",IF(入力3!Z20&gt;=100,MID(TEXT(入力3!Z20,"000"),1,1),""),"-"))</f>
        <v>-</v>
      </c>
      <c r="CS32" s="1063" t="str">
        <f>IF(EO33=0,"-",IF(TRIM(入力3!Z20)&lt;&gt;"",IF(入力3!Z20&gt;=10,MID(TEXT(入力3!Z20,"000"),2,1),""),"-"))</f>
        <v>-</v>
      </c>
      <c r="CT32" s="1079" t="str">
        <f>IF(EO33=0,"-",IF(TRIM(入力3!Z20)&lt;&gt;"",IF(入力3!Z20&gt;=1,MID(TEXT(入力3!Z20,"000"),3,1),""),"-"))</f>
        <v>-</v>
      </c>
      <c r="CU32" s="1067"/>
      <c r="CV32" s="1068"/>
      <c r="CW32" s="1069"/>
      <c r="CX32" s="1205"/>
      <c r="CY32" s="1206"/>
      <c r="CZ32" s="1207"/>
      <c r="DA32" s="1188"/>
      <c r="DB32" s="1189"/>
      <c r="DC32" s="1189"/>
      <c r="DD32" s="1189"/>
      <c r="DE32" s="1190"/>
      <c r="DF32" s="1184"/>
      <c r="DG32" s="1188"/>
      <c r="DH32" s="1189"/>
      <c r="DI32" s="1189"/>
      <c r="DJ32" s="1190"/>
      <c r="DK32" s="1184"/>
      <c r="DL32" s="1188"/>
      <c r="DM32" s="1189"/>
      <c r="DN32" s="1189"/>
      <c r="DO32" s="1189"/>
      <c r="DP32" s="1190"/>
      <c r="DQ32" s="1184"/>
      <c r="DR32" s="1188"/>
      <c r="DS32" s="1189"/>
      <c r="DT32" s="1189"/>
      <c r="DU32" s="1189"/>
      <c r="DV32" s="1189"/>
      <c r="DW32" s="1026"/>
      <c r="DX32" s="865"/>
      <c r="DY32" s="865"/>
      <c r="DZ32" s="865"/>
      <c r="EA32" s="865"/>
      <c r="EB32" s="865"/>
      <c r="EC32" s="865"/>
      <c r="ED32" s="865"/>
      <c r="EE32" s="865"/>
      <c r="EF32" s="865"/>
      <c r="EG32" s="865"/>
      <c r="EH32" s="872" t="s">
        <v>44</v>
      </c>
      <c r="EI32" s="872" t="s">
        <v>33</v>
      </c>
      <c r="EJ32" s="862" t="s">
        <v>420</v>
      </c>
      <c r="EK32" s="862"/>
      <c r="EL32" s="865"/>
      <c r="EM32" s="865"/>
      <c r="EN32" s="865"/>
      <c r="EO32" s="865"/>
      <c r="EP32" s="835"/>
      <c r="EQ32" s="835"/>
      <c r="ER32" s="835"/>
      <c r="ES32" s="835"/>
      <c r="ET32" s="835"/>
      <c r="EU32" s="835"/>
      <c r="EV32" s="835"/>
      <c r="EW32" s="835"/>
      <c r="EX32" s="835"/>
      <c r="EY32" s="835"/>
      <c r="EZ32" s="835"/>
      <c r="FA32" s="835"/>
      <c r="FB32" s="835"/>
      <c r="FC32" s="835"/>
      <c r="FD32" s="835"/>
      <c r="FE32" s="835"/>
      <c r="FF32" s="835"/>
      <c r="FG32" s="835"/>
      <c r="FH32" s="835"/>
      <c r="FI32" s="835"/>
      <c r="FJ32" s="835"/>
      <c r="FK32" s="835"/>
      <c r="FL32" s="835"/>
      <c r="FM32" s="835"/>
      <c r="FN32" s="835"/>
      <c r="FO32" s="835"/>
      <c r="FP32" s="835"/>
      <c r="FQ32" s="835"/>
      <c r="FR32" s="835"/>
      <c r="FS32" s="835"/>
      <c r="FT32" s="835"/>
      <c r="FU32" s="835"/>
      <c r="FV32" s="835"/>
      <c r="FW32" s="835"/>
      <c r="FX32" s="835"/>
      <c r="FY32" s="835"/>
      <c r="FZ32" s="835"/>
      <c r="GA32" s="835"/>
      <c r="GB32" s="835"/>
      <c r="GC32" s="835"/>
      <c r="GD32" s="835"/>
      <c r="GE32" s="835"/>
      <c r="GF32" s="835"/>
      <c r="GG32" s="835"/>
      <c r="GH32" s="835"/>
      <c r="GI32" s="835"/>
    </row>
    <row r="33" spans="1:191" s="892" customFormat="1" ht="12" customHeight="1">
      <c r="A33" s="1231"/>
      <c r="B33" s="1233"/>
      <c r="C33" s="1235"/>
      <c r="D33" s="1238"/>
      <c r="E33" s="1239"/>
      <c r="F33" s="1239"/>
      <c r="G33" s="1239"/>
      <c r="H33" s="1239"/>
      <c r="I33" s="1239"/>
      <c r="J33" s="1239"/>
      <c r="K33" s="1256"/>
      <c r="L33" s="1258"/>
      <c r="M33" s="1279"/>
      <c r="N33" s="1199"/>
      <c r="O33" s="1262"/>
      <c r="P33" s="1262"/>
      <c r="Q33" s="1280"/>
      <c r="R33" s="1281"/>
      <c r="S33" s="1294"/>
      <c r="T33" s="1282"/>
      <c r="U33" s="1283"/>
      <c r="V33" s="1284"/>
      <c r="W33" s="1285"/>
      <c r="X33" s="1284"/>
      <c r="Y33" s="1285"/>
      <c r="Z33" s="1284"/>
      <c r="AA33" s="1285"/>
      <c r="AB33" s="1227"/>
      <c r="AC33" s="1289"/>
      <c r="AD33" s="1289"/>
      <c r="AE33" s="1290"/>
      <c r="AF33" s="1286"/>
      <c r="AG33" s="1287"/>
      <c r="AH33" s="1287"/>
      <c r="AI33" s="1288"/>
      <c r="AJ33" s="1286"/>
      <c r="AK33" s="1287"/>
      <c r="AL33" s="1287"/>
      <c r="AM33" s="1288"/>
      <c r="AN33" s="1286"/>
      <c r="AO33" s="1287"/>
      <c r="AP33" s="1287"/>
      <c r="AQ33" s="1288"/>
      <c r="AR33" s="1291"/>
      <c r="AS33" s="1292"/>
      <c r="AT33" s="1292"/>
      <c r="AU33" s="1292"/>
      <c r="AV33" s="1293"/>
      <c r="AW33" s="1196"/>
      <c r="AX33" s="1197"/>
      <c r="AY33" s="1197"/>
      <c r="AZ33" s="1197"/>
      <c r="BA33" s="1197"/>
      <c r="BB33" s="1197"/>
      <c r="BC33" s="1198"/>
      <c r="BD33" s="1196"/>
      <c r="BE33" s="1197"/>
      <c r="BF33" s="1197"/>
      <c r="BG33" s="1197"/>
      <c r="BH33" s="1197"/>
      <c r="BI33" s="1197"/>
      <c r="BJ33" s="1198"/>
      <c r="BK33" s="1078"/>
      <c r="BL33" s="1064"/>
      <c r="BM33" s="1064"/>
      <c r="BN33" s="1064"/>
      <c r="BO33" s="1064"/>
      <c r="BP33" s="1080"/>
      <c r="BQ33" s="1078"/>
      <c r="BR33" s="1064"/>
      <c r="BS33" s="1064"/>
      <c r="BT33" s="1064"/>
      <c r="BU33" s="1064"/>
      <c r="BV33" s="1080"/>
      <c r="BW33" s="1096"/>
      <c r="BX33" s="1064"/>
      <c r="BY33" s="1064"/>
      <c r="BZ33" s="1064"/>
      <c r="CA33" s="1064"/>
      <c r="CB33" s="1110"/>
      <c r="CC33" s="1096"/>
      <c r="CD33" s="1098"/>
      <c r="CE33" s="1059"/>
      <c r="CF33" s="1059"/>
      <c r="CG33" s="1059"/>
      <c r="CH33" s="1059"/>
      <c r="CI33" s="1059"/>
      <c r="CJ33" s="1093"/>
      <c r="CK33" s="1060"/>
      <c r="CL33" s="1059"/>
      <c r="CM33" s="1059"/>
      <c r="CN33" s="1059"/>
      <c r="CO33" s="1059"/>
      <c r="CP33" s="1059"/>
      <c r="CQ33" s="1076"/>
      <c r="CR33" s="1078"/>
      <c r="CS33" s="1064"/>
      <c r="CT33" s="1080"/>
      <c r="CU33" s="1070"/>
      <c r="CV33" s="1071"/>
      <c r="CW33" s="1072"/>
      <c r="CX33" s="1208"/>
      <c r="CY33" s="1209"/>
      <c r="CZ33" s="1210"/>
      <c r="DA33" s="1196"/>
      <c r="DB33" s="1197"/>
      <c r="DC33" s="1197"/>
      <c r="DD33" s="1197"/>
      <c r="DE33" s="1198"/>
      <c r="DF33" s="1199"/>
      <c r="DG33" s="1196"/>
      <c r="DH33" s="1197"/>
      <c r="DI33" s="1197"/>
      <c r="DJ33" s="1198"/>
      <c r="DK33" s="1199"/>
      <c r="DL33" s="1196"/>
      <c r="DM33" s="1197"/>
      <c r="DN33" s="1197"/>
      <c r="DO33" s="1197"/>
      <c r="DP33" s="1198"/>
      <c r="DQ33" s="1199"/>
      <c r="DR33" s="1196"/>
      <c r="DS33" s="1197"/>
      <c r="DT33" s="1197"/>
      <c r="DU33" s="1197"/>
      <c r="DV33" s="1197"/>
      <c r="DW33" s="1026"/>
      <c r="DX33" s="865"/>
      <c r="DY33" s="865"/>
      <c r="DZ33" s="865"/>
      <c r="EA33" s="865"/>
      <c r="EB33" s="865"/>
      <c r="EC33" s="865"/>
      <c r="ED33" s="865"/>
      <c r="EE33" s="865"/>
      <c r="EF33" s="865"/>
      <c r="EG33" s="865"/>
      <c r="EH33" s="872" t="s">
        <v>45</v>
      </c>
      <c r="EI33" s="872" t="s">
        <v>34</v>
      </c>
      <c r="EJ33" s="862" t="s">
        <v>421</v>
      </c>
      <c r="EK33" s="862"/>
      <c r="EL33" s="865">
        <f t="shared" ref="EL33" si="54">IF(OR(CU32=99.9,CU32=""),0,1)</f>
        <v>0</v>
      </c>
      <c r="EM33" s="865"/>
      <c r="EN33" s="865">
        <f>IF(入力3!AF20=" ",0,1)</f>
        <v>0</v>
      </c>
      <c r="EO33" s="865">
        <f>IF(EL33+EN33=0,0,1)</f>
        <v>0</v>
      </c>
      <c r="EP33" s="835"/>
      <c r="EQ33" s="835"/>
      <c r="ER33" s="835"/>
      <c r="ES33" s="835"/>
      <c r="ET33" s="835"/>
      <c r="EU33" s="835"/>
      <c r="EV33" s="835"/>
      <c r="EW33" s="835"/>
      <c r="EX33" s="835"/>
      <c r="EY33" s="835"/>
      <c r="EZ33" s="835"/>
      <c r="FA33" s="835"/>
      <c r="FB33" s="835"/>
      <c r="FC33" s="835"/>
      <c r="FD33" s="835"/>
      <c r="FE33" s="835"/>
      <c r="FF33" s="835"/>
      <c r="FG33" s="835"/>
      <c r="FH33" s="835"/>
      <c r="FI33" s="835"/>
      <c r="FJ33" s="835"/>
      <c r="FK33" s="835"/>
      <c r="FL33" s="835"/>
      <c r="FM33" s="835"/>
      <c r="FN33" s="835"/>
      <c r="FO33" s="835"/>
      <c r="FP33" s="835"/>
      <c r="FQ33" s="835"/>
      <c r="FR33" s="835"/>
      <c r="FS33" s="835"/>
      <c r="FT33" s="835"/>
      <c r="FU33" s="835"/>
      <c r="FV33" s="835"/>
      <c r="FW33" s="835"/>
      <c r="FX33" s="835"/>
      <c r="FY33" s="835"/>
      <c r="FZ33" s="835"/>
      <c r="GA33" s="835"/>
      <c r="GB33" s="835"/>
      <c r="GC33" s="835"/>
      <c r="GD33" s="835"/>
      <c r="GE33" s="835"/>
      <c r="GF33" s="835"/>
      <c r="GG33" s="835"/>
      <c r="GH33" s="835"/>
      <c r="GI33" s="835"/>
    </row>
    <row r="34" spans="1:191" s="892" customFormat="1" ht="12" customHeight="1">
      <c r="A34" s="1230"/>
      <c r="B34" s="1232"/>
      <c r="C34" s="1234">
        <v>9</v>
      </c>
      <c r="D34" s="1236"/>
      <c r="E34" s="1237"/>
      <c r="F34" s="1237"/>
      <c r="G34" s="1237"/>
      <c r="H34" s="1237"/>
      <c r="I34" s="1237"/>
      <c r="J34" s="1237"/>
      <c r="K34" s="1256" t="str">
        <f>IF(TRIM(入力1!A34)&lt;&gt;"",入力1!A34,"")</f>
        <v/>
      </c>
      <c r="L34" s="1258" t="str">
        <f>IF(TRIM(入力1!B34)&lt;&gt;"",入力1!B34,"")</f>
        <v/>
      </c>
      <c r="M34" s="1260">
        <f>C34</f>
        <v>9</v>
      </c>
      <c r="N34" s="1184"/>
      <c r="O34" s="1262"/>
      <c r="P34" s="1262"/>
      <c r="Q34" s="1264"/>
      <c r="R34" s="1265"/>
      <c r="S34" s="1254"/>
      <c r="T34" s="1282"/>
      <c r="U34" s="1283"/>
      <c r="V34" s="1272"/>
      <c r="W34" s="1273"/>
      <c r="X34" s="1272"/>
      <c r="Y34" s="1273"/>
      <c r="Z34" s="1272"/>
      <c r="AA34" s="1273"/>
      <c r="AB34" s="1276"/>
      <c r="AC34" s="1277"/>
      <c r="AD34" s="1277"/>
      <c r="AE34" s="1278"/>
      <c r="AF34" s="1217"/>
      <c r="AG34" s="1218"/>
      <c r="AH34" s="1218"/>
      <c r="AI34" s="1219"/>
      <c r="AJ34" s="1217"/>
      <c r="AK34" s="1218"/>
      <c r="AL34" s="1218"/>
      <c r="AM34" s="1219"/>
      <c r="AN34" s="1217"/>
      <c r="AO34" s="1218"/>
      <c r="AP34" s="1218"/>
      <c r="AQ34" s="1219"/>
      <c r="AR34" s="1240"/>
      <c r="AS34" s="1241"/>
      <c r="AT34" s="1241"/>
      <c r="AU34" s="1241"/>
      <c r="AV34" s="1242"/>
      <c r="AW34" s="1188"/>
      <c r="AX34" s="1189"/>
      <c r="AY34" s="1189"/>
      <c r="AZ34" s="1189"/>
      <c r="BA34" s="1189"/>
      <c r="BB34" s="1189"/>
      <c r="BC34" s="1190"/>
      <c r="BD34" s="1188"/>
      <c r="BE34" s="1189"/>
      <c r="BF34" s="1189"/>
      <c r="BG34" s="1189"/>
      <c r="BH34" s="1189"/>
      <c r="BI34" s="1189"/>
      <c r="BJ34" s="1190"/>
      <c r="BK34" s="1077" t="str">
        <f>IF(TRIM(入力2!AL32)&lt;&gt;"",IF(入力2!AL32&gt;=100000,MID(TEXT(入力2!AL32,"000000"),1,1),""),"")</f>
        <v/>
      </c>
      <c r="BL34" s="1063" t="str">
        <f>IF(TRIM(入力2!AL32)&lt;&gt;"",IF(入力2!AL32&gt;=10000,MID(TEXT(入力2!AL32,"000000"),2,1),""),"")</f>
        <v/>
      </c>
      <c r="BM34" s="1063" t="str">
        <f>IF(TRIM(入力2!AL32)&lt;&gt;"",IF(入力2!AL32&gt;=1000,MID(TEXT(入力2!AL32,"000000"),3,1),""),"")</f>
        <v/>
      </c>
      <c r="BN34" s="1063" t="str">
        <f>IF(TRIM(入力2!AL32)&lt;&gt;"",IF(入力2!AL32&gt;=100,MID(TEXT(入力2!AL32,"000000"),4,1),""),"")</f>
        <v/>
      </c>
      <c r="BO34" s="1063" t="str">
        <f>IF(TRIM(入力2!AL32)&lt;&gt;"",IF(入力2!AL32&gt;=10,MID(TEXT(入力2!AL32,"000000"),5,1),""),"")</f>
        <v/>
      </c>
      <c r="BP34" s="1079" t="str">
        <f>IF(TRIM(入力2!AL32)&lt;&gt;"",IF(入力2!AL32&gt;=0,MID(TEXT(入力2!AL32,"000000"),6,1),""),"0")</f>
        <v>0</v>
      </c>
      <c r="BQ34" s="1077" t="str">
        <f>IF(TRIM(入力2!AM32)&lt;&gt;"",IF(入力2!AM32&gt;=100000,MID(TEXT(入力2!AM32,"000000"),1,1),""),"")</f>
        <v/>
      </c>
      <c r="BR34" s="1063" t="str">
        <f>IF(TRIM(入力2!AM32)&lt;&gt;"",IF(入力2!AM32&gt;=10000,MID(TEXT(入力2!AM32,"000000"),2,1),""),"")</f>
        <v/>
      </c>
      <c r="BS34" s="1063" t="str">
        <f>IF(TRIM(入力2!AM32)&lt;&gt;"",IF(入力2!AM32&gt;=1000,MID(TEXT(入力2!AM32,"000000"),3,1),""),"")</f>
        <v/>
      </c>
      <c r="BT34" s="1063" t="str">
        <f>IF(TRIM(入力2!AM32)&lt;&gt;"",IF(入力2!AM32&gt;=100,MID(TEXT(入力2!AM32,"000000"),4,1),""),"")</f>
        <v/>
      </c>
      <c r="BU34" s="1063" t="str">
        <f>IF(TRIM(入力2!AM32)&lt;&gt;"",IF(入力2!AM32&gt;=10,MID(TEXT(入力2!AM32,"000000"),5,1),""),"")</f>
        <v/>
      </c>
      <c r="BV34" s="1079" t="str">
        <f>IF(TRIM(入力2!AM32)&lt;&gt;"",IF(入力2!AM32&gt;=0,MID(TEXT(入力2!AM32,"000000"),6,1),""),"0")</f>
        <v>0</v>
      </c>
      <c r="BW34" s="1095" t="str">
        <f>IF(TRIM(SUM(入力2!AJ32:AK32))&lt;&gt;"",IF(SUM(入力2!AJ32:AK32)&gt;=100000,MID(TEXT(SUM(入力2!AJ32:AK32),"000000"),1,1),""),"")</f>
        <v/>
      </c>
      <c r="BX34" s="1063" t="str">
        <f>IF(TRIM(SUM(入力2!AJ32:AK32))&lt;&gt;"",IF(SUM(入力2!AJ32:AK32)&gt;=10000,MID(TEXT(SUM(入力2!AJ32:AK32),"000000"),2,1),""),"")</f>
        <v/>
      </c>
      <c r="BY34" s="1063" t="str">
        <f>IF(TRIM(SUM(入力2!AJ32:AK32))&lt;&gt;"",IF(SUM(入力2!AJ32:AK32)&gt;=1000,MID(TEXT(SUM(入力2!AJ32:AK32),"000000"),3,1),""),"")</f>
        <v/>
      </c>
      <c r="BZ34" s="1063" t="str">
        <f>IF(TRIM(SUM(入力2!AJ32:AK32))&lt;&gt;"",IF(SUM(入力2!AJ32:AK32)&gt;=100,MID(TEXT(SUM(入力2!AJ32:AK32),"000000"),4,1),""),"")</f>
        <v/>
      </c>
      <c r="CA34" s="1063" t="str">
        <f>IF(TRIM(SUM(入力2!AJ32:AK32))&lt;&gt;"",IF(SUM(入力2!AJ32:AK32)&gt;=10,MID(TEXT(SUM(入力2!AJ32:AK32),"000000"),5,1),""),"")</f>
        <v/>
      </c>
      <c r="CB34" s="1109" t="str">
        <f>IF(TRIM(SUM(入力2!AJ32:AK32))&lt;&gt;"",IF(SUM(入力2!AJ32:AK32)&gt;=0,MID(TEXT(SUM(入力2!AJ32:AK32),"000000"),6,1),""),"0")</f>
        <v>0</v>
      </c>
      <c r="CC34" s="1095" t="str">
        <f>IF(TRIM(入力3!$AF21)&lt;&gt;"",IF(入力3!$AF21&gt;=10000000,MID(TEXT(入力3!$AF21,"00000000"),1,1),""),"")</f>
        <v/>
      </c>
      <c r="CD34" s="1097" t="str">
        <f>IF(TRIM(入力3!$AF21)&lt;&gt;"",IF(入力3!$AF21&gt;=1000000,MID(TEXT(入力3!$AF21,"00000000"),2,1),""),"")</f>
        <v/>
      </c>
      <c r="CE34" s="1059" t="str">
        <f>IF(TRIM(入力3!$AF21)&lt;&gt;"",IF(入力3!$AF21&gt;=100000,MID(TEXT(入力3!$AF21,"00000000"),3,1),""),"")</f>
        <v/>
      </c>
      <c r="CF34" s="1059" t="str">
        <f>IF(TRIM(入力3!$AF21)&lt;&gt;"",IF(入力3!$AF21&gt;=10000,MID(TEXT(入力3!$AF21,"00000000"),4,1),""),"")</f>
        <v/>
      </c>
      <c r="CG34" s="1059" t="str">
        <f>IF(TRIM(入力3!$AF21)&lt;&gt;"",IF(入力3!$AF21&gt;=1000,MID(TEXT(入力3!$AF21,"00000000"),5,1),""),"")</f>
        <v/>
      </c>
      <c r="CH34" s="1059" t="str">
        <f>IF(TRIM(入力3!$AF21)&lt;&gt;"",IF(入力3!$AF21&gt;=100,MID(TEXT(入力3!$AF21,"00000000"),6,1),""),"")</f>
        <v/>
      </c>
      <c r="CI34" s="1059" t="str">
        <f>IF(TRIM(入力3!$AF21)&lt;&gt;"",IF(入力3!$AF21&gt;=10,MID(TEXT(入力3!$AF21,"00000000"),7,1),""),"")</f>
        <v/>
      </c>
      <c r="CJ34" s="1093" t="str">
        <f>IF(TRIM(入力3!$AF21)&lt;&gt;"",IF(入力3!$AF21&gt;=1,MID(TEXT(入力3!$AF21,"00000000"),8,1),""),"0")</f>
        <v>0</v>
      </c>
      <c r="CK34" s="1060" t="str">
        <f>IF(TRIM(SUMIF(入力3!$AA$9:$AE$9,"インフレ手当",入力3!AA21:AE21))&lt;&gt;"",IF(SUMIF(入力3!$AA$9:$AE$9,"インフレ手当",入力3!AA21:AE21)&gt;=1000000,MID(TEXT(SUMIF(入力3!$AA$9:$AE$9,"インフレ手当",入力3!AA21:AE21),"00000000"),2,1),""),"")</f>
        <v/>
      </c>
      <c r="CL34" s="1059" t="str">
        <f>IF(TRIM(SUMIF(入力3!$AA$9:$AE$9,"インフレ手当",入力3!AA21:AE21))&lt;&gt;"",IF(SUMIF(入力3!$AA$9:$AE$9,"インフレ手当",入力3!AA21:AE21)&gt;=100000,MID(TEXT(SUMIF(入力3!$AA$9:$AE$9,"インフレ手当",入力3!AA21:AE21),"00000000"),3,1),""),"")</f>
        <v/>
      </c>
      <c r="CM34" s="1059" t="str">
        <f>IF(TRIM(SUMIF(入力3!$AA$9:$AE$9,"インフレ手当",入力3!AA21:AE21))&lt;&gt;"",IF(SUMIF(入力3!$AA$9:$AE$9,"インフレ手当",入力3!AA21:AE21)&gt;=10000,MID(TEXT(SUMIF(入力3!$AA$9:$AE$9,"インフレ手当",入力3!AA21:AE21),"00000000"),4,1),""),"")</f>
        <v/>
      </c>
      <c r="CN34" s="1059" t="str">
        <f>IF(TRIM(SUMIF(入力3!$AA$9:$AE$9,"インフレ手当",入力3!AA21:AE21))&lt;&gt;"",IF(SUMIF(入力3!$AA$9:$AE$9,"インフレ手当",入力3!AA21:AE21)&gt;=1000,MID(TEXT(SUMIF(入力3!$AA$9:$AE$9,"インフレ手当",入力3!AA21:AE21),"00000000"),5,1),""),"")</f>
        <v/>
      </c>
      <c r="CO34" s="1059" t="str">
        <f>IF(TRIM(SUMIF(入力3!$AA$9:$AE$9,"インフレ手当",入力3!AA21:AE21))&lt;&gt;"",IF(SUMIF(入力3!$AA$9:$AE$9,"インフレ手当",入力3!AA21:AE21)&gt;=100,MID(TEXT(SUMIF(入力3!$AA$9:$AE$9,"インフレ手当",入力3!AA21:AE21),"00000000"),6,1),""),"")</f>
        <v/>
      </c>
      <c r="CP34" s="1059" t="str">
        <f>IF(TRIM(SUMIF(入力3!$AA$9:$AE$9,"インフレ手当",入力3!AA21:AE21))&lt;&gt;"",IF(SUMIF(入力3!$AA$9:$AE$9,"インフレ手当",入力3!AA21:AE21)&gt;=10,MID(TEXT(SUMIF(入力3!$AA$9:$AE$9,"インフレ手当",入力3!AA21:AE21),"00000000"),7,1),""),"")</f>
        <v/>
      </c>
      <c r="CQ34" s="1076" t="str">
        <f>IF(TRIM(SUMIF(入力3!$AA$9:$AE$9,"インフレ手当",入力3!AA21:AE21))&lt;&gt;"",IF(SUMIF(入力3!$AA$9:$AE$9,"インフレ手当",入力3!AA21:AE21)&gt;=1,MID(TEXT(SUMIF(入力3!$AA$9:$AE$9,"インフレ手当",入力3!AA21:AE21),"00000000"),8,1),""),"0")</f>
        <v/>
      </c>
      <c r="CR34" s="1077" t="str">
        <f>IF(EO35=0,"-",IF(TRIM(入力3!Z21)&lt;&gt;"",IF(入力3!Z21&gt;=100,MID(TEXT(入力3!Z21,"000"),1,1),""),"-"))</f>
        <v>-</v>
      </c>
      <c r="CS34" s="1063" t="str">
        <f>IF(EO35=0,"-",IF(TRIM(入力3!Z21)&lt;&gt;"",IF(入力3!Z21&gt;=10,MID(TEXT(入力3!Z21,"000"),2,1),""),"-"))</f>
        <v>-</v>
      </c>
      <c r="CT34" s="1079" t="str">
        <f>IF(EO35=0,"-",IF(TRIM(入力3!Z21)&lt;&gt;"",IF(入力3!Z21&gt;=1,MID(TEXT(入力3!Z21,"000"),3,1),""),"-"))</f>
        <v>-</v>
      </c>
      <c r="CU34" s="1067"/>
      <c r="CV34" s="1068"/>
      <c r="CW34" s="1069"/>
      <c r="CX34" s="1205"/>
      <c r="CY34" s="1206"/>
      <c r="CZ34" s="1207"/>
      <c r="DA34" s="1188"/>
      <c r="DB34" s="1189"/>
      <c r="DC34" s="1189"/>
      <c r="DD34" s="1189"/>
      <c r="DE34" s="1190"/>
      <c r="DF34" s="1184"/>
      <c r="DG34" s="1188"/>
      <c r="DH34" s="1189"/>
      <c r="DI34" s="1189"/>
      <c r="DJ34" s="1190"/>
      <c r="DK34" s="1184"/>
      <c r="DL34" s="1188"/>
      <c r="DM34" s="1189"/>
      <c r="DN34" s="1189"/>
      <c r="DO34" s="1189"/>
      <c r="DP34" s="1190"/>
      <c r="DQ34" s="1184"/>
      <c r="DR34" s="1188"/>
      <c r="DS34" s="1189"/>
      <c r="DT34" s="1189"/>
      <c r="DU34" s="1189"/>
      <c r="DV34" s="1189"/>
      <c r="DW34" s="1026"/>
      <c r="DX34" s="865"/>
      <c r="DY34" s="865"/>
      <c r="DZ34" s="865"/>
      <c r="EA34" s="865"/>
      <c r="EB34" s="865"/>
      <c r="EC34" s="865"/>
      <c r="ED34" s="865"/>
      <c r="EE34" s="865"/>
      <c r="EF34" s="865"/>
      <c r="EG34" s="865"/>
      <c r="EH34" s="872" t="s">
        <v>46</v>
      </c>
      <c r="EI34" s="872" t="s">
        <v>35</v>
      </c>
      <c r="EJ34" s="862" t="s">
        <v>422</v>
      </c>
      <c r="EK34" s="862"/>
      <c r="EL34" s="865"/>
      <c r="EM34" s="865"/>
      <c r="EN34" s="865"/>
      <c r="EO34" s="865"/>
      <c r="EP34" s="835"/>
      <c r="EQ34" s="835"/>
      <c r="ER34" s="835"/>
      <c r="ES34" s="835"/>
      <c r="ET34" s="835"/>
      <c r="EU34" s="835"/>
      <c r="EV34" s="835"/>
      <c r="EW34" s="835"/>
      <c r="EX34" s="835"/>
      <c r="EY34" s="835"/>
      <c r="EZ34" s="835"/>
      <c r="FA34" s="835"/>
      <c r="FB34" s="835"/>
      <c r="FC34" s="835"/>
      <c r="FD34" s="835"/>
      <c r="FE34" s="835"/>
      <c r="FF34" s="835"/>
      <c r="FG34" s="835"/>
      <c r="FH34" s="835"/>
      <c r="FI34" s="835"/>
      <c r="FJ34" s="835"/>
      <c r="FK34" s="835"/>
      <c r="FL34" s="835"/>
      <c r="FM34" s="835"/>
      <c r="FN34" s="835"/>
      <c r="FO34" s="835"/>
      <c r="FP34" s="835"/>
      <c r="FQ34" s="835"/>
      <c r="FR34" s="835"/>
      <c r="FS34" s="835"/>
      <c r="FT34" s="835"/>
      <c r="FU34" s="835"/>
      <c r="FV34" s="835"/>
      <c r="FW34" s="835"/>
      <c r="FX34" s="835"/>
      <c r="FY34" s="835"/>
      <c r="FZ34" s="835"/>
      <c r="GA34" s="835"/>
      <c r="GB34" s="835"/>
      <c r="GC34" s="835"/>
      <c r="GD34" s="835"/>
      <c r="GE34" s="835"/>
      <c r="GF34" s="835"/>
      <c r="GG34" s="835"/>
      <c r="GH34" s="835"/>
      <c r="GI34" s="835"/>
    </row>
    <row r="35" spans="1:191" s="892" customFormat="1" ht="12" customHeight="1">
      <c r="A35" s="1231"/>
      <c r="B35" s="1233"/>
      <c r="C35" s="1235"/>
      <c r="D35" s="1238"/>
      <c r="E35" s="1239"/>
      <c r="F35" s="1239"/>
      <c r="G35" s="1239"/>
      <c r="H35" s="1239"/>
      <c r="I35" s="1239"/>
      <c r="J35" s="1239"/>
      <c r="K35" s="1256"/>
      <c r="L35" s="1258"/>
      <c r="M35" s="1279"/>
      <c r="N35" s="1199"/>
      <c r="O35" s="1262"/>
      <c r="P35" s="1262"/>
      <c r="Q35" s="1280"/>
      <c r="R35" s="1281"/>
      <c r="S35" s="1294"/>
      <c r="T35" s="1282"/>
      <c r="U35" s="1283"/>
      <c r="V35" s="1284"/>
      <c r="W35" s="1285"/>
      <c r="X35" s="1284"/>
      <c r="Y35" s="1285"/>
      <c r="Z35" s="1284"/>
      <c r="AA35" s="1285"/>
      <c r="AB35" s="1227"/>
      <c r="AC35" s="1289"/>
      <c r="AD35" s="1289"/>
      <c r="AE35" s="1290"/>
      <c r="AF35" s="1286"/>
      <c r="AG35" s="1287"/>
      <c r="AH35" s="1287"/>
      <c r="AI35" s="1288"/>
      <c r="AJ35" s="1286"/>
      <c r="AK35" s="1287"/>
      <c r="AL35" s="1287"/>
      <c r="AM35" s="1288"/>
      <c r="AN35" s="1286"/>
      <c r="AO35" s="1287"/>
      <c r="AP35" s="1287"/>
      <c r="AQ35" s="1288"/>
      <c r="AR35" s="1291"/>
      <c r="AS35" s="1292"/>
      <c r="AT35" s="1292"/>
      <c r="AU35" s="1292"/>
      <c r="AV35" s="1293"/>
      <c r="AW35" s="1196"/>
      <c r="AX35" s="1197"/>
      <c r="AY35" s="1197"/>
      <c r="AZ35" s="1197"/>
      <c r="BA35" s="1197"/>
      <c r="BB35" s="1197"/>
      <c r="BC35" s="1198"/>
      <c r="BD35" s="1196"/>
      <c r="BE35" s="1197"/>
      <c r="BF35" s="1197"/>
      <c r="BG35" s="1197"/>
      <c r="BH35" s="1197"/>
      <c r="BI35" s="1197"/>
      <c r="BJ35" s="1198"/>
      <c r="BK35" s="1078"/>
      <c r="BL35" s="1064"/>
      <c r="BM35" s="1064"/>
      <c r="BN35" s="1064"/>
      <c r="BO35" s="1064"/>
      <c r="BP35" s="1080"/>
      <c r="BQ35" s="1078"/>
      <c r="BR35" s="1064"/>
      <c r="BS35" s="1064"/>
      <c r="BT35" s="1064"/>
      <c r="BU35" s="1064"/>
      <c r="BV35" s="1080"/>
      <c r="BW35" s="1096"/>
      <c r="BX35" s="1064"/>
      <c r="BY35" s="1064"/>
      <c r="BZ35" s="1064"/>
      <c r="CA35" s="1064"/>
      <c r="CB35" s="1110"/>
      <c r="CC35" s="1096"/>
      <c r="CD35" s="1098"/>
      <c r="CE35" s="1059"/>
      <c r="CF35" s="1059"/>
      <c r="CG35" s="1059"/>
      <c r="CH35" s="1059"/>
      <c r="CI35" s="1059"/>
      <c r="CJ35" s="1093"/>
      <c r="CK35" s="1060"/>
      <c r="CL35" s="1059"/>
      <c r="CM35" s="1059"/>
      <c r="CN35" s="1059"/>
      <c r="CO35" s="1059"/>
      <c r="CP35" s="1059"/>
      <c r="CQ35" s="1076"/>
      <c r="CR35" s="1078"/>
      <c r="CS35" s="1064"/>
      <c r="CT35" s="1080"/>
      <c r="CU35" s="1070"/>
      <c r="CV35" s="1071"/>
      <c r="CW35" s="1072"/>
      <c r="CX35" s="1208"/>
      <c r="CY35" s="1209"/>
      <c r="CZ35" s="1210"/>
      <c r="DA35" s="1196"/>
      <c r="DB35" s="1197"/>
      <c r="DC35" s="1197"/>
      <c r="DD35" s="1197"/>
      <c r="DE35" s="1198"/>
      <c r="DF35" s="1199"/>
      <c r="DG35" s="1196"/>
      <c r="DH35" s="1197"/>
      <c r="DI35" s="1197"/>
      <c r="DJ35" s="1198"/>
      <c r="DK35" s="1199"/>
      <c r="DL35" s="1196"/>
      <c r="DM35" s="1197"/>
      <c r="DN35" s="1197"/>
      <c r="DO35" s="1197"/>
      <c r="DP35" s="1198"/>
      <c r="DQ35" s="1199"/>
      <c r="DR35" s="1196"/>
      <c r="DS35" s="1197"/>
      <c r="DT35" s="1197"/>
      <c r="DU35" s="1197"/>
      <c r="DV35" s="1197"/>
      <c r="DW35" s="1026"/>
      <c r="DX35" s="865"/>
      <c r="DY35" s="865"/>
      <c r="DZ35" s="865"/>
      <c r="EA35" s="865"/>
      <c r="EB35" s="865"/>
      <c r="EC35" s="865"/>
      <c r="ED35" s="865"/>
      <c r="EE35" s="865"/>
      <c r="EF35" s="865"/>
      <c r="EG35" s="865"/>
      <c r="EH35" s="872" t="s">
        <v>47</v>
      </c>
      <c r="EI35" s="872" t="s">
        <v>36</v>
      </c>
      <c r="EJ35" s="862" t="s">
        <v>423</v>
      </c>
      <c r="EK35" s="862"/>
      <c r="EL35" s="865">
        <f t="shared" ref="EL35" si="55">IF(OR(CU34=99.9,CU34=""),0,1)</f>
        <v>0</v>
      </c>
      <c r="EM35" s="865"/>
      <c r="EN35" s="865">
        <f>IF(入力3!AF21=" ",0,1)</f>
        <v>0</v>
      </c>
      <c r="EO35" s="865">
        <f>IF(EL35+EN35=0,0,1)</f>
        <v>0</v>
      </c>
      <c r="EP35" s="835"/>
      <c r="EQ35" s="835"/>
      <c r="ER35" s="835"/>
      <c r="ES35" s="835"/>
      <c r="ET35" s="835"/>
      <c r="EU35" s="835"/>
      <c r="EV35" s="835"/>
      <c r="EW35" s="835"/>
      <c r="EX35" s="835"/>
      <c r="EY35" s="835"/>
      <c r="EZ35" s="835"/>
      <c r="FA35" s="835"/>
      <c r="FB35" s="835"/>
      <c r="FC35" s="835"/>
      <c r="FD35" s="835"/>
      <c r="FE35" s="835"/>
      <c r="FF35" s="835"/>
      <c r="FG35" s="835"/>
      <c r="FH35" s="835"/>
      <c r="FI35" s="835"/>
      <c r="FJ35" s="835"/>
      <c r="FK35" s="835"/>
      <c r="FL35" s="835"/>
      <c r="FM35" s="835"/>
      <c r="FN35" s="835"/>
      <c r="FO35" s="835"/>
      <c r="FP35" s="835"/>
      <c r="FQ35" s="835"/>
      <c r="FR35" s="835"/>
      <c r="FS35" s="835"/>
      <c r="FT35" s="835"/>
      <c r="FU35" s="835"/>
      <c r="FV35" s="835"/>
      <c r="FW35" s="835"/>
      <c r="FX35" s="835"/>
      <c r="FY35" s="835"/>
      <c r="FZ35" s="835"/>
      <c r="GA35" s="835"/>
      <c r="GB35" s="835"/>
      <c r="GC35" s="835"/>
      <c r="GD35" s="835"/>
      <c r="GE35" s="835"/>
      <c r="GF35" s="835"/>
      <c r="GG35" s="835"/>
      <c r="GH35" s="835"/>
      <c r="GI35" s="835"/>
    </row>
    <row r="36" spans="1:191" s="892" customFormat="1" ht="12" customHeight="1">
      <c r="A36" s="1230"/>
      <c r="B36" s="1232">
        <v>1</v>
      </c>
      <c r="C36" s="1234">
        <v>0</v>
      </c>
      <c r="D36" s="1236"/>
      <c r="E36" s="1237"/>
      <c r="F36" s="1237"/>
      <c r="G36" s="1237"/>
      <c r="H36" s="1237"/>
      <c r="I36" s="1237"/>
      <c r="J36" s="1237"/>
      <c r="K36" s="1256" t="str">
        <f>IF(TRIM(入力1!A36)&lt;&gt;"",入力1!A36,"")</f>
        <v/>
      </c>
      <c r="L36" s="1258">
        <f>IF(TRIM(入力1!B36)&lt;&gt;"",入力1!B36,"")</f>
        <v>1</v>
      </c>
      <c r="M36" s="1260">
        <f>C36</f>
        <v>0</v>
      </c>
      <c r="N36" s="1184"/>
      <c r="O36" s="1262"/>
      <c r="P36" s="1262"/>
      <c r="Q36" s="1264"/>
      <c r="R36" s="1265"/>
      <c r="S36" s="1254"/>
      <c r="T36" s="1282"/>
      <c r="U36" s="1283"/>
      <c r="V36" s="1272"/>
      <c r="W36" s="1273"/>
      <c r="X36" s="1272"/>
      <c r="Y36" s="1273"/>
      <c r="Z36" s="1272"/>
      <c r="AA36" s="1273"/>
      <c r="AB36" s="1276"/>
      <c r="AC36" s="1277"/>
      <c r="AD36" s="1277"/>
      <c r="AE36" s="1278"/>
      <c r="AF36" s="1217"/>
      <c r="AG36" s="1218"/>
      <c r="AH36" s="1218"/>
      <c r="AI36" s="1219"/>
      <c r="AJ36" s="1217"/>
      <c r="AK36" s="1218"/>
      <c r="AL36" s="1218"/>
      <c r="AM36" s="1219"/>
      <c r="AN36" s="1217"/>
      <c r="AO36" s="1218"/>
      <c r="AP36" s="1218"/>
      <c r="AQ36" s="1219"/>
      <c r="AR36" s="1240"/>
      <c r="AS36" s="1241"/>
      <c r="AT36" s="1241"/>
      <c r="AU36" s="1241"/>
      <c r="AV36" s="1242"/>
      <c r="AW36" s="1188"/>
      <c r="AX36" s="1189"/>
      <c r="AY36" s="1189"/>
      <c r="AZ36" s="1189"/>
      <c r="BA36" s="1189"/>
      <c r="BB36" s="1189"/>
      <c r="BC36" s="1190"/>
      <c r="BD36" s="1188"/>
      <c r="BE36" s="1189"/>
      <c r="BF36" s="1189"/>
      <c r="BG36" s="1189"/>
      <c r="BH36" s="1189"/>
      <c r="BI36" s="1189"/>
      <c r="BJ36" s="1190"/>
      <c r="BK36" s="1077" t="str">
        <f>IF(TRIM(入力2!AL34)&lt;&gt;"",IF(入力2!AL34&gt;=100000,MID(TEXT(入力2!AL34,"000000"),1,1),""),"")</f>
        <v/>
      </c>
      <c r="BL36" s="1063" t="str">
        <f>IF(TRIM(入力2!AL34)&lt;&gt;"",IF(入力2!AL34&gt;=10000,MID(TEXT(入力2!AL34,"000000"),2,1),""),"")</f>
        <v/>
      </c>
      <c r="BM36" s="1063" t="str">
        <f>IF(TRIM(入力2!AL34)&lt;&gt;"",IF(入力2!AL34&gt;=1000,MID(TEXT(入力2!AL34,"000000"),3,1),""),"")</f>
        <v/>
      </c>
      <c r="BN36" s="1063" t="str">
        <f>IF(TRIM(入力2!AL34)&lt;&gt;"",IF(入力2!AL34&gt;=100,MID(TEXT(入力2!AL34,"000000"),4,1),""),"")</f>
        <v/>
      </c>
      <c r="BO36" s="1063" t="str">
        <f>IF(TRIM(入力2!AL34)&lt;&gt;"",IF(入力2!AL34&gt;=10,MID(TEXT(入力2!AL34,"000000"),5,1),""),"")</f>
        <v/>
      </c>
      <c r="BP36" s="1079" t="str">
        <f>IF(TRIM(入力2!AL34)&lt;&gt;"",IF(入力2!AL34&gt;=0,MID(TEXT(入力2!AL34,"000000"),6,1),""),"0")</f>
        <v>0</v>
      </c>
      <c r="BQ36" s="1077" t="str">
        <f>IF(TRIM(入力2!AM34)&lt;&gt;"",IF(入力2!AM34&gt;=100000,MID(TEXT(入力2!AM34,"000000"),1,1),""),"")</f>
        <v/>
      </c>
      <c r="BR36" s="1063" t="str">
        <f>IF(TRIM(入力2!AM34)&lt;&gt;"",IF(入力2!AM34&gt;=10000,MID(TEXT(入力2!AM34,"000000"),2,1),""),"")</f>
        <v/>
      </c>
      <c r="BS36" s="1063" t="str">
        <f>IF(TRIM(入力2!AM34)&lt;&gt;"",IF(入力2!AM34&gt;=1000,MID(TEXT(入力2!AM34,"000000"),3,1),""),"")</f>
        <v/>
      </c>
      <c r="BT36" s="1063" t="str">
        <f>IF(TRIM(入力2!AM34)&lt;&gt;"",IF(入力2!AM34&gt;=100,MID(TEXT(入力2!AM34,"000000"),4,1),""),"")</f>
        <v/>
      </c>
      <c r="BU36" s="1063" t="str">
        <f>IF(TRIM(入力2!AM34)&lt;&gt;"",IF(入力2!AM34&gt;=10,MID(TEXT(入力2!AM34,"000000"),5,1),""),"")</f>
        <v/>
      </c>
      <c r="BV36" s="1079" t="str">
        <f>IF(TRIM(入力2!AM34)&lt;&gt;"",IF(入力2!AM34&gt;=0,MID(TEXT(入力2!AM34,"000000"),6,1),""),"0")</f>
        <v>0</v>
      </c>
      <c r="BW36" s="1095" t="str">
        <f>IF(TRIM(SUM(入力2!AJ34:AK34))&lt;&gt;"",IF(SUM(入力2!AJ34:AK34)&gt;=100000,MID(TEXT(SUM(入力2!AJ34:AK34),"000000"),1,1),""),"")</f>
        <v/>
      </c>
      <c r="BX36" s="1063" t="str">
        <f>IF(TRIM(SUM(入力2!AJ34:AK34))&lt;&gt;"",IF(SUM(入力2!AJ34:AK34)&gt;=10000,MID(TEXT(SUM(入力2!AJ34:AK34),"000000"),2,1),""),"")</f>
        <v/>
      </c>
      <c r="BY36" s="1063" t="str">
        <f>IF(TRIM(SUM(入力2!AJ34:AK34))&lt;&gt;"",IF(SUM(入力2!AJ34:AK34)&gt;=1000,MID(TEXT(SUM(入力2!AJ34:AK34),"000000"),3,1),""),"")</f>
        <v/>
      </c>
      <c r="BZ36" s="1063" t="str">
        <f>IF(TRIM(SUM(入力2!AJ34:AK34))&lt;&gt;"",IF(SUM(入力2!AJ34:AK34)&gt;=100,MID(TEXT(SUM(入力2!AJ34:AK34),"000000"),4,1),""),"")</f>
        <v/>
      </c>
      <c r="CA36" s="1063" t="str">
        <f>IF(TRIM(SUM(入力2!AJ34:AK34))&lt;&gt;"",IF(SUM(入力2!AJ34:AK34)&gt;=10,MID(TEXT(SUM(入力2!AJ34:AK34),"000000"),5,1),""),"")</f>
        <v/>
      </c>
      <c r="CB36" s="1109" t="str">
        <f>IF(TRIM(SUM(入力2!AJ34:AK34))&lt;&gt;"",IF(SUM(入力2!AJ34:AK34)&gt;=0,MID(TEXT(SUM(入力2!AJ34:AK34),"000000"),6,1),""),"0")</f>
        <v>0</v>
      </c>
      <c r="CC36" s="1095" t="str">
        <f>IF(TRIM(入力3!$AF22)&lt;&gt;"",IF(入力3!$AF22&gt;=10000000,MID(TEXT(入力3!$AF22,"00000000"),1,1),""),"")</f>
        <v/>
      </c>
      <c r="CD36" s="1097" t="str">
        <f>IF(TRIM(入力3!$AF22)&lt;&gt;"",IF(入力3!$AF22&gt;=1000000,MID(TEXT(入力3!$AF22,"00000000"),2,1),""),"")</f>
        <v/>
      </c>
      <c r="CE36" s="1059" t="str">
        <f>IF(TRIM(入力3!$AF22)&lt;&gt;"",IF(入力3!$AF22&gt;=100000,MID(TEXT(入力3!$AF22,"00000000"),3,1),""),"")</f>
        <v/>
      </c>
      <c r="CF36" s="1059" t="str">
        <f>IF(TRIM(入力3!$AF22)&lt;&gt;"",IF(入力3!$AF22&gt;=10000,MID(TEXT(入力3!$AF22,"00000000"),4,1),""),"")</f>
        <v/>
      </c>
      <c r="CG36" s="1059" t="str">
        <f>IF(TRIM(入力3!$AF22)&lt;&gt;"",IF(入力3!$AF22&gt;=1000,MID(TEXT(入力3!$AF22,"00000000"),5,1),""),"")</f>
        <v/>
      </c>
      <c r="CH36" s="1059" t="str">
        <f>IF(TRIM(入力3!$AF22)&lt;&gt;"",IF(入力3!$AF22&gt;=100,MID(TEXT(入力3!$AF22,"00000000"),6,1),""),"")</f>
        <v/>
      </c>
      <c r="CI36" s="1059" t="str">
        <f>IF(TRIM(入力3!$AF22)&lt;&gt;"",IF(入力3!$AF22&gt;=10,MID(TEXT(入力3!$AF22,"00000000"),7,1),""),"")</f>
        <v/>
      </c>
      <c r="CJ36" s="1093" t="str">
        <f>IF(TRIM(入力3!$AF22)&lt;&gt;"",IF(入力3!$AF22&gt;=1,MID(TEXT(入力3!$AF22,"00000000"),8,1),""),"0")</f>
        <v>0</v>
      </c>
      <c r="CK36" s="1060" t="str">
        <f>IF(TRIM(SUMIF(入力3!$AA$9:$AE$9,"インフレ手当",入力3!AA22:AE22))&lt;&gt;"",IF(SUMIF(入力3!$AA$9:$AE$9,"インフレ手当",入力3!AA22:AE22)&gt;=1000000,MID(TEXT(SUMIF(入力3!$AA$9:$AE$9,"インフレ手当",入力3!AA22:AE22),"00000000"),2,1),""),"")</f>
        <v/>
      </c>
      <c r="CL36" s="1059" t="str">
        <f>IF(TRIM(SUMIF(入力3!$AA$9:$AE$9,"インフレ手当",入力3!AA22:AE22))&lt;&gt;"",IF(SUMIF(入力3!$AA$9:$AE$9,"インフレ手当",入力3!AA22:AE22)&gt;=100000,MID(TEXT(SUMIF(入力3!$AA$9:$AE$9,"インフレ手当",入力3!AA22:AE22),"00000000"),3,1),""),"")</f>
        <v/>
      </c>
      <c r="CM36" s="1059" t="str">
        <f>IF(TRIM(SUMIF(入力3!$AA$9:$AE$9,"インフレ手当",入力3!AA22:AE22))&lt;&gt;"",IF(SUMIF(入力3!$AA$9:$AE$9,"インフレ手当",入力3!AA22:AE22)&gt;=10000,MID(TEXT(SUMIF(入力3!$AA$9:$AE$9,"インフレ手当",入力3!AA22:AE22),"00000000"),4,1),""),"")</f>
        <v/>
      </c>
      <c r="CN36" s="1059" t="str">
        <f>IF(TRIM(SUMIF(入力3!$AA$9:$AE$9,"インフレ手当",入力3!AA22:AE22))&lt;&gt;"",IF(SUMIF(入力3!$AA$9:$AE$9,"インフレ手当",入力3!AA22:AE22)&gt;=1000,MID(TEXT(SUMIF(入力3!$AA$9:$AE$9,"インフレ手当",入力3!AA22:AE22),"00000000"),5,1),""),"")</f>
        <v/>
      </c>
      <c r="CO36" s="1059" t="str">
        <f>IF(TRIM(SUMIF(入力3!$AA$9:$AE$9,"インフレ手当",入力3!AA22:AE22))&lt;&gt;"",IF(SUMIF(入力3!$AA$9:$AE$9,"インフレ手当",入力3!AA22:AE22)&gt;=100,MID(TEXT(SUMIF(入力3!$AA$9:$AE$9,"インフレ手当",入力3!AA22:AE22),"00000000"),6,1),""),"")</f>
        <v/>
      </c>
      <c r="CP36" s="1059" t="str">
        <f>IF(TRIM(SUMIF(入力3!$AA$9:$AE$9,"インフレ手当",入力3!AA22:AE22))&lt;&gt;"",IF(SUMIF(入力3!$AA$9:$AE$9,"インフレ手当",入力3!AA22:AE22)&gt;=10,MID(TEXT(SUMIF(入力3!$AA$9:$AE$9,"インフレ手当",入力3!AA22:AE22),"00000000"),7,1),""),"")</f>
        <v/>
      </c>
      <c r="CQ36" s="1076" t="str">
        <f>IF(TRIM(SUMIF(入力3!$AA$9:$AE$9,"インフレ手当",入力3!AA22:AE22))&lt;&gt;"",IF(SUMIF(入力3!$AA$9:$AE$9,"インフレ手当",入力3!AA22:AE22)&gt;=1,MID(TEXT(SUMIF(入力3!$AA$9:$AE$9,"インフレ手当",入力3!AA22:AE22),"00000000"),8,1),""),"0")</f>
        <v/>
      </c>
      <c r="CR36" s="1077" t="str">
        <f>IF(EO37=0,"-",IF(TRIM(入力3!Z22)&lt;&gt;"",IF(入力3!Z22&gt;=100,MID(TEXT(入力3!Z22,"000"),1,1),""),"-"))</f>
        <v>-</v>
      </c>
      <c r="CS36" s="1063" t="str">
        <f>IF(EO37=0,"-",IF(TRIM(入力3!Z22)&lt;&gt;"",IF(入力3!Z22&gt;=10,MID(TEXT(入力3!Z22,"000"),2,1),""),"-"))</f>
        <v>-</v>
      </c>
      <c r="CT36" s="1079" t="str">
        <f>IF(EO37=0,"-",IF(TRIM(入力3!Z22)&lt;&gt;"",IF(入力3!Z22&gt;=1,MID(TEXT(入力3!Z22,"000"),3,1),""),"-"))</f>
        <v>-</v>
      </c>
      <c r="CU36" s="1067"/>
      <c r="CV36" s="1068"/>
      <c r="CW36" s="1069"/>
      <c r="CX36" s="1205"/>
      <c r="CY36" s="1206"/>
      <c r="CZ36" s="1207"/>
      <c r="DA36" s="1188"/>
      <c r="DB36" s="1189"/>
      <c r="DC36" s="1189"/>
      <c r="DD36" s="1189"/>
      <c r="DE36" s="1190"/>
      <c r="DF36" s="1184"/>
      <c r="DG36" s="1188"/>
      <c r="DH36" s="1189"/>
      <c r="DI36" s="1189"/>
      <c r="DJ36" s="1190"/>
      <c r="DK36" s="1184"/>
      <c r="DL36" s="1188"/>
      <c r="DM36" s="1189"/>
      <c r="DN36" s="1189"/>
      <c r="DO36" s="1189"/>
      <c r="DP36" s="1190"/>
      <c r="DQ36" s="1184"/>
      <c r="DR36" s="1188"/>
      <c r="DS36" s="1189"/>
      <c r="DT36" s="1189"/>
      <c r="DU36" s="1189"/>
      <c r="DV36" s="1189"/>
      <c r="DW36" s="1026"/>
      <c r="DX36" s="865"/>
      <c r="DY36" s="865"/>
      <c r="DZ36" s="865"/>
      <c r="EA36" s="865"/>
      <c r="EB36" s="865"/>
      <c r="EC36" s="865"/>
      <c r="ED36" s="865"/>
      <c r="EE36" s="865"/>
      <c r="EF36" s="865"/>
      <c r="EG36" s="865"/>
      <c r="EH36" s="872" t="s">
        <v>48</v>
      </c>
      <c r="EI36" s="872" t="s">
        <v>37</v>
      </c>
      <c r="EJ36" s="862" t="s">
        <v>424</v>
      </c>
      <c r="EK36" s="862"/>
      <c r="EL36" s="865"/>
      <c r="EM36" s="865"/>
      <c r="EN36" s="865"/>
      <c r="EO36" s="865"/>
      <c r="EP36" s="835"/>
      <c r="EQ36" s="835"/>
      <c r="ER36" s="835"/>
      <c r="ES36" s="835"/>
      <c r="ET36" s="835"/>
      <c r="EU36" s="835"/>
      <c r="EV36" s="835"/>
      <c r="EW36" s="835"/>
      <c r="EX36" s="835"/>
      <c r="EY36" s="835"/>
      <c r="EZ36" s="835"/>
      <c r="FA36" s="835"/>
      <c r="FB36" s="835"/>
      <c r="FC36" s="835"/>
      <c r="FD36" s="835"/>
      <c r="FE36" s="835"/>
      <c r="FF36" s="835"/>
      <c r="FG36" s="835"/>
      <c r="FH36" s="835"/>
      <c r="FI36" s="835"/>
      <c r="FJ36" s="835"/>
      <c r="FK36" s="835"/>
      <c r="FL36" s="835"/>
      <c r="FM36" s="835"/>
      <c r="FN36" s="835"/>
      <c r="FO36" s="835"/>
      <c r="FP36" s="835"/>
      <c r="FQ36" s="835"/>
      <c r="FR36" s="835"/>
      <c r="FS36" s="835"/>
      <c r="FT36" s="835"/>
      <c r="FU36" s="835"/>
      <c r="FV36" s="835"/>
      <c r="FW36" s="835"/>
      <c r="FX36" s="835"/>
      <c r="FY36" s="835"/>
      <c r="FZ36" s="835"/>
      <c r="GA36" s="835"/>
      <c r="GB36" s="835"/>
      <c r="GC36" s="835"/>
      <c r="GD36" s="835"/>
      <c r="GE36" s="835"/>
      <c r="GF36" s="835"/>
      <c r="GG36" s="835"/>
      <c r="GH36" s="835"/>
      <c r="GI36" s="835"/>
    </row>
    <row r="37" spans="1:191" s="892" customFormat="1" ht="12" customHeight="1">
      <c r="A37" s="1231"/>
      <c r="B37" s="1233"/>
      <c r="C37" s="1235"/>
      <c r="D37" s="1238"/>
      <c r="E37" s="1239"/>
      <c r="F37" s="1239"/>
      <c r="G37" s="1239"/>
      <c r="H37" s="1239"/>
      <c r="I37" s="1239"/>
      <c r="J37" s="1239"/>
      <c r="K37" s="1256"/>
      <c r="L37" s="1258"/>
      <c r="M37" s="1279"/>
      <c r="N37" s="1199"/>
      <c r="O37" s="1262"/>
      <c r="P37" s="1262"/>
      <c r="Q37" s="1280"/>
      <c r="R37" s="1281"/>
      <c r="S37" s="1294"/>
      <c r="T37" s="1282"/>
      <c r="U37" s="1283"/>
      <c r="V37" s="1284"/>
      <c r="W37" s="1285"/>
      <c r="X37" s="1284"/>
      <c r="Y37" s="1285"/>
      <c r="Z37" s="1284"/>
      <c r="AA37" s="1285"/>
      <c r="AB37" s="1227"/>
      <c r="AC37" s="1289"/>
      <c r="AD37" s="1289"/>
      <c r="AE37" s="1290"/>
      <c r="AF37" s="1286"/>
      <c r="AG37" s="1287"/>
      <c r="AH37" s="1287"/>
      <c r="AI37" s="1288"/>
      <c r="AJ37" s="1286"/>
      <c r="AK37" s="1287"/>
      <c r="AL37" s="1287"/>
      <c r="AM37" s="1288"/>
      <c r="AN37" s="1286"/>
      <c r="AO37" s="1287"/>
      <c r="AP37" s="1287"/>
      <c r="AQ37" s="1288"/>
      <c r="AR37" s="1291"/>
      <c r="AS37" s="1292"/>
      <c r="AT37" s="1292"/>
      <c r="AU37" s="1292"/>
      <c r="AV37" s="1293"/>
      <c r="AW37" s="1196"/>
      <c r="AX37" s="1197"/>
      <c r="AY37" s="1197"/>
      <c r="AZ37" s="1197"/>
      <c r="BA37" s="1197"/>
      <c r="BB37" s="1197"/>
      <c r="BC37" s="1198"/>
      <c r="BD37" s="1196"/>
      <c r="BE37" s="1197"/>
      <c r="BF37" s="1197"/>
      <c r="BG37" s="1197"/>
      <c r="BH37" s="1197"/>
      <c r="BI37" s="1197"/>
      <c r="BJ37" s="1198"/>
      <c r="BK37" s="1078"/>
      <c r="BL37" s="1064"/>
      <c r="BM37" s="1064"/>
      <c r="BN37" s="1064"/>
      <c r="BO37" s="1064"/>
      <c r="BP37" s="1080"/>
      <c r="BQ37" s="1078"/>
      <c r="BR37" s="1064"/>
      <c r="BS37" s="1064"/>
      <c r="BT37" s="1064"/>
      <c r="BU37" s="1064"/>
      <c r="BV37" s="1080"/>
      <c r="BW37" s="1096"/>
      <c r="BX37" s="1064"/>
      <c r="BY37" s="1064"/>
      <c r="BZ37" s="1064"/>
      <c r="CA37" s="1064"/>
      <c r="CB37" s="1110"/>
      <c r="CC37" s="1096"/>
      <c r="CD37" s="1098"/>
      <c r="CE37" s="1059"/>
      <c r="CF37" s="1059"/>
      <c r="CG37" s="1059"/>
      <c r="CH37" s="1059"/>
      <c r="CI37" s="1059"/>
      <c r="CJ37" s="1093"/>
      <c r="CK37" s="1060"/>
      <c r="CL37" s="1059"/>
      <c r="CM37" s="1059"/>
      <c r="CN37" s="1059"/>
      <c r="CO37" s="1059"/>
      <c r="CP37" s="1059"/>
      <c r="CQ37" s="1076"/>
      <c r="CR37" s="1078"/>
      <c r="CS37" s="1064"/>
      <c r="CT37" s="1080"/>
      <c r="CU37" s="1070"/>
      <c r="CV37" s="1071"/>
      <c r="CW37" s="1072"/>
      <c r="CX37" s="1208"/>
      <c r="CY37" s="1209"/>
      <c r="CZ37" s="1210"/>
      <c r="DA37" s="1196"/>
      <c r="DB37" s="1197"/>
      <c r="DC37" s="1197"/>
      <c r="DD37" s="1197"/>
      <c r="DE37" s="1198"/>
      <c r="DF37" s="1199"/>
      <c r="DG37" s="1196"/>
      <c r="DH37" s="1197"/>
      <c r="DI37" s="1197"/>
      <c r="DJ37" s="1198"/>
      <c r="DK37" s="1199"/>
      <c r="DL37" s="1196"/>
      <c r="DM37" s="1197"/>
      <c r="DN37" s="1197"/>
      <c r="DO37" s="1197"/>
      <c r="DP37" s="1198"/>
      <c r="DQ37" s="1199"/>
      <c r="DR37" s="1196"/>
      <c r="DS37" s="1197"/>
      <c r="DT37" s="1197"/>
      <c r="DU37" s="1197"/>
      <c r="DV37" s="1197"/>
      <c r="DW37" s="1026"/>
      <c r="DX37" s="865"/>
      <c r="DY37" s="865"/>
      <c r="DZ37" s="865"/>
      <c r="EA37" s="865"/>
      <c r="EB37" s="865"/>
      <c r="EC37" s="865"/>
      <c r="ED37" s="865"/>
      <c r="EE37" s="865"/>
      <c r="EF37" s="865"/>
      <c r="EG37" s="865"/>
      <c r="EH37" s="872" t="s">
        <v>49</v>
      </c>
      <c r="EI37" s="872" t="s">
        <v>38</v>
      </c>
      <c r="EJ37" s="862" t="s">
        <v>367</v>
      </c>
      <c r="EK37" s="862"/>
      <c r="EL37" s="865">
        <f t="shared" ref="EL37" si="56">IF(OR(CU36=99.9,CU36=""),0,1)</f>
        <v>0</v>
      </c>
      <c r="EM37" s="865"/>
      <c r="EN37" s="865">
        <f>IF(入力3!AF22=" ",0,1)</f>
        <v>0</v>
      </c>
      <c r="EO37" s="865">
        <f>IF(EL37+EN37=0,0,1)</f>
        <v>0</v>
      </c>
      <c r="EP37" s="835"/>
      <c r="EQ37" s="835"/>
      <c r="ER37" s="835"/>
      <c r="ES37" s="835"/>
      <c r="ET37" s="835"/>
      <c r="EU37" s="835"/>
      <c r="EV37" s="835"/>
      <c r="EW37" s="835"/>
      <c r="EX37" s="835"/>
      <c r="EY37" s="835"/>
      <c r="EZ37" s="835"/>
      <c r="FA37" s="835"/>
      <c r="FB37" s="835"/>
      <c r="FC37" s="835"/>
      <c r="FD37" s="835"/>
      <c r="FE37" s="835"/>
      <c r="FF37" s="835"/>
      <c r="FG37" s="835"/>
      <c r="FH37" s="835"/>
      <c r="FI37" s="835"/>
      <c r="FJ37" s="835"/>
      <c r="FK37" s="835"/>
      <c r="FL37" s="835"/>
      <c r="FM37" s="835"/>
      <c r="FN37" s="835"/>
      <c r="FO37" s="835"/>
      <c r="FP37" s="835"/>
      <c r="FQ37" s="835"/>
      <c r="FR37" s="835"/>
      <c r="FS37" s="835"/>
      <c r="FT37" s="835"/>
      <c r="FU37" s="835"/>
      <c r="FV37" s="835"/>
      <c r="FW37" s="835"/>
      <c r="FX37" s="835"/>
      <c r="FY37" s="835"/>
      <c r="FZ37" s="835"/>
      <c r="GA37" s="835"/>
      <c r="GB37" s="835"/>
      <c r="GC37" s="835"/>
      <c r="GD37" s="835"/>
      <c r="GE37" s="835"/>
      <c r="GF37" s="835"/>
      <c r="GG37" s="835"/>
      <c r="GH37" s="835"/>
      <c r="GI37" s="835"/>
    </row>
    <row r="38" spans="1:191" s="892" customFormat="1" ht="12" customHeight="1">
      <c r="A38" s="1230"/>
      <c r="B38" s="1232">
        <v>1</v>
      </c>
      <c r="C38" s="1234">
        <v>1</v>
      </c>
      <c r="D38" s="1236"/>
      <c r="E38" s="1237"/>
      <c r="F38" s="1237"/>
      <c r="G38" s="1237"/>
      <c r="H38" s="1237"/>
      <c r="I38" s="1237"/>
      <c r="J38" s="1237"/>
      <c r="K38" s="1256" t="str">
        <f>IF(TRIM(入力1!A38)&lt;&gt;"",入力1!A38,"")</f>
        <v/>
      </c>
      <c r="L38" s="1258">
        <f>IF(TRIM(入力1!B38)&lt;&gt;"",入力1!B38,"")</f>
        <v>1</v>
      </c>
      <c r="M38" s="1260">
        <f>C38</f>
        <v>1</v>
      </c>
      <c r="N38" s="1184"/>
      <c r="O38" s="1262"/>
      <c r="P38" s="1262"/>
      <c r="Q38" s="1264"/>
      <c r="R38" s="1265"/>
      <c r="S38" s="1254"/>
      <c r="T38" s="1282"/>
      <c r="U38" s="1283"/>
      <c r="V38" s="1272"/>
      <c r="W38" s="1273"/>
      <c r="X38" s="1272"/>
      <c r="Y38" s="1273"/>
      <c r="Z38" s="1272"/>
      <c r="AA38" s="1273"/>
      <c r="AB38" s="1276"/>
      <c r="AC38" s="1277"/>
      <c r="AD38" s="1277"/>
      <c r="AE38" s="1278"/>
      <c r="AF38" s="1217"/>
      <c r="AG38" s="1218"/>
      <c r="AH38" s="1218"/>
      <c r="AI38" s="1219"/>
      <c r="AJ38" s="1217"/>
      <c r="AK38" s="1218"/>
      <c r="AL38" s="1218"/>
      <c r="AM38" s="1219"/>
      <c r="AN38" s="1217"/>
      <c r="AO38" s="1218"/>
      <c r="AP38" s="1218"/>
      <c r="AQ38" s="1219"/>
      <c r="AR38" s="1240"/>
      <c r="AS38" s="1241"/>
      <c r="AT38" s="1241"/>
      <c r="AU38" s="1241"/>
      <c r="AV38" s="1242"/>
      <c r="AW38" s="1188"/>
      <c r="AX38" s="1189"/>
      <c r="AY38" s="1189"/>
      <c r="AZ38" s="1189"/>
      <c r="BA38" s="1189"/>
      <c r="BB38" s="1189"/>
      <c r="BC38" s="1190"/>
      <c r="BD38" s="1188"/>
      <c r="BE38" s="1189"/>
      <c r="BF38" s="1189"/>
      <c r="BG38" s="1189"/>
      <c r="BH38" s="1189"/>
      <c r="BI38" s="1189"/>
      <c r="BJ38" s="1190"/>
      <c r="BK38" s="1077" t="str">
        <f>IF(TRIM(入力2!AL36)&lt;&gt;"",IF(入力2!AL36&gt;=100000,MID(TEXT(入力2!AL36,"000000"),1,1),""),"")</f>
        <v/>
      </c>
      <c r="BL38" s="1063" t="str">
        <f>IF(TRIM(入力2!AL36)&lt;&gt;"",IF(入力2!AL36&gt;=10000,MID(TEXT(入力2!AL36,"000000"),2,1),""),"")</f>
        <v/>
      </c>
      <c r="BM38" s="1063" t="str">
        <f>IF(TRIM(入力2!AL36)&lt;&gt;"",IF(入力2!AL36&gt;=1000,MID(TEXT(入力2!AL36,"000000"),3,1),""),"")</f>
        <v/>
      </c>
      <c r="BN38" s="1063" t="str">
        <f>IF(TRIM(入力2!AL36)&lt;&gt;"",IF(入力2!AL36&gt;=100,MID(TEXT(入力2!AL36,"000000"),4,1),""),"")</f>
        <v/>
      </c>
      <c r="BO38" s="1063" t="str">
        <f>IF(TRIM(入力2!AL36)&lt;&gt;"",IF(入力2!AL36&gt;=10,MID(TEXT(入力2!AL36,"000000"),5,1),""),"")</f>
        <v/>
      </c>
      <c r="BP38" s="1079" t="str">
        <f>IF(TRIM(入力2!AL36)&lt;&gt;"",IF(入力2!AL36&gt;=0,MID(TEXT(入力2!AL36,"000000"),6,1),""),"0")</f>
        <v>0</v>
      </c>
      <c r="BQ38" s="1077" t="str">
        <f>IF(TRIM(入力2!AM36)&lt;&gt;"",IF(入力2!AM36&gt;=100000,MID(TEXT(入力2!AM36,"000000"),1,1),""),"")</f>
        <v/>
      </c>
      <c r="BR38" s="1063" t="str">
        <f>IF(TRIM(入力2!AM36)&lt;&gt;"",IF(入力2!AM36&gt;=10000,MID(TEXT(入力2!AM36,"000000"),2,1),""),"")</f>
        <v/>
      </c>
      <c r="BS38" s="1063" t="str">
        <f>IF(TRIM(入力2!AM36)&lt;&gt;"",IF(入力2!AM36&gt;=1000,MID(TEXT(入力2!AM36,"000000"),3,1),""),"")</f>
        <v/>
      </c>
      <c r="BT38" s="1063" t="str">
        <f>IF(TRIM(入力2!AM36)&lt;&gt;"",IF(入力2!AM36&gt;=100,MID(TEXT(入力2!AM36,"000000"),4,1),""),"")</f>
        <v/>
      </c>
      <c r="BU38" s="1063" t="str">
        <f>IF(TRIM(入力2!AM36)&lt;&gt;"",IF(入力2!AM36&gt;=10,MID(TEXT(入力2!AM36,"000000"),5,1),""),"")</f>
        <v/>
      </c>
      <c r="BV38" s="1079" t="str">
        <f>IF(TRIM(入力2!AM36)&lt;&gt;"",IF(入力2!AM36&gt;=0,MID(TEXT(入力2!AM36,"000000"),6,1),""),"0")</f>
        <v>0</v>
      </c>
      <c r="BW38" s="1095" t="str">
        <f>IF(TRIM(SUM(入力2!AJ36:AK36))&lt;&gt;"",IF(SUM(入力2!AJ36:AK36)&gt;=100000,MID(TEXT(SUM(入力2!AJ36:AK36),"000000"),1,1),""),"")</f>
        <v/>
      </c>
      <c r="BX38" s="1063" t="str">
        <f>IF(TRIM(SUM(入力2!AJ36:AK36))&lt;&gt;"",IF(SUM(入力2!AJ36:AK36)&gt;=10000,MID(TEXT(SUM(入力2!AJ36:AK36),"000000"),2,1),""),"")</f>
        <v/>
      </c>
      <c r="BY38" s="1063" t="str">
        <f>IF(TRIM(SUM(入力2!AJ36:AK36))&lt;&gt;"",IF(SUM(入力2!AJ36:AK36)&gt;=1000,MID(TEXT(SUM(入力2!AJ36:AK36),"000000"),3,1),""),"")</f>
        <v/>
      </c>
      <c r="BZ38" s="1063" t="str">
        <f>IF(TRIM(SUM(入力2!AJ36:AK36))&lt;&gt;"",IF(SUM(入力2!AJ36:AK36)&gt;=100,MID(TEXT(SUM(入力2!AJ36:AK36),"000000"),4,1),""),"")</f>
        <v/>
      </c>
      <c r="CA38" s="1063" t="str">
        <f>IF(TRIM(SUM(入力2!AJ36:AK36))&lt;&gt;"",IF(SUM(入力2!AJ36:AK36)&gt;=10,MID(TEXT(SUM(入力2!AJ36:AK36),"000000"),5,1),""),"")</f>
        <v/>
      </c>
      <c r="CB38" s="1109" t="str">
        <f>IF(TRIM(SUM(入力2!AJ36:AK36))&lt;&gt;"",IF(SUM(入力2!AJ36:AK36)&gt;=0,MID(TEXT(SUM(入力2!AJ36:AK36),"000000"),6,1),""),"0")</f>
        <v>0</v>
      </c>
      <c r="CC38" s="1095" t="str">
        <f>IF(TRIM(入力3!$AF23)&lt;&gt;"",IF(入力3!$AF23&gt;=10000000,MID(TEXT(入力3!$AF23,"00000000"),1,1),""),"")</f>
        <v/>
      </c>
      <c r="CD38" s="1097" t="str">
        <f>IF(TRIM(入力3!$AF23)&lt;&gt;"",IF(入力3!$AF23&gt;=1000000,MID(TEXT(入力3!$AF23,"00000000"),2,1),""),"")</f>
        <v/>
      </c>
      <c r="CE38" s="1059" t="str">
        <f>IF(TRIM(入力3!$AF23)&lt;&gt;"",IF(入力3!$AF23&gt;=100000,MID(TEXT(入力3!$AF23,"00000000"),3,1),""),"")</f>
        <v/>
      </c>
      <c r="CF38" s="1059" t="str">
        <f>IF(TRIM(入力3!$AF23)&lt;&gt;"",IF(入力3!$AF23&gt;=10000,MID(TEXT(入力3!$AF23,"00000000"),4,1),""),"")</f>
        <v/>
      </c>
      <c r="CG38" s="1059" t="str">
        <f>IF(TRIM(入力3!$AF23)&lt;&gt;"",IF(入力3!$AF23&gt;=1000,MID(TEXT(入力3!$AF23,"00000000"),5,1),""),"")</f>
        <v/>
      </c>
      <c r="CH38" s="1059" t="str">
        <f>IF(TRIM(入力3!$AF23)&lt;&gt;"",IF(入力3!$AF23&gt;=100,MID(TEXT(入力3!$AF23,"00000000"),6,1),""),"")</f>
        <v/>
      </c>
      <c r="CI38" s="1059" t="str">
        <f>IF(TRIM(入力3!$AF23)&lt;&gt;"",IF(入力3!$AF23&gt;=10,MID(TEXT(入力3!$AF23,"00000000"),7,1),""),"")</f>
        <v/>
      </c>
      <c r="CJ38" s="1093" t="str">
        <f>IF(TRIM(入力3!$AF23)&lt;&gt;"",IF(入力3!$AF23&gt;=1,MID(TEXT(入力3!$AF23,"00000000"),8,1),""),"0")</f>
        <v>0</v>
      </c>
      <c r="CK38" s="1060" t="str">
        <f>IF(TRIM(SUMIF(入力3!$AA$9:$AE$9,"インフレ手当",入力3!AA23:AE23))&lt;&gt;"",IF(SUMIF(入力3!$AA$9:$AE$9,"インフレ手当",入力3!AA23:AE23)&gt;=1000000,MID(TEXT(SUMIF(入力3!$AA$9:$AE$9,"インフレ手当",入力3!AA23:AE23),"00000000"),2,1),""),"")</f>
        <v/>
      </c>
      <c r="CL38" s="1059" t="str">
        <f>IF(TRIM(SUMIF(入力3!$AA$9:$AE$9,"インフレ手当",入力3!AA23:AE23))&lt;&gt;"",IF(SUMIF(入力3!$AA$9:$AE$9,"インフレ手当",入力3!AA23:AE23)&gt;=100000,MID(TEXT(SUMIF(入力3!$AA$9:$AE$9,"インフレ手当",入力3!AA23:AE23),"00000000"),3,1),""),"")</f>
        <v/>
      </c>
      <c r="CM38" s="1059" t="str">
        <f>IF(TRIM(SUMIF(入力3!$AA$9:$AE$9,"インフレ手当",入力3!AA23:AE23))&lt;&gt;"",IF(SUMIF(入力3!$AA$9:$AE$9,"インフレ手当",入力3!AA23:AE23)&gt;=10000,MID(TEXT(SUMIF(入力3!$AA$9:$AE$9,"インフレ手当",入力3!AA23:AE23),"00000000"),4,1),""),"")</f>
        <v/>
      </c>
      <c r="CN38" s="1059" t="str">
        <f>IF(TRIM(SUMIF(入力3!$AA$9:$AE$9,"インフレ手当",入力3!AA23:AE23))&lt;&gt;"",IF(SUMIF(入力3!$AA$9:$AE$9,"インフレ手当",入力3!AA23:AE23)&gt;=1000,MID(TEXT(SUMIF(入力3!$AA$9:$AE$9,"インフレ手当",入力3!AA23:AE23),"00000000"),5,1),""),"")</f>
        <v/>
      </c>
      <c r="CO38" s="1059" t="str">
        <f>IF(TRIM(SUMIF(入力3!$AA$9:$AE$9,"インフレ手当",入力3!AA23:AE23))&lt;&gt;"",IF(SUMIF(入力3!$AA$9:$AE$9,"インフレ手当",入力3!AA23:AE23)&gt;=100,MID(TEXT(SUMIF(入力3!$AA$9:$AE$9,"インフレ手当",入力3!AA23:AE23),"00000000"),6,1),""),"")</f>
        <v/>
      </c>
      <c r="CP38" s="1059" t="str">
        <f>IF(TRIM(SUMIF(入力3!$AA$9:$AE$9,"インフレ手当",入力3!AA23:AE23))&lt;&gt;"",IF(SUMIF(入力3!$AA$9:$AE$9,"インフレ手当",入力3!AA23:AE23)&gt;=10,MID(TEXT(SUMIF(入力3!$AA$9:$AE$9,"インフレ手当",入力3!AA23:AE23),"00000000"),7,1),""),"")</f>
        <v/>
      </c>
      <c r="CQ38" s="1076" t="str">
        <f>IF(TRIM(SUMIF(入力3!$AA$9:$AE$9,"インフレ手当",入力3!AA23:AE23))&lt;&gt;"",IF(SUMIF(入力3!$AA$9:$AE$9,"インフレ手当",入力3!AA23:AE23)&gt;=1,MID(TEXT(SUMIF(入力3!$AA$9:$AE$9,"インフレ手当",入力3!AA23:AE23),"00000000"),8,1),""),"0")</f>
        <v/>
      </c>
      <c r="CR38" s="1077" t="str">
        <f>IF(EO39=0,"-",IF(TRIM(入力3!Z23)&lt;&gt;"",IF(入力3!Z23&gt;=100,MID(TEXT(入力3!Z23,"000"),1,1),""),"-"))</f>
        <v>-</v>
      </c>
      <c r="CS38" s="1063" t="str">
        <f>IF(EO39=0,"-",IF(TRIM(入力3!Z23)&lt;&gt;"",IF(入力3!Z23&gt;=10,MID(TEXT(入力3!Z23,"000"),2,1),""),"-"))</f>
        <v>-</v>
      </c>
      <c r="CT38" s="1079" t="str">
        <f>IF(EO39=0,"-",IF(TRIM(入力3!Z23)&lt;&gt;"",IF(入力3!Z23&gt;=1,MID(TEXT(入力3!Z23,"000"),3,1),""),"-"))</f>
        <v>-</v>
      </c>
      <c r="CU38" s="1067"/>
      <c r="CV38" s="1068"/>
      <c r="CW38" s="1069"/>
      <c r="CX38" s="1205"/>
      <c r="CY38" s="1206"/>
      <c r="CZ38" s="1207"/>
      <c r="DA38" s="1188"/>
      <c r="DB38" s="1189"/>
      <c r="DC38" s="1189"/>
      <c r="DD38" s="1189"/>
      <c r="DE38" s="1190"/>
      <c r="DF38" s="1184"/>
      <c r="DG38" s="1188"/>
      <c r="DH38" s="1189"/>
      <c r="DI38" s="1189"/>
      <c r="DJ38" s="1190"/>
      <c r="DK38" s="1184"/>
      <c r="DL38" s="1188"/>
      <c r="DM38" s="1189"/>
      <c r="DN38" s="1189"/>
      <c r="DO38" s="1189"/>
      <c r="DP38" s="1190"/>
      <c r="DQ38" s="1184"/>
      <c r="DR38" s="1188"/>
      <c r="DS38" s="1189"/>
      <c r="DT38" s="1189"/>
      <c r="DU38" s="1189"/>
      <c r="DV38" s="1189"/>
      <c r="DW38" s="1026"/>
      <c r="DX38" s="865"/>
      <c r="DY38" s="865"/>
      <c r="DZ38" s="865"/>
      <c r="EA38" s="865"/>
      <c r="EB38" s="865"/>
      <c r="EC38" s="865"/>
      <c r="ED38" s="865"/>
      <c r="EE38" s="865"/>
      <c r="EF38" s="865"/>
      <c r="EG38" s="865"/>
      <c r="EH38" s="872" t="s">
        <v>572</v>
      </c>
      <c r="EI38" s="872" t="s">
        <v>39</v>
      </c>
      <c r="EJ38" s="862" t="s">
        <v>368</v>
      </c>
      <c r="EK38" s="862"/>
      <c r="EL38" s="865"/>
      <c r="EM38" s="865"/>
      <c r="EN38" s="865"/>
      <c r="EO38" s="865"/>
      <c r="EP38" s="835"/>
      <c r="EQ38" s="835"/>
      <c r="ER38" s="835"/>
      <c r="ES38" s="835"/>
      <c r="ET38" s="835"/>
      <c r="EU38" s="835"/>
      <c r="EV38" s="835"/>
      <c r="EW38" s="835"/>
      <c r="EX38" s="835"/>
      <c r="EY38" s="835"/>
      <c r="EZ38" s="835"/>
      <c r="FA38" s="835"/>
      <c r="FB38" s="835"/>
      <c r="FC38" s="835"/>
      <c r="FD38" s="835"/>
      <c r="FE38" s="835"/>
      <c r="FF38" s="835"/>
      <c r="FG38" s="835"/>
      <c r="FH38" s="835"/>
      <c r="FI38" s="835"/>
      <c r="FJ38" s="835"/>
      <c r="FK38" s="835"/>
      <c r="FL38" s="835"/>
      <c r="FM38" s="835"/>
      <c r="FN38" s="835"/>
      <c r="FO38" s="835"/>
      <c r="FP38" s="835"/>
      <c r="FQ38" s="835"/>
      <c r="FR38" s="835"/>
      <c r="FS38" s="835"/>
      <c r="FT38" s="835"/>
      <c r="FU38" s="835"/>
      <c r="FV38" s="835"/>
      <c r="FW38" s="835"/>
      <c r="FX38" s="835"/>
      <c r="FY38" s="835"/>
      <c r="FZ38" s="835"/>
      <c r="GA38" s="835"/>
      <c r="GB38" s="835"/>
      <c r="GC38" s="835"/>
      <c r="GD38" s="835"/>
      <c r="GE38" s="835"/>
      <c r="GF38" s="835"/>
      <c r="GG38" s="835"/>
      <c r="GH38" s="835"/>
      <c r="GI38" s="835"/>
    </row>
    <row r="39" spans="1:191" s="892" customFormat="1" ht="12" customHeight="1">
      <c r="A39" s="1231"/>
      <c r="B39" s="1233"/>
      <c r="C39" s="1235"/>
      <c r="D39" s="1238"/>
      <c r="E39" s="1239"/>
      <c r="F39" s="1239"/>
      <c r="G39" s="1239"/>
      <c r="H39" s="1239"/>
      <c r="I39" s="1239"/>
      <c r="J39" s="1239"/>
      <c r="K39" s="1256"/>
      <c r="L39" s="1258"/>
      <c r="M39" s="1279"/>
      <c r="N39" s="1199"/>
      <c r="O39" s="1262"/>
      <c r="P39" s="1262"/>
      <c r="Q39" s="1280"/>
      <c r="R39" s="1281"/>
      <c r="S39" s="1294"/>
      <c r="T39" s="1282"/>
      <c r="U39" s="1283"/>
      <c r="V39" s="1284"/>
      <c r="W39" s="1285"/>
      <c r="X39" s="1284"/>
      <c r="Y39" s="1285"/>
      <c r="Z39" s="1284"/>
      <c r="AA39" s="1285"/>
      <c r="AB39" s="1227"/>
      <c r="AC39" s="1289"/>
      <c r="AD39" s="1289"/>
      <c r="AE39" s="1290"/>
      <c r="AF39" s="1286"/>
      <c r="AG39" s="1287"/>
      <c r="AH39" s="1287"/>
      <c r="AI39" s="1288"/>
      <c r="AJ39" s="1286"/>
      <c r="AK39" s="1287"/>
      <c r="AL39" s="1287"/>
      <c r="AM39" s="1288"/>
      <c r="AN39" s="1286"/>
      <c r="AO39" s="1287"/>
      <c r="AP39" s="1287"/>
      <c r="AQ39" s="1288"/>
      <c r="AR39" s="1291"/>
      <c r="AS39" s="1292"/>
      <c r="AT39" s="1292"/>
      <c r="AU39" s="1292"/>
      <c r="AV39" s="1293"/>
      <c r="AW39" s="1196"/>
      <c r="AX39" s="1197"/>
      <c r="AY39" s="1197"/>
      <c r="AZ39" s="1197"/>
      <c r="BA39" s="1197"/>
      <c r="BB39" s="1197"/>
      <c r="BC39" s="1198"/>
      <c r="BD39" s="1196"/>
      <c r="BE39" s="1197"/>
      <c r="BF39" s="1197"/>
      <c r="BG39" s="1197"/>
      <c r="BH39" s="1197"/>
      <c r="BI39" s="1197"/>
      <c r="BJ39" s="1198"/>
      <c r="BK39" s="1078"/>
      <c r="BL39" s="1064"/>
      <c r="BM39" s="1064"/>
      <c r="BN39" s="1064"/>
      <c r="BO39" s="1064"/>
      <c r="BP39" s="1080"/>
      <c r="BQ39" s="1078"/>
      <c r="BR39" s="1064"/>
      <c r="BS39" s="1064"/>
      <c r="BT39" s="1064"/>
      <c r="BU39" s="1064"/>
      <c r="BV39" s="1080"/>
      <c r="BW39" s="1096"/>
      <c r="BX39" s="1064"/>
      <c r="BY39" s="1064"/>
      <c r="BZ39" s="1064"/>
      <c r="CA39" s="1064"/>
      <c r="CB39" s="1110"/>
      <c r="CC39" s="1096"/>
      <c r="CD39" s="1098"/>
      <c r="CE39" s="1059"/>
      <c r="CF39" s="1059"/>
      <c r="CG39" s="1059"/>
      <c r="CH39" s="1059"/>
      <c r="CI39" s="1059"/>
      <c r="CJ39" s="1093"/>
      <c r="CK39" s="1060"/>
      <c r="CL39" s="1059"/>
      <c r="CM39" s="1059"/>
      <c r="CN39" s="1059"/>
      <c r="CO39" s="1059"/>
      <c r="CP39" s="1059"/>
      <c r="CQ39" s="1076"/>
      <c r="CR39" s="1078"/>
      <c r="CS39" s="1064"/>
      <c r="CT39" s="1080"/>
      <c r="CU39" s="1070"/>
      <c r="CV39" s="1071"/>
      <c r="CW39" s="1072"/>
      <c r="CX39" s="1208"/>
      <c r="CY39" s="1209"/>
      <c r="CZ39" s="1210"/>
      <c r="DA39" s="1196"/>
      <c r="DB39" s="1197"/>
      <c r="DC39" s="1197"/>
      <c r="DD39" s="1197"/>
      <c r="DE39" s="1198"/>
      <c r="DF39" s="1199"/>
      <c r="DG39" s="1196"/>
      <c r="DH39" s="1197"/>
      <c r="DI39" s="1197"/>
      <c r="DJ39" s="1198"/>
      <c r="DK39" s="1199"/>
      <c r="DL39" s="1196"/>
      <c r="DM39" s="1197"/>
      <c r="DN39" s="1197"/>
      <c r="DO39" s="1197"/>
      <c r="DP39" s="1198"/>
      <c r="DQ39" s="1199"/>
      <c r="DR39" s="1196"/>
      <c r="DS39" s="1197"/>
      <c r="DT39" s="1197"/>
      <c r="DU39" s="1197"/>
      <c r="DV39" s="1197"/>
      <c r="DW39" s="1026"/>
      <c r="DX39" s="865"/>
      <c r="DY39" s="865"/>
      <c r="DZ39" s="865"/>
      <c r="EA39" s="865"/>
      <c r="EB39" s="865"/>
      <c r="EC39" s="865"/>
      <c r="ED39" s="865"/>
      <c r="EE39" s="865"/>
      <c r="EF39" s="865"/>
      <c r="EG39" s="865"/>
      <c r="EH39" s="872" t="s">
        <v>50</v>
      </c>
      <c r="EI39" s="872" t="s">
        <v>40</v>
      </c>
      <c r="EJ39" s="862" t="s">
        <v>369</v>
      </c>
      <c r="EK39" s="862"/>
      <c r="EL39" s="865">
        <f t="shared" ref="EL39" si="57">IF(OR(CU38=99.9,CU38=""),0,1)</f>
        <v>0</v>
      </c>
      <c r="EM39" s="865"/>
      <c r="EN39" s="865">
        <f>IF(入力3!AF23=" ",0,1)</f>
        <v>0</v>
      </c>
      <c r="EO39" s="865">
        <f>IF(EL39+EN39=0,0,1)</f>
        <v>0</v>
      </c>
      <c r="EP39" s="835"/>
      <c r="EQ39" s="835"/>
      <c r="ER39" s="835"/>
      <c r="ES39" s="835"/>
      <c r="ET39" s="835"/>
      <c r="EU39" s="835"/>
      <c r="EV39" s="835"/>
      <c r="EW39" s="835"/>
      <c r="EX39" s="835"/>
      <c r="EY39" s="835"/>
      <c r="EZ39" s="835"/>
      <c r="FA39" s="835"/>
      <c r="FB39" s="835"/>
      <c r="FC39" s="835"/>
      <c r="FD39" s="835"/>
      <c r="FE39" s="835"/>
      <c r="FF39" s="835"/>
      <c r="FG39" s="835"/>
      <c r="FH39" s="835"/>
      <c r="FI39" s="835"/>
      <c r="FJ39" s="835"/>
      <c r="FK39" s="835"/>
      <c r="FL39" s="835"/>
      <c r="FM39" s="835"/>
      <c r="FN39" s="835"/>
      <c r="FO39" s="835"/>
      <c r="FP39" s="835"/>
      <c r="FQ39" s="835"/>
      <c r="FR39" s="835"/>
      <c r="FS39" s="835"/>
      <c r="FT39" s="835"/>
      <c r="FU39" s="835"/>
      <c r="FV39" s="835"/>
      <c r="FW39" s="835"/>
      <c r="FX39" s="835"/>
      <c r="FY39" s="835"/>
      <c r="FZ39" s="835"/>
      <c r="GA39" s="835"/>
      <c r="GB39" s="835"/>
      <c r="GC39" s="835"/>
      <c r="GD39" s="835"/>
      <c r="GE39" s="835"/>
      <c r="GF39" s="835"/>
      <c r="GG39" s="835"/>
      <c r="GH39" s="835"/>
      <c r="GI39" s="835"/>
    </row>
    <row r="40" spans="1:191" s="892" customFormat="1" ht="12" customHeight="1">
      <c r="A40" s="1230"/>
      <c r="B40" s="1232">
        <v>1</v>
      </c>
      <c r="C40" s="1234">
        <v>2</v>
      </c>
      <c r="D40" s="1236"/>
      <c r="E40" s="1237"/>
      <c r="F40" s="1237"/>
      <c r="G40" s="1237"/>
      <c r="H40" s="1237"/>
      <c r="I40" s="1237"/>
      <c r="J40" s="1237"/>
      <c r="K40" s="1256" t="str">
        <f>IF(TRIM(入力1!A40)&lt;&gt;"",入力1!A40,"")</f>
        <v/>
      </c>
      <c r="L40" s="1258">
        <f>IF(TRIM(入力1!B40)&lt;&gt;"",入力1!B40,"")</f>
        <v>1</v>
      </c>
      <c r="M40" s="1260">
        <f>C40</f>
        <v>2</v>
      </c>
      <c r="N40" s="1184"/>
      <c r="O40" s="1262"/>
      <c r="P40" s="1262"/>
      <c r="Q40" s="1264"/>
      <c r="R40" s="1265"/>
      <c r="S40" s="1254"/>
      <c r="T40" s="1282"/>
      <c r="U40" s="1283"/>
      <c r="V40" s="1272"/>
      <c r="W40" s="1273"/>
      <c r="X40" s="1272"/>
      <c r="Y40" s="1273"/>
      <c r="Z40" s="1272"/>
      <c r="AA40" s="1273"/>
      <c r="AB40" s="1276"/>
      <c r="AC40" s="1277"/>
      <c r="AD40" s="1277"/>
      <c r="AE40" s="1278"/>
      <c r="AF40" s="1217"/>
      <c r="AG40" s="1218"/>
      <c r="AH40" s="1218"/>
      <c r="AI40" s="1219"/>
      <c r="AJ40" s="1217"/>
      <c r="AK40" s="1218"/>
      <c r="AL40" s="1218"/>
      <c r="AM40" s="1219"/>
      <c r="AN40" s="1217"/>
      <c r="AO40" s="1218"/>
      <c r="AP40" s="1218"/>
      <c r="AQ40" s="1219"/>
      <c r="AR40" s="1240"/>
      <c r="AS40" s="1241"/>
      <c r="AT40" s="1241"/>
      <c r="AU40" s="1241"/>
      <c r="AV40" s="1242"/>
      <c r="AW40" s="1188"/>
      <c r="AX40" s="1189"/>
      <c r="AY40" s="1189"/>
      <c r="AZ40" s="1189"/>
      <c r="BA40" s="1189"/>
      <c r="BB40" s="1189"/>
      <c r="BC40" s="1190"/>
      <c r="BD40" s="1188"/>
      <c r="BE40" s="1189"/>
      <c r="BF40" s="1189"/>
      <c r="BG40" s="1189"/>
      <c r="BH40" s="1189"/>
      <c r="BI40" s="1189"/>
      <c r="BJ40" s="1190"/>
      <c r="BK40" s="1077" t="str">
        <f>IF(TRIM(入力2!AL38)&lt;&gt;"",IF(入力2!AL38&gt;=100000,MID(TEXT(入力2!AL38,"000000"),1,1),""),"")</f>
        <v/>
      </c>
      <c r="BL40" s="1063" t="str">
        <f>IF(TRIM(入力2!AL38)&lt;&gt;"",IF(入力2!AL38&gt;=10000,MID(TEXT(入力2!AL38,"000000"),2,1),""),"")</f>
        <v/>
      </c>
      <c r="BM40" s="1063" t="str">
        <f>IF(TRIM(入力2!AL38)&lt;&gt;"",IF(入力2!AL38&gt;=1000,MID(TEXT(入力2!AL38,"000000"),3,1),""),"")</f>
        <v/>
      </c>
      <c r="BN40" s="1063" t="str">
        <f>IF(TRIM(入力2!AL38)&lt;&gt;"",IF(入力2!AL38&gt;=100,MID(TEXT(入力2!AL38,"000000"),4,1),""),"")</f>
        <v/>
      </c>
      <c r="BO40" s="1063" t="str">
        <f>IF(TRIM(入力2!AL38)&lt;&gt;"",IF(入力2!AL38&gt;=10,MID(TEXT(入力2!AL38,"000000"),5,1),""),"")</f>
        <v/>
      </c>
      <c r="BP40" s="1079" t="str">
        <f>IF(TRIM(入力2!AL38)&lt;&gt;"",IF(入力2!AL38&gt;=0,MID(TEXT(入力2!AL38,"000000"),6,1),""),"0")</f>
        <v>0</v>
      </c>
      <c r="BQ40" s="1077" t="str">
        <f>IF(TRIM(入力2!AM38)&lt;&gt;"",IF(入力2!AM38&gt;=100000,MID(TEXT(入力2!AM38,"000000"),1,1),""),"")</f>
        <v/>
      </c>
      <c r="BR40" s="1063" t="str">
        <f>IF(TRIM(入力2!AM38)&lt;&gt;"",IF(入力2!AM38&gt;=10000,MID(TEXT(入力2!AM38,"000000"),2,1),""),"")</f>
        <v/>
      </c>
      <c r="BS40" s="1063" t="str">
        <f>IF(TRIM(入力2!AM38)&lt;&gt;"",IF(入力2!AM38&gt;=1000,MID(TEXT(入力2!AM38,"000000"),3,1),""),"")</f>
        <v/>
      </c>
      <c r="BT40" s="1063" t="str">
        <f>IF(TRIM(入力2!AM38)&lt;&gt;"",IF(入力2!AM38&gt;=100,MID(TEXT(入力2!AM38,"000000"),4,1),""),"")</f>
        <v/>
      </c>
      <c r="BU40" s="1063" t="str">
        <f>IF(TRIM(入力2!AM38)&lt;&gt;"",IF(入力2!AM38&gt;=10,MID(TEXT(入力2!AM38,"000000"),5,1),""),"")</f>
        <v/>
      </c>
      <c r="BV40" s="1079" t="str">
        <f>IF(TRIM(入力2!AM38)&lt;&gt;"",IF(入力2!AM38&gt;=0,MID(TEXT(入力2!AM38,"000000"),6,1),""),"0")</f>
        <v>0</v>
      </c>
      <c r="BW40" s="1095" t="str">
        <f>IF(TRIM(SUM(入力2!AJ38:AK38))&lt;&gt;"",IF(SUM(入力2!AJ38:AK38)&gt;=100000,MID(TEXT(SUM(入力2!AJ38:AK38),"000000"),1,1),""),"")</f>
        <v/>
      </c>
      <c r="BX40" s="1063" t="str">
        <f>IF(TRIM(SUM(入力2!AJ38:AK38))&lt;&gt;"",IF(SUM(入力2!AJ38:AK38)&gt;=10000,MID(TEXT(SUM(入力2!AJ38:AK38),"000000"),2,1),""),"")</f>
        <v/>
      </c>
      <c r="BY40" s="1063" t="str">
        <f>IF(TRIM(SUM(入力2!AJ38:AK38))&lt;&gt;"",IF(SUM(入力2!AJ38:AK38)&gt;=1000,MID(TEXT(SUM(入力2!AJ38:AK38),"000000"),3,1),""),"")</f>
        <v/>
      </c>
      <c r="BZ40" s="1063" t="str">
        <f>IF(TRIM(SUM(入力2!AJ38:AK38))&lt;&gt;"",IF(SUM(入力2!AJ38:AK38)&gt;=100,MID(TEXT(SUM(入力2!AJ38:AK38),"000000"),4,1),""),"")</f>
        <v/>
      </c>
      <c r="CA40" s="1063" t="str">
        <f>IF(TRIM(SUM(入力2!AJ38:AK38))&lt;&gt;"",IF(SUM(入力2!AJ38:AK38)&gt;=10,MID(TEXT(SUM(入力2!AJ38:AK38),"000000"),5,1),""),"")</f>
        <v/>
      </c>
      <c r="CB40" s="1109" t="str">
        <f>IF(TRIM(SUM(入力2!AJ38:AK38))&lt;&gt;"",IF(SUM(入力2!AJ38:AK38)&gt;=0,MID(TEXT(SUM(入力2!AJ38:AK38),"000000"),6,1),""),"0")</f>
        <v>0</v>
      </c>
      <c r="CC40" s="1095" t="str">
        <f>IF(TRIM(入力3!$AF24)&lt;&gt;"",IF(入力3!$AF24&gt;=10000000,MID(TEXT(入力3!$AF24,"00000000"),1,1),""),"")</f>
        <v/>
      </c>
      <c r="CD40" s="1097" t="str">
        <f>IF(TRIM(入力3!$AF24)&lt;&gt;"",IF(入力3!$AF24&gt;=1000000,MID(TEXT(入力3!$AF24,"00000000"),2,1),""),"")</f>
        <v/>
      </c>
      <c r="CE40" s="1059" t="str">
        <f>IF(TRIM(入力3!$AF24)&lt;&gt;"",IF(入力3!$AF24&gt;=100000,MID(TEXT(入力3!$AF24,"00000000"),3,1),""),"")</f>
        <v/>
      </c>
      <c r="CF40" s="1059" t="str">
        <f>IF(TRIM(入力3!$AF24)&lt;&gt;"",IF(入力3!$AF24&gt;=10000,MID(TEXT(入力3!$AF24,"00000000"),4,1),""),"")</f>
        <v/>
      </c>
      <c r="CG40" s="1059" t="str">
        <f>IF(TRIM(入力3!$AF24)&lt;&gt;"",IF(入力3!$AF24&gt;=1000,MID(TEXT(入力3!$AF24,"00000000"),5,1),""),"")</f>
        <v/>
      </c>
      <c r="CH40" s="1059" t="str">
        <f>IF(TRIM(入力3!$AF24)&lt;&gt;"",IF(入力3!$AF24&gt;=100,MID(TEXT(入力3!$AF24,"00000000"),6,1),""),"")</f>
        <v/>
      </c>
      <c r="CI40" s="1059" t="str">
        <f>IF(TRIM(入力3!$AF24)&lt;&gt;"",IF(入力3!$AF24&gt;=10,MID(TEXT(入力3!$AF24,"00000000"),7,1),""),"")</f>
        <v/>
      </c>
      <c r="CJ40" s="1093" t="str">
        <f>IF(TRIM(入力3!$AF24)&lt;&gt;"",IF(入力3!$AF24&gt;=1,MID(TEXT(入力3!$AF24,"00000000"),8,1),""),"0")</f>
        <v>0</v>
      </c>
      <c r="CK40" s="1060" t="str">
        <f>IF(TRIM(SUMIF(入力3!$AA$9:$AE$9,"インフレ手当",入力3!AA24:AE24))&lt;&gt;"",IF(SUMIF(入力3!$AA$9:$AE$9,"インフレ手当",入力3!AA24:AE24)&gt;=1000000,MID(TEXT(SUMIF(入力3!$AA$9:$AE$9,"インフレ手当",入力3!AA24:AE24),"00000000"),2,1),""),"")</f>
        <v/>
      </c>
      <c r="CL40" s="1059" t="str">
        <f>IF(TRIM(SUMIF(入力3!$AA$9:$AE$9,"インフレ手当",入力3!AA24:AE24))&lt;&gt;"",IF(SUMIF(入力3!$AA$9:$AE$9,"インフレ手当",入力3!AA24:AE24)&gt;=100000,MID(TEXT(SUMIF(入力3!$AA$9:$AE$9,"インフレ手当",入力3!AA24:AE24),"00000000"),3,1),""),"")</f>
        <v/>
      </c>
      <c r="CM40" s="1059" t="str">
        <f>IF(TRIM(SUMIF(入力3!$AA$9:$AE$9,"インフレ手当",入力3!AA24:AE24))&lt;&gt;"",IF(SUMIF(入力3!$AA$9:$AE$9,"インフレ手当",入力3!AA24:AE24)&gt;=10000,MID(TEXT(SUMIF(入力3!$AA$9:$AE$9,"インフレ手当",入力3!AA24:AE24),"00000000"),4,1),""),"")</f>
        <v/>
      </c>
      <c r="CN40" s="1059" t="str">
        <f>IF(TRIM(SUMIF(入力3!$AA$9:$AE$9,"インフレ手当",入力3!AA24:AE24))&lt;&gt;"",IF(SUMIF(入力3!$AA$9:$AE$9,"インフレ手当",入力3!AA24:AE24)&gt;=1000,MID(TEXT(SUMIF(入力3!$AA$9:$AE$9,"インフレ手当",入力3!AA24:AE24),"00000000"),5,1),""),"")</f>
        <v/>
      </c>
      <c r="CO40" s="1059" t="str">
        <f>IF(TRIM(SUMIF(入力3!$AA$9:$AE$9,"インフレ手当",入力3!AA24:AE24))&lt;&gt;"",IF(SUMIF(入力3!$AA$9:$AE$9,"インフレ手当",入力3!AA24:AE24)&gt;=100,MID(TEXT(SUMIF(入力3!$AA$9:$AE$9,"インフレ手当",入力3!AA24:AE24),"00000000"),6,1),""),"")</f>
        <v/>
      </c>
      <c r="CP40" s="1059" t="str">
        <f>IF(TRIM(SUMIF(入力3!$AA$9:$AE$9,"インフレ手当",入力3!AA24:AE24))&lt;&gt;"",IF(SUMIF(入力3!$AA$9:$AE$9,"インフレ手当",入力3!AA24:AE24)&gt;=10,MID(TEXT(SUMIF(入力3!$AA$9:$AE$9,"インフレ手当",入力3!AA24:AE24),"00000000"),7,1),""),"")</f>
        <v/>
      </c>
      <c r="CQ40" s="1076" t="str">
        <f>IF(TRIM(SUMIF(入力3!$AA$9:$AE$9,"インフレ手当",入力3!AA24:AE24))&lt;&gt;"",IF(SUMIF(入力3!$AA$9:$AE$9,"インフレ手当",入力3!AA24:AE24)&gt;=1,MID(TEXT(SUMIF(入力3!$AA$9:$AE$9,"インフレ手当",入力3!AA24:AE24),"00000000"),8,1),""),"0")</f>
        <v/>
      </c>
      <c r="CR40" s="1077" t="str">
        <f>IF(EO41=0,"-",IF(TRIM(入力3!Z24)&lt;&gt;"",IF(入力3!Z24&gt;=100,MID(TEXT(入力3!Z24,"000"),1,1),""),"-"))</f>
        <v>-</v>
      </c>
      <c r="CS40" s="1063" t="str">
        <f>IF(EO41=0,"-",IF(TRIM(入力3!Z24)&lt;&gt;"",IF(入力3!Z24&gt;=10,MID(TEXT(入力3!Z24,"000"),2,1),""),"-"))</f>
        <v>-</v>
      </c>
      <c r="CT40" s="1079" t="str">
        <f>IF(EO41=0,"-",IF(TRIM(入力3!Z24)&lt;&gt;"",IF(入力3!Z24&gt;=1,MID(TEXT(入力3!Z24,"000"),3,1),""),"-"))</f>
        <v>-</v>
      </c>
      <c r="CU40" s="1067"/>
      <c r="CV40" s="1068"/>
      <c r="CW40" s="1069"/>
      <c r="CX40" s="1205"/>
      <c r="CY40" s="1206"/>
      <c r="CZ40" s="1207"/>
      <c r="DA40" s="1188"/>
      <c r="DB40" s="1189"/>
      <c r="DC40" s="1189"/>
      <c r="DD40" s="1189"/>
      <c r="DE40" s="1190"/>
      <c r="DF40" s="1184"/>
      <c r="DG40" s="1188"/>
      <c r="DH40" s="1189"/>
      <c r="DI40" s="1189"/>
      <c r="DJ40" s="1190"/>
      <c r="DK40" s="1184"/>
      <c r="DL40" s="1188"/>
      <c r="DM40" s="1189"/>
      <c r="DN40" s="1189"/>
      <c r="DO40" s="1189"/>
      <c r="DP40" s="1190"/>
      <c r="DQ40" s="1184"/>
      <c r="DR40" s="1188"/>
      <c r="DS40" s="1189"/>
      <c r="DT40" s="1189"/>
      <c r="DU40" s="1189"/>
      <c r="DV40" s="1189"/>
      <c r="DW40" s="1026"/>
      <c r="DX40" s="865"/>
      <c r="DY40" s="865"/>
      <c r="DZ40" s="865"/>
      <c r="EA40" s="865"/>
      <c r="EB40" s="865"/>
      <c r="EC40" s="865"/>
      <c r="ED40" s="865"/>
      <c r="EE40" s="865"/>
      <c r="EF40" s="865"/>
      <c r="EG40" s="865"/>
      <c r="EH40" s="872" t="s">
        <v>51</v>
      </c>
      <c r="EI40" s="872" t="s">
        <v>41</v>
      </c>
      <c r="EJ40" s="862" t="s">
        <v>370</v>
      </c>
      <c r="EK40" s="862"/>
      <c r="EL40" s="865"/>
      <c r="EM40" s="865"/>
      <c r="EN40" s="865"/>
      <c r="EO40" s="865"/>
      <c r="EP40" s="835"/>
      <c r="EQ40" s="835"/>
      <c r="ER40" s="835"/>
      <c r="ES40" s="835"/>
      <c r="ET40" s="835"/>
      <c r="EU40" s="835"/>
      <c r="EV40" s="835"/>
      <c r="EW40" s="835"/>
      <c r="EX40" s="835"/>
      <c r="EY40" s="835"/>
      <c r="EZ40" s="835"/>
      <c r="FA40" s="835"/>
      <c r="FB40" s="835"/>
      <c r="FC40" s="835"/>
      <c r="FD40" s="835"/>
      <c r="FE40" s="835"/>
      <c r="FF40" s="835"/>
      <c r="FG40" s="835"/>
      <c r="FH40" s="835"/>
      <c r="FI40" s="835"/>
      <c r="FJ40" s="835"/>
      <c r="FK40" s="835"/>
      <c r="FL40" s="835"/>
      <c r="FM40" s="835"/>
      <c r="FN40" s="835"/>
      <c r="FO40" s="835"/>
      <c r="FP40" s="835"/>
      <c r="FQ40" s="835"/>
      <c r="FR40" s="835"/>
      <c r="FS40" s="835"/>
      <c r="FT40" s="835"/>
      <c r="FU40" s="835"/>
      <c r="FV40" s="835"/>
      <c r="FW40" s="835"/>
      <c r="FX40" s="835"/>
      <c r="FY40" s="835"/>
      <c r="FZ40" s="835"/>
      <c r="GA40" s="835"/>
      <c r="GB40" s="835"/>
      <c r="GC40" s="835"/>
      <c r="GD40" s="835"/>
      <c r="GE40" s="835"/>
      <c r="GF40" s="835"/>
      <c r="GG40" s="835"/>
      <c r="GH40" s="835"/>
      <c r="GI40" s="835"/>
    </row>
    <row r="41" spans="1:191" s="892" customFormat="1" ht="12" customHeight="1">
      <c r="A41" s="1231"/>
      <c r="B41" s="1233"/>
      <c r="C41" s="1235"/>
      <c r="D41" s="1238"/>
      <c r="E41" s="1239"/>
      <c r="F41" s="1239"/>
      <c r="G41" s="1239"/>
      <c r="H41" s="1239"/>
      <c r="I41" s="1239"/>
      <c r="J41" s="1239"/>
      <c r="K41" s="1256"/>
      <c r="L41" s="1258"/>
      <c r="M41" s="1279"/>
      <c r="N41" s="1199"/>
      <c r="O41" s="1262"/>
      <c r="P41" s="1262"/>
      <c r="Q41" s="1280"/>
      <c r="R41" s="1281"/>
      <c r="S41" s="1294"/>
      <c r="T41" s="1282"/>
      <c r="U41" s="1283"/>
      <c r="V41" s="1284"/>
      <c r="W41" s="1285"/>
      <c r="X41" s="1284"/>
      <c r="Y41" s="1285"/>
      <c r="Z41" s="1284"/>
      <c r="AA41" s="1285"/>
      <c r="AB41" s="1227"/>
      <c r="AC41" s="1289"/>
      <c r="AD41" s="1289"/>
      <c r="AE41" s="1290"/>
      <c r="AF41" s="1286"/>
      <c r="AG41" s="1287"/>
      <c r="AH41" s="1287"/>
      <c r="AI41" s="1288"/>
      <c r="AJ41" s="1286"/>
      <c r="AK41" s="1287"/>
      <c r="AL41" s="1287"/>
      <c r="AM41" s="1288"/>
      <c r="AN41" s="1286"/>
      <c r="AO41" s="1287"/>
      <c r="AP41" s="1287"/>
      <c r="AQ41" s="1288"/>
      <c r="AR41" s="1291"/>
      <c r="AS41" s="1292"/>
      <c r="AT41" s="1292"/>
      <c r="AU41" s="1292"/>
      <c r="AV41" s="1293"/>
      <c r="AW41" s="1196"/>
      <c r="AX41" s="1197"/>
      <c r="AY41" s="1197"/>
      <c r="AZ41" s="1197"/>
      <c r="BA41" s="1197"/>
      <c r="BB41" s="1197"/>
      <c r="BC41" s="1198"/>
      <c r="BD41" s="1196"/>
      <c r="BE41" s="1197"/>
      <c r="BF41" s="1197"/>
      <c r="BG41" s="1197"/>
      <c r="BH41" s="1197"/>
      <c r="BI41" s="1197"/>
      <c r="BJ41" s="1198"/>
      <c r="BK41" s="1078"/>
      <c r="BL41" s="1064"/>
      <c r="BM41" s="1064"/>
      <c r="BN41" s="1064"/>
      <c r="BO41" s="1064"/>
      <c r="BP41" s="1080"/>
      <c r="BQ41" s="1078"/>
      <c r="BR41" s="1064"/>
      <c r="BS41" s="1064"/>
      <c r="BT41" s="1064"/>
      <c r="BU41" s="1064"/>
      <c r="BV41" s="1080"/>
      <c r="BW41" s="1096"/>
      <c r="BX41" s="1064"/>
      <c r="BY41" s="1064"/>
      <c r="BZ41" s="1064"/>
      <c r="CA41" s="1064"/>
      <c r="CB41" s="1110"/>
      <c r="CC41" s="1096"/>
      <c r="CD41" s="1098"/>
      <c r="CE41" s="1059"/>
      <c r="CF41" s="1059"/>
      <c r="CG41" s="1059"/>
      <c r="CH41" s="1059"/>
      <c r="CI41" s="1059"/>
      <c r="CJ41" s="1093"/>
      <c r="CK41" s="1060"/>
      <c r="CL41" s="1059"/>
      <c r="CM41" s="1059"/>
      <c r="CN41" s="1059"/>
      <c r="CO41" s="1059"/>
      <c r="CP41" s="1059"/>
      <c r="CQ41" s="1076"/>
      <c r="CR41" s="1078"/>
      <c r="CS41" s="1064"/>
      <c r="CT41" s="1080"/>
      <c r="CU41" s="1070"/>
      <c r="CV41" s="1071"/>
      <c r="CW41" s="1072"/>
      <c r="CX41" s="1208"/>
      <c r="CY41" s="1209"/>
      <c r="CZ41" s="1210"/>
      <c r="DA41" s="1196"/>
      <c r="DB41" s="1197"/>
      <c r="DC41" s="1197"/>
      <c r="DD41" s="1197"/>
      <c r="DE41" s="1198"/>
      <c r="DF41" s="1199"/>
      <c r="DG41" s="1196"/>
      <c r="DH41" s="1197"/>
      <c r="DI41" s="1197"/>
      <c r="DJ41" s="1198"/>
      <c r="DK41" s="1199"/>
      <c r="DL41" s="1196"/>
      <c r="DM41" s="1197"/>
      <c r="DN41" s="1197"/>
      <c r="DO41" s="1197"/>
      <c r="DP41" s="1198"/>
      <c r="DQ41" s="1199"/>
      <c r="DR41" s="1196"/>
      <c r="DS41" s="1197"/>
      <c r="DT41" s="1197"/>
      <c r="DU41" s="1197"/>
      <c r="DV41" s="1197"/>
      <c r="DW41" s="1026"/>
      <c r="DX41" s="865"/>
      <c r="DY41" s="865"/>
      <c r="DZ41" s="865"/>
      <c r="EA41" s="865"/>
      <c r="EB41" s="865"/>
      <c r="EC41" s="865"/>
      <c r="ED41" s="865"/>
      <c r="EE41" s="865"/>
      <c r="EF41" s="865"/>
      <c r="EG41" s="865"/>
      <c r="EH41" s="865"/>
      <c r="EI41" s="872" t="s">
        <v>42</v>
      </c>
      <c r="EJ41" s="862" t="s">
        <v>371</v>
      </c>
      <c r="EK41" s="862"/>
      <c r="EL41" s="865">
        <f t="shared" ref="EL41" si="58">IF(OR(CU40=99.9,CU40=""),0,1)</f>
        <v>0</v>
      </c>
      <c r="EM41" s="865"/>
      <c r="EN41" s="865">
        <f>IF(入力3!AF24=" ",0,1)</f>
        <v>0</v>
      </c>
      <c r="EO41" s="865">
        <f>IF(EL41+EN41=0,0,1)</f>
        <v>0</v>
      </c>
      <c r="EP41" s="835"/>
      <c r="EQ41" s="835"/>
      <c r="ER41" s="835"/>
      <c r="ES41" s="835"/>
      <c r="ET41" s="835"/>
      <c r="EU41" s="835"/>
      <c r="EV41" s="835"/>
      <c r="EW41" s="835"/>
      <c r="EX41" s="835"/>
      <c r="EY41" s="835"/>
      <c r="EZ41" s="835"/>
      <c r="FA41" s="835"/>
      <c r="FB41" s="835"/>
      <c r="FC41" s="835"/>
      <c r="FD41" s="835"/>
      <c r="FE41" s="835"/>
      <c r="FF41" s="835"/>
      <c r="FG41" s="835"/>
      <c r="FH41" s="835"/>
      <c r="FI41" s="835"/>
      <c r="FJ41" s="835"/>
      <c r="FK41" s="835"/>
      <c r="FL41" s="835"/>
      <c r="FM41" s="835"/>
      <c r="FN41" s="835"/>
      <c r="FO41" s="835"/>
      <c r="FP41" s="835"/>
      <c r="FQ41" s="835"/>
      <c r="FR41" s="835"/>
      <c r="FS41" s="835"/>
      <c r="FT41" s="835"/>
      <c r="FU41" s="835"/>
      <c r="FV41" s="835"/>
      <c r="FW41" s="835"/>
      <c r="FX41" s="835"/>
      <c r="FY41" s="835"/>
      <c r="FZ41" s="835"/>
      <c r="GA41" s="835"/>
      <c r="GB41" s="835"/>
      <c r="GC41" s="835"/>
      <c r="GD41" s="835"/>
      <c r="GE41" s="835"/>
      <c r="GF41" s="835"/>
      <c r="GG41" s="835"/>
      <c r="GH41" s="835"/>
      <c r="GI41" s="835"/>
    </row>
    <row r="42" spans="1:191" s="892" customFormat="1" ht="12" customHeight="1">
      <c r="A42" s="1230"/>
      <c r="B42" s="1232">
        <v>1</v>
      </c>
      <c r="C42" s="1234">
        <v>3</v>
      </c>
      <c r="D42" s="1236"/>
      <c r="E42" s="1237"/>
      <c r="F42" s="1237"/>
      <c r="G42" s="1237"/>
      <c r="H42" s="1237"/>
      <c r="I42" s="1237"/>
      <c r="J42" s="1237"/>
      <c r="K42" s="1256" t="str">
        <f>IF(TRIM(入力1!A42)&lt;&gt;"",入力1!A42,"")</f>
        <v/>
      </c>
      <c r="L42" s="1258">
        <f>IF(TRIM(入力1!B42)&lt;&gt;"",入力1!B42,"")</f>
        <v>1</v>
      </c>
      <c r="M42" s="1260">
        <f>C42</f>
        <v>3</v>
      </c>
      <c r="N42" s="1184"/>
      <c r="O42" s="1262"/>
      <c r="P42" s="1262"/>
      <c r="Q42" s="1264"/>
      <c r="R42" s="1265"/>
      <c r="S42" s="1254"/>
      <c r="T42" s="1282"/>
      <c r="U42" s="1283"/>
      <c r="V42" s="1272"/>
      <c r="W42" s="1273"/>
      <c r="X42" s="1272"/>
      <c r="Y42" s="1273"/>
      <c r="Z42" s="1272"/>
      <c r="AA42" s="1273"/>
      <c r="AB42" s="1276"/>
      <c r="AC42" s="1277"/>
      <c r="AD42" s="1277"/>
      <c r="AE42" s="1278"/>
      <c r="AF42" s="1217"/>
      <c r="AG42" s="1218"/>
      <c r="AH42" s="1218"/>
      <c r="AI42" s="1219"/>
      <c r="AJ42" s="1217"/>
      <c r="AK42" s="1218"/>
      <c r="AL42" s="1218"/>
      <c r="AM42" s="1219"/>
      <c r="AN42" s="1217"/>
      <c r="AO42" s="1218"/>
      <c r="AP42" s="1218"/>
      <c r="AQ42" s="1219"/>
      <c r="AR42" s="1240"/>
      <c r="AS42" s="1241"/>
      <c r="AT42" s="1241"/>
      <c r="AU42" s="1241"/>
      <c r="AV42" s="1242"/>
      <c r="AW42" s="1188"/>
      <c r="AX42" s="1189"/>
      <c r="AY42" s="1189"/>
      <c r="AZ42" s="1189"/>
      <c r="BA42" s="1189"/>
      <c r="BB42" s="1189"/>
      <c r="BC42" s="1190"/>
      <c r="BD42" s="1188"/>
      <c r="BE42" s="1189"/>
      <c r="BF42" s="1189"/>
      <c r="BG42" s="1189"/>
      <c r="BH42" s="1189"/>
      <c r="BI42" s="1189"/>
      <c r="BJ42" s="1190"/>
      <c r="BK42" s="1077" t="str">
        <f>IF(TRIM(入力2!AL40)&lt;&gt;"",IF(入力2!AL40&gt;=100000,MID(TEXT(入力2!AL40,"000000"),1,1),""),"")</f>
        <v/>
      </c>
      <c r="BL42" s="1063" t="str">
        <f>IF(TRIM(入力2!AL40)&lt;&gt;"",IF(入力2!AL40&gt;=10000,MID(TEXT(入力2!AL40,"000000"),2,1),""),"")</f>
        <v/>
      </c>
      <c r="BM42" s="1063" t="str">
        <f>IF(TRIM(入力2!AL40)&lt;&gt;"",IF(入力2!AL40&gt;=1000,MID(TEXT(入力2!AL40,"000000"),3,1),""),"")</f>
        <v/>
      </c>
      <c r="BN42" s="1063" t="str">
        <f>IF(TRIM(入力2!AL40)&lt;&gt;"",IF(入力2!AL40&gt;=100,MID(TEXT(入力2!AL40,"000000"),4,1),""),"")</f>
        <v/>
      </c>
      <c r="BO42" s="1063" t="str">
        <f>IF(TRIM(入力2!AL40)&lt;&gt;"",IF(入力2!AL40&gt;=10,MID(TEXT(入力2!AL40,"000000"),5,1),""),"")</f>
        <v/>
      </c>
      <c r="BP42" s="1079" t="str">
        <f>IF(TRIM(入力2!AL40)&lt;&gt;"",IF(入力2!AL40&gt;=0,MID(TEXT(入力2!AL40,"000000"),6,1),""),"0")</f>
        <v>0</v>
      </c>
      <c r="BQ42" s="1077" t="str">
        <f>IF(TRIM(入力2!AM40)&lt;&gt;"",IF(入力2!AM40&gt;=100000,MID(TEXT(入力2!AM40,"000000"),1,1),""),"")</f>
        <v/>
      </c>
      <c r="BR42" s="1063" t="str">
        <f>IF(TRIM(入力2!AM40)&lt;&gt;"",IF(入力2!AM40&gt;=10000,MID(TEXT(入力2!AM40,"000000"),2,1),""),"")</f>
        <v/>
      </c>
      <c r="BS42" s="1063" t="str">
        <f>IF(TRIM(入力2!AM40)&lt;&gt;"",IF(入力2!AM40&gt;=1000,MID(TEXT(入力2!AM40,"000000"),3,1),""),"")</f>
        <v/>
      </c>
      <c r="BT42" s="1063" t="str">
        <f>IF(TRIM(入力2!AM40)&lt;&gt;"",IF(入力2!AM40&gt;=100,MID(TEXT(入力2!AM40,"000000"),4,1),""),"")</f>
        <v/>
      </c>
      <c r="BU42" s="1063" t="str">
        <f>IF(TRIM(入力2!AM40)&lt;&gt;"",IF(入力2!AM40&gt;=10,MID(TEXT(入力2!AM40,"000000"),5,1),""),"")</f>
        <v/>
      </c>
      <c r="BV42" s="1079" t="str">
        <f>IF(TRIM(入力2!AM40)&lt;&gt;"",IF(入力2!AM40&gt;=0,MID(TEXT(入力2!AM40,"000000"),6,1),""),"0")</f>
        <v>0</v>
      </c>
      <c r="BW42" s="1095" t="str">
        <f>IF(TRIM(SUM(入力2!AJ40:AK40))&lt;&gt;"",IF(SUM(入力2!AJ40:AK40)&gt;=100000,MID(TEXT(SUM(入力2!AJ40:AK40),"000000"),1,1),""),"")</f>
        <v/>
      </c>
      <c r="BX42" s="1063" t="str">
        <f>IF(TRIM(SUM(入力2!AJ40:AK40))&lt;&gt;"",IF(SUM(入力2!AJ40:AK40)&gt;=10000,MID(TEXT(SUM(入力2!AJ40:AK40),"000000"),2,1),""),"")</f>
        <v/>
      </c>
      <c r="BY42" s="1063" t="str">
        <f>IF(TRIM(SUM(入力2!AJ40:AK40))&lt;&gt;"",IF(SUM(入力2!AJ40:AK40)&gt;=1000,MID(TEXT(SUM(入力2!AJ40:AK40),"000000"),3,1),""),"")</f>
        <v/>
      </c>
      <c r="BZ42" s="1063" t="str">
        <f>IF(TRIM(SUM(入力2!AJ40:AK40))&lt;&gt;"",IF(SUM(入力2!AJ40:AK40)&gt;=100,MID(TEXT(SUM(入力2!AJ40:AK40),"000000"),4,1),""),"")</f>
        <v/>
      </c>
      <c r="CA42" s="1063" t="str">
        <f>IF(TRIM(SUM(入力2!AJ40:AK40))&lt;&gt;"",IF(SUM(入力2!AJ40:AK40)&gt;=10,MID(TEXT(SUM(入力2!AJ40:AK40),"000000"),5,1),""),"")</f>
        <v/>
      </c>
      <c r="CB42" s="1109" t="str">
        <f>IF(TRIM(SUM(入力2!AJ40:AK40))&lt;&gt;"",IF(SUM(入力2!AJ40:AK40)&gt;=0,MID(TEXT(SUM(入力2!AJ40:AK40),"000000"),6,1),""),"0")</f>
        <v>0</v>
      </c>
      <c r="CC42" s="1095" t="str">
        <f>IF(TRIM(入力3!$AF25)&lt;&gt;"",IF(入力3!$AF25&gt;=10000000,MID(TEXT(入力3!$AF25,"00000000"),1,1),""),"")</f>
        <v/>
      </c>
      <c r="CD42" s="1097" t="str">
        <f>IF(TRIM(入力3!$AF25)&lt;&gt;"",IF(入力3!$AF25&gt;=1000000,MID(TEXT(入力3!$AF25,"00000000"),2,1),""),"")</f>
        <v/>
      </c>
      <c r="CE42" s="1059" t="str">
        <f>IF(TRIM(入力3!$AF25)&lt;&gt;"",IF(入力3!$AF25&gt;=100000,MID(TEXT(入力3!$AF25,"00000000"),3,1),""),"")</f>
        <v/>
      </c>
      <c r="CF42" s="1059" t="str">
        <f>IF(TRIM(入力3!$AF25)&lt;&gt;"",IF(入力3!$AF25&gt;=10000,MID(TEXT(入力3!$AF25,"00000000"),4,1),""),"")</f>
        <v/>
      </c>
      <c r="CG42" s="1059" t="str">
        <f>IF(TRIM(入力3!$AF25)&lt;&gt;"",IF(入力3!$AF25&gt;=1000,MID(TEXT(入力3!$AF25,"00000000"),5,1),""),"")</f>
        <v/>
      </c>
      <c r="CH42" s="1059" t="str">
        <f>IF(TRIM(入力3!$AF25)&lt;&gt;"",IF(入力3!$AF25&gt;=100,MID(TEXT(入力3!$AF25,"00000000"),6,1),""),"")</f>
        <v/>
      </c>
      <c r="CI42" s="1059" t="str">
        <f>IF(TRIM(入力3!$AF25)&lt;&gt;"",IF(入力3!$AF25&gt;=10,MID(TEXT(入力3!$AF25,"00000000"),7,1),""),"")</f>
        <v/>
      </c>
      <c r="CJ42" s="1093" t="str">
        <f>IF(TRIM(入力3!$AF25)&lt;&gt;"",IF(入力3!$AF25&gt;=1,MID(TEXT(入力3!$AF25,"00000000"),8,1),""),"0")</f>
        <v>0</v>
      </c>
      <c r="CK42" s="1060" t="str">
        <f>IF(TRIM(SUMIF(入力3!$AA$9:$AE$9,"インフレ手当",入力3!AA25:AE25))&lt;&gt;"",IF(SUMIF(入力3!$AA$9:$AE$9,"インフレ手当",入力3!AA25:AE25)&gt;=1000000,MID(TEXT(SUMIF(入力3!$AA$9:$AE$9,"インフレ手当",入力3!AA25:AE25),"00000000"),2,1),""),"")</f>
        <v/>
      </c>
      <c r="CL42" s="1059" t="str">
        <f>IF(TRIM(SUMIF(入力3!$AA$9:$AE$9,"インフレ手当",入力3!AA25:AE25))&lt;&gt;"",IF(SUMIF(入力3!$AA$9:$AE$9,"インフレ手当",入力3!AA25:AE25)&gt;=100000,MID(TEXT(SUMIF(入力3!$AA$9:$AE$9,"インフレ手当",入力3!AA25:AE25),"00000000"),3,1),""),"")</f>
        <v/>
      </c>
      <c r="CM42" s="1059" t="str">
        <f>IF(TRIM(SUMIF(入力3!$AA$9:$AE$9,"インフレ手当",入力3!AA25:AE25))&lt;&gt;"",IF(SUMIF(入力3!$AA$9:$AE$9,"インフレ手当",入力3!AA25:AE25)&gt;=10000,MID(TEXT(SUMIF(入力3!$AA$9:$AE$9,"インフレ手当",入力3!AA25:AE25),"00000000"),4,1),""),"")</f>
        <v/>
      </c>
      <c r="CN42" s="1059" t="str">
        <f>IF(TRIM(SUMIF(入力3!$AA$9:$AE$9,"インフレ手当",入力3!AA25:AE25))&lt;&gt;"",IF(SUMIF(入力3!$AA$9:$AE$9,"インフレ手当",入力3!AA25:AE25)&gt;=1000,MID(TEXT(SUMIF(入力3!$AA$9:$AE$9,"インフレ手当",入力3!AA25:AE25),"00000000"),5,1),""),"")</f>
        <v/>
      </c>
      <c r="CO42" s="1059" t="str">
        <f>IF(TRIM(SUMIF(入力3!$AA$9:$AE$9,"インフレ手当",入力3!AA25:AE25))&lt;&gt;"",IF(SUMIF(入力3!$AA$9:$AE$9,"インフレ手当",入力3!AA25:AE25)&gt;=100,MID(TEXT(SUMIF(入力3!$AA$9:$AE$9,"インフレ手当",入力3!AA25:AE25),"00000000"),6,1),""),"")</f>
        <v/>
      </c>
      <c r="CP42" s="1059" t="str">
        <f>IF(TRIM(SUMIF(入力3!$AA$9:$AE$9,"インフレ手当",入力3!AA25:AE25))&lt;&gt;"",IF(SUMIF(入力3!$AA$9:$AE$9,"インフレ手当",入力3!AA25:AE25)&gt;=10,MID(TEXT(SUMIF(入力3!$AA$9:$AE$9,"インフレ手当",入力3!AA25:AE25),"00000000"),7,1),""),"")</f>
        <v/>
      </c>
      <c r="CQ42" s="1076" t="str">
        <f>IF(TRIM(SUMIF(入力3!$AA$9:$AE$9,"インフレ手当",入力3!AA25:AE25))&lt;&gt;"",IF(SUMIF(入力3!$AA$9:$AE$9,"インフレ手当",入力3!AA25:AE25)&gt;=1,MID(TEXT(SUMIF(入力3!$AA$9:$AE$9,"インフレ手当",入力3!AA25:AE25),"00000000"),8,1),""),"0")</f>
        <v/>
      </c>
      <c r="CR42" s="1077" t="str">
        <f>IF(EO43=0,"-",IF(TRIM(入力3!Z25)&lt;&gt;"",IF(入力3!Z25&gt;=100,MID(TEXT(入力3!Z25,"000"),1,1),""),"-"))</f>
        <v>-</v>
      </c>
      <c r="CS42" s="1063" t="str">
        <f>IF(EO43=0,"-",IF(TRIM(入力3!Z25)&lt;&gt;"",IF(入力3!Z25&gt;=10,MID(TEXT(入力3!Z25,"000"),2,1),""),"-"))</f>
        <v>-</v>
      </c>
      <c r="CT42" s="1079" t="str">
        <f>IF(EO43=0,"-",IF(TRIM(入力3!Z25)&lt;&gt;"",IF(入力3!Z25&gt;=1,MID(TEXT(入力3!Z25,"000"),3,1),""),"-"))</f>
        <v>-</v>
      </c>
      <c r="CU42" s="1067"/>
      <c r="CV42" s="1068"/>
      <c r="CW42" s="1069"/>
      <c r="CX42" s="1205"/>
      <c r="CY42" s="1206"/>
      <c r="CZ42" s="1207"/>
      <c r="DA42" s="1188"/>
      <c r="DB42" s="1189"/>
      <c r="DC42" s="1189"/>
      <c r="DD42" s="1189"/>
      <c r="DE42" s="1190"/>
      <c r="DF42" s="1184"/>
      <c r="DG42" s="1188"/>
      <c r="DH42" s="1189"/>
      <c r="DI42" s="1189"/>
      <c r="DJ42" s="1190"/>
      <c r="DK42" s="1184"/>
      <c r="DL42" s="1188"/>
      <c r="DM42" s="1189"/>
      <c r="DN42" s="1189"/>
      <c r="DO42" s="1189"/>
      <c r="DP42" s="1190"/>
      <c r="DQ42" s="1184"/>
      <c r="DR42" s="1188"/>
      <c r="DS42" s="1189"/>
      <c r="DT42" s="1189"/>
      <c r="DU42" s="1189"/>
      <c r="DV42" s="1189"/>
      <c r="DW42" s="1026"/>
      <c r="DX42" s="865"/>
      <c r="DY42" s="865"/>
      <c r="DZ42" s="865"/>
      <c r="EA42" s="865"/>
      <c r="EB42" s="865"/>
      <c r="EC42" s="865"/>
      <c r="ED42" s="865"/>
      <c r="EE42" s="865"/>
      <c r="EF42" s="865"/>
      <c r="EG42" s="865"/>
      <c r="EH42" s="865"/>
      <c r="EI42" s="872" t="s">
        <v>43</v>
      </c>
      <c r="EJ42" s="862" t="s">
        <v>372</v>
      </c>
      <c r="EK42" s="862"/>
      <c r="EL42" s="865"/>
      <c r="EM42" s="865"/>
      <c r="EN42" s="865"/>
      <c r="EO42" s="865"/>
      <c r="EP42" s="835"/>
      <c r="EQ42" s="835"/>
      <c r="ER42" s="835"/>
      <c r="ES42" s="835"/>
      <c r="ET42" s="835"/>
      <c r="EU42" s="835"/>
      <c r="EV42" s="835"/>
      <c r="EW42" s="835"/>
      <c r="EX42" s="835"/>
      <c r="EY42" s="835"/>
      <c r="EZ42" s="835"/>
      <c r="FA42" s="835"/>
      <c r="FB42" s="835"/>
      <c r="FC42" s="835"/>
      <c r="FD42" s="835"/>
      <c r="FE42" s="835"/>
      <c r="FF42" s="835"/>
      <c r="FG42" s="835"/>
      <c r="FH42" s="835"/>
      <c r="FI42" s="835"/>
      <c r="FJ42" s="835"/>
      <c r="FK42" s="835"/>
      <c r="FL42" s="835"/>
      <c r="FM42" s="835"/>
      <c r="FN42" s="835"/>
      <c r="FO42" s="835"/>
      <c r="FP42" s="835"/>
      <c r="FQ42" s="835"/>
      <c r="FR42" s="835"/>
      <c r="FS42" s="835"/>
      <c r="FT42" s="835"/>
      <c r="FU42" s="835"/>
      <c r="FV42" s="835"/>
      <c r="FW42" s="835"/>
      <c r="FX42" s="835"/>
      <c r="FY42" s="835"/>
      <c r="FZ42" s="835"/>
      <c r="GA42" s="835"/>
      <c r="GB42" s="835"/>
      <c r="GC42" s="835"/>
      <c r="GD42" s="835"/>
      <c r="GE42" s="835"/>
      <c r="GF42" s="835"/>
      <c r="GG42" s="835"/>
      <c r="GH42" s="835"/>
      <c r="GI42" s="835"/>
    </row>
    <row r="43" spans="1:191" s="892" customFormat="1" ht="12" customHeight="1">
      <c r="A43" s="1231"/>
      <c r="B43" s="1233"/>
      <c r="C43" s="1235"/>
      <c r="D43" s="1238"/>
      <c r="E43" s="1239"/>
      <c r="F43" s="1239"/>
      <c r="G43" s="1239"/>
      <c r="H43" s="1239"/>
      <c r="I43" s="1239"/>
      <c r="J43" s="1239"/>
      <c r="K43" s="1256"/>
      <c r="L43" s="1258"/>
      <c r="M43" s="1279"/>
      <c r="N43" s="1199"/>
      <c r="O43" s="1262"/>
      <c r="P43" s="1262"/>
      <c r="Q43" s="1280"/>
      <c r="R43" s="1281"/>
      <c r="S43" s="1294"/>
      <c r="T43" s="1282"/>
      <c r="U43" s="1283"/>
      <c r="V43" s="1284"/>
      <c r="W43" s="1285"/>
      <c r="X43" s="1284"/>
      <c r="Y43" s="1285"/>
      <c r="Z43" s="1284"/>
      <c r="AA43" s="1285"/>
      <c r="AB43" s="1227"/>
      <c r="AC43" s="1289"/>
      <c r="AD43" s="1289"/>
      <c r="AE43" s="1290"/>
      <c r="AF43" s="1286"/>
      <c r="AG43" s="1287"/>
      <c r="AH43" s="1287"/>
      <c r="AI43" s="1288"/>
      <c r="AJ43" s="1286"/>
      <c r="AK43" s="1287"/>
      <c r="AL43" s="1287"/>
      <c r="AM43" s="1288"/>
      <c r="AN43" s="1286"/>
      <c r="AO43" s="1287"/>
      <c r="AP43" s="1287"/>
      <c r="AQ43" s="1288"/>
      <c r="AR43" s="1291"/>
      <c r="AS43" s="1292"/>
      <c r="AT43" s="1292"/>
      <c r="AU43" s="1292"/>
      <c r="AV43" s="1293"/>
      <c r="AW43" s="1196"/>
      <c r="AX43" s="1197"/>
      <c r="AY43" s="1197"/>
      <c r="AZ43" s="1197"/>
      <c r="BA43" s="1197"/>
      <c r="BB43" s="1197"/>
      <c r="BC43" s="1198"/>
      <c r="BD43" s="1196"/>
      <c r="BE43" s="1197"/>
      <c r="BF43" s="1197"/>
      <c r="BG43" s="1197"/>
      <c r="BH43" s="1197"/>
      <c r="BI43" s="1197"/>
      <c r="BJ43" s="1198"/>
      <c r="BK43" s="1078"/>
      <c r="BL43" s="1064"/>
      <c r="BM43" s="1064"/>
      <c r="BN43" s="1064"/>
      <c r="BO43" s="1064"/>
      <c r="BP43" s="1080"/>
      <c r="BQ43" s="1078"/>
      <c r="BR43" s="1064"/>
      <c r="BS43" s="1064"/>
      <c r="BT43" s="1064"/>
      <c r="BU43" s="1064"/>
      <c r="BV43" s="1080"/>
      <c r="BW43" s="1096"/>
      <c r="BX43" s="1064"/>
      <c r="BY43" s="1064"/>
      <c r="BZ43" s="1064"/>
      <c r="CA43" s="1064"/>
      <c r="CB43" s="1110"/>
      <c r="CC43" s="1096"/>
      <c r="CD43" s="1098"/>
      <c r="CE43" s="1059"/>
      <c r="CF43" s="1059"/>
      <c r="CG43" s="1059"/>
      <c r="CH43" s="1059"/>
      <c r="CI43" s="1059"/>
      <c r="CJ43" s="1093"/>
      <c r="CK43" s="1060"/>
      <c r="CL43" s="1059"/>
      <c r="CM43" s="1059"/>
      <c r="CN43" s="1059"/>
      <c r="CO43" s="1059"/>
      <c r="CP43" s="1059"/>
      <c r="CQ43" s="1076"/>
      <c r="CR43" s="1078"/>
      <c r="CS43" s="1064"/>
      <c r="CT43" s="1080"/>
      <c r="CU43" s="1070"/>
      <c r="CV43" s="1071"/>
      <c r="CW43" s="1072"/>
      <c r="CX43" s="1208"/>
      <c r="CY43" s="1209"/>
      <c r="CZ43" s="1210"/>
      <c r="DA43" s="1196"/>
      <c r="DB43" s="1197"/>
      <c r="DC43" s="1197"/>
      <c r="DD43" s="1197"/>
      <c r="DE43" s="1198"/>
      <c r="DF43" s="1199"/>
      <c r="DG43" s="1196"/>
      <c r="DH43" s="1197"/>
      <c r="DI43" s="1197"/>
      <c r="DJ43" s="1198"/>
      <c r="DK43" s="1199"/>
      <c r="DL43" s="1196"/>
      <c r="DM43" s="1197"/>
      <c r="DN43" s="1197"/>
      <c r="DO43" s="1197"/>
      <c r="DP43" s="1198"/>
      <c r="DQ43" s="1199"/>
      <c r="DR43" s="1196"/>
      <c r="DS43" s="1197"/>
      <c r="DT43" s="1197"/>
      <c r="DU43" s="1197"/>
      <c r="DV43" s="1197"/>
      <c r="DW43" s="1026"/>
      <c r="DX43" s="865"/>
      <c r="DY43" s="865"/>
      <c r="DZ43" s="865"/>
      <c r="EA43" s="865"/>
      <c r="EB43" s="865"/>
      <c r="EC43" s="865"/>
      <c r="ED43" s="865"/>
      <c r="EE43" s="865"/>
      <c r="EF43" s="865"/>
      <c r="EG43" s="865"/>
      <c r="EH43" s="865"/>
      <c r="EI43" s="872" t="s">
        <v>44</v>
      </c>
      <c r="EJ43" s="862" t="s">
        <v>373</v>
      </c>
      <c r="EK43" s="862"/>
      <c r="EL43" s="865">
        <f t="shared" ref="EL43" si="59">IF(OR(CU42=99.9,CU42=""),0,1)</f>
        <v>0</v>
      </c>
      <c r="EM43" s="865"/>
      <c r="EN43" s="865">
        <f>IF(入力3!AF25=" ",0,1)</f>
        <v>0</v>
      </c>
      <c r="EO43" s="865">
        <f>IF(EL43+EN43=0,0,1)</f>
        <v>0</v>
      </c>
      <c r="EP43" s="835"/>
      <c r="EQ43" s="835"/>
      <c r="ER43" s="835"/>
      <c r="ES43" s="835"/>
      <c r="ET43" s="835"/>
      <c r="EU43" s="835"/>
      <c r="EV43" s="835"/>
      <c r="EW43" s="835"/>
      <c r="EX43" s="835"/>
      <c r="EY43" s="835"/>
      <c r="EZ43" s="835"/>
      <c r="FA43" s="835"/>
      <c r="FB43" s="835"/>
      <c r="FC43" s="835"/>
      <c r="FD43" s="835"/>
      <c r="FE43" s="835"/>
      <c r="FF43" s="835"/>
      <c r="FG43" s="835"/>
      <c r="FH43" s="835"/>
      <c r="FI43" s="835"/>
      <c r="FJ43" s="835"/>
      <c r="FK43" s="835"/>
      <c r="FL43" s="835"/>
      <c r="FM43" s="835"/>
      <c r="FN43" s="835"/>
      <c r="FO43" s="835"/>
      <c r="FP43" s="835"/>
      <c r="FQ43" s="835"/>
      <c r="FR43" s="835"/>
      <c r="FS43" s="835"/>
      <c r="FT43" s="835"/>
      <c r="FU43" s="835"/>
      <c r="FV43" s="835"/>
      <c r="FW43" s="835"/>
      <c r="FX43" s="835"/>
      <c r="FY43" s="835"/>
      <c r="FZ43" s="835"/>
      <c r="GA43" s="835"/>
      <c r="GB43" s="835"/>
      <c r="GC43" s="835"/>
      <c r="GD43" s="835"/>
      <c r="GE43" s="835"/>
      <c r="GF43" s="835"/>
      <c r="GG43" s="835"/>
      <c r="GH43" s="835"/>
      <c r="GI43" s="835"/>
    </row>
    <row r="44" spans="1:191" s="892" customFormat="1" ht="12" customHeight="1">
      <c r="A44" s="1230"/>
      <c r="B44" s="1232">
        <v>1</v>
      </c>
      <c r="C44" s="1234">
        <v>4</v>
      </c>
      <c r="D44" s="1236"/>
      <c r="E44" s="1237"/>
      <c r="F44" s="1237"/>
      <c r="G44" s="1237"/>
      <c r="H44" s="1237"/>
      <c r="I44" s="1237"/>
      <c r="J44" s="1237"/>
      <c r="K44" s="1256" t="str">
        <f>IF(TRIM(入力1!A44)&lt;&gt;"",入力1!A44,"")</f>
        <v/>
      </c>
      <c r="L44" s="1258">
        <f>IF(TRIM(入力1!B44)&lt;&gt;"",入力1!B44,"")</f>
        <v>1</v>
      </c>
      <c r="M44" s="1260">
        <f>C44</f>
        <v>4</v>
      </c>
      <c r="N44" s="1184"/>
      <c r="O44" s="1262"/>
      <c r="P44" s="1262"/>
      <c r="Q44" s="1264"/>
      <c r="R44" s="1265"/>
      <c r="S44" s="1254"/>
      <c r="T44" s="1282"/>
      <c r="U44" s="1283"/>
      <c r="V44" s="1272"/>
      <c r="W44" s="1273"/>
      <c r="X44" s="1272"/>
      <c r="Y44" s="1273"/>
      <c r="Z44" s="1272"/>
      <c r="AA44" s="1273"/>
      <c r="AB44" s="1276"/>
      <c r="AC44" s="1277"/>
      <c r="AD44" s="1277"/>
      <c r="AE44" s="1278"/>
      <c r="AF44" s="1217"/>
      <c r="AG44" s="1218"/>
      <c r="AH44" s="1218"/>
      <c r="AI44" s="1219"/>
      <c r="AJ44" s="1217"/>
      <c r="AK44" s="1218"/>
      <c r="AL44" s="1218"/>
      <c r="AM44" s="1219"/>
      <c r="AN44" s="1217"/>
      <c r="AO44" s="1218"/>
      <c r="AP44" s="1218"/>
      <c r="AQ44" s="1219"/>
      <c r="AR44" s="1240"/>
      <c r="AS44" s="1241"/>
      <c r="AT44" s="1241"/>
      <c r="AU44" s="1241"/>
      <c r="AV44" s="1242"/>
      <c r="AW44" s="1188"/>
      <c r="AX44" s="1189"/>
      <c r="AY44" s="1189"/>
      <c r="AZ44" s="1189"/>
      <c r="BA44" s="1189"/>
      <c r="BB44" s="1189"/>
      <c r="BC44" s="1190"/>
      <c r="BD44" s="1188"/>
      <c r="BE44" s="1189"/>
      <c r="BF44" s="1189"/>
      <c r="BG44" s="1189"/>
      <c r="BH44" s="1189"/>
      <c r="BI44" s="1189"/>
      <c r="BJ44" s="1190"/>
      <c r="BK44" s="1077" t="str">
        <f>IF(TRIM(入力2!AL42)&lt;&gt;"",IF(入力2!AL42&gt;=100000,MID(TEXT(入力2!AL42,"000000"),1,1),""),"")</f>
        <v/>
      </c>
      <c r="BL44" s="1063" t="str">
        <f>IF(TRIM(入力2!AL42)&lt;&gt;"",IF(入力2!AL42&gt;=10000,MID(TEXT(入力2!AL42,"000000"),2,1),""),"")</f>
        <v/>
      </c>
      <c r="BM44" s="1063" t="str">
        <f>IF(TRIM(入力2!AL42)&lt;&gt;"",IF(入力2!AL42&gt;=1000,MID(TEXT(入力2!AL42,"000000"),3,1),""),"")</f>
        <v/>
      </c>
      <c r="BN44" s="1063" t="str">
        <f>IF(TRIM(入力2!AL42)&lt;&gt;"",IF(入力2!AL42&gt;=100,MID(TEXT(入力2!AL42,"000000"),4,1),""),"")</f>
        <v/>
      </c>
      <c r="BO44" s="1063" t="str">
        <f>IF(TRIM(入力2!AL42)&lt;&gt;"",IF(入力2!AL42&gt;=10,MID(TEXT(入力2!AL42,"000000"),5,1),""),"")</f>
        <v/>
      </c>
      <c r="BP44" s="1079" t="str">
        <f>IF(TRIM(入力2!AL42)&lt;&gt;"",IF(入力2!AL42&gt;=0,MID(TEXT(入力2!AL42,"000000"),6,1),""),"0")</f>
        <v>0</v>
      </c>
      <c r="BQ44" s="1077" t="str">
        <f>IF(TRIM(入力2!AM42)&lt;&gt;"",IF(入力2!AM42&gt;=100000,MID(TEXT(入力2!AM42,"000000"),1,1),""),"")</f>
        <v/>
      </c>
      <c r="BR44" s="1063" t="str">
        <f>IF(TRIM(入力2!AM42)&lt;&gt;"",IF(入力2!AM42&gt;=10000,MID(TEXT(入力2!AM42,"000000"),2,1),""),"")</f>
        <v/>
      </c>
      <c r="BS44" s="1063" t="str">
        <f>IF(TRIM(入力2!AM42)&lt;&gt;"",IF(入力2!AM42&gt;=1000,MID(TEXT(入力2!AM42,"000000"),3,1),""),"")</f>
        <v/>
      </c>
      <c r="BT44" s="1063" t="str">
        <f>IF(TRIM(入力2!AM42)&lt;&gt;"",IF(入力2!AM42&gt;=100,MID(TEXT(入力2!AM42,"000000"),4,1),""),"")</f>
        <v/>
      </c>
      <c r="BU44" s="1063" t="str">
        <f>IF(TRIM(入力2!AM42)&lt;&gt;"",IF(入力2!AM42&gt;=10,MID(TEXT(入力2!AM42,"000000"),5,1),""),"")</f>
        <v/>
      </c>
      <c r="BV44" s="1079" t="str">
        <f>IF(TRIM(入力2!AM42)&lt;&gt;"",IF(入力2!AM42&gt;=0,MID(TEXT(入力2!AM42,"000000"),6,1),""),"0")</f>
        <v>0</v>
      </c>
      <c r="BW44" s="1095" t="str">
        <f>IF(TRIM(SUM(入力2!AJ42:AK42))&lt;&gt;"",IF(SUM(入力2!AJ42:AK42)&gt;=100000,MID(TEXT(SUM(入力2!AJ42:AK42),"000000"),1,1),""),"")</f>
        <v/>
      </c>
      <c r="BX44" s="1063" t="str">
        <f>IF(TRIM(SUM(入力2!AJ42:AK42))&lt;&gt;"",IF(SUM(入力2!AJ42:AK42)&gt;=10000,MID(TEXT(SUM(入力2!AJ42:AK42),"000000"),2,1),""),"")</f>
        <v/>
      </c>
      <c r="BY44" s="1063" t="str">
        <f>IF(TRIM(SUM(入力2!AJ42:AK42))&lt;&gt;"",IF(SUM(入力2!AJ42:AK42)&gt;=1000,MID(TEXT(SUM(入力2!AJ42:AK42),"000000"),3,1),""),"")</f>
        <v/>
      </c>
      <c r="BZ44" s="1063" t="str">
        <f>IF(TRIM(SUM(入力2!AJ42:AK42))&lt;&gt;"",IF(SUM(入力2!AJ42:AK42)&gt;=100,MID(TEXT(SUM(入力2!AJ42:AK42),"000000"),4,1),""),"")</f>
        <v/>
      </c>
      <c r="CA44" s="1063" t="str">
        <f>IF(TRIM(SUM(入力2!AJ42:AK42))&lt;&gt;"",IF(SUM(入力2!AJ42:AK42)&gt;=10,MID(TEXT(SUM(入力2!AJ42:AK42),"000000"),5,1),""),"")</f>
        <v/>
      </c>
      <c r="CB44" s="1109" t="str">
        <f>IF(TRIM(SUM(入力2!AJ42:AK42))&lt;&gt;"",IF(SUM(入力2!AJ42:AK42)&gt;=0,MID(TEXT(SUM(入力2!AJ42:AK42),"000000"),6,1),""),"0")</f>
        <v>0</v>
      </c>
      <c r="CC44" s="1095" t="str">
        <f>IF(TRIM(入力3!$AF26)&lt;&gt;"",IF(入力3!$AF26&gt;=10000000,MID(TEXT(入力3!$AF26,"00000000"),1,1),""),"")</f>
        <v/>
      </c>
      <c r="CD44" s="1097" t="str">
        <f>IF(TRIM(入力3!$AF26)&lt;&gt;"",IF(入力3!$AF26&gt;=1000000,MID(TEXT(入力3!$AF26,"00000000"),2,1),""),"")</f>
        <v/>
      </c>
      <c r="CE44" s="1059" t="str">
        <f>IF(TRIM(入力3!$AF26)&lt;&gt;"",IF(入力3!$AF26&gt;=100000,MID(TEXT(入力3!$AF26,"00000000"),3,1),""),"")</f>
        <v/>
      </c>
      <c r="CF44" s="1059" t="str">
        <f>IF(TRIM(入力3!$AF26)&lt;&gt;"",IF(入力3!$AF26&gt;=10000,MID(TEXT(入力3!$AF26,"00000000"),4,1),""),"")</f>
        <v/>
      </c>
      <c r="CG44" s="1059" t="str">
        <f>IF(TRIM(入力3!$AF26)&lt;&gt;"",IF(入力3!$AF26&gt;=1000,MID(TEXT(入力3!$AF26,"00000000"),5,1),""),"")</f>
        <v/>
      </c>
      <c r="CH44" s="1059" t="str">
        <f>IF(TRIM(入力3!$AF26)&lt;&gt;"",IF(入力3!$AF26&gt;=100,MID(TEXT(入力3!$AF26,"00000000"),6,1),""),"")</f>
        <v/>
      </c>
      <c r="CI44" s="1059" t="str">
        <f>IF(TRIM(入力3!$AF26)&lt;&gt;"",IF(入力3!$AF26&gt;=10,MID(TEXT(入力3!$AF26,"00000000"),7,1),""),"")</f>
        <v/>
      </c>
      <c r="CJ44" s="1093" t="str">
        <f>IF(TRIM(入力3!$AF26)&lt;&gt;"",IF(入力3!$AF26&gt;=1,MID(TEXT(入力3!$AF26,"00000000"),8,1),""),"0")</f>
        <v>0</v>
      </c>
      <c r="CK44" s="1060" t="str">
        <f>IF(TRIM(SUMIF(入力3!$AA$9:$AE$9,"インフレ手当",入力3!AA26:AE26))&lt;&gt;"",IF(SUMIF(入力3!$AA$9:$AE$9,"インフレ手当",入力3!AA26:AE26)&gt;=1000000,MID(TEXT(SUMIF(入力3!$AA$9:$AE$9,"インフレ手当",入力3!AA26:AE26),"00000000"),2,1),""),"")</f>
        <v/>
      </c>
      <c r="CL44" s="1059" t="str">
        <f>IF(TRIM(SUMIF(入力3!$AA$9:$AE$9,"インフレ手当",入力3!AA26:AE26))&lt;&gt;"",IF(SUMIF(入力3!$AA$9:$AE$9,"インフレ手当",入力3!AA26:AE26)&gt;=100000,MID(TEXT(SUMIF(入力3!$AA$9:$AE$9,"インフレ手当",入力3!AA26:AE26),"00000000"),3,1),""),"")</f>
        <v/>
      </c>
      <c r="CM44" s="1059" t="str">
        <f>IF(TRIM(SUMIF(入力3!$AA$9:$AE$9,"インフレ手当",入力3!AA26:AE26))&lt;&gt;"",IF(SUMIF(入力3!$AA$9:$AE$9,"インフレ手当",入力3!AA26:AE26)&gt;=10000,MID(TEXT(SUMIF(入力3!$AA$9:$AE$9,"インフレ手当",入力3!AA26:AE26),"00000000"),4,1),""),"")</f>
        <v/>
      </c>
      <c r="CN44" s="1059" t="str">
        <f>IF(TRIM(SUMIF(入力3!$AA$9:$AE$9,"インフレ手当",入力3!AA26:AE26))&lt;&gt;"",IF(SUMIF(入力3!$AA$9:$AE$9,"インフレ手当",入力3!AA26:AE26)&gt;=1000,MID(TEXT(SUMIF(入力3!$AA$9:$AE$9,"インフレ手当",入力3!AA26:AE26),"00000000"),5,1),""),"")</f>
        <v/>
      </c>
      <c r="CO44" s="1059" t="str">
        <f>IF(TRIM(SUMIF(入力3!$AA$9:$AE$9,"インフレ手当",入力3!AA26:AE26))&lt;&gt;"",IF(SUMIF(入力3!$AA$9:$AE$9,"インフレ手当",入力3!AA26:AE26)&gt;=100,MID(TEXT(SUMIF(入力3!$AA$9:$AE$9,"インフレ手当",入力3!AA26:AE26),"00000000"),6,1),""),"")</f>
        <v/>
      </c>
      <c r="CP44" s="1059" t="str">
        <f>IF(TRIM(SUMIF(入力3!$AA$9:$AE$9,"インフレ手当",入力3!AA26:AE26))&lt;&gt;"",IF(SUMIF(入力3!$AA$9:$AE$9,"インフレ手当",入力3!AA26:AE26)&gt;=10,MID(TEXT(SUMIF(入力3!$AA$9:$AE$9,"インフレ手当",入力3!AA26:AE26),"00000000"),7,1),""),"")</f>
        <v/>
      </c>
      <c r="CQ44" s="1076" t="str">
        <f>IF(TRIM(SUMIF(入力3!$AA$9:$AE$9,"インフレ手当",入力3!AA26:AE26))&lt;&gt;"",IF(SUMIF(入力3!$AA$9:$AE$9,"インフレ手当",入力3!AA26:AE26)&gt;=1,MID(TEXT(SUMIF(入力3!$AA$9:$AE$9,"インフレ手当",入力3!AA26:AE26),"00000000"),8,1),""),"0")</f>
        <v/>
      </c>
      <c r="CR44" s="1077" t="str">
        <f>IF(EO45=0,"-",IF(TRIM(入力3!Z26)&lt;&gt;"",IF(入力3!Z26&gt;=100,MID(TEXT(入力3!Z26,"000"),1,1),""),"-"))</f>
        <v>-</v>
      </c>
      <c r="CS44" s="1063" t="str">
        <f>IF(EO45=0,"-",IF(TRIM(入力3!Z26)&lt;&gt;"",IF(入力3!Z26&gt;=10,MID(TEXT(入力3!Z26,"000"),2,1),""),"-"))</f>
        <v>-</v>
      </c>
      <c r="CT44" s="1079" t="str">
        <f>IF(EO45=0,"-",IF(TRIM(入力3!Z26)&lt;&gt;"",IF(入力3!Z26&gt;=1,MID(TEXT(入力3!Z26,"000"),3,1),""),"-"))</f>
        <v>-</v>
      </c>
      <c r="CU44" s="1067"/>
      <c r="CV44" s="1068"/>
      <c r="CW44" s="1069"/>
      <c r="CX44" s="1205"/>
      <c r="CY44" s="1206"/>
      <c r="CZ44" s="1207"/>
      <c r="DA44" s="1188"/>
      <c r="DB44" s="1189"/>
      <c r="DC44" s="1189"/>
      <c r="DD44" s="1189"/>
      <c r="DE44" s="1190"/>
      <c r="DF44" s="1184"/>
      <c r="DG44" s="1188"/>
      <c r="DH44" s="1189"/>
      <c r="DI44" s="1189"/>
      <c r="DJ44" s="1190"/>
      <c r="DK44" s="1184"/>
      <c r="DL44" s="1188"/>
      <c r="DM44" s="1189"/>
      <c r="DN44" s="1189"/>
      <c r="DO44" s="1189"/>
      <c r="DP44" s="1190"/>
      <c r="DQ44" s="1184"/>
      <c r="DR44" s="1188"/>
      <c r="DS44" s="1189"/>
      <c r="DT44" s="1189"/>
      <c r="DU44" s="1189"/>
      <c r="DV44" s="1189"/>
      <c r="DW44" s="1026"/>
      <c r="DX44" s="865"/>
      <c r="DY44" s="865"/>
      <c r="DZ44" s="865"/>
      <c r="EA44" s="865"/>
      <c r="EB44" s="865"/>
      <c r="EC44" s="865"/>
      <c r="ED44" s="865"/>
      <c r="EE44" s="865"/>
      <c r="EF44" s="865"/>
      <c r="EG44" s="865"/>
      <c r="EH44" s="865"/>
      <c r="EI44" s="872" t="s">
        <v>45</v>
      </c>
      <c r="EJ44" s="862" t="s">
        <v>374</v>
      </c>
      <c r="EK44" s="862"/>
      <c r="EL44" s="865"/>
      <c r="EM44" s="865"/>
      <c r="EN44" s="865"/>
      <c r="EO44" s="865"/>
      <c r="EP44" s="835"/>
      <c r="EQ44" s="835"/>
      <c r="ER44" s="835"/>
      <c r="ES44" s="835"/>
      <c r="ET44" s="835"/>
      <c r="EU44" s="835"/>
      <c r="EV44" s="835"/>
      <c r="EW44" s="835"/>
      <c r="EX44" s="835"/>
      <c r="EY44" s="835"/>
      <c r="EZ44" s="835"/>
      <c r="FA44" s="835"/>
      <c r="FB44" s="835"/>
      <c r="FC44" s="835"/>
      <c r="FD44" s="835"/>
      <c r="FE44" s="835"/>
      <c r="FF44" s="835"/>
      <c r="FG44" s="835"/>
      <c r="FH44" s="835"/>
      <c r="FI44" s="835"/>
      <c r="FJ44" s="835"/>
      <c r="FK44" s="835"/>
      <c r="FL44" s="835"/>
      <c r="FM44" s="835"/>
      <c r="FN44" s="835"/>
      <c r="FO44" s="835"/>
      <c r="FP44" s="835"/>
      <c r="FQ44" s="835"/>
      <c r="FR44" s="835"/>
      <c r="FS44" s="835"/>
      <c r="FT44" s="835"/>
      <c r="FU44" s="835"/>
      <c r="FV44" s="835"/>
      <c r="FW44" s="835"/>
      <c r="FX44" s="835"/>
      <c r="FY44" s="835"/>
      <c r="FZ44" s="835"/>
      <c r="GA44" s="835"/>
      <c r="GB44" s="835"/>
      <c r="GC44" s="835"/>
      <c r="GD44" s="835"/>
      <c r="GE44" s="835"/>
      <c r="GF44" s="835"/>
      <c r="GG44" s="835"/>
      <c r="GH44" s="835"/>
      <c r="GI44" s="835"/>
    </row>
    <row r="45" spans="1:191" s="892" customFormat="1" ht="12" customHeight="1">
      <c r="A45" s="1231"/>
      <c r="B45" s="1233"/>
      <c r="C45" s="1235"/>
      <c r="D45" s="1238"/>
      <c r="E45" s="1239"/>
      <c r="F45" s="1239"/>
      <c r="G45" s="1239"/>
      <c r="H45" s="1239"/>
      <c r="I45" s="1239"/>
      <c r="J45" s="1239"/>
      <c r="K45" s="1256"/>
      <c r="L45" s="1258"/>
      <c r="M45" s="1279"/>
      <c r="N45" s="1199"/>
      <c r="O45" s="1262"/>
      <c r="P45" s="1262"/>
      <c r="Q45" s="1280"/>
      <c r="R45" s="1281"/>
      <c r="S45" s="1294"/>
      <c r="T45" s="1282"/>
      <c r="U45" s="1283"/>
      <c r="V45" s="1284"/>
      <c r="W45" s="1285"/>
      <c r="X45" s="1284"/>
      <c r="Y45" s="1285"/>
      <c r="Z45" s="1284"/>
      <c r="AA45" s="1285"/>
      <c r="AB45" s="1227"/>
      <c r="AC45" s="1289"/>
      <c r="AD45" s="1289"/>
      <c r="AE45" s="1290"/>
      <c r="AF45" s="1286"/>
      <c r="AG45" s="1287"/>
      <c r="AH45" s="1287"/>
      <c r="AI45" s="1288"/>
      <c r="AJ45" s="1286"/>
      <c r="AK45" s="1287"/>
      <c r="AL45" s="1287"/>
      <c r="AM45" s="1288"/>
      <c r="AN45" s="1286"/>
      <c r="AO45" s="1287"/>
      <c r="AP45" s="1287"/>
      <c r="AQ45" s="1288"/>
      <c r="AR45" s="1291"/>
      <c r="AS45" s="1292"/>
      <c r="AT45" s="1292"/>
      <c r="AU45" s="1292"/>
      <c r="AV45" s="1293"/>
      <c r="AW45" s="1196"/>
      <c r="AX45" s="1197"/>
      <c r="AY45" s="1197"/>
      <c r="AZ45" s="1197"/>
      <c r="BA45" s="1197"/>
      <c r="BB45" s="1197"/>
      <c r="BC45" s="1198"/>
      <c r="BD45" s="1196"/>
      <c r="BE45" s="1197"/>
      <c r="BF45" s="1197"/>
      <c r="BG45" s="1197"/>
      <c r="BH45" s="1197"/>
      <c r="BI45" s="1197"/>
      <c r="BJ45" s="1198"/>
      <c r="BK45" s="1078"/>
      <c r="BL45" s="1064"/>
      <c r="BM45" s="1064"/>
      <c r="BN45" s="1064"/>
      <c r="BO45" s="1064"/>
      <c r="BP45" s="1080"/>
      <c r="BQ45" s="1078"/>
      <c r="BR45" s="1064"/>
      <c r="BS45" s="1064"/>
      <c r="BT45" s="1064"/>
      <c r="BU45" s="1064"/>
      <c r="BV45" s="1080"/>
      <c r="BW45" s="1096"/>
      <c r="BX45" s="1064"/>
      <c r="BY45" s="1064"/>
      <c r="BZ45" s="1064"/>
      <c r="CA45" s="1064"/>
      <c r="CB45" s="1110"/>
      <c r="CC45" s="1096"/>
      <c r="CD45" s="1098"/>
      <c r="CE45" s="1059"/>
      <c r="CF45" s="1059"/>
      <c r="CG45" s="1059"/>
      <c r="CH45" s="1059"/>
      <c r="CI45" s="1059"/>
      <c r="CJ45" s="1093"/>
      <c r="CK45" s="1060"/>
      <c r="CL45" s="1059"/>
      <c r="CM45" s="1059"/>
      <c r="CN45" s="1059"/>
      <c r="CO45" s="1059"/>
      <c r="CP45" s="1059"/>
      <c r="CQ45" s="1076"/>
      <c r="CR45" s="1078"/>
      <c r="CS45" s="1064"/>
      <c r="CT45" s="1080"/>
      <c r="CU45" s="1070"/>
      <c r="CV45" s="1071"/>
      <c r="CW45" s="1072"/>
      <c r="CX45" s="1208"/>
      <c r="CY45" s="1209"/>
      <c r="CZ45" s="1210"/>
      <c r="DA45" s="1196"/>
      <c r="DB45" s="1197"/>
      <c r="DC45" s="1197"/>
      <c r="DD45" s="1197"/>
      <c r="DE45" s="1198"/>
      <c r="DF45" s="1199"/>
      <c r="DG45" s="1196"/>
      <c r="DH45" s="1197"/>
      <c r="DI45" s="1197"/>
      <c r="DJ45" s="1198"/>
      <c r="DK45" s="1199"/>
      <c r="DL45" s="1196"/>
      <c r="DM45" s="1197"/>
      <c r="DN45" s="1197"/>
      <c r="DO45" s="1197"/>
      <c r="DP45" s="1198"/>
      <c r="DQ45" s="1199"/>
      <c r="DR45" s="1196"/>
      <c r="DS45" s="1197"/>
      <c r="DT45" s="1197"/>
      <c r="DU45" s="1197"/>
      <c r="DV45" s="1197"/>
      <c r="DW45" s="1026"/>
      <c r="DX45" s="865"/>
      <c r="DY45" s="865"/>
      <c r="DZ45" s="865"/>
      <c r="EA45" s="865"/>
      <c r="EB45" s="865"/>
      <c r="EC45" s="865"/>
      <c r="ED45" s="865"/>
      <c r="EE45" s="865"/>
      <c r="EF45" s="865"/>
      <c r="EG45" s="865"/>
      <c r="EH45" s="865"/>
      <c r="EI45" s="872" t="s">
        <v>46</v>
      </c>
      <c r="EJ45" s="862" t="s">
        <v>375</v>
      </c>
      <c r="EK45" s="862"/>
      <c r="EL45" s="865">
        <f t="shared" ref="EL45" si="60">IF(OR(CU44=99.9,CU44=""),0,1)</f>
        <v>0</v>
      </c>
      <c r="EM45" s="865"/>
      <c r="EN45" s="865">
        <f>IF(入力3!AF26=" ",0,1)</f>
        <v>0</v>
      </c>
      <c r="EO45" s="865">
        <f>IF(EL45+EN45=0,0,1)</f>
        <v>0</v>
      </c>
      <c r="EP45" s="835"/>
      <c r="EQ45" s="835"/>
      <c r="ER45" s="835"/>
      <c r="ES45" s="835"/>
      <c r="ET45" s="835"/>
      <c r="EU45" s="835"/>
      <c r="EV45" s="835"/>
      <c r="EW45" s="835"/>
      <c r="EX45" s="835"/>
      <c r="EY45" s="835"/>
      <c r="EZ45" s="835"/>
      <c r="FA45" s="835"/>
      <c r="FB45" s="835"/>
      <c r="FC45" s="835"/>
      <c r="FD45" s="835"/>
      <c r="FE45" s="835"/>
      <c r="FF45" s="835"/>
      <c r="FG45" s="835"/>
      <c r="FH45" s="835"/>
      <c r="FI45" s="835"/>
      <c r="FJ45" s="835"/>
      <c r="FK45" s="835"/>
      <c r="FL45" s="835"/>
      <c r="FM45" s="835"/>
      <c r="FN45" s="835"/>
      <c r="FO45" s="835"/>
      <c r="FP45" s="835"/>
      <c r="FQ45" s="835"/>
      <c r="FR45" s="835"/>
      <c r="FS45" s="835"/>
      <c r="FT45" s="835"/>
      <c r="FU45" s="835"/>
      <c r="FV45" s="835"/>
      <c r="FW45" s="835"/>
      <c r="FX45" s="835"/>
      <c r="FY45" s="835"/>
      <c r="FZ45" s="835"/>
      <c r="GA45" s="835"/>
      <c r="GB45" s="835"/>
      <c r="GC45" s="835"/>
      <c r="GD45" s="835"/>
      <c r="GE45" s="835"/>
      <c r="GF45" s="835"/>
      <c r="GG45" s="835"/>
      <c r="GH45" s="835"/>
      <c r="GI45" s="835"/>
    </row>
    <row r="46" spans="1:191" s="892" customFormat="1" ht="12" customHeight="1">
      <c r="A46" s="1230"/>
      <c r="B46" s="1232">
        <v>1</v>
      </c>
      <c r="C46" s="1234">
        <v>5</v>
      </c>
      <c r="D46" s="1236"/>
      <c r="E46" s="1237"/>
      <c r="F46" s="1237"/>
      <c r="G46" s="1237"/>
      <c r="H46" s="1237"/>
      <c r="I46" s="1237"/>
      <c r="J46" s="1237"/>
      <c r="K46" s="1256" t="str">
        <f>IF(TRIM(入力1!A46)&lt;&gt;"",入力1!A46,"")</f>
        <v/>
      </c>
      <c r="L46" s="1258">
        <f>IF(TRIM(入力1!B46)&lt;&gt;"",入力1!B46,"")</f>
        <v>1</v>
      </c>
      <c r="M46" s="1260">
        <f>C46</f>
        <v>5</v>
      </c>
      <c r="N46" s="1184"/>
      <c r="O46" s="1262"/>
      <c r="P46" s="1262"/>
      <c r="Q46" s="1264"/>
      <c r="R46" s="1265"/>
      <c r="S46" s="1254"/>
      <c r="T46" s="1282"/>
      <c r="U46" s="1283"/>
      <c r="V46" s="1272"/>
      <c r="W46" s="1273"/>
      <c r="X46" s="1272"/>
      <c r="Y46" s="1273"/>
      <c r="Z46" s="1272"/>
      <c r="AA46" s="1273"/>
      <c r="AB46" s="1276"/>
      <c r="AC46" s="1277"/>
      <c r="AD46" s="1277"/>
      <c r="AE46" s="1278"/>
      <c r="AF46" s="1217"/>
      <c r="AG46" s="1218"/>
      <c r="AH46" s="1218"/>
      <c r="AI46" s="1219"/>
      <c r="AJ46" s="1217"/>
      <c r="AK46" s="1218"/>
      <c r="AL46" s="1218"/>
      <c r="AM46" s="1219"/>
      <c r="AN46" s="1217"/>
      <c r="AO46" s="1218"/>
      <c r="AP46" s="1218"/>
      <c r="AQ46" s="1219"/>
      <c r="AR46" s="1240"/>
      <c r="AS46" s="1241"/>
      <c r="AT46" s="1241"/>
      <c r="AU46" s="1241"/>
      <c r="AV46" s="1242"/>
      <c r="AW46" s="1188"/>
      <c r="AX46" s="1189"/>
      <c r="AY46" s="1189"/>
      <c r="AZ46" s="1189"/>
      <c r="BA46" s="1189"/>
      <c r="BB46" s="1189"/>
      <c r="BC46" s="1190"/>
      <c r="BD46" s="1188"/>
      <c r="BE46" s="1189"/>
      <c r="BF46" s="1189"/>
      <c r="BG46" s="1189"/>
      <c r="BH46" s="1189"/>
      <c r="BI46" s="1189"/>
      <c r="BJ46" s="1190"/>
      <c r="BK46" s="1077" t="str">
        <f>IF(TRIM(入力2!AL44)&lt;&gt;"",IF(入力2!AL44&gt;=100000,MID(TEXT(入力2!AL44,"000000"),1,1),""),"")</f>
        <v/>
      </c>
      <c r="BL46" s="1063" t="str">
        <f>IF(TRIM(入力2!AL44)&lt;&gt;"",IF(入力2!AL44&gt;=10000,MID(TEXT(入力2!AL44,"000000"),2,1),""),"")</f>
        <v/>
      </c>
      <c r="BM46" s="1063" t="str">
        <f>IF(TRIM(入力2!AL44)&lt;&gt;"",IF(入力2!AL44&gt;=1000,MID(TEXT(入力2!AL44,"000000"),3,1),""),"")</f>
        <v/>
      </c>
      <c r="BN46" s="1063" t="str">
        <f>IF(TRIM(入力2!AL44)&lt;&gt;"",IF(入力2!AL44&gt;=100,MID(TEXT(入力2!AL44,"000000"),4,1),""),"")</f>
        <v/>
      </c>
      <c r="BO46" s="1063" t="str">
        <f>IF(TRIM(入力2!AL44)&lt;&gt;"",IF(入力2!AL44&gt;=10,MID(TEXT(入力2!AL44,"000000"),5,1),""),"")</f>
        <v/>
      </c>
      <c r="BP46" s="1079" t="str">
        <f>IF(TRIM(入力2!AL44)&lt;&gt;"",IF(入力2!AL44&gt;=0,MID(TEXT(入力2!AL44,"000000"),6,1),""),"0")</f>
        <v>0</v>
      </c>
      <c r="BQ46" s="1077" t="str">
        <f>IF(TRIM(入力2!AM44)&lt;&gt;"",IF(入力2!AM44&gt;=100000,MID(TEXT(入力2!AM44,"000000"),1,1),""),"")</f>
        <v/>
      </c>
      <c r="BR46" s="1063" t="str">
        <f>IF(TRIM(入力2!AM44)&lt;&gt;"",IF(入力2!AM44&gt;=10000,MID(TEXT(入力2!AM44,"000000"),2,1),""),"")</f>
        <v/>
      </c>
      <c r="BS46" s="1063" t="str">
        <f>IF(TRIM(入力2!AM44)&lt;&gt;"",IF(入力2!AM44&gt;=1000,MID(TEXT(入力2!AM44,"000000"),3,1),""),"")</f>
        <v/>
      </c>
      <c r="BT46" s="1063" t="str">
        <f>IF(TRIM(入力2!AM44)&lt;&gt;"",IF(入力2!AM44&gt;=100,MID(TEXT(入力2!AM44,"000000"),4,1),""),"")</f>
        <v/>
      </c>
      <c r="BU46" s="1063" t="str">
        <f>IF(TRIM(入力2!AM44)&lt;&gt;"",IF(入力2!AM44&gt;=10,MID(TEXT(入力2!AM44,"000000"),5,1),""),"")</f>
        <v/>
      </c>
      <c r="BV46" s="1079" t="str">
        <f>IF(TRIM(入力2!AM44)&lt;&gt;"",IF(入力2!AM44&gt;=0,MID(TEXT(入力2!AM44,"000000"),6,1),""),"0")</f>
        <v>0</v>
      </c>
      <c r="BW46" s="1095" t="str">
        <f>IF(TRIM(SUM(入力2!AJ44:AK44))&lt;&gt;"",IF(SUM(入力2!AJ44:AK44)&gt;=100000,MID(TEXT(SUM(入力2!AJ44:AK44),"000000"),1,1),""),"")</f>
        <v/>
      </c>
      <c r="BX46" s="1063" t="str">
        <f>IF(TRIM(SUM(入力2!AJ44:AK44))&lt;&gt;"",IF(SUM(入力2!AJ44:AK44)&gt;=10000,MID(TEXT(SUM(入力2!AJ44:AK44),"000000"),2,1),""),"")</f>
        <v/>
      </c>
      <c r="BY46" s="1063" t="str">
        <f>IF(TRIM(SUM(入力2!AJ44:AK44))&lt;&gt;"",IF(SUM(入力2!AJ44:AK44)&gt;=1000,MID(TEXT(SUM(入力2!AJ44:AK44),"000000"),3,1),""),"")</f>
        <v/>
      </c>
      <c r="BZ46" s="1063" t="str">
        <f>IF(TRIM(SUM(入力2!AJ44:AK44))&lt;&gt;"",IF(SUM(入力2!AJ44:AK44)&gt;=100,MID(TEXT(SUM(入力2!AJ44:AK44),"000000"),4,1),""),"")</f>
        <v/>
      </c>
      <c r="CA46" s="1063" t="str">
        <f>IF(TRIM(SUM(入力2!AJ44:AK44))&lt;&gt;"",IF(SUM(入力2!AJ44:AK44)&gt;=10,MID(TEXT(SUM(入力2!AJ44:AK44),"000000"),5,1),""),"")</f>
        <v/>
      </c>
      <c r="CB46" s="1109" t="str">
        <f>IF(TRIM(SUM(入力2!AJ44:AK44))&lt;&gt;"",IF(SUM(入力2!AJ44:AK44)&gt;=0,MID(TEXT(SUM(入力2!AJ44:AK44),"000000"),6,1),""),"0")</f>
        <v>0</v>
      </c>
      <c r="CC46" s="1095" t="str">
        <f>IF(TRIM(入力3!$AF27)&lt;&gt;"",IF(入力3!$AF27&gt;=10000000,MID(TEXT(入力3!$AF27,"00000000"),1,1),""),"")</f>
        <v/>
      </c>
      <c r="CD46" s="1097" t="str">
        <f>IF(TRIM(入力3!$AF27)&lt;&gt;"",IF(入力3!$AF27&gt;=1000000,MID(TEXT(入力3!$AF27,"00000000"),2,1),""),"")</f>
        <v/>
      </c>
      <c r="CE46" s="1059" t="str">
        <f>IF(TRIM(入力3!$AF27)&lt;&gt;"",IF(入力3!$AF27&gt;=100000,MID(TEXT(入力3!$AF27,"00000000"),3,1),""),"")</f>
        <v/>
      </c>
      <c r="CF46" s="1059" t="str">
        <f>IF(TRIM(入力3!$AF27)&lt;&gt;"",IF(入力3!$AF27&gt;=10000,MID(TEXT(入力3!$AF27,"00000000"),4,1),""),"")</f>
        <v/>
      </c>
      <c r="CG46" s="1059" t="str">
        <f>IF(TRIM(入力3!$AF27)&lt;&gt;"",IF(入力3!$AF27&gt;=1000,MID(TEXT(入力3!$AF27,"00000000"),5,1),""),"")</f>
        <v/>
      </c>
      <c r="CH46" s="1059" t="str">
        <f>IF(TRIM(入力3!$AF27)&lt;&gt;"",IF(入力3!$AF27&gt;=100,MID(TEXT(入力3!$AF27,"00000000"),6,1),""),"")</f>
        <v/>
      </c>
      <c r="CI46" s="1059" t="str">
        <f>IF(TRIM(入力3!$AF27)&lt;&gt;"",IF(入力3!$AF27&gt;=10,MID(TEXT(入力3!$AF27,"00000000"),7,1),""),"")</f>
        <v/>
      </c>
      <c r="CJ46" s="1093" t="str">
        <f>IF(TRIM(入力3!$AF27)&lt;&gt;"",IF(入力3!$AF27&gt;=1,MID(TEXT(入力3!$AF27,"00000000"),8,1),""),"0")</f>
        <v>0</v>
      </c>
      <c r="CK46" s="1060" t="str">
        <f>IF(TRIM(SUMIF(入力3!$AA$9:$AE$9,"インフレ手当",入力3!AA27:AE27))&lt;&gt;"",IF(SUMIF(入力3!$AA$9:$AE$9,"インフレ手当",入力3!AA27:AE27)&gt;=1000000,MID(TEXT(SUMIF(入力3!$AA$9:$AE$9,"インフレ手当",入力3!AA27:AE27),"00000000"),2,1),""),"")</f>
        <v/>
      </c>
      <c r="CL46" s="1059" t="str">
        <f>IF(TRIM(SUMIF(入力3!$AA$9:$AE$9,"インフレ手当",入力3!AA27:AE27))&lt;&gt;"",IF(SUMIF(入力3!$AA$9:$AE$9,"インフレ手当",入力3!AA27:AE27)&gt;=100000,MID(TEXT(SUMIF(入力3!$AA$9:$AE$9,"インフレ手当",入力3!AA27:AE27),"00000000"),3,1),""),"")</f>
        <v/>
      </c>
      <c r="CM46" s="1059" t="str">
        <f>IF(TRIM(SUMIF(入力3!$AA$9:$AE$9,"インフレ手当",入力3!AA27:AE27))&lt;&gt;"",IF(SUMIF(入力3!$AA$9:$AE$9,"インフレ手当",入力3!AA27:AE27)&gt;=10000,MID(TEXT(SUMIF(入力3!$AA$9:$AE$9,"インフレ手当",入力3!AA27:AE27),"00000000"),4,1),""),"")</f>
        <v/>
      </c>
      <c r="CN46" s="1059" t="str">
        <f>IF(TRIM(SUMIF(入力3!$AA$9:$AE$9,"インフレ手当",入力3!AA27:AE27))&lt;&gt;"",IF(SUMIF(入力3!$AA$9:$AE$9,"インフレ手当",入力3!AA27:AE27)&gt;=1000,MID(TEXT(SUMIF(入力3!$AA$9:$AE$9,"インフレ手当",入力3!AA27:AE27),"00000000"),5,1),""),"")</f>
        <v/>
      </c>
      <c r="CO46" s="1059" t="str">
        <f>IF(TRIM(SUMIF(入力3!$AA$9:$AE$9,"インフレ手当",入力3!AA27:AE27))&lt;&gt;"",IF(SUMIF(入力3!$AA$9:$AE$9,"インフレ手当",入力3!AA27:AE27)&gt;=100,MID(TEXT(SUMIF(入力3!$AA$9:$AE$9,"インフレ手当",入力3!AA27:AE27),"00000000"),6,1),""),"")</f>
        <v/>
      </c>
      <c r="CP46" s="1059" t="str">
        <f>IF(TRIM(SUMIF(入力3!$AA$9:$AE$9,"インフレ手当",入力3!AA27:AE27))&lt;&gt;"",IF(SUMIF(入力3!$AA$9:$AE$9,"インフレ手当",入力3!AA27:AE27)&gt;=10,MID(TEXT(SUMIF(入力3!$AA$9:$AE$9,"インフレ手当",入力3!AA27:AE27),"00000000"),7,1),""),"")</f>
        <v/>
      </c>
      <c r="CQ46" s="1076" t="str">
        <f>IF(TRIM(SUMIF(入力3!$AA$9:$AE$9,"インフレ手当",入力3!AA27:AE27))&lt;&gt;"",IF(SUMIF(入力3!$AA$9:$AE$9,"インフレ手当",入力3!AA27:AE27)&gt;=1,MID(TEXT(SUMIF(入力3!$AA$9:$AE$9,"インフレ手当",入力3!AA27:AE27),"00000000"),8,1),""),"0")</f>
        <v/>
      </c>
      <c r="CR46" s="1077" t="str">
        <f>IF(EO47=0,"-",IF(TRIM(入力3!Z27)&lt;&gt;"",IF(入力3!Z27&gt;=100,MID(TEXT(入力3!Z27,"000"),1,1),""),"-"))</f>
        <v>-</v>
      </c>
      <c r="CS46" s="1063" t="str">
        <f>IF(EO47=0,"-",IF(TRIM(入力3!Z27)&lt;&gt;"",IF(入力3!Z27&gt;=10,MID(TEXT(入力3!Z27,"000"),2,1),""),"-"))</f>
        <v>-</v>
      </c>
      <c r="CT46" s="1079" t="str">
        <f>IF(EO47=0,"-",IF(TRIM(入力3!Z27)&lt;&gt;"",IF(入力3!Z27&gt;=1,MID(TEXT(入力3!Z27,"000"),3,1),""),"-"))</f>
        <v>-</v>
      </c>
      <c r="CU46" s="1067"/>
      <c r="CV46" s="1068"/>
      <c r="CW46" s="1069"/>
      <c r="CX46" s="1205"/>
      <c r="CY46" s="1206"/>
      <c r="CZ46" s="1207"/>
      <c r="DA46" s="1188"/>
      <c r="DB46" s="1189"/>
      <c r="DC46" s="1189"/>
      <c r="DD46" s="1189"/>
      <c r="DE46" s="1190"/>
      <c r="DF46" s="1184"/>
      <c r="DG46" s="1188"/>
      <c r="DH46" s="1189"/>
      <c r="DI46" s="1189"/>
      <c r="DJ46" s="1190"/>
      <c r="DK46" s="1184"/>
      <c r="DL46" s="1188"/>
      <c r="DM46" s="1189"/>
      <c r="DN46" s="1189"/>
      <c r="DO46" s="1189"/>
      <c r="DP46" s="1190"/>
      <c r="DQ46" s="1184"/>
      <c r="DR46" s="1188"/>
      <c r="DS46" s="1189"/>
      <c r="DT46" s="1189"/>
      <c r="DU46" s="1189"/>
      <c r="DV46" s="1189"/>
      <c r="DW46" s="1026"/>
      <c r="DX46" s="865"/>
      <c r="DY46" s="865"/>
      <c r="DZ46" s="865"/>
      <c r="EA46" s="865"/>
      <c r="EB46" s="865"/>
      <c r="EC46" s="865"/>
      <c r="ED46" s="865"/>
      <c r="EE46" s="865"/>
      <c r="EF46" s="865"/>
      <c r="EG46" s="865"/>
      <c r="EH46" s="865"/>
      <c r="EI46" s="872" t="s">
        <v>47</v>
      </c>
      <c r="EJ46" s="862" t="s">
        <v>376</v>
      </c>
      <c r="EK46" s="862"/>
      <c r="EL46" s="865"/>
      <c r="EM46" s="865"/>
      <c r="EN46" s="865"/>
      <c r="EO46" s="865"/>
      <c r="EP46" s="835"/>
      <c r="EQ46" s="835"/>
      <c r="ER46" s="835"/>
      <c r="ES46" s="835"/>
      <c r="ET46" s="835"/>
      <c r="EU46" s="835"/>
      <c r="EV46" s="835"/>
      <c r="EW46" s="835"/>
      <c r="EX46" s="835"/>
      <c r="EY46" s="835"/>
      <c r="EZ46" s="835"/>
      <c r="FA46" s="835"/>
      <c r="FB46" s="835"/>
      <c r="FC46" s="835"/>
      <c r="FD46" s="835"/>
      <c r="FE46" s="835"/>
      <c r="FF46" s="835"/>
      <c r="FG46" s="835"/>
      <c r="FH46" s="835"/>
      <c r="FI46" s="835"/>
      <c r="FJ46" s="835"/>
      <c r="FK46" s="835"/>
      <c r="FL46" s="835"/>
      <c r="FM46" s="835"/>
      <c r="FN46" s="835"/>
      <c r="FO46" s="835"/>
      <c r="FP46" s="835"/>
      <c r="FQ46" s="835"/>
      <c r="FR46" s="835"/>
      <c r="FS46" s="835"/>
      <c r="FT46" s="835"/>
      <c r="FU46" s="835"/>
      <c r="FV46" s="835"/>
      <c r="FW46" s="835"/>
      <c r="FX46" s="835"/>
      <c r="FY46" s="835"/>
      <c r="FZ46" s="835"/>
      <c r="GA46" s="835"/>
      <c r="GB46" s="835"/>
      <c r="GC46" s="835"/>
      <c r="GD46" s="835"/>
      <c r="GE46" s="835"/>
      <c r="GF46" s="835"/>
      <c r="GG46" s="835"/>
      <c r="GH46" s="835"/>
      <c r="GI46" s="835"/>
    </row>
    <row r="47" spans="1:191" s="892" customFormat="1" ht="12" customHeight="1">
      <c r="A47" s="1231"/>
      <c r="B47" s="1233"/>
      <c r="C47" s="1235"/>
      <c r="D47" s="1238"/>
      <c r="E47" s="1239"/>
      <c r="F47" s="1239"/>
      <c r="G47" s="1239"/>
      <c r="H47" s="1239"/>
      <c r="I47" s="1239"/>
      <c r="J47" s="1239"/>
      <c r="K47" s="1256"/>
      <c r="L47" s="1258"/>
      <c r="M47" s="1279"/>
      <c r="N47" s="1199"/>
      <c r="O47" s="1262"/>
      <c r="P47" s="1262"/>
      <c r="Q47" s="1280"/>
      <c r="R47" s="1281"/>
      <c r="S47" s="1294"/>
      <c r="T47" s="1282"/>
      <c r="U47" s="1283"/>
      <c r="V47" s="1284"/>
      <c r="W47" s="1285"/>
      <c r="X47" s="1284"/>
      <c r="Y47" s="1285"/>
      <c r="Z47" s="1284"/>
      <c r="AA47" s="1285"/>
      <c r="AB47" s="1227"/>
      <c r="AC47" s="1289"/>
      <c r="AD47" s="1289"/>
      <c r="AE47" s="1290"/>
      <c r="AF47" s="1286"/>
      <c r="AG47" s="1287"/>
      <c r="AH47" s="1287"/>
      <c r="AI47" s="1288"/>
      <c r="AJ47" s="1286"/>
      <c r="AK47" s="1287"/>
      <c r="AL47" s="1287"/>
      <c r="AM47" s="1288"/>
      <c r="AN47" s="1286"/>
      <c r="AO47" s="1287"/>
      <c r="AP47" s="1287"/>
      <c r="AQ47" s="1288"/>
      <c r="AR47" s="1291"/>
      <c r="AS47" s="1292"/>
      <c r="AT47" s="1292"/>
      <c r="AU47" s="1292"/>
      <c r="AV47" s="1293"/>
      <c r="AW47" s="1196"/>
      <c r="AX47" s="1197"/>
      <c r="AY47" s="1197"/>
      <c r="AZ47" s="1197"/>
      <c r="BA47" s="1197"/>
      <c r="BB47" s="1197"/>
      <c r="BC47" s="1198"/>
      <c r="BD47" s="1196"/>
      <c r="BE47" s="1197"/>
      <c r="BF47" s="1197"/>
      <c r="BG47" s="1197"/>
      <c r="BH47" s="1197"/>
      <c r="BI47" s="1197"/>
      <c r="BJ47" s="1198"/>
      <c r="BK47" s="1078"/>
      <c r="BL47" s="1064"/>
      <c r="BM47" s="1064"/>
      <c r="BN47" s="1064"/>
      <c r="BO47" s="1064"/>
      <c r="BP47" s="1080"/>
      <c r="BQ47" s="1078"/>
      <c r="BR47" s="1064"/>
      <c r="BS47" s="1064"/>
      <c r="BT47" s="1064"/>
      <c r="BU47" s="1064"/>
      <c r="BV47" s="1080"/>
      <c r="BW47" s="1096"/>
      <c r="BX47" s="1064"/>
      <c r="BY47" s="1064"/>
      <c r="BZ47" s="1064"/>
      <c r="CA47" s="1064"/>
      <c r="CB47" s="1110"/>
      <c r="CC47" s="1096"/>
      <c r="CD47" s="1098"/>
      <c r="CE47" s="1059"/>
      <c r="CF47" s="1059"/>
      <c r="CG47" s="1059"/>
      <c r="CH47" s="1059"/>
      <c r="CI47" s="1059"/>
      <c r="CJ47" s="1093"/>
      <c r="CK47" s="1060"/>
      <c r="CL47" s="1059"/>
      <c r="CM47" s="1059"/>
      <c r="CN47" s="1059"/>
      <c r="CO47" s="1059"/>
      <c r="CP47" s="1059"/>
      <c r="CQ47" s="1076"/>
      <c r="CR47" s="1078"/>
      <c r="CS47" s="1064"/>
      <c r="CT47" s="1080"/>
      <c r="CU47" s="1070"/>
      <c r="CV47" s="1071"/>
      <c r="CW47" s="1072"/>
      <c r="CX47" s="1208"/>
      <c r="CY47" s="1209"/>
      <c r="CZ47" s="1210"/>
      <c r="DA47" s="1196"/>
      <c r="DB47" s="1197"/>
      <c r="DC47" s="1197"/>
      <c r="DD47" s="1197"/>
      <c r="DE47" s="1198"/>
      <c r="DF47" s="1199"/>
      <c r="DG47" s="1196"/>
      <c r="DH47" s="1197"/>
      <c r="DI47" s="1197"/>
      <c r="DJ47" s="1198"/>
      <c r="DK47" s="1199"/>
      <c r="DL47" s="1196"/>
      <c r="DM47" s="1197"/>
      <c r="DN47" s="1197"/>
      <c r="DO47" s="1197"/>
      <c r="DP47" s="1198"/>
      <c r="DQ47" s="1199"/>
      <c r="DR47" s="1196"/>
      <c r="DS47" s="1197"/>
      <c r="DT47" s="1197"/>
      <c r="DU47" s="1197"/>
      <c r="DV47" s="1197"/>
      <c r="DW47" s="1026"/>
      <c r="DX47" s="865"/>
      <c r="DY47" s="865"/>
      <c r="DZ47" s="865"/>
      <c r="EA47" s="865"/>
      <c r="EB47" s="865"/>
      <c r="EC47" s="865"/>
      <c r="ED47" s="865"/>
      <c r="EE47" s="865"/>
      <c r="EF47" s="865"/>
      <c r="EG47" s="865"/>
      <c r="EH47" s="865"/>
      <c r="EI47" s="872" t="s">
        <v>48</v>
      </c>
      <c r="EJ47" s="862" t="s">
        <v>377</v>
      </c>
      <c r="EK47" s="862"/>
      <c r="EL47" s="865">
        <f t="shared" ref="EL47" si="61">IF(OR(CU46=99.9,CU46=""),0,1)</f>
        <v>0</v>
      </c>
      <c r="EM47" s="865"/>
      <c r="EN47" s="865">
        <f>IF(入力3!AF27=" ",0,1)</f>
        <v>0</v>
      </c>
      <c r="EO47" s="865">
        <f>IF(EL47+EN47=0,0,1)</f>
        <v>0</v>
      </c>
      <c r="EP47" s="835"/>
      <c r="EQ47" s="835"/>
      <c r="ER47" s="835"/>
      <c r="ES47" s="835"/>
      <c r="ET47" s="835"/>
      <c r="EU47" s="835"/>
      <c r="EV47" s="835"/>
      <c r="EW47" s="835"/>
      <c r="EX47" s="835"/>
      <c r="EY47" s="835"/>
      <c r="EZ47" s="835"/>
      <c r="FA47" s="835"/>
      <c r="FB47" s="835"/>
      <c r="FC47" s="835"/>
      <c r="FD47" s="835"/>
      <c r="FE47" s="835"/>
      <c r="FF47" s="835"/>
      <c r="FG47" s="835"/>
      <c r="FH47" s="835"/>
      <c r="FI47" s="835"/>
      <c r="FJ47" s="835"/>
      <c r="FK47" s="835"/>
      <c r="FL47" s="835"/>
      <c r="FM47" s="835"/>
      <c r="FN47" s="835"/>
      <c r="FO47" s="835"/>
      <c r="FP47" s="835"/>
      <c r="FQ47" s="835"/>
      <c r="FR47" s="835"/>
      <c r="FS47" s="835"/>
      <c r="FT47" s="835"/>
      <c r="FU47" s="835"/>
      <c r="FV47" s="835"/>
      <c r="FW47" s="835"/>
      <c r="FX47" s="835"/>
      <c r="FY47" s="835"/>
      <c r="FZ47" s="835"/>
      <c r="GA47" s="835"/>
      <c r="GB47" s="835"/>
      <c r="GC47" s="835"/>
      <c r="GD47" s="835"/>
      <c r="GE47" s="835"/>
      <c r="GF47" s="835"/>
      <c r="GG47" s="835"/>
      <c r="GH47" s="835"/>
      <c r="GI47" s="835"/>
    </row>
    <row r="48" spans="1:191" s="892" customFormat="1" ht="11.45" customHeight="1">
      <c r="A48" s="1230"/>
      <c r="B48" s="1232">
        <v>1</v>
      </c>
      <c r="C48" s="1234">
        <v>6</v>
      </c>
      <c r="D48" s="1236"/>
      <c r="E48" s="1237"/>
      <c r="F48" s="1237"/>
      <c r="G48" s="1237"/>
      <c r="H48" s="1237"/>
      <c r="I48" s="1237"/>
      <c r="J48" s="1237"/>
      <c r="K48" s="1256" t="str">
        <f>IF(TRIM(入力1!A48)&lt;&gt;"",入力1!A48,"")</f>
        <v/>
      </c>
      <c r="L48" s="1258">
        <f>IF(TRIM(入力1!B48)&lt;&gt;"",入力1!B48,"")</f>
        <v>1</v>
      </c>
      <c r="M48" s="1260">
        <f>C48</f>
        <v>6</v>
      </c>
      <c r="N48" s="1184"/>
      <c r="O48" s="1262"/>
      <c r="P48" s="1262"/>
      <c r="Q48" s="1264"/>
      <c r="R48" s="1265"/>
      <c r="S48" s="1254"/>
      <c r="T48" s="1282"/>
      <c r="U48" s="1283"/>
      <c r="V48" s="1272"/>
      <c r="W48" s="1273"/>
      <c r="X48" s="1272"/>
      <c r="Y48" s="1273"/>
      <c r="Z48" s="1272"/>
      <c r="AA48" s="1273"/>
      <c r="AB48" s="1276"/>
      <c r="AC48" s="1277"/>
      <c r="AD48" s="1277"/>
      <c r="AE48" s="1278"/>
      <c r="AF48" s="1217"/>
      <c r="AG48" s="1218"/>
      <c r="AH48" s="1218"/>
      <c r="AI48" s="1219"/>
      <c r="AJ48" s="1217"/>
      <c r="AK48" s="1218"/>
      <c r="AL48" s="1218"/>
      <c r="AM48" s="1219"/>
      <c r="AN48" s="1217"/>
      <c r="AO48" s="1218"/>
      <c r="AP48" s="1218"/>
      <c r="AQ48" s="1219"/>
      <c r="AR48" s="1240"/>
      <c r="AS48" s="1241"/>
      <c r="AT48" s="1241"/>
      <c r="AU48" s="1241"/>
      <c r="AV48" s="1242"/>
      <c r="AW48" s="1188"/>
      <c r="AX48" s="1189"/>
      <c r="AY48" s="1189"/>
      <c r="AZ48" s="1189"/>
      <c r="BA48" s="1189"/>
      <c r="BB48" s="1189"/>
      <c r="BC48" s="1190"/>
      <c r="BD48" s="1188"/>
      <c r="BE48" s="1189"/>
      <c r="BF48" s="1189"/>
      <c r="BG48" s="1189"/>
      <c r="BH48" s="1189"/>
      <c r="BI48" s="1189"/>
      <c r="BJ48" s="1190"/>
      <c r="BK48" s="1077" t="str">
        <f>IF(TRIM(入力2!AL46)&lt;&gt;"",IF(入力2!AL46&gt;=100000,MID(TEXT(入力2!AL46,"000000"),1,1),""),"")</f>
        <v/>
      </c>
      <c r="BL48" s="1063" t="str">
        <f>IF(TRIM(入力2!AL46)&lt;&gt;"",IF(入力2!AL46&gt;=10000,MID(TEXT(入力2!AL46,"000000"),2,1),""),"")</f>
        <v/>
      </c>
      <c r="BM48" s="1063" t="str">
        <f>IF(TRIM(入力2!AL46)&lt;&gt;"",IF(入力2!AL46&gt;=1000,MID(TEXT(入力2!AL46,"000000"),3,1),""),"")</f>
        <v/>
      </c>
      <c r="BN48" s="1063" t="str">
        <f>IF(TRIM(入力2!AL46)&lt;&gt;"",IF(入力2!AL46&gt;=100,MID(TEXT(入力2!AL46,"000000"),4,1),""),"")</f>
        <v/>
      </c>
      <c r="BO48" s="1063" t="str">
        <f>IF(TRIM(入力2!AL46)&lt;&gt;"",IF(入力2!AL46&gt;=10,MID(TEXT(入力2!AL46,"000000"),5,1),""),"")</f>
        <v/>
      </c>
      <c r="BP48" s="1079" t="str">
        <f>IF(TRIM(入力2!AL46)&lt;&gt;"",IF(入力2!AL46&gt;=0,MID(TEXT(入力2!AL46,"000000"),6,1),""),"0")</f>
        <v>0</v>
      </c>
      <c r="BQ48" s="1077" t="str">
        <f>IF(TRIM(入力2!AM46)&lt;&gt;"",IF(入力2!AM46&gt;=100000,MID(TEXT(入力2!AM46,"000000"),1,1),""),"")</f>
        <v/>
      </c>
      <c r="BR48" s="1063" t="str">
        <f>IF(TRIM(入力2!AM46)&lt;&gt;"",IF(入力2!AM46&gt;=10000,MID(TEXT(入力2!AM46,"000000"),2,1),""),"")</f>
        <v/>
      </c>
      <c r="BS48" s="1063" t="str">
        <f>IF(TRIM(入力2!AM46)&lt;&gt;"",IF(入力2!AM46&gt;=1000,MID(TEXT(入力2!AM46,"000000"),3,1),""),"")</f>
        <v/>
      </c>
      <c r="BT48" s="1063" t="str">
        <f>IF(TRIM(入力2!AM46)&lt;&gt;"",IF(入力2!AM46&gt;=100,MID(TEXT(入力2!AM46,"000000"),4,1),""),"")</f>
        <v/>
      </c>
      <c r="BU48" s="1063" t="str">
        <f>IF(TRIM(入力2!AM46)&lt;&gt;"",IF(入力2!AM46&gt;=10,MID(TEXT(入力2!AM46,"000000"),5,1),""),"")</f>
        <v/>
      </c>
      <c r="BV48" s="1079" t="str">
        <f>IF(TRIM(入力2!AM46)&lt;&gt;"",IF(入力2!AM46&gt;=0,MID(TEXT(入力2!AM46,"000000"),6,1),""),"0")</f>
        <v>0</v>
      </c>
      <c r="BW48" s="1095" t="str">
        <f>IF(TRIM(SUM(入力2!AJ46:AK46))&lt;&gt;"",IF(SUM(入力2!AJ46:AK46)&gt;=100000,MID(TEXT(SUM(入力2!AJ46:AK46),"000000"),1,1),""),"")</f>
        <v/>
      </c>
      <c r="BX48" s="1063" t="str">
        <f>IF(TRIM(SUM(入力2!AJ46:AK46))&lt;&gt;"",IF(SUM(入力2!AJ46:AK46)&gt;=10000,MID(TEXT(SUM(入力2!AJ46:AK46),"000000"),2,1),""),"")</f>
        <v/>
      </c>
      <c r="BY48" s="1063" t="str">
        <f>IF(TRIM(SUM(入力2!AJ46:AK46))&lt;&gt;"",IF(SUM(入力2!AJ46:AK46)&gt;=1000,MID(TEXT(SUM(入力2!AJ46:AK46),"000000"),3,1),""),"")</f>
        <v/>
      </c>
      <c r="BZ48" s="1063" t="str">
        <f>IF(TRIM(SUM(入力2!AJ46:AK46))&lt;&gt;"",IF(SUM(入力2!AJ46:AK46)&gt;=100,MID(TEXT(SUM(入力2!AJ46:AK46),"000000"),4,1),""),"")</f>
        <v/>
      </c>
      <c r="CA48" s="1063" t="str">
        <f>IF(TRIM(SUM(入力2!AJ46:AK46))&lt;&gt;"",IF(SUM(入力2!AJ46:AK46)&gt;=10,MID(TEXT(SUM(入力2!AJ46:AK46),"000000"),5,1),""),"")</f>
        <v/>
      </c>
      <c r="CB48" s="1109" t="str">
        <f>IF(TRIM(SUM(入力2!AJ46:AK46))&lt;&gt;"",IF(SUM(入力2!AJ46:AK46)&gt;=0,MID(TEXT(SUM(入力2!AJ46:AK46),"000000"),6,1),""),"0")</f>
        <v>0</v>
      </c>
      <c r="CC48" s="1095" t="str">
        <f>IF(TRIM(入力3!$AF28)&lt;&gt;"",IF(入力3!$AF28&gt;=10000000,MID(TEXT(入力3!$AF28,"00000000"),1,1),""),"")</f>
        <v/>
      </c>
      <c r="CD48" s="1097" t="str">
        <f>IF(TRIM(入力3!$AF28)&lt;&gt;"",IF(入力3!$AF28&gt;=1000000,MID(TEXT(入力3!$AF28,"00000000"),2,1),""),"")</f>
        <v/>
      </c>
      <c r="CE48" s="1059" t="str">
        <f>IF(TRIM(入力3!$AF28)&lt;&gt;"",IF(入力3!$AF28&gt;=100000,MID(TEXT(入力3!$AF28,"00000000"),3,1),""),"")</f>
        <v/>
      </c>
      <c r="CF48" s="1059" t="str">
        <f>IF(TRIM(入力3!$AF28)&lt;&gt;"",IF(入力3!$AF28&gt;=10000,MID(TEXT(入力3!$AF28,"00000000"),4,1),""),"")</f>
        <v/>
      </c>
      <c r="CG48" s="1059" t="str">
        <f>IF(TRIM(入力3!$AF28)&lt;&gt;"",IF(入力3!$AF28&gt;=1000,MID(TEXT(入力3!$AF28,"00000000"),5,1),""),"")</f>
        <v/>
      </c>
      <c r="CH48" s="1059" t="str">
        <f>IF(TRIM(入力3!$AF28)&lt;&gt;"",IF(入力3!$AF28&gt;=100,MID(TEXT(入力3!$AF28,"00000000"),6,1),""),"")</f>
        <v/>
      </c>
      <c r="CI48" s="1059" t="str">
        <f>IF(TRIM(入力3!$AF28)&lt;&gt;"",IF(入力3!$AF28&gt;=10,MID(TEXT(入力3!$AF28,"00000000"),7,1),""),"")</f>
        <v/>
      </c>
      <c r="CJ48" s="1093" t="str">
        <f>IF(TRIM(入力3!$AF28)&lt;&gt;"",IF(入力3!$AF28&gt;=1,MID(TEXT(入力3!$AF28,"00000000"),8,1),""),"0")</f>
        <v>0</v>
      </c>
      <c r="CK48" s="1060" t="str">
        <f>IF(TRIM(SUMIF(入力3!$AA$9:$AE$9,"インフレ手当",入力3!AA28:AE28))&lt;&gt;"",IF(SUMIF(入力3!$AA$9:$AE$9,"インフレ手当",入力3!AA28:AE28)&gt;=1000000,MID(TEXT(SUMIF(入力3!$AA$9:$AE$9,"インフレ手当",入力3!AA28:AE28),"00000000"),2,1),""),"")</f>
        <v/>
      </c>
      <c r="CL48" s="1059" t="str">
        <f>IF(TRIM(SUMIF(入力3!$AA$9:$AE$9,"インフレ手当",入力3!AA28:AE28))&lt;&gt;"",IF(SUMIF(入力3!$AA$9:$AE$9,"インフレ手当",入力3!AA28:AE28)&gt;=100000,MID(TEXT(SUMIF(入力3!$AA$9:$AE$9,"インフレ手当",入力3!AA28:AE28),"00000000"),3,1),""),"")</f>
        <v/>
      </c>
      <c r="CM48" s="1059" t="str">
        <f>IF(TRIM(SUMIF(入力3!$AA$9:$AE$9,"インフレ手当",入力3!AA28:AE28))&lt;&gt;"",IF(SUMIF(入力3!$AA$9:$AE$9,"インフレ手当",入力3!AA28:AE28)&gt;=10000,MID(TEXT(SUMIF(入力3!$AA$9:$AE$9,"インフレ手当",入力3!AA28:AE28),"00000000"),4,1),""),"")</f>
        <v/>
      </c>
      <c r="CN48" s="1059" t="str">
        <f>IF(TRIM(SUMIF(入力3!$AA$9:$AE$9,"インフレ手当",入力3!AA28:AE28))&lt;&gt;"",IF(SUMIF(入力3!$AA$9:$AE$9,"インフレ手当",入力3!AA28:AE28)&gt;=1000,MID(TEXT(SUMIF(入力3!$AA$9:$AE$9,"インフレ手当",入力3!AA28:AE28),"00000000"),5,1),""),"")</f>
        <v/>
      </c>
      <c r="CO48" s="1059" t="str">
        <f>IF(TRIM(SUMIF(入力3!$AA$9:$AE$9,"インフレ手当",入力3!AA28:AE28))&lt;&gt;"",IF(SUMIF(入力3!$AA$9:$AE$9,"インフレ手当",入力3!AA28:AE28)&gt;=100,MID(TEXT(SUMIF(入力3!$AA$9:$AE$9,"インフレ手当",入力3!AA28:AE28),"00000000"),6,1),""),"")</f>
        <v/>
      </c>
      <c r="CP48" s="1059" t="str">
        <f>IF(TRIM(SUMIF(入力3!$AA$9:$AE$9,"インフレ手当",入力3!AA28:AE28))&lt;&gt;"",IF(SUMIF(入力3!$AA$9:$AE$9,"インフレ手当",入力3!AA28:AE28)&gt;=10,MID(TEXT(SUMIF(入力3!$AA$9:$AE$9,"インフレ手当",入力3!AA28:AE28),"00000000"),7,1),""),"")</f>
        <v/>
      </c>
      <c r="CQ48" s="1076" t="str">
        <f>IF(TRIM(SUMIF(入力3!$AA$9:$AE$9,"インフレ手当",入力3!AA28:AE28))&lt;&gt;"",IF(SUMIF(入力3!$AA$9:$AE$9,"インフレ手当",入力3!AA28:AE28)&gt;=1,MID(TEXT(SUMIF(入力3!$AA$9:$AE$9,"インフレ手当",入力3!AA28:AE28),"00000000"),8,1),""),"0")</f>
        <v/>
      </c>
      <c r="CR48" s="1077" t="str">
        <f>IF(EO49=0,"-",IF(TRIM(入力3!Z28)&lt;&gt;"",IF(入力3!Z28&gt;=100,MID(TEXT(入力3!Z28,"000"),1,1),""),"-"))</f>
        <v>-</v>
      </c>
      <c r="CS48" s="1063" t="str">
        <f>IF(EO49=0,"-",IF(TRIM(入力3!Z28)&lt;&gt;"",IF(入力3!Z28&gt;=10,MID(TEXT(入力3!Z28,"000"),2,1),""),"-"))</f>
        <v>-</v>
      </c>
      <c r="CT48" s="1079" t="str">
        <f>IF(EO49=0,"-",IF(TRIM(入力3!Z28)&lt;&gt;"",IF(入力3!Z28&gt;=1,MID(TEXT(入力3!Z28,"000"),3,1),""),"-"))</f>
        <v>-</v>
      </c>
      <c r="CU48" s="1067"/>
      <c r="CV48" s="1068"/>
      <c r="CW48" s="1069"/>
      <c r="CX48" s="1205"/>
      <c r="CY48" s="1206"/>
      <c r="CZ48" s="1207"/>
      <c r="DA48" s="1188"/>
      <c r="DB48" s="1189"/>
      <c r="DC48" s="1189"/>
      <c r="DD48" s="1189"/>
      <c r="DE48" s="1190"/>
      <c r="DF48" s="1184"/>
      <c r="DG48" s="1188"/>
      <c r="DH48" s="1189"/>
      <c r="DI48" s="1189"/>
      <c r="DJ48" s="1190"/>
      <c r="DK48" s="1184"/>
      <c r="DL48" s="1188"/>
      <c r="DM48" s="1189"/>
      <c r="DN48" s="1189"/>
      <c r="DO48" s="1189"/>
      <c r="DP48" s="1190"/>
      <c r="DQ48" s="1184"/>
      <c r="DR48" s="1188"/>
      <c r="DS48" s="1189"/>
      <c r="DT48" s="1189"/>
      <c r="DU48" s="1189"/>
      <c r="DV48" s="1189"/>
      <c r="DW48" s="1026"/>
      <c r="DX48" s="865"/>
      <c r="DY48" s="865"/>
      <c r="DZ48" s="865"/>
      <c r="EA48" s="865"/>
      <c r="EB48" s="865"/>
      <c r="EC48" s="865"/>
      <c r="ED48" s="865"/>
      <c r="EE48" s="865"/>
      <c r="EF48" s="865"/>
      <c r="EG48" s="865"/>
      <c r="EH48" s="865"/>
      <c r="EI48" s="872" t="s">
        <v>49</v>
      </c>
      <c r="EJ48" s="862" t="s">
        <v>378</v>
      </c>
      <c r="EK48" s="862"/>
      <c r="EL48" s="865"/>
      <c r="EM48" s="865"/>
      <c r="EN48" s="865"/>
      <c r="EO48" s="865"/>
      <c r="EP48" s="835"/>
      <c r="EQ48" s="835"/>
      <c r="ER48" s="835"/>
      <c r="ES48" s="835"/>
      <c r="ET48" s="835"/>
      <c r="EU48" s="835"/>
      <c r="EV48" s="835"/>
      <c r="EW48" s="835"/>
      <c r="EX48" s="835"/>
      <c r="EY48" s="835"/>
      <c r="EZ48" s="835"/>
      <c r="FA48" s="835"/>
      <c r="FB48" s="835"/>
      <c r="FC48" s="835"/>
      <c r="FD48" s="835"/>
      <c r="FE48" s="835"/>
      <c r="FF48" s="835"/>
      <c r="FG48" s="835"/>
      <c r="FH48" s="835"/>
      <c r="FI48" s="835"/>
      <c r="FJ48" s="835"/>
      <c r="FK48" s="835"/>
      <c r="FL48" s="835"/>
      <c r="FM48" s="835"/>
      <c r="FN48" s="835"/>
      <c r="FO48" s="835"/>
      <c r="FP48" s="835"/>
      <c r="FQ48" s="835"/>
      <c r="FR48" s="835"/>
      <c r="FS48" s="835"/>
      <c r="FT48" s="835"/>
      <c r="FU48" s="835"/>
      <c r="FV48" s="835"/>
      <c r="FW48" s="835"/>
      <c r="FX48" s="835"/>
      <c r="FY48" s="835"/>
      <c r="FZ48" s="835"/>
      <c r="GA48" s="835"/>
      <c r="GB48" s="835"/>
      <c r="GC48" s="835"/>
      <c r="GD48" s="835"/>
      <c r="GE48" s="835"/>
      <c r="GF48" s="835"/>
      <c r="GG48" s="835"/>
      <c r="GH48" s="835"/>
      <c r="GI48" s="835"/>
    </row>
    <row r="49" spans="1:191" s="892" customFormat="1" ht="12" customHeight="1">
      <c r="A49" s="1231"/>
      <c r="B49" s="1233"/>
      <c r="C49" s="1235"/>
      <c r="D49" s="1238"/>
      <c r="E49" s="1239"/>
      <c r="F49" s="1239"/>
      <c r="G49" s="1239"/>
      <c r="H49" s="1239"/>
      <c r="I49" s="1239"/>
      <c r="J49" s="1239"/>
      <c r="K49" s="1256"/>
      <c r="L49" s="1258"/>
      <c r="M49" s="1279"/>
      <c r="N49" s="1199"/>
      <c r="O49" s="1262"/>
      <c r="P49" s="1262"/>
      <c r="Q49" s="1280"/>
      <c r="R49" s="1281"/>
      <c r="S49" s="1294"/>
      <c r="T49" s="1282"/>
      <c r="U49" s="1283"/>
      <c r="V49" s="1284"/>
      <c r="W49" s="1285"/>
      <c r="X49" s="1284"/>
      <c r="Y49" s="1285"/>
      <c r="Z49" s="1284"/>
      <c r="AA49" s="1285"/>
      <c r="AB49" s="1227"/>
      <c r="AC49" s="1289"/>
      <c r="AD49" s="1289"/>
      <c r="AE49" s="1290"/>
      <c r="AF49" s="1286"/>
      <c r="AG49" s="1287"/>
      <c r="AH49" s="1287"/>
      <c r="AI49" s="1288"/>
      <c r="AJ49" s="1286"/>
      <c r="AK49" s="1287"/>
      <c r="AL49" s="1287"/>
      <c r="AM49" s="1288"/>
      <c r="AN49" s="1286"/>
      <c r="AO49" s="1287"/>
      <c r="AP49" s="1287"/>
      <c r="AQ49" s="1288"/>
      <c r="AR49" s="1291"/>
      <c r="AS49" s="1292"/>
      <c r="AT49" s="1292"/>
      <c r="AU49" s="1292"/>
      <c r="AV49" s="1293"/>
      <c r="AW49" s="1196"/>
      <c r="AX49" s="1197"/>
      <c r="AY49" s="1197"/>
      <c r="AZ49" s="1197"/>
      <c r="BA49" s="1197"/>
      <c r="BB49" s="1197"/>
      <c r="BC49" s="1198"/>
      <c r="BD49" s="1196"/>
      <c r="BE49" s="1197"/>
      <c r="BF49" s="1197"/>
      <c r="BG49" s="1197"/>
      <c r="BH49" s="1197"/>
      <c r="BI49" s="1197"/>
      <c r="BJ49" s="1198"/>
      <c r="BK49" s="1078"/>
      <c r="BL49" s="1064"/>
      <c r="BM49" s="1064"/>
      <c r="BN49" s="1064"/>
      <c r="BO49" s="1064"/>
      <c r="BP49" s="1080"/>
      <c r="BQ49" s="1078"/>
      <c r="BR49" s="1064"/>
      <c r="BS49" s="1064"/>
      <c r="BT49" s="1064"/>
      <c r="BU49" s="1064"/>
      <c r="BV49" s="1080"/>
      <c r="BW49" s="1096"/>
      <c r="BX49" s="1064"/>
      <c r="BY49" s="1064"/>
      <c r="BZ49" s="1064"/>
      <c r="CA49" s="1064"/>
      <c r="CB49" s="1110"/>
      <c r="CC49" s="1096"/>
      <c r="CD49" s="1098"/>
      <c r="CE49" s="1059"/>
      <c r="CF49" s="1059"/>
      <c r="CG49" s="1059"/>
      <c r="CH49" s="1059"/>
      <c r="CI49" s="1059"/>
      <c r="CJ49" s="1093"/>
      <c r="CK49" s="1060"/>
      <c r="CL49" s="1059"/>
      <c r="CM49" s="1059"/>
      <c r="CN49" s="1059"/>
      <c r="CO49" s="1059"/>
      <c r="CP49" s="1059"/>
      <c r="CQ49" s="1076"/>
      <c r="CR49" s="1078"/>
      <c r="CS49" s="1064"/>
      <c r="CT49" s="1080"/>
      <c r="CU49" s="1070"/>
      <c r="CV49" s="1071"/>
      <c r="CW49" s="1072"/>
      <c r="CX49" s="1208"/>
      <c r="CY49" s="1209"/>
      <c r="CZ49" s="1210"/>
      <c r="DA49" s="1196"/>
      <c r="DB49" s="1197"/>
      <c r="DC49" s="1197"/>
      <c r="DD49" s="1197"/>
      <c r="DE49" s="1198"/>
      <c r="DF49" s="1199"/>
      <c r="DG49" s="1196"/>
      <c r="DH49" s="1197"/>
      <c r="DI49" s="1197"/>
      <c r="DJ49" s="1198"/>
      <c r="DK49" s="1199"/>
      <c r="DL49" s="1196"/>
      <c r="DM49" s="1197"/>
      <c r="DN49" s="1197"/>
      <c r="DO49" s="1197"/>
      <c r="DP49" s="1198"/>
      <c r="DQ49" s="1199"/>
      <c r="DR49" s="1196"/>
      <c r="DS49" s="1197"/>
      <c r="DT49" s="1197"/>
      <c r="DU49" s="1197"/>
      <c r="DV49" s="1197"/>
      <c r="DW49" s="1026"/>
      <c r="DX49" s="865"/>
      <c r="DY49" s="865"/>
      <c r="DZ49" s="865"/>
      <c r="EA49" s="865"/>
      <c r="EB49" s="865"/>
      <c r="EC49" s="865"/>
      <c r="ED49" s="865"/>
      <c r="EE49" s="865"/>
      <c r="EF49" s="865"/>
      <c r="EG49" s="865"/>
      <c r="EH49" s="865"/>
      <c r="EI49" s="872" t="s">
        <v>572</v>
      </c>
      <c r="EJ49" s="862" t="s">
        <v>379</v>
      </c>
      <c r="EK49" s="862"/>
      <c r="EL49" s="865">
        <f t="shared" ref="EL49" si="62">IF(OR(CU48=99.9,CU48=""),0,1)</f>
        <v>0</v>
      </c>
      <c r="EM49" s="865"/>
      <c r="EN49" s="865">
        <f>IF(入力3!AF28=" ",0,1)</f>
        <v>0</v>
      </c>
      <c r="EO49" s="865">
        <f>IF(EL49+EN49=0,0,1)</f>
        <v>0</v>
      </c>
      <c r="EP49" s="835"/>
      <c r="EQ49" s="835"/>
      <c r="ER49" s="835"/>
      <c r="ES49" s="835"/>
      <c r="ET49" s="835"/>
      <c r="EU49" s="835"/>
      <c r="EV49" s="835"/>
      <c r="EW49" s="835"/>
      <c r="EX49" s="835"/>
      <c r="EY49" s="835"/>
      <c r="EZ49" s="835"/>
      <c r="FA49" s="835"/>
      <c r="FB49" s="835"/>
      <c r="FC49" s="835"/>
      <c r="FD49" s="835"/>
      <c r="FE49" s="835"/>
      <c r="FF49" s="835"/>
      <c r="FG49" s="835"/>
      <c r="FH49" s="835"/>
      <c r="FI49" s="835"/>
      <c r="FJ49" s="835"/>
      <c r="FK49" s="835"/>
      <c r="FL49" s="835"/>
      <c r="FM49" s="835"/>
      <c r="FN49" s="835"/>
      <c r="FO49" s="835"/>
      <c r="FP49" s="835"/>
      <c r="FQ49" s="835"/>
      <c r="FR49" s="835"/>
      <c r="FS49" s="835"/>
      <c r="FT49" s="835"/>
      <c r="FU49" s="835"/>
      <c r="FV49" s="835"/>
      <c r="FW49" s="835"/>
      <c r="FX49" s="835"/>
      <c r="FY49" s="835"/>
      <c r="FZ49" s="835"/>
      <c r="GA49" s="835"/>
      <c r="GB49" s="835"/>
      <c r="GC49" s="835"/>
      <c r="GD49" s="835"/>
      <c r="GE49" s="835"/>
      <c r="GF49" s="835"/>
      <c r="GG49" s="835"/>
      <c r="GH49" s="835"/>
      <c r="GI49" s="835"/>
    </row>
    <row r="50" spans="1:191" s="892" customFormat="1" ht="12" customHeight="1">
      <c r="A50" s="1230"/>
      <c r="B50" s="1232">
        <v>1</v>
      </c>
      <c r="C50" s="1234">
        <v>7</v>
      </c>
      <c r="D50" s="1236"/>
      <c r="E50" s="1237"/>
      <c r="F50" s="1237"/>
      <c r="G50" s="1237"/>
      <c r="H50" s="1237"/>
      <c r="I50" s="1237"/>
      <c r="J50" s="1237"/>
      <c r="K50" s="1256" t="str">
        <f>IF(TRIM(入力1!A50)&lt;&gt;"",入力1!A50,"")</f>
        <v/>
      </c>
      <c r="L50" s="1258">
        <f>IF(TRIM(入力1!B50)&lt;&gt;"",入力1!B50,"")</f>
        <v>1</v>
      </c>
      <c r="M50" s="1260">
        <f>C50</f>
        <v>7</v>
      </c>
      <c r="N50" s="1184"/>
      <c r="O50" s="1262"/>
      <c r="P50" s="1262"/>
      <c r="Q50" s="1264"/>
      <c r="R50" s="1265"/>
      <c r="S50" s="1254"/>
      <c r="T50" s="1282"/>
      <c r="U50" s="1283"/>
      <c r="V50" s="1272"/>
      <c r="W50" s="1273"/>
      <c r="X50" s="1272"/>
      <c r="Y50" s="1273"/>
      <c r="Z50" s="1272"/>
      <c r="AA50" s="1273"/>
      <c r="AB50" s="1276"/>
      <c r="AC50" s="1277"/>
      <c r="AD50" s="1277"/>
      <c r="AE50" s="1278"/>
      <c r="AF50" s="1217"/>
      <c r="AG50" s="1218"/>
      <c r="AH50" s="1218"/>
      <c r="AI50" s="1219"/>
      <c r="AJ50" s="1217"/>
      <c r="AK50" s="1218"/>
      <c r="AL50" s="1218"/>
      <c r="AM50" s="1219"/>
      <c r="AN50" s="1217"/>
      <c r="AO50" s="1218"/>
      <c r="AP50" s="1218"/>
      <c r="AQ50" s="1219"/>
      <c r="AR50" s="1240"/>
      <c r="AS50" s="1241"/>
      <c r="AT50" s="1241"/>
      <c r="AU50" s="1241"/>
      <c r="AV50" s="1242"/>
      <c r="AW50" s="1188"/>
      <c r="AX50" s="1189"/>
      <c r="AY50" s="1189"/>
      <c r="AZ50" s="1189"/>
      <c r="BA50" s="1189"/>
      <c r="BB50" s="1189"/>
      <c r="BC50" s="1190"/>
      <c r="BD50" s="1188"/>
      <c r="BE50" s="1189"/>
      <c r="BF50" s="1189"/>
      <c r="BG50" s="1189"/>
      <c r="BH50" s="1189"/>
      <c r="BI50" s="1189"/>
      <c r="BJ50" s="1190"/>
      <c r="BK50" s="1077" t="str">
        <f>IF(TRIM(入力2!AL48)&lt;&gt;"",IF(入力2!AL48&gt;=100000,MID(TEXT(入力2!AL48,"000000"),1,1),""),"")</f>
        <v/>
      </c>
      <c r="BL50" s="1063" t="str">
        <f>IF(TRIM(入力2!AL48)&lt;&gt;"",IF(入力2!AL48&gt;=10000,MID(TEXT(入力2!AL48,"000000"),2,1),""),"")</f>
        <v/>
      </c>
      <c r="BM50" s="1063" t="str">
        <f>IF(TRIM(入力2!AL48)&lt;&gt;"",IF(入力2!AL48&gt;=1000,MID(TEXT(入力2!AL48,"000000"),3,1),""),"")</f>
        <v/>
      </c>
      <c r="BN50" s="1063" t="str">
        <f>IF(TRIM(入力2!AL48)&lt;&gt;"",IF(入力2!AL48&gt;=100,MID(TEXT(入力2!AL48,"000000"),4,1),""),"")</f>
        <v/>
      </c>
      <c r="BO50" s="1063" t="str">
        <f>IF(TRIM(入力2!AL48)&lt;&gt;"",IF(入力2!AL48&gt;=10,MID(TEXT(入力2!AL48,"000000"),5,1),""),"")</f>
        <v/>
      </c>
      <c r="BP50" s="1079" t="str">
        <f>IF(TRIM(入力2!AL48)&lt;&gt;"",IF(入力2!AL48&gt;=0,MID(TEXT(入力2!AL48,"000000"),6,1),""),"0")</f>
        <v>0</v>
      </c>
      <c r="BQ50" s="1077" t="str">
        <f>IF(TRIM(入力2!AM48)&lt;&gt;"",IF(入力2!AM48&gt;=100000,MID(TEXT(入力2!AM48,"000000"),1,1),""),"")</f>
        <v/>
      </c>
      <c r="BR50" s="1063" t="str">
        <f>IF(TRIM(入力2!AM48)&lt;&gt;"",IF(入力2!AM48&gt;=10000,MID(TEXT(入力2!AM48,"000000"),2,1),""),"")</f>
        <v/>
      </c>
      <c r="BS50" s="1063" t="str">
        <f>IF(TRIM(入力2!AM48)&lt;&gt;"",IF(入力2!AM48&gt;=1000,MID(TEXT(入力2!AM48,"000000"),3,1),""),"")</f>
        <v/>
      </c>
      <c r="BT50" s="1063" t="str">
        <f>IF(TRIM(入力2!AM48)&lt;&gt;"",IF(入力2!AM48&gt;=100,MID(TEXT(入力2!AM48,"000000"),4,1),""),"")</f>
        <v/>
      </c>
      <c r="BU50" s="1063" t="str">
        <f>IF(TRIM(入力2!AM48)&lt;&gt;"",IF(入力2!AM48&gt;=10,MID(TEXT(入力2!AM48,"000000"),5,1),""),"")</f>
        <v/>
      </c>
      <c r="BV50" s="1079" t="str">
        <f>IF(TRIM(入力2!AM48)&lt;&gt;"",IF(入力2!AM48&gt;=0,MID(TEXT(入力2!AM48,"000000"),6,1),""),"0")</f>
        <v>0</v>
      </c>
      <c r="BW50" s="1095" t="str">
        <f>IF(TRIM(SUM(入力2!AJ48:AK48))&lt;&gt;"",IF(SUM(入力2!AJ48:AK48)&gt;=100000,MID(TEXT(SUM(入力2!AJ48:AK48),"000000"),1,1),""),"")</f>
        <v/>
      </c>
      <c r="BX50" s="1063" t="str">
        <f>IF(TRIM(SUM(入力2!AJ48:AK48))&lt;&gt;"",IF(SUM(入力2!AJ48:AK48)&gt;=10000,MID(TEXT(SUM(入力2!AJ48:AK48),"000000"),2,1),""),"")</f>
        <v/>
      </c>
      <c r="BY50" s="1063" t="str">
        <f>IF(TRIM(SUM(入力2!AJ48:AK48))&lt;&gt;"",IF(SUM(入力2!AJ48:AK48)&gt;=1000,MID(TEXT(SUM(入力2!AJ48:AK48),"000000"),3,1),""),"")</f>
        <v/>
      </c>
      <c r="BZ50" s="1063" t="str">
        <f>IF(TRIM(SUM(入力2!AJ48:AK48))&lt;&gt;"",IF(SUM(入力2!AJ48:AK48)&gt;=100,MID(TEXT(SUM(入力2!AJ48:AK48),"000000"),4,1),""),"")</f>
        <v/>
      </c>
      <c r="CA50" s="1063" t="str">
        <f>IF(TRIM(SUM(入力2!AJ48:AK48))&lt;&gt;"",IF(SUM(入力2!AJ48:AK48)&gt;=10,MID(TEXT(SUM(入力2!AJ48:AK48),"000000"),5,1),""),"")</f>
        <v/>
      </c>
      <c r="CB50" s="1109" t="str">
        <f>IF(TRIM(SUM(入力2!AJ48:AK48))&lt;&gt;"",IF(SUM(入力2!AJ48:AK48)&gt;=0,MID(TEXT(SUM(入力2!AJ48:AK48),"000000"),6,1),""),"0")</f>
        <v>0</v>
      </c>
      <c r="CC50" s="1095" t="str">
        <f>IF(TRIM(入力3!$AF29)&lt;&gt;"",IF(入力3!$AF29&gt;=10000000,MID(TEXT(入力3!$AF29,"00000000"),1,1),""),"")</f>
        <v/>
      </c>
      <c r="CD50" s="1097" t="str">
        <f>IF(TRIM(入力3!$AF29)&lt;&gt;"",IF(入力3!$AF29&gt;=1000000,MID(TEXT(入力3!$AF29,"00000000"),2,1),""),"")</f>
        <v/>
      </c>
      <c r="CE50" s="1059" t="str">
        <f>IF(TRIM(入力3!$AF29)&lt;&gt;"",IF(入力3!$AF29&gt;=100000,MID(TEXT(入力3!$AF29,"00000000"),3,1),""),"")</f>
        <v/>
      </c>
      <c r="CF50" s="1059" t="str">
        <f>IF(TRIM(入力3!$AF29)&lt;&gt;"",IF(入力3!$AF29&gt;=10000,MID(TEXT(入力3!$AF29,"00000000"),4,1),""),"")</f>
        <v/>
      </c>
      <c r="CG50" s="1059" t="str">
        <f>IF(TRIM(入力3!$AF29)&lt;&gt;"",IF(入力3!$AF29&gt;=1000,MID(TEXT(入力3!$AF29,"00000000"),5,1),""),"")</f>
        <v/>
      </c>
      <c r="CH50" s="1059" t="str">
        <f>IF(TRIM(入力3!$AF29)&lt;&gt;"",IF(入力3!$AF29&gt;=100,MID(TEXT(入力3!$AF29,"00000000"),6,1),""),"")</f>
        <v/>
      </c>
      <c r="CI50" s="1059" t="str">
        <f>IF(TRIM(入力3!$AF29)&lt;&gt;"",IF(入力3!$AF29&gt;=10,MID(TEXT(入力3!$AF29,"00000000"),7,1),""),"")</f>
        <v/>
      </c>
      <c r="CJ50" s="1093" t="str">
        <f>IF(TRIM(入力3!$AF29)&lt;&gt;"",IF(入力3!$AF29&gt;=1,MID(TEXT(入力3!$AF29,"00000000"),8,1),""),"0")</f>
        <v>0</v>
      </c>
      <c r="CK50" s="1060" t="str">
        <f>IF(TRIM(SUMIF(入力3!$AA$9:$AE$9,"インフレ手当",入力3!AA29:AE29))&lt;&gt;"",IF(SUMIF(入力3!$AA$9:$AE$9,"インフレ手当",入力3!AA29:AE29)&gt;=1000000,MID(TEXT(SUMIF(入力3!$AA$9:$AE$9,"インフレ手当",入力3!AA29:AE29),"00000000"),2,1),""),"")</f>
        <v/>
      </c>
      <c r="CL50" s="1059" t="str">
        <f>IF(TRIM(SUMIF(入力3!$AA$9:$AE$9,"インフレ手当",入力3!AA29:AE29))&lt;&gt;"",IF(SUMIF(入力3!$AA$9:$AE$9,"インフレ手当",入力3!AA29:AE29)&gt;=100000,MID(TEXT(SUMIF(入力3!$AA$9:$AE$9,"インフレ手当",入力3!AA29:AE29),"00000000"),3,1),""),"")</f>
        <v/>
      </c>
      <c r="CM50" s="1059" t="str">
        <f>IF(TRIM(SUMIF(入力3!$AA$9:$AE$9,"インフレ手当",入力3!AA29:AE29))&lt;&gt;"",IF(SUMIF(入力3!$AA$9:$AE$9,"インフレ手当",入力3!AA29:AE29)&gt;=10000,MID(TEXT(SUMIF(入力3!$AA$9:$AE$9,"インフレ手当",入力3!AA29:AE29),"00000000"),4,1),""),"")</f>
        <v/>
      </c>
      <c r="CN50" s="1059" t="str">
        <f>IF(TRIM(SUMIF(入力3!$AA$9:$AE$9,"インフレ手当",入力3!AA29:AE29))&lt;&gt;"",IF(SUMIF(入力3!$AA$9:$AE$9,"インフレ手当",入力3!AA29:AE29)&gt;=1000,MID(TEXT(SUMIF(入力3!$AA$9:$AE$9,"インフレ手当",入力3!AA29:AE29),"00000000"),5,1),""),"")</f>
        <v/>
      </c>
      <c r="CO50" s="1059" t="str">
        <f>IF(TRIM(SUMIF(入力3!$AA$9:$AE$9,"インフレ手当",入力3!AA29:AE29))&lt;&gt;"",IF(SUMIF(入力3!$AA$9:$AE$9,"インフレ手当",入力3!AA29:AE29)&gt;=100,MID(TEXT(SUMIF(入力3!$AA$9:$AE$9,"インフレ手当",入力3!AA29:AE29),"00000000"),6,1),""),"")</f>
        <v/>
      </c>
      <c r="CP50" s="1059" t="str">
        <f>IF(TRIM(SUMIF(入力3!$AA$9:$AE$9,"インフレ手当",入力3!AA29:AE29))&lt;&gt;"",IF(SUMIF(入力3!$AA$9:$AE$9,"インフレ手当",入力3!AA29:AE29)&gt;=10,MID(TEXT(SUMIF(入力3!$AA$9:$AE$9,"インフレ手当",入力3!AA29:AE29),"00000000"),7,1),""),"")</f>
        <v/>
      </c>
      <c r="CQ50" s="1076" t="str">
        <f>IF(TRIM(SUMIF(入力3!$AA$9:$AE$9,"インフレ手当",入力3!AA29:AE29))&lt;&gt;"",IF(SUMIF(入力3!$AA$9:$AE$9,"インフレ手当",入力3!AA29:AE29)&gt;=1,MID(TEXT(SUMIF(入力3!$AA$9:$AE$9,"インフレ手当",入力3!AA29:AE29),"00000000"),8,1),""),"0")</f>
        <v/>
      </c>
      <c r="CR50" s="1077" t="str">
        <f>IF(EO51=0,"-",IF(TRIM(入力3!Z29)&lt;&gt;"",IF(入力3!Z29&gt;=100,MID(TEXT(入力3!Z29,"000"),1,1),""),"-"))</f>
        <v>-</v>
      </c>
      <c r="CS50" s="1063" t="str">
        <f>IF(EO51=0,"-",IF(TRIM(入力3!Z29)&lt;&gt;"",IF(入力3!Z29&gt;=10,MID(TEXT(入力3!Z29,"000"),2,1),""),"-"))</f>
        <v>-</v>
      </c>
      <c r="CT50" s="1079" t="str">
        <f>IF(EO51=0,"-",IF(TRIM(入力3!Z29)&lt;&gt;"",IF(入力3!Z29&gt;=1,MID(TEXT(入力3!Z29,"000"),3,1),""),"-"))</f>
        <v>-</v>
      </c>
      <c r="CU50" s="1067"/>
      <c r="CV50" s="1068"/>
      <c r="CW50" s="1069"/>
      <c r="CX50" s="1205"/>
      <c r="CY50" s="1206"/>
      <c r="CZ50" s="1207"/>
      <c r="DA50" s="1188"/>
      <c r="DB50" s="1189"/>
      <c r="DC50" s="1189"/>
      <c r="DD50" s="1189"/>
      <c r="DE50" s="1190"/>
      <c r="DF50" s="1184"/>
      <c r="DG50" s="1188"/>
      <c r="DH50" s="1189"/>
      <c r="DI50" s="1189"/>
      <c r="DJ50" s="1190"/>
      <c r="DK50" s="1184"/>
      <c r="DL50" s="1188"/>
      <c r="DM50" s="1189"/>
      <c r="DN50" s="1189"/>
      <c r="DO50" s="1189"/>
      <c r="DP50" s="1190"/>
      <c r="DQ50" s="1184"/>
      <c r="DR50" s="1188"/>
      <c r="DS50" s="1189"/>
      <c r="DT50" s="1189"/>
      <c r="DU50" s="1189"/>
      <c r="DV50" s="1189"/>
      <c r="DW50" s="1026"/>
      <c r="DX50" s="865"/>
      <c r="DY50" s="865"/>
      <c r="DZ50" s="865"/>
      <c r="EA50" s="865"/>
      <c r="EB50" s="865"/>
      <c r="EC50" s="865"/>
      <c r="ED50" s="865"/>
      <c r="EE50" s="865"/>
      <c r="EF50" s="865"/>
      <c r="EG50" s="865"/>
      <c r="EH50" s="865"/>
      <c r="EI50" s="872" t="s">
        <v>50</v>
      </c>
      <c r="EJ50" s="862" t="s">
        <v>556</v>
      </c>
      <c r="EK50" s="862"/>
      <c r="EL50" s="865"/>
      <c r="EM50" s="865"/>
      <c r="EN50" s="865"/>
      <c r="EO50" s="865"/>
      <c r="EP50" s="835"/>
      <c r="EQ50" s="835"/>
      <c r="ER50" s="835"/>
      <c r="ES50" s="835"/>
      <c r="ET50" s="835"/>
      <c r="EU50" s="835"/>
      <c r="EV50" s="835"/>
      <c r="EW50" s="835"/>
      <c r="EX50" s="835"/>
      <c r="EY50" s="835"/>
      <c r="EZ50" s="835"/>
      <c r="FA50" s="835"/>
      <c r="FB50" s="835"/>
      <c r="FC50" s="835"/>
      <c r="FD50" s="835"/>
      <c r="FE50" s="835"/>
      <c r="FF50" s="835"/>
      <c r="FG50" s="835"/>
      <c r="FH50" s="835"/>
      <c r="FI50" s="835"/>
      <c r="FJ50" s="835"/>
      <c r="FK50" s="835"/>
      <c r="FL50" s="835"/>
      <c r="FM50" s="835"/>
      <c r="FN50" s="835"/>
      <c r="FO50" s="835"/>
      <c r="FP50" s="835"/>
      <c r="FQ50" s="835"/>
      <c r="FR50" s="835"/>
      <c r="FS50" s="835"/>
      <c r="FT50" s="835"/>
      <c r="FU50" s="835"/>
      <c r="FV50" s="835"/>
      <c r="FW50" s="835"/>
      <c r="FX50" s="835"/>
      <c r="FY50" s="835"/>
      <c r="FZ50" s="835"/>
      <c r="GA50" s="835"/>
      <c r="GB50" s="835"/>
      <c r="GC50" s="835"/>
      <c r="GD50" s="835"/>
      <c r="GE50" s="835"/>
      <c r="GF50" s="835"/>
      <c r="GG50" s="835"/>
      <c r="GH50" s="835"/>
      <c r="GI50" s="835"/>
    </row>
    <row r="51" spans="1:191" s="892" customFormat="1" ht="12" customHeight="1">
      <c r="A51" s="1231"/>
      <c r="B51" s="1233"/>
      <c r="C51" s="1235"/>
      <c r="D51" s="1238"/>
      <c r="E51" s="1239"/>
      <c r="F51" s="1239"/>
      <c r="G51" s="1239"/>
      <c r="H51" s="1239"/>
      <c r="I51" s="1239"/>
      <c r="J51" s="1239"/>
      <c r="K51" s="1256"/>
      <c r="L51" s="1258"/>
      <c r="M51" s="1279"/>
      <c r="N51" s="1199"/>
      <c r="O51" s="1262"/>
      <c r="P51" s="1262"/>
      <c r="Q51" s="1280"/>
      <c r="R51" s="1281"/>
      <c r="S51" s="1294"/>
      <c r="T51" s="1282"/>
      <c r="U51" s="1283"/>
      <c r="V51" s="1284"/>
      <c r="W51" s="1285"/>
      <c r="X51" s="1284"/>
      <c r="Y51" s="1285"/>
      <c r="Z51" s="1284"/>
      <c r="AA51" s="1285"/>
      <c r="AB51" s="1227"/>
      <c r="AC51" s="1289"/>
      <c r="AD51" s="1289"/>
      <c r="AE51" s="1290"/>
      <c r="AF51" s="1286"/>
      <c r="AG51" s="1287"/>
      <c r="AH51" s="1287"/>
      <c r="AI51" s="1288"/>
      <c r="AJ51" s="1286"/>
      <c r="AK51" s="1287"/>
      <c r="AL51" s="1287"/>
      <c r="AM51" s="1288"/>
      <c r="AN51" s="1286"/>
      <c r="AO51" s="1287"/>
      <c r="AP51" s="1287"/>
      <c r="AQ51" s="1288"/>
      <c r="AR51" s="1291"/>
      <c r="AS51" s="1292"/>
      <c r="AT51" s="1292"/>
      <c r="AU51" s="1292"/>
      <c r="AV51" s="1293"/>
      <c r="AW51" s="1196"/>
      <c r="AX51" s="1197"/>
      <c r="AY51" s="1197"/>
      <c r="AZ51" s="1197"/>
      <c r="BA51" s="1197"/>
      <c r="BB51" s="1197"/>
      <c r="BC51" s="1198"/>
      <c r="BD51" s="1196"/>
      <c r="BE51" s="1197"/>
      <c r="BF51" s="1197"/>
      <c r="BG51" s="1197"/>
      <c r="BH51" s="1197"/>
      <c r="BI51" s="1197"/>
      <c r="BJ51" s="1198"/>
      <c r="BK51" s="1078"/>
      <c r="BL51" s="1064"/>
      <c r="BM51" s="1064"/>
      <c r="BN51" s="1064"/>
      <c r="BO51" s="1064"/>
      <c r="BP51" s="1080"/>
      <c r="BQ51" s="1078"/>
      <c r="BR51" s="1064"/>
      <c r="BS51" s="1064"/>
      <c r="BT51" s="1064"/>
      <c r="BU51" s="1064"/>
      <c r="BV51" s="1080"/>
      <c r="BW51" s="1096"/>
      <c r="BX51" s="1064"/>
      <c r="BY51" s="1064"/>
      <c r="BZ51" s="1064"/>
      <c r="CA51" s="1064"/>
      <c r="CB51" s="1110"/>
      <c r="CC51" s="1096"/>
      <c r="CD51" s="1098"/>
      <c r="CE51" s="1059"/>
      <c r="CF51" s="1059"/>
      <c r="CG51" s="1059"/>
      <c r="CH51" s="1059"/>
      <c r="CI51" s="1059"/>
      <c r="CJ51" s="1093"/>
      <c r="CK51" s="1060"/>
      <c r="CL51" s="1059"/>
      <c r="CM51" s="1059"/>
      <c r="CN51" s="1059"/>
      <c r="CO51" s="1059"/>
      <c r="CP51" s="1059"/>
      <c r="CQ51" s="1076"/>
      <c r="CR51" s="1078"/>
      <c r="CS51" s="1064"/>
      <c r="CT51" s="1080"/>
      <c r="CU51" s="1070"/>
      <c r="CV51" s="1071"/>
      <c r="CW51" s="1072"/>
      <c r="CX51" s="1208"/>
      <c r="CY51" s="1209"/>
      <c r="CZ51" s="1210"/>
      <c r="DA51" s="1196"/>
      <c r="DB51" s="1197"/>
      <c r="DC51" s="1197"/>
      <c r="DD51" s="1197"/>
      <c r="DE51" s="1198"/>
      <c r="DF51" s="1199"/>
      <c r="DG51" s="1196"/>
      <c r="DH51" s="1197"/>
      <c r="DI51" s="1197"/>
      <c r="DJ51" s="1198"/>
      <c r="DK51" s="1199"/>
      <c r="DL51" s="1196"/>
      <c r="DM51" s="1197"/>
      <c r="DN51" s="1197"/>
      <c r="DO51" s="1197"/>
      <c r="DP51" s="1198"/>
      <c r="DQ51" s="1199"/>
      <c r="DR51" s="1196"/>
      <c r="DS51" s="1197"/>
      <c r="DT51" s="1197"/>
      <c r="DU51" s="1197"/>
      <c r="DV51" s="1197"/>
      <c r="DW51" s="1026"/>
      <c r="DX51" s="865"/>
      <c r="DY51" s="865"/>
      <c r="DZ51" s="865"/>
      <c r="EA51" s="865"/>
      <c r="EB51" s="865"/>
      <c r="EC51" s="865"/>
      <c r="ED51" s="865"/>
      <c r="EE51" s="865"/>
      <c r="EF51" s="865"/>
      <c r="EG51" s="865"/>
      <c r="EH51" s="865"/>
      <c r="EI51" s="872" t="s">
        <v>51</v>
      </c>
      <c r="EJ51" s="862" t="s">
        <v>557</v>
      </c>
      <c r="EK51" s="862"/>
      <c r="EL51" s="865">
        <f t="shared" ref="EL51" si="63">IF(OR(CU50=99.9,CU50=""),0,1)</f>
        <v>0</v>
      </c>
      <c r="EM51" s="865"/>
      <c r="EN51" s="865">
        <f>IF(入力3!AF29=" ",0,1)</f>
        <v>0</v>
      </c>
      <c r="EO51" s="865">
        <f>IF(EL51+EN51=0,0,1)</f>
        <v>0</v>
      </c>
      <c r="EP51" s="835"/>
      <c r="EQ51" s="835"/>
      <c r="ER51" s="835"/>
      <c r="ES51" s="835"/>
      <c r="ET51" s="835"/>
      <c r="EU51" s="835"/>
      <c r="EV51" s="835"/>
      <c r="EW51" s="835"/>
      <c r="EX51" s="835"/>
      <c r="EY51" s="835"/>
      <c r="EZ51" s="835"/>
      <c r="FA51" s="835"/>
      <c r="FB51" s="835"/>
      <c r="FC51" s="835"/>
      <c r="FD51" s="835"/>
      <c r="FE51" s="835"/>
      <c r="FF51" s="835"/>
      <c r="FG51" s="835"/>
      <c r="FH51" s="835"/>
      <c r="FI51" s="835"/>
      <c r="FJ51" s="835"/>
      <c r="FK51" s="835"/>
      <c r="FL51" s="835"/>
      <c r="FM51" s="835"/>
      <c r="FN51" s="835"/>
      <c r="FO51" s="835"/>
      <c r="FP51" s="835"/>
      <c r="FQ51" s="835"/>
      <c r="FR51" s="835"/>
      <c r="FS51" s="835"/>
      <c r="FT51" s="835"/>
      <c r="FU51" s="835"/>
      <c r="FV51" s="835"/>
      <c r="FW51" s="835"/>
      <c r="FX51" s="835"/>
      <c r="FY51" s="835"/>
      <c r="FZ51" s="835"/>
      <c r="GA51" s="835"/>
      <c r="GB51" s="835"/>
      <c r="GC51" s="835"/>
      <c r="GD51" s="835"/>
      <c r="GE51" s="835"/>
      <c r="GF51" s="835"/>
      <c r="GG51" s="835"/>
      <c r="GH51" s="835"/>
      <c r="GI51" s="835"/>
    </row>
    <row r="52" spans="1:191" s="892" customFormat="1" ht="12" customHeight="1">
      <c r="A52" s="1230"/>
      <c r="B52" s="1232">
        <v>1</v>
      </c>
      <c r="C52" s="1234">
        <v>8</v>
      </c>
      <c r="D52" s="1236"/>
      <c r="E52" s="1237"/>
      <c r="F52" s="1237"/>
      <c r="G52" s="1237"/>
      <c r="H52" s="1237"/>
      <c r="I52" s="1237"/>
      <c r="J52" s="1237"/>
      <c r="K52" s="1256" t="str">
        <f>IF(TRIM(入力1!A52)&lt;&gt;"",入力1!A52,"")</f>
        <v/>
      </c>
      <c r="L52" s="1258">
        <f>IF(TRIM(入力1!B52)&lt;&gt;"",入力1!B52,"")</f>
        <v>1</v>
      </c>
      <c r="M52" s="1260">
        <f>C52</f>
        <v>8</v>
      </c>
      <c r="N52" s="1184"/>
      <c r="O52" s="1262"/>
      <c r="P52" s="1262"/>
      <c r="Q52" s="1264"/>
      <c r="R52" s="1265"/>
      <c r="S52" s="1254"/>
      <c r="T52" s="1282"/>
      <c r="U52" s="1283"/>
      <c r="V52" s="1272"/>
      <c r="W52" s="1273"/>
      <c r="X52" s="1272"/>
      <c r="Y52" s="1273"/>
      <c r="Z52" s="1272"/>
      <c r="AA52" s="1273"/>
      <c r="AB52" s="1276"/>
      <c r="AC52" s="1277"/>
      <c r="AD52" s="1277"/>
      <c r="AE52" s="1278"/>
      <c r="AF52" s="1217"/>
      <c r="AG52" s="1218"/>
      <c r="AH52" s="1218"/>
      <c r="AI52" s="1219"/>
      <c r="AJ52" s="1217"/>
      <c r="AK52" s="1218"/>
      <c r="AL52" s="1218"/>
      <c r="AM52" s="1219"/>
      <c r="AN52" s="1217"/>
      <c r="AO52" s="1218"/>
      <c r="AP52" s="1218"/>
      <c r="AQ52" s="1219"/>
      <c r="AR52" s="1240"/>
      <c r="AS52" s="1241"/>
      <c r="AT52" s="1241"/>
      <c r="AU52" s="1241"/>
      <c r="AV52" s="1242"/>
      <c r="AW52" s="1188"/>
      <c r="AX52" s="1189"/>
      <c r="AY52" s="1189"/>
      <c r="AZ52" s="1189"/>
      <c r="BA52" s="1189"/>
      <c r="BB52" s="1189"/>
      <c r="BC52" s="1190"/>
      <c r="BD52" s="1188"/>
      <c r="BE52" s="1189"/>
      <c r="BF52" s="1189"/>
      <c r="BG52" s="1189"/>
      <c r="BH52" s="1189"/>
      <c r="BI52" s="1189"/>
      <c r="BJ52" s="1190"/>
      <c r="BK52" s="1077" t="str">
        <f>IF(TRIM(入力2!AL50)&lt;&gt;"",IF(入力2!AL50&gt;=100000,MID(TEXT(入力2!AL50,"000000"),1,1),""),"")</f>
        <v/>
      </c>
      <c r="BL52" s="1063" t="str">
        <f>IF(TRIM(入力2!AL50)&lt;&gt;"",IF(入力2!AL50&gt;=10000,MID(TEXT(入力2!AL50,"000000"),2,1),""),"")</f>
        <v/>
      </c>
      <c r="BM52" s="1063" t="str">
        <f>IF(TRIM(入力2!AL50)&lt;&gt;"",IF(入力2!AL50&gt;=1000,MID(TEXT(入力2!AL50,"000000"),3,1),""),"")</f>
        <v/>
      </c>
      <c r="BN52" s="1063" t="str">
        <f>IF(TRIM(入力2!AL50)&lt;&gt;"",IF(入力2!AL50&gt;=100,MID(TEXT(入力2!AL50,"000000"),4,1),""),"")</f>
        <v/>
      </c>
      <c r="BO52" s="1063" t="str">
        <f>IF(TRIM(入力2!AL50)&lt;&gt;"",IF(入力2!AL50&gt;=10,MID(TEXT(入力2!AL50,"000000"),5,1),""),"")</f>
        <v/>
      </c>
      <c r="BP52" s="1079" t="str">
        <f>IF(TRIM(入力2!AL50)&lt;&gt;"",IF(入力2!AL50&gt;=0,MID(TEXT(入力2!AL50,"000000"),6,1),""),"0")</f>
        <v>0</v>
      </c>
      <c r="BQ52" s="1077" t="str">
        <f>IF(TRIM(入力2!AM50)&lt;&gt;"",IF(入力2!AM50&gt;=100000,MID(TEXT(入力2!AM50,"000000"),1,1),""),"")</f>
        <v/>
      </c>
      <c r="BR52" s="1063" t="str">
        <f>IF(TRIM(入力2!AM50)&lt;&gt;"",IF(入力2!AM50&gt;=10000,MID(TEXT(入力2!AM50,"000000"),2,1),""),"")</f>
        <v/>
      </c>
      <c r="BS52" s="1063" t="str">
        <f>IF(TRIM(入力2!AM50)&lt;&gt;"",IF(入力2!AM50&gt;=1000,MID(TEXT(入力2!AM50,"000000"),3,1),""),"")</f>
        <v/>
      </c>
      <c r="BT52" s="1063" t="str">
        <f>IF(TRIM(入力2!AM50)&lt;&gt;"",IF(入力2!AM50&gt;=100,MID(TEXT(入力2!AM50,"000000"),4,1),""),"")</f>
        <v/>
      </c>
      <c r="BU52" s="1063" t="str">
        <f>IF(TRIM(入力2!AM50)&lt;&gt;"",IF(入力2!AM50&gt;=10,MID(TEXT(入力2!AM50,"000000"),5,1),""),"")</f>
        <v/>
      </c>
      <c r="BV52" s="1079" t="str">
        <f>IF(TRIM(入力2!AM50)&lt;&gt;"",IF(入力2!AM50&gt;=0,MID(TEXT(入力2!AM50,"000000"),6,1),""),"0")</f>
        <v>0</v>
      </c>
      <c r="BW52" s="1095" t="str">
        <f>IF(TRIM(SUM(入力2!AJ50:AK50))&lt;&gt;"",IF(SUM(入力2!AJ50:AK50)&gt;=100000,MID(TEXT(SUM(入力2!AJ50:AK50),"000000"),1,1),""),"")</f>
        <v/>
      </c>
      <c r="BX52" s="1063" t="str">
        <f>IF(TRIM(SUM(入力2!AJ50:AK50))&lt;&gt;"",IF(SUM(入力2!AJ50:AK50)&gt;=10000,MID(TEXT(SUM(入力2!AJ50:AK50),"000000"),2,1),""),"")</f>
        <v/>
      </c>
      <c r="BY52" s="1063" t="str">
        <f>IF(TRIM(SUM(入力2!AJ50:AK50))&lt;&gt;"",IF(SUM(入力2!AJ50:AK50)&gt;=1000,MID(TEXT(SUM(入力2!AJ50:AK50),"000000"),3,1),""),"")</f>
        <v/>
      </c>
      <c r="BZ52" s="1063" t="str">
        <f>IF(TRIM(SUM(入力2!AJ50:AK50))&lt;&gt;"",IF(SUM(入力2!AJ50:AK50)&gt;=100,MID(TEXT(SUM(入力2!AJ50:AK50),"000000"),4,1),""),"")</f>
        <v/>
      </c>
      <c r="CA52" s="1063" t="str">
        <f>IF(TRIM(SUM(入力2!AJ50:AK50))&lt;&gt;"",IF(SUM(入力2!AJ50:AK50)&gt;=10,MID(TEXT(SUM(入力2!AJ50:AK50),"000000"),5,1),""),"")</f>
        <v/>
      </c>
      <c r="CB52" s="1109" t="str">
        <f>IF(TRIM(SUM(入力2!AJ50:AK50))&lt;&gt;"",IF(SUM(入力2!AJ50:AK50)&gt;=0,MID(TEXT(SUM(入力2!AJ50:AK50),"000000"),6,1),""),"0")</f>
        <v>0</v>
      </c>
      <c r="CC52" s="1095" t="str">
        <f>IF(TRIM(入力3!$AF30)&lt;&gt;"",IF(入力3!$AF30&gt;=10000000,MID(TEXT(入力3!$AF30,"00000000"),1,1),""),"")</f>
        <v/>
      </c>
      <c r="CD52" s="1097" t="str">
        <f>IF(TRIM(入力3!$AF30)&lt;&gt;"",IF(入力3!$AF30&gt;=1000000,MID(TEXT(入力3!$AF30,"00000000"),2,1),""),"")</f>
        <v/>
      </c>
      <c r="CE52" s="1059" t="str">
        <f>IF(TRIM(入力3!$AF30)&lt;&gt;"",IF(入力3!$AF30&gt;=100000,MID(TEXT(入力3!$AF30,"00000000"),3,1),""),"")</f>
        <v/>
      </c>
      <c r="CF52" s="1059" t="str">
        <f>IF(TRIM(入力3!$AF30)&lt;&gt;"",IF(入力3!$AF30&gt;=10000,MID(TEXT(入力3!$AF30,"00000000"),4,1),""),"")</f>
        <v/>
      </c>
      <c r="CG52" s="1059" t="str">
        <f>IF(TRIM(入力3!$AF30)&lt;&gt;"",IF(入力3!$AF30&gt;=1000,MID(TEXT(入力3!$AF30,"00000000"),5,1),""),"")</f>
        <v/>
      </c>
      <c r="CH52" s="1059" t="str">
        <f>IF(TRIM(入力3!$AF30)&lt;&gt;"",IF(入力3!$AF30&gt;=100,MID(TEXT(入力3!$AF30,"00000000"),6,1),""),"")</f>
        <v/>
      </c>
      <c r="CI52" s="1059" t="str">
        <f>IF(TRIM(入力3!$AF30)&lt;&gt;"",IF(入力3!$AF30&gt;=10,MID(TEXT(入力3!$AF30,"00000000"),7,1),""),"")</f>
        <v/>
      </c>
      <c r="CJ52" s="1093" t="str">
        <f>IF(TRIM(入力3!$AF30)&lt;&gt;"",IF(入力3!$AF30&gt;=1,MID(TEXT(入力3!$AF30,"00000000"),8,1),""),"0")</f>
        <v>0</v>
      </c>
      <c r="CK52" s="1060" t="str">
        <f>IF(TRIM(SUMIF(入力3!$AA$9:$AE$9,"インフレ手当",入力3!AA30:AE30))&lt;&gt;"",IF(SUMIF(入力3!$AA$9:$AE$9,"インフレ手当",入力3!AA30:AE30)&gt;=1000000,MID(TEXT(SUMIF(入力3!$AA$9:$AE$9,"インフレ手当",入力3!AA30:AE30),"00000000"),2,1),""),"")</f>
        <v/>
      </c>
      <c r="CL52" s="1059" t="str">
        <f>IF(TRIM(SUMIF(入力3!$AA$9:$AE$9,"インフレ手当",入力3!AA30:AE30))&lt;&gt;"",IF(SUMIF(入力3!$AA$9:$AE$9,"インフレ手当",入力3!AA30:AE30)&gt;=100000,MID(TEXT(SUMIF(入力3!$AA$9:$AE$9,"インフレ手当",入力3!AA30:AE30),"00000000"),3,1),""),"")</f>
        <v/>
      </c>
      <c r="CM52" s="1059" t="str">
        <f>IF(TRIM(SUMIF(入力3!$AA$9:$AE$9,"インフレ手当",入力3!AA30:AE30))&lt;&gt;"",IF(SUMIF(入力3!$AA$9:$AE$9,"インフレ手当",入力3!AA30:AE30)&gt;=10000,MID(TEXT(SUMIF(入力3!$AA$9:$AE$9,"インフレ手当",入力3!AA30:AE30),"00000000"),4,1),""),"")</f>
        <v/>
      </c>
      <c r="CN52" s="1059" t="str">
        <f>IF(TRIM(SUMIF(入力3!$AA$9:$AE$9,"インフレ手当",入力3!AA30:AE30))&lt;&gt;"",IF(SUMIF(入力3!$AA$9:$AE$9,"インフレ手当",入力3!AA30:AE30)&gt;=1000,MID(TEXT(SUMIF(入力3!$AA$9:$AE$9,"インフレ手当",入力3!AA30:AE30),"00000000"),5,1),""),"")</f>
        <v/>
      </c>
      <c r="CO52" s="1059" t="str">
        <f>IF(TRIM(SUMIF(入力3!$AA$9:$AE$9,"インフレ手当",入力3!AA30:AE30))&lt;&gt;"",IF(SUMIF(入力3!$AA$9:$AE$9,"インフレ手当",入力3!AA30:AE30)&gt;=100,MID(TEXT(SUMIF(入力3!$AA$9:$AE$9,"インフレ手当",入力3!AA30:AE30),"00000000"),6,1),""),"")</f>
        <v/>
      </c>
      <c r="CP52" s="1059" t="str">
        <f>IF(TRIM(SUMIF(入力3!$AA$9:$AE$9,"インフレ手当",入力3!AA30:AE30))&lt;&gt;"",IF(SUMIF(入力3!$AA$9:$AE$9,"インフレ手当",入力3!AA30:AE30)&gt;=10,MID(TEXT(SUMIF(入力3!$AA$9:$AE$9,"インフレ手当",入力3!AA30:AE30),"00000000"),7,1),""),"")</f>
        <v/>
      </c>
      <c r="CQ52" s="1076" t="str">
        <f>IF(TRIM(SUMIF(入力3!$AA$9:$AE$9,"インフレ手当",入力3!AA30:AE30))&lt;&gt;"",IF(SUMIF(入力3!$AA$9:$AE$9,"インフレ手当",入力3!AA30:AE30)&gt;=1,MID(TEXT(SUMIF(入力3!$AA$9:$AE$9,"インフレ手当",入力3!AA30:AE30),"00000000"),8,1),""),"0")</f>
        <v/>
      </c>
      <c r="CR52" s="1077" t="str">
        <f>IF(EO53=0,"-",IF(TRIM(入力3!Z30)&lt;&gt;"",IF(入力3!Z30&gt;=100,MID(TEXT(入力3!Z30,"000"),1,1),""),"-"))</f>
        <v>-</v>
      </c>
      <c r="CS52" s="1063" t="str">
        <f>IF(EO53=0,"-",IF(TRIM(入力3!Z30)&lt;&gt;"",IF(入力3!Z30&gt;=10,MID(TEXT(入力3!Z30,"000"),2,1),""),"-"))</f>
        <v>-</v>
      </c>
      <c r="CT52" s="1079" t="str">
        <f>IF(EO53=0,"-",IF(TRIM(入力3!Z30)&lt;&gt;"",IF(入力3!Z30&gt;=1,MID(TEXT(入力3!Z30,"000"),3,1),""),"-"))</f>
        <v>-</v>
      </c>
      <c r="CU52" s="1067"/>
      <c r="CV52" s="1068"/>
      <c r="CW52" s="1069"/>
      <c r="CX52" s="1205"/>
      <c r="CY52" s="1206"/>
      <c r="CZ52" s="1207"/>
      <c r="DA52" s="1188"/>
      <c r="DB52" s="1189"/>
      <c r="DC52" s="1189"/>
      <c r="DD52" s="1189"/>
      <c r="DE52" s="1190"/>
      <c r="DF52" s="1184"/>
      <c r="DG52" s="1188"/>
      <c r="DH52" s="1189"/>
      <c r="DI52" s="1189"/>
      <c r="DJ52" s="1190"/>
      <c r="DK52" s="1184"/>
      <c r="DL52" s="1188"/>
      <c r="DM52" s="1189"/>
      <c r="DN52" s="1189"/>
      <c r="DO52" s="1189"/>
      <c r="DP52" s="1190"/>
      <c r="DQ52" s="1184"/>
      <c r="DR52" s="1188"/>
      <c r="DS52" s="1189"/>
      <c r="DT52" s="1189"/>
      <c r="DU52" s="1189"/>
      <c r="DV52" s="1189"/>
      <c r="DW52" s="1026"/>
      <c r="DX52" s="865"/>
      <c r="DY52" s="865"/>
      <c r="DZ52" s="865"/>
      <c r="EA52" s="865"/>
      <c r="EB52" s="865"/>
      <c r="EC52" s="865"/>
      <c r="ED52" s="865"/>
      <c r="EE52" s="865"/>
      <c r="EF52" s="865"/>
      <c r="EG52" s="865"/>
      <c r="EH52" s="865"/>
      <c r="EI52" s="872" t="s">
        <v>530</v>
      </c>
      <c r="EJ52" s="862" t="s">
        <v>558</v>
      </c>
      <c r="EK52" s="862"/>
      <c r="EL52" s="865"/>
      <c r="EM52" s="865"/>
      <c r="EN52" s="865"/>
      <c r="EO52" s="865"/>
      <c r="EP52" s="835"/>
      <c r="EQ52" s="835"/>
      <c r="ER52" s="835"/>
      <c r="ES52" s="835"/>
      <c r="ET52" s="835"/>
      <c r="EU52" s="835"/>
      <c r="EV52" s="835"/>
      <c r="EW52" s="835"/>
      <c r="EX52" s="835"/>
      <c r="EY52" s="835"/>
      <c r="EZ52" s="835"/>
      <c r="FA52" s="835"/>
      <c r="FB52" s="835"/>
      <c r="FC52" s="835"/>
      <c r="FD52" s="835"/>
      <c r="FE52" s="835"/>
      <c r="FF52" s="835"/>
      <c r="FG52" s="835"/>
      <c r="FH52" s="835"/>
      <c r="FI52" s="835"/>
      <c r="FJ52" s="835"/>
      <c r="FK52" s="835"/>
      <c r="FL52" s="835"/>
      <c r="FM52" s="835"/>
      <c r="FN52" s="835"/>
      <c r="FO52" s="835"/>
      <c r="FP52" s="835"/>
      <c r="FQ52" s="835"/>
      <c r="FR52" s="835"/>
      <c r="FS52" s="835"/>
      <c r="FT52" s="835"/>
      <c r="FU52" s="835"/>
      <c r="FV52" s="835"/>
      <c r="FW52" s="835"/>
      <c r="FX52" s="835"/>
      <c r="FY52" s="835"/>
      <c r="FZ52" s="835"/>
      <c r="GA52" s="835"/>
      <c r="GB52" s="835"/>
      <c r="GC52" s="835"/>
      <c r="GD52" s="835"/>
      <c r="GE52" s="835"/>
      <c r="GF52" s="835"/>
      <c r="GG52" s="835"/>
      <c r="GH52" s="835"/>
      <c r="GI52" s="835"/>
    </row>
    <row r="53" spans="1:191" s="892" customFormat="1" ht="12" customHeight="1">
      <c r="A53" s="1231"/>
      <c r="B53" s="1233"/>
      <c r="C53" s="1235"/>
      <c r="D53" s="1238"/>
      <c r="E53" s="1239"/>
      <c r="F53" s="1239"/>
      <c r="G53" s="1239"/>
      <c r="H53" s="1239"/>
      <c r="I53" s="1239"/>
      <c r="J53" s="1239"/>
      <c r="K53" s="1256"/>
      <c r="L53" s="1258"/>
      <c r="M53" s="1279"/>
      <c r="N53" s="1199"/>
      <c r="O53" s="1262"/>
      <c r="P53" s="1262"/>
      <c r="Q53" s="1280"/>
      <c r="R53" s="1281"/>
      <c r="S53" s="1294"/>
      <c r="T53" s="1282"/>
      <c r="U53" s="1283"/>
      <c r="V53" s="1284"/>
      <c r="W53" s="1285"/>
      <c r="X53" s="1284"/>
      <c r="Y53" s="1285"/>
      <c r="Z53" s="1284"/>
      <c r="AA53" s="1285"/>
      <c r="AB53" s="1227"/>
      <c r="AC53" s="1289"/>
      <c r="AD53" s="1289"/>
      <c r="AE53" s="1290"/>
      <c r="AF53" s="1286"/>
      <c r="AG53" s="1287"/>
      <c r="AH53" s="1287"/>
      <c r="AI53" s="1288"/>
      <c r="AJ53" s="1286"/>
      <c r="AK53" s="1287"/>
      <c r="AL53" s="1287"/>
      <c r="AM53" s="1288"/>
      <c r="AN53" s="1286"/>
      <c r="AO53" s="1287"/>
      <c r="AP53" s="1287"/>
      <c r="AQ53" s="1288"/>
      <c r="AR53" s="1291"/>
      <c r="AS53" s="1292"/>
      <c r="AT53" s="1292"/>
      <c r="AU53" s="1292"/>
      <c r="AV53" s="1293"/>
      <c r="AW53" s="1196"/>
      <c r="AX53" s="1197"/>
      <c r="AY53" s="1197"/>
      <c r="AZ53" s="1197"/>
      <c r="BA53" s="1197"/>
      <c r="BB53" s="1197"/>
      <c r="BC53" s="1198"/>
      <c r="BD53" s="1196"/>
      <c r="BE53" s="1197"/>
      <c r="BF53" s="1197"/>
      <c r="BG53" s="1197"/>
      <c r="BH53" s="1197"/>
      <c r="BI53" s="1197"/>
      <c r="BJ53" s="1198"/>
      <c r="BK53" s="1078"/>
      <c r="BL53" s="1064"/>
      <c r="BM53" s="1064"/>
      <c r="BN53" s="1064"/>
      <c r="BO53" s="1064"/>
      <c r="BP53" s="1080"/>
      <c r="BQ53" s="1078"/>
      <c r="BR53" s="1064"/>
      <c r="BS53" s="1064"/>
      <c r="BT53" s="1064"/>
      <c r="BU53" s="1064"/>
      <c r="BV53" s="1080"/>
      <c r="BW53" s="1096"/>
      <c r="BX53" s="1064"/>
      <c r="BY53" s="1064"/>
      <c r="BZ53" s="1064"/>
      <c r="CA53" s="1064"/>
      <c r="CB53" s="1110"/>
      <c r="CC53" s="1096"/>
      <c r="CD53" s="1098"/>
      <c r="CE53" s="1059"/>
      <c r="CF53" s="1059"/>
      <c r="CG53" s="1059"/>
      <c r="CH53" s="1059"/>
      <c r="CI53" s="1059"/>
      <c r="CJ53" s="1093"/>
      <c r="CK53" s="1060"/>
      <c r="CL53" s="1059"/>
      <c r="CM53" s="1059"/>
      <c r="CN53" s="1059"/>
      <c r="CO53" s="1059"/>
      <c r="CP53" s="1059"/>
      <c r="CQ53" s="1076"/>
      <c r="CR53" s="1078"/>
      <c r="CS53" s="1064"/>
      <c r="CT53" s="1080"/>
      <c r="CU53" s="1070"/>
      <c r="CV53" s="1071"/>
      <c r="CW53" s="1072"/>
      <c r="CX53" s="1208"/>
      <c r="CY53" s="1209"/>
      <c r="CZ53" s="1210"/>
      <c r="DA53" s="1196"/>
      <c r="DB53" s="1197"/>
      <c r="DC53" s="1197"/>
      <c r="DD53" s="1197"/>
      <c r="DE53" s="1198"/>
      <c r="DF53" s="1199"/>
      <c r="DG53" s="1196"/>
      <c r="DH53" s="1197"/>
      <c r="DI53" s="1197"/>
      <c r="DJ53" s="1198"/>
      <c r="DK53" s="1199"/>
      <c r="DL53" s="1196"/>
      <c r="DM53" s="1197"/>
      <c r="DN53" s="1197"/>
      <c r="DO53" s="1197"/>
      <c r="DP53" s="1198"/>
      <c r="DQ53" s="1199"/>
      <c r="DR53" s="1196"/>
      <c r="DS53" s="1197"/>
      <c r="DT53" s="1197"/>
      <c r="DU53" s="1197"/>
      <c r="DV53" s="1197"/>
      <c r="DW53" s="1026"/>
      <c r="DX53" s="865"/>
      <c r="DY53" s="865"/>
      <c r="DZ53" s="865"/>
      <c r="EA53" s="865"/>
      <c r="EB53" s="865"/>
      <c r="EC53" s="865"/>
      <c r="ED53" s="865"/>
      <c r="EE53" s="865"/>
      <c r="EF53" s="865"/>
      <c r="EG53" s="865"/>
      <c r="EH53" s="865"/>
      <c r="EI53" s="872" t="s">
        <v>531</v>
      </c>
      <c r="EJ53" s="862" t="s">
        <v>559</v>
      </c>
      <c r="EK53" s="862"/>
      <c r="EL53" s="865">
        <f t="shared" ref="EL53" si="64">IF(OR(CU52=99.9,CU52=""),0,1)</f>
        <v>0</v>
      </c>
      <c r="EM53" s="865"/>
      <c r="EN53" s="865">
        <f>IF(入力3!AF30=" ",0,1)</f>
        <v>0</v>
      </c>
      <c r="EO53" s="865">
        <f>IF(EL53+EN53=0,0,1)</f>
        <v>0</v>
      </c>
      <c r="EP53" s="835"/>
      <c r="EQ53" s="835"/>
      <c r="ER53" s="835"/>
      <c r="ES53" s="835"/>
      <c r="ET53" s="835"/>
      <c r="EU53" s="835"/>
      <c r="EV53" s="835"/>
      <c r="EW53" s="835"/>
      <c r="EX53" s="835"/>
      <c r="EY53" s="835"/>
      <c r="EZ53" s="835"/>
      <c r="FA53" s="835"/>
      <c r="FB53" s="835"/>
      <c r="FC53" s="835"/>
      <c r="FD53" s="835"/>
      <c r="FE53" s="835"/>
      <c r="FF53" s="835"/>
      <c r="FG53" s="835"/>
      <c r="FH53" s="835"/>
      <c r="FI53" s="835"/>
      <c r="FJ53" s="835"/>
      <c r="FK53" s="835"/>
      <c r="FL53" s="835"/>
      <c r="FM53" s="835"/>
      <c r="FN53" s="835"/>
      <c r="FO53" s="835"/>
      <c r="FP53" s="835"/>
      <c r="FQ53" s="835"/>
      <c r="FR53" s="835"/>
      <c r="FS53" s="835"/>
      <c r="FT53" s="835"/>
      <c r="FU53" s="835"/>
      <c r="FV53" s="835"/>
      <c r="FW53" s="835"/>
      <c r="FX53" s="835"/>
      <c r="FY53" s="835"/>
      <c r="FZ53" s="835"/>
      <c r="GA53" s="835"/>
      <c r="GB53" s="835"/>
      <c r="GC53" s="835"/>
      <c r="GD53" s="835"/>
      <c r="GE53" s="835"/>
      <c r="GF53" s="835"/>
      <c r="GG53" s="835"/>
      <c r="GH53" s="835"/>
      <c r="GI53" s="835"/>
    </row>
    <row r="54" spans="1:191" s="892" customFormat="1" ht="12" customHeight="1">
      <c r="A54" s="1230"/>
      <c r="B54" s="1232">
        <v>1</v>
      </c>
      <c r="C54" s="1234">
        <v>9</v>
      </c>
      <c r="D54" s="1236"/>
      <c r="E54" s="1237"/>
      <c r="F54" s="1237"/>
      <c r="G54" s="1237"/>
      <c r="H54" s="1237"/>
      <c r="I54" s="1237"/>
      <c r="J54" s="1237"/>
      <c r="K54" s="1256" t="str">
        <f>IF(TRIM(入力1!A54)&lt;&gt;"",入力1!A54,"")</f>
        <v/>
      </c>
      <c r="L54" s="1258">
        <f>IF(TRIM(入力1!B54)&lt;&gt;"",入力1!B54,"")</f>
        <v>1</v>
      </c>
      <c r="M54" s="1260">
        <f>C54</f>
        <v>9</v>
      </c>
      <c r="N54" s="1184"/>
      <c r="O54" s="1262"/>
      <c r="P54" s="1262"/>
      <c r="Q54" s="1264"/>
      <c r="R54" s="1265"/>
      <c r="S54" s="1254"/>
      <c r="T54" s="1282"/>
      <c r="U54" s="1283"/>
      <c r="V54" s="1272"/>
      <c r="W54" s="1273"/>
      <c r="X54" s="1272"/>
      <c r="Y54" s="1273"/>
      <c r="Z54" s="1272"/>
      <c r="AA54" s="1273"/>
      <c r="AB54" s="1276"/>
      <c r="AC54" s="1277"/>
      <c r="AD54" s="1277"/>
      <c r="AE54" s="1278"/>
      <c r="AF54" s="1217"/>
      <c r="AG54" s="1218"/>
      <c r="AH54" s="1218"/>
      <c r="AI54" s="1219"/>
      <c r="AJ54" s="1217"/>
      <c r="AK54" s="1218"/>
      <c r="AL54" s="1218"/>
      <c r="AM54" s="1219"/>
      <c r="AN54" s="1217"/>
      <c r="AO54" s="1218"/>
      <c r="AP54" s="1218"/>
      <c r="AQ54" s="1219"/>
      <c r="AR54" s="1240"/>
      <c r="AS54" s="1241"/>
      <c r="AT54" s="1241"/>
      <c r="AU54" s="1241"/>
      <c r="AV54" s="1242"/>
      <c r="AW54" s="1188"/>
      <c r="AX54" s="1189"/>
      <c r="AY54" s="1189"/>
      <c r="AZ54" s="1189"/>
      <c r="BA54" s="1189"/>
      <c r="BB54" s="1189"/>
      <c r="BC54" s="1190"/>
      <c r="BD54" s="1188"/>
      <c r="BE54" s="1189"/>
      <c r="BF54" s="1189"/>
      <c r="BG54" s="1189"/>
      <c r="BH54" s="1189"/>
      <c r="BI54" s="1189"/>
      <c r="BJ54" s="1190"/>
      <c r="BK54" s="1077" t="str">
        <f>IF(TRIM(入力2!AL52)&lt;&gt;"",IF(入力2!AL52&gt;=100000,MID(TEXT(入力2!AL52,"000000"),1,1),""),"")</f>
        <v/>
      </c>
      <c r="BL54" s="1063" t="str">
        <f>IF(TRIM(入力2!AL52)&lt;&gt;"",IF(入力2!AL52&gt;=10000,MID(TEXT(入力2!AL52,"000000"),2,1),""),"")</f>
        <v/>
      </c>
      <c r="BM54" s="1063" t="str">
        <f>IF(TRIM(入力2!AL52)&lt;&gt;"",IF(入力2!AL52&gt;=1000,MID(TEXT(入力2!AL52,"000000"),3,1),""),"")</f>
        <v/>
      </c>
      <c r="BN54" s="1063" t="str">
        <f>IF(TRIM(入力2!AL52)&lt;&gt;"",IF(入力2!AL52&gt;=100,MID(TEXT(入力2!AL52,"000000"),4,1),""),"")</f>
        <v/>
      </c>
      <c r="BO54" s="1063" t="str">
        <f>IF(TRIM(入力2!AL52)&lt;&gt;"",IF(入力2!AL52&gt;=10,MID(TEXT(入力2!AL52,"000000"),5,1),""),"")</f>
        <v/>
      </c>
      <c r="BP54" s="1079" t="str">
        <f>IF(TRIM(入力2!AL52)&lt;&gt;"",IF(入力2!AL52&gt;=0,MID(TEXT(入力2!AL52,"000000"),6,1),""),"0")</f>
        <v>0</v>
      </c>
      <c r="BQ54" s="1077" t="str">
        <f>IF(TRIM(入力2!AM52)&lt;&gt;"",IF(入力2!AM52&gt;=100000,MID(TEXT(入力2!AM52,"000000"),1,1),""),"")</f>
        <v/>
      </c>
      <c r="BR54" s="1063" t="str">
        <f>IF(TRIM(入力2!AM52)&lt;&gt;"",IF(入力2!AM52&gt;=10000,MID(TEXT(入力2!AM52,"000000"),2,1),""),"")</f>
        <v/>
      </c>
      <c r="BS54" s="1063" t="str">
        <f>IF(TRIM(入力2!AM52)&lt;&gt;"",IF(入力2!AM52&gt;=1000,MID(TEXT(入力2!AM52,"000000"),3,1),""),"")</f>
        <v/>
      </c>
      <c r="BT54" s="1063" t="str">
        <f>IF(TRIM(入力2!AM52)&lt;&gt;"",IF(入力2!AM52&gt;=100,MID(TEXT(入力2!AM52,"000000"),4,1),""),"")</f>
        <v/>
      </c>
      <c r="BU54" s="1063" t="str">
        <f>IF(TRIM(入力2!AM52)&lt;&gt;"",IF(入力2!AM52&gt;=10,MID(TEXT(入力2!AM52,"000000"),5,1),""),"")</f>
        <v/>
      </c>
      <c r="BV54" s="1079" t="str">
        <f>IF(TRIM(入力2!AM52)&lt;&gt;"",IF(入力2!AM52&gt;=0,MID(TEXT(入力2!AM52,"000000"),6,1),""),"0")</f>
        <v>0</v>
      </c>
      <c r="BW54" s="1095" t="str">
        <f>IF(TRIM(SUM(入力2!AJ52:AK52))&lt;&gt;"",IF(SUM(入力2!AJ52:AK52)&gt;=100000,MID(TEXT(SUM(入力2!AJ52:AK52),"000000"),1,1),""),"")</f>
        <v/>
      </c>
      <c r="BX54" s="1063" t="str">
        <f>IF(TRIM(SUM(入力2!AJ52:AK52))&lt;&gt;"",IF(SUM(入力2!AJ52:AK52)&gt;=10000,MID(TEXT(SUM(入力2!AJ52:AK52),"000000"),2,1),""),"")</f>
        <v/>
      </c>
      <c r="BY54" s="1063" t="str">
        <f>IF(TRIM(SUM(入力2!AJ52:AK52))&lt;&gt;"",IF(SUM(入力2!AJ52:AK52)&gt;=1000,MID(TEXT(SUM(入力2!AJ52:AK52),"000000"),3,1),""),"")</f>
        <v/>
      </c>
      <c r="BZ54" s="1063" t="str">
        <f>IF(TRIM(SUM(入力2!AJ52:AK52))&lt;&gt;"",IF(SUM(入力2!AJ52:AK52)&gt;=100,MID(TEXT(SUM(入力2!AJ52:AK52),"000000"),4,1),""),"")</f>
        <v/>
      </c>
      <c r="CA54" s="1063" t="str">
        <f>IF(TRIM(SUM(入力2!AJ52:AK52))&lt;&gt;"",IF(SUM(入力2!AJ52:AK52)&gt;=10,MID(TEXT(SUM(入力2!AJ52:AK52),"000000"),5,1),""),"")</f>
        <v/>
      </c>
      <c r="CB54" s="1109" t="str">
        <f>IF(TRIM(SUM(入力2!AJ52:AK52))&lt;&gt;"",IF(SUM(入力2!AJ52:AK52)&gt;=0,MID(TEXT(SUM(入力2!AJ52:AK52),"000000"),6,1),""),"0")</f>
        <v>0</v>
      </c>
      <c r="CC54" s="1095" t="str">
        <f>IF(TRIM(入力3!$AF31)&lt;&gt;"",IF(入力3!$AF31&gt;=10000000,MID(TEXT(入力3!$AF31,"00000000"),1,1),""),"")</f>
        <v/>
      </c>
      <c r="CD54" s="1097" t="str">
        <f>IF(TRIM(入力3!$AF31)&lt;&gt;"",IF(入力3!$AF31&gt;=1000000,MID(TEXT(入力3!$AF31,"00000000"),2,1),""),"")</f>
        <v/>
      </c>
      <c r="CE54" s="1059" t="str">
        <f>IF(TRIM(入力3!$AF31)&lt;&gt;"",IF(入力3!$AF31&gt;=100000,MID(TEXT(入力3!$AF31,"00000000"),3,1),""),"")</f>
        <v/>
      </c>
      <c r="CF54" s="1059" t="str">
        <f>IF(TRIM(入力3!$AF31)&lt;&gt;"",IF(入力3!$AF31&gt;=10000,MID(TEXT(入力3!$AF31,"00000000"),4,1),""),"")</f>
        <v/>
      </c>
      <c r="CG54" s="1059" t="str">
        <f>IF(TRIM(入力3!$AF31)&lt;&gt;"",IF(入力3!$AF31&gt;=1000,MID(TEXT(入力3!$AF31,"00000000"),5,1),""),"")</f>
        <v/>
      </c>
      <c r="CH54" s="1059" t="str">
        <f>IF(TRIM(入力3!$AF31)&lt;&gt;"",IF(入力3!$AF31&gt;=100,MID(TEXT(入力3!$AF31,"00000000"),6,1),""),"")</f>
        <v/>
      </c>
      <c r="CI54" s="1059" t="str">
        <f>IF(TRIM(入力3!$AF31)&lt;&gt;"",IF(入力3!$AF31&gt;=10,MID(TEXT(入力3!$AF31,"00000000"),7,1),""),"")</f>
        <v/>
      </c>
      <c r="CJ54" s="1093" t="str">
        <f>IF(TRIM(入力3!$AF31)&lt;&gt;"",IF(入力3!$AF31&gt;=1,MID(TEXT(入力3!$AF31,"00000000"),8,1),""),"0")</f>
        <v>0</v>
      </c>
      <c r="CK54" s="1060" t="str">
        <f>IF(TRIM(SUMIF(入力3!$AA$9:$AE$9,"インフレ手当",入力3!AA31:AE31))&lt;&gt;"",IF(SUMIF(入力3!$AA$9:$AE$9,"インフレ手当",入力3!AA31:AE31)&gt;=1000000,MID(TEXT(SUMIF(入力3!$AA$9:$AE$9,"インフレ手当",入力3!AA31:AE31),"00000000"),2,1),""),"")</f>
        <v/>
      </c>
      <c r="CL54" s="1059" t="str">
        <f>IF(TRIM(SUMIF(入力3!$AA$9:$AE$9,"インフレ手当",入力3!AA31:AE31))&lt;&gt;"",IF(SUMIF(入力3!$AA$9:$AE$9,"インフレ手当",入力3!AA31:AE31)&gt;=100000,MID(TEXT(SUMIF(入力3!$AA$9:$AE$9,"インフレ手当",入力3!AA31:AE31),"00000000"),3,1),""),"")</f>
        <v/>
      </c>
      <c r="CM54" s="1059" t="str">
        <f>IF(TRIM(SUMIF(入力3!$AA$9:$AE$9,"インフレ手当",入力3!AA31:AE31))&lt;&gt;"",IF(SUMIF(入力3!$AA$9:$AE$9,"インフレ手当",入力3!AA31:AE31)&gt;=10000,MID(TEXT(SUMIF(入力3!$AA$9:$AE$9,"インフレ手当",入力3!AA31:AE31),"00000000"),4,1),""),"")</f>
        <v/>
      </c>
      <c r="CN54" s="1059" t="str">
        <f>IF(TRIM(SUMIF(入力3!$AA$9:$AE$9,"インフレ手当",入力3!AA31:AE31))&lt;&gt;"",IF(SUMIF(入力3!$AA$9:$AE$9,"インフレ手当",入力3!AA31:AE31)&gt;=1000,MID(TEXT(SUMIF(入力3!$AA$9:$AE$9,"インフレ手当",入力3!AA31:AE31),"00000000"),5,1),""),"")</f>
        <v/>
      </c>
      <c r="CO54" s="1059" t="str">
        <f>IF(TRIM(SUMIF(入力3!$AA$9:$AE$9,"インフレ手当",入力3!AA31:AE31))&lt;&gt;"",IF(SUMIF(入力3!$AA$9:$AE$9,"インフレ手当",入力3!AA31:AE31)&gt;=100,MID(TEXT(SUMIF(入力3!$AA$9:$AE$9,"インフレ手当",入力3!AA31:AE31),"00000000"),6,1),""),"")</f>
        <v/>
      </c>
      <c r="CP54" s="1059" t="str">
        <f>IF(TRIM(SUMIF(入力3!$AA$9:$AE$9,"インフレ手当",入力3!AA31:AE31))&lt;&gt;"",IF(SUMIF(入力3!$AA$9:$AE$9,"インフレ手当",入力3!AA31:AE31)&gt;=10,MID(TEXT(SUMIF(入力3!$AA$9:$AE$9,"インフレ手当",入力3!AA31:AE31),"00000000"),7,1),""),"")</f>
        <v/>
      </c>
      <c r="CQ54" s="1076" t="str">
        <f>IF(TRIM(SUMIF(入力3!$AA$9:$AE$9,"インフレ手当",入力3!AA31:AE31))&lt;&gt;"",IF(SUMIF(入力3!$AA$9:$AE$9,"インフレ手当",入力3!AA31:AE31)&gt;=1,MID(TEXT(SUMIF(入力3!$AA$9:$AE$9,"インフレ手当",入力3!AA31:AE31),"00000000"),8,1),""),"0")</f>
        <v/>
      </c>
      <c r="CR54" s="1077" t="str">
        <f>IF(EO55=0,"-",IF(TRIM(入力3!Z31)&lt;&gt;"",IF(入力3!Z31&gt;=100,MID(TEXT(入力3!Z31,"000"),1,1),""),"-"))</f>
        <v>-</v>
      </c>
      <c r="CS54" s="1063" t="str">
        <f>IF(EO55=0,"-",IF(TRIM(入力3!Z31)&lt;&gt;"",IF(入力3!Z31&gt;=10,MID(TEXT(入力3!Z31,"000"),2,1),""),"-"))</f>
        <v>-</v>
      </c>
      <c r="CT54" s="1079" t="str">
        <f>IF(EO55=0,"-",IF(TRIM(入力3!Z31)&lt;&gt;"",IF(入力3!Z31&gt;=1,MID(TEXT(入力3!Z31,"000"),3,1),""),"-"))</f>
        <v>-</v>
      </c>
      <c r="CU54" s="1067"/>
      <c r="CV54" s="1068"/>
      <c r="CW54" s="1069"/>
      <c r="CX54" s="1205"/>
      <c r="CY54" s="1206"/>
      <c r="CZ54" s="1207"/>
      <c r="DA54" s="1188"/>
      <c r="DB54" s="1189"/>
      <c r="DC54" s="1189"/>
      <c r="DD54" s="1189"/>
      <c r="DE54" s="1190"/>
      <c r="DF54" s="1184"/>
      <c r="DG54" s="1188"/>
      <c r="DH54" s="1189"/>
      <c r="DI54" s="1189"/>
      <c r="DJ54" s="1190"/>
      <c r="DK54" s="1184"/>
      <c r="DL54" s="1188"/>
      <c r="DM54" s="1189"/>
      <c r="DN54" s="1189"/>
      <c r="DO54" s="1189"/>
      <c r="DP54" s="1190"/>
      <c r="DQ54" s="1184"/>
      <c r="DR54" s="1188"/>
      <c r="DS54" s="1189"/>
      <c r="DT54" s="1189"/>
      <c r="DU54" s="1189"/>
      <c r="DV54" s="1189"/>
      <c r="DW54" s="1026"/>
      <c r="DX54" s="865"/>
      <c r="DY54" s="865"/>
      <c r="DZ54" s="865"/>
      <c r="EA54" s="865"/>
      <c r="EB54" s="865"/>
      <c r="EC54" s="865"/>
      <c r="ED54" s="865"/>
      <c r="EE54" s="865"/>
      <c r="EF54" s="865"/>
      <c r="EG54" s="865"/>
      <c r="EH54" s="865"/>
      <c r="EI54" s="865"/>
      <c r="EJ54" s="862" t="s">
        <v>560</v>
      </c>
      <c r="EK54" s="862"/>
      <c r="EL54" s="865"/>
      <c r="EM54" s="865"/>
      <c r="EN54" s="865"/>
      <c r="EO54" s="865"/>
      <c r="EP54" s="835"/>
      <c r="EQ54" s="835"/>
      <c r="ER54" s="835"/>
      <c r="ES54" s="835"/>
      <c r="ET54" s="835"/>
      <c r="EU54" s="835"/>
      <c r="EV54" s="835"/>
      <c r="EW54" s="835"/>
      <c r="EX54" s="835"/>
      <c r="EY54" s="835"/>
      <c r="EZ54" s="835"/>
      <c r="FA54" s="835"/>
      <c r="FB54" s="835"/>
      <c r="FC54" s="835"/>
      <c r="FD54" s="835"/>
      <c r="FE54" s="835"/>
      <c r="FF54" s="835"/>
      <c r="FG54" s="835"/>
      <c r="FH54" s="835"/>
      <c r="FI54" s="835"/>
      <c r="FJ54" s="835"/>
      <c r="FK54" s="835"/>
      <c r="FL54" s="835"/>
      <c r="FM54" s="835"/>
      <c r="FN54" s="835"/>
      <c r="FO54" s="835"/>
      <c r="FP54" s="835"/>
      <c r="FQ54" s="835"/>
      <c r="FR54" s="835"/>
      <c r="FS54" s="835"/>
      <c r="FT54" s="835"/>
      <c r="FU54" s="835"/>
      <c r="FV54" s="835"/>
      <c r="FW54" s="835"/>
      <c r="FX54" s="835"/>
      <c r="FY54" s="835"/>
      <c r="FZ54" s="835"/>
      <c r="GA54" s="835"/>
      <c r="GB54" s="835"/>
      <c r="GC54" s="835"/>
      <c r="GD54" s="835"/>
      <c r="GE54" s="835"/>
      <c r="GF54" s="835"/>
      <c r="GG54" s="835"/>
      <c r="GH54" s="835"/>
      <c r="GI54" s="835"/>
    </row>
    <row r="55" spans="1:191" s="892" customFormat="1" ht="12" customHeight="1">
      <c r="A55" s="1231"/>
      <c r="B55" s="1233"/>
      <c r="C55" s="1235"/>
      <c r="D55" s="1238"/>
      <c r="E55" s="1239"/>
      <c r="F55" s="1239"/>
      <c r="G55" s="1239"/>
      <c r="H55" s="1239"/>
      <c r="I55" s="1239"/>
      <c r="J55" s="1239"/>
      <c r="K55" s="1256"/>
      <c r="L55" s="1258"/>
      <c r="M55" s="1279"/>
      <c r="N55" s="1199"/>
      <c r="O55" s="1262"/>
      <c r="P55" s="1262"/>
      <c r="Q55" s="1280"/>
      <c r="R55" s="1281"/>
      <c r="S55" s="1294"/>
      <c r="T55" s="1282"/>
      <c r="U55" s="1283"/>
      <c r="V55" s="1284"/>
      <c r="W55" s="1285"/>
      <c r="X55" s="1284"/>
      <c r="Y55" s="1285"/>
      <c r="Z55" s="1284"/>
      <c r="AA55" s="1285"/>
      <c r="AB55" s="1227"/>
      <c r="AC55" s="1289"/>
      <c r="AD55" s="1289"/>
      <c r="AE55" s="1290"/>
      <c r="AF55" s="1286"/>
      <c r="AG55" s="1287"/>
      <c r="AH55" s="1287"/>
      <c r="AI55" s="1288"/>
      <c r="AJ55" s="1286"/>
      <c r="AK55" s="1287"/>
      <c r="AL55" s="1287"/>
      <c r="AM55" s="1288"/>
      <c r="AN55" s="1286"/>
      <c r="AO55" s="1287"/>
      <c r="AP55" s="1287"/>
      <c r="AQ55" s="1288"/>
      <c r="AR55" s="1291"/>
      <c r="AS55" s="1292"/>
      <c r="AT55" s="1292"/>
      <c r="AU55" s="1292"/>
      <c r="AV55" s="1293"/>
      <c r="AW55" s="1196"/>
      <c r="AX55" s="1197"/>
      <c r="AY55" s="1197"/>
      <c r="AZ55" s="1197"/>
      <c r="BA55" s="1197"/>
      <c r="BB55" s="1197"/>
      <c r="BC55" s="1198"/>
      <c r="BD55" s="1196"/>
      <c r="BE55" s="1197"/>
      <c r="BF55" s="1197"/>
      <c r="BG55" s="1197"/>
      <c r="BH55" s="1197"/>
      <c r="BI55" s="1197"/>
      <c r="BJ55" s="1198"/>
      <c r="BK55" s="1078"/>
      <c r="BL55" s="1064"/>
      <c r="BM55" s="1064"/>
      <c r="BN55" s="1064"/>
      <c r="BO55" s="1064"/>
      <c r="BP55" s="1080"/>
      <c r="BQ55" s="1078"/>
      <c r="BR55" s="1064"/>
      <c r="BS55" s="1064"/>
      <c r="BT55" s="1064"/>
      <c r="BU55" s="1064"/>
      <c r="BV55" s="1080"/>
      <c r="BW55" s="1096"/>
      <c r="BX55" s="1064"/>
      <c r="BY55" s="1064"/>
      <c r="BZ55" s="1064"/>
      <c r="CA55" s="1064"/>
      <c r="CB55" s="1110"/>
      <c r="CC55" s="1096"/>
      <c r="CD55" s="1098"/>
      <c r="CE55" s="1059"/>
      <c r="CF55" s="1059"/>
      <c r="CG55" s="1059"/>
      <c r="CH55" s="1059"/>
      <c r="CI55" s="1059"/>
      <c r="CJ55" s="1093"/>
      <c r="CK55" s="1060"/>
      <c r="CL55" s="1059"/>
      <c r="CM55" s="1059"/>
      <c r="CN55" s="1059"/>
      <c r="CO55" s="1059"/>
      <c r="CP55" s="1059"/>
      <c r="CQ55" s="1076"/>
      <c r="CR55" s="1078"/>
      <c r="CS55" s="1064"/>
      <c r="CT55" s="1080"/>
      <c r="CU55" s="1070"/>
      <c r="CV55" s="1071"/>
      <c r="CW55" s="1072"/>
      <c r="CX55" s="1208"/>
      <c r="CY55" s="1209"/>
      <c r="CZ55" s="1210"/>
      <c r="DA55" s="1196"/>
      <c r="DB55" s="1197"/>
      <c r="DC55" s="1197"/>
      <c r="DD55" s="1197"/>
      <c r="DE55" s="1198"/>
      <c r="DF55" s="1199"/>
      <c r="DG55" s="1196"/>
      <c r="DH55" s="1197"/>
      <c r="DI55" s="1197"/>
      <c r="DJ55" s="1198"/>
      <c r="DK55" s="1199"/>
      <c r="DL55" s="1196"/>
      <c r="DM55" s="1197"/>
      <c r="DN55" s="1197"/>
      <c r="DO55" s="1197"/>
      <c r="DP55" s="1198"/>
      <c r="DQ55" s="1199"/>
      <c r="DR55" s="1196"/>
      <c r="DS55" s="1197"/>
      <c r="DT55" s="1197"/>
      <c r="DU55" s="1197"/>
      <c r="DV55" s="1197"/>
      <c r="DW55" s="1026"/>
      <c r="DX55" s="865"/>
      <c r="DY55" s="865"/>
      <c r="DZ55" s="865"/>
      <c r="EA55" s="865"/>
      <c r="EB55" s="865"/>
      <c r="EC55" s="865"/>
      <c r="ED55" s="865"/>
      <c r="EE55" s="865"/>
      <c r="EF55" s="865"/>
      <c r="EG55" s="865"/>
      <c r="EH55" s="865"/>
      <c r="EI55" s="872"/>
      <c r="EJ55" s="862" t="s">
        <v>561</v>
      </c>
      <c r="EK55" s="862"/>
      <c r="EL55" s="865">
        <f t="shared" ref="EL55" si="65">IF(OR(CU54=99.9,CU54=""),0,1)</f>
        <v>0</v>
      </c>
      <c r="EM55" s="865"/>
      <c r="EN55" s="865">
        <f>IF(入力3!AF31=" ",0,1)</f>
        <v>0</v>
      </c>
      <c r="EO55" s="865">
        <f>IF(EL55+EN55=0,0,1)</f>
        <v>0</v>
      </c>
      <c r="EP55" s="835"/>
      <c r="EQ55" s="835"/>
      <c r="ER55" s="835"/>
      <c r="ES55" s="835"/>
      <c r="ET55" s="835"/>
      <c r="EU55" s="835"/>
      <c r="EV55" s="835"/>
      <c r="EW55" s="835"/>
      <c r="EX55" s="835"/>
      <c r="EY55" s="835"/>
      <c r="EZ55" s="835"/>
      <c r="FA55" s="835"/>
      <c r="FB55" s="835"/>
      <c r="FC55" s="835"/>
      <c r="FD55" s="835"/>
      <c r="FE55" s="835"/>
      <c r="FF55" s="835"/>
      <c r="FG55" s="835"/>
      <c r="FH55" s="835"/>
      <c r="FI55" s="835"/>
      <c r="FJ55" s="835"/>
      <c r="FK55" s="835"/>
      <c r="FL55" s="835"/>
      <c r="FM55" s="835"/>
      <c r="FN55" s="835"/>
      <c r="FO55" s="835"/>
      <c r="FP55" s="835"/>
      <c r="FQ55" s="835"/>
      <c r="FR55" s="835"/>
      <c r="FS55" s="835"/>
      <c r="FT55" s="835"/>
      <c r="FU55" s="835"/>
      <c r="FV55" s="835"/>
      <c r="FW55" s="835"/>
      <c r="FX55" s="835"/>
      <c r="FY55" s="835"/>
      <c r="FZ55" s="835"/>
      <c r="GA55" s="835"/>
      <c r="GB55" s="835"/>
      <c r="GC55" s="835"/>
      <c r="GD55" s="835"/>
      <c r="GE55" s="835"/>
      <c r="GF55" s="835"/>
      <c r="GG55" s="835"/>
      <c r="GH55" s="835"/>
      <c r="GI55" s="835"/>
    </row>
    <row r="56" spans="1:191" s="892" customFormat="1" ht="12" customHeight="1">
      <c r="A56" s="1230"/>
      <c r="B56" s="1232">
        <v>2</v>
      </c>
      <c r="C56" s="1234">
        <v>0</v>
      </c>
      <c r="D56" s="1236"/>
      <c r="E56" s="1237"/>
      <c r="F56" s="1237"/>
      <c r="G56" s="1237"/>
      <c r="H56" s="1237"/>
      <c r="I56" s="1237"/>
      <c r="J56" s="1237"/>
      <c r="K56" s="1256" t="str">
        <f>IF(TRIM(入力1!A56)&lt;&gt;"",入力1!A56,"")</f>
        <v/>
      </c>
      <c r="L56" s="1258">
        <f>IF(TRIM(入力1!B56)&lt;&gt;"",入力1!B56,"")</f>
        <v>2</v>
      </c>
      <c r="M56" s="1260">
        <f>C56</f>
        <v>0</v>
      </c>
      <c r="N56" s="1184"/>
      <c r="O56" s="1184"/>
      <c r="P56" s="1262"/>
      <c r="Q56" s="1264"/>
      <c r="R56" s="1265"/>
      <c r="S56" s="1254"/>
      <c r="T56" s="1268"/>
      <c r="U56" s="1269"/>
      <c r="V56" s="1272"/>
      <c r="W56" s="1273"/>
      <c r="X56" s="1272"/>
      <c r="Y56" s="1273"/>
      <c r="Z56" s="1272"/>
      <c r="AA56" s="1273"/>
      <c r="AB56" s="1276"/>
      <c r="AC56" s="1277"/>
      <c r="AD56" s="1277"/>
      <c r="AE56" s="1278"/>
      <c r="AF56" s="1217"/>
      <c r="AG56" s="1218"/>
      <c r="AH56" s="1218"/>
      <c r="AI56" s="1219"/>
      <c r="AJ56" s="1217"/>
      <c r="AK56" s="1218"/>
      <c r="AL56" s="1218"/>
      <c r="AM56" s="1219"/>
      <c r="AN56" s="1217"/>
      <c r="AO56" s="1218"/>
      <c r="AP56" s="1218"/>
      <c r="AQ56" s="1219"/>
      <c r="AR56" s="1240"/>
      <c r="AS56" s="1241"/>
      <c r="AT56" s="1241"/>
      <c r="AU56" s="1241"/>
      <c r="AV56" s="1242"/>
      <c r="AW56" s="1188"/>
      <c r="AX56" s="1189"/>
      <c r="AY56" s="1189"/>
      <c r="AZ56" s="1189"/>
      <c r="BA56" s="1189"/>
      <c r="BB56" s="1189"/>
      <c r="BC56" s="1190"/>
      <c r="BD56" s="1188"/>
      <c r="BE56" s="1189"/>
      <c r="BF56" s="1189"/>
      <c r="BG56" s="1189"/>
      <c r="BH56" s="1189"/>
      <c r="BI56" s="1189"/>
      <c r="BJ56" s="1190"/>
      <c r="BK56" s="1077" t="str">
        <f>IF(TRIM(入力2!AL54)&lt;&gt;"",IF(入力2!AL54&gt;=100000,MID(TEXT(入力2!AL54,"000000"),1,1),""),"")</f>
        <v/>
      </c>
      <c r="BL56" s="1063" t="str">
        <f>IF(TRIM(入力2!AL54)&lt;&gt;"",IF(入力2!AL54&gt;=10000,MID(TEXT(入力2!AL54,"000000"),2,1),""),"")</f>
        <v/>
      </c>
      <c r="BM56" s="1063" t="str">
        <f>IF(TRIM(入力2!AL54)&lt;&gt;"",IF(入力2!AL54&gt;=1000,MID(TEXT(入力2!AL54,"000000"),3,1),""),"")</f>
        <v/>
      </c>
      <c r="BN56" s="1063" t="str">
        <f>IF(TRIM(入力2!AL54)&lt;&gt;"",IF(入力2!AL54&gt;=100,MID(TEXT(入力2!AL54,"000000"),4,1),""),"")</f>
        <v/>
      </c>
      <c r="BO56" s="1063" t="str">
        <f>IF(TRIM(入力2!AL54)&lt;&gt;"",IF(入力2!AL54&gt;=10,MID(TEXT(入力2!AL54,"000000"),5,1),""),"")</f>
        <v/>
      </c>
      <c r="BP56" s="1079" t="str">
        <f>IF(TRIM(入力2!AL54)&lt;&gt;"",IF(入力2!AL54&gt;=0,MID(TEXT(入力2!AL54,"000000"),6,1),""),"0")</f>
        <v>0</v>
      </c>
      <c r="BQ56" s="1077" t="str">
        <f>IF(TRIM(入力2!AM54)&lt;&gt;"",IF(入力2!AM54&gt;=100000,MID(TEXT(入力2!AM54,"000000"),1,1),""),"")</f>
        <v/>
      </c>
      <c r="BR56" s="1063" t="str">
        <f>IF(TRIM(入力2!AM54)&lt;&gt;"",IF(入力2!AM54&gt;=10000,MID(TEXT(入力2!AM54,"000000"),2,1),""),"")</f>
        <v/>
      </c>
      <c r="BS56" s="1063" t="str">
        <f>IF(TRIM(入力2!AM54)&lt;&gt;"",IF(入力2!AM54&gt;=1000,MID(TEXT(入力2!AM54,"000000"),3,1),""),"")</f>
        <v/>
      </c>
      <c r="BT56" s="1063" t="str">
        <f>IF(TRIM(入力2!AM54)&lt;&gt;"",IF(入力2!AM54&gt;=100,MID(TEXT(入力2!AM54,"000000"),4,1),""),"")</f>
        <v/>
      </c>
      <c r="BU56" s="1063" t="str">
        <f>IF(TRIM(入力2!AM54)&lt;&gt;"",IF(入力2!AM54&gt;=10,MID(TEXT(入力2!AM54,"000000"),5,1),""),"")</f>
        <v/>
      </c>
      <c r="BV56" s="1079" t="str">
        <f>IF(TRIM(入力2!AM54)&lt;&gt;"",IF(入力2!AM54&gt;=0,MID(TEXT(入力2!AM54,"000000"),6,1),""),"0")</f>
        <v>0</v>
      </c>
      <c r="BW56" s="1095" t="str">
        <f>IF(TRIM(SUM(入力2!AJ54:AK54))&lt;&gt;"",IF(SUM(入力2!AJ54:AK54)&gt;=100000,MID(TEXT(SUM(入力2!AJ54:AK54),"000000"),1,1),""),"")</f>
        <v/>
      </c>
      <c r="BX56" s="1063" t="str">
        <f>IF(TRIM(SUM(入力2!AJ54:AK54))&lt;&gt;"",IF(SUM(入力2!AJ54:AK54)&gt;=10000,MID(TEXT(SUM(入力2!AJ54:AK54),"000000"),2,1),""),"")</f>
        <v/>
      </c>
      <c r="BY56" s="1063" t="str">
        <f>IF(TRIM(SUM(入力2!AJ54:AK54))&lt;&gt;"",IF(SUM(入力2!AJ54:AK54)&gt;=1000,MID(TEXT(SUM(入力2!AJ54:AK54),"000000"),3,1),""),"")</f>
        <v/>
      </c>
      <c r="BZ56" s="1063" t="str">
        <f>IF(TRIM(SUM(入力2!AJ54:AK54))&lt;&gt;"",IF(SUM(入力2!AJ54:AK54)&gt;=100,MID(TEXT(SUM(入力2!AJ54:AK54),"000000"),4,1),""),"")</f>
        <v/>
      </c>
      <c r="CA56" s="1063" t="str">
        <f>IF(TRIM(SUM(入力2!AJ54:AK54))&lt;&gt;"",IF(SUM(入力2!AJ54:AK54)&gt;=10,MID(TEXT(SUM(入力2!AJ54:AK54),"000000"),5,1),""),"")</f>
        <v/>
      </c>
      <c r="CB56" s="1109" t="str">
        <f>IF(TRIM(SUM(入力2!AJ54:AK54))&lt;&gt;"",IF(SUM(入力2!AJ54:AK54)&gt;=0,MID(TEXT(SUM(入力2!AJ54:AK54),"000000"),6,1),""),"0")</f>
        <v>0</v>
      </c>
      <c r="CC56" s="1095" t="str">
        <f>IF(TRIM(入力3!$AF32)&lt;&gt;"",IF(入力3!$AF32&gt;=10000000,MID(TEXT(入力3!$AF32,"00000000"),1,1),""),"")</f>
        <v/>
      </c>
      <c r="CD56" s="1097" t="str">
        <f>IF(TRIM(入力3!$AF32)&lt;&gt;"",IF(入力3!$AF32&gt;=1000000,MID(TEXT(入力3!$AF32,"00000000"),2,1),""),"")</f>
        <v/>
      </c>
      <c r="CE56" s="1059" t="str">
        <f>IF(TRIM(入力3!$AF32)&lt;&gt;"",IF(入力3!$AF32&gt;=100000,MID(TEXT(入力3!$AF32,"00000000"),3,1),""),"")</f>
        <v/>
      </c>
      <c r="CF56" s="1059" t="str">
        <f>IF(TRIM(入力3!$AF32)&lt;&gt;"",IF(入力3!$AF32&gt;=10000,MID(TEXT(入力3!$AF32,"00000000"),4,1),""),"")</f>
        <v/>
      </c>
      <c r="CG56" s="1059" t="str">
        <f>IF(TRIM(入力3!$AF32)&lt;&gt;"",IF(入力3!$AF32&gt;=1000,MID(TEXT(入力3!$AF32,"00000000"),5,1),""),"")</f>
        <v/>
      </c>
      <c r="CH56" s="1059" t="str">
        <f>IF(TRIM(入力3!$AF32)&lt;&gt;"",IF(入力3!$AF32&gt;=100,MID(TEXT(入力3!$AF32,"00000000"),6,1),""),"")</f>
        <v/>
      </c>
      <c r="CI56" s="1059" t="str">
        <f>IF(TRIM(入力3!$AF32)&lt;&gt;"",IF(入力3!$AF32&gt;=10,MID(TEXT(入力3!$AF32,"00000000"),7,1),""),"")</f>
        <v/>
      </c>
      <c r="CJ56" s="1093" t="str">
        <f>IF(TRIM(入力3!$AF32)&lt;&gt;"",IF(入力3!$AF32&gt;=1,MID(TEXT(入力3!$AF32,"00000000"),8,1),""),"0")</f>
        <v>0</v>
      </c>
      <c r="CK56" s="1060" t="str">
        <f>IF(TRIM(SUMIF(入力3!$AA$9:$AE$9,"インフレ手当",入力3!AA32:AE32))&lt;&gt;"",IF(SUMIF(入力3!$AA$9:$AE$9,"インフレ手当",入力3!AA32:AE32)&gt;=1000000,MID(TEXT(SUMIF(入力3!$AA$9:$AE$9,"インフレ手当",入力3!AA32:AE32),"00000000"),2,1),""),"")</f>
        <v/>
      </c>
      <c r="CL56" s="1059" t="str">
        <f>IF(TRIM(SUMIF(入力3!$AA$9:$AE$9,"インフレ手当",入力3!AA32:AE32))&lt;&gt;"",IF(SUMIF(入力3!$AA$9:$AE$9,"インフレ手当",入力3!AA32:AE32)&gt;=100000,MID(TEXT(SUMIF(入力3!$AA$9:$AE$9,"インフレ手当",入力3!AA32:AE32),"00000000"),3,1),""),"")</f>
        <v/>
      </c>
      <c r="CM56" s="1059" t="str">
        <f>IF(TRIM(SUMIF(入力3!$AA$9:$AE$9,"インフレ手当",入力3!AA32:AE32))&lt;&gt;"",IF(SUMIF(入力3!$AA$9:$AE$9,"インフレ手当",入力3!AA32:AE32)&gt;=10000,MID(TEXT(SUMIF(入力3!$AA$9:$AE$9,"インフレ手当",入力3!AA32:AE32),"00000000"),4,1),""),"")</f>
        <v/>
      </c>
      <c r="CN56" s="1059" t="str">
        <f>IF(TRIM(SUMIF(入力3!$AA$9:$AE$9,"インフレ手当",入力3!AA32:AE32))&lt;&gt;"",IF(SUMIF(入力3!$AA$9:$AE$9,"インフレ手当",入力3!AA32:AE32)&gt;=1000,MID(TEXT(SUMIF(入力3!$AA$9:$AE$9,"インフレ手当",入力3!AA32:AE32),"00000000"),5,1),""),"")</f>
        <v/>
      </c>
      <c r="CO56" s="1059" t="str">
        <f>IF(TRIM(SUMIF(入力3!$AA$9:$AE$9,"インフレ手当",入力3!AA32:AE32))&lt;&gt;"",IF(SUMIF(入力3!$AA$9:$AE$9,"インフレ手当",入力3!AA32:AE32)&gt;=100,MID(TEXT(SUMIF(入力3!$AA$9:$AE$9,"インフレ手当",入力3!AA32:AE32),"00000000"),6,1),""),"")</f>
        <v/>
      </c>
      <c r="CP56" s="1059" t="str">
        <f>IF(TRIM(SUMIF(入力3!$AA$9:$AE$9,"インフレ手当",入力3!AA32:AE32))&lt;&gt;"",IF(SUMIF(入力3!$AA$9:$AE$9,"インフレ手当",入力3!AA32:AE32)&gt;=10,MID(TEXT(SUMIF(入力3!$AA$9:$AE$9,"インフレ手当",入力3!AA32:AE32),"00000000"),7,1),""),"")</f>
        <v/>
      </c>
      <c r="CQ56" s="1076" t="str">
        <f>IF(TRIM(SUMIF(入力3!$AA$9:$AE$9,"インフレ手当",入力3!AA32:AE32))&lt;&gt;"",IF(SUMIF(入力3!$AA$9:$AE$9,"インフレ手当",入力3!AA32:AE32)&gt;=1,MID(TEXT(SUMIF(入力3!$AA$9:$AE$9,"インフレ手当",入力3!AA32:AE32),"00000000"),8,1),""),"0")</f>
        <v/>
      </c>
      <c r="CR56" s="1077" t="str">
        <f>IF(EO57=0,"-",IF(TRIM(入力3!Z32)&lt;&gt;"",IF(入力3!Z32&gt;=100,MID(TEXT(入力3!Z32,"000"),1,1),""),"-"))</f>
        <v>-</v>
      </c>
      <c r="CS56" s="1063" t="str">
        <f>IF(EO57=0,"-",IF(TRIM(入力3!Z32)&lt;&gt;"",IF(入力3!Z32&gt;=10,MID(TEXT(入力3!Z32,"000"),2,1),""),"-"))</f>
        <v>-</v>
      </c>
      <c r="CT56" s="1079" t="str">
        <f>IF(EO57=0,"-",IF(TRIM(入力3!Z32)&lt;&gt;"",IF(入力3!Z32&gt;=1,MID(TEXT(入力3!Z32,"000"),3,1),""),"-"))</f>
        <v>-</v>
      </c>
      <c r="CU56" s="1067"/>
      <c r="CV56" s="1068"/>
      <c r="CW56" s="1069"/>
      <c r="CX56" s="1205"/>
      <c r="CY56" s="1206"/>
      <c r="CZ56" s="1207"/>
      <c r="DA56" s="1188"/>
      <c r="DB56" s="1189"/>
      <c r="DC56" s="1189"/>
      <c r="DD56" s="1189"/>
      <c r="DE56" s="1190"/>
      <c r="DF56" s="1184"/>
      <c r="DG56" s="1188"/>
      <c r="DH56" s="1189"/>
      <c r="DI56" s="1189"/>
      <c r="DJ56" s="1190"/>
      <c r="DK56" s="1184"/>
      <c r="DL56" s="1188"/>
      <c r="DM56" s="1189"/>
      <c r="DN56" s="1189"/>
      <c r="DO56" s="1189"/>
      <c r="DP56" s="1190"/>
      <c r="DQ56" s="1184"/>
      <c r="DR56" s="1188"/>
      <c r="DS56" s="1189"/>
      <c r="DT56" s="1189"/>
      <c r="DU56" s="1189"/>
      <c r="DV56" s="1223"/>
      <c r="DW56" s="1026"/>
      <c r="DX56" s="865"/>
      <c r="DY56" s="865"/>
      <c r="DZ56" s="865"/>
      <c r="EA56" s="865"/>
      <c r="EB56" s="865"/>
      <c r="EC56" s="865"/>
      <c r="ED56" s="865"/>
      <c r="EE56" s="865"/>
      <c r="EF56" s="865"/>
      <c r="EG56" s="865"/>
      <c r="EH56" s="865"/>
      <c r="EI56" s="872"/>
      <c r="EJ56" s="862" t="s">
        <v>562</v>
      </c>
      <c r="EK56" s="862"/>
      <c r="EL56" s="865"/>
      <c r="EM56" s="865"/>
      <c r="EN56" s="865"/>
      <c r="EO56" s="865"/>
      <c r="EP56" s="835"/>
      <c r="EQ56" s="835"/>
      <c r="ER56" s="835"/>
      <c r="ES56" s="835"/>
      <c r="ET56" s="835"/>
      <c r="EU56" s="835"/>
      <c r="EV56" s="835"/>
      <c r="EW56" s="835"/>
      <c r="EX56" s="835"/>
      <c r="EY56" s="835"/>
      <c r="EZ56" s="835"/>
      <c r="FA56" s="835"/>
      <c r="FB56" s="835"/>
      <c r="FC56" s="835"/>
      <c r="FD56" s="835"/>
      <c r="FE56" s="835"/>
      <c r="FF56" s="835"/>
      <c r="FG56" s="835"/>
      <c r="FH56" s="835"/>
      <c r="FI56" s="835"/>
      <c r="FJ56" s="835"/>
      <c r="FK56" s="835"/>
      <c r="FL56" s="835"/>
      <c r="FM56" s="835"/>
      <c r="FN56" s="835"/>
      <c r="FO56" s="835"/>
      <c r="FP56" s="835"/>
      <c r="FQ56" s="835"/>
      <c r="FR56" s="835"/>
      <c r="FS56" s="835"/>
      <c r="FT56" s="835"/>
      <c r="FU56" s="835"/>
      <c r="FV56" s="835"/>
      <c r="FW56" s="835"/>
      <c r="FX56" s="835"/>
      <c r="FY56" s="835"/>
      <c r="FZ56" s="835"/>
      <c r="GA56" s="835"/>
      <c r="GB56" s="835"/>
      <c r="GC56" s="835"/>
      <c r="GD56" s="835"/>
      <c r="GE56" s="835"/>
      <c r="GF56" s="835"/>
      <c r="GG56" s="835"/>
      <c r="GH56" s="835"/>
      <c r="GI56" s="835"/>
    </row>
    <row r="57" spans="1:191" s="892" customFormat="1" ht="12" customHeight="1">
      <c r="A57" s="1231"/>
      <c r="B57" s="1233"/>
      <c r="C57" s="1235"/>
      <c r="D57" s="1238"/>
      <c r="E57" s="1239"/>
      <c r="F57" s="1239"/>
      <c r="G57" s="1239"/>
      <c r="H57" s="1239"/>
      <c r="I57" s="1239"/>
      <c r="J57" s="1239"/>
      <c r="K57" s="1256"/>
      <c r="L57" s="1258"/>
      <c r="M57" s="1279"/>
      <c r="N57" s="1199"/>
      <c r="O57" s="1199"/>
      <c r="P57" s="1262"/>
      <c r="Q57" s="1280"/>
      <c r="R57" s="1281"/>
      <c r="S57" s="1294"/>
      <c r="T57" s="1315"/>
      <c r="U57" s="1363"/>
      <c r="V57" s="1284"/>
      <c r="W57" s="1285"/>
      <c r="X57" s="1284"/>
      <c r="Y57" s="1285"/>
      <c r="Z57" s="1284"/>
      <c r="AA57" s="1285"/>
      <c r="AB57" s="1227"/>
      <c r="AC57" s="1289"/>
      <c r="AD57" s="1289"/>
      <c r="AE57" s="1290"/>
      <c r="AF57" s="1286"/>
      <c r="AG57" s="1287"/>
      <c r="AH57" s="1287"/>
      <c r="AI57" s="1288"/>
      <c r="AJ57" s="1286"/>
      <c r="AK57" s="1287"/>
      <c r="AL57" s="1287"/>
      <c r="AM57" s="1288"/>
      <c r="AN57" s="1286"/>
      <c r="AO57" s="1287"/>
      <c r="AP57" s="1287"/>
      <c r="AQ57" s="1288"/>
      <c r="AR57" s="1291"/>
      <c r="AS57" s="1292"/>
      <c r="AT57" s="1292"/>
      <c r="AU57" s="1292"/>
      <c r="AV57" s="1293"/>
      <c r="AW57" s="1196"/>
      <c r="AX57" s="1197"/>
      <c r="AY57" s="1197"/>
      <c r="AZ57" s="1197"/>
      <c r="BA57" s="1197"/>
      <c r="BB57" s="1197"/>
      <c r="BC57" s="1198"/>
      <c r="BD57" s="1196"/>
      <c r="BE57" s="1197"/>
      <c r="BF57" s="1197"/>
      <c r="BG57" s="1197"/>
      <c r="BH57" s="1197"/>
      <c r="BI57" s="1197"/>
      <c r="BJ57" s="1198"/>
      <c r="BK57" s="1078"/>
      <c r="BL57" s="1064"/>
      <c r="BM57" s="1064"/>
      <c r="BN57" s="1064"/>
      <c r="BO57" s="1064"/>
      <c r="BP57" s="1080"/>
      <c r="BQ57" s="1078"/>
      <c r="BR57" s="1064"/>
      <c r="BS57" s="1064"/>
      <c r="BT57" s="1064"/>
      <c r="BU57" s="1064"/>
      <c r="BV57" s="1080"/>
      <c r="BW57" s="1096"/>
      <c r="BX57" s="1064"/>
      <c r="BY57" s="1064"/>
      <c r="BZ57" s="1064"/>
      <c r="CA57" s="1064"/>
      <c r="CB57" s="1110"/>
      <c r="CC57" s="1096"/>
      <c r="CD57" s="1098"/>
      <c r="CE57" s="1059"/>
      <c r="CF57" s="1059"/>
      <c r="CG57" s="1059"/>
      <c r="CH57" s="1059"/>
      <c r="CI57" s="1059"/>
      <c r="CJ57" s="1093"/>
      <c r="CK57" s="1060"/>
      <c r="CL57" s="1059"/>
      <c r="CM57" s="1059"/>
      <c r="CN57" s="1059"/>
      <c r="CO57" s="1059"/>
      <c r="CP57" s="1059"/>
      <c r="CQ57" s="1076"/>
      <c r="CR57" s="1078"/>
      <c r="CS57" s="1064"/>
      <c r="CT57" s="1080"/>
      <c r="CU57" s="1070"/>
      <c r="CV57" s="1071"/>
      <c r="CW57" s="1072"/>
      <c r="CX57" s="1208"/>
      <c r="CY57" s="1209"/>
      <c r="CZ57" s="1210"/>
      <c r="DA57" s="1196"/>
      <c r="DB57" s="1197"/>
      <c r="DC57" s="1197"/>
      <c r="DD57" s="1197"/>
      <c r="DE57" s="1198"/>
      <c r="DF57" s="1199"/>
      <c r="DG57" s="1196"/>
      <c r="DH57" s="1197"/>
      <c r="DI57" s="1197"/>
      <c r="DJ57" s="1198"/>
      <c r="DK57" s="1199"/>
      <c r="DL57" s="1196"/>
      <c r="DM57" s="1197"/>
      <c r="DN57" s="1197"/>
      <c r="DO57" s="1197"/>
      <c r="DP57" s="1198"/>
      <c r="DQ57" s="1199"/>
      <c r="DR57" s="1196"/>
      <c r="DS57" s="1197"/>
      <c r="DT57" s="1197"/>
      <c r="DU57" s="1197"/>
      <c r="DV57" s="1332"/>
      <c r="DW57" s="1026"/>
      <c r="DX57" s="865"/>
      <c r="DY57" s="865"/>
      <c r="DZ57" s="865"/>
      <c r="EA57" s="865"/>
      <c r="EB57" s="865"/>
      <c r="EC57" s="865"/>
      <c r="ED57" s="865"/>
      <c r="EE57" s="865"/>
      <c r="EF57" s="865"/>
      <c r="EG57" s="865"/>
      <c r="EH57" s="865" t="str">
        <f>IF(W5=9,"少数職種","普通職種")</f>
        <v>普通職種</v>
      </c>
      <c r="EI57" s="872"/>
      <c r="EJ57" s="862" t="s">
        <v>563</v>
      </c>
      <c r="EK57" s="862"/>
      <c r="EL57" s="865">
        <f t="shared" ref="EL57" si="66">IF(OR(CU56=99.9,CU56=""),0,1)</f>
        <v>0</v>
      </c>
      <c r="EM57" s="865"/>
      <c r="EN57" s="865">
        <f>IF(入力3!AF32=" ",0,1)</f>
        <v>0</v>
      </c>
      <c r="EO57" s="865">
        <f>IF(EL57+EN57=0,0,1)</f>
        <v>0</v>
      </c>
      <c r="EP57" s="835"/>
      <c r="EQ57" s="835"/>
      <c r="ER57" s="835"/>
      <c r="ES57" s="835"/>
      <c r="ET57" s="835"/>
      <c r="EU57" s="835"/>
      <c r="EV57" s="835"/>
      <c r="EW57" s="835"/>
      <c r="EX57" s="835"/>
      <c r="EY57" s="835"/>
      <c r="EZ57" s="835"/>
      <c r="FA57" s="835"/>
      <c r="FB57" s="835"/>
      <c r="FC57" s="835"/>
      <c r="FD57" s="835"/>
      <c r="FE57" s="835"/>
      <c r="FF57" s="835"/>
      <c r="FG57" s="835"/>
      <c r="FH57" s="835"/>
      <c r="FI57" s="835"/>
      <c r="FJ57" s="835"/>
      <c r="FK57" s="835"/>
      <c r="FL57" s="835"/>
      <c r="FM57" s="835"/>
      <c r="FN57" s="835"/>
      <c r="FO57" s="835"/>
      <c r="FP57" s="835"/>
      <c r="FQ57" s="835"/>
      <c r="FR57" s="835"/>
      <c r="FS57" s="835"/>
      <c r="FT57" s="835"/>
      <c r="FU57" s="835"/>
      <c r="FV57" s="835"/>
      <c r="FW57" s="835"/>
      <c r="FX57" s="835"/>
      <c r="FY57" s="835"/>
      <c r="FZ57" s="835"/>
      <c r="GA57" s="835"/>
      <c r="GB57" s="835"/>
      <c r="GC57" s="835"/>
      <c r="GD57" s="835"/>
      <c r="GE57" s="835"/>
      <c r="GF57" s="835"/>
      <c r="GG57" s="835"/>
      <c r="GH57" s="835"/>
      <c r="GI57" s="835"/>
    </row>
    <row r="58" spans="1:191" s="892" customFormat="1" ht="12" customHeight="1">
      <c r="A58" s="1307"/>
      <c r="B58" s="1308">
        <v>2</v>
      </c>
      <c r="C58" s="1309">
        <v>1</v>
      </c>
      <c r="D58" s="1310"/>
      <c r="E58" s="1311"/>
      <c r="F58" s="1311"/>
      <c r="G58" s="1311"/>
      <c r="H58" s="1311"/>
      <c r="I58" s="1311"/>
      <c r="J58" s="1311"/>
      <c r="K58" s="1312" t="str">
        <f>IF(TRIM(入力1!A58)&lt;&gt;"",入力1!A58,"")</f>
        <v/>
      </c>
      <c r="L58" s="1313">
        <f>IF(TRIM(入力1!B58)&lt;&gt;"",入力1!B58,"")</f>
        <v>2</v>
      </c>
      <c r="M58" s="1261">
        <f>C58</f>
        <v>1</v>
      </c>
      <c r="N58" s="1185"/>
      <c r="O58" s="1185"/>
      <c r="P58" s="1199"/>
      <c r="Q58" s="1264"/>
      <c r="R58" s="1265"/>
      <c r="S58" s="1254"/>
      <c r="T58" s="1270"/>
      <c r="U58" s="1314"/>
      <c r="V58" s="1274"/>
      <c r="W58" s="1317"/>
      <c r="X58" s="1274"/>
      <c r="Y58" s="1317"/>
      <c r="Z58" s="1274"/>
      <c r="AA58" s="1317"/>
      <c r="AB58" s="1276"/>
      <c r="AC58" s="1277"/>
      <c r="AD58" s="1277"/>
      <c r="AE58" s="1278"/>
      <c r="AF58" s="1220"/>
      <c r="AG58" s="1295"/>
      <c r="AH58" s="1295"/>
      <c r="AI58" s="1296"/>
      <c r="AJ58" s="1220"/>
      <c r="AK58" s="1295"/>
      <c r="AL58" s="1295"/>
      <c r="AM58" s="1296"/>
      <c r="AN58" s="1220"/>
      <c r="AO58" s="1295"/>
      <c r="AP58" s="1295"/>
      <c r="AQ58" s="1296"/>
      <c r="AR58" s="1243"/>
      <c r="AS58" s="1299"/>
      <c r="AT58" s="1299"/>
      <c r="AU58" s="1299"/>
      <c r="AV58" s="1300"/>
      <c r="AW58" s="1191"/>
      <c r="AX58" s="1303"/>
      <c r="AY58" s="1303"/>
      <c r="AZ58" s="1303"/>
      <c r="BA58" s="1303"/>
      <c r="BB58" s="1303"/>
      <c r="BC58" s="1304"/>
      <c r="BD58" s="1191"/>
      <c r="BE58" s="1303"/>
      <c r="BF58" s="1303"/>
      <c r="BG58" s="1303"/>
      <c r="BH58" s="1303"/>
      <c r="BI58" s="1303"/>
      <c r="BJ58" s="1304"/>
      <c r="BK58" s="1204" t="str">
        <f>IF(TRIM(入力2!AL56)&lt;&gt;"",IF(入力2!AL56&gt;=100000,MID(TEXT(入力2!AL56,"000000"),1,1),""),"")</f>
        <v/>
      </c>
      <c r="BL58" s="1214" t="str">
        <f>IF(TRIM(入力2!AL56)&lt;&gt;"",IF(入力2!AL56&gt;=10000,MID(TEXT(入力2!AL56,"000000"),2,1),""),"")</f>
        <v/>
      </c>
      <c r="BM58" s="1214" t="str">
        <f>IF(TRIM(入力2!AL56)&lt;&gt;"",IF(入力2!AL56&gt;=1000,MID(TEXT(入力2!AL56,"000000"),3,1),""),"")</f>
        <v/>
      </c>
      <c r="BN58" s="1214" t="str">
        <f>IF(TRIM(入力2!AL56)&lt;&gt;"",IF(入力2!AL56&gt;=100,MID(TEXT(入力2!AL56,"000000"),4,1),""),"")</f>
        <v/>
      </c>
      <c r="BO58" s="1214" t="str">
        <f>IF(TRIM(入力2!AL56)&lt;&gt;"",IF(入力2!AL56&gt;=10,MID(TEXT(入力2!AL56,"000000"),5,1),""),"")</f>
        <v/>
      </c>
      <c r="BP58" s="1215" t="str">
        <f>IF(TRIM(入力2!AL56)&lt;&gt;"",IF(入力2!AL56&gt;=0,MID(TEXT(入力2!AL56,"000000"),6,1),""),"0")</f>
        <v>0</v>
      </c>
      <c r="BQ58" s="1204" t="str">
        <f>IF(TRIM(入力2!AM56)&lt;&gt;"",IF(入力2!AM56&gt;=100000,MID(TEXT(入力2!AM56,"000000"),1,1),""),"")</f>
        <v/>
      </c>
      <c r="BR58" s="1214" t="str">
        <f>IF(TRIM(入力2!AM56)&lt;&gt;"",IF(入力2!AM56&gt;=10000,MID(TEXT(入力2!AM56,"000000"),2,1),""),"")</f>
        <v/>
      </c>
      <c r="BS58" s="1214" t="str">
        <f>IF(TRIM(入力2!AM56)&lt;&gt;"",IF(入力2!AM56&gt;=1000,MID(TEXT(入力2!AM56,"000000"),3,1),""),"")</f>
        <v/>
      </c>
      <c r="BT58" s="1214" t="str">
        <f>IF(TRIM(入力2!AM56)&lt;&gt;"",IF(入力2!AM56&gt;=100,MID(TEXT(入力2!AM56,"000000"),4,1),""),"")</f>
        <v/>
      </c>
      <c r="BU58" s="1214" t="str">
        <f>IF(TRIM(入力2!AM56)&lt;&gt;"",IF(入力2!AM56&gt;=10,MID(TEXT(入力2!AM56,"000000"),5,1),""),"")</f>
        <v/>
      </c>
      <c r="BV58" s="1215" t="str">
        <f>IF(TRIM(入力2!AM56)&lt;&gt;"",IF(入力2!AM56&gt;=0,MID(TEXT(入力2!AM56,"000000"),6,1),""),"0")</f>
        <v>0</v>
      </c>
      <c r="BW58" s="1095" t="str">
        <f>IF(TRIM(SUM(入力2!AJ56:AK56))&lt;&gt;"",IF(SUM(入力2!AJ56:AK56)&gt;=100000,MID(TEXT(SUM(入力2!AJ56:AK56),"000000"),1,1),""),"")</f>
        <v/>
      </c>
      <c r="BX58" s="1063" t="str">
        <f>IF(TRIM(SUM(入力2!AJ56:AK56))&lt;&gt;"",IF(SUM(入力2!AJ56:AK56)&gt;=10000,MID(TEXT(SUM(入力2!AJ56:AK56),"000000"),2,1),""),"")</f>
        <v/>
      </c>
      <c r="BY58" s="1063" t="str">
        <f>IF(TRIM(SUM(入力2!AJ56:AK56))&lt;&gt;"",IF(SUM(入力2!AJ56:AK56)&gt;=1000,MID(TEXT(SUM(入力2!AJ56:AK56),"000000"),3,1),""),"")</f>
        <v/>
      </c>
      <c r="BZ58" s="1063" t="str">
        <f>IF(TRIM(SUM(入力2!AJ56:AK56))&lt;&gt;"",IF(SUM(入力2!AJ56:AK56)&gt;=100,MID(TEXT(SUM(入力2!AJ56:AK56),"000000"),4,1),""),"")</f>
        <v/>
      </c>
      <c r="CA58" s="1063" t="str">
        <f>IF(TRIM(SUM(入力2!AJ56:AK56))&lt;&gt;"",IF(SUM(入力2!AJ56:AK56)&gt;=10,MID(TEXT(SUM(入力2!AJ56:AK56),"000000"),5,1),""),"")</f>
        <v/>
      </c>
      <c r="CB58" s="1109" t="str">
        <f>IF(TRIM(SUM(入力2!AJ56:AK56))&lt;&gt;"",IF(SUM(入力2!AJ56:AK56)&gt;=0,MID(TEXT(SUM(入力2!AJ56:AK56),"000000"),6,1),""),"0")</f>
        <v>0</v>
      </c>
      <c r="CC58" s="1099" t="str">
        <f>IF(TRIM(入力3!$AF33)&lt;&gt;"",IF(入力3!$AF33&gt;=10000000,MID(TEXT(入力3!$AF33,"00000000"),1,1),""),"")</f>
        <v/>
      </c>
      <c r="CD58" s="1100" t="str">
        <f>IF(TRIM(入力3!$AF33)&lt;&gt;"",IF(入力3!$AF33&gt;=1000000,MID(TEXT(入力3!$AF33,"00000000"),2,1),""),"")</f>
        <v/>
      </c>
      <c r="CE58" s="1064" t="str">
        <f>IF(TRIM(入力3!$AF33)&lt;&gt;"",IF(入力3!$AF33&gt;=100000,MID(TEXT(入力3!$AF33,"00000000"),3,1),""),"")</f>
        <v/>
      </c>
      <c r="CF58" s="1064" t="str">
        <f>IF(TRIM(入力3!$AF33)&lt;&gt;"",IF(入力3!$AF33&gt;=10000,MID(TEXT(入力3!$AF33,"00000000"),4,1),""),"")</f>
        <v/>
      </c>
      <c r="CG58" s="1064" t="str">
        <f>IF(TRIM(入力3!$AF33)&lt;&gt;"",IF(入力3!$AF33&gt;=1000,MID(TEXT(入力3!$AF33,"00000000"),5,1),""),"")</f>
        <v/>
      </c>
      <c r="CH58" s="1064" t="str">
        <f>IF(TRIM(入力3!$AF33)&lt;&gt;"",IF(入力3!$AF33&gt;=100,MID(TEXT(入力3!$AF33,"00000000"),6,1),""),"")</f>
        <v/>
      </c>
      <c r="CI58" s="1064" t="str">
        <f>IF(TRIM(入力3!$AF33)&lt;&gt;"",IF(入力3!$AF33&gt;=10,MID(TEXT(入力3!$AF33,"00000000"),7,1),""),"")</f>
        <v/>
      </c>
      <c r="CJ58" s="1080" t="str">
        <f>IF(TRIM(入力3!$AF33)&lt;&gt;"",IF(入力3!$AF33&gt;=1,MID(TEXT(入力3!$AF33,"00000000"),8,1),""),"0")</f>
        <v>0</v>
      </c>
      <c r="CK58" s="1060" t="str">
        <f>IF(TRIM(SUMIF(入力3!$AA$9:$AE$9,"インフレ手当",入力3!AA33:AE33))&lt;&gt;"",IF(SUMIF(入力3!$AA$9:$AE$9,"インフレ手当",入力3!AA33:AE33)&gt;=1000000,MID(TEXT(SUMIF(入力3!$AA$9:$AE$9,"インフレ手当",入力3!AA33:AE33),"00000000"),2,1),""),"")</f>
        <v/>
      </c>
      <c r="CL58" s="1059" t="str">
        <f>IF(TRIM(SUMIF(入力3!$AA$9:$AE$9,"インフレ手当",入力3!AA33:AE33))&lt;&gt;"",IF(SUMIF(入力3!$AA$9:$AE$9,"インフレ手当",入力3!AA33:AE33)&gt;=100000,MID(TEXT(SUMIF(入力3!$AA$9:$AE$9,"インフレ手当",入力3!AA33:AE33),"00000000"),3,1),""),"")</f>
        <v/>
      </c>
      <c r="CM58" s="1059" t="str">
        <f>IF(TRIM(SUMIF(入力3!$AA$9:$AE$9,"インフレ手当",入力3!AA33:AE33))&lt;&gt;"",IF(SUMIF(入力3!$AA$9:$AE$9,"インフレ手当",入力3!AA33:AE33)&gt;=10000,MID(TEXT(SUMIF(入力3!$AA$9:$AE$9,"インフレ手当",入力3!AA33:AE33),"00000000"),4,1),""),"")</f>
        <v/>
      </c>
      <c r="CN58" s="1059" t="str">
        <f>IF(TRIM(SUMIF(入力3!$AA$9:$AE$9,"インフレ手当",入力3!AA33:AE33))&lt;&gt;"",IF(SUMIF(入力3!$AA$9:$AE$9,"インフレ手当",入力3!AA33:AE33)&gt;=1000,MID(TEXT(SUMIF(入力3!$AA$9:$AE$9,"インフレ手当",入力3!AA33:AE33),"00000000"),5,1),""),"")</f>
        <v/>
      </c>
      <c r="CO58" s="1059" t="str">
        <f>IF(TRIM(SUMIF(入力3!$AA$9:$AE$9,"インフレ手当",入力3!AA33:AE33))&lt;&gt;"",IF(SUMIF(入力3!$AA$9:$AE$9,"インフレ手当",入力3!AA33:AE33)&gt;=100,MID(TEXT(SUMIF(入力3!$AA$9:$AE$9,"インフレ手当",入力3!AA33:AE33),"00000000"),6,1),""),"")</f>
        <v/>
      </c>
      <c r="CP58" s="1059" t="str">
        <f>IF(TRIM(SUMIF(入力3!$AA$9:$AE$9,"インフレ手当",入力3!AA33:AE33))&lt;&gt;"",IF(SUMIF(入力3!$AA$9:$AE$9,"インフレ手当",入力3!AA33:AE33)&gt;=10,MID(TEXT(SUMIF(入力3!$AA$9:$AE$9,"インフレ手当",入力3!AA33:AE33),"00000000"),7,1),""),"")</f>
        <v/>
      </c>
      <c r="CQ58" s="1076" t="str">
        <f>IF(TRIM(SUMIF(入力3!$AA$9:$AE$9,"インフレ手当",入力3!AA33:AE33))&lt;&gt;"",IF(SUMIF(入力3!$AA$9:$AE$9,"インフレ手当",入力3!AA33:AE33)&gt;=1,MID(TEXT(SUMIF(入力3!$AA$9:$AE$9,"インフレ手当",入力3!AA33:AE33),"00000000"),8,1),""),"0")</f>
        <v/>
      </c>
      <c r="CR58" s="1204" t="str">
        <f>IF(EO59=0,"-",IF(TRIM(入力3!Z33)&lt;&gt;"",IF(入力3!Z33&gt;=100,MID(TEXT(入力3!Z33,"000"),1,1),""),"-"))</f>
        <v>-</v>
      </c>
      <c r="CS58" s="1214" t="str">
        <f>IF(EO59=0,"-",IF(TRIM(入力3!Z33)&lt;&gt;"",IF(入力3!Z33&gt;=10,MID(TEXT(入力3!Z33,"000"),2,1),""),"-"))</f>
        <v>-</v>
      </c>
      <c r="CT58" s="1215" t="str">
        <f>IF(EO59=0,"-",IF(TRIM(入力3!Z33)&lt;&gt;"",IF(入力3!Z33&gt;=1,MID(TEXT(入力3!Z33,"000"),3,1),""),"-"))</f>
        <v>-</v>
      </c>
      <c r="CU58" s="1067"/>
      <c r="CV58" s="1068"/>
      <c r="CW58" s="1069"/>
      <c r="CX58" s="1205"/>
      <c r="CY58" s="1206"/>
      <c r="CZ58" s="1207"/>
      <c r="DA58" s="1191"/>
      <c r="DB58" s="1192"/>
      <c r="DC58" s="1192"/>
      <c r="DD58" s="1192"/>
      <c r="DE58" s="1193"/>
      <c r="DF58" s="1185"/>
      <c r="DG58" s="1191"/>
      <c r="DH58" s="1192"/>
      <c r="DI58" s="1192"/>
      <c r="DJ58" s="1193"/>
      <c r="DK58" s="1185"/>
      <c r="DL58" s="1191"/>
      <c r="DM58" s="1192"/>
      <c r="DN58" s="1192"/>
      <c r="DO58" s="1192"/>
      <c r="DP58" s="1193"/>
      <c r="DQ58" s="1185"/>
      <c r="DR58" s="1191"/>
      <c r="DS58" s="1192"/>
      <c r="DT58" s="1192"/>
      <c r="DU58" s="1192"/>
      <c r="DV58" s="1192"/>
      <c r="DW58" s="1026"/>
      <c r="DX58" s="865"/>
      <c r="DY58" s="865"/>
      <c r="DZ58" s="865"/>
      <c r="EA58" s="865"/>
      <c r="EB58" s="865"/>
      <c r="EC58" s="865"/>
      <c r="ED58" s="865"/>
      <c r="EE58" s="865"/>
      <c r="EF58" s="865"/>
      <c r="EG58" s="865"/>
      <c r="EH58" s="865" t="str">
        <f>IF($W$5=9,"九月最初","十月最初")</f>
        <v>十月最初</v>
      </c>
      <c r="EI58" s="872"/>
      <c r="EJ58" s="862" t="s">
        <v>564</v>
      </c>
      <c r="EK58" s="862"/>
      <c r="EL58" s="865"/>
      <c r="EM58" s="865"/>
      <c r="EN58" s="865"/>
      <c r="EO58" s="865"/>
      <c r="EP58" s="835"/>
      <c r="EQ58" s="835"/>
      <c r="ER58" s="835"/>
      <c r="ES58" s="835"/>
      <c r="ET58" s="835"/>
      <c r="EU58" s="835"/>
      <c r="EV58" s="835"/>
      <c r="EW58" s="835"/>
      <c r="EX58" s="835"/>
      <c r="EY58" s="835"/>
      <c r="EZ58" s="835"/>
      <c r="FA58" s="835"/>
      <c r="FB58" s="835"/>
      <c r="FC58" s="835"/>
      <c r="FD58" s="835"/>
      <c r="FE58" s="835"/>
      <c r="FF58" s="835"/>
      <c r="FG58" s="835"/>
      <c r="FH58" s="835"/>
      <c r="FI58" s="835"/>
      <c r="FJ58" s="835"/>
      <c r="FK58" s="835"/>
      <c r="FL58" s="835"/>
      <c r="FM58" s="835"/>
      <c r="FN58" s="835"/>
      <c r="FO58" s="835"/>
      <c r="FP58" s="835"/>
      <c r="FQ58" s="835"/>
      <c r="FR58" s="835"/>
      <c r="FS58" s="835"/>
      <c r="FT58" s="835"/>
      <c r="FU58" s="835"/>
      <c r="FV58" s="835"/>
      <c r="FW58" s="835"/>
      <c r="FX58" s="835"/>
      <c r="FY58" s="835"/>
      <c r="FZ58" s="835"/>
      <c r="GA58" s="835"/>
      <c r="GB58" s="835"/>
      <c r="GC58" s="835"/>
      <c r="GD58" s="835"/>
      <c r="GE58" s="835"/>
      <c r="GF58" s="835"/>
      <c r="GG58" s="835"/>
      <c r="GH58" s="835"/>
      <c r="GI58" s="835"/>
    </row>
    <row r="59" spans="1:191" s="892" customFormat="1" ht="12" customHeight="1">
      <c r="A59" s="1231"/>
      <c r="B59" s="1233"/>
      <c r="C59" s="1235"/>
      <c r="D59" s="1238"/>
      <c r="E59" s="1239"/>
      <c r="F59" s="1239"/>
      <c r="G59" s="1239"/>
      <c r="H59" s="1239"/>
      <c r="I59" s="1239"/>
      <c r="J59" s="1239"/>
      <c r="K59" s="1256"/>
      <c r="L59" s="1258"/>
      <c r="M59" s="1279"/>
      <c r="N59" s="1199"/>
      <c r="O59" s="1199"/>
      <c r="P59" s="1262"/>
      <c r="Q59" s="1280"/>
      <c r="R59" s="1281"/>
      <c r="S59" s="1294"/>
      <c r="T59" s="1315"/>
      <c r="U59" s="1316"/>
      <c r="V59" s="1284"/>
      <c r="W59" s="1318"/>
      <c r="X59" s="1284"/>
      <c r="Y59" s="1318"/>
      <c r="Z59" s="1284"/>
      <c r="AA59" s="1318"/>
      <c r="AB59" s="1227"/>
      <c r="AC59" s="1289"/>
      <c r="AD59" s="1289"/>
      <c r="AE59" s="1290"/>
      <c r="AF59" s="1286"/>
      <c r="AG59" s="1297"/>
      <c r="AH59" s="1297"/>
      <c r="AI59" s="1298"/>
      <c r="AJ59" s="1286"/>
      <c r="AK59" s="1297"/>
      <c r="AL59" s="1297"/>
      <c r="AM59" s="1298"/>
      <c r="AN59" s="1286"/>
      <c r="AO59" s="1297"/>
      <c r="AP59" s="1297"/>
      <c r="AQ59" s="1298"/>
      <c r="AR59" s="1291"/>
      <c r="AS59" s="1301"/>
      <c r="AT59" s="1301"/>
      <c r="AU59" s="1301"/>
      <c r="AV59" s="1302"/>
      <c r="AW59" s="1196"/>
      <c r="AX59" s="1305"/>
      <c r="AY59" s="1305"/>
      <c r="AZ59" s="1305"/>
      <c r="BA59" s="1305"/>
      <c r="BB59" s="1305"/>
      <c r="BC59" s="1306"/>
      <c r="BD59" s="1196"/>
      <c r="BE59" s="1305"/>
      <c r="BF59" s="1305"/>
      <c r="BG59" s="1305"/>
      <c r="BH59" s="1305"/>
      <c r="BI59" s="1305"/>
      <c r="BJ59" s="1306"/>
      <c r="BK59" s="1078"/>
      <c r="BL59" s="1064"/>
      <c r="BM59" s="1064"/>
      <c r="BN59" s="1064"/>
      <c r="BO59" s="1064"/>
      <c r="BP59" s="1080"/>
      <c r="BQ59" s="1078"/>
      <c r="BR59" s="1064"/>
      <c r="BS59" s="1064"/>
      <c r="BT59" s="1064"/>
      <c r="BU59" s="1064"/>
      <c r="BV59" s="1080"/>
      <c r="BW59" s="1096"/>
      <c r="BX59" s="1064"/>
      <c r="BY59" s="1064"/>
      <c r="BZ59" s="1064"/>
      <c r="CA59" s="1064"/>
      <c r="CB59" s="1110"/>
      <c r="CC59" s="1096"/>
      <c r="CD59" s="1098"/>
      <c r="CE59" s="1059"/>
      <c r="CF59" s="1059"/>
      <c r="CG59" s="1059"/>
      <c r="CH59" s="1059"/>
      <c r="CI59" s="1059"/>
      <c r="CJ59" s="1093"/>
      <c r="CK59" s="1060"/>
      <c r="CL59" s="1059"/>
      <c r="CM59" s="1059"/>
      <c r="CN59" s="1059"/>
      <c r="CO59" s="1059"/>
      <c r="CP59" s="1059"/>
      <c r="CQ59" s="1076"/>
      <c r="CR59" s="1078"/>
      <c r="CS59" s="1064"/>
      <c r="CT59" s="1080"/>
      <c r="CU59" s="1070"/>
      <c r="CV59" s="1071"/>
      <c r="CW59" s="1072"/>
      <c r="CX59" s="1208"/>
      <c r="CY59" s="1209"/>
      <c r="CZ59" s="1210"/>
      <c r="DA59" s="1196"/>
      <c r="DB59" s="1197"/>
      <c r="DC59" s="1197"/>
      <c r="DD59" s="1197"/>
      <c r="DE59" s="1198"/>
      <c r="DF59" s="1199"/>
      <c r="DG59" s="1196"/>
      <c r="DH59" s="1197"/>
      <c r="DI59" s="1197"/>
      <c r="DJ59" s="1198"/>
      <c r="DK59" s="1199"/>
      <c r="DL59" s="1196"/>
      <c r="DM59" s="1197"/>
      <c r="DN59" s="1197"/>
      <c r="DO59" s="1197"/>
      <c r="DP59" s="1198"/>
      <c r="DQ59" s="1199"/>
      <c r="DR59" s="1196"/>
      <c r="DS59" s="1197"/>
      <c r="DT59" s="1197"/>
      <c r="DU59" s="1197"/>
      <c r="DV59" s="1197"/>
      <c r="DW59" s="1026"/>
      <c r="DX59" s="865"/>
      <c r="DY59" s="865"/>
      <c r="DZ59" s="865"/>
      <c r="EA59" s="865"/>
      <c r="EB59" s="865"/>
      <c r="EC59" s="865"/>
      <c r="ED59" s="865"/>
      <c r="EE59" s="865"/>
      <c r="EF59" s="865"/>
      <c r="EG59" s="865"/>
      <c r="EH59" s="865"/>
      <c r="EI59" s="872"/>
      <c r="EJ59" s="862" t="s">
        <v>565</v>
      </c>
      <c r="EK59" s="862"/>
      <c r="EL59" s="865">
        <f t="shared" ref="EL59" si="67">IF(OR(CU58=99.9,CU58=""),0,1)</f>
        <v>0</v>
      </c>
      <c r="EM59" s="865"/>
      <c r="EN59" s="865">
        <f>IF(入力3!AF33=" ",0,1)</f>
        <v>0</v>
      </c>
      <c r="EO59" s="865">
        <f>IF(EL59+EN59=0,0,1)</f>
        <v>0</v>
      </c>
      <c r="EP59" s="835"/>
      <c r="EQ59" s="835"/>
      <c r="ER59" s="835"/>
      <c r="ES59" s="835"/>
      <c r="ET59" s="835"/>
      <c r="EU59" s="835"/>
      <c r="EV59" s="835"/>
      <c r="EW59" s="835"/>
      <c r="EX59" s="835"/>
      <c r="EY59" s="835"/>
      <c r="EZ59" s="835"/>
      <c r="FA59" s="835"/>
      <c r="FB59" s="835"/>
      <c r="FC59" s="835"/>
      <c r="FD59" s="835"/>
      <c r="FE59" s="835"/>
      <c r="FF59" s="835"/>
      <c r="FG59" s="835"/>
      <c r="FH59" s="835"/>
      <c r="FI59" s="835"/>
      <c r="FJ59" s="835"/>
      <c r="FK59" s="835"/>
      <c r="FL59" s="835"/>
      <c r="FM59" s="835"/>
      <c r="FN59" s="835"/>
      <c r="FO59" s="835"/>
      <c r="FP59" s="835"/>
      <c r="FQ59" s="835"/>
      <c r="FR59" s="835"/>
      <c r="FS59" s="835"/>
      <c r="FT59" s="835"/>
      <c r="FU59" s="835"/>
      <c r="FV59" s="835"/>
      <c r="FW59" s="835"/>
      <c r="FX59" s="835"/>
      <c r="FY59" s="835"/>
      <c r="FZ59" s="835"/>
      <c r="GA59" s="835"/>
      <c r="GB59" s="835"/>
      <c r="GC59" s="835"/>
      <c r="GD59" s="835"/>
      <c r="GE59" s="835"/>
      <c r="GF59" s="835"/>
      <c r="GG59" s="835"/>
      <c r="GH59" s="835"/>
      <c r="GI59" s="835"/>
    </row>
    <row r="60" spans="1:191" s="892" customFormat="1" ht="12" customHeight="1">
      <c r="A60" s="1230"/>
      <c r="B60" s="1232">
        <v>2</v>
      </c>
      <c r="C60" s="1234">
        <v>2</v>
      </c>
      <c r="D60" s="1236"/>
      <c r="E60" s="1237"/>
      <c r="F60" s="1237"/>
      <c r="G60" s="1237"/>
      <c r="H60" s="1237"/>
      <c r="I60" s="1237"/>
      <c r="J60" s="1237"/>
      <c r="K60" s="1256" t="str">
        <f>IF(TRIM(入力1!A60)&lt;&gt;"",入力1!A60,"")</f>
        <v/>
      </c>
      <c r="L60" s="1258">
        <f>IF(TRIM(入力1!B60)&lt;&gt;"",入力1!B60,"")</f>
        <v>2</v>
      </c>
      <c r="M60" s="1260">
        <f>C60</f>
        <v>2</v>
      </c>
      <c r="N60" s="1184"/>
      <c r="O60" s="1262"/>
      <c r="P60" s="1262"/>
      <c r="Q60" s="1264"/>
      <c r="R60" s="1265"/>
      <c r="S60" s="1254"/>
      <c r="T60" s="1282"/>
      <c r="U60" s="1283"/>
      <c r="V60" s="1272"/>
      <c r="W60" s="1273"/>
      <c r="X60" s="1272"/>
      <c r="Y60" s="1273"/>
      <c r="Z60" s="1272"/>
      <c r="AA60" s="1273"/>
      <c r="AB60" s="1276"/>
      <c r="AC60" s="1277"/>
      <c r="AD60" s="1277"/>
      <c r="AE60" s="1278"/>
      <c r="AF60" s="1217"/>
      <c r="AG60" s="1218"/>
      <c r="AH60" s="1218"/>
      <c r="AI60" s="1219"/>
      <c r="AJ60" s="1217"/>
      <c r="AK60" s="1218"/>
      <c r="AL60" s="1218"/>
      <c r="AM60" s="1219"/>
      <c r="AN60" s="1217"/>
      <c r="AO60" s="1218"/>
      <c r="AP60" s="1218"/>
      <c r="AQ60" s="1219"/>
      <c r="AR60" s="1240"/>
      <c r="AS60" s="1241"/>
      <c r="AT60" s="1241"/>
      <c r="AU60" s="1241"/>
      <c r="AV60" s="1242"/>
      <c r="AW60" s="1188"/>
      <c r="AX60" s="1189"/>
      <c r="AY60" s="1189"/>
      <c r="AZ60" s="1189"/>
      <c r="BA60" s="1189"/>
      <c r="BB60" s="1189"/>
      <c r="BC60" s="1190"/>
      <c r="BD60" s="1188"/>
      <c r="BE60" s="1189"/>
      <c r="BF60" s="1189"/>
      <c r="BG60" s="1189"/>
      <c r="BH60" s="1189"/>
      <c r="BI60" s="1189"/>
      <c r="BJ60" s="1190"/>
      <c r="BK60" s="1077" t="str">
        <f>IF(TRIM(入力2!AL58)&lt;&gt;"",IF(入力2!AL58&gt;=100000,MID(TEXT(入力2!AL58,"000000"),1,1),""),"")</f>
        <v/>
      </c>
      <c r="BL60" s="1063" t="str">
        <f>IF(TRIM(入力2!AL58)&lt;&gt;"",IF(入力2!AL58&gt;=10000,MID(TEXT(入力2!AL58,"000000"),2,1),""),"")</f>
        <v/>
      </c>
      <c r="BM60" s="1063" t="str">
        <f>IF(TRIM(入力2!AL58)&lt;&gt;"",IF(入力2!AL58&gt;=1000,MID(TEXT(入力2!AL58,"000000"),3,1),""),"")</f>
        <v/>
      </c>
      <c r="BN60" s="1063" t="str">
        <f>IF(TRIM(入力2!AL58)&lt;&gt;"",IF(入力2!AL58&gt;=100,MID(TEXT(入力2!AL58,"000000"),4,1),""),"")</f>
        <v/>
      </c>
      <c r="BO60" s="1063" t="str">
        <f>IF(TRIM(入力2!AL58)&lt;&gt;"",IF(入力2!AL58&gt;=10,MID(TEXT(入力2!AL58,"000000"),5,1),""),"")</f>
        <v/>
      </c>
      <c r="BP60" s="1079" t="str">
        <f>IF(TRIM(入力2!AL58)&lt;&gt;"",IF(入力2!AL58&gt;=0,MID(TEXT(入力2!AL58,"000000"),6,1),""),"0")</f>
        <v>0</v>
      </c>
      <c r="BQ60" s="1077" t="str">
        <f>IF(TRIM(入力2!AM58)&lt;&gt;"",IF(入力2!AM58&gt;=100000,MID(TEXT(入力2!AM58,"000000"),1,1),""),"")</f>
        <v/>
      </c>
      <c r="BR60" s="1063" t="str">
        <f>IF(TRIM(入力2!AM58)&lt;&gt;"",IF(入力2!AM58&gt;=10000,MID(TEXT(入力2!AM58,"000000"),2,1),""),"")</f>
        <v/>
      </c>
      <c r="BS60" s="1063" t="str">
        <f>IF(TRIM(入力2!AM58)&lt;&gt;"",IF(入力2!AM58&gt;=1000,MID(TEXT(入力2!AM58,"000000"),3,1),""),"")</f>
        <v/>
      </c>
      <c r="BT60" s="1063" t="str">
        <f>IF(TRIM(入力2!AM58)&lt;&gt;"",IF(入力2!AM58&gt;=100,MID(TEXT(入力2!AM58,"000000"),4,1),""),"")</f>
        <v/>
      </c>
      <c r="BU60" s="1063" t="str">
        <f>IF(TRIM(入力2!AM58)&lt;&gt;"",IF(入力2!AM58&gt;=10,MID(TEXT(入力2!AM58,"000000"),5,1),""),"")</f>
        <v/>
      </c>
      <c r="BV60" s="1079" t="str">
        <f>IF(TRIM(入力2!AM58)&lt;&gt;"",IF(入力2!AM58&gt;=0,MID(TEXT(入力2!AM58,"000000"),6,1),""),"0")</f>
        <v>0</v>
      </c>
      <c r="BW60" s="1095" t="str">
        <f>IF(TRIM(SUM(入力2!AJ58:AK58))&lt;&gt;"",IF(SUM(入力2!AJ58:AK58)&gt;=100000,MID(TEXT(SUM(入力2!AJ58:AK58),"000000"),1,1),""),"")</f>
        <v/>
      </c>
      <c r="BX60" s="1063" t="str">
        <f>IF(TRIM(SUM(入力2!AJ58:AK58))&lt;&gt;"",IF(SUM(入力2!AJ58:AK58)&gt;=10000,MID(TEXT(SUM(入力2!AJ58:AK58),"000000"),2,1),""),"")</f>
        <v/>
      </c>
      <c r="BY60" s="1063" t="str">
        <f>IF(TRIM(SUM(入力2!AJ58:AK58))&lt;&gt;"",IF(SUM(入力2!AJ58:AK58)&gt;=1000,MID(TEXT(SUM(入力2!AJ58:AK58),"000000"),3,1),""),"")</f>
        <v/>
      </c>
      <c r="BZ60" s="1063" t="str">
        <f>IF(TRIM(SUM(入力2!AJ58:AK58))&lt;&gt;"",IF(SUM(入力2!AJ58:AK58)&gt;=100,MID(TEXT(SUM(入力2!AJ58:AK58),"000000"),4,1),""),"")</f>
        <v/>
      </c>
      <c r="CA60" s="1063" t="str">
        <f>IF(TRIM(SUM(入力2!AJ58:AK58))&lt;&gt;"",IF(SUM(入力2!AJ58:AK58)&gt;=10,MID(TEXT(SUM(入力2!AJ58:AK58),"000000"),5,1),""),"")</f>
        <v/>
      </c>
      <c r="CB60" s="1109" t="str">
        <f>IF(TRIM(SUM(入力2!AJ58:AK58))&lt;&gt;"",IF(SUM(入力2!AJ58:AK58)&gt;=0,MID(TEXT(SUM(入力2!AJ58:AK58),"000000"),6,1),""),"0")</f>
        <v>0</v>
      </c>
      <c r="CC60" s="1095" t="str">
        <f>IF(TRIM(入力3!$AF34)&lt;&gt;"",IF(入力3!$AF34&gt;=10000000,MID(TEXT(入力3!$AF34,"00000000"),1,1),""),"")</f>
        <v/>
      </c>
      <c r="CD60" s="1097" t="str">
        <f>IF(TRIM(入力3!$AF34)&lt;&gt;"",IF(入力3!$AF34&gt;=1000000,MID(TEXT(入力3!$AF34,"00000000"),2,1),""),"")</f>
        <v/>
      </c>
      <c r="CE60" s="1059" t="str">
        <f>IF(TRIM(入力3!$AF34)&lt;&gt;"",IF(入力3!$AF34&gt;=100000,MID(TEXT(入力3!$AF34,"00000000"),3,1),""),"")</f>
        <v/>
      </c>
      <c r="CF60" s="1059" t="str">
        <f>IF(TRIM(入力3!$AF34)&lt;&gt;"",IF(入力3!$AF34&gt;=10000,MID(TEXT(入力3!$AF34,"00000000"),4,1),""),"")</f>
        <v/>
      </c>
      <c r="CG60" s="1059" t="str">
        <f>IF(TRIM(入力3!$AF34)&lt;&gt;"",IF(入力3!$AF34&gt;=1000,MID(TEXT(入力3!$AF34,"00000000"),5,1),""),"")</f>
        <v/>
      </c>
      <c r="CH60" s="1059" t="str">
        <f>IF(TRIM(入力3!$AF34)&lt;&gt;"",IF(入力3!$AF34&gt;=100,MID(TEXT(入力3!$AF34,"00000000"),6,1),""),"")</f>
        <v/>
      </c>
      <c r="CI60" s="1059" t="str">
        <f>IF(TRIM(入力3!$AF34)&lt;&gt;"",IF(入力3!$AF34&gt;=10,MID(TEXT(入力3!$AF34,"00000000"),7,1),""),"")</f>
        <v/>
      </c>
      <c r="CJ60" s="1093" t="str">
        <f>IF(TRIM(入力3!$AF34)&lt;&gt;"",IF(入力3!$AF34&gt;=1,MID(TEXT(入力3!$AF34,"00000000"),8,1),""),"0")</f>
        <v>0</v>
      </c>
      <c r="CK60" s="1060" t="str">
        <f>IF(TRIM(SUMIF(入力3!$AA$9:$AE$9,"インフレ手当",入力3!AA34:AE34))&lt;&gt;"",IF(SUMIF(入力3!$AA$9:$AE$9,"インフレ手当",入力3!AA34:AE34)&gt;=1000000,MID(TEXT(SUMIF(入力3!$AA$9:$AE$9,"インフレ手当",入力3!AA34:AE34),"00000000"),2,1),""),"")</f>
        <v/>
      </c>
      <c r="CL60" s="1059" t="str">
        <f>IF(TRIM(SUMIF(入力3!$AA$9:$AE$9,"インフレ手当",入力3!AA34:AE34))&lt;&gt;"",IF(SUMIF(入力3!$AA$9:$AE$9,"インフレ手当",入力3!AA34:AE34)&gt;=100000,MID(TEXT(SUMIF(入力3!$AA$9:$AE$9,"インフレ手当",入力3!AA34:AE34),"00000000"),3,1),""),"")</f>
        <v/>
      </c>
      <c r="CM60" s="1059" t="str">
        <f>IF(TRIM(SUMIF(入力3!$AA$9:$AE$9,"インフレ手当",入力3!AA34:AE34))&lt;&gt;"",IF(SUMIF(入力3!$AA$9:$AE$9,"インフレ手当",入力3!AA34:AE34)&gt;=10000,MID(TEXT(SUMIF(入力3!$AA$9:$AE$9,"インフレ手当",入力3!AA34:AE34),"00000000"),4,1),""),"")</f>
        <v/>
      </c>
      <c r="CN60" s="1059" t="str">
        <f>IF(TRIM(SUMIF(入力3!$AA$9:$AE$9,"インフレ手当",入力3!AA34:AE34))&lt;&gt;"",IF(SUMIF(入力3!$AA$9:$AE$9,"インフレ手当",入力3!AA34:AE34)&gt;=1000,MID(TEXT(SUMIF(入力3!$AA$9:$AE$9,"インフレ手当",入力3!AA34:AE34),"00000000"),5,1),""),"")</f>
        <v/>
      </c>
      <c r="CO60" s="1059" t="str">
        <f>IF(TRIM(SUMIF(入力3!$AA$9:$AE$9,"インフレ手当",入力3!AA34:AE34))&lt;&gt;"",IF(SUMIF(入力3!$AA$9:$AE$9,"インフレ手当",入力3!AA34:AE34)&gt;=100,MID(TEXT(SUMIF(入力3!$AA$9:$AE$9,"インフレ手当",入力3!AA34:AE34),"00000000"),6,1),""),"")</f>
        <v/>
      </c>
      <c r="CP60" s="1059" t="str">
        <f>IF(TRIM(SUMIF(入力3!$AA$9:$AE$9,"インフレ手当",入力3!AA34:AE34))&lt;&gt;"",IF(SUMIF(入力3!$AA$9:$AE$9,"インフレ手当",入力3!AA34:AE34)&gt;=10,MID(TEXT(SUMIF(入力3!$AA$9:$AE$9,"インフレ手当",入力3!AA34:AE34),"00000000"),7,1),""),"")</f>
        <v/>
      </c>
      <c r="CQ60" s="1076" t="str">
        <f>IF(TRIM(SUMIF(入力3!$AA$9:$AE$9,"インフレ手当",入力3!AA34:AE34))&lt;&gt;"",IF(SUMIF(入力3!$AA$9:$AE$9,"インフレ手当",入力3!AA34:AE34)&gt;=1,MID(TEXT(SUMIF(入力3!$AA$9:$AE$9,"インフレ手当",入力3!AA34:AE34),"00000000"),8,1),""),"0")</f>
        <v/>
      </c>
      <c r="CR60" s="1077" t="str">
        <f>IF(EO61=0,"-",IF(TRIM(入力3!Z34)&lt;&gt;"",IF(入力3!Z34&gt;=100,MID(TEXT(入力3!Z34,"000"),1,1),""),"-"))</f>
        <v>-</v>
      </c>
      <c r="CS60" s="1063" t="str">
        <f>IF(EO61=0,"-",IF(TRIM(入力3!Z34)&lt;&gt;"",IF(入力3!Z34&gt;=10,MID(TEXT(入力3!Z34,"000"),2,1),""),"-"))</f>
        <v>-</v>
      </c>
      <c r="CT60" s="1079" t="str">
        <f>IF(EO61=0,"-",IF(TRIM(入力3!Z34)&lt;&gt;"",IF(入力3!Z34&gt;=1,MID(TEXT(入力3!Z34,"000"),3,1),""),"-"))</f>
        <v>-</v>
      </c>
      <c r="CU60" s="1067"/>
      <c r="CV60" s="1068"/>
      <c r="CW60" s="1069"/>
      <c r="CX60" s="1205"/>
      <c r="CY60" s="1206"/>
      <c r="CZ60" s="1207"/>
      <c r="DA60" s="1188"/>
      <c r="DB60" s="1189"/>
      <c r="DC60" s="1189"/>
      <c r="DD60" s="1189"/>
      <c r="DE60" s="1190"/>
      <c r="DF60" s="1184"/>
      <c r="DG60" s="1188"/>
      <c r="DH60" s="1189"/>
      <c r="DI60" s="1189"/>
      <c r="DJ60" s="1190"/>
      <c r="DK60" s="1184"/>
      <c r="DL60" s="1188"/>
      <c r="DM60" s="1189"/>
      <c r="DN60" s="1189"/>
      <c r="DO60" s="1189"/>
      <c r="DP60" s="1190"/>
      <c r="DQ60" s="1184"/>
      <c r="DR60" s="1188"/>
      <c r="DS60" s="1189"/>
      <c r="DT60" s="1189"/>
      <c r="DU60" s="1189"/>
      <c r="DV60" s="1189"/>
      <c r="DW60" s="1026"/>
      <c r="DX60" s="865"/>
      <c r="DY60" s="865"/>
      <c r="DZ60" s="865"/>
      <c r="EA60" s="865"/>
      <c r="EB60" s="865"/>
      <c r="EC60" s="865"/>
      <c r="ED60" s="865"/>
      <c r="EE60" s="865"/>
      <c r="EF60" s="865"/>
      <c r="EG60" s="865"/>
      <c r="EH60" s="834"/>
      <c r="EI60" s="872"/>
      <c r="EJ60" s="862" t="s">
        <v>566</v>
      </c>
      <c r="EK60" s="862"/>
      <c r="EL60" s="865"/>
      <c r="EM60" s="865"/>
      <c r="EN60" s="865"/>
      <c r="EO60" s="865"/>
      <c r="EP60" s="835"/>
      <c r="EQ60" s="835"/>
      <c r="ER60" s="835"/>
      <c r="ES60" s="835"/>
      <c r="ET60" s="835"/>
      <c r="EU60" s="835"/>
      <c r="EV60" s="835"/>
      <c r="EW60" s="835"/>
      <c r="EX60" s="835"/>
      <c r="EY60" s="835"/>
      <c r="EZ60" s="835"/>
      <c r="FA60" s="835"/>
      <c r="FB60" s="835"/>
      <c r="FC60" s="835"/>
      <c r="FD60" s="835"/>
      <c r="FE60" s="835"/>
      <c r="FF60" s="835"/>
      <c r="FG60" s="835"/>
      <c r="FH60" s="835"/>
      <c r="FI60" s="835"/>
      <c r="FJ60" s="835"/>
      <c r="FK60" s="835"/>
      <c r="FL60" s="835"/>
      <c r="FM60" s="835"/>
      <c r="FN60" s="835"/>
      <c r="FO60" s="835"/>
      <c r="FP60" s="835"/>
      <c r="FQ60" s="835"/>
      <c r="FR60" s="835"/>
      <c r="FS60" s="835"/>
      <c r="FT60" s="835"/>
      <c r="FU60" s="835"/>
      <c r="FV60" s="835"/>
      <c r="FW60" s="835"/>
      <c r="FX60" s="835"/>
      <c r="FY60" s="835"/>
      <c r="FZ60" s="835"/>
      <c r="GA60" s="835"/>
      <c r="GB60" s="835"/>
      <c r="GC60" s="835"/>
      <c r="GD60" s="835"/>
      <c r="GE60" s="835"/>
      <c r="GF60" s="835"/>
      <c r="GG60" s="835"/>
      <c r="GH60" s="835"/>
      <c r="GI60" s="835"/>
    </row>
    <row r="61" spans="1:191" s="892" customFormat="1" ht="12" customHeight="1">
      <c r="A61" s="1231"/>
      <c r="B61" s="1233"/>
      <c r="C61" s="1235"/>
      <c r="D61" s="1238"/>
      <c r="E61" s="1239"/>
      <c r="F61" s="1239"/>
      <c r="G61" s="1239"/>
      <c r="H61" s="1239"/>
      <c r="I61" s="1239"/>
      <c r="J61" s="1239"/>
      <c r="K61" s="1256"/>
      <c r="L61" s="1258"/>
      <c r="M61" s="1279"/>
      <c r="N61" s="1199"/>
      <c r="O61" s="1262"/>
      <c r="P61" s="1262"/>
      <c r="Q61" s="1280"/>
      <c r="R61" s="1281"/>
      <c r="S61" s="1294"/>
      <c r="T61" s="1282"/>
      <c r="U61" s="1283"/>
      <c r="V61" s="1284"/>
      <c r="W61" s="1285"/>
      <c r="X61" s="1284"/>
      <c r="Y61" s="1285"/>
      <c r="Z61" s="1284"/>
      <c r="AA61" s="1285"/>
      <c r="AB61" s="1227"/>
      <c r="AC61" s="1289"/>
      <c r="AD61" s="1289"/>
      <c r="AE61" s="1290"/>
      <c r="AF61" s="1286"/>
      <c r="AG61" s="1287"/>
      <c r="AH61" s="1287"/>
      <c r="AI61" s="1288"/>
      <c r="AJ61" s="1286"/>
      <c r="AK61" s="1287"/>
      <c r="AL61" s="1287"/>
      <c r="AM61" s="1288"/>
      <c r="AN61" s="1286"/>
      <c r="AO61" s="1287"/>
      <c r="AP61" s="1287"/>
      <c r="AQ61" s="1288"/>
      <c r="AR61" s="1291"/>
      <c r="AS61" s="1292"/>
      <c r="AT61" s="1292"/>
      <c r="AU61" s="1292"/>
      <c r="AV61" s="1293"/>
      <c r="AW61" s="1196"/>
      <c r="AX61" s="1197"/>
      <c r="AY61" s="1197"/>
      <c r="AZ61" s="1197"/>
      <c r="BA61" s="1197"/>
      <c r="BB61" s="1197"/>
      <c r="BC61" s="1198"/>
      <c r="BD61" s="1196"/>
      <c r="BE61" s="1197"/>
      <c r="BF61" s="1197"/>
      <c r="BG61" s="1197"/>
      <c r="BH61" s="1197"/>
      <c r="BI61" s="1197"/>
      <c r="BJ61" s="1198"/>
      <c r="BK61" s="1078"/>
      <c r="BL61" s="1064"/>
      <c r="BM61" s="1064"/>
      <c r="BN61" s="1064"/>
      <c r="BO61" s="1064"/>
      <c r="BP61" s="1080"/>
      <c r="BQ61" s="1078"/>
      <c r="BR61" s="1064"/>
      <c r="BS61" s="1064"/>
      <c r="BT61" s="1064"/>
      <c r="BU61" s="1064"/>
      <c r="BV61" s="1080"/>
      <c r="BW61" s="1096"/>
      <c r="BX61" s="1064"/>
      <c r="BY61" s="1064"/>
      <c r="BZ61" s="1064"/>
      <c r="CA61" s="1064"/>
      <c r="CB61" s="1110"/>
      <c r="CC61" s="1096"/>
      <c r="CD61" s="1098"/>
      <c r="CE61" s="1059"/>
      <c r="CF61" s="1059"/>
      <c r="CG61" s="1059"/>
      <c r="CH61" s="1059"/>
      <c r="CI61" s="1059"/>
      <c r="CJ61" s="1093"/>
      <c r="CK61" s="1060"/>
      <c r="CL61" s="1059"/>
      <c r="CM61" s="1059"/>
      <c r="CN61" s="1059"/>
      <c r="CO61" s="1059"/>
      <c r="CP61" s="1059"/>
      <c r="CQ61" s="1076"/>
      <c r="CR61" s="1078"/>
      <c r="CS61" s="1064"/>
      <c r="CT61" s="1080"/>
      <c r="CU61" s="1070"/>
      <c r="CV61" s="1071"/>
      <c r="CW61" s="1072"/>
      <c r="CX61" s="1208"/>
      <c r="CY61" s="1209"/>
      <c r="CZ61" s="1210"/>
      <c r="DA61" s="1196"/>
      <c r="DB61" s="1197"/>
      <c r="DC61" s="1197"/>
      <c r="DD61" s="1197"/>
      <c r="DE61" s="1198"/>
      <c r="DF61" s="1199"/>
      <c r="DG61" s="1196"/>
      <c r="DH61" s="1197"/>
      <c r="DI61" s="1197"/>
      <c r="DJ61" s="1198"/>
      <c r="DK61" s="1199"/>
      <c r="DL61" s="1196"/>
      <c r="DM61" s="1197"/>
      <c r="DN61" s="1197"/>
      <c r="DO61" s="1197"/>
      <c r="DP61" s="1198"/>
      <c r="DQ61" s="1199"/>
      <c r="DR61" s="1196"/>
      <c r="DS61" s="1197"/>
      <c r="DT61" s="1197"/>
      <c r="DU61" s="1197"/>
      <c r="DV61" s="1197"/>
      <c r="DW61" s="1026"/>
      <c r="DX61" s="865"/>
      <c r="DY61" s="865"/>
      <c r="DZ61" s="865"/>
      <c r="EA61" s="865"/>
      <c r="EB61" s="865"/>
      <c r="EC61" s="865"/>
      <c r="ED61" s="865"/>
      <c r="EE61" s="865"/>
      <c r="EF61" s="865"/>
      <c r="EG61" s="865"/>
      <c r="EH61" s="834"/>
      <c r="EI61" s="872"/>
      <c r="EJ61" s="862" t="s">
        <v>567</v>
      </c>
      <c r="EK61" s="862"/>
      <c r="EL61" s="865">
        <f t="shared" ref="EL61" si="68">IF(OR(CU60=99.9,CU60=""),0,1)</f>
        <v>0</v>
      </c>
      <c r="EM61" s="865"/>
      <c r="EN61" s="865">
        <f>IF(入力3!AF34=" ",0,1)</f>
        <v>0</v>
      </c>
      <c r="EO61" s="865">
        <f>IF(EL61+EN61=0,0,1)</f>
        <v>0</v>
      </c>
      <c r="EP61" s="835"/>
      <c r="EQ61" s="835"/>
      <c r="ER61" s="835"/>
      <c r="ES61" s="835"/>
      <c r="ET61" s="835"/>
      <c r="EU61" s="835"/>
      <c r="EV61" s="835"/>
      <c r="EW61" s="835"/>
      <c r="EX61" s="835"/>
      <c r="EY61" s="835"/>
      <c r="EZ61" s="835"/>
      <c r="FA61" s="835"/>
      <c r="FB61" s="835"/>
      <c r="FC61" s="835"/>
      <c r="FD61" s="835"/>
      <c r="FE61" s="835"/>
      <c r="FF61" s="835"/>
      <c r="FG61" s="835"/>
      <c r="FH61" s="835"/>
      <c r="FI61" s="835"/>
      <c r="FJ61" s="835"/>
      <c r="FK61" s="835"/>
      <c r="FL61" s="835"/>
      <c r="FM61" s="835"/>
      <c r="FN61" s="835"/>
      <c r="FO61" s="835"/>
      <c r="FP61" s="835"/>
      <c r="FQ61" s="835"/>
      <c r="FR61" s="835"/>
      <c r="FS61" s="835"/>
      <c r="FT61" s="835"/>
      <c r="FU61" s="835"/>
      <c r="FV61" s="835"/>
      <c r="FW61" s="835"/>
      <c r="FX61" s="835"/>
      <c r="FY61" s="835"/>
      <c r="FZ61" s="835"/>
      <c r="GA61" s="835"/>
      <c r="GB61" s="835"/>
      <c r="GC61" s="835"/>
      <c r="GD61" s="835"/>
      <c r="GE61" s="835"/>
      <c r="GF61" s="835"/>
      <c r="GG61" s="835"/>
      <c r="GH61" s="835"/>
      <c r="GI61" s="835"/>
    </row>
    <row r="62" spans="1:191" s="892" customFormat="1" ht="12" customHeight="1">
      <c r="A62" s="1230"/>
      <c r="B62" s="1232">
        <v>2</v>
      </c>
      <c r="C62" s="1234">
        <v>3</v>
      </c>
      <c r="D62" s="1236"/>
      <c r="E62" s="1237"/>
      <c r="F62" s="1237"/>
      <c r="G62" s="1237"/>
      <c r="H62" s="1237"/>
      <c r="I62" s="1237"/>
      <c r="J62" s="1237"/>
      <c r="K62" s="1256" t="str">
        <f>IF(TRIM(入力1!A62)&lt;&gt;"",入力1!A62,"")</f>
        <v/>
      </c>
      <c r="L62" s="1258">
        <f>IF(TRIM(入力1!B62)&lt;&gt;"",入力1!B62,"")</f>
        <v>2</v>
      </c>
      <c r="M62" s="1260">
        <f>C62</f>
        <v>3</v>
      </c>
      <c r="N62" s="1184"/>
      <c r="O62" s="1262"/>
      <c r="P62" s="1262"/>
      <c r="Q62" s="1264"/>
      <c r="R62" s="1265"/>
      <c r="S62" s="1254"/>
      <c r="T62" s="1282"/>
      <c r="U62" s="1283"/>
      <c r="V62" s="1272"/>
      <c r="W62" s="1273"/>
      <c r="X62" s="1272"/>
      <c r="Y62" s="1273"/>
      <c r="Z62" s="1272"/>
      <c r="AA62" s="1273"/>
      <c r="AB62" s="1276"/>
      <c r="AC62" s="1277"/>
      <c r="AD62" s="1277"/>
      <c r="AE62" s="1278"/>
      <c r="AF62" s="1217"/>
      <c r="AG62" s="1218"/>
      <c r="AH62" s="1218"/>
      <c r="AI62" s="1219"/>
      <c r="AJ62" s="1217"/>
      <c r="AK62" s="1218"/>
      <c r="AL62" s="1218"/>
      <c r="AM62" s="1219"/>
      <c r="AN62" s="1217"/>
      <c r="AO62" s="1218"/>
      <c r="AP62" s="1218"/>
      <c r="AQ62" s="1219"/>
      <c r="AR62" s="1240"/>
      <c r="AS62" s="1241"/>
      <c r="AT62" s="1241"/>
      <c r="AU62" s="1241"/>
      <c r="AV62" s="1242"/>
      <c r="AW62" s="1188"/>
      <c r="AX62" s="1189"/>
      <c r="AY62" s="1189"/>
      <c r="AZ62" s="1189"/>
      <c r="BA62" s="1189"/>
      <c r="BB62" s="1189"/>
      <c r="BC62" s="1190"/>
      <c r="BD62" s="1188"/>
      <c r="BE62" s="1189"/>
      <c r="BF62" s="1189"/>
      <c r="BG62" s="1189"/>
      <c r="BH62" s="1189"/>
      <c r="BI62" s="1189"/>
      <c r="BJ62" s="1190"/>
      <c r="BK62" s="1077" t="str">
        <f>IF(TRIM(入力2!AL60)&lt;&gt;"",IF(入力2!AL60&gt;=100000,MID(TEXT(入力2!AL60,"000000"),1,1),""),"")</f>
        <v/>
      </c>
      <c r="BL62" s="1063" t="str">
        <f>IF(TRIM(入力2!AL60)&lt;&gt;"",IF(入力2!AL60&gt;=10000,MID(TEXT(入力2!AL60,"000000"),2,1),""),"")</f>
        <v/>
      </c>
      <c r="BM62" s="1063" t="str">
        <f>IF(TRIM(入力2!AL60)&lt;&gt;"",IF(入力2!AL60&gt;=1000,MID(TEXT(入力2!AL60,"000000"),3,1),""),"")</f>
        <v/>
      </c>
      <c r="BN62" s="1063" t="str">
        <f>IF(TRIM(入力2!AL60)&lt;&gt;"",IF(入力2!AL60&gt;=100,MID(TEXT(入力2!AL60,"000000"),4,1),""),"")</f>
        <v/>
      </c>
      <c r="BO62" s="1063" t="str">
        <f>IF(TRIM(入力2!AL60)&lt;&gt;"",IF(入力2!AL60&gt;=10,MID(TEXT(入力2!AL60,"000000"),5,1),""),"")</f>
        <v/>
      </c>
      <c r="BP62" s="1079" t="str">
        <f>IF(TRIM(入力2!AL60)&lt;&gt;"",IF(入力2!AL60&gt;=0,MID(TEXT(入力2!AL60,"000000"),6,1),""),"0")</f>
        <v>0</v>
      </c>
      <c r="BQ62" s="1077" t="str">
        <f>IF(TRIM(入力2!AM60)&lt;&gt;"",IF(入力2!AM60&gt;=100000,MID(TEXT(入力2!AM60,"000000"),1,1),""),"")</f>
        <v/>
      </c>
      <c r="BR62" s="1063" t="str">
        <f>IF(TRIM(入力2!AM60)&lt;&gt;"",IF(入力2!AM60&gt;=10000,MID(TEXT(入力2!AM60,"000000"),2,1),""),"")</f>
        <v/>
      </c>
      <c r="BS62" s="1063" t="str">
        <f>IF(TRIM(入力2!AM60)&lt;&gt;"",IF(入力2!AM60&gt;=1000,MID(TEXT(入力2!AM60,"000000"),3,1),""),"")</f>
        <v/>
      </c>
      <c r="BT62" s="1063" t="str">
        <f>IF(TRIM(入力2!AM60)&lt;&gt;"",IF(入力2!AM60&gt;=100,MID(TEXT(入力2!AM60,"000000"),4,1),""),"")</f>
        <v/>
      </c>
      <c r="BU62" s="1063" t="str">
        <f>IF(TRIM(入力2!AM60)&lt;&gt;"",IF(入力2!AM60&gt;=10,MID(TEXT(入力2!AM60,"000000"),5,1),""),"")</f>
        <v/>
      </c>
      <c r="BV62" s="1079" t="str">
        <f>IF(TRIM(入力2!AM60)&lt;&gt;"",IF(入力2!AM60&gt;=0,MID(TEXT(入力2!AM60,"000000"),6,1),""),"0")</f>
        <v>0</v>
      </c>
      <c r="BW62" s="1095" t="str">
        <f>IF(TRIM(SUM(入力2!AJ60:AK60))&lt;&gt;"",IF(SUM(入力2!AJ60:AK60)&gt;=100000,MID(TEXT(SUM(入力2!AJ60:AK60),"000000"),1,1),""),"")</f>
        <v/>
      </c>
      <c r="BX62" s="1063" t="str">
        <f>IF(TRIM(SUM(入力2!AJ60:AK60))&lt;&gt;"",IF(SUM(入力2!AJ60:AK60)&gt;=10000,MID(TEXT(SUM(入力2!AJ60:AK60),"000000"),2,1),""),"")</f>
        <v/>
      </c>
      <c r="BY62" s="1063" t="str">
        <f>IF(TRIM(SUM(入力2!AJ60:AK60))&lt;&gt;"",IF(SUM(入力2!AJ60:AK60)&gt;=1000,MID(TEXT(SUM(入力2!AJ60:AK60),"000000"),3,1),""),"")</f>
        <v/>
      </c>
      <c r="BZ62" s="1063" t="str">
        <f>IF(TRIM(SUM(入力2!AJ60:AK60))&lt;&gt;"",IF(SUM(入力2!AJ60:AK60)&gt;=100,MID(TEXT(SUM(入力2!AJ60:AK60),"000000"),4,1),""),"")</f>
        <v/>
      </c>
      <c r="CA62" s="1063" t="str">
        <f>IF(TRIM(SUM(入力2!AJ60:AK60))&lt;&gt;"",IF(SUM(入力2!AJ60:AK60)&gt;=10,MID(TEXT(SUM(入力2!AJ60:AK60),"000000"),5,1),""),"")</f>
        <v/>
      </c>
      <c r="CB62" s="1109" t="str">
        <f>IF(TRIM(SUM(入力2!AJ60:AK60))&lt;&gt;"",IF(SUM(入力2!AJ60:AK60)&gt;=0,MID(TEXT(SUM(入力2!AJ60:AK60),"000000"),6,1),""),"0")</f>
        <v>0</v>
      </c>
      <c r="CC62" s="1095" t="str">
        <f>IF(TRIM(入力3!$AF35)&lt;&gt;"",IF(入力3!$AF35&gt;=10000000,MID(TEXT(入力3!$AF35,"00000000"),1,1),""),"")</f>
        <v/>
      </c>
      <c r="CD62" s="1097" t="str">
        <f>IF(TRIM(入力3!$AF35)&lt;&gt;"",IF(入力3!$AF35&gt;=1000000,MID(TEXT(入力3!$AF35,"00000000"),2,1),""),"")</f>
        <v/>
      </c>
      <c r="CE62" s="1059" t="str">
        <f>IF(TRIM(入力3!$AF35)&lt;&gt;"",IF(入力3!$AF35&gt;=100000,MID(TEXT(入力3!$AF35,"00000000"),3,1),""),"")</f>
        <v/>
      </c>
      <c r="CF62" s="1059" t="str">
        <f>IF(TRIM(入力3!$AF35)&lt;&gt;"",IF(入力3!$AF35&gt;=10000,MID(TEXT(入力3!$AF35,"00000000"),4,1),""),"")</f>
        <v/>
      </c>
      <c r="CG62" s="1059" t="str">
        <f>IF(TRIM(入力3!$AF35)&lt;&gt;"",IF(入力3!$AF35&gt;=1000,MID(TEXT(入力3!$AF35,"00000000"),5,1),""),"")</f>
        <v/>
      </c>
      <c r="CH62" s="1059" t="str">
        <f>IF(TRIM(入力3!$AF35)&lt;&gt;"",IF(入力3!$AF35&gt;=100,MID(TEXT(入力3!$AF35,"00000000"),6,1),""),"")</f>
        <v/>
      </c>
      <c r="CI62" s="1059" t="str">
        <f>IF(TRIM(入力3!$AF35)&lt;&gt;"",IF(入力3!$AF35&gt;=10,MID(TEXT(入力3!$AF35,"00000000"),7,1),""),"")</f>
        <v/>
      </c>
      <c r="CJ62" s="1093" t="str">
        <f>IF(TRIM(入力3!$AF35)&lt;&gt;"",IF(入力3!$AF35&gt;=1,MID(TEXT(入力3!$AF35,"00000000"),8,1),""),"0")</f>
        <v>0</v>
      </c>
      <c r="CK62" s="1060" t="str">
        <f>IF(TRIM(SUMIF(入力3!$AA$9:$AE$9,"インフレ手当",入力3!AA35:AE35))&lt;&gt;"",IF(SUMIF(入力3!$AA$9:$AE$9,"インフレ手当",入力3!AA35:AE35)&gt;=1000000,MID(TEXT(SUMIF(入力3!$AA$9:$AE$9,"インフレ手当",入力3!AA35:AE35),"00000000"),2,1),""),"")</f>
        <v/>
      </c>
      <c r="CL62" s="1059" t="str">
        <f>IF(TRIM(SUMIF(入力3!$AA$9:$AE$9,"インフレ手当",入力3!AA35:AE35))&lt;&gt;"",IF(SUMIF(入力3!$AA$9:$AE$9,"インフレ手当",入力3!AA35:AE35)&gt;=100000,MID(TEXT(SUMIF(入力3!$AA$9:$AE$9,"インフレ手当",入力3!AA35:AE35),"00000000"),3,1),""),"")</f>
        <v/>
      </c>
      <c r="CM62" s="1059" t="str">
        <f>IF(TRIM(SUMIF(入力3!$AA$9:$AE$9,"インフレ手当",入力3!AA35:AE35))&lt;&gt;"",IF(SUMIF(入力3!$AA$9:$AE$9,"インフレ手当",入力3!AA35:AE35)&gt;=10000,MID(TEXT(SUMIF(入力3!$AA$9:$AE$9,"インフレ手当",入力3!AA35:AE35),"00000000"),4,1),""),"")</f>
        <v/>
      </c>
      <c r="CN62" s="1059" t="str">
        <f>IF(TRIM(SUMIF(入力3!$AA$9:$AE$9,"インフレ手当",入力3!AA35:AE35))&lt;&gt;"",IF(SUMIF(入力3!$AA$9:$AE$9,"インフレ手当",入力3!AA35:AE35)&gt;=1000,MID(TEXT(SUMIF(入力3!$AA$9:$AE$9,"インフレ手当",入力3!AA35:AE35),"00000000"),5,1),""),"")</f>
        <v/>
      </c>
      <c r="CO62" s="1059" t="str">
        <f>IF(TRIM(SUMIF(入力3!$AA$9:$AE$9,"インフレ手当",入力3!AA35:AE35))&lt;&gt;"",IF(SUMIF(入力3!$AA$9:$AE$9,"インフレ手当",入力3!AA35:AE35)&gt;=100,MID(TEXT(SUMIF(入力3!$AA$9:$AE$9,"インフレ手当",入力3!AA35:AE35),"00000000"),6,1),""),"")</f>
        <v/>
      </c>
      <c r="CP62" s="1059" t="str">
        <f>IF(TRIM(SUMIF(入力3!$AA$9:$AE$9,"インフレ手当",入力3!AA35:AE35))&lt;&gt;"",IF(SUMIF(入力3!$AA$9:$AE$9,"インフレ手当",入力3!AA35:AE35)&gt;=10,MID(TEXT(SUMIF(入力3!$AA$9:$AE$9,"インフレ手当",入力3!AA35:AE35),"00000000"),7,1),""),"")</f>
        <v/>
      </c>
      <c r="CQ62" s="1076" t="str">
        <f>IF(TRIM(SUMIF(入力3!$AA$9:$AE$9,"インフレ手当",入力3!AA35:AE35))&lt;&gt;"",IF(SUMIF(入力3!$AA$9:$AE$9,"インフレ手当",入力3!AA35:AE35)&gt;=1,MID(TEXT(SUMIF(入力3!$AA$9:$AE$9,"インフレ手当",入力3!AA35:AE35),"00000000"),8,1),""),"0")</f>
        <v/>
      </c>
      <c r="CR62" s="1077" t="str">
        <f>IF(EO63=0,"-",IF(TRIM(入力3!Z35)&lt;&gt;"",IF(入力3!Z35&gt;=100,MID(TEXT(入力3!Z35,"000"),1,1),""),"-"))</f>
        <v>-</v>
      </c>
      <c r="CS62" s="1063" t="str">
        <f>IF(EO63=0,"-",IF(TRIM(入力3!Z35)&lt;&gt;"",IF(入力3!Z35&gt;=10,MID(TEXT(入力3!Z35,"000"),2,1),""),"-"))</f>
        <v>-</v>
      </c>
      <c r="CT62" s="1079" t="str">
        <f>IF(EO63=0,"-",IF(TRIM(入力3!Z35)&lt;&gt;"",IF(入力3!Z35&gt;=1,MID(TEXT(入力3!Z35,"000"),3,1),""),"-"))</f>
        <v>-</v>
      </c>
      <c r="CU62" s="1067"/>
      <c r="CV62" s="1068"/>
      <c r="CW62" s="1069"/>
      <c r="CX62" s="1205"/>
      <c r="CY62" s="1206"/>
      <c r="CZ62" s="1207"/>
      <c r="DA62" s="1188"/>
      <c r="DB62" s="1189"/>
      <c r="DC62" s="1189"/>
      <c r="DD62" s="1189"/>
      <c r="DE62" s="1190"/>
      <c r="DF62" s="1184"/>
      <c r="DG62" s="1188"/>
      <c r="DH62" s="1189"/>
      <c r="DI62" s="1189"/>
      <c r="DJ62" s="1190"/>
      <c r="DK62" s="1184"/>
      <c r="DL62" s="1188"/>
      <c r="DM62" s="1189"/>
      <c r="DN62" s="1189"/>
      <c r="DO62" s="1189"/>
      <c r="DP62" s="1190"/>
      <c r="DQ62" s="1184"/>
      <c r="DR62" s="1188"/>
      <c r="DS62" s="1189"/>
      <c r="DT62" s="1189"/>
      <c r="DU62" s="1189"/>
      <c r="DV62" s="1189"/>
      <c r="DW62" s="1026"/>
      <c r="DX62" s="865"/>
      <c r="DY62" s="865"/>
      <c r="DZ62" s="865"/>
      <c r="EA62" s="865"/>
      <c r="EB62" s="865"/>
      <c r="EC62" s="865"/>
      <c r="ED62" s="865"/>
      <c r="EE62" s="865"/>
      <c r="EF62" s="865"/>
      <c r="EG62" s="865"/>
      <c r="EH62" s="834"/>
      <c r="EI62" s="872"/>
      <c r="EJ62" s="862" t="s">
        <v>568</v>
      </c>
      <c r="EK62" s="862"/>
      <c r="EL62" s="865"/>
      <c r="EM62" s="865"/>
      <c r="EN62" s="865"/>
      <c r="EO62" s="865"/>
      <c r="EP62" s="835"/>
      <c r="EQ62" s="835"/>
      <c r="ER62" s="835"/>
      <c r="ES62" s="835"/>
      <c r="ET62" s="835"/>
      <c r="EU62" s="835"/>
      <c r="EV62" s="835"/>
      <c r="EW62" s="835"/>
      <c r="EX62" s="835"/>
      <c r="EY62" s="835"/>
      <c r="EZ62" s="835"/>
      <c r="FA62" s="835"/>
      <c r="FB62" s="835"/>
      <c r="FC62" s="835"/>
      <c r="FD62" s="835"/>
      <c r="FE62" s="835"/>
      <c r="FF62" s="835"/>
      <c r="FG62" s="835"/>
      <c r="FH62" s="835"/>
      <c r="FI62" s="835"/>
      <c r="FJ62" s="835"/>
      <c r="FK62" s="835"/>
      <c r="FL62" s="835"/>
      <c r="FM62" s="835"/>
      <c r="FN62" s="835"/>
      <c r="FO62" s="835"/>
      <c r="FP62" s="835"/>
      <c r="FQ62" s="835"/>
      <c r="FR62" s="835"/>
      <c r="FS62" s="835"/>
      <c r="FT62" s="835"/>
      <c r="FU62" s="835"/>
      <c r="FV62" s="835"/>
      <c r="FW62" s="835"/>
      <c r="FX62" s="835"/>
      <c r="FY62" s="835"/>
      <c r="FZ62" s="835"/>
      <c r="GA62" s="835"/>
      <c r="GB62" s="835"/>
      <c r="GC62" s="835"/>
      <c r="GD62" s="835"/>
      <c r="GE62" s="835"/>
      <c r="GF62" s="835"/>
      <c r="GG62" s="835"/>
      <c r="GH62" s="835"/>
      <c r="GI62" s="835"/>
    </row>
    <row r="63" spans="1:191" s="892" customFormat="1" ht="12" customHeight="1">
      <c r="A63" s="1231"/>
      <c r="B63" s="1233"/>
      <c r="C63" s="1235"/>
      <c r="D63" s="1238"/>
      <c r="E63" s="1239"/>
      <c r="F63" s="1239"/>
      <c r="G63" s="1239"/>
      <c r="H63" s="1239"/>
      <c r="I63" s="1239"/>
      <c r="J63" s="1239"/>
      <c r="K63" s="1256"/>
      <c r="L63" s="1258"/>
      <c r="M63" s="1279"/>
      <c r="N63" s="1199"/>
      <c r="O63" s="1262"/>
      <c r="P63" s="1262"/>
      <c r="Q63" s="1280"/>
      <c r="R63" s="1281"/>
      <c r="S63" s="1294"/>
      <c r="T63" s="1282"/>
      <c r="U63" s="1283"/>
      <c r="V63" s="1284"/>
      <c r="W63" s="1285"/>
      <c r="X63" s="1284"/>
      <c r="Y63" s="1285"/>
      <c r="Z63" s="1284"/>
      <c r="AA63" s="1285"/>
      <c r="AB63" s="1227"/>
      <c r="AC63" s="1289"/>
      <c r="AD63" s="1289"/>
      <c r="AE63" s="1290"/>
      <c r="AF63" s="1286"/>
      <c r="AG63" s="1287"/>
      <c r="AH63" s="1287"/>
      <c r="AI63" s="1288"/>
      <c r="AJ63" s="1286"/>
      <c r="AK63" s="1287"/>
      <c r="AL63" s="1287"/>
      <c r="AM63" s="1288"/>
      <c r="AN63" s="1286"/>
      <c r="AO63" s="1287"/>
      <c r="AP63" s="1287"/>
      <c r="AQ63" s="1288"/>
      <c r="AR63" s="1291"/>
      <c r="AS63" s="1292"/>
      <c r="AT63" s="1292"/>
      <c r="AU63" s="1292"/>
      <c r="AV63" s="1293"/>
      <c r="AW63" s="1196"/>
      <c r="AX63" s="1197"/>
      <c r="AY63" s="1197"/>
      <c r="AZ63" s="1197"/>
      <c r="BA63" s="1197"/>
      <c r="BB63" s="1197"/>
      <c r="BC63" s="1198"/>
      <c r="BD63" s="1196"/>
      <c r="BE63" s="1197"/>
      <c r="BF63" s="1197"/>
      <c r="BG63" s="1197"/>
      <c r="BH63" s="1197"/>
      <c r="BI63" s="1197"/>
      <c r="BJ63" s="1198"/>
      <c r="BK63" s="1078"/>
      <c r="BL63" s="1064"/>
      <c r="BM63" s="1064"/>
      <c r="BN63" s="1064"/>
      <c r="BO63" s="1064"/>
      <c r="BP63" s="1080"/>
      <c r="BQ63" s="1078"/>
      <c r="BR63" s="1064"/>
      <c r="BS63" s="1064"/>
      <c r="BT63" s="1064"/>
      <c r="BU63" s="1064"/>
      <c r="BV63" s="1080"/>
      <c r="BW63" s="1096"/>
      <c r="BX63" s="1064"/>
      <c r="BY63" s="1064"/>
      <c r="BZ63" s="1064"/>
      <c r="CA63" s="1064"/>
      <c r="CB63" s="1110"/>
      <c r="CC63" s="1096"/>
      <c r="CD63" s="1098"/>
      <c r="CE63" s="1059"/>
      <c r="CF63" s="1059"/>
      <c r="CG63" s="1059"/>
      <c r="CH63" s="1059"/>
      <c r="CI63" s="1059"/>
      <c r="CJ63" s="1093"/>
      <c r="CK63" s="1060"/>
      <c r="CL63" s="1059"/>
      <c r="CM63" s="1059"/>
      <c r="CN63" s="1059"/>
      <c r="CO63" s="1059"/>
      <c r="CP63" s="1059"/>
      <c r="CQ63" s="1076"/>
      <c r="CR63" s="1078"/>
      <c r="CS63" s="1064"/>
      <c r="CT63" s="1080"/>
      <c r="CU63" s="1070"/>
      <c r="CV63" s="1071"/>
      <c r="CW63" s="1072"/>
      <c r="CX63" s="1208"/>
      <c r="CY63" s="1209"/>
      <c r="CZ63" s="1210"/>
      <c r="DA63" s="1196"/>
      <c r="DB63" s="1197"/>
      <c r="DC63" s="1197"/>
      <c r="DD63" s="1197"/>
      <c r="DE63" s="1198"/>
      <c r="DF63" s="1199"/>
      <c r="DG63" s="1196"/>
      <c r="DH63" s="1197"/>
      <c r="DI63" s="1197"/>
      <c r="DJ63" s="1198"/>
      <c r="DK63" s="1199"/>
      <c r="DL63" s="1196"/>
      <c r="DM63" s="1197"/>
      <c r="DN63" s="1197"/>
      <c r="DO63" s="1197"/>
      <c r="DP63" s="1198"/>
      <c r="DQ63" s="1199"/>
      <c r="DR63" s="1196"/>
      <c r="DS63" s="1197"/>
      <c r="DT63" s="1197"/>
      <c r="DU63" s="1197"/>
      <c r="DV63" s="1197"/>
      <c r="DW63" s="1026"/>
      <c r="DX63" s="865"/>
      <c r="DY63" s="865"/>
      <c r="DZ63" s="865"/>
      <c r="EA63" s="865"/>
      <c r="EB63" s="865"/>
      <c r="EC63" s="865"/>
      <c r="ED63" s="865"/>
      <c r="EE63" s="865"/>
      <c r="EF63" s="865"/>
      <c r="EG63" s="865"/>
      <c r="EH63" s="834"/>
      <c r="EI63" s="872"/>
      <c r="EJ63" s="862" t="s">
        <v>569</v>
      </c>
      <c r="EK63" s="862"/>
      <c r="EL63" s="865">
        <f t="shared" ref="EL63" si="69">IF(OR(CU62=99.9,CU62=""),0,1)</f>
        <v>0</v>
      </c>
      <c r="EM63" s="865"/>
      <c r="EN63" s="865">
        <f>IF(入力3!AF35=" ",0,1)</f>
        <v>0</v>
      </c>
      <c r="EO63" s="865">
        <f>IF(EL63+EN63=0,0,1)</f>
        <v>0</v>
      </c>
      <c r="EP63" s="835"/>
      <c r="EQ63" s="835"/>
      <c r="ER63" s="835"/>
      <c r="ES63" s="835"/>
      <c r="ET63" s="835"/>
      <c r="EU63" s="835"/>
      <c r="EV63" s="835"/>
      <c r="EW63" s="835"/>
      <c r="EX63" s="835"/>
      <c r="EY63" s="835"/>
      <c r="EZ63" s="835"/>
      <c r="FA63" s="835"/>
      <c r="FB63" s="835"/>
      <c r="FC63" s="835"/>
      <c r="FD63" s="835"/>
      <c r="FE63" s="835"/>
      <c r="FF63" s="835"/>
      <c r="FG63" s="835"/>
      <c r="FH63" s="835"/>
      <c r="FI63" s="835"/>
      <c r="FJ63" s="835"/>
      <c r="FK63" s="835"/>
      <c r="FL63" s="835"/>
      <c r="FM63" s="835"/>
      <c r="FN63" s="835"/>
      <c r="FO63" s="835"/>
      <c r="FP63" s="835"/>
      <c r="FQ63" s="835"/>
      <c r="FR63" s="835"/>
      <c r="FS63" s="835"/>
      <c r="FT63" s="835"/>
      <c r="FU63" s="835"/>
      <c r="FV63" s="835"/>
      <c r="FW63" s="835"/>
      <c r="FX63" s="835"/>
      <c r="FY63" s="835"/>
      <c r="FZ63" s="835"/>
      <c r="GA63" s="835"/>
      <c r="GB63" s="835"/>
      <c r="GC63" s="835"/>
      <c r="GD63" s="835"/>
      <c r="GE63" s="835"/>
      <c r="GF63" s="835"/>
      <c r="GG63" s="835"/>
      <c r="GH63" s="835"/>
      <c r="GI63" s="835"/>
    </row>
    <row r="64" spans="1:191" s="892" customFormat="1" ht="12" customHeight="1">
      <c r="A64" s="1230"/>
      <c r="B64" s="1232">
        <v>2</v>
      </c>
      <c r="C64" s="1234">
        <v>4</v>
      </c>
      <c r="D64" s="1236"/>
      <c r="E64" s="1237"/>
      <c r="F64" s="1237"/>
      <c r="G64" s="1237"/>
      <c r="H64" s="1237"/>
      <c r="I64" s="1237"/>
      <c r="J64" s="1237"/>
      <c r="K64" s="1256" t="str">
        <f>IF(TRIM(入力1!A64)&lt;&gt;"",入力1!A64,"")</f>
        <v/>
      </c>
      <c r="L64" s="1258">
        <f>IF(TRIM(入力1!B64)&lt;&gt;"",入力1!B64,"")</f>
        <v>2</v>
      </c>
      <c r="M64" s="1260">
        <f>C64</f>
        <v>4</v>
      </c>
      <c r="N64" s="1184"/>
      <c r="O64" s="1262"/>
      <c r="P64" s="1262"/>
      <c r="Q64" s="1264"/>
      <c r="R64" s="1265"/>
      <c r="S64" s="1254"/>
      <c r="T64" s="1282"/>
      <c r="U64" s="1283"/>
      <c r="V64" s="1272"/>
      <c r="W64" s="1273"/>
      <c r="X64" s="1272"/>
      <c r="Y64" s="1273"/>
      <c r="Z64" s="1272"/>
      <c r="AA64" s="1273"/>
      <c r="AB64" s="1276"/>
      <c r="AC64" s="1277"/>
      <c r="AD64" s="1277"/>
      <c r="AE64" s="1278"/>
      <c r="AF64" s="1217"/>
      <c r="AG64" s="1218"/>
      <c r="AH64" s="1218"/>
      <c r="AI64" s="1219"/>
      <c r="AJ64" s="1217"/>
      <c r="AK64" s="1218"/>
      <c r="AL64" s="1218"/>
      <c r="AM64" s="1219"/>
      <c r="AN64" s="1217"/>
      <c r="AO64" s="1218"/>
      <c r="AP64" s="1218"/>
      <c r="AQ64" s="1219"/>
      <c r="AR64" s="1240"/>
      <c r="AS64" s="1241"/>
      <c r="AT64" s="1241"/>
      <c r="AU64" s="1241"/>
      <c r="AV64" s="1242"/>
      <c r="AW64" s="1188"/>
      <c r="AX64" s="1189"/>
      <c r="AY64" s="1189"/>
      <c r="AZ64" s="1189"/>
      <c r="BA64" s="1189"/>
      <c r="BB64" s="1189"/>
      <c r="BC64" s="1190"/>
      <c r="BD64" s="1188"/>
      <c r="BE64" s="1189"/>
      <c r="BF64" s="1189"/>
      <c r="BG64" s="1189"/>
      <c r="BH64" s="1189"/>
      <c r="BI64" s="1189"/>
      <c r="BJ64" s="1190"/>
      <c r="BK64" s="1077" t="str">
        <f>IF(TRIM(入力2!AL62)&lt;&gt;"",IF(入力2!AL62&gt;=100000,MID(TEXT(入力2!AL62,"000000"),1,1),""),"")</f>
        <v/>
      </c>
      <c r="BL64" s="1063" t="str">
        <f>IF(TRIM(入力2!AL62)&lt;&gt;"",IF(入力2!AL62&gt;=10000,MID(TEXT(入力2!AL62,"000000"),2,1),""),"")</f>
        <v/>
      </c>
      <c r="BM64" s="1063" t="str">
        <f>IF(TRIM(入力2!AL62)&lt;&gt;"",IF(入力2!AL62&gt;=1000,MID(TEXT(入力2!AL62,"000000"),3,1),""),"")</f>
        <v/>
      </c>
      <c r="BN64" s="1063" t="str">
        <f>IF(TRIM(入力2!AL62)&lt;&gt;"",IF(入力2!AL62&gt;=100,MID(TEXT(入力2!AL62,"000000"),4,1),""),"")</f>
        <v/>
      </c>
      <c r="BO64" s="1063" t="str">
        <f>IF(TRIM(入力2!AL62)&lt;&gt;"",IF(入力2!AL62&gt;=10,MID(TEXT(入力2!AL62,"000000"),5,1),""),"")</f>
        <v/>
      </c>
      <c r="BP64" s="1079" t="str">
        <f>IF(TRIM(入力2!AL62)&lt;&gt;"",IF(入力2!AL62&gt;=0,MID(TEXT(入力2!AL62,"000000"),6,1),""),"0")</f>
        <v>0</v>
      </c>
      <c r="BQ64" s="1077" t="str">
        <f>IF(TRIM(入力2!AM62)&lt;&gt;"",IF(入力2!AM62&gt;=100000,MID(TEXT(入力2!AM62,"000000"),1,1),""),"")</f>
        <v/>
      </c>
      <c r="BR64" s="1063" t="str">
        <f>IF(TRIM(入力2!AM62)&lt;&gt;"",IF(入力2!AM62&gt;=10000,MID(TEXT(入力2!AM62,"000000"),2,1),""),"")</f>
        <v/>
      </c>
      <c r="BS64" s="1063" t="str">
        <f>IF(TRIM(入力2!AM62)&lt;&gt;"",IF(入力2!AM62&gt;=1000,MID(TEXT(入力2!AM62,"000000"),3,1),""),"")</f>
        <v/>
      </c>
      <c r="BT64" s="1063" t="str">
        <f>IF(TRIM(入力2!AM62)&lt;&gt;"",IF(入力2!AM62&gt;=100,MID(TEXT(入力2!AM62,"000000"),4,1),""),"")</f>
        <v/>
      </c>
      <c r="BU64" s="1063" t="str">
        <f>IF(TRIM(入力2!AM62)&lt;&gt;"",IF(入力2!AM62&gt;=10,MID(TEXT(入力2!AM62,"000000"),5,1),""),"")</f>
        <v/>
      </c>
      <c r="BV64" s="1079" t="str">
        <f>IF(TRIM(入力2!AM62)&lt;&gt;"",IF(入力2!AM62&gt;=0,MID(TEXT(入力2!AM62,"000000"),6,1),""),"0")</f>
        <v>0</v>
      </c>
      <c r="BW64" s="1095" t="str">
        <f>IF(TRIM(SUM(入力2!AJ62:AK62))&lt;&gt;"",IF(SUM(入力2!AJ62:AK62)&gt;=100000,MID(TEXT(SUM(入力2!AJ62:AK62),"000000"),1,1),""),"")</f>
        <v/>
      </c>
      <c r="BX64" s="1063" t="str">
        <f>IF(TRIM(SUM(入力2!AJ62:AK62))&lt;&gt;"",IF(SUM(入力2!AJ62:AK62)&gt;=10000,MID(TEXT(SUM(入力2!AJ62:AK62),"000000"),2,1),""),"")</f>
        <v/>
      </c>
      <c r="BY64" s="1063" t="str">
        <f>IF(TRIM(SUM(入力2!AJ62:AK62))&lt;&gt;"",IF(SUM(入力2!AJ62:AK62)&gt;=1000,MID(TEXT(SUM(入力2!AJ62:AK62),"000000"),3,1),""),"")</f>
        <v/>
      </c>
      <c r="BZ64" s="1063" t="str">
        <f>IF(TRIM(SUM(入力2!AJ62:AK62))&lt;&gt;"",IF(SUM(入力2!AJ62:AK62)&gt;=100,MID(TEXT(SUM(入力2!AJ62:AK62),"000000"),4,1),""),"")</f>
        <v/>
      </c>
      <c r="CA64" s="1063" t="str">
        <f>IF(TRIM(SUM(入力2!AJ62:AK62))&lt;&gt;"",IF(SUM(入力2!AJ62:AK62)&gt;=10,MID(TEXT(SUM(入力2!AJ62:AK62),"000000"),5,1),""),"")</f>
        <v/>
      </c>
      <c r="CB64" s="1109" t="str">
        <f>IF(TRIM(SUM(入力2!AJ62:AK62))&lt;&gt;"",IF(SUM(入力2!AJ62:AK62)&gt;=0,MID(TEXT(SUM(入力2!AJ62:AK62),"000000"),6,1),""),"0")</f>
        <v>0</v>
      </c>
      <c r="CC64" s="1095" t="str">
        <f>IF(TRIM(入力3!$AF36)&lt;&gt;"",IF(入力3!$AF36&gt;=10000000,MID(TEXT(入力3!$AF36,"00000000"),1,1),""),"")</f>
        <v/>
      </c>
      <c r="CD64" s="1097" t="str">
        <f>IF(TRIM(入力3!$AF36)&lt;&gt;"",IF(入力3!$AF36&gt;=1000000,MID(TEXT(入力3!$AF36,"00000000"),2,1),""),"")</f>
        <v/>
      </c>
      <c r="CE64" s="1059" t="str">
        <f>IF(TRIM(入力3!$AF36)&lt;&gt;"",IF(入力3!$AF36&gt;=100000,MID(TEXT(入力3!$AF36,"00000000"),3,1),""),"")</f>
        <v/>
      </c>
      <c r="CF64" s="1059" t="str">
        <f>IF(TRIM(入力3!$AF36)&lt;&gt;"",IF(入力3!$AF36&gt;=10000,MID(TEXT(入力3!$AF36,"00000000"),4,1),""),"")</f>
        <v/>
      </c>
      <c r="CG64" s="1059" t="str">
        <f>IF(TRIM(入力3!$AF36)&lt;&gt;"",IF(入力3!$AF36&gt;=1000,MID(TEXT(入力3!$AF36,"00000000"),5,1),""),"")</f>
        <v/>
      </c>
      <c r="CH64" s="1059" t="str">
        <f>IF(TRIM(入力3!$AF36)&lt;&gt;"",IF(入力3!$AF36&gt;=100,MID(TEXT(入力3!$AF36,"00000000"),6,1),""),"")</f>
        <v/>
      </c>
      <c r="CI64" s="1059" t="str">
        <f>IF(TRIM(入力3!$AF36)&lt;&gt;"",IF(入力3!$AF36&gt;=10,MID(TEXT(入力3!$AF36,"00000000"),7,1),""),"")</f>
        <v/>
      </c>
      <c r="CJ64" s="1093" t="str">
        <f>IF(TRIM(入力3!$AF36)&lt;&gt;"",IF(入力3!$AF36&gt;=1,MID(TEXT(入力3!$AF36,"00000000"),8,1),""),"0")</f>
        <v>0</v>
      </c>
      <c r="CK64" s="1060" t="str">
        <f>IF(TRIM(SUMIF(入力3!$AA$9:$AE$9,"インフレ手当",入力3!AA36:AE36))&lt;&gt;"",IF(SUMIF(入力3!$AA$9:$AE$9,"インフレ手当",入力3!AA36:AE36)&gt;=1000000,MID(TEXT(SUMIF(入力3!$AA$9:$AE$9,"インフレ手当",入力3!AA36:AE36),"00000000"),2,1),""),"")</f>
        <v/>
      </c>
      <c r="CL64" s="1059" t="str">
        <f>IF(TRIM(SUMIF(入力3!$AA$9:$AE$9,"インフレ手当",入力3!AA36:AE36))&lt;&gt;"",IF(SUMIF(入力3!$AA$9:$AE$9,"インフレ手当",入力3!AA36:AE36)&gt;=100000,MID(TEXT(SUMIF(入力3!$AA$9:$AE$9,"インフレ手当",入力3!AA36:AE36),"00000000"),3,1),""),"")</f>
        <v/>
      </c>
      <c r="CM64" s="1059" t="str">
        <f>IF(TRIM(SUMIF(入力3!$AA$9:$AE$9,"インフレ手当",入力3!AA36:AE36))&lt;&gt;"",IF(SUMIF(入力3!$AA$9:$AE$9,"インフレ手当",入力3!AA36:AE36)&gt;=10000,MID(TEXT(SUMIF(入力3!$AA$9:$AE$9,"インフレ手当",入力3!AA36:AE36),"00000000"),4,1),""),"")</f>
        <v/>
      </c>
      <c r="CN64" s="1059" t="str">
        <f>IF(TRIM(SUMIF(入力3!$AA$9:$AE$9,"インフレ手当",入力3!AA36:AE36))&lt;&gt;"",IF(SUMIF(入力3!$AA$9:$AE$9,"インフレ手当",入力3!AA36:AE36)&gt;=1000,MID(TEXT(SUMIF(入力3!$AA$9:$AE$9,"インフレ手当",入力3!AA36:AE36),"00000000"),5,1),""),"")</f>
        <v/>
      </c>
      <c r="CO64" s="1059" t="str">
        <f>IF(TRIM(SUMIF(入力3!$AA$9:$AE$9,"インフレ手当",入力3!AA36:AE36))&lt;&gt;"",IF(SUMIF(入力3!$AA$9:$AE$9,"インフレ手当",入力3!AA36:AE36)&gt;=100,MID(TEXT(SUMIF(入力3!$AA$9:$AE$9,"インフレ手当",入力3!AA36:AE36),"00000000"),6,1),""),"")</f>
        <v/>
      </c>
      <c r="CP64" s="1059" t="str">
        <f>IF(TRIM(SUMIF(入力3!$AA$9:$AE$9,"インフレ手当",入力3!AA36:AE36))&lt;&gt;"",IF(SUMIF(入力3!$AA$9:$AE$9,"インフレ手当",入力3!AA36:AE36)&gt;=10,MID(TEXT(SUMIF(入力3!$AA$9:$AE$9,"インフレ手当",入力3!AA36:AE36),"00000000"),7,1),""),"")</f>
        <v/>
      </c>
      <c r="CQ64" s="1076" t="str">
        <f>IF(TRIM(SUMIF(入力3!$AA$9:$AE$9,"インフレ手当",入力3!AA36:AE36))&lt;&gt;"",IF(SUMIF(入力3!$AA$9:$AE$9,"インフレ手当",入力3!AA36:AE36)&gt;=1,MID(TEXT(SUMIF(入力3!$AA$9:$AE$9,"インフレ手当",入力3!AA36:AE36),"00000000"),8,1),""),"0")</f>
        <v/>
      </c>
      <c r="CR64" s="1077" t="str">
        <f>IF(EO65=0,"-",IF(TRIM(入力3!Z36)&lt;&gt;"",IF(入力3!Z36&gt;=100,MID(TEXT(入力3!Z36,"000"),1,1),""),"-"))</f>
        <v>-</v>
      </c>
      <c r="CS64" s="1063" t="str">
        <f>IF(EO65=0,"-",IF(TRIM(入力3!Z36)&lt;&gt;"",IF(入力3!Z36&gt;=10,MID(TEXT(入力3!Z36,"000"),2,1),""),"-"))</f>
        <v>-</v>
      </c>
      <c r="CT64" s="1079" t="str">
        <f>IF(EO65=0,"-",IF(TRIM(入力3!Z36)&lt;&gt;"",IF(入力3!Z36&gt;=1,MID(TEXT(入力3!Z36,"000"),3,1),""),"-"))</f>
        <v>-</v>
      </c>
      <c r="CU64" s="1067"/>
      <c r="CV64" s="1068"/>
      <c r="CW64" s="1069"/>
      <c r="CX64" s="1205"/>
      <c r="CY64" s="1206"/>
      <c r="CZ64" s="1207"/>
      <c r="DA64" s="1188"/>
      <c r="DB64" s="1189"/>
      <c r="DC64" s="1189"/>
      <c r="DD64" s="1189"/>
      <c r="DE64" s="1190"/>
      <c r="DF64" s="1184"/>
      <c r="DG64" s="1188"/>
      <c r="DH64" s="1189"/>
      <c r="DI64" s="1189"/>
      <c r="DJ64" s="1190"/>
      <c r="DK64" s="1184"/>
      <c r="DL64" s="1188"/>
      <c r="DM64" s="1189"/>
      <c r="DN64" s="1189"/>
      <c r="DO64" s="1189"/>
      <c r="DP64" s="1190"/>
      <c r="DQ64" s="1184"/>
      <c r="DR64" s="1188"/>
      <c r="DS64" s="1189"/>
      <c r="DT64" s="1189"/>
      <c r="DU64" s="1189"/>
      <c r="DV64" s="1189"/>
      <c r="DW64" s="1026"/>
      <c r="DX64" s="865"/>
      <c r="DY64" s="865"/>
      <c r="DZ64" s="865"/>
      <c r="EA64" s="865"/>
      <c r="EB64" s="865"/>
      <c r="EC64" s="865"/>
      <c r="ED64" s="865"/>
      <c r="EE64" s="865"/>
      <c r="EF64" s="865"/>
      <c r="EG64" s="865"/>
      <c r="EH64" s="872"/>
      <c r="EI64" s="872"/>
      <c r="EJ64" s="862"/>
      <c r="EK64" s="862"/>
      <c r="EL64" s="865"/>
      <c r="EM64" s="865"/>
      <c r="EN64" s="865"/>
      <c r="EO64" s="865"/>
      <c r="EP64" s="835"/>
      <c r="EQ64" s="835"/>
      <c r="ER64" s="835"/>
      <c r="ES64" s="835"/>
      <c r="ET64" s="835"/>
      <c r="EU64" s="835"/>
      <c r="EV64" s="835"/>
      <c r="EW64" s="835"/>
      <c r="EX64" s="835"/>
      <c r="EY64" s="835"/>
      <c r="EZ64" s="835"/>
      <c r="FA64" s="835"/>
      <c r="FB64" s="835"/>
      <c r="FC64" s="835"/>
      <c r="FD64" s="835"/>
      <c r="FE64" s="835"/>
      <c r="FF64" s="835"/>
      <c r="FG64" s="835"/>
      <c r="FH64" s="835"/>
      <c r="FI64" s="835"/>
      <c r="FJ64" s="835"/>
      <c r="FK64" s="835"/>
      <c r="FL64" s="835"/>
      <c r="FM64" s="835"/>
      <c r="FN64" s="835"/>
      <c r="FO64" s="835"/>
      <c r="FP64" s="835"/>
      <c r="FQ64" s="835"/>
      <c r="FR64" s="835"/>
      <c r="FS64" s="835"/>
      <c r="FT64" s="835"/>
      <c r="FU64" s="835"/>
      <c r="FV64" s="835"/>
      <c r="FW64" s="835"/>
      <c r="FX64" s="835"/>
      <c r="FY64" s="835"/>
      <c r="FZ64" s="835"/>
      <c r="GA64" s="835"/>
      <c r="GB64" s="835"/>
      <c r="GC64" s="835"/>
      <c r="GD64" s="835"/>
      <c r="GE64" s="835"/>
      <c r="GF64" s="835"/>
      <c r="GG64" s="835"/>
      <c r="GH64" s="835"/>
      <c r="GI64" s="835"/>
    </row>
    <row r="65" spans="1:191" s="892" customFormat="1" ht="12" customHeight="1">
      <c r="A65" s="1231"/>
      <c r="B65" s="1233"/>
      <c r="C65" s="1235"/>
      <c r="D65" s="1238"/>
      <c r="E65" s="1239"/>
      <c r="F65" s="1239"/>
      <c r="G65" s="1239"/>
      <c r="H65" s="1239"/>
      <c r="I65" s="1239"/>
      <c r="J65" s="1239"/>
      <c r="K65" s="1256"/>
      <c r="L65" s="1258"/>
      <c r="M65" s="1279"/>
      <c r="N65" s="1199"/>
      <c r="O65" s="1262"/>
      <c r="P65" s="1262"/>
      <c r="Q65" s="1280"/>
      <c r="R65" s="1281"/>
      <c r="S65" s="1294"/>
      <c r="T65" s="1282"/>
      <c r="U65" s="1283"/>
      <c r="V65" s="1284"/>
      <c r="W65" s="1285"/>
      <c r="X65" s="1284"/>
      <c r="Y65" s="1285"/>
      <c r="Z65" s="1284"/>
      <c r="AA65" s="1285"/>
      <c r="AB65" s="1227"/>
      <c r="AC65" s="1289"/>
      <c r="AD65" s="1289"/>
      <c r="AE65" s="1290"/>
      <c r="AF65" s="1286"/>
      <c r="AG65" s="1287"/>
      <c r="AH65" s="1287"/>
      <c r="AI65" s="1288"/>
      <c r="AJ65" s="1286"/>
      <c r="AK65" s="1287"/>
      <c r="AL65" s="1287"/>
      <c r="AM65" s="1288"/>
      <c r="AN65" s="1286"/>
      <c r="AO65" s="1287"/>
      <c r="AP65" s="1287"/>
      <c r="AQ65" s="1288"/>
      <c r="AR65" s="1291"/>
      <c r="AS65" s="1292"/>
      <c r="AT65" s="1292"/>
      <c r="AU65" s="1292"/>
      <c r="AV65" s="1293"/>
      <c r="AW65" s="1196"/>
      <c r="AX65" s="1197"/>
      <c r="AY65" s="1197"/>
      <c r="AZ65" s="1197"/>
      <c r="BA65" s="1197"/>
      <c r="BB65" s="1197"/>
      <c r="BC65" s="1198"/>
      <c r="BD65" s="1196"/>
      <c r="BE65" s="1197"/>
      <c r="BF65" s="1197"/>
      <c r="BG65" s="1197"/>
      <c r="BH65" s="1197"/>
      <c r="BI65" s="1197"/>
      <c r="BJ65" s="1198"/>
      <c r="BK65" s="1078"/>
      <c r="BL65" s="1064"/>
      <c r="BM65" s="1064"/>
      <c r="BN65" s="1064"/>
      <c r="BO65" s="1064"/>
      <c r="BP65" s="1080"/>
      <c r="BQ65" s="1078"/>
      <c r="BR65" s="1064"/>
      <c r="BS65" s="1064"/>
      <c r="BT65" s="1064"/>
      <c r="BU65" s="1064"/>
      <c r="BV65" s="1080"/>
      <c r="BW65" s="1096"/>
      <c r="BX65" s="1064"/>
      <c r="BY65" s="1064"/>
      <c r="BZ65" s="1064"/>
      <c r="CA65" s="1064"/>
      <c r="CB65" s="1110"/>
      <c r="CC65" s="1096"/>
      <c r="CD65" s="1098"/>
      <c r="CE65" s="1059"/>
      <c r="CF65" s="1059"/>
      <c r="CG65" s="1059"/>
      <c r="CH65" s="1059"/>
      <c r="CI65" s="1059"/>
      <c r="CJ65" s="1093"/>
      <c r="CK65" s="1060"/>
      <c r="CL65" s="1059"/>
      <c r="CM65" s="1059"/>
      <c r="CN65" s="1059"/>
      <c r="CO65" s="1059"/>
      <c r="CP65" s="1059"/>
      <c r="CQ65" s="1076"/>
      <c r="CR65" s="1078"/>
      <c r="CS65" s="1064"/>
      <c r="CT65" s="1080"/>
      <c r="CU65" s="1070"/>
      <c r="CV65" s="1071"/>
      <c r="CW65" s="1072"/>
      <c r="CX65" s="1208"/>
      <c r="CY65" s="1209"/>
      <c r="CZ65" s="1210"/>
      <c r="DA65" s="1196"/>
      <c r="DB65" s="1197"/>
      <c r="DC65" s="1197"/>
      <c r="DD65" s="1197"/>
      <c r="DE65" s="1198"/>
      <c r="DF65" s="1199"/>
      <c r="DG65" s="1196"/>
      <c r="DH65" s="1197"/>
      <c r="DI65" s="1197"/>
      <c r="DJ65" s="1198"/>
      <c r="DK65" s="1199"/>
      <c r="DL65" s="1196"/>
      <c r="DM65" s="1197"/>
      <c r="DN65" s="1197"/>
      <c r="DO65" s="1197"/>
      <c r="DP65" s="1198"/>
      <c r="DQ65" s="1199"/>
      <c r="DR65" s="1196"/>
      <c r="DS65" s="1197"/>
      <c r="DT65" s="1197"/>
      <c r="DU65" s="1197"/>
      <c r="DV65" s="1197"/>
      <c r="DW65" s="1026"/>
      <c r="DX65" s="865"/>
      <c r="DY65" s="865"/>
      <c r="DZ65" s="865"/>
      <c r="EA65" s="865"/>
      <c r="EB65" s="865"/>
      <c r="EC65" s="865"/>
      <c r="ED65" s="865"/>
      <c r="EE65" s="865"/>
      <c r="EF65" s="865"/>
      <c r="EG65" s="865"/>
      <c r="EH65" s="872"/>
      <c r="EI65" s="872"/>
      <c r="EJ65" s="862"/>
      <c r="EK65" s="862"/>
      <c r="EL65" s="865">
        <f t="shared" ref="EL65" si="70">IF(OR(CU64=99.9,CU64=""),0,1)</f>
        <v>0</v>
      </c>
      <c r="EM65" s="865"/>
      <c r="EN65" s="865">
        <f>IF(入力3!AF36=" ",0,1)</f>
        <v>0</v>
      </c>
      <c r="EO65" s="865">
        <f>IF(EL65+EN65=0,0,1)</f>
        <v>0</v>
      </c>
      <c r="EP65" s="835"/>
      <c r="EQ65" s="835"/>
      <c r="ER65" s="835"/>
      <c r="ES65" s="835"/>
      <c r="ET65" s="835"/>
      <c r="EU65" s="835"/>
      <c r="EV65" s="835"/>
      <c r="EW65" s="835"/>
      <c r="EX65" s="835"/>
      <c r="EY65" s="835"/>
      <c r="EZ65" s="835"/>
      <c r="FA65" s="835"/>
      <c r="FB65" s="835"/>
      <c r="FC65" s="835"/>
      <c r="FD65" s="835"/>
      <c r="FE65" s="835"/>
      <c r="FF65" s="835"/>
      <c r="FG65" s="835"/>
      <c r="FH65" s="835"/>
      <c r="FI65" s="835"/>
      <c r="FJ65" s="835"/>
      <c r="FK65" s="835"/>
      <c r="FL65" s="835"/>
      <c r="FM65" s="835"/>
      <c r="FN65" s="835"/>
      <c r="FO65" s="835"/>
      <c r="FP65" s="835"/>
      <c r="FQ65" s="835"/>
      <c r="FR65" s="835"/>
      <c r="FS65" s="835"/>
      <c r="FT65" s="835"/>
      <c r="FU65" s="835"/>
      <c r="FV65" s="835"/>
      <c r="FW65" s="835"/>
      <c r="FX65" s="835"/>
      <c r="FY65" s="835"/>
      <c r="FZ65" s="835"/>
      <c r="GA65" s="835"/>
      <c r="GB65" s="835"/>
      <c r="GC65" s="835"/>
      <c r="GD65" s="835"/>
      <c r="GE65" s="835"/>
      <c r="GF65" s="835"/>
      <c r="GG65" s="835"/>
      <c r="GH65" s="835"/>
      <c r="GI65" s="835"/>
    </row>
    <row r="66" spans="1:191" s="892" customFormat="1" ht="12" customHeight="1">
      <c r="A66" s="1230"/>
      <c r="B66" s="1232">
        <v>2</v>
      </c>
      <c r="C66" s="1234">
        <v>5</v>
      </c>
      <c r="D66" s="1236"/>
      <c r="E66" s="1237"/>
      <c r="F66" s="1237"/>
      <c r="G66" s="1237"/>
      <c r="H66" s="1237"/>
      <c r="I66" s="1237"/>
      <c r="J66" s="1237"/>
      <c r="K66" s="1256" t="str">
        <f>IF(TRIM(入力1!A66)&lt;&gt;"",入力1!A66,"")</f>
        <v/>
      </c>
      <c r="L66" s="1258">
        <f>IF(TRIM(入力1!B66)&lt;&gt;"",入力1!B66,"")</f>
        <v>2</v>
      </c>
      <c r="M66" s="1260">
        <f>C66</f>
        <v>5</v>
      </c>
      <c r="N66" s="1184"/>
      <c r="O66" s="1262"/>
      <c r="P66" s="1262"/>
      <c r="Q66" s="1264"/>
      <c r="R66" s="1265"/>
      <c r="S66" s="1254"/>
      <c r="T66" s="1282"/>
      <c r="U66" s="1283"/>
      <c r="V66" s="1272"/>
      <c r="W66" s="1273"/>
      <c r="X66" s="1272"/>
      <c r="Y66" s="1273"/>
      <c r="Z66" s="1272"/>
      <c r="AA66" s="1273"/>
      <c r="AB66" s="1276"/>
      <c r="AC66" s="1277"/>
      <c r="AD66" s="1277"/>
      <c r="AE66" s="1278"/>
      <c r="AF66" s="1217"/>
      <c r="AG66" s="1218"/>
      <c r="AH66" s="1218"/>
      <c r="AI66" s="1219"/>
      <c r="AJ66" s="1217"/>
      <c r="AK66" s="1218"/>
      <c r="AL66" s="1218"/>
      <c r="AM66" s="1219"/>
      <c r="AN66" s="1217"/>
      <c r="AO66" s="1218"/>
      <c r="AP66" s="1218"/>
      <c r="AQ66" s="1219"/>
      <c r="AR66" s="1240"/>
      <c r="AS66" s="1241"/>
      <c r="AT66" s="1241"/>
      <c r="AU66" s="1241"/>
      <c r="AV66" s="1242"/>
      <c r="AW66" s="1188"/>
      <c r="AX66" s="1189"/>
      <c r="AY66" s="1189"/>
      <c r="AZ66" s="1189"/>
      <c r="BA66" s="1189"/>
      <c r="BB66" s="1189"/>
      <c r="BC66" s="1190"/>
      <c r="BD66" s="1188"/>
      <c r="BE66" s="1189"/>
      <c r="BF66" s="1189"/>
      <c r="BG66" s="1189"/>
      <c r="BH66" s="1189"/>
      <c r="BI66" s="1189"/>
      <c r="BJ66" s="1190"/>
      <c r="BK66" s="1077" t="str">
        <f>IF(TRIM(入力2!AL64)&lt;&gt;"",IF(入力2!AL64&gt;=100000,MID(TEXT(入力2!AL64,"000000"),1,1),""),"")</f>
        <v/>
      </c>
      <c r="BL66" s="1063" t="str">
        <f>IF(TRIM(入力2!AL64)&lt;&gt;"",IF(入力2!AL64&gt;=10000,MID(TEXT(入力2!AL64,"000000"),2,1),""),"")</f>
        <v/>
      </c>
      <c r="BM66" s="1063" t="str">
        <f>IF(TRIM(入力2!AL64)&lt;&gt;"",IF(入力2!AL64&gt;=1000,MID(TEXT(入力2!AL64,"000000"),3,1),""),"")</f>
        <v/>
      </c>
      <c r="BN66" s="1063" t="str">
        <f>IF(TRIM(入力2!AL64)&lt;&gt;"",IF(入力2!AL64&gt;=100,MID(TEXT(入力2!AL64,"000000"),4,1),""),"")</f>
        <v/>
      </c>
      <c r="BO66" s="1063" t="str">
        <f>IF(TRIM(入力2!AL64)&lt;&gt;"",IF(入力2!AL64&gt;=10,MID(TEXT(入力2!AL64,"000000"),5,1),""),"")</f>
        <v/>
      </c>
      <c r="BP66" s="1079" t="str">
        <f>IF(TRIM(入力2!AL64)&lt;&gt;"",IF(入力2!AL64&gt;=0,MID(TEXT(入力2!AL64,"000000"),6,1),""),"0")</f>
        <v>0</v>
      </c>
      <c r="BQ66" s="1077" t="str">
        <f>IF(TRIM(入力2!AM64)&lt;&gt;"",IF(入力2!AM64&gt;=100000,MID(TEXT(入力2!AM64,"000000"),1,1),""),"")</f>
        <v/>
      </c>
      <c r="BR66" s="1063" t="str">
        <f>IF(TRIM(入力2!AM64)&lt;&gt;"",IF(入力2!AM64&gt;=10000,MID(TEXT(入力2!AM64,"000000"),2,1),""),"")</f>
        <v/>
      </c>
      <c r="BS66" s="1063" t="str">
        <f>IF(TRIM(入力2!AM64)&lt;&gt;"",IF(入力2!AM64&gt;=1000,MID(TEXT(入力2!AM64,"000000"),3,1),""),"")</f>
        <v/>
      </c>
      <c r="BT66" s="1063" t="str">
        <f>IF(TRIM(入力2!AM64)&lt;&gt;"",IF(入力2!AM64&gt;=100,MID(TEXT(入力2!AM64,"000000"),4,1),""),"")</f>
        <v/>
      </c>
      <c r="BU66" s="1063" t="str">
        <f>IF(TRIM(入力2!AM64)&lt;&gt;"",IF(入力2!AM64&gt;=10,MID(TEXT(入力2!AM64,"000000"),5,1),""),"")</f>
        <v/>
      </c>
      <c r="BV66" s="1079" t="str">
        <f>IF(TRIM(入力2!AM64)&lt;&gt;"",IF(入力2!AM64&gt;=0,MID(TEXT(入力2!AM64,"000000"),6,1),""),"0")</f>
        <v>0</v>
      </c>
      <c r="BW66" s="1095" t="str">
        <f>IF(TRIM(SUM(入力2!AJ64:AK64))&lt;&gt;"",IF(SUM(入力2!AJ64:AK64)&gt;=100000,MID(TEXT(SUM(入力2!AJ64:AK64),"000000"),1,1),""),"")</f>
        <v/>
      </c>
      <c r="BX66" s="1063" t="str">
        <f>IF(TRIM(SUM(入力2!AJ64:AK64))&lt;&gt;"",IF(SUM(入力2!AJ64:AK64)&gt;=10000,MID(TEXT(SUM(入力2!AJ64:AK64),"000000"),2,1),""),"")</f>
        <v/>
      </c>
      <c r="BY66" s="1063" t="str">
        <f>IF(TRIM(SUM(入力2!AJ64:AK64))&lt;&gt;"",IF(SUM(入力2!AJ64:AK64)&gt;=1000,MID(TEXT(SUM(入力2!AJ64:AK64),"000000"),3,1),""),"")</f>
        <v/>
      </c>
      <c r="BZ66" s="1063" t="str">
        <f>IF(TRIM(SUM(入力2!AJ64:AK64))&lt;&gt;"",IF(SUM(入力2!AJ64:AK64)&gt;=100,MID(TEXT(SUM(入力2!AJ64:AK64),"000000"),4,1),""),"")</f>
        <v/>
      </c>
      <c r="CA66" s="1063" t="str">
        <f>IF(TRIM(SUM(入力2!AJ64:AK64))&lt;&gt;"",IF(SUM(入力2!AJ64:AK64)&gt;=10,MID(TEXT(SUM(入力2!AJ64:AK64),"000000"),5,1),""),"")</f>
        <v/>
      </c>
      <c r="CB66" s="1109" t="str">
        <f>IF(TRIM(SUM(入力2!AJ64:AK64))&lt;&gt;"",IF(SUM(入力2!AJ64:AK64)&gt;=0,MID(TEXT(SUM(入力2!AJ64:AK64),"000000"),6,1),""),"0")</f>
        <v>0</v>
      </c>
      <c r="CC66" s="1095" t="str">
        <f>IF(TRIM(入力3!$AF37)&lt;&gt;"",IF(入力3!$AF37&gt;=10000000,MID(TEXT(入力3!$AF37,"00000000"),1,1),""),"")</f>
        <v/>
      </c>
      <c r="CD66" s="1097" t="str">
        <f>IF(TRIM(入力3!$AF37)&lt;&gt;"",IF(入力3!$AF37&gt;=1000000,MID(TEXT(入力3!$AF37,"00000000"),2,1),""),"")</f>
        <v/>
      </c>
      <c r="CE66" s="1059" t="str">
        <f>IF(TRIM(入力3!$AF37)&lt;&gt;"",IF(入力3!$AF37&gt;=100000,MID(TEXT(入力3!$AF37,"00000000"),3,1),""),"")</f>
        <v/>
      </c>
      <c r="CF66" s="1059" t="str">
        <f>IF(TRIM(入力3!$AF37)&lt;&gt;"",IF(入力3!$AF37&gt;=10000,MID(TEXT(入力3!$AF37,"00000000"),4,1),""),"")</f>
        <v/>
      </c>
      <c r="CG66" s="1059" t="str">
        <f>IF(TRIM(入力3!$AF37)&lt;&gt;"",IF(入力3!$AF37&gt;=1000,MID(TEXT(入力3!$AF37,"00000000"),5,1),""),"")</f>
        <v/>
      </c>
      <c r="CH66" s="1059" t="str">
        <f>IF(TRIM(入力3!$AF37)&lt;&gt;"",IF(入力3!$AF37&gt;=100,MID(TEXT(入力3!$AF37,"00000000"),6,1),""),"")</f>
        <v/>
      </c>
      <c r="CI66" s="1059" t="str">
        <f>IF(TRIM(入力3!$AF37)&lt;&gt;"",IF(入力3!$AF37&gt;=10,MID(TEXT(入力3!$AF37,"00000000"),7,1),""),"")</f>
        <v/>
      </c>
      <c r="CJ66" s="1093" t="str">
        <f>IF(TRIM(入力3!$AF37)&lt;&gt;"",IF(入力3!$AF37&gt;=1,MID(TEXT(入力3!$AF37,"00000000"),8,1),""),"0")</f>
        <v>0</v>
      </c>
      <c r="CK66" s="1060" t="str">
        <f>IF(TRIM(SUMIF(入力3!$AA$9:$AE$9,"インフレ手当",入力3!AA37:AE37))&lt;&gt;"",IF(SUMIF(入力3!$AA$9:$AE$9,"インフレ手当",入力3!AA37:AE37)&gt;=1000000,MID(TEXT(SUMIF(入力3!$AA$9:$AE$9,"インフレ手当",入力3!AA37:AE37),"00000000"),2,1),""),"")</f>
        <v/>
      </c>
      <c r="CL66" s="1059" t="str">
        <f>IF(TRIM(SUMIF(入力3!$AA$9:$AE$9,"インフレ手当",入力3!AA37:AE37))&lt;&gt;"",IF(SUMIF(入力3!$AA$9:$AE$9,"インフレ手当",入力3!AA37:AE37)&gt;=100000,MID(TEXT(SUMIF(入力3!$AA$9:$AE$9,"インフレ手当",入力3!AA37:AE37),"00000000"),3,1),""),"")</f>
        <v/>
      </c>
      <c r="CM66" s="1059" t="str">
        <f>IF(TRIM(SUMIF(入力3!$AA$9:$AE$9,"インフレ手当",入力3!AA37:AE37))&lt;&gt;"",IF(SUMIF(入力3!$AA$9:$AE$9,"インフレ手当",入力3!AA37:AE37)&gt;=10000,MID(TEXT(SUMIF(入力3!$AA$9:$AE$9,"インフレ手当",入力3!AA37:AE37),"00000000"),4,1),""),"")</f>
        <v/>
      </c>
      <c r="CN66" s="1059" t="str">
        <f>IF(TRIM(SUMIF(入力3!$AA$9:$AE$9,"インフレ手当",入力3!AA37:AE37))&lt;&gt;"",IF(SUMIF(入力3!$AA$9:$AE$9,"インフレ手当",入力3!AA37:AE37)&gt;=1000,MID(TEXT(SUMIF(入力3!$AA$9:$AE$9,"インフレ手当",入力3!AA37:AE37),"00000000"),5,1),""),"")</f>
        <v/>
      </c>
      <c r="CO66" s="1059" t="str">
        <f>IF(TRIM(SUMIF(入力3!$AA$9:$AE$9,"インフレ手当",入力3!AA37:AE37))&lt;&gt;"",IF(SUMIF(入力3!$AA$9:$AE$9,"インフレ手当",入力3!AA37:AE37)&gt;=100,MID(TEXT(SUMIF(入力3!$AA$9:$AE$9,"インフレ手当",入力3!AA37:AE37),"00000000"),6,1),""),"")</f>
        <v/>
      </c>
      <c r="CP66" s="1059" t="str">
        <f>IF(TRIM(SUMIF(入力3!$AA$9:$AE$9,"インフレ手当",入力3!AA37:AE37))&lt;&gt;"",IF(SUMIF(入力3!$AA$9:$AE$9,"インフレ手当",入力3!AA37:AE37)&gt;=10,MID(TEXT(SUMIF(入力3!$AA$9:$AE$9,"インフレ手当",入力3!AA37:AE37),"00000000"),7,1),""),"")</f>
        <v/>
      </c>
      <c r="CQ66" s="1076" t="str">
        <f>IF(TRIM(SUMIF(入力3!$AA$9:$AE$9,"インフレ手当",入力3!AA37:AE37))&lt;&gt;"",IF(SUMIF(入力3!$AA$9:$AE$9,"インフレ手当",入力3!AA37:AE37)&gt;=1,MID(TEXT(SUMIF(入力3!$AA$9:$AE$9,"インフレ手当",入力3!AA37:AE37),"00000000"),8,1),""),"0")</f>
        <v/>
      </c>
      <c r="CR66" s="1077" t="str">
        <f>IF(EO67=0,"-",IF(TRIM(入力3!Z37)&lt;&gt;"",IF(入力3!Z37&gt;=100,MID(TEXT(入力3!Z37,"000"),1,1),""),"-"))</f>
        <v>-</v>
      </c>
      <c r="CS66" s="1063" t="str">
        <f>IF(EO67=0,"-",IF(TRIM(入力3!Z37)&lt;&gt;"",IF(入力3!Z37&gt;=10,MID(TEXT(入力3!Z37,"000"),2,1),""),"-"))</f>
        <v>-</v>
      </c>
      <c r="CT66" s="1079" t="str">
        <f>IF(EO67=0,"-",IF(TRIM(入力3!Z37)&lt;&gt;"",IF(入力3!Z37&gt;=1,MID(TEXT(入力3!Z37,"000"),3,1),""),"-"))</f>
        <v>-</v>
      </c>
      <c r="CU66" s="1067"/>
      <c r="CV66" s="1068"/>
      <c r="CW66" s="1069"/>
      <c r="CX66" s="1205"/>
      <c r="CY66" s="1206"/>
      <c r="CZ66" s="1207"/>
      <c r="DA66" s="1188"/>
      <c r="DB66" s="1189"/>
      <c r="DC66" s="1189"/>
      <c r="DD66" s="1189"/>
      <c r="DE66" s="1190"/>
      <c r="DF66" s="1184"/>
      <c r="DG66" s="1188"/>
      <c r="DH66" s="1189"/>
      <c r="DI66" s="1189"/>
      <c r="DJ66" s="1190"/>
      <c r="DK66" s="1184"/>
      <c r="DL66" s="1188"/>
      <c r="DM66" s="1189"/>
      <c r="DN66" s="1189"/>
      <c r="DO66" s="1189"/>
      <c r="DP66" s="1190"/>
      <c r="DQ66" s="1184"/>
      <c r="DR66" s="1188"/>
      <c r="DS66" s="1189"/>
      <c r="DT66" s="1189"/>
      <c r="DU66" s="1189"/>
      <c r="DV66" s="1189"/>
      <c r="DW66" s="1026"/>
      <c r="DX66" s="865"/>
      <c r="DY66" s="865"/>
      <c r="DZ66" s="865"/>
      <c r="EA66" s="865"/>
      <c r="EB66" s="865"/>
      <c r="EC66" s="865"/>
      <c r="ED66" s="865"/>
      <c r="EE66" s="865"/>
      <c r="EF66" s="865"/>
      <c r="EG66" s="865"/>
      <c r="EH66" s="872"/>
      <c r="EI66" s="872"/>
      <c r="EJ66" s="862"/>
      <c r="EK66" s="862"/>
      <c r="EL66" s="865"/>
      <c r="EM66" s="865"/>
      <c r="EN66" s="865"/>
      <c r="EO66" s="865"/>
      <c r="EP66" s="835"/>
      <c r="EQ66" s="835"/>
      <c r="ER66" s="835"/>
      <c r="ES66" s="835"/>
      <c r="ET66" s="835"/>
      <c r="EU66" s="835"/>
      <c r="EV66" s="835"/>
      <c r="EW66" s="835"/>
      <c r="EX66" s="835"/>
      <c r="EY66" s="835"/>
      <c r="EZ66" s="835"/>
      <c r="FA66" s="835"/>
      <c r="FB66" s="835"/>
      <c r="FC66" s="835"/>
      <c r="FD66" s="835"/>
      <c r="FE66" s="835"/>
      <c r="FF66" s="835"/>
      <c r="FG66" s="835"/>
      <c r="FH66" s="835"/>
      <c r="FI66" s="835"/>
      <c r="FJ66" s="835"/>
      <c r="FK66" s="835"/>
      <c r="FL66" s="835"/>
      <c r="FM66" s="835"/>
      <c r="FN66" s="835"/>
      <c r="FO66" s="835"/>
      <c r="FP66" s="835"/>
      <c r="FQ66" s="835"/>
      <c r="FR66" s="835"/>
      <c r="FS66" s="835"/>
      <c r="FT66" s="835"/>
      <c r="FU66" s="835"/>
      <c r="FV66" s="835"/>
      <c r="FW66" s="835"/>
      <c r="FX66" s="835"/>
      <c r="FY66" s="835"/>
      <c r="FZ66" s="835"/>
      <c r="GA66" s="835"/>
      <c r="GB66" s="835"/>
      <c r="GC66" s="835"/>
      <c r="GD66" s="835"/>
      <c r="GE66" s="835"/>
      <c r="GF66" s="835"/>
      <c r="GG66" s="835"/>
      <c r="GH66" s="835"/>
      <c r="GI66" s="835"/>
    </row>
    <row r="67" spans="1:191" s="892" customFormat="1" ht="12" customHeight="1">
      <c r="A67" s="1231"/>
      <c r="B67" s="1233"/>
      <c r="C67" s="1235"/>
      <c r="D67" s="1238"/>
      <c r="E67" s="1239"/>
      <c r="F67" s="1239"/>
      <c r="G67" s="1239"/>
      <c r="H67" s="1239"/>
      <c r="I67" s="1239"/>
      <c r="J67" s="1239"/>
      <c r="K67" s="1256"/>
      <c r="L67" s="1258"/>
      <c r="M67" s="1279"/>
      <c r="N67" s="1199"/>
      <c r="O67" s="1262"/>
      <c r="P67" s="1262"/>
      <c r="Q67" s="1280"/>
      <c r="R67" s="1281"/>
      <c r="S67" s="1294"/>
      <c r="T67" s="1282"/>
      <c r="U67" s="1283"/>
      <c r="V67" s="1284"/>
      <c r="W67" s="1285"/>
      <c r="X67" s="1284"/>
      <c r="Y67" s="1285"/>
      <c r="Z67" s="1284"/>
      <c r="AA67" s="1285"/>
      <c r="AB67" s="1227"/>
      <c r="AC67" s="1289"/>
      <c r="AD67" s="1289"/>
      <c r="AE67" s="1290"/>
      <c r="AF67" s="1286"/>
      <c r="AG67" s="1287"/>
      <c r="AH67" s="1287"/>
      <c r="AI67" s="1288"/>
      <c r="AJ67" s="1286"/>
      <c r="AK67" s="1287"/>
      <c r="AL67" s="1287"/>
      <c r="AM67" s="1288"/>
      <c r="AN67" s="1286"/>
      <c r="AO67" s="1287"/>
      <c r="AP67" s="1287"/>
      <c r="AQ67" s="1288"/>
      <c r="AR67" s="1291"/>
      <c r="AS67" s="1292"/>
      <c r="AT67" s="1292"/>
      <c r="AU67" s="1292"/>
      <c r="AV67" s="1293"/>
      <c r="AW67" s="1196"/>
      <c r="AX67" s="1197"/>
      <c r="AY67" s="1197"/>
      <c r="AZ67" s="1197"/>
      <c r="BA67" s="1197"/>
      <c r="BB67" s="1197"/>
      <c r="BC67" s="1198"/>
      <c r="BD67" s="1196"/>
      <c r="BE67" s="1197"/>
      <c r="BF67" s="1197"/>
      <c r="BG67" s="1197"/>
      <c r="BH67" s="1197"/>
      <c r="BI67" s="1197"/>
      <c r="BJ67" s="1198"/>
      <c r="BK67" s="1078"/>
      <c r="BL67" s="1064"/>
      <c r="BM67" s="1064"/>
      <c r="BN67" s="1064"/>
      <c r="BO67" s="1064"/>
      <c r="BP67" s="1080"/>
      <c r="BQ67" s="1078"/>
      <c r="BR67" s="1064"/>
      <c r="BS67" s="1064"/>
      <c r="BT67" s="1064"/>
      <c r="BU67" s="1064"/>
      <c r="BV67" s="1080"/>
      <c r="BW67" s="1096"/>
      <c r="BX67" s="1064"/>
      <c r="BY67" s="1064"/>
      <c r="BZ67" s="1064"/>
      <c r="CA67" s="1064"/>
      <c r="CB67" s="1110"/>
      <c r="CC67" s="1096"/>
      <c r="CD67" s="1098"/>
      <c r="CE67" s="1059"/>
      <c r="CF67" s="1059"/>
      <c r="CG67" s="1059"/>
      <c r="CH67" s="1059"/>
      <c r="CI67" s="1059"/>
      <c r="CJ67" s="1093"/>
      <c r="CK67" s="1060"/>
      <c r="CL67" s="1059"/>
      <c r="CM67" s="1059"/>
      <c r="CN67" s="1059"/>
      <c r="CO67" s="1059"/>
      <c r="CP67" s="1059"/>
      <c r="CQ67" s="1076"/>
      <c r="CR67" s="1078"/>
      <c r="CS67" s="1064"/>
      <c r="CT67" s="1080"/>
      <c r="CU67" s="1070"/>
      <c r="CV67" s="1071"/>
      <c r="CW67" s="1072"/>
      <c r="CX67" s="1208"/>
      <c r="CY67" s="1209"/>
      <c r="CZ67" s="1210"/>
      <c r="DA67" s="1196"/>
      <c r="DB67" s="1197"/>
      <c r="DC67" s="1197"/>
      <c r="DD67" s="1197"/>
      <c r="DE67" s="1198"/>
      <c r="DF67" s="1199"/>
      <c r="DG67" s="1196"/>
      <c r="DH67" s="1197"/>
      <c r="DI67" s="1197"/>
      <c r="DJ67" s="1198"/>
      <c r="DK67" s="1199"/>
      <c r="DL67" s="1196"/>
      <c r="DM67" s="1197"/>
      <c r="DN67" s="1197"/>
      <c r="DO67" s="1197"/>
      <c r="DP67" s="1198"/>
      <c r="DQ67" s="1199"/>
      <c r="DR67" s="1196"/>
      <c r="DS67" s="1197"/>
      <c r="DT67" s="1197"/>
      <c r="DU67" s="1197"/>
      <c r="DV67" s="1197"/>
      <c r="DW67" s="1026"/>
      <c r="DX67" s="865"/>
      <c r="DY67" s="865"/>
      <c r="DZ67" s="865"/>
      <c r="EA67" s="865"/>
      <c r="EB67" s="865"/>
      <c r="EC67" s="865"/>
      <c r="ED67" s="865"/>
      <c r="EE67" s="865"/>
      <c r="EF67" s="865"/>
      <c r="EG67" s="865"/>
      <c r="EH67" s="872"/>
      <c r="EI67" s="872"/>
      <c r="EJ67" s="862"/>
      <c r="EK67" s="862"/>
      <c r="EL67" s="865">
        <f t="shared" ref="EL67" si="71">IF(OR(CU66=99.9,CU66=""),0,1)</f>
        <v>0</v>
      </c>
      <c r="EM67" s="865"/>
      <c r="EN67" s="865">
        <f>IF(入力3!AF37=" ",0,1)</f>
        <v>0</v>
      </c>
      <c r="EO67" s="865">
        <f>IF(EL67+EN67=0,0,1)</f>
        <v>0</v>
      </c>
      <c r="EP67" s="835"/>
      <c r="EQ67" s="835"/>
      <c r="ER67" s="835"/>
      <c r="ES67" s="835"/>
      <c r="ET67" s="835"/>
      <c r="EU67" s="835"/>
      <c r="EV67" s="835"/>
      <c r="EW67" s="835"/>
      <c r="EX67" s="835"/>
      <c r="EY67" s="835"/>
      <c r="EZ67" s="835"/>
      <c r="FA67" s="835"/>
      <c r="FB67" s="835"/>
      <c r="FC67" s="835"/>
      <c r="FD67" s="835"/>
      <c r="FE67" s="835"/>
      <c r="FF67" s="835"/>
      <c r="FG67" s="835"/>
      <c r="FH67" s="835"/>
      <c r="FI67" s="835"/>
      <c r="FJ67" s="835"/>
      <c r="FK67" s="835"/>
      <c r="FL67" s="835"/>
      <c r="FM67" s="835"/>
      <c r="FN67" s="835"/>
      <c r="FO67" s="835"/>
      <c r="FP67" s="835"/>
      <c r="FQ67" s="835"/>
      <c r="FR67" s="835"/>
      <c r="FS67" s="835"/>
      <c r="FT67" s="835"/>
      <c r="FU67" s="835"/>
      <c r="FV67" s="835"/>
      <c r="FW67" s="835"/>
      <c r="FX67" s="835"/>
      <c r="FY67" s="835"/>
      <c r="FZ67" s="835"/>
      <c r="GA67" s="835"/>
      <c r="GB67" s="835"/>
      <c r="GC67" s="835"/>
      <c r="GD67" s="835"/>
      <c r="GE67" s="835"/>
      <c r="GF67" s="835"/>
      <c r="GG67" s="835"/>
      <c r="GH67" s="835"/>
      <c r="GI67" s="835"/>
    </row>
    <row r="68" spans="1:191" s="892" customFormat="1" ht="12" customHeight="1">
      <c r="A68" s="1230"/>
      <c r="B68" s="1232">
        <v>2</v>
      </c>
      <c r="C68" s="1234">
        <v>6</v>
      </c>
      <c r="D68" s="1236"/>
      <c r="E68" s="1237"/>
      <c r="F68" s="1237"/>
      <c r="G68" s="1237"/>
      <c r="H68" s="1237"/>
      <c r="I68" s="1237"/>
      <c r="J68" s="1237"/>
      <c r="K68" s="1256" t="str">
        <f>IF(TRIM(入力1!A68)&lt;&gt;"",入力1!A68,"")</f>
        <v/>
      </c>
      <c r="L68" s="1258">
        <f>IF(TRIM(入力1!B68)&lt;&gt;"",入力1!B68,"")</f>
        <v>2</v>
      </c>
      <c r="M68" s="1260">
        <f>C68</f>
        <v>6</v>
      </c>
      <c r="N68" s="1184"/>
      <c r="O68" s="1262"/>
      <c r="P68" s="1262"/>
      <c r="Q68" s="1264"/>
      <c r="R68" s="1265"/>
      <c r="S68" s="1254"/>
      <c r="T68" s="1282"/>
      <c r="U68" s="1283"/>
      <c r="V68" s="1272"/>
      <c r="W68" s="1273"/>
      <c r="X68" s="1272"/>
      <c r="Y68" s="1273"/>
      <c r="Z68" s="1272"/>
      <c r="AA68" s="1273"/>
      <c r="AB68" s="1276"/>
      <c r="AC68" s="1277"/>
      <c r="AD68" s="1277"/>
      <c r="AE68" s="1278"/>
      <c r="AF68" s="1217"/>
      <c r="AG68" s="1218"/>
      <c r="AH68" s="1218"/>
      <c r="AI68" s="1219"/>
      <c r="AJ68" s="1217"/>
      <c r="AK68" s="1218"/>
      <c r="AL68" s="1218"/>
      <c r="AM68" s="1219"/>
      <c r="AN68" s="1217"/>
      <c r="AO68" s="1218"/>
      <c r="AP68" s="1218"/>
      <c r="AQ68" s="1219"/>
      <c r="AR68" s="1240"/>
      <c r="AS68" s="1241"/>
      <c r="AT68" s="1241"/>
      <c r="AU68" s="1241"/>
      <c r="AV68" s="1242"/>
      <c r="AW68" s="1188"/>
      <c r="AX68" s="1189"/>
      <c r="AY68" s="1189"/>
      <c r="AZ68" s="1189"/>
      <c r="BA68" s="1189"/>
      <c r="BB68" s="1189"/>
      <c r="BC68" s="1190"/>
      <c r="BD68" s="1188"/>
      <c r="BE68" s="1189"/>
      <c r="BF68" s="1189"/>
      <c r="BG68" s="1189"/>
      <c r="BH68" s="1189"/>
      <c r="BI68" s="1189"/>
      <c r="BJ68" s="1190"/>
      <c r="BK68" s="1077" t="str">
        <f>IF(TRIM(入力2!AL66)&lt;&gt;"",IF(入力2!AL66&gt;=100000,MID(TEXT(入力2!AL66,"000000"),1,1),""),"")</f>
        <v/>
      </c>
      <c r="BL68" s="1063" t="str">
        <f>IF(TRIM(入力2!AL66)&lt;&gt;"",IF(入力2!AL66&gt;=10000,MID(TEXT(入力2!AL66,"000000"),2,1),""),"")</f>
        <v/>
      </c>
      <c r="BM68" s="1063" t="str">
        <f>IF(TRIM(入力2!AL66)&lt;&gt;"",IF(入力2!AL66&gt;=1000,MID(TEXT(入力2!AL66,"000000"),3,1),""),"")</f>
        <v/>
      </c>
      <c r="BN68" s="1063" t="str">
        <f>IF(TRIM(入力2!AL66)&lt;&gt;"",IF(入力2!AL66&gt;=100,MID(TEXT(入力2!AL66,"000000"),4,1),""),"")</f>
        <v/>
      </c>
      <c r="BO68" s="1063" t="str">
        <f>IF(TRIM(入力2!AL66)&lt;&gt;"",IF(入力2!AL66&gt;=10,MID(TEXT(入力2!AL66,"000000"),5,1),""),"")</f>
        <v/>
      </c>
      <c r="BP68" s="1079" t="str">
        <f>IF(TRIM(入力2!AL66)&lt;&gt;"",IF(入力2!AL66&gt;=0,MID(TEXT(入力2!AL66,"000000"),6,1),""),"0")</f>
        <v>0</v>
      </c>
      <c r="BQ68" s="1077" t="str">
        <f>IF(TRIM(入力2!AM66)&lt;&gt;"",IF(入力2!AM66&gt;=100000,MID(TEXT(入力2!AM66,"000000"),1,1),""),"")</f>
        <v/>
      </c>
      <c r="BR68" s="1063" t="str">
        <f>IF(TRIM(入力2!AM66)&lt;&gt;"",IF(入力2!AM66&gt;=10000,MID(TEXT(入力2!AM66,"000000"),2,1),""),"")</f>
        <v/>
      </c>
      <c r="BS68" s="1063" t="str">
        <f>IF(TRIM(入力2!AM66)&lt;&gt;"",IF(入力2!AM66&gt;=1000,MID(TEXT(入力2!AM66,"000000"),3,1),""),"")</f>
        <v/>
      </c>
      <c r="BT68" s="1063" t="str">
        <f>IF(TRIM(入力2!AM66)&lt;&gt;"",IF(入力2!AM66&gt;=100,MID(TEXT(入力2!AM66,"000000"),4,1),""),"")</f>
        <v/>
      </c>
      <c r="BU68" s="1063" t="str">
        <f>IF(TRIM(入力2!AM66)&lt;&gt;"",IF(入力2!AM66&gt;=10,MID(TEXT(入力2!AM66,"000000"),5,1),""),"")</f>
        <v/>
      </c>
      <c r="BV68" s="1079" t="str">
        <f>IF(TRIM(入力2!AM66)&lt;&gt;"",IF(入力2!AM66&gt;=0,MID(TEXT(入力2!AM66,"000000"),6,1),""),"0")</f>
        <v>0</v>
      </c>
      <c r="BW68" s="1095" t="str">
        <f>IF(TRIM(SUM(入力2!AJ66:AK66))&lt;&gt;"",IF(SUM(入力2!AJ66:AK66)&gt;=100000,MID(TEXT(SUM(入力2!AJ66:AK66),"000000"),1,1),""),"")</f>
        <v/>
      </c>
      <c r="BX68" s="1063" t="str">
        <f>IF(TRIM(SUM(入力2!AJ66:AK66))&lt;&gt;"",IF(SUM(入力2!AJ66:AK66)&gt;=10000,MID(TEXT(SUM(入力2!AJ66:AK66),"000000"),2,1),""),"")</f>
        <v/>
      </c>
      <c r="BY68" s="1063" t="str">
        <f>IF(TRIM(SUM(入力2!AJ66:AK66))&lt;&gt;"",IF(SUM(入力2!AJ66:AK66)&gt;=1000,MID(TEXT(SUM(入力2!AJ66:AK66),"000000"),3,1),""),"")</f>
        <v/>
      </c>
      <c r="BZ68" s="1063" t="str">
        <f>IF(TRIM(SUM(入力2!AJ66:AK66))&lt;&gt;"",IF(SUM(入力2!AJ66:AK66)&gt;=100,MID(TEXT(SUM(入力2!AJ66:AK66),"000000"),4,1),""),"")</f>
        <v/>
      </c>
      <c r="CA68" s="1063" t="str">
        <f>IF(TRIM(SUM(入力2!AJ66:AK66))&lt;&gt;"",IF(SUM(入力2!AJ66:AK66)&gt;=10,MID(TEXT(SUM(入力2!AJ66:AK66),"000000"),5,1),""),"")</f>
        <v/>
      </c>
      <c r="CB68" s="1109" t="str">
        <f>IF(TRIM(SUM(入力2!AJ66:AK66))&lt;&gt;"",IF(SUM(入力2!AJ66:AK66)&gt;=0,MID(TEXT(SUM(入力2!AJ66:AK66),"000000"),6,1),""),"0")</f>
        <v>0</v>
      </c>
      <c r="CC68" s="1095" t="str">
        <f>IF(TRIM(入力3!$AF38)&lt;&gt;"",IF(入力3!$AF38&gt;=10000000,MID(TEXT(入力3!$AF38,"00000000"),1,1),""),"")</f>
        <v/>
      </c>
      <c r="CD68" s="1097" t="str">
        <f>IF(TRIM(入力3!$AF38)&lt;&gt;"",IF(入力3!$AF38&gt;=1000000,MID(TEXT(入力3!$AF38,"00000000"),2,1),""),"")</f>
        <v/>
      </c>
      <c r="CE68" s="1059" t="str">
        <f>IF(TRIM(入力3!$AF38)&lt;&gt;"",IF(入力3!$AF38&gt;=100000,MID(TEXT(入力3!$AF38,"00000000"),3,1),""),"")</f>
        <v/>
      </c>
      <c r="CF68" s="1059" t="str">
        <f>IF(TRIM(入力3!$AF38)&lt;&gt;"",IF(入力3!$AF38&gt;=10000,MID(TEXT(入力3!$AF38,"00000000"),4,1),""),"")</f>
        <v/>
      </c>
      <c r="CG68" s="1059" t="str">
        <f>IF(TRIM(入力3!$AF38)&lt;&gt;"",IF(入力3!$AF38&gt;=1000,MID(TEXT(入力3!$AF38,"00000000"),5,1),""),"")</f>
        <v/>
      </c>
      <c r="CH68" s="1059" t="str">
        <f>IF(TRIM(入力3!$AF38)&lt;&gt;"",IF(入力3!$AF38&gt;=100,MID(TEXT(入力3!$AF38,"00000000"),6,1),""),"")</f>
        <v/>
      </c>
      <c r="CI68" s="1059" t="str">
        <f>IF(TRIM(入力3!$AF38)&lt;&gt;"",IF(入力3!$AF38&gt;=10,MID(TEXT(入力3!$AF38,"00000000"),7,1),""),"")</f>
        <v/>
      </c>
      <c r="CJ68" s="1093" t="str">
        <f>IF(TRIM(入力3!$AF38)&lt;&gt;"",IF(入力3!$AF38&gt;=1,MID(TEXT(入力3!$AF38,"00000000"),8,1),""),"0")</f>
        <v>0</v>
      </c>
      <c r="CK68" s="1060" t="str">
        <f>IF(TRIM(SUMIF(入力3!$AA$9:$AE$9,"インフレ手当",入力3!AA38:AE38))&lt;&gt;"",IF(SUMIF(入力3!$AA$9:$AE$9,"インフレ手当",入力3!AA38:AE38)&gt;=1000000,MID(TEXT(SUMIF(入力3!$AA$9:$AE$9,"インフレ手当",入力3!AA38:AE38),"00000000"),2,1),""),"")</f>
        <v/>
      </c>
      <c r="CL68" s="1059" t="str">
        <f>IF(TRIM(SUMIF(入力3!$AA$9:$AE$9,"インフレ手当",入力3!AA38:AE38))&lt;&gt;"",IF(SUMIF(入力3!$AA$9:$AE$9,"インフレ手当",入力3!AA38:AE38)&gt;=100000,MID(TEXT(SUMIF(入力3!$AA$9:$AE$9,"インフレ手当",入力3!AA38:AE38),"00000000"),3,1),""),"")</f>
        <v/>
      </c>
      <c r="CM68" s="1059" t="str">
        <f>IF(TRIM(SUMIF(入力3!$AA$9:$AE$9,"インフレ手当",入力3!AA38:AE38))&lt;&gt;"",IF(SUMIF(入力3!$AA$9:$AE$9,"インフレ手当",入力3!AA38:AE38)&gt;=10000,MID(TEXT(SUMIF(入力3!$AA$9:$AE$9,"インフレ手当",入力3!AA38:AE38),"00000000"),4,1),""),"")</f>
        <v/>
      </c>
      <c r="CN68" s="1059" t="str">
        <f>IF(TRIM(SUMIF(入力3!$AA$9:$AE$9,"インフレ手当",入力3!AA38:AE38))&lt;&gt;"",IF(SUMIF(入力3!$AA$9:$AE$9,"インフレ手当",入力3!AA38:AE38)&gt;=1000,MID(TEXT(SUMIF(入力3!$AA$9:$AE$9,"インフレ手当",入力3!AA38:AE38),"00000000"),5,1),""),"")</f>
        <v/>
      </c>
      <c r="CO68" s="1059" t="str">
        <f>IF(TRIM(SUMIF(入力3!$AA$9:$AE$9,"インフレ手当",入力3!AA38:AE38))&lt;&gt;"",IF(SUMIF(入力3!$AA$9:$AE$9,"インフレ手当",入力3!AA38:AE38)&gt;=100,MID(TEXT(SUMIF(入力3!$AA$9:$AE$9,"インフレ手当",入力3!AA38:AE38),"00000000"),6,1),""),"")</f>
        <v/>
      </c>
      <c r="CP68" s="1059" t="str">
        <f>IF(TRIM(SUMIF(入力3!$AA$9:$AE$9,"インフレ手当",入力3!AA38:AE38))&lt;&gt;"",IF(SUMIF(入力3!$AA$9:$AE$9,"インフレ手当",入力3!AA38:AE38)&gt;=10,MID(TEXT(SUMIF(入力3!$AA$9:$AE$9,"インフレ手当",入力3!AA38:AE38),"00000000"),7,1),""),"")</f>
        <v/>
      </c>
      <c r="CQ68" s="1076" t="str">
        <f>IF(TRIM(SUMIF(入力3!$AA$9:$AE$9,"インフレ手当",入力3!AA38:AE38))&lt;&gt;"",IF(SUMIF(入力3!$AA$9:$AE$9,"インフレ手当",入力3!AA38:AE38)&gt;=1,MID(TEXT(SUMIF(入力3!$AA$9:$AE$9,"インフレ手当",入力3!AA38:AE38),"00000000"),8,1),""),"0")</f>
        <v/>
      </c>
      <c r="CR68" s="1077" t="str">
        <f>IF(EO69=0,"-",IF(TRIM(入力3!Z38)&lt;&gt;"",IF(入力3!Z38&gt;=100,MID(TEXT(入力3!Z38,"000"),1,1),""),"-"))</f>
        <v>-</v>
      </c>
      <c r="CS68" s="1063" t="str">
        <f>IF(EO69=0,"-",IF(TRIM(入力3!Z38)&lt;&gt;"",IF(入力3!Z38&gt;=10,MID(TEXT(入力3!Z38,"000"),2,1),""),"-"))</f>
        <v>-</v>
      </c>
      <c r="CT68" s="1079" t="str">
        <f>IF(EO69=0,"-",IF(TRIM(入力3!Z38)&lt;&gt;"",IF(入力3!Z38&gt;=1,MID(TEXT(入力3!Z38,"000"),3,1),""),"-"))</f>
        <v>-</v>
      </c>
      <c r="CU68" s="1067"/>
      <c r="CV68" s="1068"/>
      <c r="CW68" s="1069"/>
      <c r="CX68" s="1205"/>
      <c r="CY68" s="1206"/>
      <c r="CZ68" s="1207"/>
      <c r="DA68" s="1188"/>
      <c r="DB68" s="1189"/>
      <c r="DC68" s="1189"/>
      <c r="DD68" s="1189"/>
      <c r="DE68" s="1190"/>
      <c r="DF68" s="1184"/>
      <c r="DG68" s="1188"/>
      <c r="DH68" s="1189"/>
      <c r="DI68" s="1189"/>
      <c r="DJ68" s="1190"/>
      <c r="DK68" s="1184"/>
      <c r="DL68" s="1188"/>
      <c r="DM68" s="1189"/>
      <c r="DN68" s="1189"/>
      <c r="DO68" s="1189"/>
      <c r="DP68" s="1190"/>
      <c r="DQ68" s="1184"/>
      <c r="DR68" s="1188"/>
      <c r="DS68" s="1189"/>
      <c r="DT68" s="1189"/>
      <c r="DU68" s="1189"/>
      <c r="DV68" s="1189"/>
      <c r="DW68" s="1026"/>
      <c r="DX68" s="865"/>
      <c r="DY68" s="865"/>
      <c r="DZ68" s="865"/>
      <c r="EA68" s="865"/>
      <c r="EB68" s="865"/>
      <c r="EC68" s="865"/>
      <c r="ED68" s="865"/>
      <c r="EE68" s="865"/>
      <c r="EF68" s="865"/>
      <c r="EG68" s="865"/>
      <c r="EH68" s="872"/>
      <c r="EI68" s="872"/>
      <c r="EJ68" s="862"/>
      <c r="EK68" s="862"/>
      <c r="EL68" s="865"/>
      <c r="EM68" s="865"/>
      <c r="EN68" s="865"/>
      <c r="EO68" s="865"/>
      <c r="EP68" s="835"/>
      <c r="EQ68" s="835"/>
      <c r="ER68" s="835"/>
      <c r="ES68" s="835"/>
      <c r="ET68" s="835"/>
      <c r="EU68" s="835"/>
      <c r="EV68" s="835"/>
      <c r="EW68" s="835"/>
      <c r="EX68" s="835"/>
      <c r="EY68" s="835"/>
      <c r="EZ68" s="835"/>
      <c r="FA68" s="835"/>
      <c r="FB68" s="835"/>
      <c r="FC68" s="835"/>
      <c r="FD68" s="835"/>
      <c r="FE68" s="835"/>
      <c r="FF68" s="835"/>
      <c r="FG68" s="835"/>
      <c r="FH68" s="835"/>
      <c r="FI68" s="835"/>
      <c r="FJ68" s="835"/>
      <c r="FK68" s="835"/>
      <c r="FL68" s="835"/>
      <c r="FM68" s="835"/>
      <c r="FN68" s="835"/>
      <c r="FO68" s="835"/>
      <c r="FP68" s="835"/>
      <c r="FQ68" s="835"/>
      <c r="FR68" s="835"/>
      <c r="FS68" s="835"/>
      <c r="FT68" s="835"/>
      <c r="FU68" s="835"/>
      <c r="FV68" s="835"/>
      <c r="FW68" s="835"/>
      <c r="FX68" s="835"/>
      <c r="FY68" s="835"/>
      <c r="FZ68" s="835"/>
      <c r="GA68" s="835"/>
      <c r="GB68" s="835"/>
      <c r="GC68" s="835"/>
      <c r="GD68" s="835"/>
      <c r="GE68" s="835"/>
      <c r="GF68" s="835"/>
      <c r="GG68" s="835"/>
      <c r="GH68" s="835"/>
      <c r="GI68" s="835"/>
    </row>
    <row r="69" spans="1:191" s="892" customFormat="1" ht="12" customHeight="1">
      <c r="A69" s="1231"/>
      <c r="B69" s="1233"/>
      <c r="C69" s="1235"/>
      <c r="D69" s="1238"/>
      <c r="E69" s="1239"/>
      <c r="F69" s="1239"/>
      <c r="G69" s="1239"/>
      <c r="H69" s="1239"/>
      <c r="I69" s="1239"/>
      <c r="J69" s="1239"/>
      <c r="K69" s="1256"/>
      <c r="L69" s="1258"/>
      <c r="M69" s="1279"/>
      <c r="N69" s="1199"/>
      <c r="O69" s="1262"/>
      <c r="P69" s="1262"/>
      <c r="Q69" s="1280"/>
      <c r="R69" s="1281"/>
      <c r="S69" s="1294"/>
      <c r="T69" s="1282"/>
      <c r="U69" s="1283"/>
      <c r="V69" s="1284"/>
      <c r="W69" s="1285"/>
      <c r="X69" s="1284"/>
      <c r="Y69" s="1285"/>
      <c r="Z69" s="1284"/>
      <c r="AA69" s="1285"/>
      <c r="AB69" s="1227"/>
      <c r="AC69" s="1289"/>
      <c r="AD69" s="1289"/>
      <c r="AE69" s="1290"/>
      <c r="AF69" s="1286"/>
      <c r="AG69" s="1287"/>
      <c r="AH69" s="1287"/>
      <c r="AI69" s="1288"/>
      <c r="AJ69" s="1286"/>
      <c r="AK69" s="1287"/>
      <c r="AL69" s="1287"/>
      <c r="AM69" s="1288"/>
      <c r="AN69" s="1286"/>
      <c r="AO69" s="1287"/>
      <c r="AP69" s="1287"/>
      <c r="AQ69" s="1288"/>
      <c r="AR69" s="1291"/>
      <c r="AS69" s="1292"/>
      <c r="AT69" s="1292"/>
      <c r="AU69" s="1292"/>
      <c r="AV69" s="1293"/>
      <c r="AW69" s="1196"/>
      <c r="AX69" s="1197"/>
      <c r="AY69" s="1197"/>
      <c r="AZ69" s="1197"/>
      <c r="BA69" s="1197"/>
      <c r="BB69" s="1197"/>
      <c r="BC69" s="1198"/>
      <c r="BD69" s="1196"/>
      <c r="BE69" s="1197"/>
      <c r="BF69" s="1197"/>
      <c r="BG69" s="1197"/>
      <c r="BH69" s="1197"/>
      <c r="BI69" s="1197"/>
      <c r="BJ69" s="1198"/>
      <c r="BK69" s="1078"/>
      <c r="BL69" s="1064"/>
      <c r="BM69" s="1064"/>
      <c r="BN69" s="1064"/>
      <c r="BO69" s="1064"/>
      <c r="BP69" s="1080"/>
      <c r="BQ69" s="1078"/>
      <c r="BR69" s="1064"/>
      <c r="BS69" s="1064"/>
      <c r="BT69" s="1064"/>
      <c r="BU69" s="1064"/>
      <c r="BV69" s="1080"/>
      <c r="BW69" s="1096"/>
      <c r="BX69" s="1064"/>
      <c r="BY69" s="1064"/>
      <c r="BZ69" s="1064"/>
      <c r="CA69" s="1064"/>
      <c r="CB69" s="1110"/>
      <c r="CC69" s="1096"/>
      <c r="CD69" s="1098"/>
      <c r="CE69" s="1059"/>
      <c r="CF69" s="1059"/>
      <c r="CG69" s="1059"/>
      <c r="CH69" s="1059"/>
      <c r="CI69" s="1059"/>
      <c r="CJ69" s="1093"/>
      <c r="CK69" s="1060"/>
      <c r="CL69" s="1059"/>
      <c r="CM69" s="1059"/>
      <c r="CN69" s="1059"/>
      <c r="CO69" s="1059"/>
      <c r="CP69" s="1059"/>
      <c r="CQ69" s="1076"/>
      <c r="CR69" s="1078"/>
      <c r="CS69" s="1064"/>
      <c r="CT69" s="1080"/>
      <c r="CU69" s="1070"/>
      <c r="CV69" s="1071"/>
      <c r="CW69" s="1072"/>
      <c r="CX69" s="1208"/>
      <c r="CY69" s="1209"/>
      <c r="CZ69" s="1210"/>
      <c r="DA69" s="1196"/>
      <c r="DB69" s="1197"/>
      <c r="DC69" s="1197"/>
      <c r="DD69" s="1197"/>
      <c r="DE69" s="1198"/>
      <c r="DF69" s="1199"/>
      <c r="DG69" s="1196"/>
      <c r="DH69" s="1197"/>
      <c r="DI69" s="1197"/>
      <c r="DJ69" s="1198"/>
      <c r="DK69" s="1199"/>
      <c r="DL69" s="1196"/>
      <c r="DM69" s="1197"/>
      <c r="DN69" s="1197"/>
      <c r="DO69" s="1197"/>
      <c r="DP69" s="1198"/>
      <c r="DQ69" s="1199"/>
      <c r="DR69" s="1196"/>
      <c r="DS69" s="1197"/>
      <c r="DT69" s="1197"/>
      <c r="DU69" s="1197"/>
      <c r="DV69" s="1197"/>
      <c r="DW69" s="1026"/>
      <c r="DX69" s="865"/>
      <c r="DY69" s="865"/>
      <c r="DZ69" s="865"/>
      <c r="EA69" s="865"/>
      <c r="EB69" s="865"/>
      <c r="EC69" s="865"/>
      <c r="ED69" s="865"/>
      <c r="EE69" s="865"/>
      <c r="EF69" s="865"/>
      <c r="EG69" s="865"/>
      <c r="EH69" s="872"/>
      <c r="EI69" s="872"/>
      <c r="EJ69" s="862"/>
      <c r="EK69" s="862"/>
      <c r="EL69" s="865">
        <f t="shared" ref="EL69" si="72">IF(OR(CU68=99.9,CU68=""),0,1)</f>
        <v>0</v>
      </c>
      <c r="EM69" s="865"/>
      <c r="EN69" s="865">
        <f>IF(入力3!AF38=" ",0,1)</f>
        <v>0</v>
      </c>
      <c r="EO69" s="865">
        <f>IF(EL69+EN69=0,0,1)</f>
        <v>0</v>
      </c>
      <c r="EP69" s="835"/>
      <c r="EQ69" s="835"/>
      <c r="ER69" s="835"/>
      <c r="ES69" s="835"/>
      <c r="ET69" s="835"/>
      <c r="EU69" s="835"/>
      <c r="EV69" s="835"/>
      <c r="EW69" s="835"/>
      <c r="EX69" s="835"/>
      <c r="EY69" s="835"/>
      <c r="EZ69" s="835"/>
      <c r="FA69" s="835"/>
      <c r="FB69" s="835"/>
      <c r="FC69" s="835"/>
      <c r="FD69" s="835"/>
      <c r="FE69" s="835"/>
      <c r="FF69" s="835"/>
      <c r="FG69" s="835"/>
      <c r="FH69" s="835"/>
      <c r="FI69" s="835"/>
      <c r="FJ69" s="835"/>
      <c r="FK69" s="835"/>
      <c r="FL69" s="835"/>
      <c r="FM69" s="835"/>
      <c r="FN69" s="835"/>
      <c r="FO69" s="835"/>
      <c r="FP69" s="835"/>
      <c r="FQ69" s="835"/>
      <c r="FR69" s="835"/>
      <c r="FS69" s="835"/>
      <c r="FT69" s="835"/>
      <c r="FU69" s="835"/>
      <c r="FV69" s="835"/>
      <c r="FW69" s="835"/>
      <c r="FX69" s="835"/>
      <c r="FY69" s="835"/>
      <c r="FZ69" s="835"/>
      <c r="GA69" s="835"/>
      <c r="GB69" s="835"/>
      <c r="GC69" s="835"/>
      <c r="GD69" s="835"/>
      <c r="GE69" s="835"/>
      <c r="GF69" s="835"/>
      <c r="GG69" s="835"/>
      <c r="GH69" s="835"/>
      <c r="GI69" s="835"/>
    </row>
    <row r="70" spans="1:191" s="892" customFormat="1" ht="12" customHeight="1">
      <c r="A70" s="1230"/>
      <c r="B70" s="1232">
        <v>2</v>
      </c>
      <c r="C70" s="1234">
        <v>7</v>
      </c>
      <c r="D70" s="1236"/>
      <c r="E70" s="1237"/>
      <c r="F70" s="1237"/>
      <c r="G70" s="1237"/>
      <c r="H70" s="1237"/>
      <c r="I70" s="1237"/>
      <c r="J70" s="1237"/>
      <c r="K70" s="1256" t="str">
        <f>IF(TRIM(入力1!A70)&lt;&gt;"",入力1!A70,"")</f>
        <v/>
      </c>
      <c r="L70" s="1258">
        <f>IF(TRIM(入力1!B70)&lt;&gt;"",入力1!B70,"")</f>
        <v>2</v>
      </c>
      <c r="M70" s="1260">
        <f>C70</f>
        <v>7</v>
      </c>
      <c r="N70" s="1184"/>
      <c r="O70" s="1262"/>
      <c r="P70" s="1262"/>
      <c r="Q70" s="1264"/>
      <c r="R70" s="1265"/>
      <c r="S70" s="1254"/>
      <c r="T70" s="1282"/>
      <c r="U70" s="1283"/>
      <c r="V70" s="1272"/>
      <c r="W70" s="1273"/>
      <c r="X70" s="1272"/>
      <c r="Y70" s="1273"/>
      <c r="Z70" s="1272"/>
      <c r="AA70" s="1273"/>
      <c r="AB70" s="1276"/>
      <c r="AC70" s="1277"/>
      <c r="AD70" s="1277"/>
      <c r="AE70" s="1278"/>
      <c r="AF70" s="1217"/>
      <c r="AG70" s="1218"/>
      <c r="AH70" s="1218"/>
      <c r="AI70" s="1219"/>
      <c r="AJ70" s="1217"/>
      <c r="AK70" s="1218"/>
      <c r="AL70" s="1218"/>
      <c r="AM70" s="1219"/>
      <c r="AN70" s="1217"/>
      <c r="AO70" s="1218"/>
      <c r="AP70" s="1218"/>
      <c r="AQ70" s="1219"/>
      <c r="AR70" s="1240"/>
      <c r="AS70" s="1241"/>
      <c r="AT70" s="1241"/>
      <c r="AU70" s="1241"/>
      <c r="AV70" s="1242"/>
      <c r="AW70" s="1188"/>
      <c r="AX70" s="1189"/>
      <c r="AY70" s="1189"/>
      <c r="AZ70" s="1189"/>
      <c r="BA70" s="1189"/>
      <c r="BB70" s="1189"/>
      <c r="BC70" s="1190"/>
      <c r="BD70" s="1188"/>
      <c r="BE70" s="1189"/>
      <c r="BF70" s="1189"/>
      <c r="BG70" s="1189"/>
      <c r="BH70" s="1189"/>
      <c r="BI70" s="1189"/>
      <c r="BJ70" s="1190"/>
      <c r="BK70" s="1077" t="str">
        <f>IF(TRIM(入力2!AL68)&lt;&gt;"",IF(入力2!AL68&gt;=100000,MID(TEXT(入力2!AL68,"000000"),1,1),""),"")</f>
        <v/>
      </c>
      <c r="BL70" s="1063" t="str">
        <f>IF(TRIM(入力2!AL68)&lt;&gt;"",IF(入力2!AL68&gt;=10000,MID(TEXT(入力2!AL68,"000000"),2,1),""),"")</f>
        <v/>
      </c>
      <c r="BM70" s="1063" t="str">
        <f>IF(TRIM(入力2!AL68)&lt;&gt;"",IF(入力2!AL68&gt;=1000,MID(TEXT(入力2!AL68,"000000"),3,1),""),"")</f>
        <v/>
      </c>
      <c r="BN70" s="1063" t="str">
        <f>IF(TRIM(入力2!AL68)&lt;&gt;"",IF(入力2!AL68&gt;=100,MID(TEXT(入力2!AL68,"000000"),4,1),""),"")</f>
        <v/>
      </c>
      <c r="BO70" s="1063" t="str">
        <f>IF(TRIM(入力2!AL68)&lt;&gt;"",IF(入力2!AL68&gt;=10,MID(TEXT(入力2!AL68,"000000"),5,1),""),"")</f>
        <v/>
      </c>
      <c r="BP70" s="1079" t="str">
        <f>IF(TRIM(入力2!AL68)&lt;&gt;"",IF(入力2!AL68&gt;=0,MID(TEXT(入力2!AL68,"000000"),6,1),""),"0")</f>
        <v>0</v>
      </c>
      <c r="BQ70" s="1077" t="str">
        <f>IF(TRIM(入力2!AM68)&lt;&gt;"",IF(入力2!AM68&gt;=100000,MID(TEXT(入力2!AM68,"000000"),1,1),""),"")</f>
        <v/>
      </c>
      <c r="BR70" s="1063" t="str">
        <f>IF(TRIM(入力2!AM68)&lt;&gt;"",IF(入力2!AM68&gt;=10000,MID(TEXT(入力2!AM68,"000000"),2,1),""),"")</f>
        <v/>
      </c>
      <c r="BS70" s="1063" t="str">
        <f>IF(TRIM(入力2!AM68)&lt;&gt;"",IF(入力2!AM68&gt;=1000,MID(TEXT(入力2!AM68,"000000"),3,1),""),"")</f>
        <v/>
      </c>
      <c r="BT70" s="1063" t="str">
        <f>IF(TRIM(入力2!AM68)&lt;&gt;"",IF(入力2!AM68&gt;=100,MID(TEXT(入力2!AM68,"000000"),4,1),""),"")</f>
        <v/>
      </c>
      <c r="BU70" s="1063" t="str">
        <f>IF(TRIM(入力2!AM68)&lt;&gt;"",IF(入力2!AM68&gt;=10,MID(TEXT(入力2!AM68,"000000"),5,1),""),"")</f>
        <v/>
      </c>
      <c r="BV70" s="1079" t="str">
        <f>IF(TRIM(入力2!AM68)&lt;&gt;"",IF(入力2!AM68&gt;=0,MID(TEXT(入力2!AM68,"000000"),6,1),""),"0")</f>
        <v>0</v>
      </c>
      <c r="BW70" s="1095" t="str">
        <f>IF(TRIM(SUM(入力2!AJ68:AK68))&lt;&gt;"",IF(SUM(入力2!AJ68:AK68)&gt;=100000,MID(TEXT(SUM(入力2!AJ68:AK68),"000000"),1,1),""),"")</f>
        <v/>
      </c>
      <c r="BX70" s="1063" t="str">
        <f>IF(TRIM(SUM(入力2!AJ68:AK68))&lt;&gt;"",IF(SUM(入力2!AJ68:AK68)&gt;=10000,MID(TEXT(SUM(入力2!AJ68:AK68),"000000"),2,1),""),"")</f>
        <v/>
      </c>
      <c r="BY70" s="1063" t="str">
        <f>IF(TRIM(SUM(入力2!AJ68:AK68))&lt;&gt;"",IF(SUM(入力2!AJ68:AK68)&gt;=1000,MID(TEXT(SUM(入力2!AJ68:AK68),"000000"),3,1),""),"")</f>
        <v/>
      </c>
      <c r="BZ70" s="1063" t="str">
        <f>IF(TRIM(SUM(入力2!AJ68:AK68))&lt;&gt;"",IF(SUM(入力2!AJ68:AK68)&gt;=100,MID(TEXT(SUM(入力2!AJ68:AK68),"000000"),4,1),""),"")</f>
        <v/>
      </c>
      <c r="CA70" s="1063" t="str">
        <f>IF(TRIM(SUM(入力2!AJ68:AK68))&lt;&gt;"",IF(SUM(入力2!AJ68:AK68)&gt;=10,MID(TEXT(SUM(入力2!AJ68:AK68),"000000"),5,1),""),"")</f>
        <v/>
      </c>
      <c r="CB70" s="1109" t="str">
        <f>IF(TRIM(SUM(入力2!AJ68:AK68))&lt;&gt;"",IF(SUM(入力2!AJ68:AK68)&gt;=0,MID(TEXT(SUM(入力2!AJ68:AK68),"000000"),6,1),""),"0")</f>
        <v>0</v>
      </c>
      <c r="CC70" s="1095" t="str">
        <f>IF(TRIM(入力3!$AF39)&lt;&gt;"",IF(入力3!$AF39&gt;=10000000,MID(TEXT(入力3!$AF39,"00000000"),1,1),""),"")</f>
        <v/>
      </c>
      <c r="CD70" s="1097" t="str">
        <f>IF(TRIM(入力3!$AF39)&lt;&gt;"",IF(入力3!$AF39&gt;=1000000,MID(TEXT(入力3!$AF39,"00000000"),2,1),""),"")</f>
        <v/>
      </c>
      <c r="CE70" s="1059" t="str">
        <f>IF(TRIM(入力3!$AF39)&lt;&gt;"",IF(入力3!$AF39&gt;=100000,MID(TEXT(入力3!$AF39,"00000000"),3,1),""),"")</f>
        <v/>
      </c>
      <c r="CF70" s="1059" t="str">
        <f>IF(TRIM(入力3!$AF39)&lt;&gt;"",IF(入力3!$AF39&gt;=10000,MID(TEXT(入力3!$AF39,"00000000"),4,1),""),"")</f>
        <v/>
      </c>
      <c r="CG70" s="1059" t="str">
        <f>IF(TRIM(入力3!$AF39)&lt;&gt;"",IF(入力3!$AF39&gt;=1000,MID(TEXT(入力3!$AF39,"00000000"),5,1),""),"")</f>
        <v/>
      </c>
      <c r="CH70" s="1059" t="str">
        <f>IF(TRIM(入力3!$AF39)&lt;&gt;"",IF(入力3!$AF39&gt;=100,MID(TEXT(入力3!$AF39,"00000000"),6,1),""),"")</f>
        <v/>
      </c>
      <c r="CI70" s="1059" t="str">
        <f>IF(TRIM(入力3!$AF39)&lt;&gt;"",IF(入力3!$AF39&gt;=10,MID(TEXT(入力3!$AF39,"00000000"),7,1),""),"")</f>
        <v/>
      </c>
      <c r="CJ70" s="1093" t="str">
        <f>IF(TRIM(入力3!$AF39)&lt;&gt;"",IF(入力3!$AF39&gt;=1,MID(TEXT(入力3!$AF39,"00000000"),8,1),""),"0")</f>
        <v>0</v>
      </c>
      <c r="CK70" s="1060" t="str">
        <f>IF(TRIM(SUMIF(入力3!$AA$9:$AE$9,"インフレ手当",入力3!AA39:AE39))&lt;&gt;"",IF(SUMIF(入力3!$AA$9:$AE$9,"インフレ手当",入力3!AA39:AE39)&gt;=1000000,MID(TEXT(SUMIF(入力3!$AA$9:$AE$9,"インフレ手当",入力3!AA39:AE39),"00000000"),2,1),""),"")</f>
        <v/>
      </c>
      <c r="CL70" s="1059" t="str">
        <f>IF(TRIM(SUMIF(入力3!$AA$9:$AE$9,"インフレ手当",入力3!AA39:AE39))&lt;&gt;"",IF(SUMIF(入力3!$AA$9:$AE$9,"インフレ手当",入力3!AA39:AE39)&gt;=100000,MID(TEXT(SUMIF(入力3!$AA$9:$AE$9,"インフレ手当",入力3!AA39:AE39),"00000000"),3,1),""),"")</f>
        <v/>
      </c>
      <c r="CM70" s="1059" t="str">
        <f>IF(TRIM(SUMIF(入力3!$AA$9:$AE$9,"インフレ手当",入力3!AA39:AE39))&lt;&gt;"",IF(SUMIF(入力3!$AA$9:$AE$9,"インフレ手当",入力3!AA39:AE39)&gt;=10000,MID(TEXT(SUMIF(入力3!$AA$9:$AE$9,"インフレ手当",入力3!AA39:AE39),"00000000"),4,1),""),"")</f>
        <v/>
      </c>
      <c r="CN70" s="1059" t="str">
        <f>IF(TRIM(SUMIF(入力3!$AA$9:$AE$9,"インフレ手当",入力3!AA39:AE39))&lt;&gt;"",IF(SUMIF(入力3!$AA$9:$AE$9,"インフレ手当",入力3!AA39:AE39)&gt;=1000,MID(TEXT(SUMIF(入力3!$AA$9:$AE$9,"インフレ手当",入力3!AA39:AE39),"00000000"),5,1),""),"")</f>
        <v/>
      </c>
      <c r="CO70" s="1059" t="str">
        <f>IF(TRIM(SUMIF(入力3!$AA$9:$AE$9,"インフレ手当",入力3!AA39:AE39))&lt;&gt;"",IF(SUMIF(入力3!$AA$9:$AE$9,"インフレ手当",入力3!AA39:AE39)&gt;=100,MID(TEXT(SUMIF(入力3!$AA$9:$AE$9,"インフレ手当",入力3!AA39:AE39),"00000000"),6,1),""),"")</f>
        <v/>
      </c>
      <c r="CP70" s="1059" t="str">
        <f>IF(TRIM(SUMIF(入力3!$AA$9:$AE$9,"インフレ手当",入力3!AA39:AE39))&lt;&gt;"",IF(SUMIF(入力3!$AA$9:$AE$9,"インフレ手当",入力3!AA39:AE39)&gt;=10,MID(TEXT(SUMIF(入力3!$AA$9:$AE$9,"インフレ手当",入力3!AA39:AE39),"00000000"),7,1),""),"")</f>
        <v/>
      </c>
      <c r="CQ70" s="1076" t="str">
        <f>IF(TRIM(SUMIF(入力3!$AA$9:$AE$9,"インフレ手当",入力3!AA39:AE39))&lt;&gt;"",IF(SUMIF(入力3!$AA$9:$AE$9,"インフレ手当",入力3!AA39:AE39)&gt;=1,MID(TEXT(SUMIF(入力3!$AA$9:$AE$9,"インフレ手当",入力3!AA39:AE39),"00000000"),8,1),""),"0")</f>
        <v/>
      </c>
      <c r="CR70" s="1077" t="str">
        <f>IF(EO71=0,"-",IF(TRIM(入力3!Z39)&lt;&gt;"",IF(入力3!Z39&gt;=100,MID(TEXT(入力3!Z39,"000"),1,1),""),"-"))</f>
        <v>-</v>
      </c>
      <c r="CS70" s="1063" t="str">
        <f>IF(EO71=0,"-",IF(TRIM(入力3!Z39)&lt;&gt;"",IF(入力3!Z39&gt;=10,MID(TEXT(入力3!Z39,"000"),2,1),""),"-"))</f>
        <v>-</v>
      </c>
      <c r="CT70" s="1079" t="str">
        <f>IF(EO71=0,"-",IF(TRIM(入力3!Z39)&lt;&gt;"",IF(入力3!Z39&gt;=1,MID(TEXT(入力3!Z39,"000"),3,1),""),"-"))</f>
        <v>-</v>
      </c>
      <c r="CU70" s="1067"/>
      <c r="CV70" s="1068"/>
      <c r="CW70" s="1069"/>
      <c r="CX70" s="1205"/>
      <c r="CY70" s="1206"/>
      <c r="CZ70" s="1207"/>
      <c r="DA70" s="1188"/>
      <c r="DB70" s="1189"/>
      <c r="DC70" s="1189"/>
      <c r="DD70" s="1189"/>
      <c r="DE70" s="1190"/>
      <c r="DF70" s="1184"/>
      <c r="DG70" s="1188"/>
      <c r="DH70" s="1189"/>
      <c r="DI70" s="1189"/>
      <c r="DJ70" s="1190"/>
      <c r="DK70" s="1184"/>
      <c r="DL70" s="1188"/>
      <c r="DM70" s="1189"/>
      <c r="DN70" s="1189"/>
      <c r="DO70" s="1189"/>
      <c r="DP70" s="1190"/>
      <c r="DQ70" s="1184"/>
      <c r="DR70" s="1188"/>
      <c r="DS70" s="1189"/>
      <c r="DT70" s="1189"/>
      <c r="DU70" s="1189"/>
      <c r="DV70" s="1189"/>
      <c r="DW70" s="1026"/>
      <c r="DX70" s="865"/>
      <c r="DY70" s="865"/>
      <c r="DZ70" s="865"/>
      <c r="EA70" s="865"/>
      <c r="EB70" s="865"/>
      <c r="EC70" s="865"/>
      <c r="ED70" s="865"/>
      <c r="EE70" s="865"/>
      <c r="EF70" s="865"/>
      <c r="EG70" s="865"/>
      <c r="EH70" s="872"/>
      <c r="EI70" s="872"/>
      <c r="EJ70" s="862"/>
      <c r="EK70" s="862"/>
      <c r="EL70" s="865"/>
      <c r="EM70" s="865"/>
      <c r="EN70" s="865"/>
      <c r="EO70" s="865"/>
      <c r="EP70" s="835"/>
      <c r="EQ70" s="835"/>
      <c r="ER70" s="835"/>
      <c r="ES70" s="835"/>
      <c r="ET70" s="835"/>
      <c r="EU70" s="835"/>
      <c r="EV70" s="835"/>
      <c r="EW70" s="835"/>
      <c r="EX70" s="835"/>
      <c r="EY70" s="835"/>
      <c r="EZ70" s="835"/>
      <c r="FA70" s="835"/>
      <c r="FB70" s="835"/>
      <c r="FC70" s="835"/>
      <c r="FD70" s="835"/>
      <c r="FE70" s="835"/>
      <c r="FF70" s="835"/>
      <c r="FG70" s="835"/>
      <c r="FH70" s="835"/>
      <c r="FI70" s="835"/>
      <c r="FJ70" s="835"/>
      <c r="FK70" s="835"/>
      <c r="FL70" s="835"/>
      <c r="FM70" s="835"/>
      <c r="FN70" s="835"/>
      <c r="FO70" s="835"/>
      <c r="FP70" s="835"/>
      <c r="FQ70" s="835"/>
      <c r="FR70" s="835"/>
      <c r="FS70" s="835"/>
      <c r="FT70" s="835"/>
      <c r="FU70" s="835"/>
      <c r="FV70" s="835"/>
      <c r="FW70" s="835"/>
      <c r="FX70" s="835"/>
      <c r="FY70" s="835"/>
      <c r="FZ70" s="835"/>
      <c r="GA70" s="835"/>
      <c r="GB70" s="835"/>
      <c r="GC70" s="835"/>
      <c r="GD70" s="835"/>
      <c r="GE70" s="835"/>
      <c r="GF70" s="835"/>
      <c r="GG70" s="835"/>
      <c r="GH70" s="835"/>
      <c r="GI70" s="835"/>
    </row>
    <row r="71" spans="1:191" s="892" customFormat="1" ht="12" customHeight="1">
      <c r="A71" s="1231"/>
      <c r="B71" s="1233"/>
      <c r="C71" s="1235"/>
      <c r="D71" s="1238"/>
      <c r="E71" s="1239"/>
      <c r="F71" s="1239"/>
      <c r="G71" s="1239"/>
      <c r="H71" s="1239"/>
      <c r="I71" s="1239"/>
      <c r="J71" s="1239"/>
      <c r="K71" s="1256"/>
      <c r="L71" s="1258"/>
      <c r="M71" s="1279"/>
      <c r="N71" s="1199"/>
      <c r="O71" s="1262"/>
      <c r="P71" s="1262"/>
      <c r="Q71" s="1280"/>
      <c r="R71" s="1281"/>
      <c r="S71" s="1294"/>
      <c r="T71" s="1282"/>
      <c r="U71" s="1283"/>
      <c r="V71" s="1284"/>
      <c r="W71" s="1285"/>
      <c r="X71" s="1284"/>
      <c r="Y71" s="1285"/>
      <c r="Z71" s="1284"/>
      <c r="AA71" s="1285"/>
      <c r="AB71" s="1227"/>
      <c r="AC71" s="1289"/>
      <c r="AD71" s="1289"/>
      <c r="AE71" s="1290"/>
      <c r="AF71" s="1286"/>
      <c r="AG71" s="1287"/>
      <c r="AH71" s="1287"/>
      <c r="AI71" s="1288"/>
      <c r="AJ71" s="1286"/>
      <c r="AK71" s="1287"/>
      <c r="AL71" s="1287"/>
      <c r="AM71" s="1288"/>
      <c r="AN71" s="1286"/>
      <c r="AO71" s="1287"/>
      <c r="AP71" s="1287"/>
      <c r="AQ71" s="1288"/>
      <c r="AR71" s="1291"/>
      <c r="AS71" s="1292"/>
      <c r="AT71" s="1292"/>
      <c r="AU71" s="1292"/>
      <c r="AV71" s="1293"/>
      <c r="AW71" s="1196"/>
      <c r="AX71" s="1197"/>
      <c r="AY71" s="1197"/>
      <c r="AZ71" s="1197"/>
      <c r="BA71" s="1197"/>
      <c r="BB71" s="1197"/>
      <c r="BC71" s="1198"/>
      <c r="BD71" s="1196"/>
      <c r="BE71" s="1197"/>
      <c r="BF71" s="1197"/>
      <c r="BG71" s="1197"/>
      <c r="BH71" s="1197"/>
      <c r="BI71" s="1197"/>
      <c r="BJ71" s="1198"/>
      <c r="BK71" s="1078"/>
      <c r="BL71" s="1064"/>
      <c r="BM71" s="1064"/>
      <c r="BN71" s="1064"/>
      <c r="BO71" s="1064"/>
      <c r="BP71" s="1080"/>
      <c r="BQ71" s="1078"/>
      <c r="BR71" s="1064"/>
      <c r="BS71" s="1064"/>
      <c r="BT71" s="1064"/>
      <c r="BU71" s="1064"/>
      <c r="BV71" s="1080"/>
      <c r="BW71" s="1096"/>
      <c r="BX71" s="1064"/>
      <c r="BY71" s="1064"/>
      <c r="BZ71" s="1064"/>
      <c r="CA71" s="1064"/>
      <c r="CB71" s="1110"/>
      <c r="CC71" s="1096"/>
      <c r="CD71" s="1098"/>
      <c r="CE71" s="1059"/>
      <c r="CF71" s="1059"/>
      <c r="CG71" s="1059"/>
      <c r="CH71" s="1059"/>
      <c r="CI71" s="1059"/>
      <c r="CJ71" s="1093"/>
      <c r="CK71" s="1060"/>
      <c r="CL71" s="1059"/>
      <c r="CM71" s="1059"/>
      <c r="CN71" s="1059"/>
      <c r="CO71" s="1059"/>
      <c r="CP71" s="1059"/>
      <c r="CQ71" s="1076"/>
      <c r="CR71" s="1078"/>
      <c r="CS71" s="1064"/>
      <c r="CT71" s="1080"/>
      <c r="CU71" s="1070"/>
      <c r="CV71" s="1071"/>
      <c r="CW71" s="1072"/>
      <c r="CX71" s="1208"/>
      <c r="CY71" s="1209"/>
      <c r="CZ71" s="1210"/>
      <c r="DA71" s="1196"/>
      <c r="DB71" s="1197"/>
      <c r="DC71" s="1197"/>
      <c r="DD71" s="1197"/>
      <c r="DE71" s="1198"/>
      <c r="DF71" s="1199"/>
      <c r="DG71" s="1196"/>
      <c r="DH71" s="1197"/>
      <c r="DI71" s="1197"/>
      <c r="DJ71" s="1198"/>
      <c r="DK71" s="1199"/>
      <c r="DL71" s="1196"/>
      <c r="DM71" s="1197"/>
      <c r="DN71" s="1197"/>
      <c r="DO71" s="1197"/>
      <c r="DP71" s="1198"/>
      <c r="DQ71" s="1199"/>
      <c r="DR71" s="1196"/>
      <c r="DS71" s="1197"/>
      <c r="DT71" s="1197"/>
      <c r="DU71" s="1197"/>
      <c r="DV71" s="1197"/>
      <c r="DW71" s="1026"/>
      <c r="DX71" s="865"/>
      <c r="DY71" s="865"/>
      <c r="DZ71" s="865"/>
      <c r="EA71" s="865"/>
      <c r="EB71" s="865"/>
      <c r="EC71" s="865"/>
      <c r="ED71" s="865"/>
      <c r="EE71" s="865"/>
      <c r="EF71" s="865"/>
      <c r="EG71" s="865"/>
      <c r="EH71" s="872"/>
      <c r="EI71" s="872"/>
      <c r="EJ71" s="862"/>
      <c r="EK71" s="862"/>
      <c r="EL71" s="865">
        <f t="shared" ref="EL71" si="73">IF(OR(CU70=99.9,CU70=""),0,1)</f>
        <v>0</v>
      </c>
      <c r="EM71" s="865"/>
      <c r="EN71" s="865">
        <f>IF(入力3!AF39=" ",0,1)</f>
        <v>0</v>
      </c>
      <c r="EO71" s="865">
        <f>IF(EL71+EN71=0,0,1)</f>
        <v>0</v>
      </c>
      <c r="EP71" s="835"/>
      <c r="EQ71" s="835"/>
      <c r="ER71" s="835"/>
      <c r="ES71" s="835"/>
      <c r="ET71" s="835"/>
      <c r="EU71" s="835"/>
      <c r="EV71" s="835"/>
      <c r="EW71" s="835"/>
      <c r="EX71" s="835"/>
      <c r="EY71" s="835"/>
      <c r="EZ71" s="835"/>
      <c r="FA71" s="835"/>
      <c r="FB71" s="835"/>
      <c r="FC71" s="835"/>
      <c r="FD71" s="835"/>
      <c r="FE71" s="835"/>
      <c r="FF71" s="835"/>
      <c r="FG71" s="835"/>
      <c r="FH71" s="835"/>
      <c r="FI71" s="835"/>
      <c r="FJ71" s="835"/>
      <c r="FK71" s="835"/>
      <c r="FL71" s="835"/>
      <c r="FM71" s="835"/>
      <c r="FN71" s="835"/>
      <c r="FO71" s="835"/>
      <c r="FP71" s="835"/>
      <c r="FQ71" s="835"/>
      <c r="FR71" s="835"/>
      <c r="FS71" s="835"/>
      <c r="FT71" s="835"/>
      <c r="FU71" s="835"/>
      <c r="FV71" s="835"/>
      <c r="FW71" s="835"/>
      <c r="FX71" s="835"/>
      <c r="FY71" s="835"/>
      <c r="FZ71" s="835"/>
      <c r="GA71" s="835"/>
      <c r="GB71" s="835"/>
      <c r="GC71" s="835"/>
      <c r="GD71" s="835"/>
      <c r="GE71" s="835"/>
      <c r="GF71" s="835"/>
      <c r="GG71" s="835"/>
      <c r="GH71" s="835"/>
      <c r="GI71" s="835"/>
    </row>
    <row r="72" spans="1:191" s="892" customFormat="1" ht="12" customHeight="1">
      <c r="A72" s="1230"/>
      <c r="B72" s="1232">
        <v>2</v>
      </c>
      <c r="C72" s="1234">
        <v>8</v>
      </c>
      <c r="D72" s="1236"/>
      <c r="E72" s="1237"/>
      <c r="F72" s="1237"/>
      <c r="G72" s="1237"/>
      <c r="H72" s="1237"/>
      <c r="I72" s="1237"/>
      <c r="J72" s="1237"/>
      <c r="K72" s="1256" t="str">
        <f>IF(TRIM(入力1!A72)&lt;&gt;"",入力1!A72,"")</f>
        <v/>
      </c>
      <c r="L72" s="1258">
        <f>IF(TRIM(入力1!B72)&lt;&gt;"",入力1!B72,"")</f>
        <v>2</v>
      </c>
      <c r="M72" s="1260">
        <f>C72</f>
        <v>8</v>
      </c>
      <c r="N72" s="1184"/>
      <c r="O72" s="1262"/>
      <c r="P72" s="1262"/>
      <c r="Q72" s="1264"/>
      <c r="R72" s="1265"/>
      <c r="S72" s="1254"/>
      <c r="T72" s="1282"/>
      <c r="U72" s="1283"/>
      <c r="V72" s="1272"/>
      <c r="W72" s="1273"/>
      <c r="X72" s="1272"/>
      <c r="Y72" s="1273"/>
      <c r="Z72" s="1272"/>
      <c r="AA72" s="1273"/>
      <c r="AB72" s="1276"/>
      <c r="AC72" s="1277"/>
      <c r="AD72" s="1277"/>
      <c r="AE72" s="1278"/>
      <c r="AF72" s="1217"/>
      <c r="AG72" s="1218"/>
      <c r="AH72" s="1218"/>
      <c r="AI72" s="1219"/>
      <c r="AJ72" s="1217"/>
      <c r="AK72" s="1218"/>
      <c r="AL72" s="1218"/>
      <c r="AM72" s="1219"/>
      <c r="AN72" s="1217"/>
      <c r="AO72" s="1218"/>
      <c r="AP72" s="1218"/>
      <c r="AQ72" s="1219"/>
      <c r="AR72" s="1240"/>
      <c r="AS72" s="1241"/>
      <c r="AT72" s="1241"/>
      <c r="AU72" s="1241"/>
      <c r="AV72" s="1242"/>
      <c r="AW72" s="1188"/>
      <c r="AX72" s="1189"/>
      <c r="AY72" s="1189"/>
      <c r="AZ72" s="1189"/>
      <c r="BA72" s="1189"/>
      <c r="BB72" s="1189"/>
      <c r="BC72" s="1190"/>
      <c r="BD72" s="1188"/>
      <c r="BE72" s="1189"/>
      <c r="BF72" s="1189"/>
      <c r="BG72" s="1189"/>
      <c r="BH72" s="1189"/>
      <c r="BI72" s="1189"/>
      <c r="BJ72" s="1190"/>
      <c r="BK72" s="1077" t="str">
        <f>IF(TRIM(入力2!AL70)&lt;&gt;"",IF(入力2!AL70&gt;=100000,MID(TEXT(入力2!AL70,"000000"),1,1),""),"")</f>
        <v/>
      </c>
      <c r="BL72" s="1063" t="str">
        <f>IF(TRIM(入力2!AL70)&lt;&gt;"",IF(入力2!AL70&gt;=10000,MID(TEXT(入力2!AL70,"000000"),2,1),""),"")</f>
        <v/>
      </c>
      <c r="BM72" s="1063" t="str">
        <f>IF(TRIM(入力2!AL70)&lt;&gt;"",IF(入力2!AL70&gt;=1000,MID(TEXT(入力2!AL70,"000000"),3,1),""),"")</f>
        <v/>
      </c>
      <c r="BN72" s="1063" t="str">
        <f>IF(TRIM(入力2!AL70)&lt;&gt;"",IF(入力2!AL70&gt;=100,MID(TEXT(入力2!AL70,"000000"),4,1),""),"")</f>
        <v/>
      </c>
      <c r="BO72" s="1063" t="str">
        <f>IF(TRIM(入力2!AL70)&lt;&gt;"",IF(入力2!AL70&gt;=10,MID(TEXT(入力2!AL70,"000000"),5,1),""),"")</f>
        <v/>
      </c>
      <c r="BP72" s="1079" t="str">
        <f>IF(TRIM(入力2!AL70)&lt;&gt;"",IF(入力2!AL70&gt;=0,MID(TEXT(入力2!AL70,"000000"),6,1),""),"0")</f>
        <v>0</v>
      </c>
      <c r="BQ72" s="1077" t="str">
        <f>IF(TRIM(入力2!AM70)&lt;&gt;"",IF(入力2!AM70&gt;=100000,MID(TEXT(入力2!AM70,"000000"),1,1),""),"")</f>
        <v/>
      </c>
      <c r="BR72" s="1063" t="str">
        <f>IF(TRIM(入力2!AM70)&lt;&gt;"",IF(入力2!AM70&gt;=10000,MID(TEXT(入力2!AM70,"000000"),2,1),""),"")</f>
        <v/>
      </c>
      <c r="BS72" s="1063" t="str">
        <f>IF(TRIM(入力2!AM70)&lt;&gt;"",IF(入力2!AM70&gt;=1000,MID(TEXT(入力2!AM70,"000000"),3,1),""),"")</f>
        <v/>
      </c>
      <c r="BT72" s="1063" t="str">
        <f>IF(TRIM(入力2!AM70)&lt;&gt;"",IF(入力2!AM70&gt;=100,MID(TEXT(入力2!AM70,"000000"),4,1),""),"")</f>
        <v/>
      </c>
      <c r="BU72" s="1063" t="str">
        <f>IF(TRIM(入力2!AM70)&lt;&gt;"",IF(入力2!AM70&gt;=10,MID(TEXT(入力2!AM70,"000000"),5,1),""),"")</f>
        <v/>
      </c>
      <c r="BV72" s="1079" t="str">
        <f>IF(TRIM(入力2!AM70)&lt;&gt;"",IF(入力2!AM70&gt;=0,MID(TEXT(入力2!AM70,"000000"),6,1),""),"0")</f>
        <v>0</v>
      </c>
      <c r="BW72" s="1095" t="str">
        <f>IF(TRIM(SUM(入力2!AJ70:AK70))&lt;&gt;"",IF(SUM(入力2!AJ70:AK70)&gt;=100000,MID(TEXT(SUM(入力2!AJ70:AK70),"000000"),1,1),""),"")</f>
        <v/>
      </c>
      <c r="BX72" s="1063" t="str">
        <f>IF(TRIM(SUM(入力2!AJ70:AK70))&lt;&gt;"",IF(SUM(入力2!AJ70:AK70)&gt;=10000,MID(TEXT(SUM(入力2!AJ70:AK70),"000000"),2,1),""),"")</f>
        <v/>
      </c>
      <c r="BY72" s="1063" t="str">
        <f>IF(TRIM(SUM(入力2!AJ70:AK70))&lt;&gt;"",IF(SUM(入力2!AJ70:AK70)&gt;=1000,MID(TEXT(SUM(入力2!AJ70:AK70),"000000"),3,1),""),"")</f>
        <v/>
      </c>
      <c r="BZ72" s="1063" t="str">
        <f>IF(TRIM(SUM(入力2!AJ70:AK70))&lt;&gt;"",IF(SUM(入力2!AJ70:AK70)&gt;=100,MID(TEXT(SUM(入力2!AJ70:AK70),"000000"),4,1),""),"")</f>
        <v/>
      </c>
      <c r="CA72" s="1063" t="str">
        <f>IF(TRIM(SUM(入力2!AJ70:AK70))&lt;&gt;"",IF(SUM(入力2!AJ70:AK70)&gt;=10,MID(TEXT(SUM(入力2!AJ70:AK70),"000000"),5,1),""),"")</f>
        <v/>
      </c>
      <c r="CB72" s="1109" t="str">
        <f>IF(TRIM(SUM(入力2!AJ70:AK70))&lt;&gt;"",IF(SUM(入力2!AJ70:AK70)&gt;=0,MID(TEXT(SUM(入力2!AJ70:AK70),"000000"),6,1),""),"0")</f>
        <v>0</v>
      </c>
      <c r="CC72" s="1095" t="str">
        <f>IF(TRIM(入力3!$AF40)&lt;&gt;"",IF(入力3!$AF40&gt;=10000000,MID(TEXT(入力3!$AF40,"00000000"),1,1),""),"")</f>
        <v/>
      </c>
      <c r="CD72" s="1097" t="str">
        <f>IF(TRIM(入力3!$AF40)&lt;&gt;"",IF(入力3!$AF40&gt;=1000000,MID(TEXT(入力3!$AF40,"00000000"),2,1),""),"")</f>
        <v/>
      </c>
      <c r="CE72" s="1059" t="str">
        <f>IF(TRIM(入力3!$AF40)&lt;&gt;"",IF(入力3!$AF40&gt;=100000,MID(TEXT(入力3!$AF40,"00000000"),3,1),""),"")</f>
        <v/>
      </c>
      <c r="CF72" s="1059" t="str">
        <f>IF(TRIM(入力3!$AF40)&lt;&gt;"",IF(入力3!$AF40&gt;=10000,MID(TEXT(入力3!$AF40,"00000000"),4,1),""),"")</f>
        <v/>
      </c>
      <c r="CG72" s="1059" t="str">
        <f>IF(TRIM(入力3!$AF40)&lt;&gt;"",IF(入力3!$AF40&gt;=1000,MID(TEXT(入力3!$AF40,"00000000"),5,1),""),"")</f>
        <v/>
      </c>
      <c r="CH72" s="1059" t="str">
        <f>IF(TRIM(入力3!$AF40)&lt;&gt;"",IF(入力3!$AF40&gt;=100,MID(TEXT(入力3!$AF40,"00000000"),6,1),""),"")</f>
        <v/>
      </c>
      <c r="CI72" s="1059" t="str">
        <f>IF(TRIM(入力3!$AF40)&lt;&gt;"",IF(入力3!$AF40&gt;=10,MID(TEXT(入力3!$AF40,"00000000"),7,1),""),"")</f>
        <v/>
      </c>
      <c r="CJ72" s="1093" t="str">
        <f>IF(TRIM(入力3!$AF40)&lt;&gt;"",IF(入力3!$AF40&gt;=1,MID(TEXT(入力3!$AF40,"00000000"),8,1),""),"0")</f>
        <v>0</v>
      </c>
      <c r="CK72" s="1060" t="str">
        <f>IF(TRIM(SUMIF(入力3!$AA$9:$AE$9,"インフレ手当",入力3!AA40:AE40))&lt;&gt;"",IF(SUMIF(入力3!$AA$9:$AE$9,"インフレ手当",入力3!AA40:AE40)&gt;=1000000,MID(TEXT(SUMIF(入力3!$AA$9:$AE$9,"インフレ手当",入力3!AA40:AE40),"00000000"),2,1),""),"")</f>
        <v/>
      </c>
      <c r="CL72" s="1059" t="str">
        <f>IF(TRIM(SUMIF(入力3!$AA$9:$AE$9,"インフレ手当",入力3!AA40:AE40))&lt;&gt;"",IF(SUMIF(入力3!$AA$9:$AE$9,"インフレ手当",入力3!AA40:AE40)&gt;=100000,MID(TEXT(SUMIF(入力3!$AA$9:$AE$9,"インフレ手当",入力3!AA40:AE40),"00000000"),3,1),""),"")</f>
        <v/>
      </c>
      <c r="CM72" s="1059" t="str">
        <f>IF(TRIM(SUMIF(入力3!$AA$9:$AE$9,"インフレ手当",入力3!AA40:AE40))&lt;&gt;"",IF(SUMIF(入力3!$AA$9:$AE$9,"インフレ手当",入力3!AA40:AE40)&gt;=10000,MID(TEXT(SUMIF(入力3!$AA$9:$AE$9,"インフレ手当",入力3!AA40:AE40),"00000000"),4,1),""),"")</f>
        <v/>
      </c>
      <c r="CN72" s="1059" t="str">
        <f>IF(TRIM(SUMIF(入力3!$AA$9:$AE$9,"インフレ手当",入力3!AA40:AE40))&lt;&gt;"",IF(SUMIF(入力3!$AA$9:$AE$9,"インフレ手当",入力3!AA40:AE40)&gt;=1000,MID(TEXT(SUMIF(入力3!$AA$9:$AE$9,"インフレ手当",入力3!AA40:AE40),"00000000"),5,1),""),"")</f>
        <v/>
      </c>
      <c r="CO72" s="1059" t="str">
        <f>IF(TRIM(SUMIF(入力3!$AA$9:$AE$9,"インフレ手当",入力3!AA40:AE40))&lt;&gt;"",IF(SUMIF(入力3!$AA$9:$AE$9,"インフレ手当",入力3!AA40:AE40)&gt;=100,MID(TEXT(SUMIF(入力3!$AA$9:$AE$9,"インフレ手当",入力3!AA40:AE40),"00000000"),6,1),""),"")</f>
        <v/>
      </c>
      <c r="CP72" s="1059" t="str">
        <f>IF(TRIM(SUMIF(入力3!$AA$9:$AE$9,"インフレ手当",入力3!AA40:AE40))&lt;&gt;"",IF(SUMIF(入力3!$AA$9:$AE$9,"インフレ手当",入力3!AA40:AE40)&gt;=10,MID(TEXT(SUMIF(入力3!$AA$9:$AE$9,"インフレ手当",入力3!AA40:AE40),"00000000"),7,1),""),"")</f>
        <v/>
      </c>
      <c r="CQ72" s="1076" t="str">
        <f>IF(TRIM(SUMIF(入力3!$AA$9:$AE$9,"インフレ手当",入力3!AA40:AE40))&lt;&gt;"",IF(SUMIF(入力3!$AA$9:$AE$9,"インフレ手当",入力3!AA40:AE40)&gt;=1,MID(TEXT(SUMIF(入力3!$AA$9:$AE$9,"インフレ手当",入力3!AA40:AE40),"00000000"),8,1),""),"0")</f>
        <v/>
      </c>
      <c r="CR72" s="1077" t="str">
        <f>IF(EO73=0,"-",IF(TRIM(入力3!Z40)&lt;&gt;"",IF(入力3!Z40&gt;=100,MID(TEXT(入力3!Z40,"000"),1,1),""),"-"))</f>
        <v>-</v>
      </c>
      <c r="CS72" s="1063" t="str">
        <f>IF(EO73=0,"-",IF(TRIM(入力3!Z40)&lt;&gt;"",IF(入力3!Z40&gt;=10,MID(TEXT(入力3!Z40,"000"),2,1),""),"-"))</f>
        <v>-</v>
      </c>
      <c r="CT72" s="1079" t="str">
        <f>IF(EO73=0,"-",IF(TRIM(入力3!Z40)&lt;&gt;"",IF(入力3!Z40&gt;=1,MID(TEXT(入力3!Z40,"000"),3,1),""),"-"))</f>
        <v>-</v>
      </c>
      <c r="CU72" s="1067"/>
      <c r="CV72" s="1068"/>
      <c r="CW72" s="1069"/>
      <c r="CX72" s="1205"/>
      <c r="CY72" s="1206"/>
      <c r="CZ72" s="1207"/>
      <c r="DA72" s="1188"/>
      <c r="DB72" s="1189"/>
      <c r="DC72" s="1189"/>
      <c r="DD72" s="1189"/>
      <c r="DE72" s="1190"/>
      <c r="DF72" s="1184"/>
      <c r="DG72" s="1188"/>
      <c r="DH72" s="1189"/>
      <c r="DI72" s="1189"/>
      <c r="DJ72" s="1190"/>
      <c r="DK72" s="1184"/>
      <c r="DL72" s="1188"/>
      <c r="DM72" s="1189"/>
      <c r="DN72" s="1189"/>
      <c r="DO72" s="1189"/>
      <c r="DP72" s="1190"/>
      <c r="DQ72" s="1184"/>
      <c r="DR72" s="1188"/>
      <c r="DS72" s="1189"/>
      <c r="DT72" s="1189"/>
      <c r="DU72" s="1189"/>
      <c r="DV72" s="1189"/>
      <c r="DW72" s="1026"/>
      <c r="DX72" s="865"/>
      <c r="DY72" s="865"/>
      <c r="DZ72" s="865"/>
      <c r="EA72" s="865"/>
      <c r="EB72" s="865"/>
      <c r="EC72" s="865"/>
      <c r="ED72" s="865"/>
      <c r="EE72" s="865"/>
      <c r="EF72" s="865"/>
      <c r="EG72" s="865"/>
      <c r="EH72" s="872"/>
      <c r="EI72" s="872"/>
      <c r="EJ72" s="862"/>
      <c r="EK72" s="862"/>
      <c r="EL72" s="865"/>
      <c r="EM72" s="865"/>
      <c r="EN72" s="865"/>
      <c r="EO72" s="865"/>
      <c r="EP72" s="835"/>
      <c r="EQ72" s="835"/>
      <c r="ER72" s="835"/>
      <c r="ES72" s="835"/>
      <c r="ET72" s="835"/>
      <c r="EU72" s="835"/>
      <c r="EV72" s="835"/>
      <c r="EW72" s="835"/>
      <c r="EX72" s="835"/>
      <c r="EY72" s="835"/>
      <c r="EZ72" s="835"/>
      <c r="FA72" s="835"/>
      <c r="FB72" s="835"/>
      <c r="FC72" s="835"/>
      <c r="FD72" s="835"/>
      <c r="FE72" s="835"/>
      <c r="FF72" s="835"/>
      <c r="FG72" s="835"/>
      <c r="FH72" s="835"/>
      <c r="FI72" s="835"/>
      <c r="FJ72" s="835"/>
      <c r="FK72" s="835"/>
      <c r="FL72" s="835"/>
      <c r="FM72" s="835"/>
      <c r="FN72" s="835"/>
      <c r="FO72" s="835"/>
      <c r="FP72" s="835"/>
      <c r="FQ72" s="835"/>
      <c r="FR72" s="835"/>
      <c r="FS72" s="835"/>
      <c r="FT72" s="835"/>
      <c r="FU72" s="835"/>
      <c r="FV72" s="835"/>
      <c r="FW72" s="835"/>
      <c r="FX72" s="835"/>
      <c r="FY72" s="835"/>
      <c r="FZ72" s="835"/>
      <c r="GA72" s="835"/>
      <c r="GB72" s="835"/>
      <c r="GC72" s="835"/>
      <c r="GD72" s="835"/>
      <c r="GE72" s="835"/>
      <c r="GF72" s="835"/>
      <c r="GG72" s="835"/>
      <c r="GH72" s="835"/>
      <c r="GI72" s="835"/>
    </row>
    <row r="73" spans="1:191" s="892" customFormat="1" ht="12" customHeight="1">
      <c r="A73" s="1231"/>
      <c r="B73" s="1233"/>
      <c r="C73" s="1235"/>
      <c r="D73" s="1238"/>
      <c r="E73" s="1239"/>
      <c r="F73" s="1239"/>
      <c r="G73" s="1239"/>
      <c r="H73" s="1239"/>
      <c r="I73" s="1239"/>
      <c r="J73" s="1239"/>
      <c r="K73" s="1256"/>
      <c r="L73" s="1258"/>
      <c r="M73" s="1279"/>
      <c r="N73" s="1199"/>
      <c r="O73" s="1262"/>
      <c r="P73" s="1262"/>
      <c r="Q73" s="1280"/>
      <c r="R73" s="1281"/>
      <c r="S73" s="1294"/>
      <c r="T73" s="1282"/>
      <c r="U73" s="1283"/>
      <c r="V73" s="1284"/>
      <c r="W73" s="1285"/>
      <c r="X73" s="1284"/>
      <c r="Y73" s="1285"/>
      <c r="Z73" s="1284"/>
      <c r="AA73" s="1285"/>
      <c r="AB73" s="1227"/>
      <c r="AC73" s="1289"/>
      <c r="AD73" s="1289"/>
      <c r="AE73" s="1290"/>
      <c r="AF73" s="1286"/>
      <c r="AG73" s="1287"/>
      <c r="AH73" s="1287"/>
      <c r="AI73" s="1288"/>
      <c r="AJ73" s="1286"/>
      <c r="AK73" s="1287"/>
      <c r="AL73" s="1287"/>
      <c r="AM73" s="1288"/>
      <c r="AN73" s="1286"/>
      <c r="AO73" s="1287"/>
      <c r="AP73" s="1287"/>
      <c r="AQ73" s="1288"/>
      <c r="AR73" s="1291"/>
      <c r="AS73" s="1292"/>
      <c r="AT73" s="1292"/>
      <c r="AU73" s="1292"/>
      <c r="AV73" s="1293"/>
      <c r="AW73" s="1196"/>
      <c r="AX73" s="1197"/>
      <c r="AY73" s="1197"/>
      <c r="AZ73" s="1197"/>
      <c r="BA73" s="1197"/>
      <c r="BB73" s="1197"/>
      <c r="BC73" s="1198"/>
      <c r="BD73" s="1196"/>
      <c r="BE73" s="1197"/>
      <c r="BF73" s="1197"/>
      <c r="BG73" s="1197"/>
      <c r="BH73" s="1197"/>
      <c r="BI73" s="1197"/>
      <c r="BJ73" s="1198"/>
      <c r="BK73" s="1078"/>
      <c r="BL73" s="1064"/>
      <c r="BM73" s="1064"/>
      <c r="BN73" s="1064"/>
      <c r="BO73" s="1064"/>
      <c r="BP73" s="1080"/>
      <c r="BQ73" s="1078"/>
      <c r="BR73" s="1064"/>
      <c r="BS73" s="1064"/>
      <c r="BT73" s="1064"/>
      <c r="BU73" s="1064"/>
      <c r="BV73" s="1080"/>
      <c r="BW73" s="1096"/>
      <c r="BX73" s="1064"/>
      <c r="BY73" s="1064"/>
      <c r="BZ73" s="1064"/>
      <c r="CA73" s="1064"/>
      <c r="CB73" s="1110"/>
      <c r="CC73" s="1096"/>
      <c r="CD73" s="1098"/>
      <c r="CE73" s="1059"/>
      <c r="CF73" s="1059"/>
      <c r="CG73" s="1059"/>
      <c r="CH73" s="1059"/>
      <c r="CI73" s="1059"/>
      <c r="CJ73" s="1093"/>
      <c r="CK73" s="1060"/>
      <c r="CL73" s="1059"/>
      <c r="CM73" s="1059"/>
      <c r="CN73" s="1059"/>
      <c r="CO73" s="1059"/>
      <c r="CP73" s="1059"/>
      <c r="CQ73" s="1076"/>
      <c r="CR73" s="1078"/>
      <c r="CS73" s="1064"/>
      <c r="CT73" s="1080"/>
      <c r="CU73" s="1070"/>
      <c r="CV73" s="1071"/>
      <c r="CW73" s="1072"/>
      <c r="CX73" s="1208"/>
      <c r="CY73" s="1209"/>
      <c r="CZ73" s="1210"/>
      <c r="DA73" s="1196"/>
      <c r="DB73" s="1197"/>
      <c r="DC73" s="1197"/>
      <c r="DD73" s="1197"/>
      <c r="DE73" s="1198"/>
      <c r="DF73" s="1199"/>
      <c r="DG73" s="1196"/>
      <c r="DH73" s="1197"/>
      <c r="DI73" s="1197"/>
      <c r="DJ73" s="1198"/>
      <c r="DK73" s="1199"/>
      <c r="DL73" s="1196"/>
      <c r="DM73" s="1197"/>
      <c r="DN73" s="1197"/>
      <c r="DO73" s="1197"/>
      <c r="DP73" s="1198"/>
      <c r="DQ73" s="1199"/>
      <c r="DR73" s="1196"/>
      <c r="DS73" s="1197"/>
      <c r="DT73" s="1197"/>
      <c r="DU73" s="1197"/>
      <c r="DV73" s="1197"/>
      <c r="DW73" s="1026"/>
      <c r="DX73" s="865"/>
      <c r="DY73" s="865"/>
      <c r="DZ73" s="865"/>
      <c r="EA73" s="865"/>
      <c r="EB73" s="865"/>
      <c r="EC73" s="865"/>
      <c r="ED73" s="865"/>
      <c r="EE73" s="865"/>
      <c r="EF73" s="865"/>
      <c r="EG73" s="865"/>
      <c r="EH73" s="872"/>
      <c r="EI73" s="872"/>
      <c r="EJ73" s="862"/>
      <c r="EK73" s="862"/>
      <c r="EL73" s="865">
        <f t="shared" ref="EL73" si="74">IF(OR(CU72=99.9,CU72=""),0,1)</f>
        <v>0</v>
      </c>
      <c r="EM73" s="865"/>
      <c r="EN73" s="865">
        <f>IF(入力3!AF40=" ",0,1)</f>
        <v>0</v>
      </c>
      <c r="EO73" s="865">
        <f>IF(EL73+EN73=0,0,1)</f>
        <v>0</v>
      </c>
      <c r="EP73" s="835"/>
      <c r="EQ73" s="835"/>
      <c r="ER73" s="835"/>
      <c r="ES73" s="835"/>
      <c r="ET73" s="835"/>
      <c r="EU73" s="835"/>
      <c r="EV73" s="835"/>
      <c r="EW73" s="835"/>
      <c r="EX73" s="835"/>
      <c r="EY73" s="835"/>
      <c r="EZ73" s="835"/>
      <c r="FA73" s="835"/>
      <c r="FB73" s="835"/>
      <c r="FC73" s="835"/>
      <c r="FD73" s="835"/>
      <c r="FE73" s="835"/>
      <c r="FF73" s="835"/>
      <c r="FG73" s="835"/>
      <c r="FH73" s="835"/>
      <c r="FI73" s="835"/>
      <c r="FJ73" s="835"/>
      <c r="FK73" s="835"/>
      <c r="FL73" s="835"/>
      <c r="FM73" s="835"/>
      <c r="FN73" s="835"/>
      <c r="FO73" s="835"/>
      <c r="FP73" s="835"/>
      <c r="FQ73" s="835"/>
      <c r="FR73" s="835"/>
      <c r="FS73" s="835"/>
      <c r="FT73" s="835"/>
      <c r="FU73" s="835"/>
      <c r="FV73" s="835"/>
      <c r="FW73" s="835"/>
      <c r="FX73" s="835"/>
      <c r="FY73" s="835"/>
      <c r="FZ73" s="835"/>
      <c r="GA73" s="835"/>
      <c r="GB73" s="835"/>
      <c r="GC73" s="835"/>
      <c r="GD73" s="835"/>
      <c r="GE73" s="835"/>
      <c r="GF73" s="835"/>
      <c r="GG73" s="835"/>
      <c r="GH73" s="835"/>
      <c r="GI73" s="835"/>
    </row>
    <row r="74" spans="1:191" s="892" customFormat="1" ht="12" customHeight="1">
      <c r="A74" s="1230"/>
      <c r="B74" s="1232">
        <v>2</v>
      </c>
      <c r="C74" s="1234">
        <v>9</v>
      </c>
      <c r="D74" s="1236"/>
      <c r="E74" s="1237"/>
      <c r="F74" s="1237"/>
      <c r="G74" s="1237"/>
      <c r="H74" s="1237"/>
      <c r="I74" s="1237"/>
      <c r="J74" s="1237"/>
      <c r="K74" s="1256" t="str">
        <f>IF(TRIM(入力1!A74)&lt;&gt;"",入力1!A74,"")</f>
        <v/>
      </c>
      <c r="L74" s="1258">
        <f>IF(TRIM(入力1!B74)&lt;&gt;"",入力1!B74,"")</f>
        <v>2</v>
      </c>
      <c r="M74" s="1260">
        <f>C74</f>
        <v>9</v>
      </c>
      <c r="N74" s="1184"/>
      <c r="O74" s="1262"/>
      <c r="P74" s="1262"/>
      <c r="Q74" s="1264"/>
      <c r="R74" s="1265"/>
      <c r="S74" s="1254"/>
      <c r="T74" s="1282"/>
      <c r="U74" s="1283"/>
      <c r="V74" s="1272"/>
      <c r="W74" s="1273"/>
      <c r="X74" s="1272"/>
      <c r="Y74" s="1273"/>
      <c r="Z74" s="1272"/>
      <c r="AA74" s="1273"/>
      <c r="AB74" s="1276"/>
      <c r="AC74" s="1277"/>
      <c r="AD74" s="1277"/>
      <c r="AE74" s="1278"/>
      <c r="AF74" s="1217"/>
      <c r="AG74" s="1218"/>
      <c r="AH74" s="1218"/>
      <c r="AI74" s="1219"/>
      <c r="AJ74" s="1217"/>
      <c r="AK74" s="1218"/>
      <c r="AL74" s="1218"/>
      <c r="AM74" s="1219"/>
      <c r="AN74" s="1217"/>
      <c r="AO74" s="1218"/>
      <c r="AP74" s="1218"/>
      <c r="AQ74" s="1219"/>
      <c r="AR74" s="1240"/>
      <c r="AS74" s="1241"/>
      <c r="AT74" s="1241"/>
      <c r="AU74" s="1241"/>
      <c r="AV74" s="1242"/>
      <c r="AW74" s="1188"/>
      <c r="AX74" s="1189"/>
      <c r="AY74" s="1189"/>
      <c r="AZ74" s="1189"/>
      <c r="BA74" s="1189"/>
      <c r="BB74" s="1189"/>
      <c r="BC74" s="1190"/>
      <c r="BD74" s="1188"/>
      <c r="BE74" s="1189"/>
      <c r="BF74" s="1189"/>
      <c r="BG74" s="1189"/>
      <c r="BH74" s="1189"/>
      <c r="BI74" s="1189"/>
      <c r="BJ74" s="1190"/>
      <c r="BK74" s="1077" t="str">
        <f>IF(TRIM(入力2!AL72)&lt;&gt;"",IF(入力2!AL72&gt;=100000,MID(TEXT(入力2!AL72,"000000"),1,1),""),"")</f>
        <v/>
      </c>
      <c r="BL74" s="1063" t="str">
        <f>IF(TRIM(入力2!AL72)&lt;&gt;"",IF(入力2!AL72&gt;=10000,MID(TEXT(入力2!AL72,"000000"),2,1),""),"")</f>
        <v/>
      </c>
      <c r="BM74" s="1063" t="str">
        <f>IF(TRIM(入力2!AL72)&lt;&gt;"",IF(入力2!AL72&gt;=1000,MID(TEXT(入力2!AL72,"000000"),3,1),""),"")</f>
        <v/>
      </c>
      <c r="BN74" s="1063" t="str">
        <f>IF(TRIM(入力2!AL72)&lt;&gt;"",IF(入力2!AL72&gt;=100,MID(TEXT(入力2!AL72,"000000"),4,1),""),"")</f>
        <v/>
      </c>
      <c r="BO74" s="1063" t="str">
        <f>IF(TRIM(入力2!AL72)&lt;&gt;"",IF(入力2!AL72&gt;=10,MID(TEXT(入力2!AL72,"000000"),5,1),""),"")</f>
        <v/>
      </c>
      <c r="BP74" s="1079" t="str">
        <f>IF(TRIM(入力2!AL72)&lt;&gt;"",IF(入力2!AL72&gt;=0,MID(TEXT(入力2!AL72,"000000"),6,1),""),"0")</f>
        <v>0</v>
      </c>
      <c r="BQ74" s="1077" t="str">
        <f>IF(TRIM(入力2!AM72)&lt;&gt;"",IF(入力2!AM72&gt;=100000,MID(TEXT(入力2!AM72,"000000"),1,1),""),"")</f>
        <v/>
      </c>
      <c r="BR74" s="1063" t="str">
        <f>IF(TRIM(入力2!AM72)&lt;&gt;"",IF(入力2!AM72&gt;=10000,MID(TEXT(入力2!AM72,"000000"),2,1),""),"")</f>
        <v/>
      </c>
      <c r="BS74" s="1063" t="str">
        <f>IF(TRIM(入力2!AM72)&lt;&gt;"",IF(入力2!AM72&gt;=1000,MID(TEXT(入力2!AM72,"000000"),3,1),""),"")</f>
        <v/>
      </c>
      <c r="BT74" s="1063" t="str">
        <f>IF(TRIM(入力2!AM72)&lt;&gt;"",IF(入力2!AM72&gt;=100,MID(TEXT(入力2!AM72,"000000"),4,1),""),"")</f>
        <v/>
      </c>
      <c r="BU74" s="1063" t="str">
        <f>IF(TRIM(入力2!AM72)&lt;&gt;"",IF(入力2!AM72&gt;=10,MID(TEXT(入力2!AM72,"000000"),5,1),""),"")</f>
        <v/>
      </c>
      <c r="BV74" s="1079" t="str">
        <f>IF(TRIM(入力2!AM72)&lt;&gt;"",IF(入力2!AM72&gt;=0,MID(TEXT(入力2!AM72,"000000"),6,1),""),"0")</f>
        <v>0</v>
      </c>
      <c r="BW74" s="1095" t="str">
        <f>IF(TRIM(SUM(入力2!AJ72:AK72))&lt;&gt;"",IF(SUM(入力2!AJ72:AK72)&gt;=100000,MID(TEXT(SUM(入力2!AJ72:AK72),"000000"),1,1),""),"")</f>
        <v/>
      </c>
      <c r="BX74" s="1063" t="str">
        <f>IF(TRIM(SUM(入力2!AJ72:AK72))&lt;&gt;"",IF(SUM(入力2!AJ72:AK72)&gt;=10000,MID(TEXT(SUM(入力2!AJ72:AK72),"000000"),2,1),""),"")</f>
        <v/>
      </c>
      <c r="BY74" s="1063" t="str">
        <f>IF(TRIM(SUM(入力2!AJ72:AK72))&lt;&gt;"",IF(SUM(入力2!AJ72:AK72)&gt;=1000,MID(TEXT(SUM(入力2!AJ72:AK72),"000000"),3,1),""),"")</f>
        <v/>
      </c>
      <c r="BZ74" s="1063" t="str">
        <f>IF(TRIM(SUM(入力2!AJ72:AK72))&lt;&gt;"",IF(SUM(入力2!AJ72:AK72)&gt;=100,MID(TEXT(SUM(入力2!AJ72:AK72),"000000"),4,1),""),"")</f>
        <v/>
      </c>
      <c r="CA74" s="1063" t="str">
        <f>IF(TRIM(SUM(入力2!AJ72:AK72))&lt;&gt;"",IF(SUM(入力2!AJ72:AK72)&gt;=10,MID(TEXT(SUM(入力2!AJ72:AK72),"000000"),5,1),""),"")</f>
        <v/>
      </c>
      <c r="CB74" s="1109" t="str">
        <f>IF(TRIM(SUM(入力2!AJ72:AK72))&lt;&gt;"",IF(SUM(入力2!AJ72:AK72)&gt;=0,MID(TEXT(SUM(入力2!AJ72:AK72),"000000"),6,1),""),"0")</f>
        <v>0</v>
      </c>
      <c r="CC74" s="1095" t="str">
        <f>IF(TRIM(入力3!$AF41)&lt;&gt;"",IF(入力3!$AF41&gt;=10000000,MID(TEXT(入力3!$AF41,"00000000"),1,1),""),"")</f>
        <v/>
      </c>
      <c r="CD74" s="1097" t="str">
        <f>IF(TRIM(入力3!$AF41)&lt;&gt;"",IF(入力3!$AF41&gt;=1000000,MID(TEXT(入力3!$AF41,"00000000"),2,1),""),"")</f>
        <v/>
      </c>
      <c r="CE74" s="1059" t="str">
        <f>IF(TRIM(入力3!$AF41)&lt;&gt;"",IF(入力3!$AF41&gt;=100000,MID(TEXT(入力3!$AF41,"00000000"),3,1),""),"")</f>
        <v/>
      </c>
      <c r="CF74" s="1059" t="str">
        <f>IF(TRIM(入力3!$AF41)&lt;&gt;"",IF(入力3!$AF41&gt;=10000,MID(TEXT(入力3!$AF41,"00000000"),4,1),""),"")</f>
        <v/>
      </c>
      <c r="CG74" s="1059" t="str">
        <f>IF(TRIM(入力3!$AF41)&lt;&gt;"",IF(入力3!$AF41&gt;=1000,MID(TEXT(入力3!$AF41,"00000000"),5,1),""),"")</f>
        <v/>
      </c>
      <c r="CH74" s="1059" t="str">
        <f>IF(TRIM(入力3!$AF41)&lt;&gt;"",IF(入力3!$AF41&gt;=100,MID(TEXT(入力3!$AF41,"00000000"),6,1),""),"")</f>
        <v/>
      </c>
      <c r="CI74" s="1059" t="str">
        <f>IF(TRIM(入力3!$AF41)&lt;&gt;"",IF(入力3!$AF41&gt;=10,MID(TEXT(入力3!$AF41,"00000000"),7,1),""),"")</f>
        <v/>
      </c>
      <c r="CJ74" s="1093" t="str">
        <f>IF(TRIM(入力3!$AF41)&lt;&gt;"",IF(入力3!$AF41&gt;=1,MID(TEXT(入力3!$AF41,"00000000"),8,1),""),"0")</f>
        <v>0</v>
      </c>
      <c r="CK74" s="1060" t="str">
        <f>IF(TRIM(SUMIF(入力3!$AA$9:$AE$9,"インフレ手当",入力3!AA41:AE41))&lt;&gt;"",IF(SUMIF(入力3!$AA$9:$AE$9,"インフレ手当",入力3!AA41:AE41)&gt;=1000000,MID(TEXT(SUMIF(入力3!$AA$9:$AE$9,"インフレ手当",入力3!AA41:AE41),"00000000"),2,1),""),"")</f>
        <v/>
      </c>
      <c r="CL74" s="1059" t="str">
        <f>IF(TRIM(SUMIF(入力3!$AA$9:$AE$9,"インフレ手当",入力3!AA41:AE41))&lt;&gt;"",IF(SUMIF(入力3!$AA$9:$AE$9,"インフレ手当",入力3!AA41:AE41)&gt;=100000,MID(TEXT(SUMIF(入力3!$AA$9:$AE$9,"インフレ手当",入力3!AA41:AE41),"00000000"),3,1),""),"")</f>
        <v/>
      </c>
      <c r="CM74" s="1059" t="str">
        <f>IF(TRIM(SUMIF(入力3!$AA$9:$AE$9,"インフレ手当",入力3!AA41:AE41))&lt;&gt;"",IF(SUMIF(入力3!$AA$9:$AE$9,"インフレ手当",入力3!AA41:AE41)&gt;=10000,MID(TEXT(SUMIF(入力3!$AA$9:$AE$9,"インフレ手当",入力3!AA41:AE41),"00000000"),4,1),""),"")</f>
        <v/>
      </c>
      <c r="CN74" s="1059" t="str">
        <f>IF(TRIM(SUMIF(入力3!$AA$9:$AE$9,"インフレ手当",入力3!AA41:AE41))&lt;&gt;"",IF(SUMIF(入力3!$AA$9:$AE$9,"インフレ手当",入力3!AA41:AE41)&gt;=1000,MID(TEXT(SUMIF(入力3!$AA$9:$AE$9,"インフレ手当",入力3!AA41:AE41),"00000000"),5,1),""),"")</f>
        <v/>
      </c>
      <c r="CO74" s="1059" t="str">
        <f>IF(TRIM(SUMIF(入力3!$AA$9:$AE$9,"インフレ手当",入力3!AA41:AE41))&lt;&gt;"",IF(SUMIF(入力3!$AA$9:$AE$9,"インフレ手当",入力3!AA41:AE41)&gt;=100,MID(TEXT(SUMIF(入力3!$AA$9:$AE$9,"インフレ手当",入力3!AA41:AE41),"00000000"),6,1),""),"")</f>
        <v/>
      </c>
      <c r="CP74" s="1059" t="str">
        <f>IF(TRIM(SUMIF(入力3!$AA$9:$AE$9,"インフレ手当",入力3!AA41:AE41))&lt;&gt;"",IF(SUMIF(入力3!$AA$9:$AE$9,"インフレ手当",入力3!AA41:AE41)&gt;=10,MID(TEXT(SUMIF(入力3!$AA$9:$AE$9,"インフレ手当",入力3!AA41:AE41),"00000000"),7,1),""),"")</f>
        <v/>
      </c>
      <c r="CQ74" s="1076" t="str">
        <f>IF(TRIM(SUMIF(入力3!$AA$9:$AE$9,"インフレ手当",入力3!AA41:AE41))&lt;&gt;"",IF(SUMIF(入力3!$AA$9:$AE$9,"インフレ手当",入力3!AA41:AE41)&gt;=1,MID(TEXT(SUMIF(入力3!$AA$9:$AE$9,"インフレ手当",入力3!AA41:AE41),"00000000"),8,1),""),"0")</f>
        <v/>
      </c>
      <c r="CR74" s="1077" t="str">
        <f>IF(EO75=0,"-",IF(TRIM(入力3!Z41)&lt;&gt;"",IF(入力3!Z41&gt;=100,MID(TEXT(入力3!Z41,"000"),1,1),""),"-"))</f>
        <v>-</v>
      </c>
      <c r="CS74" s="1063" t="str">
        <f>IF(EO75=0,"-",IF(TRIM(入力3!Z41)&lt;&gt;"",IF(入力3!Z41&gt;=10,MID(TEXT(入力3!Z41,"000"),2,1),""),"-"))</f>
        <v>-</v>
      </c>
      <c r="CT74" s="1079" t="str">
        <f>IF(EO75=0,"-",IF(TRIM(入力3!Z41)&lt;&gt;"",IF(入力3!Z41&gt;=1,MID(TEXT(入力3!Z41,"000"),3,1),""),"-"))</f>
        <v>-</v>
      </c>
      <c r="CU74" s="1067"/>
      <c r="CV74" s="1068"/>
      <c r="CW74" s="1069"/>
      <c r="CX74" s="1205"/>
      <c r="CY74" s="1206"/>
      <c r="CZ74" s="1207"/>
      <c r="DA74" s="1188"/>
      <c r="DB74" s="1189"/>
      <c r="DC74" s="1189"/>
      <c r="DD74" s="1189"/>
      <c r="DE74" s="1190"/>
      <c r="DF74" s="1184"/>
      <c r="DG74" s="1188"/>
      <c r="DH74" s="1189"/>
      <c r="DI74" s="1189"/>
      <c r="DJ74" s="1190"/>
      <c r="DK74" s="1184"/>
      <c r="DL74" s="1188"/>
      <c r="DM74" s="1189"/>
      <c r="DN74" s="1189"/>
      <c r="DO74" s="1189"/>
      <c r="DP74" s="1190"/>
      <c r="DQ74" s="1184"/>
      <c r="DR74" s="1188"/>
      <c r="DS74" s="1189"/>
      <c r="DT74" s="1189"/>
      <c r="DU74" s="1189"/>
      <c r="DV74" s="1189"/>
      <c r="DW74" s="1026"/>
      <c r="DX74" s="865"/>
      <c r="DY74" s="865"/>
      <c r="DZ74" s="865"/>
      <c r="EA74" s="865"/>
      <c r="EB74" s="865"/>
      <c r="EC74" s="865"/>
      <c r="ED74" s="865"/>
      <c r="EE74" s="865"/>
      <c r="EF74" s="865"/>
      <c r="EG74" s="865"/>
      <c r="EH74" s="872"/>
      <c r="EI74" s="872"/>
      <c r="EJ74" s="862"/>
      <c r="EK74" s="862"/>
      <c r="EL74" s="865"/>
      <c r="EM74" s="865"/>
      <c r="EN74" s="865"/>
      <c r="EO74" s="865"/>
      <c r="EP74" s="835"/>
      <c r="EQ74" s="835"/>
      <c r="ER74" s="835"/>
      <c r="ES74" s="835"/>
      <c r="ET74" s="835"/>
      <c r="EU74" s="835"/>
      <c r="EV74" s="835"/>
      <c r="EW74" s="835"/>
      <c r="EX74" s="835"/>
      <c r="EY74" s="835"/>
      <c r="EZ74" s="835"/>
      <c r="FA74" s="835"/>
      <c r="FB74" s="835"/>
      <c r="FC74" s="835"/>
      <c r="FD74" s="835"/>
      <c r="FE74" s="835"/>
      <c r="FF74" s="835"/>
      <c r="FG74" s="835"/>
      <c r="FH74" s="835"/>
      <c r="FI74" s="835"/>
      <c r="FJ74" s="835"/>
      <c r="FK74" s="835"/>
      <c r="FL74" s="835"/>
      <c r="FM74" s="835"/>
      <c r="FN74" s="835"/>
      <c r="FO74" s="835"/>
      <c r="FP74" s="835"/>
      <c r="FQ74" s="835"/>
      <c r="FR74" s="835"/>
      <c r="FS74" s="835"/>
      <c r="FT74" s="835"/>
      <c r="FU74" s="835"/>
      <c r="FV74" s="835"/>
      <c r="FW74" s="835"/>
      <c r="FX74" s="835"/>
      <c r="FY74" s="835"/>
      <c r="FZ74" s="835"/>
      <c r="GA74" s="835"/>
      <c r="GB74" s="835"/>
      <c r="GC74" s="835"/>
      <c r="GD74" s="835"/>
      <c r="GE74" s="835"/>
      <c r="GF74" s="835"/>
      <c r="GG74" s="835"/>
      <c r="GH74" s="835"/>
      <c r="GI74" s="835"/>
    </row>
    <row r="75" spans="1:191" s="892" customFormat="1" ht="12" customHeight="1">
      <c r="A75" s="1231"/>
      <c r="B75" s="1233"/>
      <c r="C75" s="1235"/>
      <c r="D75" s="1238"/>
      <c r="E75" s="1239"/>
      <c r="F75" s="1239"/>
      <c r="G75" s="1239"/>
      <c r="H75" s="1239"/>
      <c r="I75" s="1239"/>
      <c r="J75" s="1239"/>
      <c r="K75" s="1256"/>
      <c r="L75" s="1258"/>
      <c r="M75" s="1279"/>
      <c r="N75" s="1199"/>
      <c r="O75" s="1262"/>
      <c r="P75" s="1262"/>
      <c r="Q75" s="1280"/>
      <c r="R75" s="1281"/>
      <c r="S75" s="1294"/>
      <c r="T75" s="1282"/>
      <c r="U75" s="1283"/>
      <c r="V75" s="1284"/>
      <c r="W75" s="1285"/>
      <c r="X75" s="1284"/>
      <c r="Y75" s="1285"/>
      <c r="Z75" s="1284"/>
      <c r="AA75" s="1285"/>
      <c r="AB75" s="1227"/>
      <c r="AC75" s="1289"/>
      <c r="AD75" s="1289"/>
      <c r="AE75" s="1290"/>
      <c r="AF75" s="1286"/>
      <c r="AG75" s="1287"/>
      <c r="AH75" s="1287"/>
      <c r="AI75" s="1288"/>
      <c r="AJ75" s="1286"/>
      <c r="AK75" s="1287"/>
      <c r="AL75" s="1287"/>
      <c r="AM75" s="1288"/>
      <c r="AN75" s="1286"/>
      <c r="AO75" s="1287"/>
      <c r="AP75" s="1287"/>
      <c r="AQ75" s="1288"/>
      <c r="AR75" s="1291"/>
      <c r="AS75" s="1292"/>
      <c r="AT75" s="1292"/>
      <c r="AU75" s="1292"/>
      <c r="AV75" s="1293"/>
      <c r="AW75" s="1196"/>
      <c r="AX75" s="1197"/>
      <c r="AY75" s="1197"/>
      <c r="AZ75" s="1197"/>
      <c r="BA75" s="1197"/>
      <c r="BB75" s="1197"/>
      <c r="BC75" s="1198"/>
      <c r="BD75" s="1196"/>
      <c r="BE75" s="1197"/>
      <c r="BF75" s="1197"/>
      <c r="BG75" s="1197"/>
      <c r="BH75" s="1197"/>
      <c r="BI75" s="1197"/>
      <c r="BJ75" s="1198"/>
      <c r="BK75" s="1078"/>
      <c r="BL75" s="1064"/>
      <c r="BM75" s="1064"/>
      <c r="BN75" s="1064"/>
      <c r="BO75" s="1064"/>
      <c r="BP75" s="1080"/>
      <c r="BQ75" s="1078"/>
      <c r="BR75" s="1064"/>
      <c r="BS75" s="1064"/>
      <c r="BT75" s="1064"/>
      <c r="BU75" s="1064"/>
      <c r="BV75" s="1080"/>
      <c r="BW75" s="1096"/>
      <c r="BX75" s="1064"/>
      <c r="BY75" s="1064"/>
      <c r="BZ75" s="1064"/>
      <c r="CA75" s="1064"/>
      <c r="CB75" s="1110"/>
      <c r="CC75" s="1096"/>
      <c r="CD75" s="1098"/>
      <c r="CE75" s="1059"/>
      <c r="CF75" s="1059"/>
      <c r="CG75" s="1059"/>
      <c r="CH75" s="1059"/>
      <c r="CI75" s="1059"/>
      <c r="CJ75" s="1093"/>
      <c r="CK75" s="1060"/>
      <c r="CL75" s="1059"/>
      <c r="CM75" s="1059"/>
      <c r="CN75" s="1059"/>
      <c r="CO75" s="1059"/>
      <c r="CP75" s="1059"/>
      <c r="CQ75" s="1076"/>
      <c r="CR75" s="1078"/>
      <c r="CS75" s="1064"/>
      <c r="CT75" s="1080"/>
      <c r="CU75" s="1070"/>
      <c r="CV75" s="1071"/>
      <c r="CW75" s="1072"/>
      <c r="CX75" s="1208"/>
      <c r="CY75" s="1209"/>
      <c r="CZ75" s="1210"/>
      <c r="DA75" s="1196"/>
      <c r="DB75" s="1197"/>
      <c r="DC75" s="1197"/>
      <c r="DD75" s="1197"/>
      <c r="DE75" s="1198"/>
      <c r="DF75" s="1199"/>
      <c r="DG75" s="1196"/>
      <c r="DH75" s="1197"/>
      <c r="DI75" s="1197"/>
      <c r="DJ75" s="1198"/>
      <c r="DK75" s="1199"/>
      <c r="DL75" s="1196"/>
      <c r="DM75" s="1197"/>
      <c r="DN75" s="1197"/>
      <c r="DO75" s="1197"/>
      <c r="DP75" s="1198"/>
      <c r="DQ75" s="1199"/>
      <c r="DR75" s="1196"/>
      <c r="DS75" s="1197"/>
      <c r="DT75" s="1197"/>
      <c r="DU75" s="1197"/>
      <c r="DV75" s="1197"/>
      <c r="DW75" s="1026"/>
      <c r="DX75" s="865"/>
      <c r="DY75" s="865"/>
      <c r="DZ75" s="865"/>
      <c r="EA75" s="865"/>
      <c r="EB75" s="865"/>
      <c r="EC75" s="865"/>
      <c r="ED75" s="865"/>
      <c r="EE75" s="865"/>
      <c r="EF75" s="865"/>
      <c r="EG75" s="865"/>
      <c r="EH75" s="872"/>
      <c r="EI75" s="872"/>
      <c r="EJ75" s="862"/>
      <c r="EK75" s="862"/>
      <c r="EL75" s="865">
        <f t="shared" ref="EL75" si="75">IF(OR(CU74=99.9,CU74=""),0,1)</f>
        <v>0</v>
      </c>
      <c r="EM75" s="865"/>
      <c r="EN75" s="865">
        <f>IF(入力3!AF41=" ",0,1)</f>
        <v>0</v>
      </c>
      <c r="EO75" s="865">
        <f>IF(EL75+EN75=0,0,1)</f>
        <v>0</v>
      </c>
      <c r="EP75" s="835"/>
      <c r="EQ75" s="835"/>
      <c r="ER75" s="835"/>
      <c r="ES75" s="835"/>
      <c r="ET75" s="835"/>
      <c r="EU75" s="835"/>
      <c r="EV75" s="835"/>
      <c r="EW75" s="835"/>
      <c r="EX75" s="835"/>
      <c r="EY75" s="835"/>
      <c r="EZ75" s="835"/>
      <c r="FA75" s="835"/>
      <c r="FB75" s="835"/>
      <c r="FC75" s="835"/>
      <c r="FD75" s="835"/>
      <c r="FE75" s="835"/>
      <c r="FF75" s="835"/>
      <c r="FG75" s="835"/>
      <c r="FH75" s="835"/>
      <c r="FI75" s="835"/>
      <c r="FJ75" s="835"/>
      <c r="FK75" s="835"/>
      <c r="FL75" s="835"/>
      <c r="FM75" s="835"/>
      <c r="FN75" s="835"/>
      <c r="FO75" s="835"/>
      <c r="FP75" s="835"/>
      <c r="FQ75" s="835"/>
      <c r="FR75" s="835"/>
      <c r="FS75" s="835"/>
      <c r="FT75" s="835"/>
      <c r="FU75" s="835"/>
      <c r="FV75" s="835"/>
      <c r="FW75" s="835"/>
      <c r="FX75" s="835"/>
      <c r="FY75" s="835"/>
      <c r="FZ75" s="835"/>
      <c r="GA75" s="835"/>
      <c r="GB75" s="835"/>
      <c r="GC75" s="835"/>
      <c r="GD75" s="835"/>
      <c r="GE75" s="835"/>
      <c r="GF75" s="835"/>
      <c r="GG75" s="835"/>
      <c r="GH75" s="835"/>
      <c r="GI75" s="835"/>
    </row>
    <row r="76" spans="1:191" s="892" customFormat="1" ht="12" customHeight="1">
      <c r="A76" s="1230"/>
      <c r="B76" s="1232">
        <v>3</v>
      </c>
      <c r="C76" s="1234">
        <v>0</v>
      </c>
      <c r="D76" s="1236"/>
      <c r="E76" s="1237"/>
      <c r="F76" s="1237"/>
      <c r="G76" s="1237"/>
      <c r="H76" s="1237"/>
      <c r="I76" s="1237"/>
      <c r="J76" s="1237"/>
      <c r="K76" s="1256" t="str">
        <f>IF(TRIM(入力1!A76)&lt;&gt;"",入力1!A76,"")</f>
        <v/>
      </c>
      <c r="L76" s="1258">
        <f>IF(TRIM(入力1!B76)&lt;&gt;"",入力1!B76,"")</f>
        <v>3</v>
      </c>
      <c r="M76" s="1260">
        <f>C76</f>
        <v>0</v>
      </c>
      <c r="N76" s="1184"/>
      <c r="O76" s="1262"/>
      <c r="P76" s="1262"/>
      <c r="Q76" s="1264"/>
      <c r="R76" s="1265"/>
      <c r="S76" s="1254"/>
      <c r="T76" s="1282"/>
      <c r="U76" s="1283"/>
      <c r="V76" s="1272"/>
      <c r="W76" s="1273"/>
      <c r="X76" s="1272"/>
      <c r="Y76" s="1273"/>
      <c r="Z76" s="1272"/>
      <c r="AA76" s="1273"/>
      <c r="AB76" s="1276"/>
      <c r="AC76" s="1277"/>
      <c r="AD76" s="1277"/>
      <c r="AE76" s="1278"/>
      <c r="AF76" s="1217"/>
      <c r="AG76" s="1218"/>
      <c r="AH76" s="1218"/>
      <c r="AI76" s="1219"/>
      <c r="AJ76" s="1217"/>
      <c r="AK76" s="1218"/>
      <c r="AL76" s="1218"/>
      <c r="AM76" s="1219"/>
      <c r="AN76" s="1217"/>
      <c r="AO76" s="1218"/>
      <c r="AP76" s="1218"/>
      <c r="AQ76" s="1219"/>
      <c r="AR76" s="1240"/>
      <c r="AS76" s="1241"/>
      <c r="AT76" s="1241"/>
      <c r="AU76" s="1241"/>
      <c r="AV76" s="1242"/>
      <c r="AW76" s="1188"/>
      <c r="AX76" s="1189"/>
      <c r="AY76" s="1189"/>
      <c r="AZ76" s="1189"/>
      <c r="BA76" s="1189"/>
      <c r="BB76" s="1189"/>
      <c r="BC76" s="1190"/>
      <c r="BD76" s="1188"/>
      <c r="BE76" s="1189"/>
      <c r="BF76" s="1189"/>
      <c r="BG76" s="1189"/>
      <c r="BH76" s="1189"/>
      <c r="BI76" s="1189"/>
      <c r="BJ76" s="1190"/>
      <c r="BK76" s="1077" t="str">
        <f>IF(TRIM(入力2!AL74)&lt;&gt;"",IF(入力2!AL74&gt;=100000,MID(TEXT(入力2!AL74,"000000"),1,1),""),"")</f>
        <v/>
      </c>
      <c r="BL76" s="1063" t="str">
        <f>IF(TRIM(入力2!AL74)&lt;&gt;"",IF(入力2!AL74&gt;=10000,MID(TEXT(入力2!AL74,"000000"),2,1),""),"")</f>
        <v/>
      </c>
      <c r="BM76" s="1063" t="str">
        <f>IF(TRIM(入力2!AL74)&lt;&gt;"",IF(入力2!AL74&gt;=1000,MID(TEXT(入力2!AL74,"000000"),3,1),""),"")</f>
        <v/>
      </c>
      <c r="BN76" s="1063" t="str">
        <f>IF(TRIM(入力2!AL74)&lt;&gt;"",IF(入力2!AL74&gt;=100,MID(TEXT(入力2!AL74,"000000"),4,1),""),"")</f>
        <v/>
      </c>
      <c r="BO76" s="1063" t="str">
        <f>IF(TRIM(入力2!AL74)&lt;&gt;"",IF(入力2!AL74&gt;=10,MID(TEXT(入力2!AL74,"000000"),5,1),""),"")</f>
        <v/>
      </c>
      <c r="BP76" s="1079" t="str">
        <f>IF(TRIM(入力2!AL74)&lt;&gt;"",IF(入力2!AL74&gt;=0,MID(TEXT(入力2!AL74,"000000"),6,1),""),"0")</f>
        <v>0</v>
      </c>
      <c r="BQ76" s="1077" t="str">
        <f>IF(TRIM(入力2!AM74)&lt;&gt;"",IF(入力2!AM74&gt;=100000,MID(TEXT(入力2!AM74,"000000"),1,1),""),"")</f>
        <v/>
      </c>
      <c r="BR76" s="1063" t="str">
        <f>IF(TRIM(入力2!AM74)&lt;&gt;"",IF(入力2!AM74&gt;=10000,MID(TEXT(入力2!AM74,"000000"),2,1),""),"")</f>
        <v/>
      </c>
      <c r="BS76" s="1063" t="str">
        <f>IF(TRIM(入力2!AM74)&lt;&gt;"",IF(入力2!AM74&gt;=1000,MID(TEXT(入力2!AM74,"000000"),3,1),""),"")</f>
        <v/>
      </c>
      <c r="BT76" s="1063" t="str">
        <f>IF(TRIM(入力2!AM74)&lt;&gt;"",IF(入力2!AM74&gt;=100,MID(TEXT(入力2!AM74,"000000"),4,1),""),"")</f>
        <v/>
      </c>
      <c r="BU76" s="1063" t="str">
        <f>IF(TRIM(入力2!AM74)&lt;&gt;"",IF(入力2!AM74&gt;=10,MID(TEXT(入力2!AM74,"000000"),5,1),""),"")</f>
        <v/>
      </c>
      <c r="BV76" s="1079" t="str">
        <f>IF(TRIM(入力2!AM74)&lt;&gt;"",IF(入力2!AM74&gt;=0,MID(TEXT(入力2!AM74,"000000"),6,1),""),"0")</f>
        <v>0</v>
      </c>
      <c r="BW76" s="1095" t="str">
        <f>IF(TRIM(SUM(入力2!AJ74:AK74))&lt;&gt;"",IF(SUM(入力2!AJ74:AK74)&gt;=100000,MID(TEXT(SUM(入力2!AJ74:AK74),"000000"),1,1),""),"")</f>
        <v/>
      </c>
      <c r="BX76" s="1063" t="str">
        <f>IF(TRIM(SUM(入力2!AJ74:AK74))&lt;&gt;"",IF(SUM(入力2!AJ74:AK74)&gt;=10000,MID(TEXT(SUM(入力2!AJ74:AK74),"000000"),2,1),""),"")</f>
        <v/>
      </c>
      <c r="BY76" s="1063" t="str">
        <f>IF(TRIM(SUM(入力2!AJ74:AK74))&lt;&gt;"",IF(SUM(入力2!AJ74:AK74)&gt;=1000,MID(TEXT(SUM(入力2!AJ74:AK74),"000000"),3,1),""),"")</f>
        <v/>
      </c>
      <c r="BZ76" s="1063" t="str">
        <f>IF(TRIM(SUM(入力2!AJ74:AK74))&lt;&gt;"",IF(SUM(入力2!AJ74:AK74)&gt;=100,MID(TEXT(SUM(入力2!AJ74:AK74),"000000"),4,1),""),"")</f>
        <v/>
      </c>
      <c r="CA76" s="1063" t="str">
        <f>IF(TRIM(SUM(入力2!AJ74:AK74))&lt;&gt;"",IF(SUM(入力2!AJ74:AK74)&gt;=10,MID(TEXT(SUM(入力2!AJ74:AK74),"000000"),5,1),""),"")</f>
        <v/>
      </c>
      <c r="CB76" s="1109" t="str">
        <f>IF(TRIM(SUM(入力2!AJ74:AK74))&lt;&gt;"",IF(SUM(入力2!AJ74:AK74)&gt;=0,MID(TEXT(SUM(入力2!AJ74:AK74),"000000"),6,1),""),"0")</f>
        <v>0</v>
      </c>
      <c r="CC76" s="1095" t="str">
        <f>IF(TRIM(入力3!$AF42)&lt;&gt;"",IF(入力3!$AF42&gt;=10000000,MID(TEXT(入力3!$AF42,"00000000"),1,1),""),"")</f>
        <v/>
      </c>
      <c r="CD76" s="1097" t="str">
        <f>IF(TRIM(入力3!$AF42)&lt;&gt;"",IF(入力3!$AF42&gt;=1000000,MID(TEXT(入力3!$AF42,"00000000"),2,1),""),"")</f>
        <v/>
      </c>
      <c r="CE76" s="1059" t="str">
        <f>IF(TRIM(入力3!$AF42)&lt;&gt;"",IF(入力3!$AF42&gt;=100000,MID(TEXT(入力3!$AF42,"00000000"),3,1),""),"")</f>
        <v/>
      </c>
      <c r="CF76" s="1059" t="str">
        <f>IF(TRIM(入力3!$AF42)&lt;&gt;"",IF(入力3!$AF42&gt;=10000,MID(TEXT(入力3!$AF42,"00000000"),4,1),""),"")</f>
        <v/>
      </c>
      <c r="CG76" s="1059" t="str">
        <f>IF(TRIM(入力3!$AF42)&lt;&gt;"",IF(入力3!$AF42&gt;=1000,MID(TEXT(入力3!$AF42,"00000000"),5,1),""),"")</f>
        <v/>
      </c>
      <c r="CH76" s="1059" t="str">
        <f>IF(TRIM(入力3!$AF42)&lt;&gt;"",IF(入力3!$AF42&gt;=100,MID(TEXT(入力3!$AF42,"00000000"),6,1),""),"")</f>
        <v/>
      </c>
      <c r="CI76" s="1059" t="str">
        <f>IF(TRIM(入力3!$AF42)&lt;&gt;"",IF(入力3!$AF42&gt;=10,MID(TEXT(入力3!$AF42,"00000000"),7,1),""),"")</f>
        <v/>
      </c>
      <c r="CJ76" s="1093" t="str">
        <f>IF(TRIM(入力3!$AF42)&lt;&gt;"",IF(入力3!$AF42&gt;=1,MID(TEXT(入力3!$AF42,"00000000"),8,1),""),"0")</f>
        <v>0</v>
      </c>
      <c r="CK76" s="1060" t="str">
        <f>IF(TRIM(SUMIF(入力3!$AA$9:$AE$9,"インフレ手当",入力3!AA42:AE42))&lt;&gt;"",IF(SUMIF(入力3!$AA$9:$AE$9,"インフレ手当",入力3!AA42:AE42)&gt;=1000000,MID(TEXT(SUMIF(入力3!$AA$9:$AE$9,"インフレ手当",入力3!AA42:AE42),"00000000"),2,1),""),"")</f>
        <v/>
      </c>
      <c r="CL76" s="1059" t="str">
        <f>IF(TRIM(SUMIF(入力3!$AA$9:$AE$9,"インフレ手当",入力3!AA42:AE42))&lt;&gt;"",IF(SUMIF(入力3!$AA$9:$AE$9,"インフレ手当",入力3!AA42:AE42)&gt;=100000,MID(TEXT(SUMIF(入力3!$AA$9:$AE$9,"インフレ手当",入力3!AA42:AE42),"00000000"),3,1),""),"")</f>
        <v/>
      </c>
      <c r="CM76" s="1059" t="str">
        <f>IF(TRIM(SUMIF(入力3!$AA$9:$AE$9,"インフレ手当",入力3!AA42:AE42))&lt;&gt;"",IF(SUMIF(入力3!$AA$9:$AE$9,"インフレ手当",入力3!AA42:AE42)&gt;=10000,MID(TEXT(SUMIF(入力3!$AA$9:$AE$9,"インフレ手当",入力3!AA42:AE42),"00000000"),4,1),""),"")</f>
        <v/>
      </c>
      <c r="CN76" s="1059" t="str">
        <f>IF(TRIM(SUMIF(入力3!$AA$9:$AE$9,"インフレ手当",入力3!AA42:AE42))&lt;&gt;"",IF(SUMIF(入力3!$AA$9:$AE$9,"インフレ手当",入力3!AA42:AE42)&gt;=1000,MID(TEXT(SUMIF(入力3!$AA$9:$AE$9,"インフレ手当",入力3!AA42:AE42),"00000000"),5,1),""),"")</f>
        <v/>
      </c>
      <c r="CO76" s="1059" t="str">
        <f>IF(TRIM(SUMIF(入力3!$AA$9:$AE$9,"インフレ手当",入力3!AA42:AE42))&lt;&gt;"",IF(SUMIF(入力3!$AA$9:$AE$9,"インフレ手当",入力3!AA42:AE42)&gt;=100,MID(TEXT(SUMIF(入力3!$AA$9:$AE$9,"インフレ手当",入力3!AA42:AE42),"00000000"),6,1),""),"")</f>
        <v/>
      </c>
      <c r="CP76" s="1059" t="str">
        <f>IF(TRIM(SUMIF(入力3!$AA$9:$AE$9,"インフレ手当",入力3!AA42:AE42))&lt;&gt;"",IF(SUMIF(入力3!$AA$9:$AE$9,"インフレ手当",入力3!AA42:AE42)&gt;=10,MID(TEXT(SUMIF(入力3!$AA$9:$AE$9,"インフレ手当",入力3!AA42:AE42),"00000000"),7,1),""),"")</f>
        <v/>
      </c>
      <c r="CQ76" s="1076" t="str">
        <f>IF(TRIM(SUMIF(入力3!$AA$9:$AE$9,"インフレ手当",入力3!AA42:AE42))&lt;&gt;"",IF(SUMIF(入力3!$AA$9:$AE$9,"インフレ手当",入力3!AA42:AE42)&gt;=1,MID(TEXT(SUMIF(入力3!$AA$9:$AE$9,"インフレ手当",入力3!AA42:AE42),"00000000"),8,1),""),"0")</f>
        <v/>
      </c>
      <c r="CR76" s="1077" t="str">
        <f>IF(EO77=0,"-",IF(TRIM(入力3!Z42)&lt;&gt;"",IF(入力3!Z42&gt;=100,MID(TEXT(入力3!Z42,"000"),1,1),""),"-"))</f>
        <v>-</v>
      </c>
      <c r="CS76" s="1063" t="str">
        <f>IF(EO77=0,"-",IF(TRIM(入力3!Z42)&lt;&gt;"",IF(入力3!Z42&gt;=10,MID(TEXT(入力3!Z42,"000"),2,1),""),"-"))</f>
        <v>-</v>
      </c>
      <c r="CT76" s="1079" t="str">
        <f>IF(EO77=0,"-",IF(TRIM(入力3!Z42)&lt;&gt;"",IF(入力3!Z42&gt;=1,MID(TEXT(入力3!Z42,"000"),3,1),""),"-"))</f>
        <v>-</v>
      </c>
      <c r="CU76" s="1067"/>
      <c r="CV76" s="1068"/>
      <c r="CW76" s="1069"/>
      <c r="CX76" s="1205"/>
      <c r="CY76" s="1206"/>
      <c r="CZ76" s="1207"/>
      <c r="DA76" s="1188"/>
      <c r="DB76" s="1189"/>
      <c r="DC76" s="1189"/>
      <c r="DD76" s="1189"/>
      <c r="DE76" s="1190"/>
      <c r="DF76" s="1184"/>
      <c r="DG76" s="1188"/>
      <c r="DH76" s="1189"/>
      <c r="DI76" s="1189"/>
      <c r="DJ76" s="1190"/>
      <c r="DK76" s="1184"/>
      <c r="DL76" s="1188"/>
      <c r="DM76" s="1189"/>
      <c r="DN76" s="1189"/>
      <c r="DO76" s="1189"/>
      <c r="DP76" s="1190"/>
      <c r="DQ76" s="1184"/>
      <c r="DR76" s="1188"/>
      <c r="DS76" s="1189"/>
      <c r="DT76" s="1189"/>
      <c r="DU76" s="1189"/>
      <c r="DV76" s="1189"/>
      <c r="DW76" s="1026"/>
      <c r="DX76" s="865"/>
      <c r="DY76" s="865"/>
      <c r="DZ76" s="865"/>
      <c r="EA76" s="865"/>
      <c r="EB76" s="865"/>
      <c r="EC76" s="865"/>
      <c r="ED76" s="865"/>
      <c r="EE76" s="865"/>
      <c r="EF76" s="865"/>
      <c r="EG76" s="865"/>
      <c r="EH76" s="872"/>
      <c r="EI76" s="872"/>
      <c r="EJ76" s="862"/>
      <c r="EK76" s="862"/>
      <c r="EL76" s="865"/>
      <c r="EM76" s="865"/>
      <c r="EN76" s="865"/>
      <c r="EO76" s="865"/>
      <c r="EP76" s="835"/>
      <c r="EQ76" s="835"/>
      <c r="ER76" s="835"/>
      <c r="ES76" s="835"/>
      <c r="ET76" s="835"/>
      <c r="EU76" s="835"/>
      <c r="EV76" s="835"/>
      <c r="EW76" s="835"/>
      <c r="EX76" s="835"/>
      <c r="EY76" s="835"/>
      <c r="EZ76" s="835"/>
      <c r="FA76" s="835"/>
      <c r="FB76" s="835"/>
      <c r="FC76" s="835"/>
      <c r="FD76" s="835"/>
      <c r="FE76" s="835"/>
      <c r="FF76" s="835"/>
      <c r="FG76" s="835"/>
      <c r="FH76" s="835"/>
      <c r="FI76" s="835"/>
      <c r="FJ76" s="835"/>
      <c r="FK76" s="835"/>
      <c r="FL76" s="835"/>
      <c r="FM76" s="835"/>
      <c r="FN76" s="835"/>
      <c r="FO76" s="835"/>
      <c r="FP76" s="835"/>
      <c r="FQ76" s="835"/>
      <c r="FR76" s="835"/>
      <c r="FS76" s="835"/>
      <c r="FT76" s="835"/>
      <c r="FU76" s="835"/>
      <c r="FV76" s="835"/>
      <c r="FW76" s="835"/>
      <c r="FX76" s="835"/>
      <c r="FY76" s="835"/>
      <c r="FZ76" s="835"/>
      <c r="GA76" s="835"/>
      <c r="GB76" s="835"/>
      <c r="GC76" s="835"/>
      <c r="GD76" s="835"/>
      <c r="GE76" s="835"/>
      <c r="GF76" s="835"/>
      <c r="GG76" s="835"/>
      <c r="GH76" s="835"/>
      <c r="GI76" s="835"/>
    </row>
    <row r="77" spans="1:191" s="892" customFormat="1" ht="12" customHeight="1">
      <c r="A77" s="1231"/>
      <c r="B77" s="1233"/>
      <c r="C77" s="1235"/>
      <c r="D77" s="1238"/>
      <c r="E77" s="1239"/>
      <c r="F77" s="1239"/>
      <c r="G77" s="1239"/>
      <c r="H77" s="1239"/>
      <c r="I77" s="1239"/>
      <c r="J77" s="1239"/>
      <c r="K77" s="1256"/>
      <c r="L77" s="1258"/>
      <c r="M77" s="1279"/>
      <c r="N77" s="1199"/>
      <c r="O77" s="1262"/>
      <c r="P77" s="1262"/>
      <c r="Q77" s="1280"/>
      <c r="R77" s="1281"/>
      <c r="S77" s="1294"/>
      <c r="T77" s="1282"/>
      <c r="U77" s="1283"/>
      <c r="V77" s="1284"/>
      <c r="W77" s="1285"/>
      <c r="X77" s="1284"/>
      <c r="Y77" s="1285"/>
      <c r="Z77" s="1284"/>
      <c r="AA77" s="1285"/>
      <c r="AB77" s="1227"/>
      <c r="AC77" s="1289"/>
      <c r="AD77" s="1289"/>
      <c r="AE77" s="1290"/>
      <c r="AF77" s="1286"/>
      <c r="AG77" s="1287"/>
      <c r="AH77" s="1287"/>
      <c r="AI77" s="1288"/>
      <c r="AJ77" s="1286"/>
      <c r="AK77" s="1287"/>
      <c r="AL77" s="1287"/>
      <c r="AM77" s="1288"/>
      <c r="AN77" s="1286"/>
      <c r="AO77" s="1287"/>
      <c r="AP77" s="1287"/>
      <c r="AQ77" s="1288"/>
      <c r="AR77" s="1291"/>
      <c r="AS77" s="1292"/>
      <c r="AT77" s="1292"/>
      <c r="AU77" s="1292"/>
      <c r="AV77" s="1293"/>
      <c r="AW77" s="1196"/>
      <c r="AX77" s="1197"/>
      <c r="AY77" s="1197"/>
      <c r="AZ77" s="1197"/>
      <c r="BA77" s="1197"/>
      <c r="BB77" s="1197"/>
      <c r="BC77" s="1198"/>
      <c r="BD77" s="1196"/>
      <c r="BE77" s="1197"/>
      <c r="BF77" s="1197"/>
      <c r="BG77" s="1197"/>
      <c r="BH77" s="1197"/>
      <c r="BI77" s="1197"/>
      <c r="BJ77" s="1198"/>
      <c r="BK77" s="1078"/>
      <c r="BL77" s="1064"/>
      <c r="BM77" s="1064"/>
      <c r="BN77" s="1064"/>
      <c r="BO77" s="1064"/>
      <c r="BP77" s="1080"/>
      <c r="BQ77" s="1078"/>
      <c r="BR77" s="1064"/>
      <c r="BS77" s="1064"/>
      <c r="BT77" s="1064"/>
      <c r="BU77" s="1064"/>
      <c r="BV77" s="1080"/>
      <c r="BW77" s="1096"/>
      <c r="BX77" s="1064"/>
      <c r="BY77" s="1064"/>
      <c r="BZ77" s="1064"/>
      <c r="CA77" s="1064"/>
      <c r="CB77" s="1110"/>
      <c r="CC77" s="1096"/>
      <c r="CD77" s="1098"/>
      <c r="CE77" s="1059"/>
      <c r="CF77" s="1059"/>
      <c r="CG77" s="1059"/>
      <c r="CH77" s="1059"/>
      <c r="CI77" s="1059"/>
      <c r="CJ77" s="1093"/>
      <c r="CK77" s="1060"/>
      <c r="CL77" s="1059"/>
      <c r="CM77" s="1059"/>
      <c r="CN77" s="1059"/>
      <c r="CO77" s="1059"/>
      <c r="CP77" s="1059"/>
      <c r="CQ77" s="1076"/>
      <c r="CR77" s="1078"/>
      <c r="CS77" s="1064"/>
      <c r="CT77" s="1080"/>
      <c r="CU77" s="1070"/>
      <c r="CV77" s="1071"/>
      <c r="CW77" s="1072"/>
      <c r="CX77" s="1208"/>
      <c r="CY77" s="1209"/>
      <c r="CZ77" s="1210"/>
      <c r="DA77" s="1196"/>
      <c r="DB77" s="1197"/>
      <c r="DC77" s="1197"/>
      <c r="DD77" s="1197"/>
      <c r="DE77" s="1198"/>
      <c r="DF77" s="1199"/>
      <c r="DG77" s="1196"/>
      <c r="DH77" s="1197"/>
      <c r="DI77" s="1197"/>
      <c r="DJ77" s="1198"/>
      <c r="DK77" s="1199"/>
      <c r="DL77" s="1196"/>
      <c r="DM77" s="1197"/>
      <c r="DN77" s="1197"/>
      <c r="DO77" s="1197"/>
      <c r="DP77" s="1198"/>
      <c r="DQ77" s="1199"/>
      <c r="DR77" s="1196"/>
      <c r="DS77" s="1197"/>
      <c r="DT77" s="1197"/>
      <c r="DU77" s="1197"/>
      <c r="DV77" s="1197"/>
      <c r="DW77" s="1026"/>
      <c r="DX77" s="865"/>
      <c r="DY77" s="865"/>
      <c r="DZ77" s="865"/>
      <c r="EA77" s="865"/>
      <c r="EB77" s="865"/>
      <c r="EC77" s="865"/>
      <c r="ED77" s="865"/>
      <c r="EE77" s="865"/>
      <c r="EF77" s="865"/>
      <c r="EG77" s="865"/>
      <c r="EH77" s="872"/>
      <c r="EI77" s="872"/>
      <c r="EJ77" s="862"/>
      <c r="EK77" s="862"/>
      <c r="EL77" s="865">
        <f t="shared" ref="EL77" si="76">IF(OR(CU76=99.9,CU76=""),0,1)</f>
        <v>0</v>
      </c>
      <c r="EM77" s="865"/>
      <c r="EN77" s="865">
        <f>IF(入力3!AF42=" ",0,1)</f>
        <v>0</v>
      </c>
      <c r="EO77" s="865">
        <f>IF(EL77+EN77=0,0,1)</f>
        <v>0</v>
      </c>
      <c r="EP77" s="835"/>
      <c r="EQ77" s="835"/>
      <c r="ER77" s="835"/>
      <c r="ES77" s="835"/>
      <c r="ET77" s="835"/>
      <c r="EU77" s="835"/>
      <c r="EV77" s="835"/>
      <c r="EW77" s="835"/>
      <c r="EX77" s="835"/>
      <c r="EY77" s="835"/>
      <c r="EZ77" s="835"/>
      <c r="FA77" s="835"/>
      <c r="FB77" s="835"/>
      <c r="FC77" s="835"/>
      <c r="FD77" s="835"/>
      <c r="FE77" s="835"/>
      <c r="FF77" s="835"/>
      <c r="FG77" s="835"/>
      <c r="FH77" s="835"/>
      <c r="FI77" s="835"/>
      <c r="FJ77" s="835"/>
      <c r="FK77" s="835"/>
      <c r="FL77" s="835"/>
      <c r="FM77" s="835"/>
      <c r="FN77" s="835"/>
      <c r="FO77" s="835"/>
      <c r="FP77" s="835"/>
      <c r="FQ77" s="835"/>
      <c r="FR77" s="835"/>
      <c r="FS77" s="835"/>
      <c r="FT77" s="835"/>
      <c r="FU77" s="835"/>
      <c r="FV77" s="835"/>
      <c r="FW77" s="835"/>
      <c r="FX77" s="835"/>
      <c r="FY77" s="835"/>
      <c r="FZ77" s="835"/>
      <c r="GA77" s="835"/>
      <c r="GB77" s="835"/>
      <c r="GC77" s="835"/>
      <c r="GD77" s="835"/>
      <c r="GE77" s="835"/>
      <c r="GF77" s="835"/>
      <c r="GG77" s="835"/>
      <c r="GH77" s="835"/>
      <c r="GI77" s="835"/>
    </row>
    <row r="78" spans="1:191" s="892" customFormat="1" ht="12" customHeight="1">
      <c r="A78" s="1230"/>
      <c r="B78" s="1232">
        <v>3</v>
      </c>
      <c r="C78" s="1234">
        <v>1</v>
      </c>
      <c r="D78" s="1236"/>
      <c r="E78" s="1237"/>
      <c r="F78" s="1237"/>
      <c r="G78" s="1237"/>
      <c r="H78" s="1237"/>
      <c r="I78" s="1237"/>
      <c r="J78" s="1237"/>
      <c r="K78" s="1256" t="str">
        <f>IF(TRIM(入力1!A78)&lt;&gt;"",入力1!A78,"")</f>
        <v/>
      </c>
      <c r="L78" s="1258">
        <f>IF(TRIM(入力1!B78)&lt;&gt;"",入力1!B78,"")</f>
        <v>3</v>
      </c>
      <c r="M78" s="1260">
        <f>C78</f>
        <v>1</v>
      </c>
      <c r="N78" s="1184"/>
      <c r="O78" s="1262"/>
      <c r="P78" s="1262"/>
      <c r="Q78" s="1264"/>
      <c r="R78" s="1265"/>
      <c r="S78" s="1254"/>
      <c r="T78" s="1282"/>
      <c r="U78" s="1283"/>
      <c r="V78" s="1272"/>
      <c r="W78" s="1273"/>
      <c r="X78" s="1272"/>
      <c r="Y78" s="1273"/>
      <c r="Z78" s="1272"/>
      <c r="AA78" s="1273"/>
      <c r="AB78" s="1276"/>
      <c r="AC78" s="1277"/>
      <c r="AD78" s="1277"/>
      <c r="AE78" s="1278"/>
      <c r="AF78" s="1217"/>
      <c r="AG78" s="1218"/>
      <c r="AH78" s="1218"/>
      <c r="AI78" s="1219"/>
      <c r="AJ78" s="1217"/>
      <c r="AK78" s="1218"/>
      <c r="AL78" s="1218"/>
      <c r="AM78" s="1219"/>
      <c r="AN78" s="1217"/>
      <c r="AO78" s="1218"/>
      <c r="AP78" s="1218"/>
      <c r="AQ78" s="1219"/>
      <c r="AR78" s="1240"/>
      <c r="AS78" s="1241"/>
      <c r="AT78" s="1241"/>
      <c r="AU78" s="1241"/>
      <c r="AV78" s="1242"/>
      <c r="AW78" s="1188"/>
      <c r="AX78" s="1189"/>
      <c r="AY78" s="1189"/>
      <c r="AZ78" s="1189"/>
      <c r="BA78" s="1189"/>
      <c r="BB78" s="1189"/>
      <c r="BC78" s="1190"/>
      <c r="BD78" s="1188"/>
      <c r="BE78" s="1189"/>
      <c r="BF78" s="1189"/>
      <c r="BG78" s="1189"/>
      <c r="BH78" s="1189"/>
      <c r="BI78" s="1189"/>
      <c r="BJ78" s="1190"/>
      <c r="BK78" s="1077" t="str">
        <f>IF(TRIM(入力2!AL76)&lt;&gt;"",IF(入力2!AL76&gt;=100000,MID(TEXT(入力2!AL76,"000000"),1,1),""),"")</f>
        <v/>
      </c>
      <c r="BL78" s="1063" t="str">
        <f>IF(TRIM(入力2!AL76)&lt;&gt;"",IF(入力2!AL76&gt;=10000,MID(TEXT(入力2!AL76,"000000"),2,1),""),"")</f>
        <v/>
      </c>
      <c r="BM78" s="1063" t="str">
        <f>IF(TRIM(入力2!AL76)&lt;&gt;"",IF(入力2!AL76&gt;=1000,MID(TEXT(入力2!AL76,"000000"),3,1),""),"")</f>
        <v/>
      </c>
      <c r="BN78" s="1063" t="str">
        <f>IF(TRIM(入力2!AL76)&lt;&gt;"",IF(入力2!AL76&gt;=100,MID(TEXT(入力2!AL76,"000000"),4,1),""),"")</f>
        <v/>
      </c>
      <c r="BO78" s="1063" t="str">
        <f>IF(TRIM(入力2!AL76)&lt;&gt;"",IF(入力2!AL76&gt;=10,MID(TEXT(入力2!AL76,"000000"),5,1),""),"")</f>
        <v/>
      </c>
      <c r="BP78" s="1079" t="str">
        <f>IF(TRIM(入力2!AL76)&lt;&gt;"",IF(入力2!AL76&gt;=0,MID(TEXT(入力2!AL76,"000000"),6,1),""),"0")</f>
        <v>0</v>
      </c>
      <c r="BQ78" s="1077" t="str">
        <f>IF(TRIM(入力2!AM76)&lt;&gt;"",IF(入力2!AM76&gt;=100000,MID(TEXT(入力2!AM76,"000000"),1,1),""),"")</f>
        <v/>
      </c>
      <c r="BR78" s="1063" t="str">
        <f>IF(TRIM(入力2!AM76)&lt;&gt;"",IF(入力2!AM76&gt;=10000,MID(TEXT(入力2!AM76,"000000"),2,1),""),"")</f>
        <v/>
      </c>
      <c r="BS78" s="1063" t="str">
        <f>IF(TRIM(入力2!AM76)&lt;&gt;"",IF(入力2!AM76&gt;=1000,MID(TEXT(入力2!AM76,"000000"),3,1),""),"")</f>
        <v/>
      </c>
      <c r="BT78" s="1063" t="str">
        <f>IF(TRIM(入力2!AM76)&lt;&gt;"",IF(入力2!AM76&gt;=100,MID(TEXT(入力2!AM76,"000000"),4,1),""),"")</f>
        <v/>
      </c>
      <c r="BU78" s="1063" t="str">
        <f>IF(TRIM(入力2!AM76)&lt;&gt;"",IF(入力2!AM76&gt;=10,MID(TEXT(入力2!AM76,"000000"),5,1),""),"")</f>
        <v/>
      </c>
      <c r="BV78" s="1079" t="str">
        <f>IF(TRIM(入力2!AM76)&lt;&gt;"",IF(入力2!AM76&gt;=0,MID(TEXT(入力2!AM76,"000000"),6,1),""),"0")</f>
        <v>0</v>
      </c>
      <c r="BW78" s="1095" t="str">
        <f>IF(TRIM(SUM(入力2!AJ76:AK76))&lt;&gt;"",IF(SUM(入力2!AJ76:AK76)&gt;=100000,MID(TEXT(SUM(入力2!AJ76:AK76),"000000"),1,1),""),"")</f>
        <v/>
      </c>
      <c r="BX78" s="1063" t="str">
        <f>IF(TRIM(SUM(入力2!AJ76:AK76))&lt;&gt;"",IF(SUM(入力2!AJ76:AK76)&gt;=10000,MID(TEXT(SUM(入力2!AJ76:AK76),"000000"),2,1),""),"")</f>
        <v/>
      </c>
      <c r="BY78" s="1063" t="str">
        <f>IF(TRIM(SUM(入力2!AJ76:AK76))&lt;&gt;"",IF(SUM(入力2!AJ76:AK76)&gt;=1000,MID(TEXT(SUM(入力2!AJ76:AK76),"000000"),3,1),""),"")</f>
        <v/>
      </c>
      <c r="BZ78" s="1063" t="str">
        <f>IF(TRIM(SUM(入力2!AJ76:AK76))&lt;&gt;"",IF(SUM(入力2!AJ76:AK76)&gt;=100,MID(TEXT(SUM(入力2!AJ76:AK76),"000000"),4,1),""),"")</f>
        <v/>
      </c>
      <c r="CA78" s="1063" t="str">
        <f>IF(TRIM(SUM(入力2!AJ76:AK76))&lt;&gt;"",IF(SUM(入力2!AJ76:AK76)&gt;=10,MID(TEXT(SUM(入力2!AJ76:AK76),"000000"),5,1),""),"")</f>
        <v/>
      </c>
      <c r="CB78" s="1109" t="str">
        <f>IF(TRIM(SUM(入力2!AJ76:AK76))&lt;&gt;"",IF(SUM(入力2!AJ76:AK76)&gt;=0,MID(TEXT(SUM(入力2!AJ76:AK76),"000000"),6,1),""),"0")</f>
        <v>0</v>
      </c>
      <c r="CC78" s="1095" t="str">
        <f>IF(TRIM(入力3!$AF43)&lt;&gt;"",IF(入力3!$AF43&gt;=10000000,MID(TEXT(入力3!$AF43,"00000000"),1,1),""),"")</f>
        <v/>
      </c>
      <c r="CD78" s="1097" t="str">
        <f>IF(TRIM(入力3!$AF43)&lt;&gt;"",IF(入力3!$AF43&gt;=1000000,MID(TEXT(入力3!$AF43,"00000000"),2,1),""),"")</f>
        <v/>
      </c>
      <c r="CE78" s="1059" t="str">
        <f>IF(TRIM(入力3!$AF43)&lt;&gt;"",IF(入力3!$AF43&gt;=100000,MID(TEXT(入力3!$AF43,"00000000"),3,1),""),"")</f>
        <v/>
      </c>
      <c r="CF78" s="1059" t="str">
        <f>IF(TRIM(入力3!$AF43)&lt;&gt;"",IF(入力3!$AF43&gt;=10000,MID(TEXT(入力3!$AF43,"00000000"),4,1),""),"")</f>
        <v/>
      </c>
      <c r="CG78" s="1059" t="str">
        <f>IF(TRIM(入力3!$AF43)&lt;&gt;"",IF(入力3!$AF43&gt;=1000,MID(TEXT(入力3!$AF43,"00000000"),5,1),""),"")</f>
        <v/>
      </c>
      <c r="CH78" s="1059" t="str">
        <f>IF(TRIM(入力3!$AF43)&lt;&gt;"",IF(入力3!$AF43&gt;=100,MID(TEXT(入力3!$AF43,"00000000"),6,1),""),"")</f>
        <v/>
      </c>
      <c r="CI78" s="1059" t="str">
        <f>IF(TRIM(入力3!$AF43)&lt;&gt;"",IF(入力3!$AF43&gt;=10,MID(TEXT(入力3!$AF43,"00000000"),7,1),""),"")</f>
        <v/>
      </c>
      <c r="CJ78" s="1093" t="str">
        <f>IF(TRIM(入力3!$AF43)&lt;&gt;"",IF(入力3!$AF43&gt;=1,MID(TEXT(入力3!$AF43,"00000000"),8,1),""),"0")</f>
        <v>0</v>
      </c>
      <c r="CK78" s="1060" t="str">
        <f>IF(TRIM(SUMIF(入力3!$AA$9:$AE$9,"インフレ手当",入力3!AA43:AE43))&lt;&gt;"",IF(SUMIF(入力3!$AA$9:$AE$9,"インフレ手当",入力3!AA43:AE43)&gt;=1000000,MID(TEXT(SUMIF(入力3!$AA$9:$AE$9,"インフレ手当",入力3!AA43:AE43),"00000000"),2,1),""),"")</f>
        <v/>
      </c>
      <c r="CL78" s="1059" t="str">
        <f>IF(TRIM(SUMIF(入力3!$AA$9:$AE$9,"インフレ手当",入力3!AA43:AE43))&lt;&gt;"",IF(SUMIF(入力3!$AA$9:$AE$9,"インフレ手当",入力3!AA43:AE43)&gt;=100000,MID(TEXT(SUMIF(入力3!$AA$9:$AE$9,"インフレ手当",入力3!AA43:AE43),"00000000"),3,1),""),"")</f>
        <v/>
      </c>
      <c r="CM78" s="1059" t="str">
        <f>IF(TRIM(SUMIF(入力3!$AA$9:$AE$9,"インフレ手当",入力3!AA43:AE43))&lt;&gt;"",IF(SUMIF(入力3!$AA$9:$AE$9,"インフレ手当",入力3!AA43:AE43)&gt;=10000,MID(TEXT(SUMIF(入力3!$AA$9:$AE$9,"インフレ手当",入力3!AA43:AE43),"00000000"),4,1),""),"")</f>
        <v/>
      </c>
      <c r="CN78" s="1059" t="str">
        <f>IF(TRIM(SUMIF(入力3!$AA$9:$AE$9,"インフレ手当",入力3!AA43:AE43))&lt;&gt;"",IF(SUMIF(入力3!$AA$9:$AE$9,"インフレ手当",入力3!AA43:AE43)&gt;=1000,MID(TEXT(SUMIF(入力3!$AA$9:$AE$9,"インフレ手当",入力3!AA43:AE43),"00000000"),5,1),""),"")</f>
        <v/>
      </c>
      <c r="CO78" s="1059" t="str">
        <f>IF(TRIM(SUMIF(入力3!$AA$9:$AE$9,"インフレ手当",入力3!AA43:AE43))&lt;&gt;"",IF(SUMIF(入力3!$AA$9:$AE$9,"インフレ手当",入力3!AA43:AE43)&gt;=100,MID(TEXT(SUMIF(入力3!$AA$9:$AE$9,"インフレ手当",入力3!AA43:AE43),"00000000"),6,1),""),"")</f>
        <v/>
      </c>
      <c r="CP78" s="1059" t="str">
        <f>IF(TRIM(SUMIF(入力3!$AA$9:$AE$9,"インフレ手当",入力3!AA43:AE43))&lt;&gt;"",IF(SUMIF(入力3!$AA$9:$AE$9,"インフレ手当",入力3!AA43:AE43)&gt;=10,MID(TEXT(SUMIF(入力3!$AA$9:$AE$9,"インフレ手当",入力3!AA43:AE43),"00000000"),7,1),""),"")</f>
        <v/>
      </c>
      <c r="CQ78" s="1076" t="str">
        <f>IF(TRIM(SUMIF(入力3!$AA$9:$AE$9,"インフレ手当",入力3!AA43:AE43))&lt;&gt;"",IF(SUMIF(入力3!$AA$9:$AE$9,"インフレ手当",入力3!AA43:AE43)&gt;=1,MID(TEXT(SUMIF(入力3!$AA$9:$AE$9,"インフレ手当",入力3!AA43:AE43),"00000000"),8,1),""),"0")</f>
        <v/>
      </c>
      <c r="CR78" s="1077" t="str">
        <f>IF(EO79=0,"-",IF(TRIM(入力3!Z43)&lt;&gt;"",IF(入力3!Z43&gt;=100,MID(TEXT(入力3!Z43,"000"),1,1),""),"-"))</f>
        <v>-</v>
      </c>
      <c r="CS78" s="1063" t="str">
        <f>IF(EO79=0,"-",IF(TRIM(入力3!Z43)&lt;&gt;"",IF(入力3!Z43&gt;=10,MID(TEXT(入力3!Z43,"000"),2,1),""),"-"))</f>
        <v>-</v>
      </c>
      <c r="CT78" s="1079" t="str">
        <f>IF(EO79=0,"-",IF(TRIM(入力3!Z43)&lt;&gt;"",IF(入力3!Z43&gt;=1,MID(TEXT(入力3!Z43,"000"),3,1),""),"-"))</f>
        <v>-</v>
      </c>
      <c r="CU78" s="1067"/>
      <c r="CV78" s="1068"/>
      <c r="CW78" s="1069"/>
      <c r="CX78" s="1205"/>
      <c r="CY78" s="1206"/>
      <c r="CZ78" s="1207"/>
      <c r="DA78" s="1188"/>
      <c r="DB78" s="1189"/>
      <c r="DC78" s="1189"/>
      <c r="DD78" s="1189"/>
      <c r="DE78" s="1190"/>
      <c r="DF78" s="1184"/>
      <c r="DG78" s="1188"/>
      <c r="DH78" s="1189"/>
      <c r="DI78" s="1189"/>
      <c r="DJ78" s="1190"/>
      <c r="DK78" s="1184"/>
      <c r="DL78" s="1188"/>
      <c r="DM78" s="1189"/>
      <c r="DN78" s="1189"/>
      <c r="DO78" s="1189"/>
      <c r="DP78" s="1190"/>
      <c r="DQ78" s="1184"/>
      <c r="DR78" s="1188"/>
      <c r="DS78" s="1189"/>
      <c r="DT78" s="1189"/>
      <c r="DU78" s="1189"/>
      <c r="DV78" s="1189"/>
      <c r="DW78" s="1026"/>
      <c r="DX78" s="865"/>
      <c r="DY78" s="865"/>
      <c r="DZ78" s="865"/>
      <c r="EA78" s="865"/>
      <c r="EB78" s="865"/>
      <c r="EC78" s="865"/>
      <c r="ED78" s="865"/>
      <c r="EE78" s="865"/>
      <c r="EF78" s="865"/>
      <c r="EG78" s="865"/>
      <c r="EH78" s="872"/>
      <c r="EI78" s="872"/>
      <c r="EJ78" s="862"/>
      <c r="EK78" s="862"/>
      <c r="EL78" s="865"/>
      <c r="EM78" s="865"/>
      <c r="EN78" s="865"/>
      <c r="EO78" s="865"/>
      <c r="EP78" s="835"/>
      <c r="EQ78" s="835"/>
      <c r="ER78" s="835"/>
      <c r="ES78" s="835"/>
      <c r="ET78" s="835"/>
      <c r="EU78" s="835"/>
      <c r="EV78" s="835"/>
      <c r="EW78" s="835"/>
      <c r="EX78" s="835"/>
      <c r="EY78" s="835"/>
      <c r="EZ78" s="835"/>
      <c r="FA78" s="835"/>
      <c r="FB78" s="835"/>
      <c r="FC78" s="835"/>
      <c r="FD78" s="835"/>
      <c r="FE78" s="835"/>
      <c r="FF78" s="835"/>
      <c r="FG78" s="835"/>
      <c r="FH78" s="835"/>
      <c r="FI78" s="835"/>
      <c r="FJ78" s="835"/>
      <c r="FK78" s="835"/>
      <c r="FL78" s="835"/>
      <c r="FM78" s="835"/>
      <c r="FN78" s="835"/>
      <c r="FO78" s="835"/>
      <c r="FP78" s="835"/>
      <c r="FQ78" s="835"/>
      <c r="FR78" s="835"/>
      <c r="FS78" s="835"/>
      <c r="FT78" s="835"/>
      <c r="FU78" s="835"/>
      <c r="FV78" s="835"/>
      <c r="FW78" s="835"/>
      <c r="FX78" s="835"/>
      <c r="FY78" s="835"/>
      <c r="FZ78" s="835"/>
      <c r="GA78" s="835"/>
      <c r="GB78" s="835"/>
      <c r="GC78" s="835"/>
      <c r="GD78" s="835"/>
      <c r="GE78" s="835"/>
      <c r="GF78" s="835"/>
      <c r="GG78" s="835"/>
      <c r="GH78" s="835"/>
      <c r="GI78" s="835"/>
    </row>
    <row r="79" spans="1:191" s="892" customFormat="1" ht="12" customHeight="1">
      <c r="A79" s="1231"/>
      <c r="B79" s="1233"/>
      <c r="C79" s="1235"/>
      <c r="D79" s="1238"/>
      <c r="E79" s="1239"/>
      <c r="F79" s="1239"/>
      <c r="G79" s="1239"/>
      <c r="H79" s="1239"/>
      <c r="I79" s="1239"/>
      <c r="J79" s="1239"/>
      <c r="K79" s="1256"/>
      <c r="L79" s="1258"/>
      <c r="M79" s="1279"/>
      <c r="N79" s="1199"/>
      <c r="O79" s="1262"/>
      <c r="P79" s="1262"/>
      <c r="Q79" s="1280"/>
      <c r="R79" s="1281"/>
      <c r="S79" s="1294"/>
      <c r="T79" s="1282"/>
      <c r="U79" s="1283"/>
      <c r="V79" s="1284"/>
      <c r="W79" s="1285"/>
      <c r="X79" s="1284"/>
      <c r="Y79" s="1285"/>
      <c r="Z79" s="1284"/>
      <c r="AA79" s="1285"/>
      <c r="AB79" s="1227"/>
      <c r="AC79" s="1289"/>
      <c r="AD79" s="1289"/>
      <c r="AE79" s="1290"/>
      <c r="AF79" s="1286"/>
      <c r="AG79" s="1287"/>
      <c r="AH79" s="1287"/>
      <c r="AI79" s="1288"/>
      <c r="AJ79" s="1286"/>
      <c r="AK79" s="1287"/>
      <c r="AL79" s="1287"/>
      <c r="AM79" s="1288"/>
      <c r="AN79" s="1286"/>
      <c r="AO79" s="1287"/>
      <c r="AP79" s="1287"/>
      <c r="AQ79" s="1288"/>
      <c r="AR79" s="1291"/>
      <c r="AS79" s="1292"/>
      <c r="AT79" s="1292"/>
      <c r="AU79" s="1292"/>
      <c r="AV79" s="1293"/>
      <c r="AW79" s="1196"/>
      <c r="AX79" s="1197"/>
      <c r="AY79" s="1197"/>
      <c r="AZ79" s="1197"/>
      <c r="BA79" s="1197"/>
      <c r="BB79" s="1197"/>
      <c r="BC79" s="1198"/>
      <c r="BD79" s="1196"/>
      <c r="BE79" s="1197"/>
      <c r="BF79" s="1197"/>
      <c r="BG79" s="1197"/>
      <c r="BH79" s="1197"/>
      <c r="BI79" s="1197"/>
      <c r="BJ79" s="1198"/>
      <c r="BK79" s="1078"/>
      <c r="BL79" s="1064"/>
      <c r="BM79" s="1064"/>
      <c r="BN79" s="1064"/>
      <c r="BO79" s="1064"/>
      <c r="BP79" s="1080"/>
      <c r="BQ79" s="1078"/>
      <c r="BR79" s="1064"/>
      <c r="BS79" s="1064"/>
      <c r="BT79" s="1064"/>
      <c r="BU79" s="1064"/>
      <c r="BV79" s="1080"/>
      <c r="BW79" s="1096"/>
      <c r="BX79" s="1064"/>
      <c r="BY79" s="1064"/>
      <c r="BZ79" s="1064"/>
      <c r="CA79" s="1064"/>
      <c r="CB79" s="1110"/>
      <c r="CC79" s="1096"/>
      <c r="CD79" s="1098"/>
      <c r="CE79" s="1059"/>
      <c r="CF79" s="1059"/>
      <c r="CG79" s="1059"/>
      <c r="CH79" s="1059"/>
      <c r="CI79" s="1059"/>
      <c r="CJ79" s="1093"/>
      <c r="CK79" s="1060"/>
      <c r="CL79" s="1059"/>
      <c r="CM79" s="1059"/>
      <c r="CN79" s="1059"/>
      <c r="CO79" s="1059"/>
      <c r="CP79" s="1059"/>
      <c r="CQ79" s="1076"/>
      <c r="CR79" s="1078"/>
      <c r="CS79" s="1064"/>
      <c r="CT79" s="1080"/>
      <c r="CU79" s="1070"/>
      <c r="CV79" s="1071"/>
      <c r="CW79" s="1072"/>
      <c r="CX79" s="1208"/>
      <c r="CY79" s="1209"/>
      <c r="CZ79" s="1210"/>
      <c r="DA79" s="1196"/>
      <c r="DB79" s="1197"/>
      <c r="DC79" s="1197"/>
      <c r="DD79" s="1197"/>
      <c r="DE79" s="1198"/>
      <c r="DF79" s="1199"/>
      <c r="DG79" s="1196"/>
      <c r="DH79" s="1197"/>
      <c r="DI79" s="1197"/>
      <c r="DJ79" s="1198"/>
      <c r="DK79" s="1199"/>
      <c r="DL79" s="1196"/>
      <c r="DM79" s="1197"/>
      <c r="DN79" s="1197"/>
      <c r="DO79" s="1197"/>
      <c r="DP79" s="1198"/>
      <c r="DQ79" s="1199"/>
      <c r="DR79" s="1196"/>
      <c r="DS79" s="1197"/>
      <c r="DT79" s="1197"/>
      <c r="DU79" s="1197"/>
      <c r="DV79" s="1197"/>
      <c r="DW79" s="1026"/>
      <c r="DX79" s="865"/>
      <c r="DY79" s="865"/>
      <c r="DZ79" s="865"/>
      <c r="EA79" s="865"/>
      <c r="EB79" s="865"/>
      <c r="EC79" s="865"/>
      <c r="ED79" s="865"/>
      <c r="EE79" s="865"/>
      <c r="EF79" s="865"/>
      <c r="EG79" s="865"/>
      <c r="EH79" s="872"/>
      <c r="EI79" s="872"/>
      <c r="EJ79" s="862"/>
      <c r="EK79" s="862"/>
      <c r="EL79" s="865">
        <f t="shared" ref="EL79" si="77">IF(OR(CU78=99.9,CU78=""),0,1)</f>
        <v>0</v>
      </c>
      <c r="EM79" s="865"/>
      <c r="EN79" s="865">
        <f>IF(入力3!AF43=" ",0,1)</f>
        <v>0</v>
      </c>
      <c r="EO79" s="865">
        <f>IF(EL79+EN79=0,0,1)</f>
        <v>0</v>
      </c>
      <c r="EP79" s="835"/>
      <c r="EQ79" s="835"/>
      <c r="ER79" s="835"/>
      <c r="ES79" s="835"/>
      <c r="ET79" s="835"/>
      <c r="EU79" s="835"/>
      <c r="EV79" s="835"/>
      <c r="EW79" s="835"/>
      <c r="EX79" s="835"/>
      <c r="EY79" s="835"/>
      <c r="EZ79" s="835"/>
      <c r="FA79" s="835"/>
      <c r="FB79" s="835"/>
      <c r="FC79" s="835"/>
      <c r="FD79" s="835"/>
      <c r="FE79" s="835"/>
      <c r="FF79" s="835"/>
      <c r="FG79" s="835"/>
      <c r="FH79" s="835"/>
      <c r="FI79" s="835"/>
      <c r="FJ79" s="835"/>
      <c r="FK79" s="835"/>
      <c r="FL79" s="835"/>
      <c r="FM79" s="835"/>
      <c r="FN79" s="835"/>
      <c r="FO79" s="835"/>
      <c r="FP79" s="835"/>
      <c r="FQ79" s="835"/>
      <c r="FR79" s="835"/>
      <c r="FS79" s="835"/>
      <c r="FT79" s="835"/>
      <c r="FU79" s="835"/>
      <c r="FV79" s="835"/>
      <c r="FW79" s="835"/>
      <c r="FX79" s="835"/>
      <c r="FY79" s="835"/>
      <c r="FZ79" s="835"/>
      <c r="GA79" s="835"/>
      <c r="GB79" s="835"/>
      <c r="GC79" s="835"/>
      <c r="GD79" s="835"/>
      <c r="GE79" s="835"/>
      <c r="GF79" s="835"/>
      <c r="GG79" s="835"/>
      <c r="GH79" s="835"/>
      <c r="GI79" s="835"/>
    </row>
    <row r="80" spans="1:191" s="892" customFormat="1" ht="12" customHeight="1">
      <c r="A80" s="1230"/>
      <c r="B80" s="1232">
        <v>3</v>
      </c>
      <c r="C80" s="1234">
        <v>2</v>
      </c>
      <c r="D80" s="1236"/>
      <c r="E80" s="1237"/>
      <c r="F80" s="1237"/>
      <c r="G80" s="1237"/>
      <c r="H80" s="1237"/>
      <c r="I80" s="1237"/>
      <c r="J80" s="1237"/>
      <c r="K80" s="1256" t="str">
        <f>IF(TRIM(入力1!A80)&lt;&gt;"",入力1!A80,"")</f>
        <v/>
      </c>
      <c r="L80" s="1258">
        <f>IF(TRIM(入力1!B80)&lt;&gt;"",入力1!B80,"")</f>
        <v>3</v>
      </c>
      <c r="M80" s="1260">
        <f>C80</f>
        <v>2</v>
      </c>
      <c r="N80" s="1184"/>
      <c r="O80" s="1262"/>
      <c r="P80" s="1262"/>
      <c r="Q80" s="1264"/>
      <c r="R80" s="1265"/>
      <c r="S80" s="1254"/>
      <c r="T80" s="1282"/>
      <c r="U80" s="1283"/>
      <c r="V80" s="1272"/>
      <c r="W80" s="1273"/>
      <c r="X80" s="1272"/>
      <c r="Y80" s="1273"/>
      <c r="Z80" s="1272"/>
      <c r="AA80" s="1273"/>
      <c r="AB80" s="1276"/>
      <c r="AC80" s="1277"/>
      <c r="AD80" s="1277"/>
      <c r="AE80" s="1278"/>
      <c r="AF80" s="1217"/>
      <c r="AG80" s="1218"/>
      <c r="AH80" s="1218"/>
      <c r="AI80" s="1219"/>
      <c r="AJ80" s="1217"/>
      <c r="AK80" s="1218"/>
      <c r="AL80" s="1218"/>
      <c r="AM80" s="1219"/>
      <c r="AN80" s="1217"/>
      <c r="AO80" s="1218"/>
      <c r="AP80" s="1218"/>
      <c r="AQ80" s="1219"/>
      <c r="AR80" s="1240"/>
      <c r="AS80" s="1241"/>
      <c r="AT80" s="1241"/>
      <c r="AU80" s="1241"/>
      <c r="AV80" s="1242"/>
      <c r="AW80" s="1188"/>
      <c r="AX80" s="1189"/>
      <c r="AY80" s="1189"/>
      <c r="AZ80" s="1189"/>
      <c r="BA80" s="1189"/>
      <c r="BB80" s="1189"/>
      <c r="BC80" s="1190"/>
      <c r="BD80" s="1188"/>
      <c r="BE80" s="1189"/>
      <c r="BF80" s="1189"/>
      <c r="BG80" s="1189"/>
      <c r="BH80" s="1189"/>
      <c r="BI80" s="1189"/>
      <c r="BJ80" s="1190"/>
      <c r="BK80" s="1077" t="str">
        <f>IF(TRIM(入力2!AL78)&lt;&gt;"",IF(入力2!AL78&gt;=100000,MID(TEXT(入力2!AL78,"000000"),1,1),""),"")</f>
        <v/>
      </c>
      <c r="BL80" s="1063" t="str">
        <f>IF(TRIM(入力2!AL78)&lt;&gt;"",IF(入力2!AL78&gt;=10000,MID(TEXT(入力2!AL78,"000000"),2,1),""),"")</f>
        <v/>
      </c>
      <c r="BM80" s="1063" t="str">
        <f>IF(TRIM(入力2!AL78)&lt;&gt;"",IF(入力2!AL78&gt;=1000,MID(TEXT(入力2!AL78,"000000"),3,1),""),"")</f>
        <v/>
      </c>
      <c r="BN80" s="1063" t="str">
        <f>IF(TRIM(入力2!AL78)&lt;&gt;"",IF(入力2!AL78&gt;=100,MID(TEXT(入力2!AL78,"000000"),4,1),""),"")</f>
        <v/>
      </c>
      <c r="BO80" s="1063" t="str">
        <f>IF(TRIM(入力2!AL78)&lt;&gt;"",IF(入力2!AL78&gt;=10,MID(TEXT(入力2!AL78,"000000"),5,1),""),"")</f>
        <v/>
      </c>
      <c r="BP80" s="1079" t="str">
        <f>IF(TRIM(入力2!AL78)&lt;&gt;"",IF(入力2!AL78&gt;=0,MID(TEXT(入力2!AL78,"000000"),6,1),""),"0")</f>
        <v>0</v>
      </c>
      <c r="BQ80" s="1077" t="str">
        <f>IF(TRIM(入力2!AM78)&lt;&gt;"",IF(入力2!AM78&gt;=100000,MID(TEXT(入力2!AM78,"000000"),1,1),""),"")</f>
        <v/>
      </c>
      <c r="BR80" s="1063" t="str">
        <f>IF(TRIM(入力2!AM78)&lt;&gt;"",IF(入力2!AM78&gt;=10000,MID(TEXT(入力2!AM78,"000000"),2,1),""),"")</f>
        <v/>
      </c>
      <c r="BS80" s="1063" t="str">
        <f>IF(TRIM(入力2!AM78)&lt;&gt;"",IF(入力2!AM78&gt;=1000,MID(TEXT(入力2!AM78,"000000"),3,1),""),"")</f>
        <v/>
      </c>
      <c r="BT80" s="1063" t="str">
        <f>IF(TRIM(入力2!AM78)&lt;&gt;"",IF(入力2!AM78&gt;=100,MID(TEXT(入力2!AM78,"000000"),4,1),""),"")</f>
        <v/>
      </c>
      <c r="BU80" s="1063" t="str">
        <f>IF(TRIM(入力2!AM78)&lt;&gt;"",IF(入力2!AM78&gt;=10,MID(TEXT(入力2!AM78,"000000"),5,1),""),"")</f>
        <v/>
      </c>
      <c r="BV80" s="1079" t="str">
        <f>IF(TRIM(入力2!AM78)&lt;&gt;"",IF(入力2!AM78&gt;=0,MID(TEXT(入力2!AM78,"000000"),6,1),""),"0")</f>
        <v>0</v>
      </c>
      <c r="BW80" s="1095" t="str">
        <f>IF(TRIM(SUM(入力2!AJ78:AK78))&lt;&gt;"",IF(SUM(入力2!AJ78:AK78)&gt;=100000,MID(TEXT(SUM(入力2!AJ78:AK78),"000000"),1,1),""),"")</f>
        <v/>
      </c>
      <c r="BX80" s="1063" t="str">
        <f>IF(TRIM(SUM(入力2!AJ78:AK78))&lt;&gt;"",IF(SUM(入力2!AJ78:AK78)&gt;=10000,MID(TEXT(SUM(入力2!AJ78:AK78),"000000"),2,1),""),"")</f>
        <v/>
      </c>
      <c r="BY80" s="1063" t="str">
        <f>IF(TRIM(SUM(入力2!AJ78:AK78))&lt;&gt;"",IF(SUM(入力2!AJ78:AK78)&gt;=1000,MID(TEXT(SUM(入力2!AJ78:AK78),"000000"),3,1),""),"")</f>
        <v/>
      </c>
      <c r="BZ80" s="1063" t="str">
        <f>IF(TRIM(SUM(入力2!AJ78:AK78))&lt;&gt;"",IF(SUM(入力2!AJ78:AK78)&gt;=100,MID(TEXT(SUM(入力2!AJ78:AK78),"000000"),4,1),""),"")</f>
        <v/>
      </c>
      <c r="CA80" s="1063" t="str">
        <f>IF(TRIM(SUM(入力2!AJ78:AK78))&lt;&gt;"",IF(SUM(入力2!AJ78:AK78)&gt;=10,MID(TEXT(SUM(入力2!AJ78:AK78),"000000"),5,1),""),"")</f>
        <v/>
      </c>
      <c r="CB80" s="1109" t="str">
        <f>IF(TRIM(SUM(入力2!AJ78:AK78))&lt;&gt;"",IF(SUM(入力2!AJ78:AK78)&gt;=0,MID(TEXT(SUM(入力2!AJ78:AK78),"000000"),6,1),""),"0")</f>
        <v>0</v>
      </c>
      <c r="CC80" s="1095" t="str">
        <f>IF(TRIM(入力3!$AF44)&lt;&gt;"",IF(入力3!$AF44&gt;=10000000,MID(TEXT(入力3!$AF44,"00000000"),1,1),""),"")</f>
        <v/>
      </c>
      <c r="CD80" s="1097" t="str">
        <f>IF(TRIM(入力3!$AF44)&lt;&gt;"",IF(入力3!$AF44&gt;=1000000,MID(TEXT(入力3!$AF44,"00000000"),2,1),""),"")</f>
        <v/>
      </c>
      <c r="CE80" s="1059" t="str">
        <f>IF(TRIM(入力3!$AF44)&lt;&gt;"",IF(入力3!$AF44&gt;=100000,MID(TEXT(入力3!$AF44,"00000000"),3,1),""),"")</f>
        <v/>
      </c>
      <c r="CF80" s="1059" t="str">
        <f>IF(TRIM(入力3!$AF44)&lt;&gt;"",IF(入力3!$AF44&gt;=10000,MID(TEXT(入力3!$AF44,"00000000"),4,1),""),"")</f>
        <v/>
      </c>
      <c r="CG80" s="1059" t="str">
        <f>IF(TRIM(入力3!$AF44)&lt;&gt;"",IF(入力3!$AF44&gt;=1000,MID(TEXT(入力3!$AF44,"00000000"),5,1),""),"")</f>
        <v/>
      </c>
      <c r="CH80" s="1059" t="str">
        <f>IF(TRIM(入力3!$AF44)&lt;&gt;"",IF(入力3!$AF44&gt;=100,MID(TEXT(入力3!$AF44,"00000000"),6,1),""),"")</f>
        <v/>
      </c>
      <c r="CI80" s="1059" t="str">
        <f>IF(TRIM(入力3!$AF44)&lt;&gt;"",IF(入力3!$AF44&gt;=10,MID(TEXT(入力3!$AF44,"00000000"),7,1),""),"")</f>
        <v/>
      </c>
      <c r="CJ80" s="1093" t="str">
        <f>IF(TRIM(入力3!$AF44)&lt;&gt;"",IF(入力3!$AF44&gt;=1,MID(TEXT(入力3!$AF44,"00000000"),8,1),""),"0")</f>
        <v>0</v>
      </c>
      <c r="CK80" s="1060" t="str">
        <f>IF(TRIM(SUMIF(入力3!$AA$9:$AE$9,"インフレ手当",入力3!AA44:AE44))&lt;&gt;"",IF(SUMIF(入力3!$AA$9:$AE$9,"インフレ手当",入力3!AA44:AE44)&gt;=1000000,MID(TEXT(SUMIF(入力3!$AA$9:$AE$9,"インフレ手当",入力3!AA44:AE44),"00000000"),2,1),""),"")</f>
        <v/>
      </c>
      <c r="CL80" s="1059" t="str">
        <f>IF(TRIM(SUMIF(入力3!$AA$9:$AE$9,"インフレ手当",入力3!AA44:AE44))&lt;&gt;"",IF(SUMIF(入力3!$AA$9:$AE$9,"インフレ手当",入力3!AA44:AE44)&gt;=100000,MID(TEXT(SUMIF(入力3!$AA$9:$AE$9,"インフレ手当",入力3!AA44:AE44),"00000000"),3,1),""),"")</f>
        <v/>
      </c>
      <c r="CM80" s="1059" t="str">
        <f>IF(TRIM(SUMIF(入力3!$AA$9:$AE$9,"インフレ手当",入力3!AA44:AE44))&lt;&gt;"",IF(SUMIF(入力3!$AA$9:$AE$9,"インフレ手当",入力3!AA44:AE44)&gt;=10000,MID(TEXT(SUMIF(入力3!$AA$9:$AE$9,"インフレ手当",入力3!AA44:AE44),"00000000"),4,1),""),"")</f>
        <v/>
      </c>
      <c r="CN80" s="1059" t="str">
        <f>IF(TRIM(SUMIF(入力3!$AA$9:$AE$9,"インフレ手当",入力3!AA44:AE44))&lt;&gt;"",IF(SUMIF(入力3!$AA$9:$AE$9,"インフレ手当",入力3!AA44:AE44)&gt;=1000,MID(TEXT(SUMIF(入力3!$AA$9:$AE$9,"インフレ手当",入力3!AA44:AE44),"00000000"),5,1),""),"")</f>
        <v/>
      </c>
      <c r="CO80" s="1059" t="str">
        <f>IF(TRIM(SUMIF(入力3!$AA$9:$AE$9,"インフレ手当",入力3!AA44:AE44))&lt;&gt;"",IF(SUMIF(入力3!$AA$9:$AE$9,"インフレ手当",入力3!AA44:AE44)&gt;=100,MID(TEXT(SUMIF(入力3!$AA$9:$AE$9,"インフレ手当",入力3!AA44:AE44),"00000000"),6,1),""),"")</f>
        <v/>
      </c>
      <c r="CP80" s="1059" t="str">
        <f>IF(TRIM(SUMIF(入力3!$AA$9:$AE$9,"インフレ手当",入力3!AA44:AE44))&lt;&gt;"",IF(SUMIF(入力3!$AA$9:$AE$9,"インフレ手当",入力3!AA44:AE44)&gt;=10,MID(TEXT(SUMIF(入力3!$AA$9:$AE$9,"インフレ手当",入力3!AA44:AE44),"00000000"),7,1),""),"")</f>
        <v/>
      </c>
      <c r="CQ80" s="1076" t="str">
        <f>IF(TRIM(SUMIF(入力3!$AA$9:$AE$9,"インフレ手当",入力3!AA44:AE44))&lt;&gt;"",IF(SUMIF(入力3!$AA$9:$AE$9,"インフレ手当",入力3!AA44:AE44)&gt;=1,MID(TEXT(SUMIF(入力3!$AA$9:$AE$9,"インフレ手当",入力3!AA44:AE44),"00000000"),8,1),""),"0")</f>
        <v/>
      </c>
      <c r="CR80" s="1077" t="str">
        <f>IF(EO81=0,"-",IF(TRIM(入力3!Z44)&lt;&gt;"",IF(入力3!Z44&gt;=100,MID(TEXT(入力3!Z44,"000"),1,1),""),"-"))</f>
        <v>-</v>
      </c>
      <c r="CS80" s="1063" t="str">
        <f>IF(EO81=0,"-",IF(TRIM(入力3!Z44)&lt;&gt;"",IF(入力3!Z44&gt;=10,MID(TEXT(入力3!Z44,"000"),2,1),""),"-"))</f>
        <v>-</v>
      </c>
      <c r="CT80" s="1079" t="str">
        <f>IF(EO81=0,"-",IF(TRIM(入力3!Z44)&lt;&gt;"",IF(入力3!Z44&gt;=1,MID(TEXT(入力3!Z44,"000"),3,1),""),"-"))</f>
        <v>-</v>
      </c>
      <c r="CU80" s="1067"/>
      <c r="CV80" s="1068"/>
      <c r="CW80" s="1069"/>
      <c r="CX80" s="1205"/>
      <c r="CY80" s="1206"/>
      <c r="CZ80" s="1207"/>
      <c r="DA80" s="1188"/>
      <c r="DB80" s="1189"/>
      <c r="DC80" s="1189"/>
      <c r="DD80" s="1189"/>
      <c r="DE80" s="1190"/>
      <c r="DF80" s="1184"/>
      <c r="DG80" s="1188"/>
      <c r="DH80" s="1189"/>
      <c r="DI80" s="1189"/>
      <c r="DJ80" s="1190"/>
      <c r="DK80" s="1184"/>
      <c r="DL80" s="1188"/>
      <c r="DM80" s="1189"/>
      <c r="DN80" s="1189"/>
      <c r="DO80" s="1189"/>
      <c r="DP80" s="1190"/>
      <c r="DQ80" s="1184"/>
      <c r="DR80" s="1188"/>
      <c r="DS80" s="1189"/>
      <c r="DT80" s="1189"/>
      <c r="DU80" s="1189"/>
      <c r="DV80" s="1189"/>
      <c r="DW80" s="1026"/>
      <c r="DX80" s="865"/>
      <c r="DY80" s="865"/>
      <c r="DZ80" s="865"/>
      <c r="EA80" s="865"/>
      <c r="EB80" s="865"/>
      <c r="EC80" s="865"/>
      <c r="ED80" s="865"/>
      <c r="EE80" s="865"/>
      <c r="EF80" s="865"/>
      <c r="EG80" s="865"/>
      <c r="EH80" s="872"/>
      <c r="EI80" s="872"/>
      <c r="EJ80" s="862"/>
      <c r="EK80" s="862"/>
      <c r="EL80" s="865"/>
      <c r="EM80" s="865"/>
      <c r="EN80" s="865"/>
      <c r="EO80" s="865"/>
      <c r="EP80" s="835"/>
      <c r="EQ80" s="835"/>
      <c r="ER80" s="835"/>
      <c r="ES80" s="835"/>
      <c r="ET80" s="835"/>
      <c r="EU80" s="835"/>
      <c r="EV80" s="835"/>
      <c r="EW80" s="835"/>
      <c r="EX80" s="835"/>
      <c r="EY80" s="835"/>
      <c r="EZ80" s="835"/>
      <c r="FA80" s="835"/>
      <c r="FB80" s="835"/>
      <c r="FC80" s="835"/>
      <c r="FD80" s="835"/>
      <c r="FE80" s="835"/>
      <c r="FF80" s="835"/>
      <c r="FG80" s="835"/>
      <c r="FH80" s="835"/>
      <c r="FI80" s="835"/>
      <c r="FJ80" s="835"/>
      <c r="FK80" s="835"/>
      <c r="FL80" s="835"/>
      <c r="FM80" s="835"/>
      <c r="FN80" s="835"/>
      <c r="FO80" s="835"/>
      <c r="FP80" s="835"/>
      <c r="FQ80" s="835"/>
      <c r="FR80" s="835"/>
      <c r="FS80" s="835"/>
      <c r="FT80" s="835"/>
      <c r="FU80" s="835"/>
      <c r="FV80" s="835"/>
      <c r="FW80" s="835"/>
      <c r="FX80" s="835"/>
      <c r="FY80" s="835"/>
      <c r="FZ80" s="835"/>
      <c r="GA80" s="835"/>
      <c r="GB80" s="835"/>
      <c r="GC80" s="835"/>
      <c r="GD80" s="835"/>
      <c r="GE80" s="835"/>
      <c r="GF80" s="835"/>
      <c r="GG80" s="835"/>
      <c r="GH80" s="835"/>
      <c r="GI80" s="835"/>
    </row>
    <row r="81" spans="1:191" s="892" customFormat="1" ht="12" customHeight="1">
      <c r="A81" s="1231"/>
      <c r="B81" s="1233"/>
      <c r="C81" s="1235"/>
      <c r="D81" s="1238"/>
      <c r="E81" s="1239"/>
      <c r="F81" s="1239"/>
      <c r="G81" s="1239"/>
      <c r="H81" s="1239"/>
      <c r="I81" s="1239"/>
      <c r="J81" s="1239"/>
      <c r="K81" s="1256"/>
      <c r="L81" s="1258"/>
      <c r="M81" s="1279"/>
      <c r="N81" s="1199"/>
      <c r="O81" s="1262"/>
      <c r="P81" s="1262"/>
      <c r="Q81" s="1280"/>
      <c r="R81" s="1281"/>
      <c r="S81" s="1294"/>
      <c r="T81" s="1282"/>
      <c r="U81" s="1283"/>
      <c r="V81" s="1284"/>
      <c r="W81" s="1285"/>
      <c r="X81" s="1284"/>
      <c r="Y81" s="1285"/>
      <c r="Z81" s="1284"/>
      <c r="AA81" s="1285"/>
      <c r="AB81" s="1227"/>
      <c r="AC81" s="1289"/>
      <c r="AD81" s="1289"/>
      <c r="AE81" s="1290"/>
      <c r="AF81" s="1286"/>
      <c r="AG81" s="1287"/>
      <c r="AH81" s="1287"/>
      <c r="AI81" s="1288"/>
      <c r="AJ81" s="1286"/>
      <c r="AK81" s="1287"/>
      <c r="AL81" s="1287"/>
      <c r="AM81" s="1288"/>
      <c r="AN81" s="1286"/>
      <c r="AO81" s="1287"/>
      <c r="AP81" s="1287"/>
      <c r="AQ81" s="1288"/>
      <c r="AR81" s="1291"/>
      <c r="AS81" s="1292"/>
      <c r="AT81" s="1292"/>
      <c r="AU81" s="1292"/>
      <c r="AV81" s="1293"/>
      <c r="AW81" s="1196"/>
      <c r="AX81" s="1197"/>
      <c r="AY81" s="1197"/>
      <c r="AZ81" s="1197"/>
      <c r="BA81" s="1197"/>
      <c r="BB81" s="1197"/>
      <c r="BC81" s="1198"/>
      <c r="BD81" s="1196"/>
      <c r="BE81" s="1197"/>
      <c r="BF81" s="1197"/>
      <c r="BG81" s="1197"/>
      <c r="BH81" s="1197"/>
      <c r="BI81" s="1197"/>
      <c r="BJ81" s="1198"/>
      <c r="BK81" s="1078"/>
      <c r="BL81" s="1064"/>
      <c r="BM81" s="1064"/>
      <c r="BN81" s="1064"/>
      <c r="BO81" s="1064"/>
      <c r="BP81" s="1080"/>
      <c r="BQ81" s="1078"/>
      <c r="BR81" s="1064"/>
      <c r="BS81" s="1064"/>
      <c r="BT81" s="1064"/>
      <c r="BU81" s="1064"/>
      <c r="BV81" s="1080"/>
      <c r="BW81" s="1096"/>
      <c r="BX81" s="1064"/>
      <c r="BY81" s="1064"/>
      <c r="BZ81" s="1064"/>
      <c r="CA81" s="1064"/>
      <c r="CB81" s="1110"/>
      <c r="CC81" s="1096"/>
      <c r="CD81" s="1098"/>
      <c r="CE81" s="1059"/>
      <c r="CF81" s="1059"/>
      <c r="CG81" s="1059"/>
      <c r="CH81" s="1059"/>
      <c r="CI81" s="1059"/>
      <c r="CJ81" s="1093"/>
      <c r="CK81" s="1060"/>
      <c r="CL81" s="1059"/>
      <c r="CM81" s="1059"/>
      <c r="CN81" s="1059"/>
      <c r="CO81" s="1059"/>
      <c r="CP81" s="1059"/>
      <c r="CQ81" s="1076"/>
      <c r="CR81" s="1078"/>
      <c r="CS81" s="1064"/>
      <c r="CT81" s="1080"/>
      <c r="CU81" s="1070"/>
      <c r="CV81" s="1071"/>
      <c r="CW81" s="1072"/>
      <c r="CX81" s="1208"/>
      <c r="CY81" s="1209"/>
      <c r="CZ81" s="1210"/>
      <c r="DA81" s="1196"/>
      <c r="DB81" s="1197"/>
      <c r="DC81" s="1197"/>
      <c r="DD81" s="1197"/>
      <c r="DE81" s="1198"/>
      <c r="DF81" s="1199"/>
      <c r="DG81" s="1196"/>
      <c r="DH81" s="1197"/>
      <c r="DI81" s="1197"/>
      <c r="DJ81" s="1198"/>
      <c r="DK81" s="1199"/>
      <c r="DL81" s="1196"/>
      <c r="DM81" s="1197"/>
      <c r="DN81" s="1197"/>
      <c r="DO81" s="1197"/>
      <c r="DP81" s="1198"/>
      <c r="DQ81" s="1199"/>
      <c r="DR81" s="1196"/>
      <c r="DS81" s="1197"/>
      <c r="DT81" s="1197"/>
      <c r="DU81" s="1197"/>
      <c r="DV81" s="1197"/>
      <c r="DW81" s="1026"/>
      <c r="DX81" s="865"/>
      <c r="DY81" s="865"/>
      <c r="DZ81" s="865"/>
      <c r="EA81" s="865"/>
      <c r="EB81" s="865"/>
      <c r="EC81" s="865"/>
      <c r="ED81" s="865"/>
      <c r="EE81" s="865"/>
      <c r="EF81" s="865"/>
      <c r="EG81" s="865"/>
      <c r="EH81" s="865"/>
      <c r="EI81" s="872"/>
      <c r="EJ81" s="862"/>
      <c r="EK81" s="862"/>
      <c r="EL81" s="865">
        <f t="shared" ref="EL81" si="78">IF(OR(CU80=99.9,CU80=""),0,1)</f>
        <v>0</v>
      </c>
      <c r="EM81" s="865"/>
      <c r="EN81" s="865">
        <f>IF(入力3!AF44=" ",0,1)</f>
        <v>0</v>
      </c>
      <c r="EO81" s="865">
        <f>IF(EL81+EN81=0,0,1)</f>
        <v>0</v>
      </c>
      <c r="EP81" s="835"/>
      <c r="EQ81" s="835"/>
      <c r="ER81" s="835"/>
      <c r="ES81" s="835"/>
      <c r="ET81" s="835"/>
      <c r="EU81" s="835"/>
      <c r="EV81" s="835"/>
      <c r="EW81" s="835"/>
      <c r="EX81" s="835"/>
      <c r="EY81" s="835"/>
      <c r="EZ81" s="835"/>
      <c r="FA81" s="835"/>
      <c r="FB81" s="835"/>
      <c r="FC81" s="835"/>
      <c r="FD81" s="835"/>
      <c r="FE81" s="835"/>
      <c r="FF81" s="835"/>
      <c r="FG81" s="835"/>
      <c r="FH81" s="835"/>
      <c r="FI81" s="835"/>
      <c r="FJ81" s="835"/>
      <c r="FK81" s="835"/>
      <c r="FL81" s="835"/>
      <c r="FM81" s="835"/>
      <c r="FN81" s="835"/>
      <c r="FO81" s="835"/>
      <c r="FP81" s="835"/>
      <c r="FQ81" s="835"/>
      <c r="FR81" s="835"/>
      <c r="FS81" s="835"/>
      <c r="FT81" s="835"/>
      <c r="FU81" s="835"/>
      <c r="FV81" s="835"/>
      <c r="FW81" s="835"/>
      <c r="FX81" s="835"/>
      <c r="FY81" s="835"/>
      <c r="FZ81" s="835"/>
      <c r="GA81" s="835"/>
      <c r="GB81" s="835"/>
      <c r="GC81" s="835"/>
      <c r="GD81" s="835"/>
      <c r="GE81" s="835"/>
      <c r="GF81" s="835"/>
      <c r="GG81" s="835"/>
      <c r="GH81" s="835"/>
      <c r="GI81" s="835"/>
    </row>
    <row r="82" spans="1:191" s="892" customFormat="1" ht="12" customHeight="1">
      <c r="A82" s="1230"/>
      <c r="B82" s="1232">
        <v>3</v>
      </c>
      <c r="C82" s="1234">
        <v>3</v>
      </c>
      <c r="D82" s="1236"/>
      <c r="E82" s="1237"/>
      <c r="F82" s="1237"/>
      <c r="G82" s="1237"/>
      <c r="H82" s="1237"/>
      <c r="I82" s="1237"/>
      <c r="J82" s="1237"/>
      <c r="K82" s="1256" t="str">
        <f>IF(TRIM(入力1!A82)&lt;&gt;"",入力1!A82,"")</f>
        <v/>
      </c>
      <c r="L82" s="1258">
        <f>IF(TRIM(入力1!B82)&lt;&gt;"",入力1!B82,"")</f>
        <v>3</v>
      </c>
      <c r="M82" s="1260">
        <f>C82</f>
        <v>3</v>
      </c>
      <c r="N82" s="1184"/>
      <c r="O82" s="1262"/>
      <c r="P82" s="1262"/>
      <c r="Q82" s="1264"/>
      <c r="R82" s="1265"/>
      <c r="S82" s="1254"/>
      <c r="T82" s="1282"/>
      <c r="U82" s="1283"/>
      <c r="V82" s="1272"/>
      <c r="W82" s="1273"/>
      <c r="X82" s="1272"/>
      <c r="Y82" s="1273"/>
      <c r="Z82" s="1272"/>
      <c r="AA82" s="1273"/>
      <c r="AB82" s="1276"/>
      <c r="AC82" s="1277"/>
      <c r="AD82" s="1277"/>
      <c r="AE82" s="1278"/>
      <c r="AF82" s="1217"/>
      <c r="AG82" s="1218"/>
      <c r="AH82" s="1218"/>
      <c r="AI82" s="1219"/>
      <c r="AJ82" s="1217"/>
      <c r="AK82" s="1218"/>
      <c r="AL82" s="1218"/>
      <c r="AM82" s="1219"/>
      <c r="AN82" s="1217"/>
      <c r="AO82" s="1218"/>
      <c r="AP82" s="1218"/>
      <c r="AQ82" s="1219"/>
      <c r="AR82" s="1240"/>
      <c r="AS82" s="1241"/>
      <c r="AT82" s="1241"/>
      <c r="AU82" s="1241"/>
      <c r="AV82" s="1242"/>
      <c r="AW82" s="1188"/>
      <c r="AX82" s="1189"/>
      <c r="AY82" s="1189"/>
      <c r="AZ82" s="1189"/>
      <c r="BA82" s="1189"/>
      <c r="BB82" s="1189"/>
      <c r="BC82" s="1190"/>
      <c r="BD82" s="1188"/>
      <c r="BE82" s="1189"/>
      <c r="BF82" s="1189"/>
      <c r="BG82" s="1189"/>
      <c r="BH82" s="1189"/>
      <c r="BI82" s="1189"/>
      <c r="BJ82" s="1190"/>
      <c r="BK82" s="1077" t="str">
        <f>IF(TRIM(入力2!AL80)&lt;&gt;"",IF(入力2!AL80&gt;=100000,MID(TEXT(入力2!AL80,"000000"),1,1),""),"")</f>
        <v/>
      </c>
      <c r="BL82" s="1063" t="str">
        <f>IF(TRIM(入力2!AL80)&lt;&gt;"",IF(入力2!AL80&gt;=10000,MID(TEXT(入力2!AL80,"000000"),2,1),""),"")</f>
        <v/>
      </c>
      <c r="BM82" s="1063" t="str">
        <f>IF(TRIM(入力2!AL80)&lt;&gt;"",IF(入力2!AL80&gt;=1000,MID(TEXT(入力2!AL80,"000000"),3,1),""),"")</f>
        <v/>
      </c>
      <c r="BN82" s="1063" t="str">
        <f>IF(TRIM(入力2!AL80)&lt;&gt;"",IF(入力2!AL80&gt;=100,MID(TEXT(入力2!AL80,"000000"),4,1),""),"")</f>
        <v/>
      </c>
      <c r="BO82" s="1063" t="str">
        <f>IF(TRIM(入力2!AL80)&lt;&gt;"",IF(入力2!AL80&gt;=10,MID(TEXT(入力2!AL80,"000000"),5,1),""),"")</f>
        <v/>
      </c>
      <c r="BP82" s="1079" t="str">
        <f>IF(TRIM(入力2!AL80)&lt;&gt;"",IF(入力2!AL80&gt;=0,MID(TEXT(入力2!AL80,"000000"),6,1),""),"0")</f>
        <v>0</v>
      </c>
      <c r="BQ82" s="1077" t="str">
        <f>IF(TRIM(入力2!AM80)&lt;&gt;"",IF(入力2!AM80&gt;=100000,MID(TEXT(入力2!AM80,"000000"),1,1),""),"")</f>
        <v/>
      </c>
      <c r="BR82" s="1063" t="str">
        <f>IF(TRIM(入力2!AM80)&lt;&gt;"",IF(入力2!AM80&gt;=10000,MID(TEXT(入力2!AM80,"000000"),2,1),""),"")</f>
        <v/>
      </c>
      <c r="BS82" s="1063" t="str">
        <f>IF(TRIM(入力2!AM80)&lt;&gt;"",IF(入力2!AM80&gt;=1000,MID(TEXT(入力2!AM80,"000000"),3,1),""),"")</f>
        <v/>
      </c>
      <c r="BT82" s="1063" t="str">
        <f>IF(TRIM(入力2!AM80)&lt;&gt;"",IF(入力2!AM80&gt;=100,MID(TEXT(入力2!AM80,"000000"),4,1),""),"")</f>
        <v/>
      </c>
      <c r="BU82" s="1063" t="str">
        <f>IF(TRIM(入力2!AM80)&lt;&gt;"",IF(入力2!AM80&gt;=10,MID(TEXT(入力2!AM80,"000000"),5,1),""),"")</f>
        <v/>
      </c>
      <c r="BV82" s="1079" t="str">
        <f>IF(TRIM(入力2!AM80)&lt;&gt;"",IF(入力2!AM80&gt;=0,MID(TEXT(入力2!AM80,"000000"),6,1),""),"0")</f>
        <v>0</v>
      </c>
      <c r="BW82" s="1095" t="str">
        <f>IF(TRIM(SUM(入力2!AJ80:AK80))&lt;&gt;"",IF(SUM(入力2!AJ80:AK80)&gt;=100000,MID(TEXT(SUM(入力2!AJ80:AK80),"000000"),1,1),""),"")</f>
        <v/>
      </c>
      <c r="BX82" s="1063" t="str">
        <f>IF(TRIM(SUM(入力2!AJ80:AK80))&lt;&gt;"",IF(SUM(入力2!AJ80:AK80)&gt;=10000,MID(TEXT(SUM(入力2!AJ80:AK80),"000000"),2,1),""),"")</f>
        <v/>
      </c>
      <c r="BY82" s="1063" t="str">
        <f>IF(TRIM(SUM(入力2!AJ80:AK80))&lt;&gt;"",IF(SUM(入力2!AJ80:AK80)&gt;=1000,MID(TEXT(SUM(入力2!AJ80:AK80),"000000"),3,1),""),"")</f>
        <v/>
      </c>
      <c r="BZ82" s="1063" t="str">
        <f>IF(TRIM(SUM(入力2!AJ80:AK80))&lt;&gt;"",IF(SUM(入力2!AJ80:AK80)&gt;=100,MID(TEXT(SUM(入力2!AJ80:AK80),"000000"),4,1),""),"")</f>
        <v/>
      </c>
      <c r="CA82" s="1063" t="str">
        <f>IF(TRIM(SUM(入力2!AJ80:AK80))&lt;&gt;"",IF(SUM(入力2!AJ80:AK80)&gt;=10,MID(TEXT(SUM(入力2!AJ80:AK80),"000000"),5,1),""),"")</f>
        <v/>
      </c>
      <c r="CB82" s="1109" t="str">
        <f>IF(TRIM(SUM(入力2!AJ80:AK80))&lt;&gt;"",IF(SUM(入力2!AJ80:AK80)&gt;=0,MID(TEXT(SUM(入力2!AJ80:AK80),"000000"),6,1),""),"0")</f>
        <v>0</v>
      </c>
      <c r="CC82" s="1095" t="str">
        <f>IF(TRIM(入力3!$AF45)&lt;&gt;"",IF(入力3!$AF45&gt;=10000000,MID(TEXT(入力3!$AF45,"00000000"),1,1),""),"")</f>
        <v/>
      </c>
      <c r="CD82" s="1097" t="str">
        <f>IF(TRIM(入力3!$AF45)&lt;&gt;"",IF(入力3!$AF45&gt;=1000000,MID(TEXT(入力3!$AF45,"00000000"),2,1),""),"")</f>
        <v/>
      </c>
      <c r="CE82" s="1059" t="str">
        <f>IF(TRIM(入力3!$AF45)&lt;&gt;"",IF(入力3!$AF45&gt;=100000,MID(TEXT(入力3!$AF45,"00000000"),3,1),""),"")</f>
        <v/>
      </c>
      <c r="CF82" s="1059" t="str">
        <f>IF(TRIM(入力3!$AF45)&lt;&gt;"",IF(入力3!$AF45&gt;=10000,MID(TEXT(入力3!$AF45,"00000000"),4,1),""),"")</f>
        <v/>
      </c>
      <c r="CG82" s="1059" t="str">
        <f>IF(TRIM(入力3!$AF45)&lt;&gt;"",IF(入力3!$AF45&gt;=1000,MID(TEXT(入力3!$AF45,"00000000"),5,1),""),"")</f>
        <v/>
      </c>
      <c r="CH82" s="1059" t="str">
        <f>IF(TRIM(入力3!$AF45)&lt;&gt;"",IF(入力3!$AF45&gt;=100,MID(TEXT(入力3!$AF45,"00000000"),6,1),""),"")</f>
        <v/>
      </c>
      <c r="CI82" s="1059" t="str">
        <f>IF(TRIM(入力3!$AF45)&lt;&gt;"",IF(入力3!$AF45&gt;=10,MID(TEXT(入力3!$AF45,"00000000"),7,1),""),"")</f>
        <v/>
      </c>
      <c r="CJ82" s="1093" t="str">
        <f>IF(TRIM(入力3!$AF45)&lt;&gt;"",IF(入力3!$AF45&gt;=1,MID(TEXT(入力3!$AF45,"00000000"),8,1),""),"0")</f>
        <v>0</v>
      </c>
      <c r="CK82" s="1060" t="str">
        <f>IF(TRIM(SUMIF(入力3!$AA$9:$AE$9,"インフレ手当",入力3!AA45:AE45))&lt;&gt;"",IF(SUMIF(入力3!$AA$9:$AE$9,"インフレ手当",入力3!AA45:AE45)&gt;=1000000,MID(TEXT(SUMIF(入力3!$AA$9:$AE$9,"インフレ手当",入力3!AA45:AE45),"00000000"),2,1),""),"")</f>
        <v/>
      </c>
      <c r="CL82" s="1059" t="str">
        <f>IF(TRIM(SUMIF(入力3!$AA$9:$AE$9,"インフレ手当",入力3!AA45:AE45))&lt;&gt;"",IF(SUMIF(入力3!$AA$9:$AE$9,"インフレ手当",入力3!AA45:AE45)&gt;=100000,MID(TEXT(SUMIF(入力3!$AA$9:$AE$9,"インフレ手当",入力3!AA45:AE45),"00000000"),3,1),""),"")</f>
        <v/>
      </c>
      <c r="CM82" s="1059" t="str">
        <f>IF(TRIM(SUMIF(入力3!$AA$9:$AE$9,"インフレ手当",入力3!AA45:AE45))&lt;&gt;"",IF(SUMIF(入力3!$AA$9:$AE$9,"インフレ手当",入力3!AA45:AE45)&gt;=10000,MID(TEXT(SUMIF(入力3!$AA$9:$AE$9,"インフレ手当",入力3!AA45:AE45),"00000000"),4,1),""),"")</f>
        <v/>
      </c>
      <c r="CN82" s="1059" t="str">
        <f>IF(TRIM(SUMIF(入力3!$AA$9:$AE$9,"インフレ手当",入力3!AA45:AE45))&lt;&gt;"",IF(SUMIF(入力3!$AA$9:$AE$9,"インフレ手当",入力3!AA45:AE45)&gt;=1000,MID(TEXT(SUMIF(入力3!$AA$9:$AE$9,"インフレ手当",入力3!AA45:AE45),"00000000"),5,1),""),"")</f>
        <v/>
      </c>
      <c r="CO82" s="1059" t="str">
        <f>IF(TRIM(SUMIF(入力3!$AA$9:$AE$9,"インフレ手当",入力3!AA45:AE45))&lt;&gt;"",IF(SUMIF(入力3!$AA$9:$AE$9,"インフレ手当",入力3!AA45:AE45)&gt;=100,MID(TEXT(SUMIF(入力3!$AA$9:$AE$9,"インフレ手当",入力3!AA45:AE45),"00000000"),6,1),""),"")</f>
        <v/>
      </c>
      <c r="CP82" s="1059" t="str">
        <f>IF(TRIM(SUMIF(入力3!$AA$9:$AE$9,"インフレ手当",入力3!AA45:AE45))&lt;&gt;"",IF(SUMIF(入力3!$AA$9:$AE$9,"インフレ手当",入力3!AA45:AE45)&gt;=10,MID(TEXT(SUMIF(入力3!$AA$9:$AE$9,"インフレ手当",入力3!AA45:AE45),"00000000"),7,1),""),"")</f>
        <v/>
      </c>
      <c r="CQ82" s="1076" t="str">
        <f>IF(TRIM(SUMIF(入力3!$AA$9:$AE$9,"インフレ手当",入力3!AA45:AE45))&lt;&gt;"",IF(SUMIF(入力3!$AA$9:$AE$9,"インフレ手当",入力3!AA45:AE45)&gt;=1,MID(TEXT(SUMIF(入力3!$AA$9:$AE$9,"インフレ手当",入力3!AA45:AE45),"00000000"),8,1),""),"0")</f>
        <v/>
      </c>
      <c r="CR82" s="1077" t="str">
        <f>IF(EO83=0,"-",IF(TRIM(入力3!Z45)&lt;&gt;"",IF(入力3!Z45&gt;=100,MID(TEXT(入力3!Z45,"000"),1,1),""),"-"))</f>
        <v>-</v>
      </c>
      <c r="CS82" s="1063" t="str">
        <f>IF(EO83=0,"-",IF(TRIM(入力3!Z45)&lt;&gt;"",IF(入力3!Z45&gt;=10,MID(TEXT(入力3!Z45,"000"),2,1),""),"-"))</f>
        <v>-</v>
      </c>
      <c r="CT82" s="1079" t="str">
        <f>IF(EO83=0,"-",IF(TRIM(入力3!Z45)&lt;&gt;"",IF(入力3!Z45&gt;=1,MID(TEXT(入力3!Z45,"000"),3,1),""),"-"))</f>
        <v>-</v>
      </c>
      <c r="CU82" s="1067"/>
      <c r="CV82" s="1068"/>
      <c r="CW82" s="1069"/>
      <c r="CX82" s="1205"/>
      <c r="CY82" s="1206"/>
      <c r="CZ82" s="1207"/>
      <c r="DA82" s="1188"/>
      <c r="DB82" s="1189"/>
      <c r="DC82" s="1189"/>
      <c r="DD82" s="1189"/>
      <c r="DE82" s="1190"/>
      <c r="DF82" s="1184"/>
      <c r="DG82" s="1188"/>
      <c r="DH82" s="1189"/>
      <c r="DI82" s="1189"/>
      <c r="DJ82" s="1190"/>
      <c r="DK82" s="1184"/>
      <c r="DL82" s="1188"/>
      <c r="DM82" s="1189"/>
      <c r="DN82" s="1189"/>
      <c r="DO82" s="1189"/>
      <c r="DP82" s="1190"/>
      <c r="DQ82" s="1184"/>
      <c r="DR82" s="1188"/>
      <c r="DS82" s="1189"/>
      <c r="DT82" s="1189"/>
      <c r="DU82" s="1189"/>
      <c r="DV82" s="1189"/>
      <c r="DW82" s="1026"/>
      <c r="DX82" s="865"/>
      <c r="DY82" s="865"/>
      <c r="DZ82" s="865"/>
      <c r="EA82" s="865"/>
      <c r="EB82" s="865"/>
      <c r="EC82" s="865"/>
      <c r="ED82" s="865"/>
      <c r="EE82" s="865"/>
      <c r="EF82" s="865"/>
      <c r="EG82" s="865"/>
      <c r="EH82" s="865"/>
      <c r="EI82" s="872"/>
      <c r="EJ82" s="862"/>
      <c r="EK82" s="862"/>
      <c r="EL82" s="865"/>
      <c r="EM82" s="865"/>
      <c r="EN82" s="865"/>
      <c r="EO82" s="865"/>
      <c r="EP82" s="835"/>
      <c r="EQ82" s="835"/>
      <c r="ER82" s="835"/>
      <c r="ES82" s="835"/>
      <c r="ET82" s="835"/>
      <c r="EU82" s="835"/>
      <c r="EV82" s="835"/>
      <c r="EW82" s="835"/>
      <c r="EX82" s="835"/>
      <c r="EY82" s="835"/>
      <c r="EZ82" s="835"/>
      <c r="FA82" s="835"/>
      <c r="FB82" s="835"/>
      <c r="FC82" s="835"/>
      <c r="FD82" s="835"/>
      <c r="FE82" s="835"/>
      <c r="FF82" s="835"/>
      <c r="FG82" s="835"/>
      <c r="FH82" s="835"/>
      <c r="FI82" s="835"/>
      <c r="FJ82" s="835"/>
      <c r="FK82" s="835"/>
      <c r="FL82" s="835"/>
      <c r="FM82" s="835"/>
      <c r="FN82" s="835"/>
      <c r="FO82" s="835"/>
      <c r="FP82" s="835"/>
      <c r="FQ82" s="835"/>
      <c r="FR82" s="835"/>
      <c r="FS82" s="835"/>
      <c r="FT82" s="835"/>
      <c r="FU82" s="835"/>
      <c r="FV82" s="835"/>
      <c r="FW82" s="835"/>
      <c r="FX82" s="835"/>
      <c r="FY82" s="835"/>
      <c r="FZ82" s="835"/>
      <c r="GA82" s="835"/>
      <c r="GB82" s="835"/>
      <c r="GC82" s="835"/>
      <c r="GD82" s="835"/>
      <c r="GE82" s="835"/>
      <c r="GF82" s="835"/>
      <c r="GG82" s="835"/>
      <c r="GH82" s="835"/>
      <c r="GI82" s="835"/>
    </row>
    <row r="83" spans="1:191" s="892" customFormat="1" ht="12" customHeight="1">
      <c r="A83" s="1231"/>
      <c r="B83" s="1233"/>
      <c r="C83" s="1235"/>
      <c r="D83" s="1238"/>
      <c r="E83" s="1239"/>
      <c r="F83" s="1239"/>
      <c r="G83" s="1239"/>
      <c r="H83" s="1239"/>
      <c r="I83" s="1239"/>
      <c r="J83" s="1239"/>
      <c r="K83" s="1256"/>
      <c r="L83" s="1258"/>
      <c r="M83" s="1279"/>
      <c r="N83" s="1199"/>
      <c r="O83" s="1262"/>
      <c r="P83" s="1262"/>
      <c r="Q83" s="1280"/>
      <c r="R83" s="1281"/>
      <c r="S83" s="1294"/>
      <c r="T83" s="1282"/>
      <c r="U83" s="1283"/>
      <c r="V83" s="1284"/>
      <c r="W83" s="1285"/>
      <c r="X83" s="1284"/>
      <c r="Y83" s="1285"/>
      <c r="Z83" s="1284"/>
      <c r="AA83" s="1285"/>
      <c r="AB83" s="1227"/>
      <c r="AC83" s="1289"/>
      <c r="AD83" s="1289"/>
      <c r="AE83" s="1290"/>
      <c r="AF83" s="1286"/>
      <c r="AG83" s="1287"/>
      <c r="AH83" s="1287"/>
      <c r="AI83" s="1288"/>
      <c r="AJ83" s="1286"/>
      <c r="AK83" s="1287"/>
      <c r="AL83" s="1287"/>
      <c r="AM83" s="1288"/>
      <c r="AN83" s="1286"/>
      <c r="AO83" s="1287"/>
      <c r="AP83" s="1287"/>
      <c r="AQ83" s="1288"/>
      <c r="AR83" s="1291"/>
      <c r="AS83" s="1292"/>
      <c r="AT83" s="1292"/>
      <c r="AU83" s="1292"/>
      <c r="AV83" s="1293"/>
      <c r="AW83" s="1196"/>
      <c r="AX83" s="1197"/>
      <c r="AY83" s="1197"/>
      <c r="AZ83" s="1197"/>
      <c r="BA83" s="1197"/>
      <c r="BB83" s="1197"/>
      <c r="BC83" s="1198"/>
      <c r="BD83" s="1196"/>
      <c r="BE83" s="1197"/>
      <c r="BF83" s="1197"/>
      <c r="BG83" s="1197"/>
      <c r="BH83" s="1197"/>
      <c r="BI83" s="1197"/>
      <c r="BJ83" s="1198"/>
      <c r="BK83" s="1078"/>
      <c r="BL83" s="1064"/>
      <c r="BM83" s="1064"/>
      <c r="BN83" s="1064"/>
      <c r="BO83" s="1064"/>
      <c r="BP83" s="1080"/>
      <c r="BQ83" s="1078"/>
      <c r="BR83" s="1064"/>
      <c r="BS83" s="1064"/>
      <c r="BT83" s="1064"/>
      <c r="BU83" s="1064"/>
      <c r="BV83" s="1080"/>
      <c r="BW83" s="1096"/>
      <c r="BX83" s="1064"/>
      <c r="BY83" s="1064"/>
      <c r="BZ83" s="1064"/>
      <c r="CA83" s="1064"/>
      <c r="CB83" s="1110"/>
      <c r="CC83" s="1096"/>
      <c r="CD83" s="1098"/>
      <c r="CE83" s="1059"/>
      <c r="CF83" s="1059"/>
      <c r="CG83" s="1059"/>
      <c r="CH83" s="1059"/>
      <c r="CI83" s="1059"/>
      <c r="CJ83" s="1093"/>
      <c r="CK83" s="1060"/>
      <c r="CL83" s="1059"/>
      <c r="CM83" s="1059"/>
      <c r="CN83" s="1059"/>
      <c r="CO83" s="1059"/>
      <c r="CP83" s="1059"/>
      <c r="CQ83" s="1076"/>
      <c r="CR83" s="1078"/>
      <c r="CS83" s="1064"/>
      <c r="CT83" s="1080"/>
      <c r="CU83" s="1070"/>
      <c r="CV83" s="1071"/>
      <c r="CW83" s="1072"/>
      <c r="CX83" s="1208"/>
      <c r="CY83" s="1209"/>
      <c r="CZ83" s="1210"/>
      <c r="DA83" s="1196"/>
      <c r="DB83" s="1197"/>
      <c r="DC83" s="1197"/>
      <c r="DD83" s="1197"/>
      <c r="DE83" s="1198"/>
      <c r="DF83" s="1199"/>
      <c r="DG83" s="1196"/>
      <c r="DH83" s="1197"/>
      <c r="DI83" s="1197"/>
      <c r="DJ83" s="1198"/>
      <c r="DK83" s="1199"/>
      <c r="DL83" s="1196"/>
      <c r="DM83" s="1197"/>
      <c r="DN83" s="1197"/>
      <c r="DO83" s="1197"/>
      <c r="DP83" s="1198"/>
      <c r="DQ83" s="1199"/>
      <c r="DR83" s="1196"/>
      <c r="DS83" s="1197"/>
      <c r="DT83" s="1197"/>
      <c r="DU83" s="1197"/>
      <c r="DV83" s="1197"/>
      <c r="DW83" s="1026"/>
      <c r="DX83" s="865"/>
      <c r="DY83" s="865"/>
      <c r="DZ83" s="865"/>
      <c r="EA83" s="865"/>
      <c r="EB83" s="865"/>
      <c r="EC83" s="865"/>
      <c r="ED83" s="865"/>
      <c r="EE83" s="865"/>
      <c r="EF83" s="865"/>
      <c r="EG83" s="865"/>
      <c r="EH83" s="865"/>
      <c r="EI83" s="872"/>
      <c r="EJ83" s="862"/>
      <c r="EK83" s="862"/>
      <c r="EL83" s="865">
        <f t="shared" ref="EL83" si="79">IF(OR(CU82=99.9,CU82=""),0,1)</f>
        <v>0</v>
      </c>
      <c r="EM83" s="865"/>
      <c r="EN83" s="865">
        <f>IF(入力3!AF45=" ",0,1)</f>
        <v>0</v>
      </c>
      <c r="EO83" s="865">
        <f>IF(EL83+EN83=0,0,1)</f>
        <v>0</v>
      </c>
      <c r="EP83" s="835"/>
      <c r="EQ83" s="835"/>
      <c r="ER83" s="835"/>
      <c r="ES83" s="835"/>
      <c r="ET83" s="835"/>
      <c r="EU83" s="835"/>
      <c r="EV83" s="835"/>
      <c r="EW83" s="835"/>
      <c r="EX83" s="835"/>
      <c r="EY83" s="835"/>
      <c r="EZ83" s="835"/>
      <c r="FA83" s="835"/>
      <c r="FB83" s="835"/>
      <c r="FC83" s="835"/>
      <c r="FD83" s="835"/>
      <c r="FE83" s="835"/>
      <c r="FF83" s="835"/>
      <c r="FG83" s="835"/>
      <c r="FH83" s="835"/>
      <c r="FI83" s="835"/>
      <c r="FJ83" s="835"/>
      <c r="FK83" s="835"/>
      <c r="FL83" s="835"/>
      <c r="FM83" s="835"/>
      <c r="FN83" s="835"/>
      <c r="FO83" s="835"/>
      <c r="FP83" s="835"/>
      <c r="FQ83" s="835"/>
      <c r="FR83" s="835"/>
      <c r="FS83" s="835"/>
      <c r="FT83" s="835"/>
      <c r="FU83" s="835"/>
      <c r="FV83" s="835"/>
      <c r="FW83" s="835"/>
      <c r="FX83" s="835"/>
      <c r="FY83" s="835"/>
      <c r="FZ83" s="835"/>
      <c r="GA83" s="835"/>
      <c r="GB83" s="835"/>
      <c r="GC83" s="835"/>
      <c r="GD83" s="835"/>
      <c r="GE83" s="835"/>
      <c r="GF83" s="835"/>
      <c r="GG83" s="835"/>
      <c r="GH83" s="835"/>
      <c r="GI83" s="835"/>
    </row>
    <row r="84" spans="1:191" s="892" customFormat="1" ht="12" customHeight="1">
      <c r="A84" s="1230"/>
      <c r="B84" s="1232">
        <v>3</v>
      </c>
      <c r="C84" s="1234">
        <v>4</v>
      </c>
      <c r="D84" s="1236"/>
      <c r="E84" s="1237"/>
      <c r="F84" s="1237"/>
      <c r="G84" s="1237"/>
      <c r="H84" s="1237"/>
      <c r="I84" s="1237"/>
      <c r="J84" s="1237"/>
      <c r="K84" s="1256" t="str">
        <f>IF(TRIM(入力1!A84)&lt;&gt;"",入力1!A84,"")</f>
        <v/>
      </c>
      <c r="L84" s="1258">
        <f>IF(TRIM(入力1!B84)&lt;&gt;"",入力1!B84,"")</f>
        <v>3</v>
      </c>
      <c r="M84" s="1260">
        <f>C84</f>
        <v>4</v>
      </c>
      <c r="N84" s="1184"/>
      <c r="O84" s="1262"/>
      <c r="P84" s="1262"/>
      <c r="Q84" s="1264"/>
      <c r="R84" s="1265"/>
      <c r="S84" s="1254"/>
      <c r="T84" s="1282"/>
      <c r="U84" s="1283"/>
      <c r="V84" s="1272"/>
      <c r="W84" s="1273"/>
      <c r="X84" s="1272"/>
      <c r="Y84" s="1273"/>
      <c r="Z84" s="1272"/>
      <c r="AA84" s="1273"/>
      <c r="AB84" s="1276"/>
      <c r="AC84" s="1277"/>
      <c r="AD84" s="1277"/>
      <c r="AE84" s="1278"/>
      <c r="AF84" s="1217"/>
      <c r="AG84" s="1218"/>
      <c r="AH84" s="1218"/>
      <c r="AI84" s="1219"/>
      <c r="AJ84" s="1217"/>
      <c r="AK84" s="1218"/>
      <c r="AL84" s="1218"/>
      <c r="AM84" s="1219"/>
      <c r="AN84" s="1217"/>
      <c r="AO84" s="1218"/>
      <c r="AP84" s="1218"/>
      <c r="AQ84" s="1219"/>
      <c r="AR84" s="1240"/>
      <c r="AS84" s="1241"/>
      <c r="AT84" s="1241"/>
      <c r="AU84" s="1241"/>
      <c r="AV84" s="1242"/>
      <c r="AW84" s="1188"/>
      <c r="AX84" s="1189"/>
      <c r="AY84" s="1189"/>
      <c r="AZ84" s="1189"/>
      <c r="BA84" s="1189"/>
      <c r="BB84" s="1189"/>
      <c r="BC84" s="1190"/>
      <c r="BD84" s="1188"/>
      <c r="BE84" s="1189"/>
      <c r="BF84" s="1189"/>
      <c r="BG84" s="1189"/>
      <c r="BH84" s="1189"/>
      <c r="BI84" s="1189"/>
      <c r="BJ84" s="1190"/>
      <c r="BK84" s="1077" t="str">
        <f>IF(TRIM(入力2!AL82)&lt;&gt;"",IF(入力2!AL82&gt;=100000,MID(TEXT(入力2!AL82,"000000"),1,1),""),"")</f>
        <v/>
      </c>
      <c r="BL84" s="1063" t="str">
        <f>IF(TRIM(入力2!AL82)&lt;&gt;"",IF(入力2!AL82&gt;=10000,MID(TEXT(入力2!AL82,"000000"),2,1),""),"")</f>
        <v/>
      </c>
      <c r="BM84" s="1063" t="str">
        <f>IF(TRIM(入力2!AL82)&lt;&gt;"",IF(入力2!AL82&gt;=1000,MID(TEXT(入力2!AL82,"000000"),3,1),""),"")</f>
        <v/>
      </c>
      <c r="BN84" s="1063" t="str">
        <f>IF(TRIM(入力2!AL82)&lt;&gt;"",IF(入力2!AL82&gt;=100,MID(TEXT(入力2!AL82,"000000"),4,1),""),"")</f>
        <v/>
      </c>
      <c r="BO84" s="1063" t="str">
        <f>IF(TRIM(入力2!AL82)&lt;&gt;"",IF(入力2!AL82&gt;=10,MID(TEXT(入力2!AL82,"000000"),5,1),""),"")</f>
        <v/>
      </c>
      <c r="BP84" s="1079" t="str">
        <f>IF(TRIM(入力2!AL82)&lt;&gt;"",IF(入力2!AL82&gt;=0,MID(TEXT(入力2!AL82,"000000"),6,1),""),"0")</f>
        <v>0</v>
      </c>
      <c r="BQ84" s="1077" t="str">
        <f>IF(TRIM(入力2!AM82)&lt;&gt;"",IF(入力2!AM82&gt;=100000,MID(TEXT(入力2!AM82,"000000"),1,1),""),"")</f>
        <v/>
      </c>
      <c r="BR84" s="1063" t="str">
        <f>IF(TRIM(入力2!AM82)&lt;&gt;"",IF(入力2!AM82&gt;=10000,MID(TEXT(入力2!AM82,"000000"),2,1),""),"")</f>
        <v/>
      </c>
      <c r="BS84" s="1063" t="str">
        <f>IF(TRIM(入力2!AM82)&lt;&gt;"",IF(入力2!AM82&gt;=1000,MID(TEXT(入力2!AM82,"000000"),3,1),""),"")</f>
        <v/>
      </c>
      <c r="BT84" s="1063" t="str">
        <f>IF(TRIM(入力2!AM82)&lt;&gt;"",IF(入力2!AM82&gt;=100,MID(TEXT(入力2!AM82,"000000"),4,1),""),"")</f>
        <v/>
      </c>
      <c r="BU84" s="1063" t="str">
        <f>IF(TRIM(入力2!AM82)&lt;&gt;"",IF(入力2!AM82&gt;=10,MID(TEXT(入力2!AM82,"000000"),5,1),""),"")</f>
        <v/>
      </c>
      <c r="BV84" s="1079" t="str">
        <f>IF(TRIM(入力2!AM82)&lt;&gt;"",IF(入力2!AM82&gt;=0,MID(TEXT(入力2!AM82,"000000"),6,1),""),"0")</f>
        <v>0</v>
      </c>
      <c r="BW84" s="1095" t="str">
        <f>IF(TRIM(SUM(入力2!AJ82:AK82))&lt;&gt;"",IF(SUM(入力2!AJ82:AK82)&gt;=100000,MID(TEXT(SUM(入力2!AJ82:AK82),"000000"),1,1),""),"")</f>
        <v/>
      </c>
      <c r="BX84" s="1063" t="str">
        <f>IF(TRIM(SUM(入力2!AJ82:AK82))&lt;&gt;"",IF(SUM(入力2!AJ82:AK82)&gt;=10000,MID(TEXT(SUM(入力2!AJ82:AK82),"000000"),2,1),""),"")</f>
        <v/>
      </c>
      <c r="BY84" s="1063" t="str">
        <f>IF(TRIM(SUM(入力2!AJ82:AK82))&lt;&gt;"",IF(SUM(入力2!AJ82:AK82)&gt;=1000,MID(TEXT(SUM(入力2!AJ82:AK82),"000000"),3,1),""),"")</f>
        <v/>
      </c>
      <c r="BZ84" s="1063" t="str">
        <f>IF(TRIM(SUM(入力2!AJ82:AK82))&lt;&gt;"",IF(SUM(入力2!AJ82:AK82)&gt;=100,MID(TEXT(SUM(入力2!AJ82:AK82),"000000"),4,1),""),"")</f>
        <v/>
      </c>
      <c r="CA84" s="1063" t="str">
        <f>IF(TRIM(SUM(入力2!AJ82:AK82))&lt;&gt;"",IF(SUM(入力2!AJ82:AK82)&gt;=10,MID(TEXT(SUM(入力2!AJ82:AK82),"000000"),5,1),""),"")</f>
        <v/>
      </c>
      <c r="CB84" s="1109" t="str">
        <f>IF(TRIM(SUM(入力2!AJ82:AK82))&lt;&gt;"",IF(SUM(入力2!AJ82:AK82)&gt;=0,MID(TEXT(SUM(入力2!AJ82:AK82),"000000"),6,1),""),"0")</f>
        <v>0</v>
      </c>
      <c r="CC84" s="1095" t="str">
        <f>IF(TRIM(入力3!$AF46)&lt;&gt;"",IF(入力3!$AF46&gt;=10000000,MID(TEXT(入力3!$AF46,"00000000"),1,1),""),"")</f>
        <v/>
      </c>
      <c r="CD84" s="1097" t="str">
        <f>IF(TRIM(入力3!$AF46)&lt;&gt;"",IF(入力3!$AF46&gt;=1000000,MID(TEXT(入力3!$AF46,"00000000"),2,1),""),"")</f>
        <v/>
      </c>
      <c r="CE84" s="1059" t="str">
        <f>IF(TRIM(入力3!$AF46)&lt;&gt;"",IF(入力3!$AF46&gt;=100000,MID(TEXT(入力3!$AF46,"00000000"),3,1),""),"")</f>
        <v/>
      </c>
      <c r="CF84" s="1059" t="str">
        <f>IF(TRIM(入力3!$AF46)&lt;&gt;"",IF(入力3!$AF46&gt;=10000,MID(TEXT(入力3!$AF46,"00000000"),4,1),""),"")</f>
        <v/>
      </c>
      <c r="CG84" s="1059" t="str">
        <f>IF(TRIM(入力3!$AF46)&lt;&gt;"",IF(入力3!$AF46&gt;=1000,MID(TEXT(入力3!$AF46,"00000000"),5,1),""),"")</f>
        <v/>
      </c>
      <c r="CH84" s="1059" t="str">
        <f>IF(TRIM(入力3!$AF46)&lt;&gt;"",IF(入力3!$AF46&gt;=100,MID(TEXT(入力3!$AF46,"00000000"),6,1),""),"")</f>
        <v/>
      </c>
      <c r="CI84" s="1059" t="str">
        <f>IF(TRIM(入力3!$AF46)&lt;&gt;"",IF(入力3!$AF46&gt;=10,MID(TEXT(入力3!$AF46,"00000000"),7,1),""),"")</f>
        <v/>
      </c>
      <c r="CJ84" s="1093" t="str">
        <f>IF(TRIM(入力3!$AF46)&lt;&gt;"",IF(入力3!$AF46&gt;=1,MID(TEXT(入力3!$AF46,"00000000"),8,1),""),"0")</f>
        <v>0</v>
      </c>
      <c r="CK84" s="1060" t="str">
        <f>IF(TRIM(SUMIF(入力3!$AA$9:$AE$9,"インフレ手当",入力3!AA46:AE46))&lt;&gt;"",IF(SUMIF(入力3!$AA$9:$AE$9,"インフレ手当",入力3!AA46:AE46)&gt;=1000000,MID(TEXT(SUMIF(入力3!$AA$9:$AE$9,"インフレ手当",入力3!AA46:AE46),"00000000"),2,1),""),"")</f>
        <v/>
      </c>
      <c r="CL84" s="1059" t="str">
        <f>IF(TRIM(SUMIF(入力3!$AA$9:$AE$9,"インフレ手当",入力3!AA46:AE46))&lt;&gt;"",IF(SUMIF(入力3!$AA$9:$AE$9,"インフレ手当",入力3!AA46:AE46)&gt;=100000,MID(TEXT(SUMIF(入力3!$AA$9:$AE$9,"インフレ手当",入力3!AA46:AE46),"00000000"),3,1),""),"")</f>
        <v/>
      </c>
      <c r="CM84" s="1059" t="str">
        <f>IF(TRIM(SUMIF(入力3!$AA$9:$AE$9,"インフレ手当",入力3!AA46:AE46))&lt;&gt;"",IF(SUMIF(入力3!$AA$9:$AE$9,"インフレ手当",入力3!AA46:AE46)&gt;=10000,MID(TEXT(SUMIF(入力3!$AA$9:$AE$9,"インフレ手当",入力3!AA46:AE46),"00000000"),4,1),""),"")</f>
        <v/>
      </c>
      <c r="CN84" s="1059" t="str">
        <f>IF(TRIM(SUMIF(入力3!$AA$9:$AE$9,"インフレ手当",入力3!AA46:AE46))&lt;&gt;"",IF(SUMIF(入力3!$AA$9:$AE$9,"インフレ手当",入力3!AA46:AE46)&gt;=1000,MID(TEXT(SUMIF(入力3!$AA$9:$AE$9,"インフレ手当",入力3!AA46:AE46),"00000000"),5,1),""),"")</f>
        <v/>
      </c>
      <c r="CO84" s="1059" t="str">
        <f>IF(TRIM(SUMIF(入力3!$AA$9:$AE$9,"インフレ手当",入力3!AA46:AE46))&lt;&gt;"",IF(SUMIF(入力3!$AA$9:$AE$9,"インフレ手当",入力3!AA46:AE46)&gt;=100,MID(TEXT(SUMIF(入力3!$AA$9:$AE$9,"インフレ手当",入力3!AA46:AE46),"00000000"),6,1),""),"")</f>
        <v/>
      </c>
      <c r="CP84" s="1059" t="str">
        <f>IF(TRIM(SUMIF(入力3!$AA$9:$AE$9,"インフレ手当",入力3!AA46:AE46))&lt;&gt;"",IF(SUMIF(入力3!$AA$9:$AE$9,"インフレ手当",入力3!AA46:AE46)&gt;=10,MID(TEXT(SUMIF(入力3!$AA$9:$AE$9,"インフレ手当",入力3!AA46:AE46),"00000000"),7,1),""),"")</f>
        <v/>
      </c>
      <c r="CQ84" s="1076" t="str">
        <f>IF(TRIM(SUMIF(入力3!$AA$9:$AE$9,"インフレ手当",入力3!AA46:AE46))&lt;&gt;"",IF(SUMIF(入力3!$AA$9:$AE$9,"インフレ手当",入力3!AA46:AE46)&gt;=1,MID(TEXT(SUMIF(入力3!$AA$9:$AE$9,"インフレ手当",入力3!AA46:AE46),"00000000"),8,1),""),"0")</f>
        <v/>
      </c>
      <c r="CR84" s="1077" t="str">
        <f>IF(EO85=0,"-",IF(TRIM(入力3!Z46)&lt;&gt;"",IF(入力3!Z46&gt;=100,MID(TEXT(入力3!Z46,"000"),1,1),""),"-"))</f>
        <v>-</v>
      </c>
      <c r="CS84" s="1063" t="str">
        <f>IF(EO85=0,"-",IF(TRIM(入力3!Z46)&lt;&gt;"",IF(入力3!Z46&gt;=10,MID(TEXT(入力3!Z46,"000"),2,1),""),"-"))</f>
        <v>-</v>
      </c>
      <c r="CT84" s="1079" t="str">
        <f>IF(EO85=0,"-",IF(TRIM(入力3!Z46)&lt;&gt;"",IF(入力3!Z46&gt;=1,MID(TEXT(入力3!Z46,"000"),3,1),""),"-"))</f>
        <v>-</v>
      </c>
      <c r="CU84" s="1067"/>
      <c r="CV84" s="1068"/>
      <c r="CW84" s="1069"/>
      <c r="CX84" s="1205"/>
      <c r="CY84" s="1206"/>
      <c r="CZ84" s="1207"/>
      <c r="DA84" s="1188"/>
      <c r="DB84" s="1189"/>
      <c r="DC84" s="1189"/>
      <c r="DD84" s="1189"/>
      <c r="DE84" s="1190"/>
      <c r="DF84" s="1184"/>
      <c r="DG84" s="1188"/>
      <c r="DH84" s="1189"/>
      <c r="DI84" s="1189"/>
      <c r="DJ84" s="1190"/>
      <c r="DK84" s="1184"/>
      <c r="DL84" s="1188"/>
      <c r="DM84" s="1189"/>
      <c r="DN84" s="1189"/>
      <c r="DO84" s="1189"/>
      <c r="DP84" s="1190"/>
      <c r="DQ84" s="1184"/>
      <c r="DR84" s="1188"/>
      <c r="DS84" s="1189"/>
      <c r="DT84" s="1189"/>
      <c r="DU84" s="1189"/>
      <c r="DV84" s="1189"/>
      <c r="DW84" s="1026"/>
      <c r="DX84" s="865"/>
      <c r="DY84" s="865"/>
      <c r="DZ84" s="865"/>
      <c r="EA84" s="865"/>
      <c r="EB84" s="865"/>
      <c r="EC84" s="865"/>
      <c r="ED84" s="865"/>
      <c r="EE84" s="865"/>
      <c r="EF84" s="865"/>
      <c r="EG84" s="865"/>
      <c r="EH84" s="865"/>
      <c r="EI84" s="872"/>
      <c r="EJ84" s="862"/>
      <c r="EK84" s="862"/>
      <c r="EL84" s="865"/>
      <c r="EM84" s="865"/>
      <c r="EN84" s="865"/>
      <c r="EO84" s="865"/>
      <c r="EP84" s="835"/>
      <c r="EQ84" s="835"/>
      <c r="ER84" s="835"/>
      <c r="ES84" s="835"/>
      <c r="ET84" s="835"/>
      <c r="EU84" s="835"/>
      <c r="EV84" s="835"/>
      <c r="EW84" s="835"/>
      <c r="EX84" s="835"/>
      <c r="EY84" s="835"/>
      <c r="EZ84" s="835"/>
      <c r="FA84" s="835"/>
      <c r="FB84" s="835"/>
      <c r="FC84" s="835"/>
      <c r="FD84" s="835"/>
      <c r="FE84" s="835"/>
      <c r="FF84" s="835"/>
      <c r="FG84" s="835"/>
      <c r="FH84" s="835"/>
      <c r="FI84" s="835"/>
      <c r="FJ84" s="835"/>
      <c r="FK84" s="835"/>
      <c r="FL84" s="835"/>
      <c r="FM84" s="835"/>
      <c r="FN84" s="835"/>
      <c r="FO84" s="835"/>
      <c r="FP84" s="835"/>
      <c r="FQ84" s="835"/>
      <c r="FR84" s="835"/>
      <c r="FS84" s="835"/>
      <c r="FT84" s="835"/>
      <c r="FU84" s="835"/>
      <c r="FV84" s="835"/>
      <c r="FW84" s="835"/>
      <c r="FX84" s="835"/>
      <c r="FY84" s="835"/>
      <c r="FZ84" s="835"/>
      <c r="GA84" s="835"/>
      <c r="GB84" s="835"/>
      <c r="GC84" s="835"/>
      <c r="GD84" s="835"/>
      <c r="GE84" s="835"/>
      <c r="GF84" s="835"/>
      <c r="GG84" s="835"/>
      <c r="GH84" s="835"/>
      <c r="GI84" s="835"/>
    </row>
    <row r="85" spans="1:191" s="892" customFormat="1" ht="12" customHeight="1">
      <c r="A85" s="1231"/>
      <c r="B85" s="1233"/>
      <c r="C85" s="1235"/>
      <c r="D85" s="1238"/>
      <c r="E85" s="1239"/>
      <c r="F85" s="1239"/>
      <c r="G85" s="1239"/>
      <c r="H85" s="1239"/>
      <c r="I85" s="1239"/>
      <c r="J85" s="1239"/>
      <c r="K85" s="1256"/>
      <c r="L85" s="1258"/>
      <c r="M85" s="1279"/>
      <c r="N85" s="1199"/>
      <c r="O85" s="1262"/>
      <c r="P85" s="1262"/>
      <c r="Q85" s="1280"/>
      <c r="R85" s="1281"/>
      <c r="S85" s="1294"/>
      <c r="T85" s="1282"/>
      <c r="U85" s="1283"/>
      <c r="V85" s="1284"/>
      <c r="W85" s="1285"/>
      <c r="X85" s="1284"/>
      <c r="Y85" s="1285"/>
      <c r="Z85" s="1284"/>
      <c r="AA85" s="1285"/>
      <c r="AB85" s="1227"/>
      <c r="AC85" s="1289"/>
      <c r="AD85" s="1289"/>
      <c r="AE85" s="1290"/>
      <c r="AF85" s="1286"/>
      <c r="AG85" s="1287"/>
      <c r="AH85" s="1287"/>
      <c r="AI85" s="1288"/>
      <c r="AJ85" s="1286"/>
      <c r="AK85" s="1287"/>
      <c r="AL85" s="1287"/>
      <c r="AM85" s="1288"/>
      <c r="AN85" s="1286"/>
      <c r="AO85" s="1287"/>
      <c r="AP85" s="1287"/>
      <c r="AQ85" s="1288"/>
      <c r="AR85" s="1291"/>
      <c r="AS85" s="1292"/>
      <c r="AT85" s="1292"/>
      <c r="AU85" s="1292"/>
      <c r="AV85" s="1293"/>
      <c r="AW85" s="1196"/>
      <c r="AX85" s="1197"/>
      <c r="AY85" s="1197"/>
      <c r="AZ85" s="1197"/>
      <c r="BA85" s="1197"/>
      <c r="BB85" s="1197"/>
      <c r="BC85" s="1198"/>
      <c r="BD85" s="1196"/>
      <c r="BE85" s="1197"/>
      <c r="BF85" s="1197"/>
      <c r="BG85" s="1197"/>
      <c r="BH85" s="1197"/>
      <c r="BI85" s="1197"/>
      <c r="BJ85" s="1198"/>
      <c r="BK85" s="1078"/>
      <c r="BL85" s="1064"/>
      <c r="BM85" s="1064"/>
      <c r="BN85" s="1064"/>
      <c r="BO85" s="1064"/>
      <c r="BP85" s="1080"/>
      <c r="BQ85" s="1078"/>
      <c r="BR85" s="1064"/>
      <c r="BS85" s="1064"/>
      <c r="BT85" s="1064"/>
      <c r="BU85" s="1064"/>
      <c r="BV85" s="1080"/>
      <c r="BW85" s="1096"/>
      <c r="BX85" s="1064"/>
      <c r="BY85" s="1064"/>
      <c r="BZ85" s="1064"/>
      <c r="CA85" s="1064"/>
      <c r="CB85" s="1110"/>
      <c r="CC85" s="1096"/>
      <c r="CD85" s="1098"/>
      <c r="CE85" s="1059"/>
      <c r="CF85" s="1059"/>
      <c r="CG85" s="1059"/>
      <c r="CH85" s="1059"/>
      <c r="CI85" s="1059"/>
      <c r="CJ85" s="1093"/>
      <c r="CK85" s="1060"/>
      <c r="CL85" s="1059"/>
      <c r="CM85" s="1059"/>
      <c r="CN85" s="1059"/>
      <c r="CO85" s="1059"/>
      <c r="CP85" s="1059"/>
      <c r="CQ85" s="1076"/>
      <c r="CR85" s="1078"/>
      <c r="CS85" s="1064"/>
      <c r="CT85" s="1080"/>
      <c r="CU85" s="1070"/>
      <c r="CV85" s="1071"/>
      <c r="CW85" s="1072"/>
      <c r="CX85" s="1208"/>
      <c r="CY85" s="1209"/>
      <c r="CZ85" s="1210"/>
      <c r="DA85" s="1196"/>
      <c r="DB85" s="1197"/>
      <c r="DC85" s="1197"/>
      <c r="DD85" s="1197"/>
      <c r="DE85" s="1198"/>
      <c r="DF85" s="1199"/>
      <c r="DG85" s="1196"/>
      <c r="DH85" s="1197"/>
      <c r="DI85" s="1197"/>
      <c r="DJ85" s="1198"/>
      <c r="DK85" s="1199"/>
      <c r="DL85" s="1196"/>
      <c r="DM85" s="1197"/>
      <c r="DN85" s="1197"/>
      <c r="DO85" s="1197"/>
      <c r="DP85" s="1198"/>
      <c r="DQ85" s="1199"/>
      <c r="DR85" s="1196"/>
      <c r="DS85" s="1197"/>
      <c r="DT85" s="1197"/>
      <c r="DU85" s="1197"/>
      <c r="DV85" s="1197"/>
      <c r="DW85" s="1026"/>
      <c r="DX85" s="865"/>
      <c r="DY85" s="865"/>
      <c r="DZ85" s="865"/>
      <c r="EA85" s="865"/>
      <c r="EB85" s="865"/>
      <c r="EC85" s="865"/>
      <c r="ED85" s="865"/>
      <c r="EE85" s="865"/>
      <c r="EF85" s="865"/>
      <c r="EG85" s="865"/>
      <c r="EH85" s="865"/>
      <c r="EI85" s="872"/>
      <c r="EJ85" s="862"/>
      <c r="EK85" s="862"/>
      <c r="EL85" s="865">
        <f t="shared" ref="EL85" si="80">IF(OR(CU84=99.9,CU84=""),0,1)</f>
        <v>0</v>
      </c>
      <c r="EM85" s="865"/>
      <c r="EN85" s="865">
        <f>IF(入力3!AF46=" ",0,1)</f>
        <v>0</v>
      </c>
      <c r="EO85" s="865">
        <f>IF(EL85+EN85=0,0,1)</f>
        <v>0</v>
      </c>
      <c r="EP85" s="835"/>
      <c r="EQ85" s="835"/>
      <c r="ER85" s="835"/>
      <c r="ES85" s="835"/>
      <c r="ET85" s="835"/>
      <c r="EU85" s="835"/>
      <c r="EV85" s="835"/>
      <c r="EW85" s="835"/>
      <c r="EX85" s="835"/>
      <c r="EY85" s="835"/>
      <c r="EZ85" s="835"/>
      <c r="FA85" s="835"/>
      <c r="FB85" s="835"/>
      <c r="FC85" s="835"/>
      <c r="FD85" s="835"/>
      <c r="FE85" s="835"/>
      <c r="FF85" s="835"/>
      <c r="FG85" s="835"/>
      <c r="FH85" s="835"/>
      <c r="FI85" s="835"/>
      <c r="FJ85" s="835"/>
      <c r="FK85" s="835"/>
      <c r="FL85" s="835"/>
      <c r="FM85" s="835"/>
      <c r="FN85" s="835"/>
      <c r="FO85" s="835"/>
      <c r="FP85" s="835"/>
      <c r="FQ85" s="835"/>
      <c r="FR85" s="835"/>
      <c r="FS85" s="835"/>
      <c r="FT85" s="835"/>
      <c r="FU85" s="835"/>
      <c r="FV85" s="835"/>
      <c r="FW85" s="835"/>
      <c r="FX85" s="835"/>
      <c r="FY85" s="835"/>
      <c r="FZ85" s="835"/>
      <c r="GA85" s="835"/>
      <c r="GB85" s="835"/>
      <c r="GC85" s="835"/>
      <c r="GD85" s="835"/>
      <c r="GE85" s="835"/>
      <c r="GF85" s="835"/>
      <c r="GG85" s="835"/>
      <c r="GH85" s="835"/>
      <c r="GI85" s="835"/>
    </row>
    <row r="86" spans="1:191" s="892" customFormat="1" ht="12" customHeight="1">
      <c r="A86" s="1230"/>
      <c r="B86" s="1232">
        <v>3</v>
      </c>
      <c r="C86" s="1234">
        <v>5</v>
      </c>
      <c r="D86" s="1236"/>
      <c r="E86" s="1237"/>
      <c r="F86" s="1237"/>
      <c r="G86" s="1237"/>
      <c r="H86" s="1237"/>
      <c r="I86" s="1237"/>
      <c r="J86" s="1237"/>
      <c r="K86" s="1256" t="str">
        <f>IF(TRIM(入力1!A86)&lt;&gt;"",入力1!A86,"")</f>
        <v/>
      </c>
      <c r="L86" s="1258">
        <f>IF(TRIM(入力1!B86)&lt;&gt;"",入力1!B86,"")</f>
        <v>3</v>
      </c>
      <c r="M86" s="1260">
        <f>C86</f>
        <v>5</v>
      </c>
      <c r="N86" s="1184"/>
      <c r="O86" s="1262"/>
      <c r="P86" s="1262"/>
      <c r="Q86" s="1264"/>
      <c r="R86" s="1265"/>
      <c r="S86" s="1254"/>
      <c r="T86" s="1282"/>
      <c r="U86" s="1283"/>
      <c r="V86" s="1272"/>
      <c r="W86" s="1273"/>
      <c r="X86" s="1272"/>
      <c r="Y86" s="1273"/>
      <c r="Z86" s="1272"/>
      <c r="AA86" s="1273"/>
      <c r="AB86" s="1276"/>
      <c r="AC86" s="1277"/>
      <c r="AD86" s="1277"/>
      <c r="AE86" s="1278"/>
      <c r="AF86" s="1217"/>
      <c r="AG86" s="1218"/>
      <c r="AH86" s="1218"/>
      <c r="AI86" s="1219"/>
      <c r="AJ86" s="1217"/>
      <c r="AK86" s="1218"/>
      <c r="AL86" s="1218"/>
      <c r="AM86" s="1219"/>
      <c r="AN86" s="1217"/>
      <c r="AO86" s="1218"/>
      <c r="AP86" s="1218"/>
      <c r="AQ86" s="1219"/>
      <c r="AR86" s="1240"/>
      <c r="AS86" s="1241"/>
      <c r="AT86" s="1241"/>
      <c r="AU86" s="1241"/>
      <c r="AV86" s="1242"/>
      <c r="AW86" s="1188"/>
      <c r="AX86" s="1189"/>
      <c r="AY86" s="1189"/>
      <c r="AZ86" s="1189"/>
      <c r="BA86" s="1189"/>
      <c r="BB86" s="1189"/>
      <c r="BC86" s="1190"/>
      <c r="BD86" s="1188"/>
      <c r="BE86" s="1189"/>
      <c r="BF86" s="1189"/>
      <c r="BG86" s="1189"/>
      <c r="BH86" s="1189"/>
      <c r="BI86" s="1189"/>
      <c r="BJ86" s="1190"/>
      <c r="BK86" s="1077" t="str">
        <f>IF(TRIM(入力2!AL84)&lt;&gt;"",IF(入力2!AL84&gt;=100000,MID(TEXT(入力2!AL84,"000000"),1,1),""),"")</f>
        <v/>
      </c>
      <c r="BL86" s="1063" t="str">
        <f>IF(TRIM(入力2!AL84)&lt;&gt;"",IF(入力2!AL84&gt;=10000,MID(TEXT(入力2!AL84,"000000"),2,1),""),"")</f>
        <v/>
      </c>
      <c r="BM86" s="1063" t="str">
        <f>IF(TRIM(入力2!AL84)&lt;&gt;"",IF(入力2!AL84&gt;=1000,MID(TEXT(入力2!AL84,"000000"),3,1),""),"")</f>
        <v/>
      </c>
      <c r="BN86" s="1063" t="str">
        <f>IF(TRIM(入力2!AL84)&lt;&gt;"",IF(入力2!AL84&gt;=100,MID(TEXT(入力2!AL84,"000000"),4,1),""),"")</f>
        <v/>
      </c>
      <c r="BO86" s="1063" t="str">
        <f>IF(TRIM(入力2!AL84)&lt;&gt;"",IF(入力2!AL84&gt;=10,MID(TEXT(入力2!AL84,"000000"),5,1),""),"")</f>
        <v/>
      </c>
      <c r="BP86" s="1079" t="str">
        <f>IF(TRIM(入力2!AL84)&lt;&gt;"",IF(入力2!AL84&gt;=0,MID(TEXT(入力2!AL84,"000000"),6,1),""),"0")</f>
        <v>0</v>
      </c>
      <c r="BQ86" s="1077" t="str">
        <f>IF(TRIM(入力2!AM84)&lt;&gt;"",IF(入力2!AM84&gt;=100000,MID(TEXT(入力2!AM84,"000000"),1,1),""),"")</f>
        <v/>
      </c>
      <c r="BR86" s="1063" t="str">
        <f>IF(TRIM(入力2!AM84)&lt;&gt;"",IF(入力2!AM84&gt;=10000,MID(TEXT(入力2!AM84,"000000"),2,1),""),"")</f>
        <v/>
      </c>
      <c r="BS86" s="1063" t="str">
        <f>IF(TRIM(入力2!AM84)&lt;&gt;"",IF(入力2!AM84&gt;=1000,MID(TEXT(入力2!AM84,"000000"),3,1),""),"")</f>
        <v/>
      </c>
      <c r="BT86" s="1063" t="str">
        <f>IF(TRIM(入力2!AM84)&lt;&gt;"",IF(入力2!AM84&gt;=100,MID(TEXT(入力2!AM84,"000000"),4,1),""),"")</f>
        <v/>
      </c>
      <c r="BU86" s="1063" t="str">
        <f>IF(TRIM(入力2!AM84)&lt;&gt;"",IF(入力2!AM84&gt;=10,MID(TEXT(入力2!AM84,"000000"),5,1),""),"")</f>
        <v/>
      </c>
      <c r="BV86" s="1079" t="str">
        <f>IF(TRIM(入力2!AM84)&lt;&gt;"",IF(入力2!AM84&gt;=0,MID(TEXT(入力2!AM84,"000000"),6,1),""),"0")</f>
        <v>0</v>
      </c>
      <c r="BW86" s="1095" t="str">
        <f>IF(TRIM(SUM(入力2!AJ84:AK84))&lt;&gt;"",IF(SUM(入力2!AJ84:AK84)&gt;=100000,MID(TEXT(SUM(入力2!AJ84:AK84),"000000"),1,1),""),"")</f>
        <v/>
      </c>
      <c r="BX86" s="1063" t="str">
        <f>IF(TRIM(SUM(入力2!AJ84:AK84))&lt;&gt;"",IF(SUM(入力2!AJ84:AK84)&gt;=10000,MID(TEXT(SUM(入力2!AJ84:AK84),"000000"),2,1),""),"")</f>
        <v/>
      </c>
      <c r="BY86" s="1063" t="str">
        <f>IF(TRIM(SUM(入力2!AJ84:AK84))&lt;&gt;"",IF(SUM(入力2!AJ84:AK84)&gt;=1000,MID(TEXT(SUM(入力2!AJ84:AK84),"000000"),3,1),""),"")</f>
        <v/>
      </c>
      <c r="BZ86" s="1063" t="str">
        <f>IF(TRIM(SUM(入力2!AJ84:AK84))&lt;&gt;"",IF(SUM(入力2!AJ84:AK84)&gt;=100,MID(TEXT(SUM(入力2!AJ84:AK84),"000000"),4,1),""),"")</f>
        <v/>
      </c>
      <c r="CA86" s="1063" t="str">
        <f>IF(TRIM(SUM(入力2!AJ84:AK84))&lt;&gt;"",IF(SUM(入力2!AJ84:AK84)&gt;=10,MID(TEXT(SUM(入力2!AJ84:AK84),"000000"),5,1),""),"")</f>
        <v/>
      </c>
      <c r="CB86" s="1109" t="str">
        <f>IF(TRIM(SUM(入力2!AJ84:AK84))&lt;&gt;"",IF(SUM(入力2!AJ84:AK84)&gt;=0,MID(TEXT(SUM(入力2!AJ84:AK84),"000000"),6,1),""),"0")</f>
        <v>0</v>
      </c>
      <c r="CC86" s="1095" t="str">
        <f>IF(TRIM(入力3!$AF47)&lt;&gt;"",IF(入力3!$AF47&gt;=10000000,MID(TEXT(入力3!$AF47,"00000000"),1,1),""),"")</f>
        <v/>
      </c>
      <c r="CD86" s="1097" t="str">
        <f>IF(TRIM(入力3!$AF47)&lt;&gt;"",IF(入力3!$AF47&gt;=1000000,MID(TEXT(入力3!$AF47,"00000000"),2,1),""),"")</f>
        <v/>
      </c>
      <c r="CE86" s="1059" t="str">
        <f>IF(TRIM(入力3!$AF47)&lt;&gt;"",IF(入力3!$AF47&gt;=100000,MID(TEXT(入力3!$AF47,"00000000"),3,1),""),"")</f>
        <v/>
      </c>
      <c r="CF86" s="1059" t="str">
        <f>IF(TRIM(入力3!$AF47)&lt;&gt;"",IF(入力3!$AF47&gt;=10000,MID(TEXT(入力3!$AF47,"00000000"),4,1),""),"")</f>
        <v/>
      </c>
      <c r="CG86" s="1059" t="str">
        <f>IF(TRIM(入力3!$AF47)&lt;&gt;"",IF(入力3!$AF47&gt;=1000,MID(TEXT(入力3!$AF47,"00000000"),5,1),""),"")</f>
        <v/>
      </c>
      <c r="CH86" s="1059" t="str">
        <f>IF(TRIM(入力3!$AF47)&lt;&gt;"",IF(入力3!$AF47&gt;=100,MID(TEXT(入力3!$AF47,"00000000"),6,1),""),"")</f>
        <v/>
      </c>
      <c r="CI86" s="1059" t="str">
        <f>IF(TRIM(入力3!$AF47)&lt;&gt;"",IF(入力3!$AF47&gt;=10,MID(TEXT(入力3!$AF47,"00000000"),7,1),""),"")</f>
        <v/>
      </c>
      <c r="CJ86" s="1093" t="str">
        <f>IF(TRIM(入力3!$AF47)&lt;&gt;"",IF(入力3!$AF47&gt;=1,MID(TEXT(入力3!$AF47,"00000000"),8,1),""),"0")</f>
        <v>0</v>
      </c>
      <c r="CK86" s="1060" t="str">
        <f>IF(TRIM(SUMIF(入力3!$AA$9:$AE$9,"インフレ手当",入力3!AA47:AE47))&lt;&gt;"",IF(SUMIF(入力3!$AA$9:$AE$9,"インフレ手当",入力3!AA47:AE47)&gt;=1000000,MID(TEXT(SUMIF(入力3!$AA$9:$AE$9,"インフレ手当",入力3!AA47:AE47),"00000000"),2,1),""),"")</f>
        <v/>
      </c>
      <c r="CL86" s="1059" t="str">
        <f>IF(TRIM(SUMIF(入力3!$AA$9:$AE$9,"インフレ手当",入力3!AA47:AE47))&lt;&gt;"",IF(SUMIF(入力3!$AA$9:$AE$9,"インフレ手当",入力3!AA47:AE47)&gt;=100000,MID(TEXT(SUMIF(入力3!$AA$9:$AE$9,"インフレ手当",入力3!AA47:AE47),"00000000"),3,1),""),"")</f>
        <v/>
      </c>
      <c r="CM86" s="1059" t="str">
        <f>IF(TRIM(SUMIF(入力3!$AA$9:$AE$9,"インフレ手当",入力3!AA47:AE47))&lt;&gt;"",IF(SUMIF(入力3!$AA$9:$AE$9,"インフレ手当",入力3!AA47:AE47)&gt;=10000,MID(TEXT(SUMIF(入力3!$AA$9:$AE$9,"インフレ手当",入力3!AA47:AE47),"00000000"),4,1),""),"")</f>
        <v/>
      </c>
      <c r="CN86" s="1059" t="str">
        <f>IF(TRIM(SUMIF(入力3!$AA$9:$AE$9,"インフレ手当",入力3!AA47:AE47))&lt;&gt;"",IF(SUMIF(入力3!$AA$9:$AE$9,"インフレ手当",入力3!AA47:AE47)&gt;=1000,MID(TEXT(SUMIF(入力3!$AA$9:$AE$9,"インフレ手当",入力3!AA47:AE47),"00000000"),5,1),""),"")</f>
        <v/>
      </c>
      <c r="CO86" s="1059" t="str">
        <f>IF(TRIM(SUMIF(入力3!$AA$9:$AE$9,"インフレ手当",入力3!AA47:AE47))&lt;&gt;"",IF(SUMIF(入力3!$AA$9:$AE$9,"インフレ手当",入力3!AA47:AE47)&gt;=100,MID(TEXT(SUMIF(入力3!$AA$9:$AE$9,"インフレ手当",入力3!AA47:AE47),"00000000"),6,1),""),"")</f>
        <v/>
      </c>
      <c r="CP86" s="1059" t="str">
        <f>IF(TRIM(SUMIF(入力3!$AA$9:$AE$9,"インフレ手当",入力3!AA47:AE47))&lt;&gt;"",IF(SUMIF(入力3!$AA$9:$AE$9,"インフレ手当",入力3!AA47:AE47)&gt;=10,MID(TEXT(SUMIF(入力3!$AA$9:$AE$9,"インフレ手当",入力3!AA47:AE47),"00000000"),7,1),""),"")</f>
        <v/>
      </c>
      <c r="CQ86" s="1076" t="str">
        <f>IF(TRIM(SUMIF(入力3!$AA$9:$AE$9,"インフレ手当",入力3!AA47:AE47))&lt;&gt;"",IF(SUMIF(入力3!$AA$9:$AE$9,"インフレ手当",入力3!AA47:AE47)&gt;=1,MID(TEXT(SUMIF(入力3!$AA$9:$AE$9,"インフレ手当",入力3!AA47:AE47),"00000000"),8,1),""),"0")</f>
        <v/>
      </c>
      <c r="CR86" s="1077" t="str">
        <f>IF(EO87=0,"-",IF(TRIM(入力3!Z47)&lt;&gt;"",IF(入力3!Z47&gt;=100,MID(TEXT(入力3!Z47,"000"),1,1),""),"-"))</f>
        <v>-</v>
      </c>
      <c r="CS86" s="1063" t="str">
        <f>IF(EO87=0,"-",IF(TRIM(入力3!Z47)&lt;&gt;"",IF(入力3!Z47&gt;=10,MID(TEXT(入力3!Z47,"000"),2,1),""),"-"))</f>
        <v>-</v>
      </c>
      <c r="CT86" s="1079" t="str">
        <f>IF(EO87=0,"-",IF(TRIM(入力3!Z47)&lt;&gt;"",IF(入力3!Z47&gt;=1,MID(TEXT(入力3!Z47,"000"),3,1),""),"-"))</f>
        <v>-</v>
      </c>
      <c r="CU86" s="1067"/>
      <c r="CV86" s="1068"/>
      <c r="CW86" s="1069"/>
      <c r="CX86" s="1205"/>
      <c r="CY86" s="1206"/>
      <c r="CZ86" s="1207"/>
      <c r="DA86" s="1188"/>
      <c r="DB86" s="1189"/>
      <c r="DC86" s="1189"/>
      <c r="DD86" s="1189"/>
      <c r="DE86" s="1190"/>
      <c r="DF86" s="1184"/>
      <c r="DG86" s="1188"/>
      <c r="DH86" s="1189"/>
      <c r="DI86" s="1189"/>
      <c r="DJ86" s="1190"/>
      <c r="DK86" s="1184"/>
      <c r="DL86" s="1188"/>
      <c r="DM86" s="1189"/>
      <c r="DN86" s="1189"/>
      <c r="DO86" s="1189"/>
      <c r="DP86" s="1190"/>
      <c r="DQ86" s="1184"/>
      <c r="DR86" s="1188"/>
      <c r="DS86" s="1189"/>
      <c r="DT86" s="1189"/>
      <c r="DU86" s="1189"/>
      <c r="DV86" s="1189"/>
      <c r="DW86" s="1026"/>
      <c r="DX86" s="865"/>
      <c r="DY86" s="865"/>
      <c r="DZ86" s="865"/>
      <c r="EA86" s="865"/>
      <c r="EB86" s="865"/>
      <c r="EC86" s="865"/>
      <c r="ED86" s="865"/>
      <c r="EE86" s="865"/>
      <c r="EF86" s="865"/>
      <c r="EG86" s="865"/>
      <c r="EH86" s="865"/>
      <c r="EI86" s="872"/>
      <c r="EJ86" s="862"/>
      <c r="EK86" s="862"/>
      <c r="EL86" s="865"/>
      <c r="EM86" s="865"/>
      <c r="EN86" s="865"/>
      <c r="EO86" s="865"/>
      <c r="EP86" s="835"/>
      <c r="EQ86" s="835"/>
      <c r="ER86" s="835"/>
      <c r="ES86" s="835"/>
      <c r="ET86" s="835"/>
      <c r="EU86" s="835"/>
      <c r="EV86" s="835"/>
      <c r="EW86" s="835"/>
      <c r="EX86" s="835"/>
      <c r="EY86" s="835"/>
      <c r="EZ86" s="835"/>
      <c r="FA86" s="835"/>
      <c r="FB86" s="835"/>
      <c r="FC86" s="835"/>
      <c r="FD86" s="835"/>
      <c r="FE86" s="835"/>
      <c r="FF86" s="835"/>
      <c r="FG86" s="835"/>
      <c r="FH86" s="835"/>
      <c r="FI86" s="835"/>
      <c r="FJ86" s="835"/>
      <c r="FK86" s="835"/>
      <c r="FL86" s="835"/>
      <c r="FM86" s="835"/>
      <c r="FN86" s="835"/>
      <c r="FO86" s="835"/>
      <c r="FP86" s="835"/>
      <c r="FQ86" s="835"/>
      <c r="FR86" s="835"/>
      <c r="FS86" s="835"/>
      <c r="FT86" s="835"/>
      <c r="FU86" s="835"/>
      <c r="FV86" s="835"/>
      <c r="FW86" s="835"/>
      <c r="FX86" s="835"/>
      <c r="FY86" s="835"/>
      <c r="FZ86" s="835"/>
      <c r="GA86" s="835"/>
      <c r="GB86" s="835"/>
      <c r="GC86" s="835"/>
      <c r="GD86" s="835"/>
      <c r="GE86" s="835"/>
      <c r="GF86" s="835"/>
      <c r="GG86" s="835"/>
      <c r="GH86" s="835"/>
      <c r="GI86" s="835"/>
    </row>
    <row r="87" spans="1:191" s="892" customFormat="1" ht="12" customHeight="1">
      <c r="A87" s="1231"/>
      <c r="B87" s="1233"/>
      <c r="C87" s="1235"/>
      <c r="D87" s="1238"/>
      <c r="E87" s="1239"/>
      <c r="F87" s="1239"/>
      <c r="G87" s="1239"/>
      <c r="H87" s="1239"/>
      <c r="I87" s="1239"/>
      <c r="J87" s="1239"/>
      <c r="K87" s="1256"/>
      <c r="L87" s="1258"/>
      <c r="M87" s="1279"/>
      <c r="N87" s="1199"/>
      <c r="O87" s="1262"/>
      <c r="P87" s="1262"/>
      <c r="Q87" s="1280"/>
      <c r="R87" s="1281"/>
      <c r="S87" s="1294"/>
      <c r="T87" s="1282"/>
      <c r="U87" s="1283"/>
      <c r="V87" s="1284"/>
      <c r="W87" s="1285"/>
      <c r="X87" s="1284"/>
      <c r="Y87" s="1285"/>
      <c r="Z87" s="1284"/>
      <c r="AA87" s="1285"/>
      <c r="AB87" s="1227"/>
      <c r="AC87" s="1289"/>
      <c r="AD87" s="1289"/>
      <c r="AE87" s="1290"/>
      <c r="AF87" s="1286"/>
      <c r="AG87" s="1287"/>
      <c r="AH87" s="1287"/>
      <c r="AI87" s="1288"/>
      <c r="AJ87" s="1286"/>
      <c r="AK87" s="1287"/>
      <c r="AL87" s="1287"/>
      <c r="AM87" s="1288"/>
      <c r="AN87" s="1286"/>
      <c r="AO87" s="1287"/>
      <c r="AP87" s="1287"/>
      <c r="AQ87" s="1288"/>
      <c r="AR87" s="1291"/>
      <c r="AS87" s="1292"/>
      <c r="AT87" s="1292"/>
      <c r="AU87" s="1292"/>
      <c r="AV87" s="1293"/>
      <c r="AW87" s="1196"/>
      <c r="AX87" s="1197"/>
      <c r="AY87" s="1197"/>
      <c r="AZ87" s="1197"/>
      <c r="BA87" s="1197"/>
      <c r="BB87" s="1197"/>
      <c r="BC87" s="1198"/>
      <c r="BD87" s="1196"/>
      <c r="BE87" s="1197"/>
      <c r="BF87" s="1197"/>
      <c r="BG87" s="1197"/>
      <c r="BH87" s="1197"/>
      <c r="BI87" s="1197"/>
      <c r="BJ87" s="1198"/>
      <c r="BK87" s="1078"/>
      <c r="BL87" s="1064"/>
      <c r="BM87" s="1064"/>
      <c r="BN87" s="1064"/>
      <c r="BO87" s="1064"/>
      <c r="BP87" s="1080"/>
      <c r="BQ87" s="1078"/>
      <c r="BR87" s="1064"/>
      <c r="BS87" s="1064"/>
      <c r="BT87" s="1064"/>
      <c r="BU87" s="1064"/>
      <c r="BV87" s="1080"/>
      <c r="BW87" s="1096"/>
      <c r="BX87" s="1064"/>
      <c r="BY87" s="1064"/>
      <c r="BZ87" s="1064"/>
      <c r="CA87" s="1064"/>
      <c r="CB87" s="1110"/>
      <c r="CC87" s="1096"/>
      <c r="CD87" s="1098"/>
      <c r="CE87" s="1059"/>
      <c r="CF87" s="1059"/>
      <c r="CG87" s="1059"/>
      <c r="CH87" s="1059"/>
      <c r="CI87" s="1059"/>
      <c r="CJ87" s="1093"/>
      <c r="CK87" s="1060"/>
      <c r="CL87" s="1059"/>
      <c r="CM87" s="1059"/>
      <c r="CN87" s="1059"/>
      <c r="CO87" s="1059"/>
      <c r="CP87" s="1059"/>
      <c r="CQ87" s="1076"/>
      <c r="CR87" s="1078"/>
      <c r="CS87" s="1064"/>
      <c r="CT87" s="1080"/>
      <c r="CU87" s="1070"/>
      <c r="CV87" s="1071"/>
      <c r="CW87" s="1072"/>
      <c r="CX87" s="1208"/>
      <c r="CY87" s="1209"/>
      <c r="CZ87" s="1210"/>
      <c r="DA87" s="1196"/>
      <c r="DB87" s="1197"/>
      <c r="DC87" s="1197"/>
      <c r="DD87" s="1197"/>
      <c r="DE87" s="1198"/>
      <c r="DF87" s="1199"/>
      <c r="DG87" s="1196"/>
      <c r="DH87" s="1197"/>
      <c r="DI87" s="1197"/>
      <c r="DJ87" s="1198"/>
      <c r="DK87" s="1199"/>
      <c r="DL87" s="1196"/>
      <c r="DM87" s="1197"/>
      <c r="DN87" s="1197"/>
      <c r="DO87" s="1197"/>
      <c r="DP87" s="1198"/>
      <c r="DQ87" s="1199"/>
      <c r="DR87" s="1196"/>
      <c r="DS87" s="1197"/>
      <c r="DT87" s="1197"/>
      <c r="DU87" s="1197"/>
      <c r="DV87" s="1197"/>
      <c r="DW87" s="1026"/>
      <c r="DX87" s="865"/>
      <c r="DY87" s="865"/>
      <c r="DZ87" s="865"/>
      <c r="EA87" s="865"/>
      <c r="EB87" s="865"/>
      <c r="EC87" s="865"/>
      <c r="ED87" s="865"/>
      <c r="EE87" s="865"/>
      <c r="EF87" s="865"/>
      <c r="EG87" s="865"/>
      <c r="EH87" s="865"/>
      <c r="EI87" s="872"/>
      <c r="EJ87" s="862"/>
      <c r="EK87" s="862"/>
      <c r="EL87" s="865">
        <f t="shared" ref="EL87" si="81">IF(OR(CU86=99.9,CU86=""),0,1)</f>
        <v>0</v>
      </c>
      <c r="EM87" s="865"/>
      <c r="EN87" s="865">
        <f>IF(入力3!AF47=" ",0,1)</f>
        <v>0</v>
      </c>
      <c r="EO87" s="865">
        <f>IF(EL87+EN87=0,0,1)</f>
        <v>0</v>
      </c>
      <c r="EP87" s="835"/>
      <c r="EQ87" s="835"/>
      <c r="ER87" s="835"/>
      <c r="ES87" s="835"/>
      <c r="ET87" s="835"/>
      <c r="EU87" s="835"/>
      <c r="EV87" s="835"/>
      <c r="EW87" s="835"/>
      <c r="EX87" s="835"/>
      <c r="EY87" s="835"/>
      <c r="EZ87" s="835"/>
      <c r="FA87" s="835"/>
      <c r="FB87" s="835"/>
      <c r="FC87" s="835"/>
      <c r="FD87" s="835"/>
      <c r="FE87" s="835"/>
      <c r="FF87" s="835"/>
      <c r="FG87" s="835"/>
      <c r="FH87" s="835"/>
      <c r="FI87" s="835"/>
      <c r="FJ87" s="835"/>
      <c r="FK87" s="835"/>
      <c r="FL87" s="835"/>
      <c r="FM87" s="835"/>
      <c r="FN87" s="835"/>
      <c r="FO87" s="835"/>
      <c r="FP87" s="835"/>
      <c r="FQ87" s="835"/>
      <c r="FR87" s="835"/>
      <c r="FS87" s="835"/>
      <c r="FT87" s="835"/>
      <c r="FU87" s="835"/>
      <c r="FV87" s="835"/>
      <c r="FW87" s="835"/>
      <c r="FX87" s="835"/>
      <c r="FY87" s="835"/>
      <c r="FZ87" s="835"/>
      <c r="GA87" s="835"/>
      <c r="GB87" s="835"/>
      <c r="GC87" s="835"/>
      <c r="GD87" s="835"/>
      <c r="GE87" s="835"/>
      <c r="GF87" s="835"/>
      <c r="GG87" s="835"/>
      <c r="GH87" s="835"/>
      <c r="GI87" s="835"/>
    </row>
    <row r="88" spans="1:191" s="892" customFormat="1" ht="12" customHeight="1">
      <c r="A88" s="1230"/>
      <c r="B88" s="1232">
        <v>3</v>
      </c>
      <c r="C88" s="1234">
        <v>6</v>
      </c>
      <c r="D88" s="1236"/>
      <c r="E88" s="1237"/>
      <c r="F88" s="1237"/>
      <c r="G88" s="1237"/>
      <c r="H88" s="1237"/>
      <c r="I88" s="1237"/>
      <c r="J88" s="1237"/>
      <c r="K88" s="1256" t="str">
        <f>IF(TRIM(入力1!A88)&lt;&gt;"",入力1!A88,"")</f>
        <v/>
      </c>
      <c r="L88" s="1258">
        <f>IF(TRIM(入力1!B88)&lt;&gt;"",入力1!B88,"")</f>
        <v>3</v>
      </c>
      <c r="M88" s="1260">
        <f>C88</f>
        <v>6</v>
      </c>
      <c r="N88" s="1184"/>
      <c r="O88" s="1262"/>
      <c r="P88" s="1262"/>
      <c r="Q88" s="1264"/>
      <c r="R88" s="1265"/>
      <c r="S88" s="1254"/>
      <c r="T88" s="1282"/>
      <c r="U88" s="1283"/>
      <c r="V88" s="1272"/>
      <c r="W88" s="1273"/>
      <c r="X88" s="1272"/>
      <c r="Y88" s="1273"/>
      <c r="Z88" s="1272"/>
      <c r="AA88" s="1273"/>
      <c r="AB88" s="1276"/>
      <c r="AC88" s="1277"/>
      <c r="AD88" s="1277"/>
      <c r="AE88" s="1278"/>
      <c r="AF88" s="1217"/>
      <c r="AG88" s="1218"/>
      <c r="AH88" s="1218"/>
      <c r="AI88" s="1219"/>
      <c r="AJ88" s="1217"/>
      <c r="AK88" s="1218"/>
      <c r="AL88" s="1218"/>
      <c r="AM88" s="1219"/>
      <c r="AN88" s="1217"/>
      <c r="AO88" s="1218"/>
      <c r="AP88" s="1218"/>
      <c r="AQ88" s="1219"/>
      <c r="AR88" s="1240"/>
      <c r="AS88" s="1241"/>
      <c r="AT88" s="1241"/>
      <c r="AU88" s="1241"/>
      <c r="AV88" s="1242"/>
      <c r="AW88" s="1188"/>
      <c r="AX88" s="1189"/>
      <c r="AY88" s="1189"/>
      <c r="AZ88" s="1189"/>
      <c r="BA88" s="1189"/>
      <c r="BB88" s="1189"/>
      <c r="BC88" s="1190"/>
      <c r="BD88" s="1188"/>
      <c r="BE88" s="1189"/>
      <c r="BF88" s="1189"/>
      <c r="BG88" s="1189"/>
      <c r="BH88" s="1189"/>
      <c r="BI88" s="1189"/>
      <c r="BJ88" s="1190"/>
      <c r="BK88" s="1077" t="str">
        <f>IF(TRIM(入力2!AL86)&lt;&gt;"",IF(入力2!AL86&gt;=100000,MID(TEXT(入力2!AL86,"000000"),1,1),""),"")</f>
        <v/>
      </c>
      <c r="BL88" s="1063" t="str">
        <f>IF(TRIM(入力2!AL86)&lt;&gt;"",IF(入力2!AL86&gt;=10000,MID(TEXT(入力2!AL86,"000000"),2,1),""),"")</f>
        <v/>
      </c>
      <c r="BM88" s="1063" t="str">
        <f>IF(TRIM(入力2!AL86)&lt;&gt;"",IF(入力2!AL86&gt;=1000,MID(TEXT(入力2!AL86,"000000"),3,1),""),"")</f>
        <v/>
      </c>
      <c r="BN88" s="1063" t="str">
        <f>IF(TRIM(入力2!AL86)&lt;&gt;"",IF(入力2!AL86&gt;=100,MID(TEXT(入力2!AL86,"000000"),4,1),""),"")</f>
        <v/>
      </c>
      <c r="BO88" s="1063" t="str">
        <f>IF(TRIM(入力2!AL86)&lt;&gt;"",IF(入力2!AL86&gt;=10,MID(TEXT(入力2!AL86,"000000"),5,1),""),"")</f>
        <v/>
      </c>
      <c r="BP88" s="1079" t="str">
        <f>IF(TRIM(入力2!AL86)&lt;&gt;"",IF(入力2!AL86&gt;=0,MID(TEXT(入力2!AL86,"000000"),6,1),""),"0")</f>
        <v>0</v>
      </c>
      <c r="BQ88" s="1077" t="str">
        <f>IF(TRIM(入力2!AM86)&lt;&gt;"",IF(入力2!AM86&gt;=100000,MID(TEXT(入力2!AM86,"000000"),1,1),""),"")</f>
        <v/>
      </c>
      <c r="BR88" s="1063" t="str">
        <f>IF(TRIM(入力2!AM86)&lt;&gt;"",IF(入力2!AM86&gt;=10000,MID(TEXT(入力2!AM86,"000000"),2,1),""),"")</f>
        <v/>
      </c>
      <c r="BS88" s="1063" t="str">
        <f>IF(TRIM(入力2!AM86)&lt;&gt;"",IF(入力2!AM86&gt;=1000,MID(TEXT(入力2!AM86,"000000"),3,1),""),"")</f>
        <v/>
      </c>
      <c r="BT88" s="1063" t="str">
        <f>IF(TRIM(入力2!AM86)&lt;&gt;"",IF(入力2!AM86&gt;=100,MID(TEXT(入力2!AM86,"000000"),4,1),""),"")</f>
        <v/>
      </c>
      <c r="BU88" s="1063" t="str">
        <f>IF(TRIM(入力2!AM86)&lt;&gt;"",IF(入力2!AM86&gt;=10,MID(TEXT(入力2!AM86,"000000"),5,1),""),"")</f>
        <v/>
      </c>
      <c r="BV88" s="1079" t="str">
        <f>IF(TRIM(入力2!AM86)&lt;&gt;"",IF(入力2!AM86&gt;=0,MID(TEXT(入力2!AM86,"000000"),6,1),""),"0")</f>
        <v>0</v>
      </c>
      <c r="BW88" s="1095" t="str">
        <f>IF(TRIM(SUM(入力2!AJ86:AK86))&lt;&gt;"",IF(SUM(入力2!AJ86:AK86)&gt;=100000,MID(TEXT(SUM(入力2!AJ86:AK86),"000000"),1,1),""),"")</f>
        <v/>
      </c>
      <c r="BX88" s="1063" t="str">
        <f>IF(TRIM(SUM(入力2!AJ86:AK86))&lt;&gt;"",IF(SUM(入力2!AJ86:AK86)&gt;=10000,MID(TEXT(SUM(入力2!AJ86:AK86),"000000"),2,1),""),"")</f>
        <v/>
      </c>
      <c r="BY88" s="1063" t="str">
        <f>IF(TRIM(SUM(入力2!AJ86:AK86))&lt;&gt;"",IF(SUM(入力2!AJ86:AK86)&gt;=1000,MID(TEXT(SUM(入力2!AJ86:AK86),"000000"),3,1),""),"")</f>
        <v/>
      </c>
      <c r="BZ88" s="1063" t="str">
        <f>IF(TRIM(SUM(入力2!AJ86:AK86))&lt;&gt;"",IF(SUM(入力2!AJ86:AK86)&gt;=100,MID(TEXT(SUM(入力2!AJ86:AK86),"000000"),4,1),""),"")</f>
        <v/>
      </c>
      <c r="CA88" s="1063" t="str">
        <f>IF(TRIM(SUM(入力2!AJ86:AK86))&lt;&gt;"",IF(SUM(入力2!AJ86:AK86)&gt;=10,MID(TEXT(SUM(入力2!AJ86:AK86),"000000"),5,1),""),"")</f>
        <v/>
      </c>
      <c r="CB88" s="1109" t="str">
        <f>IF(TRIM(SUM(入力2!AJ86:AK86))&lt;&gt;"",IF(SUM(入力2!AJ86:AK86)&gt;=0,MID(TEXT(SUM(入力2!AJ86:AK86),"000000"),6,1),""),"0")</f>
        <v>0</v>
      </c>
      <c r="CC88" s="1095" t="str">
        <f>IF(TRIM(入力3!$AF48)&lt;&gt;"",IF(入力3!$AF48&gt;=10000000,MID(TEXT(入力3!$AF48,"00000000"),1,1),""),"")</f>
        <v/>
      </c>
      <c r="CD88" s="1097" t="str">
        <f>IF(TRIM(入力3!$AF48)&lt;&gt;"",IF(入力3!$AF48&gt;=1000000,MID(TEXT(入力3!$AF48,"00000000"),2,1),""),"")</f>
        <v/>
      </c>
      <c r="CE88" s="1059" t="str">
        <f>IF(TRIM(入力3!$AF48)&lt;&gt;"",IF(入力3!$AF48&gt;=100000,MID(TEXT(入力3!$AF48,"00000000"),3,1),""),"")</f>
        <v/>
      </c>
      <c r="CF88" s="1059" t="str">
        <f>IF(TRIM(入力3!$AF48)&lt;&gt;"",IF(入力3!$AF48&gt;=10000,MID(TEXT(入力3!$AF48,"00000000"),4,1),""),"")</f>
        <v/>
      </c>
      <c r="CG88" s="1059" t="str">
        <f>IF(TRIM(入力3!$AF48)&lt;&gt;"",IF(入力3!$AF48&gt;=1000,MID(TEXT(入力3!$AF48,"00000000"),5,1),""),"")</f>
        <v/>
      </c>
      <c r="CH88" s="1059" t="str">
        <f>IF(TRIM(入力3!$AF48)&lt;&gt;"",IF(入力3!$AF48&gt;=100,MID(TEXT(入力3!$AF48,"00000000"),6,1),""),"")</f>
        <v/>
      </c>
      <c r="CI88" s="1059" t="str">
        <f>IF(TRIM(入力3!$AF48)&lt;&gt;"",IF(入力3!$AF48&gt;=10,MID(TEXT(入力3!$AF48,"00000000"),7,1),""),"")</f>
        <v/>
      </c>
      <c r="CJ88" s="1093" t="str">
        <f>IF(TRIM(入力3!$AF48)&lt;&gt;"",IF(入力3!$AF48&gt;=1,MID(TEXT(入力3!$AF48,"00000000"),8,1),""),"0")</f>
        <v>0</v>
      </c>
      <c r="CK88" s="1060" t="str">
        <f>IF(TRIM(SUMIF(入力3!$AA$9:$AE$9,"インフレ手当",入力3!AA48:AE48))&lt;&gt;"",IF(SUMIF(入力3!$AA$9:$AE$9,"インフレ手当",入力3!AA48:AE48)&gt;=1000000,MID(TEXT(SUMIF(入力3!$AA$9:$AE$9,"インフレ手当",入力3!AA48:AE48),"00000000"),2,1),""),"")</f>
        <v/>
      </c>
      <c r="CL88" s="1059" t="str">
        <f>IF(TRIM(SUMIF(入力3!$AA$9:$AE$9,"インフレ手当",入力3!AA48:AE48))&lt;&gt;"",IF(SUMIF(入力3!$AA$9:$AE$9,"インフレ手当",入力3!AA48:AE48)&gt;=100000,MID(TEXT(SUMIF(入力3!$AA$9:$AE$9,"インフレ手当",入力3!AA48:AE48),"00000000"),3,1),""),"")</f>
        <v/>
      </c>
      <c r="CM88" s="1059" t="str">
        <f>IF(TRIM(SUMIF(入力3!$AA$9:$AE$9,"インフレ手当",入力3!AA48:AE48))&lt;&gt;"",IF(SUMIF(入力3!$AA$9:$AE$9,"インフレ手当",入力3!AA48:AE48)&gt;=10000,MID(TEXT(SUMIF(入力3!$AA$9:$AE$9,"インフレ手当",入力3!AA48:AE48),"00000000"),4,1),""),"")</f>
        <v/>
      </c>
      <c r="CN88" s="1059" t="str">
        <f>IF(TRIM(SUMIF(入力3!$AA$9:$AE$9,"インフレ手当",入力3!AA48:AE48))&lt;&gt;"",IF(SUMIF(入力3!$AA$9:$AE$9,"インフレ手当",入力3!AA48:AE48)&gt;=1000,MID(TEXT(SUMIF(入力3!$AA$9:$AE$9,"インフレ手当",入力3!AA48:AE48),"00000000"),5,1),""),"")</f>
        <v/>
      </c>
      <c r="CO88" s="1059" t="str">
        <f>IF(TRIM(SUMIF(入力3!$AA$9:$AE$9,"インフレ手当",入力3!AA48:AE48))&lt;&gt;"",IF(SUMIF(入力3!$AA$9:$AE$9,"インフレ手当",入力3!AA48:AE48)&gt;=100,MID(TEXT(SUMIF(入力3!$AA$9:$AE$9,"インフレ手当",入力3!AA48:AE48),"00000000"),6,1),""),"")</f>
        <v/>
      </c>
      <c r="CP88" s="1059" t="str">
        <f>IF(TRIM(SUMIF(入力3!$AA$9:$AE$9,"インフレ手当",入力3!AA48:AE48))&lt;&gt;"",IF(SUMIF(入力3!$AA$9:$AE$9,"インフレ手当",入力3!AA48:AE48)&gt;=10,MID(TEXT(SUMIF(入力3!$AA$9:$AE$9,"インフレ手当",入力3!AA48:AE48),"00000000"),7,1),""),"")</f>
        <v/>
      </c>
      <c r="CQ88" s="1076" t="str">
        <f>IF(TRIM(SUMIF(入力3!$AA$9:$AE$9,"インフレ手当",入力3!AA48:AE48))&lt;&gt;"",IF(SUMIF(入力3!$AA$9:$AE$9,"インフレ手当",入力3!AA48:AE48)&gt;=1,MID(TEXT(SUMIF(入力3!$AA$9:$AE$9,"インフレ手当",入力3!AA48:AE48),"00000000"),8,1),""),"0")</f>
        <v/>
      </c>
      <c r="CR88" s="1077" t="str">
        <f>IF(EO89=0,"-",IF(TRIM(入力3!Z48)&lt;&gt;"",IF(入力3!Z48&gt;=100,MID(TEXT(入力3!Z48,"000"),1,1),""),"-"))</f>
        <v>-</v>
      </c>
      <c r="CS88" s="1063" t="str">
        <f>IF(EO89=0,"-",IF(TRIM(入力3!Z48)&lt;&gt;"",IF(入力3!Z48&gt;=10,MID(TEXT(入力3!Z48,"000"),2,1),""),"-"))</f>
        <v>-</v>
      </c>
      <c r="CT88" s="1079" t="str">
        <f>IF(EO89=0,"-",IF(TRIM(入力3!Z48)&lt;&gt;"",IF(入力3!Z48&gt;=1,MID(TEXT(入力3!Z48,"000"),3,1),""),"-"))</f>
        <v>-</v>
      </c>
      <c r="CU88" s="1067"/>
      <c r="CV88" s="1068"/>
      <c r="CW88" s="1069"/>
      <c r="CX88" s="1205"/>
      <c r="CY88" s="1206"/>
      <c r="CZ88" s="1207"/>
      <c r="DA88" s="1188"/>
      <c r="DB88" s="1189"/>
      <c r="DC88" s="1189"/>
      <c r="DD88" s="1189"/>
      <c r="DE88" s="1190"/>
      <c r="DF88" s="1184"/>
      <c r="DG88" s="1188"/>
      <c r="DH88" s="1189"/>
      <c r="DI88" s="1189"/>
      <c r="DJ88" s="1190"/>
      <c r="DK88" s="1184"/>
      <c r="DL88" s="1188"/>
      <c r="DM88" s="1189"/>
      <c r="DN88" s="1189"/>
      <c r="DO88" s="1189"/>
      <c r="DP88" s="1190"/>
      <c r="DQ88" s="1184"/>
      <c r="DR88" s="1188"/>
      <c r="DS88" s="1189"/>
      <c r="DT88" s="1189"/>
      <c r="DU88" s="1189"/>
      <c r="DV88" s="1189"/>
      <c r="DW88" s="1026"/>
      <c r="DX88" s="865"/>
      <c r="DY88" s="865"/>
      <c r="DZ88" s="865"/>
      <c r="EA88" s="865"/>
      <c r="EB88" s="865"/>
      <c r="EC88" s="865"/>
      <c r="ED88" s="865"/>
      <c r="EE88" s="865"/>
      <c r="EF88" s="865"/>
      <c r="EG88" s="865"/>
      <c r="EH88" s="865"/>
      <c r="EI88" s="872"/>
      <c r="EJ88" s="862"/>
      <c r="EK88" s="862"/>
      <c r="EL88" s="865"/>
      <c r="EM88" s="865"/>
      <c r="EN88" s="865"/>
      <c r="EO88" s="865"/>
      <c r="EP88" s="835"/>
      <c r="EQ88" s="835"/>
      <c r="ER88" s="835"/>
      <c r="ES88" s="835"/>
      <c r="ET88" s="835"/>
      <c r="EU88" s="835"/>
      <c r="EV88" s="835"/>
      <c r="EW88" s="835"/>
      <c r="EX88" s="835"/>
      <c r="EY88" s="835"/>
      <c r="EZ88" s="835"/>
      <c r="FA88" s="835"/>
      <c r="FB88" s="835"/>
      <c r="FC88" s="835"/>
      <c r="FD88" s="835"/>
      <c r="FE88" s="835"/>
      <c r="FF88" s="835"/>
      <c r="FG88" s="835"/>
      <c r="FH88" s="835"/>
      <c r="FI88" s="835"/>
      <c r="FJ88" s="835"/>
      <c r="FK88" s="835"/>
      <c r="FL88" s="835"/>
      <c r="FM88" s="835"/>
      <c r="FN88" s="835"/>
      <c r="FO88" s="835"/>
      <c r="FP88" s="835"/>
      <c r="FQ88" s="835"/>
      <c r="FR88" s="835"/>
      <c r="FS88" s="835"/>
      <c r="FT88" s="835"/>
      <c r="FU88" s="835"/>
      <c r="FV88" s="835"/>
      <c r="FW88" s="835"/>
      <c r="FX88" s="835"/>
      <c r="FY88" s="835"/>
      <c r="FZ88" s="835"/>
      <c r="GA88" s="835"/>
      <c r="GB88" s="835"/>
      <c r="GC88" s="835"/>
      <c r="GD88" s="835"/>
      <c r="GE88" s="835"/>
      <c r="GF88" s="835"/>
      <c r="GG88" s="835"/>
      <c r="GH88" s="835"/>
      <c r="GI88" s="835"/>
    </row>
    <row r="89" spans="1:191" s="892" customFormat="1" ht="12" customHeight="1">
      <c r="A89" s="1231"/>
      <c r="B89" s="1233"/>
      <c r="C89" s="1235"/>
      <c r="D89" s="1238"/>
      <c r="E89" s="1239"/>
      <c r="F89" s="1239"/>
      <c r="G89" s="1239"/>
      <c r="H89" s="1239"/>
      <c r="I89" s="1239"/>
      <c r="J89" s="1239"/>
      <c r="K89" s="1256"/>
      <c r="L89" s="1258"/>
      <c r="M89" s="1279"/>
      <c r="N89" s="1199"/>
      <c r="O89" s="1262"/>
      <c r="P89" s="1262"/>
      <c r="Q89" s="1280"/>
      <c r="R89" s="1281"/>
      <c r="S89" s="1294"/>
      <c r="T89" s="1282"/>
      <c r="U89" s="1283"/>
      <c r="V89" s="1284"/>
      <c r="W89" s="1285"/>
      <c r="X89" s="1284"/>
      <c r="Y89" s="1285"/>
      <c r="Z89" s="1284"/>
      <c r="AA89" s="1285"/>
      <c r="AB89" s="1227"/>
      <c r="AC89" s="1289"/>
      <c r="AD89" s="1289"/>
      <c r="AE89" s="1290"/>
      <c r="AF89" s="1286"/>
      <c r="AG89" s="1287"/>
      <c r="AH89" s="1287"/>
      <c r="AI89" s="1288"/>
      <c r="AJ89" s="1286"/>
      <c r="AK89" s="1287"/>
      <c r="AL89" s="1287"/>
      <c r="AM89" s="1288"/>
      <c r="AN89" s="1286"/>
      <c r="AO89" s="1287"/>
      <c r="AP89" s="1287"/>
      <c r="AQ89" s="1288"/>
      <c r="AR89" s="1291"/>
      <c r="AS89" s="1292"/>
      <c r="AT89" s="1292"/>
      <c r="AU89" s="1292"/>
      <c r="AV89" s="1293"/>
      <c r="AW89" s="1196"/>
      <c r="AX89" s="1197"/>
      <c r="AY89" s="1197"/>
      <c r="AZ89" s="1197"/>
      <c r="BA89" s="1197"/>
      <c r="BB89" s="1197"/>
      <c r="BC89" s="1198"/>
      <c r="BD89" s="1196"/>
      <c r="BE89" s="1197"/>
      <c r="BF89" s="1197"/>
      <c r="BG89" s="1197"/>
      <c r="BH89" s="1197"/>
      <c r="BI89" s="1197"/>
      <c r="BJ89" s="1198"/>
      <c r="BK89" s="1078"/>
      <c r="BL89" s="1064"/>
      <c r="BM89" s="1064"/>
      <c r="BN89" s="1064"/>
      <c r="BO89" s="1064"/>
      <c r="BP89" s="1080"/>
      <c r="BQ89" s="1078"/>
      <c r="BR89" s="1064"/>
      <c r="BS89" s="1064"/>
      <c r="BT89" s="1064"/>
      <c r="BU89" s="1064"/>
      <c r="BV89" s="1080"/>
      <c r="BW89" s="1096"/>
      <c r="BX89" s="1064"/>
      <c r="BY89" s="1064"/>
      <c r="BZ89" s="1064"/>
      <c r="CA89" s="1064"/>
      <c r="CB89" s="1110"/>
      <c r="CC89" s="1096"/>
      <c r="CD89" s="1098"/>
      <c r="CE89" s="1059"/>
      <c r="CF89" s="1059"/>
      <c r="CG89" s="1059"/>
      <c r="CH89" s="1059"/>
      <c r="CI89" s="1059"/>
      <c r="CJ89" s="1093"/>
      <c r="CK89" s="1060"/>
      <c r="CL89" s="1059"/>
      <c r="CM89" s="1059"/>
      <c r="CN89" s="1059"/>
      <c r="CO89" s="1059"/>
      <c r="CP89" s="1059"/>
      <c r="CQ89" s="1076"/>
      <c r="CR89" s="1078"/>
      <c r="CS89" s="1064"/>
      <c r="CT89" s="1080"/>
      <c r="CU89" s="1070"/>
      <c r="CV89" s="1071"/>
      <c r="CW89" s="1072"/>
      <c r="CX89" s="1208"/>
      <c r="CY89" s="1209"/>
      <c r="CZ89" s="1210"/>
      <c r="DA89" s="1196"/>
      <c r="DB89" s="1197"/>
      <c r="DC89" s="1197"/>
      <c r="DD89" s="1197"/>
      <c r="DE89" s="1198"/>
      <c r="DF89" s="1199"/>
      <c r="DG89" s="1196"/>
      <c r="DH89" s="1197"/>
      <c r="DI89" s="1197"/>
      <c r="DJ89" s="1198"/>
      <c r="DK89" s="1199"/>
      <c r="DL89" s="1196"/>
      <c r="DM89" s="1197"/>
      <c r="DN89" s="1197"/>
      <c r="DO89" s="1197"/>
      <c r="DP89" s="1198"/>
      <c r="DQ89" s="1199"/>
      <c r="DR89" s="1196"/>
      <c r="DS89" s="1197"/>
      <c r="DT89" s="1197"/>
      <c r="DU89" s="1197"/>
      <c r="DV89" s="1197"/>
      <c r="DW89" s="1026"/>
      <c r="DX89" s="865"/>
      <c r="DY89" s="865"/>
      <c r="DZ89" s="865"/>
      <c r="EA89" s="865"/>
      <c r="EB89" s="865"/>
      <c r="EC89" s="865"/>
      <c r="ED89" s="865"/>
      <c r="EE89" s="865"/>
      <c r="EF89" s="865"/>
      <c r="EG89" s="865"/>
      <c r="EH89" s="865"/>
      <c r="EI89" s="872"/>
      <c r="EJ89" s="862"/>
      <c r="EK89" s="862"/>
      <c r="EL89" s="865">
        <f t="shared" ref="EL89" si="82">IF(OR(CU88=99.9,CU88=""),0,1)</f>
        <v>0</v>
      </c>
      <c r="EM89" s="865"/>
      <c r="EN89" s="865">
        <f>IF(入力3!AF48=" ",0,1)</f>
        <v>0</v>
      </c>
      <c r="EO89" s="865">
        <f>IF(EL89+EN89=0,0,1)</f>
        <v>0</v>
      </c>
      <c r="EP89" s="835"/>
      <c r="EQ89" s="835"/>
      <c r="ER89" s="835"/>
      <c r="ES89" s="835"/>
      <c r="ET89" s="835"/>
      <c r="EU89" s="835"/>
      <c r="EV89" s="835"/>
      <c r="EW89" s="835"/>
      <c r="EX89" s="835"/>
      <c r="EY89" s="835"/>
      <c r="EZ89" s="835"/>
      <c r="FA89" s="835"/>
      <c r="FB89" s="835"/>
      <c r="FC89" s="835"/>
      <c r="FD89" s="835"/>
      <c r="FE89" s="835"/>
      <c r="FF89" s="835"/>
      <c r="FG89" s="835"/>
      <c r="FH89" s="835"/>
      <c r="FI89" s="835"/>
      <c r="FJ89" s="835"/>
      <c r="FK89" s="835"/>
      <c r="FL89" s="835"/>
      <c r="FM89" s="835"/>
      <c r="FN89" s="835"/>
      <c r="FO89" s="835"/>
      <c r="FP89" s="835"/>
      <c r="FQ89" s="835"/>
      <c r="FR89" s="835"/>
      <c r="FS89" s="835"/>
      <c r="FT89" s="835"/>
      <c r="FU89" s="835"/>
      <c r="FV89" s="835"/>
      <c r="FW89" s="835"/>
      <c r="FX89" s="835"/>
      <c r="FY89" s="835"/>
      <c r="FZ89" s="835"/>
      <c r="GA89" s="835"/>
      <c r="GB89" s="835"/>
      <c r="GC89" s="835"/>
      <c r="GD89" s="835"/>
      <c r="GE89" s="835"/>
      <c r="GF89" s="835"/>
      <c r="GG89" s="835"/>
      <c r="GH89" s="835"/>
      <c r="GI89" s="835"/>
    </row>
    <row r="90" spans="1:191" s="892" customFormat="1" ht="12" customHeight="1">
      <c r="A90" s="1230"/>
      <c r="B90" s="1232">
        <v>3</v>
      </c>
      <c r="C90" s="1234">
        <v>7</v>
      </c>
      <c r="D90" s="1236"/>
      <c r="E90" s="1237"/>
      <c r="F90" s="1237"/>
      <c r="G90" s="1237"/>
      <c r="H90" s="1237"/>
      <c r="I90" s="1237"/>
      <c r="J90" s="1237"/>
      <c r="K90" s="1256" t="str">
        <f>IF(TRIM(入力1!A90)&lt;&gt;"",入力1!A90,"")</f>
        <v/>
      </c>
      <c r="L90" s="1258">
        <f>IF(TRIM(入力1!B90)&lt;&gt;"",入力1!B90,"")</f>
        <v>3</v>
      </c>
      <c r="M90" s="1260">
        <f>C90</f>
        <v>7</v>
      </c>
      <c r="N90" s="1184"/>
      <c r="O90" s="1262"/>
      <c r="P90" s="1262"/>
      <c r="Q90" s="1264"/>
      <c r="R90" s="1265"/>
      <c r="S90" s="1254"/>
      <c r="T90" s="1282"/>
      <c r="U90" s="1283"/>
      <c r="V90" s="1272"/>
      <c r="W90" s="1273"/>
      <c r="X90" s="1272"/>
      <c r="Y90" s="1273"/>
      <c r="Z90" s="1272"/>
      <c r="AA90" s="1273"/>
      <c r="AB90" s="1276"/>
      <c r="AC90" s="1277"/>
      <c r="AD90" s="1277"/>
      <c r="AE90" s="1278"/>
      <c r="AF90" s="1217"/>
      <c r="AG90" s="1218"/>
      <c r="AH90" s="1218"/>
      <c r="AI90" s="1219"/>
      <c r="AJ90" s="1217"/>
      <c r="AK90" s="1218"/>
      <c r="AL90" s="1218"/>
      <c r="AM90" s="1219"/>
      <c r="AN90" s="1217"/>
      <c r="AO90" s="1218"/>
      <c r="AP90" s="1218"/>
      <c r="AQ90" s="1219"/>
      <c r="AR90" s="1240"/>
      <c r="AS90" s="1241"/>
      <c r="AT90" s="1241"/>
      <c r="AU90" s="1241"/>
      <c r="AV90" s="1242"/>
      <c r="AW90" s="1188"/>
      <c r="AX90" s="1189"/>
      <c r="AY90" s="1189"/>
      <c r="AZ90" s="1189"/>
      <c r="BA90" s="1189"/>
      <c r="BB90" s="1189"/>
      <c r="BC90" s="1190"/>
      <c r="BD90" s="1188"/>
      <c r="BE90" s="1189"/>
      <c r="BF90" s="1189"/>
      <c r="BG90" s="1189"/>
      <c r="BH90" s="1189"/>
      <c r="BI90" s="1189"/>
      <c r="BJ90" s="1190"/>
      <c r="BK90" s="1077" t="str">
        <f>IF(TRIM(入力2!AL88)&lt;&gt;"",IF(入力2!AL88&gt;=100000,MID(TEXT(入力2!AL88,"000000"),1,1),""),"")</f>
        <v/>
      </c>
      <c r="BL90" s="1063" t="str">
        <f>IF(TRIM(入力2!AL88)&lt;&gt;"",IF(入力2!AL88&gt;=10000,MID(TEXT(入力2!AL88,"000000"),2,1),""),"")</f>
        <v/>
      </c>
      <c r="BM90" s="1063" t="str">
        <f>IF(TRIM(入力2!AL88)&lt;&gt;"",IF(入力2!AL88&gt;=1000,MID(TEXT(入力2!AL88,"000000"),3,1),""),"")</f>
        <v/>
      </c>
      <c r="BN90" s="1063" t="str">
        <f>IF(TRIM(入力2!AL88)&lt;&gt;"",IF(入力2!AL88&gt;=100,MID(TEXT(入力2!AL88,"000000"),4,1),""),"")</f>
        <v/>
      </c>
      <c r="BO90" s="1063" t="str">
        <f>IF(TRIM(入力2!AL88)&lt;&gt;"",IF(入力2!AL88&gt;=10,MID(TEXT(入力2!AL88,"000000"),5,1),""),"")</f>
        <v/>
      </c>
      <c r="BP90" s="1079" t="str">
        <f>IF(TRIM(入力2!AL88)&lt;&gt;"",IF(入力2!AL88&gt;=0,MID(TEXT(入力2!AL88,"000000"),6,1),""),"0")</f>
        <v>0</v>
      </c>
      <c r="BQ90" s="1077" t="str">
        <f>IF(TRIM(入力2!AM88)&lt;&gt;"",IF(入力2!AM88&gt;=100000,MID(TEXT(入力2!AM88,"000000"),1,1),""),"")</f>
        <v/>
      </c>
      <c r="BR90" s="1063" t="str">
        <f>IF(TRIM(入力2!AM88)&lt;&gt;"",IF(入力2!AM88&gt;=10000,MID(TEXT(入力2!AM88,"000000"),2,1),""),"")</f>
        <v/>
      </c>
      <c r="BS90" s="1063" t="str">
        <f>IF(TRIM(入力2!AM88)&lt;&gt;"",IF(入力2!AM88&gt;=1000,MID(TEXT(入力2!AM88,"000000"),3,1),""),"")</f>
        <v/>
      </c>
      <c r="BT90" s="1063" t="str">
        <f>IF(TRIM(入力2!AM88)&lt;&gt;"",IF(入力2!AM88&gt;=100,MID(TEXT(入力2!AM88,"000000"),4,1),""),"")</f>
        <v/>
      </c>
      <c r="BU90" s="1063" t="str">
        <f>IF(TRIM(入力2!AM88)&lt;&gt;"",IF(入力2!AM88&gt;=10,MID(TEXT(入力2!AM88,"000000"),5,1),""),"")</f>
        <v/>
      </c>
      <c r="BV90" s="1079" t="str">
        <f>IF(TRIM(入力2!AM88)&lt;&gt;"",IF(入力2!AM88&gt;=0,MID(TEXT(入力2!AM88,"000000"),6,1),""),"0")</f>
        <v>0</v>
      </c>
      <c r="BW90" s="1095" t="str">
        <f>IF(TRIM(SUM(入力2!AJ88:AK88))&lt;&gt;"",IF(SUM(入力2!AJ88:AK88)&gt;=100000,MID(TEXT(SUM(入力2!AJ88:AK88),"000000"),1,1),""),"")</f>
        <v/>
      </c>
      <c r="BX90" s="1063" t="str">
        <f>IF(TRIM(SUM(入力2!AJ88:AK88))&lt;&gt;"",IF(SUM(入力2!AJ88:AK88)&gt;=10000,MID(TEXT(SUM(入力2!AJ88:AK88),"000000"),2,1),""),"")</f>
        <v/>
      </c>
      <c r="BY90" s="1063" t="str">
        <f>IF(TRIM(SUM(入力2!AJ88:AK88))&lt;&gt;"",IF(SUM(入力2!AJ88:AK88)&gt;=1000,MID(TEXT(SUM(入力2!AJ88:AK88),"000000"),3,1),""),"")</f>
        <v/>
      </c>
      <c r="BZ90" s="1063" t="str">
        <f>IF(TRIM(SUM(入力2!AJ88:AK88))&lt;&gt;"",IF(SUM(入力2!AJ88:AK88)&gt;=100,MID(TEXT(SUM(入力2!AJ88:AK88),"000000"),4,1),""),"")</f>
        <v/>
      </c>
      <c r="CA90" s="1063" t="str">
        <f>IF(TRIM(SUM(入力2!AJ88:AK88))&lt;&gt;"",IF(SUM(入力2!AJ88:AK88)&gt;=10,MID(TEXT(SUM(入力2!AJ88:AK88),"000000"),5,1),""),"")</f>
        <v/>
      </c>
      <c r="CB90" s="1109" t="str">
        <f>IF(TRIM(SUM(入力2!AJ88:AK88))&lt;&gt;"",IF(SUM(入力2!AJ88:AK88)&gt;=0,MID(TEXT(SUM(入力2!AJ88:AK88),"000000"),6,1),""),"0")</f>
        <v>0</v>
      </c>
      <c r="CC90" s="1095" t="str">
        <f>IF(TRIM(入力3!$AF49)&lt;&gt;"",IF(入力3!$AF49&gt;=10000000,MID(TEXT(入力3!$AF49,"00000000"),1,1),""),"")</f>
        <v/>
      </c>
      <c r="CD90" s="1097" t="str">
        <f>IF(TRIM(入力3!$AF49)&lt;&gt;"",IF(入力3!$AF49&gt;=1000000,MID(TEXT(入力3!$AF49,"00000000"),2,1),""),"")</f>
        <v/>
      </c>
      <c r="CE90" s="1059" t="str">
        <f>IF(TRIM(入力3!$AF49)&lt;&gt;"",IF(入力3!$AF49&gt;=100000,MID(TEXT(入力3!$AF49,"00000000"),3,1),""),"")</f>
        <v/>
      </c>
      <c r="CF90" s="1059" t="str">
        <f>IF(TRIM(入力3!$AF49)&lt;&gt;"",IF(入力3!$AF49&gt;=10000,MID(TEXT(入力3!$AF49,"00000000"),4,1),""),"")</f>
        <v/>
      </c>
      <c r="CG90" s="1059" t="str">
        <f>IF(TRIM(入力3!$AF49)&lt;&gt;"",IF(入力3!$AF49&gt;=1000,MID(TEXT(入力3!$AF49,"00000000"),5,1),""),"")</f>
        <v/>
      </c>
      <c r="CH90" s="1059" t="str">
        <f>IF(TRIM(入力3!$AF49)&lt;&gt;"",IF(入力3!$AF49&gt;=100,MID(TEXT(入力3!$AF49,"00000000"),6,1),""),"")</f>
        <v/>
      </c>
      <c r="CI90" s="1059" t="str">
        <f>IF(TRIM(入力3!$AF49)&lt;&gt;"",IF(入力3!$AF49&gt;=10,MID(TEXT(入力3!$AF49,"00000000"),7,1),""),"")</f>
        <v/>
      </c>
      <c r="CJ90" s="1093" t="str">
        <f>IF(TRIM(入力3!$AF49)&lt;&gt;"",IF(入力3!$AF49&gt;=1,MID(TEXT(入力3!$AF49,"00000000"),8,1),""),"0")</f>
        <v>0</v>
      </c>
      <c r="CK90" s="1060" t="str">
        <f>IF(TRIM(SUMIF(入力3!$AA$9:$AE$9,"インフレ手当",入力3!AA49:AE49))&lt;&gt;"",IF(SUMIF(入力3!$AA$9:$AE$9,"インフレ手当",入力3!AA49:AE49)&gt;=1000000,MID(TEXT(SUMIF(入力3!$AA$9:$AE$9,"インフレ手当",入力3!AA49:AE49),"00000000"),2,1),""),"")</f>
        <v/>
      </c>
      <c r="CL90" s="1059" t="str">
        <f>IF(TRIM(SUMIF(入力3!$AA$9:$AE$9,"インフレ手当",入力3!AA49:AE49))&lt;&gt;"",IF(SUMIF(入力3!$AA$9:$AE$9,"インフレ手当",入力3!AA49:AE49)&gt;=100000,MID(TEXT(SUMIF(入力3!$AA$9:$AE$9,"インフレ手当",入力3!AA49:AE49),"00000000"),3,1),""),"")</f>
        <v/>
      </c>
      <c r="CM90" s="1059" t="str">
        <f>IF(TRIM(SUMIF(入力3!$AA$9:$AE$9,"インフレ手当",入力3!AA49:AE49))&lt;&gt;"",IF(SUMIF(入力3!$AA$9:$AE$9,"インフレ手当",入力3!AA49:AE49)&gt;=10000,MID(TEXT(SUMIF(入力3!$AA$9:$AE$9,"インフレ手当",入力3!AA49:AE49),"00000000"),4,1),""),"")</f>
        <v/>
      </c>
      <c r="CN90" s="1059" t="str">
        <f>IF(TRIM(SUMIF(入力3!$AA$9:$AE$9,"インフレ手当",入力3!AA49:AE49))&lt;&gt;"",IF(SUMIF(入力3!$AA$9:$AE$9,"インフレ手当",入力3!AA49:AE49)&gt;=1000,MID(TEXT(SUMIF(入力3!$AA$9:$AE$9,"インフレ手当",入力3!AA49:AE49),"00000000"),5,1),""),"")</f>
        <v/>
      </c>
      <c r="CO90" s="1059" t="str">
        <f>IF(TRIM(SUMIF(入力3!$AA$9:$AE$9,"インフレ手当",入力3!AA49:AE49))&lt;&gt;"",IF(SUMIF(入力3!$AA$9:$AE$9,"インフレ手当",入力3!AA49:AE49)&gt;=100,MID(TEXT(SUMIF(入力3!$AA$9:$AE$9,"インフレ手当",入力3!AA49:AE49),"00000000"),6,1),""),"")</f>
        <v/>
      </c>
      <c r="CP90" s="1059" t="str">
        <f>IF(TRIM(SUMIF(入力3!$AA$9:$AE$9,"インフレ手当",入力3!AA49:AE49))&lt;&gt;"",IF(SUMIF(入力3!$AA$9:$AE$9,"インフレ手当",入力3!AA49:AE49)&gt;=10,MID(TEXT(SUMIF(入力3!$AA$9:$AE$9,"インフレ手当",入力3!AA49:AE49),"00000000"),7,1),""),"")</f>
        <v/>
      </c>
      <c r="CQ90" s="1076" t="str">
        <f>IF(TRIM(SUMIF(入力3!$AA$9:$AE$9,"インフレ手当",入力3!AA49:AE49))&lt;&gt;"",IF(SUMIF(入力3!$AA$9:$AE$9,"インフレ手当",入力3!AA49:AE49)&gt;=1,MID(TEXT(SUMIF(入力3!$AA$9:$AE$9,"インフレ手当",入力3!AA49:AE49),"00000000"),8,1),""),"0")</f>
        <v/>
      </c>
      <c r="CR90" s="1077" t="str">
        <f>IF(EO91=0,"-",IF(TRIM(入力3!Z49)&lt;&gt;"",IF(入力3!Z49&gt;=100,MID(TEXT(入力3!Z49,"000"),1,1),""),"-"))</f>
        <v>-</v>
      </c>
      <c r="CS90" s="1063" t="str">
        <f>IF(EO91=0,"-",IF(TRIM(入力3!Z49)&lt;&gt;"",IF(入力3!Z49&gt;=10,MID(TEXT(入力3!Z49,"000"),2,1),""),"-"))</f>
        <v>-</v>
      </c>
      <c r="CT90" s="1079" t="str">
        <f>IF(EO91=0,"-",IF(TRIM(入力3!Z49)&lt;&gt;"",IF(入力3!Z49&gt;=1,MID(TEXT(入力3!Z49,"000"),3,1),""),"-"))</f>
        <v>-</v>
      </c>
      <c r="CU90" s="1067"/>
      <c r="CV90" s="1068"/>
      <c r="CW90" s="1069"/>
      <c r="CX90" s="1205"/>
      <c r="CY90" s="1206"/>
      <c r="CZ90" s="1207"/>
      <c r="DA90" s="1188"/>
      <c r="DB90" s="1189"/>
      <c r="DC90" s="1189"/>
      <c r="DD90" s="1189"/>
      <c r="DE90" s="1190"/>
      <c r="DF90" s="1184"/>
      <c r="DG90" s="1188"/>
      <c r="DH90" s="1189"/>
      <c r="DI90" s="1189"/>
      <c r="DJ90" s="1190"/>
      <c r="DK90" s="1184"/>
      <c r="DL90" s="1188"/>
      <c r="DM90" s="1189"/>
      <c r="DN90" s="1189"/>
      <c r="DO90" s="1189"/>
      <c r="DP90" s="1190"/>
      <c r="DQ90" s="1184"/>
      <c r="DR90" s="1188"/>
      <c r="DS90" s="1189"/>
      <c r="DT90" s="1189"/>
      <c r="DU90" s="1189"/>
      <c r="DV90" s="1189"/>
      <c r="DW90" s="1026"/>
      <c r="DX90" s="865"/>
      <c r="DY90" s="865"/>
      <c r="DZ90" s="865"/>
      <c r="EA90" s="865"/>
      <c r="EB90" s="865"/>
      <c r="EC90" s="865"/>
      <c r="ED90" s="865"/>
      <c r="EE90" s="865"/>
      <c r="EF90" s="865"/>
      <c r="EG90" s="865"/>
      <c r="EH90" s="865"/>
      <c r="EI90" s="872"/>
      <c r="EJ90" s="862"/>
      <c r="EK90" s="862"/>
      <c r="EL90" s="865"/>
      <c r="EM90" s="865"/>
      <c r="EN90" s="865"/>
      <c r="EO90" s="865"/>
      <c r="EP90" s="835"/>
      <c r="EQ90" s="835"/>
      <c r="ER90" s="835"/>
      <c r="ES90" s="835"/>
      <c r="ET90" s="835"/>
      <c r="EU90" s="835"/>
      <c r="EV90" s="835"/>
      <c r="EW90" s="835"/>
      <c r="EX90" s="835"/>
      <c r="EY90" s="835"/>
      <c r="EZ90" s="835"/>
      <c r="FA90" s="835"/>
      <c r="FB90" s="835"/>
      <c r="FC90" s="835"/>
      <c r="FD90" s="835"/>
      <c r="FE90" s="835"/>
      <c r="FF90" s="835"/>
      <c r="FG90" s="835"/>
      <c r="FH90" s="835"/>
      <c r="FI90" s="835"/>
      <c r="FJ90" s="835"/>
      <c r="FK90" s="835"/>
      <c r="FL90" s="835"/>
      <c r="FM90" s="835"/>
      <c r="FN90" s="835"/>
      <c r="FO90" s="835"/>
      <c r="FP90" s="835"/>
      <c r="FQ90" s="835"/>
      <c r="FR90" s="835"/>
      <c r="FS90" s="835"/>
      <c r="FT90" s="835"/>
      <c r="FU90" s="835"/>
      <c r="FV90" s="835"/>
      <c r="FW90" s="835"/>
      <c r="FX90" s="835"/>
      <c r="FY90" s="835"/>
      <c r="FZ90" s="835"/>
      <c r="GA90" s="835"/>
      <c r="GB90" s="835"/>
      <c r="GC90" s="835"/>
      <c r="GD90" s="835"/>
      <c r="GE90" s="835"/>
      <c r="GF90" s="835"/>
      <c r="GG90" s="835"/>
      <c r="GH90" s="835"/>
      <c r="GI90" s="835"/>
    </row>
    <row r="91" spans="1:191" s="892" customFormat="1" ht="12" customHeight="1">
      <c r="A91" s="1231"/>
      <c r="B91" s="1233"/>
      <c r="C91" s="1235"/>
      <c r="D91" s="1238"/>
      <c r="E91" s="1239"/>
      <c r="F91" s="1239"/>
      <c r="G91" s="1239"/>
      <c r="H91" s="1239"/>
      <c r="I91" s="1239"/>
      <c r="J91" s="1239"/>
      <c r="K91" s="1256"/>
      <c r="L91" s="1258"/>
      <c r="M91" s="1279"/>
      <c r="N91" s="1199"/>
      <c r="O91" s="1262"/>
      <c r="P91" s="1262"/>
      <c r="Q91" s="1280"/>
      <c r="R91" s="1281"/>
      <c r="S91" s="1294"/>
      <c r="T91" s="1282"/>
      <c r="U91" s="1283"/>
      <c r="V91" s="1284"/>
      <c r="W91" s="1285"/>
      <c r="X91" s="1284"/>
      <c r="Y91" s="1285"/>
      <c r="Z91" s="1284"/>
      <c r="AA91" s="1285"/>
      <c r="AB91" s="1227"/>
      <c r="AC91" s="1289"/>
      <c r="AD91" s="1289"/>
      <c r="AE91" s="1290"/>
      <c r="AF91" s="1286"/>
      <c r="AG91" s="1287"/>
      <c r="AH91" s="1287"/>
      <c r="AI91" s="1288"/>
      <c r="AJ91" s="1286"/>
      <c r="AK91" s="1287"/>
      <c r="AL91" s="1287"/>
      <c r="AM91" s="1288"/>
      <c r="AN91" s="1286"/>
      <c r="AO91" s="1287"/>
      <c r="AP91" s="1287"/>
      <c r="AQ91" s="1288"/>
      <c r="AR91" s="1291"/>
      <c r="AS91" s="1292"/>
      <c r="AT91" s="1292"/>
      <c r="AU91" s="1292"/>
      <c r="AV91" s="1293"/>
      <c r="AW91" s="1196"/>
      <c r="AX91" s="1197"/>
      <c r="AY91" s="1197"/>
      <c r="AZ91" s="1197"/>
      <c r="BA91" s="1197"/>
      <c r="BB91" s="1197"/>
      <c r="BC91" s="1198"/>
      <c r="BD91" s="1196"/>
      <c r="BE91" s="1197"/>
      <c r="BF91" s="1197"/>
      <c r="BG91" s="1197"/>
      <c r="BH91" s="1197"/>
      <c r="BI91" s="1197"/>
      <c r="BJ91" s="1198"/>
      <c r="BK91" s="1078"/>
      <c r="BL91" s="1064"/>
      <c r="BM91" s="1064"/>
      <c r="BN91" s="1064"/>
      <c r="BO91" s="1064"/>
      <c r="BP91" s="1080"/>
      <c r="BQ91" s="1078"/>
      <c r="BR91" s="1064"/>
      <c r="BS91" s="1064"/>
      <c r="BT91" s="1064"/>
      <c r="BU91" s="1064"/>
      <c r="BV91" s="1080"/>
      <c r="BW91" s="1096"/>
      <c r="BX91" s="1064"/>
      <c r="BY91" s="1064"/>
      <c r="BZ91" s="1064"/>
      <c r="CA91" s="1064"/>
      <c r="CB91" s="1110"/>
      <c r="CC91" s="1096"/>
      <c r="CD91" s="1098"/>
      <c r="CE91" s="1059"/>
      <c r="CF91" s="1059"/>
      <c r="CG91" s="1059"/>
      <c r="CH91" s="1059"/>
      <c r="CI91" s="1059"/>
      <c r="CJ91" s="1093"/>
      <c r="CK91" s="1060"/>
      <c r="CL91" s="1059"/>
      <c r="CM91" s="1059"/>
      <c r="CN91" s="1059"/>
      <c r="CO91" s="1059"/>
      <c r="CP91" s="1059"/>
      <c r="CQ91" s="1076"/>
      <c r="CR91" s="1078"/>
      <c r="CS91" s="1064"/>
      <c r="CT91" s="1080"/>
      <c r="CU91" s="1070"/>
      <c r="CV91" s="1071"/>
      <c r="CW91" s="1072"/>
      <c r="CX91" s="1208"/>
      <c r="CY91" s="1209"/>
      <c r="CZ91" s="1210"/>
      <c r="DA91" s="1196"/>
      <c r="DB91" s="1197"/>
      <c r="DC91" s="1197"/>
      <c r="DD91" s="1197"/>
      <c r="DE91" s="1198"/>
      <c r="DF91" s="1199"/>
      <c r="DG91" s="1196"/>
      <c r="DH91" s="1197"/>
      <c r="DI91" s="1197"/>
      <c r="DJ91" s="1198"/>
      <c r="DK91" s="1199"/>
      <c r="DL91" s="1196"/>
      <c r="DM91" s="1197"/>
      <c r="DN91" s="1197"/>
      <c r="DO91" s="1197"/>
      <c r="DP91" s="1198"/>
      <c r="DQ91" s="1199"/>
      <c r="DR91" s="1196"/>
      <c r="DS91" s="1197"/>
      <c r="DT91" s="1197"/>
      <c r="DU91" s="1197"/>
      <c r="DV91" s="1197"/>
      <c r="DW91" s="1026"/>
      <c r="DX91" s="865"/>
      <c r="DY91" s="865"/>
      <c r="DZ91" s="865"/>
      <c r="EA91" s="865"/>
      <c r="EB91" s="865"/>
      <c r="EC91" s="865"/>
      <c r="ED91" s="865"/>
      <c r="EE91" s="865"/>
      <c r="EF91" s="865"/>
      <c r="EG91" s="865"/>
      <c r="EH91" s="865"/>
      <c r="EI91" s="872"/>
      <c r="EJ91" s="862"/>
      <c r="EK91" s="862"/>
      <c r="EL91" s="865">
        <f t="shared" ref="EL91" si="83">IF(OR(CU90=99.9,CU90=""),0,1)</f>
        <v>0</v>
      </c>
      <c r="EM91" s="865"/>
      <c r="EN91" s="865">
        <f>IF(入力3!AF49=" ",0,1)</f>
        <v>0</v>
      </c>
      <c r="EO91" s="865">
        <f>IF(EL91+EN91=0,0,1)</f>
        <v>0</v>
      </c>
      <c r="EP91" s="835"/>
      <c r="EQ91" s="835"/>
      <c r="ER91" s="835"/>
      <c r="ES91" s="835"/>
      <c r="ET91" s="835"/>
      <c r="EU91" s="835"/>
      <c r="EV91" s="835"/>
      <c r="EW91" s="835"/>
      <c r="EX91" s="835"/>
      <c r="EY91" s="835"/>
      <c r="EZ91" s="835"/>
      <c r="FA91" s="835"/>
      <c r="FB91" s="835"/>
      <c r="FC91" s="835"/>
      <c r="FD91" s="835"/>
      <c r="FE91" s="835"/>
      <c r="FF91" s="835"/>
      <c r="FG91" s="835"/>
      <c r="FH91" s="835"/>
      <c r="FI91" s="835"/>
      <c r="FJ91" s="835"/>
      <c r="FK91" s="835"/>
      <c r="FL91" s="835"/>
      <c r="FM91" s="835"/>
      <c r="FN91" s="835"/>
      <c r="FO91" s="835"/>
      <c r="FP91" s="835"/>
      <c r="FQ91" s="835"/>
      <c r="FR91" s="835"/>
      <c r="FS91" s="835"/>
      <c r="FT91" s="835"/>
      <c r="FU91" s="835"/>
      <c r="FV91" s="835"/>
      <c r="FW91" s="835"/>
      <c r="FX91" s="835"/>
      <c r="FY91" s="835"/>
      <c r="FZ91" s="835"/>
      <c r="GA91" s="835"/>
      <c r="GB91" s="835"/>
      <c r="GC91" s="835"/>
      <c r="GD91" s="835"/>
      <c r="GE91" s="835"/>
      <c r="GF91" s="835"/>
      <c r="GG91" s="835"/>
      <c r="GH91" s="835"/>
      <c r="GI91" s="835"/>
    </row>
    <row r="92" spans="1:191" s="892" customFormat="1" ht="12" customHeight="1">
      <c r="A92" s="1230"/>
      <c r="B92" s="1232">
        <v>3</v>
      </c>
      <c r="C92" s="1234">
        <v>8</v>
      </c>
      <c r="D92" s="1236"/>
      <c r="E92" s="1237"/>
      <c r="F92" s="1237"/>
      <c r="G92" s="1237"/>
      <c r="H92" s="1237"/>
      <c r="I92" s="1237"/>
      <c r="J92" s="1237"/>
      <c r="K92" s="1256" t="str">
        <f>IF(TRIM(入力1!A92)&lt;&gt;"",入力1!A92,"")</f>
        <v/>
      </c>
      <c r="L92" s="1258">
        <f>IF(TRIM(入力1!B92)&lt;&gt;"",入力1!B92,"")</f>
        <v>3</v>
      </c>
      <c r="M92" s="1260">
        <f>C92</f>
        <v>8</v>
      </c>
      <c r="N92" s="1184"/>
      <c r="O92" s="1262"/>
      <c r="P92" s="1262"/>
      <c r="Q92" s="1264"/>
      <c r="R92" s="1265"/>
      <c r="S92" s="1254"/>
      <c r="T92" s="1282"/>
      <c r="U92" s="1283"/>
      <c r="V92" s="1272"/>
      <c r="W92" s="1273"/>
      <c r="X92" s="1272"/>
      <c r="Y92" s="1273"/>
      <c r="Z92" s="1272"/>
      <c r="AA92" s="1273"/>
      <c r="AB92" s="1276"/>
      <c r="AC92" s="1277"/>
      <c r="AD92" s="1277"/>
      <c r="AE92" s="1278"/>
      <c r="AF92" s="1217"/>
      <c r="AG92" s="1218"/>
      <c r="AH92" s="1218"/>
      <c r="AI92" s="1219"/>
      <c r="AJ92" s="1217"/>
      <c r="AK92" s="1218"/>
      <c r="AL92" s="1218"/>
      <c r="AM92" s="1219"/>
      <c r="AN92" s="1217"/>
      <c r="AO92" s="1218"/>
      <c r="AP92" s="1218"/>
      <c r="AQ92" s="1219"/>
      <c r="AR92" s="1240"/>
      <c r="AS92" s="1241"/>
      <c r="AT92" s="1241"/>
      <c r="AU92" s="1241"/>
      <c r="AV92" s="1242"/>
      <c r="AW92" s="1188"/>
      <c r="AX92" s="1189"/>
      <c r="AY92" s="1189"/>
      <c r="AZ92" s="1189"/>
      <c r="BA92" s="1189"/>
      <c r="BB92" s="1189"/>
      <c r="BC92" s="1190"/>
      <c r="BD92" s="1188"/>
      <c r="BE92" s="1189"/>
      <c r="BF92" s="1189"/>
      <c r="BG92" s="1189"/>
      <c r="BH92" s="1189"/>
      <c r="BI92" s="1189"/>
      <c r="BJ92" s="1190"/>
      <c r="BK92" s="1077" t="str">
        <f>IF(TRIM(入力2!AL90)&lt;&gt;"",IF(入力2!AL90&gt;=100000,MID(TEXT(入力2!AL90,"000000"),1,1),""),"")</f>
        <v/>
      </c>
      <c r="BL92" s="1063" t="str">
        <f>IF(TRIM(入力2!AL90)&lt;&gt;"",IF(入力2!AL90&gt;=10000,MID(TEXT(入力2!AL90,"000000"),2,1),""),"")</f>
        <v/>
      </c>
      <c r="BM92" s="1063" t="str">
        <f>IF(TRIM(入力2!AL90)&lt;&gt;"",IF(入力2!AL90&gt;=1000,MID(TEXT(入力2!AL90,"000000"),3,1),""),"")</f>
        <v/>
      </c>
      <c r="BN92" s="1063" t="str">
        <f>IF(TRIM(入力2!AL90)&lt;&gt;"",IF(入力2!AL90&gt;=100,MID(TEXT(入力2!AL90,"000000"),4,1),""),"")</f>
        <v/>
      </c>
      <c r="BO92" s="1063" t="str">
        <f>IF(TRIM(入力2!AL90)&lt;&gt;"",IF(入力2!AL90&gt;=10,MID(TEXT(入力2!AL90,"000000"),5,1),""),"")</f>
        <v/>
      </c>
      <c r="BP92" s="1079" t="str">
        <f>IF(TRIM(入力2!AL90)&lt;&gt;"",IF(入力2!AL90&gt;=0,MID(TEXT(入力2!AL90,"000000"),6,1),""),"0")</f>
        <v>0</v>
      </c>
      <c r="BQ92" s="1077" t="str">
        <f>IF(TRIM(入力2!AM90)&lt;&gt;"",IF(入力2!AM90&gt;=100000,MID(TEXT(入力2!AM90,"000000"),1,1),""),"")</f>
        <v/>
      </c>
      <c r="BR92" s="1063" t="str">
        <f>IF(TRIM(入力2!AM90)&lt;&gt;"",IF(入力2!AM90&gt;=10000,MID(TEXT(入力2!AM90,"000000"),2,1),""),"")</f>
        <v/>
      </c>
      <c r="BS92" s="1063" t="str">
        <f>IF(TRIM(入力2!AM90)&lt;&gt;"",IF(入力2!AM90&gt;=1000,MID(TEXT(入力2!AM90,"000000"),3,1),""),"")</f>
        <v/>
      </c>
      <c r="BT92" s="1063" t="str">
        <f>IF(TRIM(入力2!AM90)&lt;&gt;"",IF(入力2!AM90&gt;=100,MID(TEXT(入力2!AM90,"000000"),4,1),""),"")</f>
        <v/>
      </c>
      <c r="BU92" s="1063" t="str">
        <f>IF(TRIM(入力2!AM90)&lt;&gt;"",IF(入力2!AM90&gt;=10,MID(TEXT(入力2!AM90,"000000"),5,1),""),"")</f>
        <v/>
      </c>
      <c r="BV92" s="1079" t="str">
        <f>IF(TRIM(入力2!AM90)&lt;&gt;"",IF(入力2!AM90&gt;=0,MID(TEXT(入力2!AM90,"000000"),6,1),""),"0")</f>
        <v>0</v>
      </c>
      <c r="BW92" s="1095" t="str">
        <f>IF(TRIM(SUM(入力2!AJ90:AK90))&lt;&gt;"",IF(SUM(入力2!AJ90:AK90)&gt;=100000,MID(TEXT(SUM(入力2!AJ90:AK90),"000000"),1,1),""),"")</f>
        <v/>
      </c>
      <c r="BX92" s="1063" t="str">
        <f>IF(TRIM(SUM(入力2!AJ90:AK90))&lt;&gt;"",IF(SUM(入力2!AJ90:AK90)&gt;=10000,MID(TEXT(SUM(入力2!AJ90:AK90),"000000"),2,1),""),"")</f>
        <v/>
      </c>
      <c r="BY92" s="1063" t="str">
        <f>IF(TRIM(SUM(入力2!AJ90:AK90))&lt;&gt;"",IF(SUM(入力2!AJ90:AK90)&gt;=1000,MID(TEXT(SUM(入力2!AJ90:AK90),"000000"),3,1),""),"")</f>
        <v/>
      </c>
      <c r="BZ92" s="1063" t="str">
        <f>IF(TRIM(SUM(入力2!AJ90:AK90))&lt;&gt;"",IF(SUM(入力2!AJ90:AK90)&gt;=100,MID(TEXT(SUM(入力2!AJ90:AK90),"000000"),4,1),""),"")</f>
        <v/>
      </c>
      <c r="CA92" s="1063" t="str">
        <f>IF(TRIM(SUM(入力2!AJ90:AK90))&lt;&gt;"",IF(SUM(入力2!AJ90:AK90)&gt;=10,MID(TEXT(SUM(入力2!AJ90:AK90),"000000"),5,1),""),"")</f>
        <v/>
      </c>
      <c r="CB92" s="1109" t="str">
        <f>IF(TRIM(SUM(入力2!AJ90:AK90))&lt;&gt;"",IF(SUM(入力2!AJ90:AK90)&gt;=0,MID(TEXT(SUM(入力2!AJ90:AK90),"000000"),6,1),""),"0")</f>
        <v>0</v>
      </c>
      <c r="CC92" s="1095" t="str">
        <f>IF(TRIM(入力3!$AF50)&lt;&gt;"",IF(入力3!$AF50&gt;=10000000,MID(TEXT(入力3!$AF50,"00000000"),1,1),""),"")</f>
        <v/>
      </c>
      <c r="CD92" s="1097" t="str">
        <f>IF(TRIM(入力3!$AF50)&lt;&gt;"",IF(入力3!$AF50&gt;=1000000,MID(TEXT(入力3!$AF50,"00000000"),2,1),""),"")</f>
        <v/>
      </c>
      <c r="CE92" s="1059" t="str">
        <f>IF(TRIM(入力3!$AF50)&lt;&gt;"",IF(入力3!$AF50&gt;=100000,MID(TEXT(入力3!$AF50,"00000000"),3,1),""),"")</f>
        <v/>
      </c>
      <c r="CF92" s="1059" t="str">
        <f>IF(TRIM(入力3!$AF50)&lt;&gt;"",IF(入力3!$AF50&gt;=10000,MID(TEXT(入力3!$AF50,"00000000"),4,1),""),"")</f>
        <v/>
      </c>
      <c r="CG92" s="1059" t="str">
        <f>IF(TRIM(入力3!$AF50)&lt;&gt;"",IF(入力3!$AF50&gt;=1000,MID(TEXT(入力3!$AF50,"00000000"),5,1),""),"")</f>
        <v/>
      </c>
      <c r="CH92" s="1059" t="str">
        <f>IF(TRIM(入力3!$AF50)&lt;&gt;"",IF(入力3!$AF50&gt;=100,MID(TEXT(入力3!$AF50,"00000000"),6,1),""),"")</f>
        <v/>
      </c>
      <c r="CI92" s="1059" t="str">
        <f>IF(TRIM(入力3!$AF50)&lt;&gt;"",IF(入力3!$AF50&gt;=10,MID(TEXT(入力3!$AF50,"00000000"),7,1),""),"")</f>
        <v/>
      </c>
      <c r="CJ92" s="1093" t="str">
        <f>IF(TRIM(入力3!$AF50)&lt;&gt;"",IF(入力3!$AF50&gt;=1,MID(TEXT(入力3!$AF50,"00000000"),8,1),""),"0")</f>
        <v>0</v>
      </c>
      <c r="CK92" s="1060" t="str">
        <f>IF(TRIM(SUMIF(入力3!$AA$9:$AE$9,"インフレ手当",入力3!AA50:AE50))&lt;&gt;"",IF(SUMIF(入力3!$AA$9:$AE$9,"インフレ手当",入力3!AA50:AE50)&gt;=1000000,MID(TEXT(SUMIF(入力3!$AA$9:$AE$9,"インフレ手当",入力3!AA50:AE50),"00000000"),2,1),""),"")</f>
        <v/>
      </c>
      <c r="CL92" s="1059" t="str">
        <f>IF(TRIM(SUMIF(入力3!$AA$9:$AE$9,"インフレ手当",入力3!AA50:AE50))&lt;&gt;"",IF(SUMIF(入力3!$AA$9:$AE$9,"インフレ手当",入力3!AA50:AE50)&gt;=100000,MID(TEXT(SUMIF(入力3!$AA$9:$AE$9,"インフレ手当",入力3!AA50:AE50),"00000000"),3,1),""),"")</f>
        <v/>
      </c>
      <c r="CM92" s="1059" t="str">
        <f>IF(TRIM(SUMIF(入力3!$AA$9:$AE$9,"インフレ手当",入力3!AA50:AE50))&lt;&gt;"",IF(SUMIF(入力3!$AA$9:$AE$9,"インフレ手当",入力3!AA50:AE50)&gt;=10000,MID(TEXT(SUMIF(入力3!$AA$9:$AE$9,"インフレ手当",入力3!AA50:AE50),"00000000"),4,1),""),"")</f>
        <v/>
      </c>
      <c r="CN92" s="1059" t="str">
        <f>IF(TRIM(SUMIF(入力3!$AA$9:$AE$9,"インフレ手当",入力3!AA50:AE50))&lt;&gt;"",IF(SUMIF(入力3!$AA$9:$AE$9,"インフレ手当",入力3!AA50:AE50)&gt;=1000,MID(TEXT(SUMIF(入力3!$AA$9:$AE$9,"インフレ手当",入力3!AA50:AE50),"00000000"),5,1),""),"")</f>
        <v/>
      </c>
      <c r="CO92" s="1059" t="str">
        <f>IF(TRIM(SUMIF(入力3!$AA$9:$AE$9,"インフレ手当",入力3!AA50:AE50))&lt;&gt;"",IF(SUMIF(入力3!$AA$9:$AE$9,"インフレ手当",入力3!AA50:AE50)&gt;=100,MID(TEXT(SUMIF(入力3!$AA$9:$AE$9,"インフレ手当",入力3!AA50:AE50),"00000000"),6,1),""),"")</f>
        <v/>
      </c>
      <c r="CP92" s="1059" t="str">
        <f>IF(TRIM(SUMIF(入力3!$AA$9:$AE$9,"インフレ手当",入力3!AA50:AE50))&lt;&gt;"",IF(SUMIF(入力3!$AA$9:$AE$9,"インフレ手当",入力3!AA50:AE50)&gt;=10,MID(TEXT(SUMIF(入力3!$AA$9:$AE$9,"インフレ手当",入力3!AA50:AE50),"00000000"),7,1),""),"")</f>
        <v/>
      </c>
      <c r="CQ92" s="1076" t="str">
        <f>IF(TRIM(SUMIF(入力3!$AA$9:$AE$9,"インフレ手当",入力3!AA50:AE50))&lt;&gt;"",IF(SUMIF(入力3!$AA$9:$AE$9,"インフレ手当",入力3!AA50:AE50)&gt;=1,MID(TEXT(SUMIF(入力3!$AA$9:$AE$9,"インフレ手当",入力3!AA50:AE50),"00000000"),8,1),""),"0")</f>
        <v/>
      </c>
      <c r="CR92" s="1077" t="str">
        <f>IF(EO93=0,"-",IF(TRIM(入力3!Z50)&lt;&gt;"",IF(入力3!Z50&gt;=100,MID(TEXT(入力3!Z50,"000"),1,1),""),"-"))</f>
        <v>-</v>
      </c>
      <c r="CS92" s="1063" t="str">
        <f>IF(EO93=0,"-",IF(TRIM(入力3!Z50)&lt;&gt;"",IF(入力3!Z50&gt;=10,MID(TEXT(入力3!Z50,"000"),2,1),""),"-"))</f>
        <v>-</v>
      </c>
      <c r="CT92" s="1079" t="str">
        <f>IF(EO93=0,"-",IF(TRIM(入力3!Z50)&lt;&gt;"",IF(入力3!Z50&gt;=1,MID(TEXT(入力3!Z50,"000"),3,1),""),"-"))</f>
        <v>-</v>
      </c>
      <c r="CU92" s="1067"/>
      <c r="CV92" s="1068"/>
      <c r="CW92" s="1069"/>
      <c r="CX92" s="1205"/>
      <c r="CY92" s="1206"/>
      <c r="CZ92" s="1207"/>
      <c r="DA92" s="1188"/>
      <c r="DB92" s="1189"/>
      <c r="DC92" s="1189"/>
      <c r="DD92" s="1189"/>
      <c r="DE92" s="1190"/>
      <c r="DF92" s="1184"/>
      <c r="DG92" s="1188"/>
      <c r="DH92" s="1189"/>
      <c r="DI92" s="1189"/>
      <c r="DJ92" s="1190"/>
      <c r="DK92" s="1184"/>
      <c r="DL92" s="1188"/>
      <c r="DM92" s="1189"/>
      <c r="DN92" s="1189"/>
      <c r="DO92" s="1189"/>
      <c r="DP92" s="1190"/>
      <c r="DQ92" s="1184"/>
      <c r="DR92" s="1188"/>
      <c r="DS92" s="1189"/>
      <c r="DT92" s="1189"/>
      <c r="DU92" s="1189"/>
      <c r="DV92" s="1189"/>
      <c r="DW92" s="1026"/>
      <c r="DX92" s="865"/>
      <c r="DY92" s="865"/>
      <c r="DZ92" s="865"/>
      <c r="EA92" s="865"/>
      <c r="EB92" s="865"/>
      <c r="EC92" s="865"/>
      <c r="ED92" s="865"/>
      <c r="EE92" s="865"/>
      <c r="EF92" s="865"/>
      <c r="EG92" s="865"/>
      <c r="EH92" s="865"/>
      <c r="EI92" s="872"/>
      <c r="EJ92" s="862"/>
      <c r="EK92" s="862"/>
      <c r="EL92" s="865"/>
      <c r="EM92" s="865"/>
      <c r="EN92" s="865"/>
      <c r="EO92" s="865"/>
      <c r="EP92" s="835"/>
      <c r="EQ92" s="835"/>
      <c r="ER92" s="835"/>
      <c r="ES92" s="835"/>
      <c r="ET92" s="835"/>
      <c r="EU92" s="835"/>
      <c r="EV92" s="835"/>
      <c r="EW92" s="835"/>
      <c r="EX92" s="835"/>
      <c r="EY92" s="835"/>
      <c r="EZ92" s="835"/>
      <c r="FA92" s="835"/>
      <c r="FB92" s="835"/>
      <c r="FC92" s="835"/>
      <c r="FD92" s="835"/>
      <c r="FE92" s="835"/>
      <c r="FF92" s="835"/>
      <c r="FG92" s="835"/>
      <c r="FH92" s="835"/>
      <c r="FI92" s="835"/>
      <c r="FJ92" s="835"/>
      <c r="FK92" s="835"/>
      <c r="FL92" s="835"/>
      <c r="FM92" s="835"/>
      <c r="FN92" s="835"/>
      <c r="FO92" s="835"/>
      <c r="FP92" s="835"/>
      <c r="FQ92" s="835"/>
      <c r="FR92" s="835"/>
      <c r="FS92" s="835"/>
      <c r="FT92" s="835"/>
      <c r="FU92" s="835"/>
      <c r="FV92" s="835"/>
      <c r="FW92" s="835"/>
      <c r="FX92" s="835"/>
      <c r="FY92" s="835"/>
      <c r="FZ92" s="835"/>
      <c r="GA92" s="835"/>
      <c r="GB92" s="835"/>
      <c r="GC92" s="835"/>
      <c r="GD92" s="835"/>
      <c r="GE92" s="835"/>
      <c r="GF92" s="835"/>
      <c r="GG92" s="835"/>
      <c r="GH92" s="835"/>
      <c r="GI92" s="835"/>
    </row>
    <row r="93" spans="1:191" s="892" customFormat="1" ht="12" customHeight="1">
      <c r="A93" s="1231"/>
      <c r="B93" s="1233"/>
      <c r="C93" s="1235"/>
      <c r="D93" s="1238"/>
      <c r="E93" s="1239"/>
      <c r="F93" s="1239"/>
      <c r="G93" s="1239"/>
      <c r="H93" s="1239"/>
      <c r="I93" s="1239"/>
      <c r="J93" s="1239"/>
      <c r="K93" s="1256"/>
      <c r="L93" s="1258"/>
      <c r="M93" s="1279"/>
      <c r="N93" s="1199"/>
      <c r="O93" s="1262"/>
      <c r="P93" s="1262"/>
      <c r="Q93" s="1280"/>
      <c r="R93" s="1281"/>
      <c r="S93" s="1294"/>
      <c r="T93" s="1282"/>
      <c r="U93" s="1283"/>
      <c r="V93" s="1284"/>
      <c r="W93" s="1285"/>
      <c r="X93" s="1284"/>
      <c r="Y93" s="1285"/>
      <c r="Z93" s="1284"/>
      <c r="AA93" s="1285"/>
      <c r="AB93" s="1227"/>
      <c r="AC93" s="1289"/>
      <c r="AD93" s="1289"/>
      <c r="AE93" s="1290"/>
      <c r="AF93" s="1286"/>
      <c r="AG93" s="1287"/>
      <c r="AH93" s="1287"/>
      <c r="AI93" s="1288"/>
      <c r="AJ93" s="1286"/>
      <c r="AK93" s="1287"/>
      <c r="AL93" s="1287"/>
      <c r="AM93" s="1288"/>
      <c r="AN93" s="1286"/>
      <c r="AO93" s="1287"/>
      <c r="AP93" s="1287"/>
      <c r="AQ93" s="1288"/>
      <c r="AR93" s="1291"/>
      <c r="AS93" s="1292"/>
      <c r="AT93" s="1292"/>
      <c r="AU93" s="1292"/>
      <c r="AV93" s="1293"/>
      <c r="AW93" s="1196"/>
      <c r="AX93" s="1197"/>
      <c r="AY93" s="1197"/>
      <c r="AZ93" s="1197"/>
      <c r="BA93" s="1197"/>
      <c r="BB93" s="1197"/>
      <c r="BC93" s="1198"/>
      <c r="BD93" s="1196"/>
      <c r="BE93" s="1197"/>
      <c r="BF93" s="1197"/>
      <c r="BG93" s="1197"/>
      <c r="BH93" s="1197"/>
      <c r="BI93" s="1197"/>
      <c r="BJ93" s="1198"/>
      <c r="BK93" s="1078"/>
      <c r="BL93" s="1064"/>
      <c r="BM93" s="1064"/>
      <c r="BN93" s="1064"/>
      <c r="BO93" s="1064"/>
      <c r="BP93" s="1080"/>
      <c r="BQ93" s="1078"/>
      <c r="BR93" s="1064"/>
      <c r="BS93" s="1064"/>
      <c r="BT93" s="1064"/>
      <c r="BU93" s="1064"/>
      <c r="BV93" s="1080"/>
      <c r="BW93" s="1096"/>
      <c r="BX93" s="1064"/>
      <c r="BY93" s="1064"/>
      <c r="BZ93" s="1064"/>
      <c r="CA93" s="1064"/>
      <c r="CB93" s="1110"/>
      <c r="CC93" s="1096"/>
      <c r="CD93" s="1098"/>
      <c r="CE93" s="1059"/>
      <c r="CF93" s="1059"/>
      <c r="CG93" s="1059"/>
      <c r="CH93" s="1059"/>
      <c r="CI93" s="1059"/>
      <c r="CJ93" s="1093"/>
      <c r="CK93" s="1060"/>
      <c r="CL93" s="1059"/>
      <c r="CM93" s="1059"/>
      <c r="CN93" s="1059"/>
      <c r="CO93" s="1059"/>
      <c r="CP93" s="1059"/>
      <c r="CQ93" s="1076"/>
      <c r="CR93" s="1078"/>
      <c r="CS93" s="1064"/>
      <c r="CT93" s="1080"/>
      <c r="CU93" s="1070"/>
      <c r="CV93" s="1071"/>
      <c r="CW93" s="1072"/>
      <c r="CX93" s="1208"/>
      <c r="CY93" s="1209"/>
      <c r="CZ93" s="1210"/>
      <c r="DA93" s="1196"/>
      <c r="DB93" s="1197"/>
      <c r="DC93" s="1197"/>
      <c r="DD93" s="1197"/>
      <c r="DE93" s="1198"/>
      <c r="DF93" s="1199"/>
      <c r="DG93" s="1196"/>
      <c r="DH93" s="1197"/>
      <c r="DI93" s="1197"/>
      <c r="DJ93" s="1198"/>
      <c r="DK93" s="1199"/>
      <c r="DL93" s="1196"/>
      <c r="DM93" s="1197"/>
      <c r="DN93" s="1197"/>
      <c r="DO93" s="1197"/>
      <c r="DP93" s="1198"/>
      <c r="DQ93" s="1199"/>
      <c r="DR93" s="1196"/>
      <c r="DS93" s="1197"/>
      <c r="DT93" s="1197"/>
      <c r="DU93" s="1197"/>
      <c r="DV93" s="1197"/>
      <c r="DW93" s="1026"/>
      <c r="DX93" s="865"/>
      <c r="DY93" s="865"/>
      <c r="DZ93" s="865"/>
      <c r="EA93" s="865"/>
      <c r="EB93" s="865"/>
      <c r="EC93" s="865"/>
      <c r="ED93" s="865"/>
      <c r="EE93" s="865"/>
      <c r="EF93" s="865"/>
      <c r="EG93" s="865"/>
      <c r="EH93" s="865"/>
      <c r="EI93" s="872"/>
      <c r="EJ93" s="862"/>
      <c r="EK93" s="862"/>
      <c r="EL93" s="865">
        <f t="shared" ref="EL93" si="84">IF(OR(CU92=99.9,CU92=""),0,1)</f>
        <v>0</v>
      </c>
      <c r="EM93" s="865"/>
      <c r="EN93" s="865">
        <f>IF(入力3!AF50=" ",0,1)</f>
        <v>0</v>
      </c>
      <c r="EO93" s="865">
        <f>IF(EL93+EN93=0,0,1)</f>
        <v>0</v>
      </c>
      <c r="EP93" s="835"/>
      <c r="EQ93" s="835"/>
      <c r="ER93" s="835"/>
      <c r="ES93" s="835"/>
      <c r="ET93" s="835"/>
      <c r="EU93" s="835"/>
      <c r="EV93" s="835"/>
      <c r="EW93" s="835"/>
      <c r="EX93" s="835"/>
      <c r="EY93" s="835"/>
      <c r="EZ93" s="835"/>
      <c r="FA93" s="835"/>
      <c r="FB93" s="835"/>
      <c r="FC93" s="835"/>
      <c r="FD93" s="835"/>
      <c r="FE93" s="835"/>
      <c r="FF93" s="835"/>
      <c r="FG93" s="835"/>
      <c r="FH93" s="835"/>
      <c r="FI93" s="835"/>
      <c r="FJ93" s="835"/>
      <c r="FK93" s="835"/>
      <c r="FL93" s="835"/>
      <c r="FM93" s="835"/>
      <c r="FN93" s="835"/>
      <c r="FO93" s="835"/>
      <c r="FP93" s="835"/>
      <c r="FQ93" s="835"/>
      <c r="FR93" s="835"/>
      <c r="FS93" s="835"/>
      <c r="FT93" s="835"/>
      <c r="FU93" s="835"/>
      <c r="FV93" s="835"/>
      <c r="FW93" s="835"/>
      <c r="FX93" s="835"/>
      <c r="FY93" s="835"/>
      <c r="FZ93" s="835"/>
      <c r="GA93" s="835"/>
      <c r="GB93" s="835"/>
      <c r="GC93" s="835"/>
      <c r="GD93" s="835"/>
      <c r="GE93" s="835"/>
      <c r="GF93" s="835"/>
      <c r="GG93" s="835"/>
      <c r="GH93" s="835"/>
      <c r="GI93" s="835"/>
    </row>
    <row r="94" spans="1:191" s="892" customFormat="1" ht="12" customHeight="1">
      <c r="A94" s="1230"/>
      <c r="B94" s="1232">
        <v>3</v>
      </c>
      <c r="C94" s="1234">
        <v>9</v>
      </c>
      <c r="D94" s="1236"/>
      <c r="E94" s="1237"/>
      <c r="F94" s="1237"/>
      <c r="G94" s="1237"/>
      <c r="H94" s="1237"/>
      <c r="I94" s="1237"/>
      <c r="J94" s="1237"/>
      <c r="K94" s="1256" t="str">
        <f>IF(TRIM(入力1!A94)&lt;&gt;"",入力1!A94,"")</f>
        <v/>
      </c>
      <c r="L94" s="1258">
        <f>IF(TRIM(入力1!B94)&lt;&gt;"",入力1!B94,"")</f>
        <v>3</v>
      </c>
      <c r="M94" s="1260">
        <f>C94</f>
        <v>9</v>
      </c>
      <c r="N94" s="1184"/>
      <c r="O94" s="1262"/>
      <c r="P94" s="1262"/>
      <c r="Q94" s="1264"/>
      <c r="R94" s="1265"/>
      <c r="S94" s="1254"/>
      <c r="T94" s="1282"/>
      <c r="U94" s="1283"/>
      <c r="V94" s="1272"/>
      <c r="W94" s="1273"/>
      <c r="X94" s="1272"/>
      <c r="Y94" s="1273"/>
      <c r="Z94" s="1272"/>
      <c r="AA94" s="1273"/>
      <c r="AB94" s="1276"/>
      <c r="AC94" s="1277"/>
      <c r="AD94" s="1277"/>
      <c r="AE94" s="1278"/>
      <c r="AF94" s="1217"/>
      <c r="AG94" s="1218"/>
      <c r="AH94" s="1218"/>
      <c r="AI94" s="1219"/>
      <c r="AJ94" s="1217"/>
      <c r="AK94" s="1218"/>
      <c r="AL94" s="1218"/>
      <c r="AM94" s="1219"/>
      <c r="AN94" s="1217"/>
      <c r="AO94" s="1218"/>
      <c r="AP94" s="1218"/>
      <c r="AQ94" s="1219"/>
      <c r="AR94" s="1240"/>
      <c r="AS94" s="1241"/>
      <c r="AT94" s="1241"/>
      <c r="AU94" s="1241"/>
      <c r="AV94" s="1242"/>
      <c r="AW94" s="1188"/>
      <c r="AX94" s="1189"/>
      <c r="AY94" s="1189"/>
      <c r="AZ94" s="1189"/>
      <c r="BA94" s="1189"/>
      <c r="BB94" s="1189"/>
      <c r="BC94" s="1190"/>
      <c r="BD94" s="1188"/>
      <c r="BE94" s="1189"/>
      <c r="BF94" s="1189"/>
      <c r="BG94" s="1189"/>
      <c r="BH94" s="1189"/>
      <c r="BI94" s="1189"/>
      <c r="BJ94" s="1190"/>
      <c r="BK94" s="1077" t="str">
        <f>IF(TRIM(入力2!AL92)&lt;&gt;"",IF(入力2!AL92&gt;=100000,MID(TEXT(入力2!AL92,"000000"),1,1),""),"")</f>
        <v/>
      </c>
      <c r="BL94" s="1063" t="str">
        <f>IF(TRIM(入力2!AL92)&lt;&gt;"",IF(入力2!AL92&gt;=10000,MID(TEXT(入力2!AL92,"000000"),2,1),""),"")</f>
        <v/>
      </c>
      <c r="BM94" s="1063" t="str">
        <f>IF(TRIM(入力2!AL92)&lt;&gt;"",IF(入力2!AL92&gt;=1000,MID(TEXT(入力2!AL92,"000000"),3,1),""),"")</f>
        <v/>
      </c>
      <c r="BN94" s="1063" t="str">
        <f>IF(TRIM(入力2!AL92)&lt;&gt;"",IF(入力2!AL92&gt;=100,MID(TEXT(入力2!AL92,"000000"),4,1),""),"")</f>
        <v/>
      </c>
      <c r="BO94" s="1063" t="str">
        <f>IF(TRIM(入力2!AL92)&lt;&gt;"",IF(入力2!AL92&gt;=10,MID(TEXT(入力2!AL92,"000000"),5,1),""),"")</f>
        <v/>
      </c>
      <c r="BP94" s="1079" t="str">
        <f>IF(TRIM(入力2!AL92)&lt;&gt;"",IF(入力2!AL92&gt;=0,MID(TEXT(入力2!AL92,"000000"),6,1),""),"0")</f>
        <v>0</v>
      </c>
      <c r="BQ94" s="1077" t="str">
        <f>IF(TRIM(入力2!AM92)&lt;&gt;"",IF(入力2!AM92&gt;=100000,MID(TEXT(入力2!AM92,"000000"),1,1),""),"")</f>
        <v/>
      </c>
      <c r="BR94" s="1063" t="str">
        <f>IF(TRIM(入力2!AM92)&lt;&gt;"",IF(入力2!AM92&gt;=10000,MID(TEXT(入力2!AM92,"000000"),2,1),""),"")</f>
        <v/>
      </c>
      <c r="BS94" s="1063" t="str">
        <f>IF(TRIM(入力2!AM92)&lt;&gt;"",IF(入力2!AM92&gt;=1000,MID(TEXT(入力2!AM92,"000000"),3,1),""),"")</f>
        <v/>
      </c>
      <c r="BT94" s="1063" t="str">
        <f>IF(TRIM(入力2!AM92)&lt;&gt;"",IF(入力2!AM92&gt;=100,MID(TEXT(入力2!AM92,"000000"),4,1),""),"")</f>
        <v/>
      </c>
      <c r="BU94" s="1063" t="str">
        <f>IF(TRIM(入力2!AM92)&lt;&gt;"",IF(入力2!AM92&gt;=10,MID(TEXT(入力2!AM92,"000000"),5,1),""),"")</f>
        <v/>
      </c>
      <c r="BV94" s="1079" t="str">
        <f>IF(TRIM(入力2!AM92)&lt;&gt;"",IF(入力2!AM92&gt;=0,MID(TEXT(入力2!AM92,"000000"),6,1),""),"0")</f>
        <v>0</v>
      </c>
      <c r="BW94" s="1095" t="str">
        <f>IF(TRIM(SUM(入力2!AJ92:AK92))&lt;&gt;"",IF(SUM(入力2!AJ92:AK92)&gt;=100000,MID(TEXT(SUM(入力2!AJ92:AK92),"000000"),1,1),""),"")</f>
        <v/>
      </c>
      <c r="BX94" s="1063" t="str">
        <f>IF(TRIM(SUM(入力2!AJ92:AK92))&lt;&gt;"",IF(SUM(入力2!AJ92:AK92)&gt;=10000,MID(TEXT(SUM(入力2!AJ92:AK92),"000000"),2,1),""),"")</f>
        <v/>
      </c>
      <c r="BY94" s="1063" t="str">
        <f>IF(TRIM(SUM(入力2!AJ92:AK92))&lt;&gt;"",IF(SUM(入力2!AJ92:AK92)&gt;=1000,MID(TEXT(SUM(入力2!AJ92:AK92),"000000"),3,1),""),"")</f>
        <v/>
      </c>
      <c r="BZ94" s="1063" t="str">
        <f>IF(TRIM(SUM(入力2!AJ92:AK92))&lt;&gt;"",IF(SUM(入力2!AJ92:AK92)&gt;=100,MID(TEXT(SUM(入力2!AJ92:AK92),"000000"),4,1),""),"")</f>
        <v/>
      </c>
      <c r="CA94" s="1063" t="str">
        <f>IF(TRIM(SUM(入力2!AJ92:AK92))&lt;&gt;"",IF(SUM(入力2!AJ92:AK92)&gt;=10,MID(TEXT(SUM(入力2!AJ92:AK92),"000000"),5,1),""),"")</f>
        <v/>
      </c>
      <c r="CB94" s="1109" t="str">
        <f>IF(TRIM(SUM(入力2!AJ92:AK92))&lt;&gt;"",IF(SUM(入力2!AJ92:AK92)&gt;=0,MID(TEXT(SUM(入力2!AJ92:AK92),"000000"),6,1),""),"0")</f>
        <v>0</v>
      </c>
      <c r="CC94" s="1095" t="str">
        <f>IF(TRIM(入力3!$AF51)&lt;&gt;"",IF(入力3!$AF51&gt;=10000000,MID(TEXT(入力3!$AF51,"00000000"),1,1),""),"")</f>
        <v/>
      </c>
      <c r="CD94" s="1097" t="str">
        <f>IF(TRIM(入力3!$AF51)&lt;&gt;"",IF(入力3!$AF51&gt;=1000000,MID(TEXT(入力3!$AF51,"00000000"),2,1),""),"")</f>
        <v/>
      </c>
      <c r="CE94" s="1059" t="str">
        <f>IF(TRIM(入力3!$AF51)&lt;&gt;"",IF(入力3!$AF51&gt;=100000,MID(TEXT(入力3!$AF51,"00000000"),3,1),""),"")</f>
        <v/>
      </c>
      <c r="CF94" s="1059" t="str">
        <f>IF(TRIM(入力3!$AF51)&lt;&gt;"",IF(入力3!$AF51&gt;=10000,MID(TEXT(入力3!$AF51,"00000000"),4,1),""),"")</f>
        <v/>
      </c>
      <c r="CG94" s="1059" t="str">
        <f>IF(TRIM(入力3!$AF51)&lt;&gt;"",IF(入力3!$AF51&gt;=1000,MID(TEXT(入力3!$AF51,"00000000"),5,1),""),"")</f>
        <v/>
      </c>
      <c r="CH94" s="1059" t="str">
        <f>IF(TRIM(入力3!$AF51)&lt;&gt;"",IF(入力3!$AF51&gt;=100,MID(TEXT(入力3!$AF51,"00000000"),6,1),""),"")</f>
        <v/>
      </c>
      <c r="CI94" s="1059" t="str">
        <f>IF(TRIM(入力3!$AF51)&lt;&gt;"",IF(入力3!$AF51&gt;=10,MID(TEXT(入力3!$AF51,"00000000"),7,1),""),"")</f>
        <v/>
      </c>
      <c r="CJ94" s="1093" t="str">
        <f>IF(TRIM(入力3!$AF51)&lt;&gt;"",IF(入力3!$AF51&gt;=1,MID(TEXT(入力3!$AF51,"00000000"),8,1),""),"0")</f>
        <v>0</v>
      </c>
      <c r="CK94" s="1060" t="str">
        <f>IF(TRIM(SUMIF(入力3!$AA$9:$AE$9,"インフレ手当",入力3!AA51:AE51))&lt;&gt;"",IF(SUMIF(入力3!$AA$9:$AE$9,"インフレ手当",入力3!AA51:AE51)&gt;=1000000,MID(TEXT(SUMIF(入力3!$AA$9:$AE$9,"インフレ手当",入力3!AA51:AE51),"00000000"),2,1),""),"")</f>
        <v/>
      </c>
      <c r="CL94" s="1059" t="str">
        <f>IF(TRIM(SUMIF(入力3!$AA$9:$AE$9,"インフレ手当",入力3!AA51:AE51))&lt;&gt;"",IF(SUMIF(入力3!$AA$9:$AE$9,"インフレ手当",入力3!AA51:AE51)&gt;=100000,MID(TEXT(SUMIF(入力3!$AA$9:$AE$9,"インフレ手当",入力3!AA51:AE51),"00000000"),3,1),""),"")</f>
        <v/>
      </c>
      <c r="CM94" s="1059" t="str">
        <f>IF(TRIM(SUMIF(入力3!$AA$9:$AE$9,"インフレ手当",入力3!AA51:AE51))&lt;&gt;"",IF(SUMIF(入力3!$AA$9:$AE$9,"インフレ手当",入力3!AA51:AE51)&gt;=10000,MID(TEXT(SUMIF(入力3!$AA$9:$AE$9,"インフレ手当",入力3!AA51:AE51),"00000000"),4,1),""),"")</f>
        <v/>
      </c>
      <c r="CN94" s="1059" t="str">
        <f>IF(TRIM(SUMIF(入力3!$AA$9:$AE$9,"インフレ手当",入力3!AA51:AE51))&lt;&gt;"",IF(SUMIF(入力3!$AA$9:$AE$9,"インフレ手当",入力3!AA51:AE51)&gt;=1000,MID(TEXT(SUMIF(入力3!$AA$9:$AE$9,"インフレ手当",入力3!AA51:AE51),"00000000"),5,1),""),"")</f>
        <v/>
      </c>
      <c r="CO94" s="1059" t="str">
        <f>IF(TRIM(SUMIF(入力3!$AA$9:$AE$9,"インフレ手当",入力3!AA51:AE51))&lt;&gt;"",IF(SUMIF(入力3!$AA$9:$AE$9,"インフレ手当",入力3!AA51:AE51)&gt;=100,MID(TEXT(SUMIF(入力3!$AA$9:$AE$9,"インフレ手当",入力3!AA51:AE51),"00000000"),6,1),""),"")</f>
        <v/>
      </c>
      <c r="CP94" s="1059" t="str">
        <f>IF(TRIM(SUMIF(入力3!$AA$9:$AE$9,"インフレ手当",入力3!AA51:AE51))&lt;&gt;"",IF(SUMIF(入力3!$AA$9:$AE$9,"インフレ手当",入力3!AA51:AE51)&gt;=10,MID(TEXT(SUMIF(入力3!$AA$9:$AE$9,"インフレ手当",入力3!AA51:AE51),"00000000"),7,1),""),"")</f>
        <v/>
      </c>
      <c r="CQ94" s="1076" t="str">
        <f>IF(TRIM(SUMIF(入力3!$AA$9:$AE$9,"インフレ手当",入力3!AA51:AE51))&lt;&gt;"",IF(SUMIF(入力3!$AA$9:$AE$9,"インフレ手当",入力3!AA51:AE51)&gt;=1,MID(TEXT(SUMIF(入力3!$AA$9:$AE$9,"インフレ手当",入力3!AA51:AE51),"00000000"),8,1),""),"0")</f>
        <v/>
      </c>
      <c r="CR94" s="1077" t="str">
        <f>IF(EO95=0,"-",IF(TRIM(入力3!Z51)&lt;&gt;"",IF(入力3!Z51&gt;=100,MID(TEXT(入力3!Z51,"000"),1,1),""),"-"))</f>
        <v>-</v>
      </c>
      <c r="CS94" s="1063" t="str">
        <f>IF(EO95=0,"-",IF(TRIM(入力3!Z51)&lt;&gt;"",IF(入力3!Z51&gt;=10,MID(TEXT(入力3!Z51,"000"),2,1),""),"-"))</f>
        <v>-</v>
      </c>
      <c r="CT94" s="1079" t="str">
        <f>IF(EO95=0,"-",IF(TRIM(入力3!Z51)&lt;&gt;"",IF(入力3!Z51&gt;=1,MID(TEXT(入力3!Z51,"000"),3,1),""),"-"))</f>
        <v>-</v>
      </c>
      <c r="CU94" s="1067"/>
      <c r="CV94" s="1068"/>
      <c r="CW94" s="1069"/>
      <c r="CX94" s="1205"/>
      <c r="CY94" s="1206"/>
      <c r="CZ94" s="1207"/>
      <c r="DA94" s="1188"/>
      <c r="DB94" s="1189"/>
      <c r="DC94" s="1189"/>
      <c r="DD94" s="1189"/>
      <c r="DE94" s="1190"/>
      <c r="DF94" s="1184"/>
      <c r="DG94" s="1188"/>
      <c r="DH94" s="1189"/>
      <c r="DI94" s="1189"/>
      <c r="DJ94" s="1190"/>
      <c r="DK94" s="1184"/>
      <c r="DL94" s="1188"/>
      <c r="DM94" s="1189"/>
      <c r="DN94" s="1189"/>
      <c r="DO94" s="1189"/>
      <c r="DP94" s="1190"/>
      <c r="DQ94" s="1184"/>
      <c r="DR94" s="1188"/>
      <c r="DS94" s="1189"/>
      <c r="DT94" s="1189"/>
      <c r="DU94" s="1189"/>
      <c r="DV94" s="1189"/>
      <c r="DW94" s="1026"/>
      <c r="DX94" s="865"/>
      <c r="DY94" s="865"/>
      <c r="DZ94" s="865"/>
      <c r="EA94" s="865"/>
      <c r="EB94" s="865"/>
      <c r="EC94" s="865"/>
      <c r="ED94" s="865"/>
      <c r="EE94" s="865"/>
      <c r="EF94" s="865"/>
      <c r="EG94" s="865"/>
      <c r="EH94" s="865"/>
      <c r="EI94" s="865"/>
      <c r="EJ94" s="862"/>
      <c r="EK94" s="862"/>
      <c r="EL94" s="865"/>
      <c r="EM94" s="865"/>
      <c r="EN94" s="865"/>
      <c r="EO94" s="865"/>
      <c r="EP94" s="835"/>
      <c r="EQ94" s="835"/>
      <c r="ER94" s="835"/>
      <c r="ES94" s="835"/>
      <c r="ET94" s="835"/>
      <c r="EU94" s="835"/>
      <c r="EV94" s="835"/>
      <c r="EW94" s="835"/>
      <c r="EX94" s="835"/>
      <c r="EY94" s="835"/>
      <c r="EZ94" s="835"/>
      <c r="FA94" s="835"/>
      <c r="FB94" s="835"/>
      <c r="FC94" s="835"/>
      <c r="FD94" s="835"/>
      <c r="FE94" s="835"/>
      <c r="FF94" s="835"/>
      <c r="FG94" s="835"/>
      <c r="FH94" s="835"/>
      <c r="FI94" s="835"/>
      <c r="FJ94" s="835"/>
      <c r="FK94" s="835"/>
      <c r="FL94" s="835"/>
      <c r="FM94" s="835"/>
      <c r="FN94" s="835"/>
      <c r="FO94" s="835"/>
      <c r="FP94" s="835"/>
      <c r="FQ94" s="835"/>
      <c r="FR94" s="835"/>
      <c r="FS94" s="835"/>
      <c r="FT94" s="835"/>
      <c r="FU94" s="835"/>
      <c r="FV94" s="835"/>
      <c r="FW94" s="835"/>
      <c r="FX94" s="835"/>
      <c r="FY94" s="835"/>
      <c r="FZ94" s="835"/>
      <c r="GA94" s="835"/>
      <c r="GB94" s="835"/>
      <c r="GC94" s="835"/>
      <c r="GD94" s="835"/>
      <c r="GE94" s="835"/>
      <c r="GF94" s="835"/>
      <c r="GG94" s="835"/>
      <c r="GH94" s="835"/>
      <c r="GI94" s="835"/>
    </row>
    <row r="95" spans="1:191" s="892" customFormat="1" ht="12" customHeight="1">
      <c r="A95" s="1231"/>
      <c r="B95" s="1233"/>
      <c r="C95" s="1235"/>
      <c r="D95" s="1238"/>
      <c r="E95" s="1239"/>
      <c r="F95" s="1239"/>
      <c r="G95" s="1239"/>
      <c r="H95" s="1239"/>
      <c r="I95" s="1239"/>
      <c r="J95" s="1239"/>
      <c r="K95" s="1256"/>
      <c r="L95" s="1258"/>
      <c r="M95" s="1279"/>
      <c r="N95" s="1199"/>
      <c r="O95" s="1262"/>
      <c r="P95" s="1262"/>
      <c r="Q95" s="1280"/>
      <c r="R95" s="1281"/>
      <c r="S95" s="1294"/>
      <c r="T95" s="1282"/>
      <c r="U95" s="1283"/>
      <c r="V95" s="1284"/>
      <c r="W95" s="1285"/>
      <c r="X95" s="1284"/>
      <c r="Y95" s="1285"/>
      <c r="Z95" s="1284"/>
      <c r="AA95" s="1285"/>
      <c r="AB95" s="1227"/>
      <c r="AC95" s="1289"/>
      <c r="AD95" s="1289"/>
      <c r="AE95" s="1290"/>
      <c r="AF95" s="1286"/>
      <c r="AG95" s="1287"/>
      <c r="AH95" s="1287"/>
      <c r="AI95" s="1288"/>
      <c r="AJ95" s="1286"/>
      <c r="AK95" s="1287"/>
      <c r="AL95" s="1287"/>
      <c r="AM95" s="1288"/>
      <c r="AN95" s="1286"/>
      <c r="AO95" s="1287"/>
      <c r="AP95" s="1287"/>
      <c r="AQ95" s="1288"/>
      <c r="AR95" s="1291"/>
      <c r="AS95" s="1292"/>
      <c r="AT95" s="1292"/>
      <c r="AU95" s="1292"/>
      <c r="AV95" s="1293"/>
      <c r="AW95" s="1196"/>
      <c r="AX95" s="1197"/>
      <c r="AY95" s="1197"/>
      <c r="AZ95" s="1197"/>
      <c r="BA95" s="1197"/>
      <c r="BB95" s="1197"/>
      <c r="BC95" s="1198"/>
      <c r="BD95" s="1196"/>
      <c r="BE95" s="1197"/>
      <c r="BF95" s="1197"/>
      <c r="BG95" s="1197"/>
      <c r="BH95" s="1197"/>
      <c r="BI95" s="1197"/>
      <c r="BJ95" s="1198"/>
      <c r="BK95" s="1078"/>
      <c r="BL95" s="1064"/>
      <c r="BM95" s="1064"/>
      <c r="BN95" s="1064"/>
      <c r="BO95" s="1064"/>
      <c r="BP95" s="1080"/>
      <c r="BQ95" s="1078"/>
      <c r="BR95" s="1064"/>
      <c r="BS95" s="1064"/>
      <c r="BT95" s="1064"/>
      <c r="BU95" s="1064"/>
      <c r="BV95" s="1080"/>
      <c r="BW95" s="1096"/>
      <c r="BX95" s="1064"/>
      <c r="BY95" s="1064"/>
      <c r="BZ95" s="1064"/>
      <c r="CA95" s="1064"/>
      <c r="CB95" s="1110"/>
      <c r="CC95" s="1096"/>
      <c r="CD95" s="1098"/>
      <c r="CE95" s="1059"/>
      <c r="CF95" s="1059"/>
      <c r="CG95" s="1059"/>
      <c r="CH95" s="1059"/>
      <c r="CI95" s="1059"/>
      <c r="CJ95" s="1093"/>
      <c r="CK95" s="1060"/>
      <c r="CL95" s="1059"/>
      <c r="CM95" s="1059"/>
      <c r="CN95" s="1059"/>
      <c r="CO95" s="1059"/>
      <c r="CP95" s="1059"/>
      <c r="CQ95" s="1076"/>
      <c r="CR95" s="1078"/>
      <c r="CS95" s="1064"/>
      <c r="CT95" s="1080"/>
      <c r="CU95" s="1070"/>
      <c r="CV95" s="1071"/>
      <c r="CW95" s="1072"/>
      <c r="CX95" s="1208"/>
      <c r="CY95" s="1209"/>
      <c r="CZ95" s="1210"/>
      <c r="DA95" s="1196"/>
      <c r="DB95" s="1197"/>
      <c r="DC95" s="1197"/>
      <c r="DD95" s="1197"/>
      <c r="DE95" s="1198"/>
      <c r="DF95" s="1199"/>
      <c r="DG95" s="1196"/>
      <c r="DH95" s="1197"/>
      <c r="DI95" s="1197"/>
      <c r="DJ95" s="1198"/>
      <c r="DK95" s="1199"/>
      <c r="DL95" s="1196"/>
      <c r="DM95" s="1197"/>
      <c r="DN95" s="1197"/>
      <c r="DO95" s="1197"/>
      <c r="DP95" s="1198"/>
      <c r="DQ95" s="1199"/>
      <c r="DR95" s="1196"/>
      <c r="DS95" s="1197"/>
      <c r="DT95" s="1197"/>
      <c r="DU95" s="1197"/>
      <c r="DV95" s="1197"/>
      <c r="DW95" s="1026"/>
      <c r="DX95" s="865"/>
      <c r="DY95" s="865"/>
      <c r="DZ95" s="865"/>
      <c r="EA95" s="865"/>
      <c r="EB95" s="865"/>
      <c r="EC95" s="865"/>
      <c r="ED95" s="865"/>
      <c r="EE95" s="865"/>
      <c r="EF95" s="865"/>
      <c r="EG95" s="865"/>
      <c r="EH95" s="865"/>
      <c r="EI95" s="872"/>
      <c r="EJ95" s="862"/>
      <c r="EK95" s="862"/>
      <c r="EL95" s="865">
        <f t="shared" ref="EL95" si="85">IF(OR(CU94=99.9,CU94=""),0,1)</f>
        <v>0</v>
      </c>
      <c r="EM95" s="865"/>
      <c r="EN95" s="865">
        <f>IF(入力3!AF51=" ",0,1)</f>
        <v>0</v>
      </c>
      <c r="EO95" s="865">
        <f>IF(EL95+EN95=0,0,1)</f>
        <v>0</v>
      </c>
      <c r="EP95" s="835"/>
      <c r="EQ95" s="835"/>
      <c r="ER95" s="835"/>
      <c r="ES95" s="835"/>
      <c r="ET95" s="835"/>
      <c r="EU95" s="835"/>
      <c r="EV95" s="835"/>
      <c r="EW95" s="835"/>
      <c r="EX95" s="835"/>
      <c r="EY95" s="835"/>
      <c r="EZ95" s="835"/>
      <c r="FA95" s="835"/>
      <c r="FB95" s="835"/>
      <c r="FC95" s="835"/>
      <c r="FD95" s="835"/>
      <c r="FE95" s="835"/>
      <c r="FF95" s="835"/>
      <c r="FG95" s="835"/>
      <c r="FH95" s="835"/>
      <c r="FI95" s="835"/>
      <c r="FJ95" s="835"/>
      <c r="FK95" s="835"/>
      <c r="FL95" s="835"/>
      <c r="FM95" s="835"/>
      <c r="FN95" s="835"/>
      <c r="FO95" s="835"/>
      <c r="FP95" s="835"/>
      <c r="FQ95" s="835"/>
      <c r="FR95" s="835"/>
      <c r="FS95" s="835"/>
      <c r="FT95" s="835"/>
      <c r="FU95" s="835"/>
      <c r="FV95" s="835"/>
      <c r="FW95" s="835"/>
      <c r="FX95" s="835"/>
      <c r="FY95" s="835"/>
      <c r="FZ95" s="835"/>
      <c r="GA95" s="835"/>
      <c r="GB95" s="835"/>
      <c r="GC95" s="835"/>
      <c r="GD95" s="835"/>
      <c r="GE95" s="835"/>
      <c r="GF95" s="835"/>
      <c r="GG95" s="835"/>
      <c r="GH95" s="835"/>
      <c r="GI95" s="835"/>
    </row>
    <row r="96" spans="1:191" s="892" customFormat="1" ht="12" customHeight="1" thickBot="1">
      <c r="A96" s="1230"/>
      <c r="B96" s="1232">
        <v>4</v>
      </c>
      <c r="C96" s="1234">
        <v>0</v>
      </c>
      <c r="D96" s="1236"/>
      <c r="E96" s="1237"/>
      <c r="F96" s="1237"/>
      <c r="G96" s="1237"/>
      <c r="H96" s="1237"/>
      <c r="I96" s="1237"/>
      <c r="J96" s="1237"/>
      <c r="K96" s="1256" t="str">
        <f>IF(TRIM(入力1!A96)&lt;&gt;"",入力1!A96,"")</f>
        <v/>
      </c>
      <c r="L96" s="1258">
        <f>IF(TRIM(入力1!B96)&lt;&gt;"",入力1!B96,"")</f>
        <v>4</v>
      </c>
      <c r="M96" s="1260">
        <f>C96</f>
        <v>0</v>
      </c>
      <c r="N96" s="1184"/>
      <c r="O96" s="1185"/>
      <c r="P96" s="1262"/>
      <c r="Q96" s="1264"/>
      <c r="R96" s="1265"/>
      <c r="S96" s="1254"/>
      <c r="T96" s="1268"/>
      <c r="U96" s="1269"/>
      <c r="V96" s="1272"/>
      <c r="W96" s="1273"/>
      <c r="X96" s="1272"/>
      <c r="Y96" s="1273"/>
      <c r="Z96" s="1272"/>
      <c r="AA96" s="1273"/>
      <c r="AB96" s="1276"/>
      <c r="AC96" s="1277"/>
      <c r="AD96" s="1277"/>
      <c r="AE96" s="1278"/>
      <c r="AF96" s="1217"/>
      <c r="AG96" s="1218"/>
      <c r="AH96" s="1218"/>
      <c r="AI96" s="1219"/>
      <c r="AJ96" s="1217"/>
      <c r="AK96" s="1218"/>
      <c r="AL96" s="1218"/>
      <c r="AM96" s="1219"/>
      <c r="AN96" s="1217"/>
      <c r="AO96" s="1218"/>
      <c r="AP96" s="1218"/>
      <c r="AQ96" s="1219"/>
      <c r="AR96" s="1240"/>
      <c r="AS96" s="1241"/>
      <c r="AT96" s="1241"/>
      <c r="AU96" s="1241"/>
      <c r="AV96" s="1242"/>
      <c r="AW96" s="1188"/>
      <c r="AX96" s="1189"/>
      <c r="AY96" s="1189"/>
      <c r="AZ96" s="1189"/>
      <c r="BA96" s="1189"/>
      <c r="BB96" s="1189"/>
      <c r="BC96" s="1190"/>
      <c r="BD96" s="1188"/>
      <c r="BE96" s="1189"/>
      <c r="BF96" s="1189"/>
      <c r="BG96" s="1189"/>
      <c r="BH96" s="1189"/>
      <c r="BI96" s="1189"/>
      <c r="BJ96" s="1190"/>
      <c r="BK96" s="1077" t="str">
        <f>IF(TRIM(入力2!AL94)&lt;&gt;"",IF(入力2!AL94&gt;=100000,MID(TEXT(入力2!AL94,"000000"),1,1),""),"")</f>
        <v/>
      </c>
      <c r="BL96" s="1063" t="str">
        <f>IF(TRIM(入力2!AL94)&lt;&gt;"",IF(入力2!AL94&gt;=10000,MID(TEXT(入力2!AL94,"000000"),2,1),""),"")</f>
        <v/>
      </c>
      <c r="BM96" s="1063" t="str">
        <f>IF(TRIM(入力2!AL94)&lt;&gt;"",IF(入力2!AL94&gt;=1000,MID(TEXT(入力2!AL94,"000000"),3,1),""),"")</f>
        <v/>
      </c>
      <c r="BN96" s="1063" t="str">
        <f>IF(TRIM(入力2!AL94)&lt;&gt;"",IF(入力2!AL94&gt;=100,MID(TEXT(入力2!AL94,"000000"),4,1),""),"")</f>
        <v/>
      </c>
      <c r="BO96" s="1063" t="str">
        <f>IF(TRIM(入力2!AL94)&lt;&gt;"",IF(入力2!AL94&gt;=10,MID(TEXT(入力2!AL94,"000000"),5,1),""),"")</f>
        <v/>
      </c>
      <c r="BP96" s="1079" t="str">
        <f>IF(TRIM(入力2!AL94)&lt;&gt;"",IF(入力2!AL94&gt;=0,MID(TEXT(入力2!AL94,"000000"),6,1),""),"0")</f>
        <v>0</v>
      </c>
      <c r="BQ96" s="1077" t="str">
        <f>IF(TRIM(入力2!AM94)&lt;&gt;"",IF(入力2!AM94&gt;=100000,MID(TEXT(入力2!AM94,"000000"),1,1),""),"")</f>
        <v/>
      </c>
      <c r="BR96" s="1063" t="str">
        <f>IF(TRIM(入力2!AM94)&lt;&gt;"",IF(入力2!AM94&gt;=10000,MID(TEXT(入力2!AM94,"000000"),2,1),""),"")</f>
        <v/>
      </c>
      <c r="BS96" s="1063" t="str">
        <f>IF(TRIM(入力2!AM94)&lt;&gt;"",IF(入力2!AM94&gt;=1000,MID(TEXT(入力2!AM94,"000000"),3,1),""),"")</f>
        <v/>
      </c>
      <c r="BT96" s="1063" t="str">
        <f>IF(TRIM(入力2!AM94)&lt;&gt;"",IF(入力2!AM94&gt;=100,MID(TEXT(入力2!AM94,"000000"),4,1),""),"")</f>
        <v/>
      </c>
      <c r="BU96" s="1063" t="str">
        <f>IF(TRIM(入力2!AM94)&lt;&gt;"",IF(入力2!AM94&gt;=10,MID(TEXT(入力2!AM94,"000000"),5,1),""),"")</f>
        <v/>
      </c>
      <c r="BV96" s="1079" t="str">
        <f>IF(TRIM(入力2!AM94)&lt;&gt;"",IF(入力2!AM94&gt;=0,MID(TEXT(入力2!AM94,"000000"),6,1),""),"0")</f>
        <v>0</v>
      </c>
      <c r="BW96" s="1095" t="str">
        <f>IF(TRIM(SUM(入力2!AJ94:AK94))&lt;&gt;"",IF(SUM(入力2!AJ94:AK94)&gt;=100000,MID(TEXT(SUM(入力2!AJ94:AK94),"000000"),1,1),""),"")</f>
        <v/>
      </c>
      <c r="BX96" s="1063" t="str">
        <f>IF(TRIM(SUM(入力2!AJ94:AK94))&lt;&gt;"",IF(SUM(入力2!AJ94:AK94)&gt;=10000,MID(TEXT(SUM(入力2!AJ94:AK94),"000000"),2,1),""),"")</f>
        <v/>
      </c>
      <c r="BY96" s="1063" t="str">
        <f>IF(TRIM(SUM(入力2!AJ94:AK94))&lt;&gt;"",IF(SUM(入力2!AJ94:AK94)&gt;=1000,MID(TEXT(SUM(入力2!AJ94:AK94),"000000"),3,1),""),"")</f>
        <v/>
      </c>
      <c r="BZ96" s="1063" t="str">
        <f>IF(TRIM(SUM(入力2!AJ94:AK94))&lt;&gt;"",IF(SUM(入力2!AJ94:AK94)&gt;=100,MID(TEXT(SUM(入力2!AJ94:AK94),"000000"),4,1),""),"")</f>
        <v/>
      </c>
      <c r="CA96" s="1063" t="str">
        <f>IF(TRIM(SUM(入力2!AJ94:AK94))&lt;&gt;"",IF(SUM(入力2!AJ94:AK94)&gt;=10,MID(TEXT(SUM(入力2!AJ94:AK94),"000000"),5,1),""),"")</f>
        <v/>
      </c>
      <c r="CB96" s="1109" t="str">
        <f>IF(TRIM(SUM(入力2!AJ94:AK94))&lt;&gt;"",IF(SUM(入力2!AJ94:AK94)&gt;=0,MID(TEXT(SUM(入力2!AJ94:AK94),"000000"),6,1),""),"0")</f>
        <v>0</v>
      </c>
      <c r="CC96" s="1095" t="str">
        <f>IF(TRIM(入力3!$AF52)&lt;&gt;"",IF(入力3!$AF52&gt;=10000000,MID(TEXT(入力3!$AF52,"00000000"),1,1),""),"")</f>
        <v/>
      </c>
      <c r="CD96" s="1097" t="str">
        <f>IF(TRIM(入力3!$AF52)&lt;&gt;"",IF(入力3!$AF52&gt;=1000000,MID(TEXT(入力3!$AF52,"00000000"),2,1),""),"")</f>
        <v/>
      </c>
      <c r="CE96" s="1059" t="str">
        <f>IF(TRIM(入力3!$AF52)&lt;&gt;"",IF(入力3!$AF52&gt;=100000,MID(TEXT(入力3!$AF52,"00000000"),3,1),""),"")</f>
        <v/>
      </c>
      <c r="CF96" s="1059" t="str">
        <f>IF(TRIM(入力3!$AF52)&lt;&gt;"",IF(入力3!$AF52&gt;=10000,MID(TEXT(入力3!$AF52,"00000000"),4,1),""),"")</f>
        <v/>
      </c>
      <c r="CG96" s="1059" t="str">
        <f>IF(TRIM(入力3!$AF52)&lt;&gt;"",IF(入力3!$AF52&gt;=1000,MID(TEXT(入力3!$AF52,"00000000"),5,1),""),"")</f>
        <v/>
      </c>
      <c r="CH96" s="1059" t="str">
        <f>IF(TRIM(入力3!$AF52)&lt;&gt;"",IF(入力3!$AF52&gt;=100,MID(TEXT(入力3!$AF52,"00000000"),6,1),""),"")</f>
        <v/>
      </c>
      <c r="CI96" s="1059" t="str">
        <f>IF(TRIM(入力3!$AF52)&lt;&gt;"",IF(入力3!$AF52&gt;=10,MID(TEXT(入力3!$AF52,"00000000"),7,1),""),"")</f>
        <v/>
      </c>
      <c r="CJ96" s="1093" t="str">
        <f>IF(TRIM(入力3!$AF52)&lt;&gt;"",IF(入力3!$AF52&gt;=1,MID(TEXT(入力3!$AF52,"00000000"),8,1),""),"0")</f>
        <v>0</v>
      </c>
      <c r="CK96" s="1186" t="str">
        <f>IF(TRIM(SUMIF(入力3!$AA$9:$AE$9,"インフレ手当",入力3!AA52:AE52))&lt;&gt;"",IF(SUMIF(入力3!$AA$9:$AE$9,"インフレ手当",入力3!AA52:AE52)&gt;=1000000,MID(TEXT(SUMIF(入力3!$AA$9:$AE$9,"インフレ手当",入力3!AA52:AE52),"00000000"),2,1),""),"")</f>
        <v/>
      </c>
      <c r="CL96" s="1061" t="str">
        <f>IF(TRIM(SUMIF(入力3!$AA$9:$AE$9,"インフレ手当",入力3!AA52:AE52))&lt;&gt;"",IF(SUMIF(入力3!$AA$9:$AE$9,"インフレ手当",入力3!AA52:AE52)&gt;=100000,MID(TEXT(SUMIF(入力3!$AA$9:$AE$9,"インフレ手当",入力3!AA52:AE52),"00000000"),3,1),""),"")</f>
        <v/>
      </c>
      <c r="CM96" s="1061" t="str">
        <f>IF(TRIM(SUMIF(入力3!$AA$9:$AE$9,"インフレ手当",入力3!AA52:AE52))&lt;&gt;"",IF(SUMIF(入力3!$AA$9:$AE$9,"インフレ手当",入力3!AA52:AE52)&gt;=10000,MID(TEXT(SUMIF(入力3!$AA$9:$AE$9,"インフレ手当",入力3!AA52:AE52),"00000000"),4,1),""),"")</f>
        <v/>
      </c>
      <c r="CN96" s="1061" t="str">
        <f>IF(TRIM(SUMIF(入力3!$AA$9:$AE$9,"インフレ手当",入力3!AA52:AE52))&lt;&gt;"",IF(SUMIF(入力3!$AA$9:$AE$9,"インフレ手当",入力3!AA52:AE52)&gt;=1000,MID(TEXT(SUMIF(入力3!$AA$9:$AE$9,"インフレ手当",入力3!AA52:AE52),"00000000"),5,1),""),"")</f>
        <v/>
      </c>
      <c r="CO96" s="1061" t="str">
        <f>IF(TRIM(SUMIF(入力3!$AA$9:$AE$9,"インフレ手当",入力3!AA52:AE52))&lt;&gt;"",IF(SUMIF(入力3!$AA$9:$AE$9,"インフレ手当",入力3!AA52:AE52)&gt;=100,MID(TEXT(SUMIF(入力3!$AA$9:$AE$9,"インフレ手当",入力3!AA52:AE52),"00000000"),6,1),""),"")</f>
        <v/>
      </c>
      <c r="CP96" s="1061" t="str">
        <f>IF(TRIM(SUMIF(入力3!$AA$9:$AE$9,"インフレ手当",入力3!AA52:AE52))&lt;&gt;"",IF(SUMIF(入力3!$AA$9:$AE$9,"インフレ手当",入力3!AA52:AE52)&gt;=10,MID(TEXT(SUMIF(入力3!$AA$9:$AE$9,"インフレ手当",入力3!AA52:AE52),"00000000"),7,1),""),"")</f>
        <v/>
      </c>
      <c r="CQ96" s="1246" t="str">
        <f>IF(TRIM(SUMIF(入力3!$AA$9:$AE$9,"インフレ手当",入力3!AA52:AE52))&lt;&gt;"",IF(SUMIF(入力3!$AA$9:$AE$9,"インフレ手当",入力3!AA52:AE52)&gt;=1,MID(TEXT(SUMIF(入力3!$AA$9:$AE$9,"インフレ手当",入力3!AA52:AE52),"00000000"),8,1),""),"0")</f>
        <v/>
      </c>
      <c r="CR96" s="1204" t="str">
        <f>IF(EO97=0,"-",IF(TRIM(入力3!Z52)&lt;&gt;"",IF(入力3!Z52&gt;=100,MID(TEXT(入力3!Z52,"000"),1,1),""),"-"))</f>
        <v>-</v>
      </c>
      <c r="CS96" s="1214" t="str">
        <f>IF(EO97=0,"-",IF(TRIM(入力3!Z52)&lt;&gt;"",IF(入力3!Z52&gt;=10,MID(TEXT(入力3!Z52,"000"),2,1),""),"-"))</f>
        <v>-</v>
      </c>
      <c r="CT96" s="1215" t="str">
        <f>IF(EO97=0,"-",IF(TRIM(入力3!Z52)&lt;&gt;"",IF(入力3!Z52&gt;=1,MID(TEXT(入力3!Z52,"000"),3,1),""),"-"))</f>
        <v>-</v>
      </c>
      <c r="CU96" s="1067"/>
      <c r="CV96" s="1068"/>
      <c r="CW96" s="1069"/>
      <c r="CX96" s="1205"/>
      <c r="CY96" s="1206"/>
      <c r="CZ96" s="1207"/>
      <c r="DA96" s="1188"/>
      <c r="DB96" s="1189"/>
      <c r="DC96" s="1189"/>
      <c r="DD96" s="1189"/>
      <c r="DE96" s="1190"/>
      <c r="DF96" s="1184"/>
      <c r="DG96" s="1188"/>
      <c r="DH96" s="1189"/>
      <c r="DI96" s="1189"/>
      <c r="DJ96" s="1190"/>
      <c r="DK96" s="1184"/>
      <c r="DL96" s="1188"/>
      <c r="DM96" s="1189"/>
      <c r="DN96" s="1189"/>
      <c r="DO96" s="1189"/>
      <c r="DP96" s="1190"/>
      <c r="DQ96" s="1184"/>
      <c r="DR96" s="1188"/>
      <c r="DS96" s="1189"/>
      <c r="DT96" s="1189"/>
      <c r="DU96" s="1189"/>
      <c r="DV96" s="1223"/>
      <c r="DW96" s="1026"/>
      <c r="DX96" s="865"/>
      <c r="DY96" s="865"/>
      <c r="DZ96" s="865"/>
      <c r="EA96" s="865"/>
      <c r="EB96" s="865"/>
      <c r="EC96" s="865"/>
      <c r="ED96" s="865"/>
      <c r="EE96" s="865"/>
      <c r="EF96" s="865"/>
      <c r="EG96" s="865"/>
      <c r="EH96" s="865"/>
      <c r="EI96" s="872"/>
      <c r="EJ96" s="862"/>
      <c r="EK96" s="862"/>
      <c r="EL96" s="865"/>
      <c r="EM96" s="865"/>
      <c r="EN96" s="865"/>
      <c r="EO96" s="865"/>
      <c r="EP96" s="835"/>
      <c r="EQ96" s="835"/>
      <c r="ER96" s="835"/>
      <c r="ES96" s="835"/>
      <c r="ET96" s="835"/>
      <c r="EU96" s="835"/>
      <c r="EV96" s="835"/>
      <c r="EW96" s="835"/>
      <c r="EX96" s="835"/>
      <c r="EY96" s="835"/>
      <c r="EZ96" s="835"/>
      <c r="FA96" s="835"/>
      <c r="FB96" s="835"/>
      <c r="FC96" s="835"/>
      <c r="FD96" s="835"/>
      <c r="FE96" s="835"/>
      <c r="FF96" s="835"/>
      <c r="FG96" s="835"/>
      <c r="FH96" s="835"/>
      <c r="FI96" s="835"/>
      <c r="FJ96" s="835"/>
      <c r="FK96" s="835"/>
      <c r="FL96" s="835"/>
      <c r="FM96" s="835"/>
      <c r="FN96" s="835"/>
      <c r="FO96" s="835"/>
      <c r="FP96" s="835"/>
      <c r="FQ96" s="835"/>
      <c r="FR96" s="835"/>
      <c r="FS96" s="835"/>
      <c r="FT96" s="835"/>
      <c r="FU96" s="835"/>
      <c r="FV96" s="835"/>
      <c r="FW96" s="835"/>
      <c r="FX96" s="835"/>
      <c r="FY96" s="835"/>
      <c r="FZ96" s="835"/>
      <c r="GA96" s="835"/>
      <c r="GB96" s="835"/>
      <c r="GC96" s="835"/>
      <c r="GD96" s="835"/>
      <c r="GE96" s="835"/>
      <c r="GF96" s="835"/>
      <c r="GG96" s="835"/>
      <c r="GH96" s="835"/>
      <c r="GI96" s="835"/>
    </row>
    <row r="97" spans="1:191" s="892" customFormat="1" ht="12" customHeight="1" thickBot="1">
      <c r="A97" s="1249"/>
      <c r="B97" s="1250"/>
      <c r="C97" s="1251"/>
      <c r="D97" s="1252"/>
      <c r="E97" s="1253"/>
      <c r="F97" s="1253"/>
      <c r="G97" s="1253"/>
      <c r="H97" s="1253"/>
      <c r="I97" s="1253"/>
      <c r="J97" s="1253"/>
      <c r="K97" s="1257"/>
      <c r="L97" s="1259"/>
      <c r="M97" s="1261"/>
      <c r="N97" s="1185"/>
      <c r="O97" s="1199"/>
      <c r="P97" s="1263"/>
      <c r="Q97" s="1266"/>
      <c r="R97" s="1267"/>
      <c r="S97" s="1255"/>
      <c r="T97" s="1270"/>
      <c r="U97" s="1271"/>
      <c r="V97" s="1274"/>
      <c r="W97" s="1275"/>
      <c r="X97" s="1274"/>
      <c r="Y97" s="1275"/>
      <c r="Z97" s="1274"/>
      <c r="AA97" s="1275"/>
      <c r="AB97" s="1227"/>
      <c r="AC97" s="1228"/>
      <c r="AD97" s="1228"/>
      <c r="AE97" s="1229"/>
      <c r="AF97" s="1220"/>
      <c r="AG97" s="1221"/>
      <c r="AH97" s="1221"/>
      <c r="AI97" s="1222"/>
      <c r="AJ97" s="1220"/>
      <c r="AK97" s="1221"/>
      <c r="AL97" s="1221"/>
      <c r="AM97" s="1222"/>
      <c r="AN97" s="1220"/>
      <c r="AO97" s="1221"/>
      <c r="AP97" s="1221"/>
      <c r="AQ97" s="1222"/>
      <c r="AR97" s="1243"/>
      <c r="AS97" s="1244"/>
      <c r="AT97" s="1244"/>
      <c r="AU97" s="1244"/>
      <c r="AV97" s="1245"/>
      <c r="AW97" s="1191"/>
      <c r="AX97" s="1192"/>
      <c r="AY97" s="1192"/>
      <c r="AZ97" s="1192"/>
      <c r="BA97" s="1192"/>
      <c r="BB97" s="1192"/>
      <c r="BC97" s="1193"/>
      <c r="BD97" s="1191"/>
      <c r="BE97" s="1192"/>
      <c r="BF97" s="1192"/>
      <c r="BG97" s="1192"/>
      <c r="BH97" s="1192"/>
      <c r="BI97" s="1192"/>
      <c r="BJ97" s="1193"/>
      <c r="BK97" s="1204"/>
      <c r="BL97" s="1214"/>
      <c r="BM97" s="1214"/>
      <c r="BN97" s="1214"/>
      <c r="BO97" s="1214"/>
      <c r="BP97" s="1215"/>
      <c r="BQ97" s="1204"/>
      <c r="BR97" s="1214"/>
      <c r="BS97" s="1214"/>
      <c r="BT97" s="1214"/>
      <c r="BU97" s="1214"/>
      <c r="BV97" s="1215"/>
      <c r="BW97" s="1102"/>
      <c r="BX97" s="1248"/>
      <c r="BY97" s="1248"/>
      <c r="BZ97" s="1248"/>
      <c r="CA97" s="1248"/>
      <c r="CB97" s="1216"/>
      <c r="CC97" s="1102"/>
      <c r="CD97" s="1101"/>
      <c r="CE97" s="1061"/>
      <c r="CF97" s="1061"/>
      <c r="CG97" s="1061"/>
      <c r="CH97" s="1061"/>
      <c r="CI97" s="1061"/>
      <c r="CJ97" s="1094"/>
      <c r="CK97" s="1187"/>
      <c r="CL97" s="1062"/>
      <c r="CM97" s="1062"/>
      <c r="CN97" s="1062"/>
      <c r="CO97" s="1062"/>
      <c r="CP97" s="1062"/>
      <c r="CQ97" s="1247"/>
      <c r="CR97" s="1078"/>
      <c r="CS97" s="1064"/>
      <c r="CT97" s="1080"/>
      <c r="CU97" s="1070"/>
      <c r="CV97" s="1071"/>
      <c r="CW97" s="1072"/>
      <c r="CX97" s="1208"/>
      <c r="CY97" s="1209"/>
      <c r="CZ97" s="1210"/>
      <c r="DA97" s="1191"/>
      <c r="DB97" s="1192"/>
      <c r="DC97" s="1192"/>
      <c r="DD97" s="1192"/>
      <c r="DE97" s="1193"/>
      <c r="DF97" s="1185"/>
      <c r="DG97" s="1191"/>
      <c r="DH97" s="1192"/>
      <c r="DI97" s="1192"/>
      <c r="DJ97" s="1193"/>
      <c r="DK97" s="1185"/>
      <c r="DL97" s="1191"/>
      <c r="DM97" s="1192"/>
      <c r="DN97" s="1192"/>
      <c r="DO97" s="1192"/>
      <c r="DP97" s="1193"/>
      <c r="DQ97" s="1185"/>
      <c r="DR97" s="1224"/>
      <c r="DS97" s="1225"/>
      <c r="DT97" s="1225"/>
      <c r="DU97" s="1225"/>
      <c r="DV97" s="1226"/>
      <c r="DW97" s="1026"/>
      <c r="DX97" s="865"/>
      <c r="DY97" s="865"/>
      <c r="DZ97" s="865"/>
      <c r="EA97" s="865"/>
      <c r="EB97" s="865"/>
      <c r="EC97" s="865"/>
      <c r="ED97" s="865"/>
      <c r="EE97" s="865"/>
      <c r="EF97" s="865"/>
      <c r="EG97" s="865"/>
      <c r="EH97" s="865"/>
      <c r="EI97" s="872"/>
      <c r="EJ97" s="862"/>
      <c r="EK97" s="862"/>
      <c r="EL97" s="865">
        <f t="shared" ref="EL97" si="86">IF(OR(CU96=99.9,CU96=""),0,1)</f>
        <v>0</v>
      </c>
      <c r="EM97" s="865"/>
      <c r="EN97" s="865">
        <f>IF(入力3!AF52=" ",0,1)</f>
        <v>0</v>
      </c>
      <c r="EO97" s="865">
        <f>IF(EL97+EN97=0,0,1)</f>
        <v>0</v>
      </c>
      <c r="EP97" s="835"/>
      <c r="EQ97" s="835"/>
      <c r="ER97" s="835"/>
      <c r="ES97" s="835"/>
      <c r="ET97" s="835"/>
      <c r="EU97" s="835"/>
      <c r="EV97" s="835"/>
      <c r="EW97" s="835"/>
      <c r="EX97" s="835"/>
      <c r="EY97" s="835"/>
      <c r="EZ97" s="835"/>
      <c r="FA97" s="835"/>
      <c r="FB97" s="835"/>
      <c r="FC97" s="835"/>
      <c r="FD97" s="835"/>
      <c r="FE97" s="835"/>
      <c r="FF97" s="835"/>
      <c r="FG97" s="835"/>
      <c r="FH97" s="835"/>
      <c r="FI97" s="835"/>
      <c r="FJ97" s="835"/>
      <c r="FK97" s="835"/>
      <c r="FL97" s="835"/>
      <c r="FM97" s="835"/>
      <c r="FN97" s="835"/>
      <c r="FO97" s="835"/>
      <c r="FP97" s="835"/>
      <c r="FQ97" s="835"/>
      <c r="FR97" s="835"/>
      <c r="FS97" s="835"/>
      <c r="FT97" s="835"/>
      <c r="FU97" s="835"/>
      <c r="FV97" s="835"/>
      <c r="FW97" s="835"/>
      <c r="FX97" s="835"/>
      <c r="FY97" s="835"/>
      <c r="FZ97" s="835"/>
      <c r="GA97" s="835"/>
      <c r="GB97" s="835"/>
      <c r="GC97" s="835"/>
      <c r="GD97" s="835"/>
      <c r="GE97" s="835"/>
      <c r="GF97" s="835"/>
      <c r="GG97" s="835"/>
      <c r="GH97" s="835"/>
      <c r="GI97" s="835"/>
    </row>
    <row r="98" spans="1:191" s="892" customFormat="1" ht="12" customHeight="1" thickBot="1">
      <c r="A98" s="1336"/>
      <c r="B98" s="1344">
        <v>4</v>
      </c>
      <c r="C98" s="1337">
        <v>1</v>
      </c>
      <c r="D98" s="1339"/>
      <c r="E98" s="1340"/>
      <c r="F98" s="1340"/>
      <c r="G98" s="1340"/>
      <c r="H98" s="1340"/>
      <c r="I98" s="1340"/>
      <c r="J98" s="1340"/>
      <c r="K98" s="1338" t="str">
        <f>IF(TRIM(入力1!A98)&lt;&gt;"",入力1!A98,"")</f>
        <v/>
      </c>
      <c r="L98" s="1378">
        <f>IF(TRIM(入力1!B98)&lt;&gt;"",入力1!B98,"")</f>
        <v>4</v>
      </c>
      <c r="M98" s="1343">
        <f>C98</f>
        <v>1</v>
      </c>
      <c r="N98" s="1321"/>
      <c r="O98" s="1321"/>
      <c r="P98" s="1461"/>
      <c r="Q98" s="1345"/>
      <c r="R98" s="1346"/>
      <c r="S98" s="1341"/>
      <c r="T98" s="1432"/>
      <c r="U98" s="1433"/>
      <c r="V98" s="1396"/>
      <c r="W98" s="1397"/>
      <c r="X98" s="1396"/>
      <c r="Y98" s="1397"/>
      <c r="Z98" s="1396"/>
      <c r="AA98" s="1397"/>
      <c r="AB98" s="1350"/>
      <c r="AC98" s="1351"/>
      <c r="AD98" s="1351"/>
      <c r="AE98" s="1352"/>
      <c r="AF98" s="1347"/>
      <c r="AG98" s="1348"/>
      <c r="AH98" s="1348"/>
      <c r="AI98" s="1349"/>
      <c r="AJ98" s="1347"/>
      <c r="AK98" s="1348"/>
      <c r="AL98" s="1348"/>
      <c r="AM98" s="1349"/>
      <c r="AN98" s="1347"/>
      <c r="AO98" s="1348"/>
      <c r="AP98" s="1348"/>
      <c r="AQ98" s="1349"/>
      <c r="AR98" s="1356"/>
      <c r="AS98" s="1357"/>
      <c r="AT98" s="1357"/>
      <c r="AU98" s="1357"/>
      <c r="AV98" s="1358"/>
      <c r="AW98" s="1322"/>
      <c r="AX98" s="1323"/>
      <c r="AY98" s="1323"/>
      <c r="AZ98" s="1323"/>
      <c r="BA98" s="1323"/>
      <c r="BB98" s="1323"/>
      <c r="BC98" s="1324"/>
      <c r="BD98" s="1322"/>
      <c r="BE98" s="1323"/>
      <c r="BF98" s="1323"/>
      <c r="BG98" s="1323"/>
      <c r="BH98" s="1323"/>
      <c r="BI98" s="1323"/>
      <c r="BJ98" s="1324"/>
      <c r="BK98" s="1484" t="str">
        <f>IF(TRIM(入力2!AL96)&lt;&gt;"",IF(入力2!AL96&gt;=100000,MID(TEXT(入力2!AL96,"000000"),1,1),""),"")</f>
        <v/>
      </c>
      <c r="BL98" s="1111" t="str">
        <f>IF(TRIM(入力2!AL96)&lt;&gt;"",IF(入力2!AL96&gt;=10000,MID(TEXT(入力2!AL96,"000000"),2,1),""),"")</f>
        <v/>
      </c>
      <c r="BM98" s="1111" t="str">
        <f>IF(TRIM(入力2!AL96)&lt;&gt;"",IF(入力2!AL96&gt;=1000,MID(TEXT(入力2!AL96,"000000"),3,1),""),"")</f>
        <v/>
      </c>
      <c r="BN98" s="1111" t="str">
        <f>IF(TRIM(入力2!AL96)&lt;&gt;"",IF(入力2!AL96&gt;=100,MID(TEXT(入力2!AL96,"000000"),4,1),""),"")</f>
        <v/>
      </c>
      <c r="BO98" s="1111" t="str">
        <f>IF(TRIM(入力2!AL96)&lt;&gt;"",IF(入力2!AL96&gt;=10,MID(TEXT(入力2!AL96,"000000"),5,1),""),"")</f>
        <v/>
      </c>
      <c r="BP98" s="1485" t="str">
        <f>IF(TRIM(入力2!AL96)&lt;&gt;"",IF(入力2!AL96&gt;=0,MID(TEXT(入力2!AL96,"000000"),6,1),""),"0")</f>
        <v>0</v>
      </c>
      <c r="BQ98" s="1484" t="str">
        <f>IF(TRIM(入力2!AM96)&lt;&gt;"",IF(入力2!AM96&gt;=100000,MID(TEXT(入力2!AM96,"000000"),1,1),""),"")</f>
        <v/>
      </c>
      <c r="BR98" s="1111" t="str">
        <f>IF(TRIM(入力2!AM96)&lt;&gt;"",IF(入力2!AM96&gt;=10000,MID(TEXT(入力2!AM96,"000000"),2,1),""),"")</f>
        <v/>
      </c>
      <c r="BS98" s="1111" t="str">
        <f>IF(TRIM(入力2!AM96)&lt;&gt;"",IF(入力2!AM96&gt;=1000,MID(TEXT(入力2!AM96,"000000"),3,1),""),"")</f>
        <v/>
      </c>
      <c r="BT98" s="1111" t="str">
        <f>IF(TRIM(入力2!AM96)&lt;&gt;"",IF(入力2!AM96&gt;=100,MID(TEXT(入力2!AM96,"000000"),4,1),""),"")</f>
        <v/>
      </c>
      <c r="BU98" s="1111" t="str">
        <f>IF(TRIM(入力2!AM96)&lt;&gt;"",IF(入力2!AM96&gt;=10,MID(TEXT(入力2!AM96,"000000"),5,1),""),"")</f>
        <v/>
      </c>
      <c r="BV98" s="1485" t="str">
        <f>IF(TRIM(入力2!AM96)&lt;&gt;"",IF(入力2!AM96&gt;=0,MID(TEXT(入力2!AM96,"000000"),6,1),""),"0")</f>
        <v>0</v>
      </c>
      <c r="BW98" s="1319" t="str">
        <f>IF(TRIM(SUM(入力2!AJ96:AK96))&lt;&gt;"",IF(SUM(入力2!AJ96:AK96)&gt;=100000,MID(TEXT(SUM(入力2!AJ96:AK96),"000000"),1,1),""),"")</f>
        <v/>
      </c>
      <c r="BX98" s="1111" t="str">
        <f>IF(TRIM(SUM(入力2!AJ96:AK96))&lt;&gt;"",IF(SUM(入力2!AJ96:AK96)&gt;=10000,MID(TEXT(SUM(入力2!AJ96:AK96),"000000"),2,1),""),"")</f>
        <v/>
      </c>
      <c r="BY98" s="1111" t="str">
        <f>IF(TRIM(SUM(入力2!AJ96:AK96))&lt;&gt;"",IF(SUM(入力2!AJ96:AK96)&gt;=1000,MID(TEXT(SUM(入力2!AJ96:AK96),"000000"),3,1),""),"")</f>
        <v/>
      </c>
      <c r="BZ98" s="1111" t="str">
        <f>IF(TRIM(SUM(入力2!AJ96:AK96))&lt;&gt;"",IF(SUM(入力2!AJ96:AK96)&gt;=100,MID(TEXT(SUM(入力2!AJ96:AK96),"000000"),4,1),""),"")</f>
        <v/>
      </c>
      <c r="CA98" s="1111" t="str">
        <f>IF(TRIM(SUM(入力2!AJ96:AK96))&lt;&gt;"",IF(SUM(入力2!AJ96:AK96)&gt;=10,MID(TEXT(SUM(入力2!AJ96:AK96),"000000"),5,1),""),"")</f>
        <v/>
      </c>
      <c r="CB98" s="1320" t="str">
        <f>IF(TRIM(SUM(入力2!AJ96:AK96))&lt;&gt;"",IF(SUM(入力2!AJ96:AK96)&gt;=0,MID(TEXT(SUM(入力2!AJ96:AK96),"000000"),6,1),""),"0")</f>
        <v>0</v>
      </c>
      <c r="CC98" s="1103" t="str">
        <f>IF(TRIM(入力3!$AF53)&lt;&gt;"",IF(入力3!$AF53&gt;=10000000,MID(TEXT(入力3!$AF53,"00000000"),1,1),""),"")</f>
        <v/>
      </c>
      <c r="CD98" s="1104" t="str">
        <f>IF(TRIM(入力3!$AF53)&lt;&gt;"",IF(入力3!$AF53&gt;=1000000,MID(TEXT(入力3!$AF53,"00000000"),2,1),""),"")</f>
        <v/>
      </c>
      <c r="CE98" s="1487" t="str">
        <f>IF(TRIM(入力3!$AF53)&lt;&gt;"",IF(入力3!$AF53&gt;=100000,MID(TEXT(入力3!$AF53,"00000000"),3,1),""),"")</f>
        <v/>
      </c>
      <c r="CF98" s="1487" t="str">
        <f>IF(TRIM(入力3!$AF53)&lt;&gt;"",IF(入力3!$AF53&gt;=10000,MID(TEXT(入力3!$AF53,"00000000"),4,1),""),"")</f>
        <v/>
      </c>
      <c r="CG98" s="1487" t="str">
        <f>IF(TRIM(入力3!$AF53)&lt;&gt;"",IF(入力3!$AF53&gt;=1000,MID(TEXT(入力3!$AF53,"00000000"),5,1),""),"")</f>
        <v/>
      </c>
      <c r="CH98" s="1487" t="str">
        <f>IF(TRIM(入力3!$AF53)&lt;&gt;"",IF(入力3!$AF53&gt;=100,MID(TEXT(入力3!$AF53,"00000000"),6,1),""),"")</f>
        <v/>
      </c>
      <c r="CI98" s="1487" t="str">
        <f>IF(TRIM(入力3!$AF53)&lt;&gt;"",IF(入力3!$AF53&gt;=10,MID(TEXT(入力3!$AF53,"00000000"),7,1),""),"")</f>
        <v/>
      </c>
      <c r="CJ98" s="1489" t="str">
        <f>IF(TRIM(入力3!$AF53)&lt;&gt;"",IF(入力3!$AF53&gt;=1,MID(TEXT(入力3!$AF53,"00000000"),8,1),""),"0")</f>
        <v>0</v>
      </c>
      <c r="CK98" s="1187" t="str">
        <f>IF(TRIM(SUMIF(入力3!$AA$9:$AE$9,"インフレ手当",入力3!AA53:AE53))&lt;&gt;"",IF(SUMIF(入力3!$AA$9:$AE$9,"インフレ手当",入力3!AA53:AE53)&gt;=1000000,MID(TEXT(SUMIF(入力3!$AA$9:$AE$9,"インフレ手当",入力3!AA53:AE53),"00000000"),2,1),""),"")</f>
        <v/>
      </c>
      <c r="CL98" s="1062" t="str">
        <f>IF(TRIM(SUMIF(入力3!$AA$9:$AE$9,"インフレ手当",入力3!AA53:AE53))&lt;&gt;"",IF(SUMIF(入力3!$AA$9:$AE$9,"インフレ手当",入力3!AA53:AE53)&gt;=100000,MID(TEXT(SUMIF(入力3!$AA$9:$AE$9,"インフレ手当",入力3!AA53:AE53),"00000000"),3,1),""),"")</f>
        <v/>
      </c>
      <c r="CM98" s="1062" t="str">
        <f>IF(TRIM(SUMIF(入力3!$AA$9:$AE$9,"インフレ手当",入力3!AA53:AE53))&lt;&gt;"",IF(SUMIF(入力3!$AA$9:$AE$9,"インフレ手当",入力3!AA53:AE53)&gt;=10000,MID(TEXT(SUMIF(入力3!$AA$9:$AE$9,"インフレ手当",入力3!AA53:AE53),"00000000"),4,1),""),"")</f>
        <v/>
      </c>
      <c r="CN98" s="1062" t="str">
        <f>IF(TRIM(SUMIF(入力3!$AA$9:$AE$9,"インフレ手当",入力3!AA53:AE53))&lt;&gt;"",IF(SUMIF(入力3!$AA$9:$AE$9,"インフレ手当",入力3!AA53:AE53)&gt;=1000,MID(TEXT(SUMIF(入力3!$AA$9:$AE$9,"インフレ手当",入力3!AA53:AE53),"00000000"),5,1),""),"")</f>
        <v/>
      </c>
      <c r="CO98" s="1062" t="str">
        <f>IF(TRIM(SUMIF(入力3!$AA$9:$AE$9,"インフレ手当",入力3!AA53:AE53))&lt;&gt;"",IF(SUMIF(入力3!$AA$9:$AE$9,"インフレ手当",入力3!AA53:AE53)&gt;=100,MID(TEXT(SUMIF(入力3!$AA$9:$AE$9,"インフレ手当",入力3!AA53:AE53),"00000000"),6,1),""),"")</f>
        <v/>
      </c>
      <c r="CP98" s="1062" t="str">
        <f>IF(TRIM(SUMIF(入力3!$AA$9:$AE$9,"インフレ手当",入力3!AA53:AE53))&lt;&gt;"",IF(SUMIF(入力3!$AA$9:$AE$9,"インフレ手当",入力3!AA53:AE53)&gt;=10,MID(TEXT(SUMIF(入力3!$AA$9:$AE$9,"インフレ手当",入力3!AA53:AE53),"00000000"),7,1),""),"")</f>
        <v/>
      </c>
      <c r="CQ98" s="1247" t="str">
        <f>IF(TRIM(SUMIF(入力3!$AA$9:$AE$9,"インフレ手当",入力3!AA53:AE53))&lt;&gt;"",IF(SUMIF(入力3!$AA$9:$AE$9,"インフレ手当",入力3!AA53:AE53)&gt;=1,MID(TEXT(SUMIF(入力3!$AA$9:$AE$9,"インフレ手当",入力3!AA53:AE53),"00000000"),8,1),""),"0")</f>
        <v/>
      </c>
      <c r="CR98" s="1484" t="str">
        <f>IF(EO99=0,"-",IF(TRIM(入力3!Z53)&lt;&gt;"",IF(入力3!Z53&gt;=100,MID(TEXT(入力3!Z53,"000"),1,1),""),"-"))</f>
        <v>-</v>
      </c>
      <c r="CS98" s="1111" t="str">
        <f>IF(EO99=0,"-",IF(TRIM(入力3!Z53)&lt;&gt;"",IF(入力3!Z53&gt;=10,MID(TEXT(入力3!Z53,"000"),2,1),""),"-"))</f>
        <v>-</v>
      </c>
      <c r="CT98" s="1485" t="str">
        <f>IF(EO99=0,"-",IF(TRIM(入力3!Z53)&lt;&gt;"",IF(入力3!Z53&gt;=1,MID(TEXT(入力3!Z53,"000"),3,1),""),"-"))</f>
        <v>-</v>
      </c>
      <c r="CU98" s="1073"/>
      <c r="CV98" s="1074"/>
      <c r="CW98" s="1075"/>
      <c r="CX98" s="1327"/>
      <c r="CY98" s="1328"/>
      <c r="CZ98" s="1329"/>
      <c r="DA98" s="1322"/>
      <c r="DB98" s="1334"/>
      <c r="DC98" s="1334"/>
      <c r="DD98" s="1334"/>
      <c r="DE98" s="1335"/>
      <c r="DF98" s="1321"/>
      <c r="DG98" s="1322"/>
      <c r="DH98" s="1334"/>
      <c r="DI98" s="1334"/>
      <c r="DJ98" s="1335"/>
      <c r="DK98" s="1321"/>
      <c r="DL98" s="1322"/>
      <c r="DM98" s="1334"/>
      <c r="DN98" s="1334"/>
      <c r="DO98" s="1334"/>
      <c r="DP98" s="1335"/>
      <c r="DQ98" s="1321"/>
      <c r="DR98" s="1322"/>
      <c r="DS98" s="1334"/>
      <c r="DT98" s="1334"/>
      <c r="DU98" s="1334"/>
      <c r="DV98" s="1334"/>
      <c r="DW98" s="1026"/>
      <c r="DX98" s="865"/>
      <c r="DY98" s="865"/>
      <c r="DZ98" s="865"/>
      <c r="EA98" s="865"/>
      <c r="EB98" s="865"/>
      <c r="EC98" s="865"/>
      <c r="ED98" s="865"/>
      <c r="EE98" s="865"/>
      <c r="EF98" s="865"/>
      <c r="EG98" s="865"/>
      <c r="EH98" s="872"/>
      <c r="EI98" s="872"/>
      <c r="EJ98" s="862"/>
      <c r="EK98" s="862"/>
      <c r="EL98" s="865"/>
      <c r="EM98" s="865"/>
      <c r="EN98" s="865"/>
      <c r="EO98" s="865"/>
      <c r="EP98" s="835"/>
      <c r="EQ98" s="835"/>
      <c r="ER98" s="835"/>
      <c r="ES98" s="835"/>
      <c r="ET98" s="835"/>
      <c r="EU98" s="835"/>
      <c r="EV98" s="835"/>
      <c r="EW98" s="835"/>
      <c r="EX98" s="835"/>
      <c r="EY98" s="835"/>
      <c r="EZ98" s="835"/>
      <c r="FA98" s="835"/>
      <c r="FB98" s="835"/>
      <c r="FC98" s="835"/>
      <c r="FD98" s="835"/>
      <c r="FE98" s="835"/>
      <c r="FF98" s="835"/>
      <c r="FG98" s="835"/>
      <c r="FH98" s="835"/>
      <c r="FI98" s="835"/>
      <c r="FJ98" s="835"/>
      <c r="FK98" s="835"/>
      <c r="FL98" s="835"/>
      <c r="FM98" s="835"/>
      <c r="FN98" s="835"/>
      <c r="FO98" s="835"/>
      <c r="FP98" s="835"/>
      <c r="FQ98" s="835"/>
      <c r="FR98" s="835"/>
      <c r="FS98" s="835"/>
      <c r="FT98" s="835"/>
      <c r="FU98" s="835"/>
      <c r="FV98" s="835"/>
      <c r="FW98" s="835"/>
      <c r="FX98" s="835"/>
      <c r="FY98" s="835"/>
      <c r="FZ98" s="835"/>
      <c r="GA98" s="835"/>
      <c r="GB98" s="835"/>
      <c r="GC98" s="835"/>
      <c r="GD98" s="835"/>
      <c r="GE98" s="835"/>
      <c r="GF98" s="835"/>
      <c r="GG98" s="835"/>
      <c r="GH98" s="835"/>
      <c r="GI98" s="835"/>
    </row>
    <row r="99" spans="1:191" s="892" customFormat="1" ht="12" customHeight="1">
      <c r="A99" s="1231"/>
      <c r="B99" s="1233"/>
      <c r="C99" s="1235"/>
      <c r="D99" s="1238"/>
      <c r="E99" s="1239"/>
      <c r="F99" s="1239"/>
      <c r="G99" s="1239"/>
      <c r="H99" s="1239"/>
      <c r="I99" s="1239"/>
      <c r="J99" s="1239"/>
      <c r="K99" s="1256"/>
      <c r="L99" s="1258"/>
      <c r="M99" s="1279"/>
      <c r="N99" s="1199"/>
      <c r="O99" s="1199"/>
      <c r="P99" s="1262"/>
      <c r="Q99" s="1280"/>
      <c r="R99" s="1281"/>
      <c r="S99" s="1294"/>
      <c r="T99" s="1315"/>
      <c r="U99" s="1316"/>
      <c r="V99" s="1284"/>
      <c r="W99" s="1318"/>
      <c r="X99" s="1284"/>
      <c r="Y99" s="1318"/>
      <c r="Z99" s="1284"/>
      <c r="AA99" s="1318"/>
      <c r="AB99" s="1227"/>
      <c r="AC99" s="1289"/>
      <c r="AD99" s="1289"/>
      <c r="AE99" s="1290"/>
      <c r="AF99" s="1286"/>
      <c r="AG99" s="1297"/>
      <c r="AH99" s="1297"/>
      <c r="AI99" s="1298"/>
      <c r="AJ99" s="1286"/>
      <c r="AK99" s="1297"/>
      <c r="AL99" s="1297"/>
      <c r="AM99" s="1298"/>
      <c r="AN99" s="1286"/>
      <c r="AO99" s="1297"/>
      <c r="AP99" s="1297"/>
      <c r="AQ99" s="1298"/>
      <c r="AR99" s="1291"/>
      <c r="AS99" s="1301"/>
      <c r="AT99" s="1301"/>
      <c r="AU99" s="1301"/>
      <c r="AV99" s="1302"/>
      <c r="AW99" s="1196"/>
      <c r="AX99" s="1305"/>
      <c r="AY99" s="1305"/>
      <c r="AZ99" s="1305"/>
      <c r="BA99" s="1305"/>
      <c r="BB99" s="1305"/>
      <c r="BC99" s="1306"/>
      <c r="BD99" s="1196"/>
      <c r="BE99" s="1305"/>
      <c r="BF99" s="1305"/>
      <c r="BG99" s="1305"/>
      <c r="BH99" s="1305"/>
      <c r="BI99" s="1305"/>
      <c r="BJ99" s="1306"/>
      <c r="BK99" s="1078"/>
      <c r="BL99" s="1064"/>
      <c r="BM99" s="1064"/>
      <c r="BN99" s="1064"/>
      <c r="BO99" s="1064"/>
      <c r="BP99" s="1080"/>
      <c r="BQ99" s="1078"/>
      <c r="BR99" s="1064"/>
      <c r="BS99" s="1064"/>
      <c r="BT99" s="1064"/>
      <c r="BU99" s="1064"/>
      <c r="BV99" s="1080"/>
      <c r="BW99" s="1096"/>
      <c r="BX99" s="1064"/>
      <c r="BY99" s="1064"/>
      <c r="BZ99" s="1064"/>
      <c r="CA99" s="1064"/>
      <c r="CB99" s="1110"/>
      <c r="CC99" s="1096"/>
      <c r="CD99" s="1098"/>
      <c r="CE99" s="1059"/>
      <c r="CF99" s="1059"/>
      <c r="CG99" s="1059"/>
      <c r="CH99" s="1059"/>
      <c r="CI99" s="1059"/>
      <c r="CJ99" s="1093"/>
      <c r="CK99" s="1486"/>
      <c r="CL99" s="1487"/>
      <c r="CM99" s="1487"/>
      <c r="CN99" s="1487"/>
      <c r="CO99" s="1487"/>
      <c r="CP99" s="1487"/>
      <c r="CQ99" s="1488"/>
      <c r="CR99" s="1078"/>
      <c r="CS99" s="1064"/>
      <c r="CT99" s="1080"/>
      <c r="CU99" s="1070"/>
      <c r="CV99" s="1071"/>
      <c r="CW99" s="1072"/>
      <c r="CX99" s="1208"/>
      <c r="CY99" s="1209"/>
      <c r="CZ99" s="1210"/>
      <c r="DA99" s="1196"/>
      <c r="DB99" s="1197"/>
      <c r="DC99" s="1197"/>
      <c r="DD99" s="1197"/>
      <c r="DE99" s="1198"/>
      <c r="DF99" s="1199"/>
      <c r="DG99" s="1196"/>
      <c r="DH99" s="1197"/>
      <c r="DI99" s="1197"/>
      <c r="DJ99" s="1198"/>
      <c r="DK99" s="1199"/>
      <c r="DL99" s="1196"/>
      <c r="DM99" s="1197"/>
      <c r="DN99" s="1197"/>
      <c r="DO99" s="1197"/>
      <c r="DP99" s="1198"/>
      <c r="DQ99" s="1199"/>
      <c r="DR99" s="1196"/>
      <c r="DS99" s="1197"/>
      <c r="DT99" s="1197"/>
      <c r="DU99" s="1197"/>
      <c r="DV99" s="1197"/>
      <c r="DW99" s="1026"/>
      <c r="DX99" s="865"/>
      <c r="DY99" s="865"/>
      <c r="DZ99" s="865"/>
      <c r="EA99" s="865"/>
      <c r="EB99" s="865"/>
      <c r="EC99" s="865"/>
      <c r="ED99" s="865"/>
      <c r="EE99" s="865"/>
      <c r="EF99" s="865"/>
      <c r="EG99" s="865"/>
      <c r="EH99" s="872"/>
      <c r="EI99" s="872"/>
      <c r="EJ99" s="862"/>
      <c r="EK99" s="862"/>
      <c r="EL99" s="865">
        <f t="shared" ref="EL99" si="87">IF(OR(CU98=99.9,CU98=""),0,1)</f>
        <v>0</v>
      </c>
      <c r="EM99" s="865"/>
      <c r="EN99" s="865">
        <f>IF(入力3!AF53=" ",0,1)</f>
        <v>0</v>
      </c>
      <c r="EO99" s="865">
        <f>IF(EL99+EN99=0,0,1)</f>
        <v>0</v>
      </c>
      <c r="EP99" s="835"/>
      <c r="EQ99" s="835"/>
      <c r="ER99" s="835"/>
      <c r="ES99" s="835"/>
      <c r="ET99" s="835"/>
      <c r="EU99" s="835"/>
      <c r="EV99" s="835"/>
      <c r="EW99" s="835"/>
      <c r="EX99" s="835"/>
      <c r="EY99" s="835"/>
      <c r="EZ99" s="835"/>
      <c r="FA99" s="835"/>
      <c r="FB99" s="835"/>
      <c r="FC99" s="835"/>
      <c r="FD99" s="835"/>
      <c r="FE99" s="835"/>
      <c r="FF99" s="835"/>
      <c r="FG99" s="835"/>
      <c r="FH99" s="835"/>
      <c r="FI99" s="835"/>
      <c r="FJ99" s="835"/>
      <c r="FK99" s="835"/>
      <c r="FL99" s="835"/>
      <c r="FM99" s="835"/>
      <c r="FN99" s="835"/>
      <c r="FO99" s="835"/>
      <c r="FP99" s="835"/>
      <c r="FQ99" s="835"/>
      <c r="FR99" s="835"/>
      <c r="FS99" s="835"/>
      <c r="FT99" s="835"/>
      <c r="FU99" s="835"/>
      <c r="FV99" s="835"/>
      <c r="FW99" s="835"/>
      <c r="FX99" s="835"/>
      <c r="FY99" s="835"/>
      <c r="FZ99" s="835"/>
      <c r="GA99" s="835"/>
      <c r="GB99" s="835"/>
      <c r="GC99" s="835"/>
      <c r="GD99" s="835"/>
      <c r="GE99" s="835"/>
      <c r="GF99" s="835"/>
      <c r="GG99" s="835"/>
      <c r="GH99" s="835"/>
      <c r="GI99" s="835"/>
    </row>
    <row r="100" spans="1:191" s="892" customFormat="1" ht="12" customHeight="1">
      <c r="A100" s="1230"/>
      <c r="B100" s="1232">
        <v>4</v>
      </c>
      <c r="C100" s="1234">
        <v>2</v>
      </c>
      <c r="D100" s="1236"/>
      <c r="E100" s="1237"/>
      <c r="F100" s="1237"/>
      <c r="G100" s="1237"/>
      <c r="H100" s="1237"/>
      <c r="I100" s="1237"/>
      <c r="J100" s="1237"/>
      <c r="K100" s="1256" t="str">
        <f>IF(TRIM(入力1!A100)&lt;&gt;"",入力1!A100,"")</f>
        <v/>
      </c>
      <c r="L100" s="1258">
        <f>IF(TRIM(入力1!B100)&lt;&gt;"",入力1!B100,"")</f>
        <v>4</v>
      </c>
      <c r="M100" s="1260">
        <f>C100</f>
        <v>2</v>
      </c>
      <c r="N100" s="1184"/>
      <c r="O100" s="1262"/>
      <c r="P100" s="1262"/>
      <c r="Q100" s="1264"/>
      <c r="R100" s="1265"/>
      <c r="S100" s="1254"/>
      <c r="T100" s="1282"/>
      <c r="U100" s="1283"/>
      <c r="V100" s="1272"/>
      <c r="W100" s="1273"/>
      <c r="X100" s="1272"/>
      <c r="Y100" s="1273"/>
      <c r="Z100" s="1272"/>
      <c r="AA100" s="1273"/>
      <c r="AB100" s="1276"/>
      <c r="AC100" s="1277"/>
      <c r="AD100" s="1277"/>
      <c r="AE100" s="1278"/>
      <c r="AF100" s="1217"/>
      <c r="AG100" s="1218"/>
      <c r="AH100" s="1218"/>
      <c r="AI100" s="1219"/>
      <c r="AJ100" s="1217"/>
      <c r="AK100" s="1218"/>
      <c r="AL100" s="1218"/>
      <c r="AM100" s="1219"/>
      <c r="AN100" s="1217"/>
      <c r="AO100" s="1218"/>
      <c r="AP100" s="1218"/>
      <c r="AQ100" s="1219"/>
      <c r="AR100" s="1240"/>
      <c r="AS100" s="1241"/>
      <c r="AT100" s="1241"/>
      <c r="AU100" s="1241"/>
      <c r="AV100" s="1242"/>
      <c r="AW100" s="1188"/>
      <c r="AX100" s="1189"/>
      <c r="AY100" s="1189"/>
      <c r="AZ100" s="1189"/>
      <c r="BA100" s="1189"/>
      <c r="BB100" s="1189"/>
      <c r="BC100" s="1190"/>
      <c r="BD100" s="1188"/>
      <c r="BE100" s="1189"/>
      <c r="BF100" s="1189"/>
      <c r="BG100" s="1189"/>
      <c r="BH100" s="1189"/>
      <c r="BI100" s="1189"/>
      <c r="BJ100" s="1190"/>
      <c r="BK100" s="1077" t="str">
        <f>IF(TRIM(入力2!AL98)&lt;&gt;"",IF(入力2!AL98&gt;=100000,MID(TEXT(入力2!AL98,"000000"),1,1),""),"")</f>
        <v/>
      </c>
      <c r="BL100" s="1063" t="str">
        <f>IF(TRIM(入力2!AL98)&lt;&gt;"",IF(入力2!AL98&gt;=10000,MID(TEXT(入力2!AL98,"000000"),2,1),""),"")</f>
        <v/>
      </c>
      <c r="BM100" s="1063" t="str">
        <f>IF(TRIM(入力2!AL98)&lt;&gt;"",IF(入力2!AL98&gt;=1000,MID(TEXT(入力2!AL98,"000000"),3,1),""),"")</f>
        <v/>
      </c>
      <c r="BN100" s="1063" t="str">
        <f>IF(TRIM(入力2!AL98)&lt;&gt;"",IF(入力2!AL98&gt;=100,MID(TEXT(入力2!AL98,"000000"),4,1),""),"")</f>
        <v/>
      </c>
      <c r="BO100" s="1063" t="str">
        <f>IF(TRIM(入力2!AL98)&lt;&gt;"",IF(入力2!AL98&gt;=10,MID(TEXT(入力2!AL98,"000000"),5,1),""),"")</f>
        <v/>
      </c>
      <c r="BP100" s="1079" t="str">
        <f>IF(TRIM(入力2!AL98)&lt;&gt;"",IF(入力2!AL98&gt;=0,MID(TEXT(入力2!AL98,"000000"),6,1),""),"0")</f>
        <v>0</v>
      </c>
      <c r="BQ100" s="1077" t="str">
        <f>IF(TRIM(入力2!AM98)&lt;&gt;"",IF(入力2!AM98&gt;=100000,MID(TEXT(入力2!AM98,"000000"),1,1),""),"")</f>
        <v/>
      </c>
      <c r="BR100" s="1063" t="str">
        <f>IF(TRIM(入力2!AM98)&lt;&gt;"",IF(入力2!AM98&gt;=10000,MID(TEXT(入力2!AM98,"000000"),2,1),""),"")</f>
        <v/>
      </c>
      <c r="BS100" s="1063" t="str">
        <f>IF(TRIM(入力2!AM98)&lt;&gt;"",IF(入力2!AM98&gt;=1000,MID(TEXT(入力2!AM98,"000000"),3,1),""),"")</f>
        <v/>
      </c>
      <c r="BT100" s="1063" t="str">
        <f>IF(TRIM(入力2!AM98)&lt;&gt;"",IF(入力2!AM98&gt;=100,MID(TEXT(入力2!AM98,"000000"),4,1),""),"")</f>
        <v/>
      </c>
      <c r="BU100" s="1063" t="str">
        <f>IF(TRIM(入力2!AM98)&lt;&gt;"",IF(入力2!AM98&gt;=10,MID(TEXT(入力2!AM98,"000000"),5,1),""),"")</f>
        <v/>
      </c>
      <c r="BV100" s="1079" t="str">
        <f>IF(TRIM(入力2!AM98)&lt;&gt;"",IF(入力2!AM98&gt;=0,MID(TEXT(入力2!AM98,"000000"),6,1),""),"0")</f>
        <v>0</v>
      </c>
      <c r="BW100" s="1095" t="str">
        <f>IF(TRIM(SUM(入力2!AJ98:AK98))&lt;&gt;"",IF(SUM(入力2!AJ98:AK98)&gt;=100000,MID(TEXT(SUM(入力2!AJ98:AK98),"000000"),1,1),""),"")</f>
        <v/>
      </c>
      <c r="BX100" s="1063" t="str">
        <f>IF(TRIM(SUM(入力2!AJ98:AK98))&lt;&gt;"",IF(SUM(入力2!AJ98:AK98)&gt;=10000,MID(TEXT(SUM(入力2!AJ98:AK98),"000000"),2,1),""),"")</f>
        <v/>
      </c>
      <c r="BY100" s="1063" t="str">
        <f>IF(TRIM(SUM(入力2!AJ98:AK98))&lt;&gt;"",IF(SUM(入力2!AJ98:AK98)&gt;=1000,MID(TEXT(SUM(入力2!AJ98:AK98),"000000"),3,1),""),"")</f>
        <v/>
      </c>
      <c r="BZ100" s="1063" t="str">
        <f>IF(TRIM(SUM(入力2!AJ98:AK98))&lt;&gt;"",IF(SUM(入力2!AJ98:AK98)&gt;=100,MID(TEXT(SUM(入力2!AJ98:AK98),"000000"),4,1),""),"")</f>
        <v/>
      </c>
      <c r="CA100" s="1063" t="str">
        <f>IF(TRIM(SUM(入力2!AJ98:AK98))&lt;&gt;"",IF(SUM(入力2!AJ98:AK98)&gt;=10,MID(TEXT(SUM(入力2!AJ98:AK98),"000000"),5,1),""),"")</f>
        <v/>
      </c>
      <c r="CB100" s="1109" t="str">
        <f>IF(TRIM(SUM(入力2!AJ98:AK98))&lt;&gt;"",IF(SUM(入力2!AJ98:AK98)&gt;=0,MID(TEXT(SUM(入力2!AJ98:AK98),"000000"),6,1),""),"0")</f>
        <v>0</v>
      </c>
      <c r="CC100" s="1095" t="str">
        <f>IF(TRIM(入力3!$AF54)&lt;&gt;"",IF(入力3!$AF54&gt;=10000000,MID(TEXT(入力3!$AF54,"00000000"),1,1),""),"")</f>
        <v/>
      </c>
      <c r="CD100" s="1097" t="str">
        <f>IF(TRIM(入力3!$AF54)&lt;&gt;"",IF(入力3!$AF54&gt;=1000000,MID(TEXT(入力3!$AF54,"00000000"),2,1),""),"")</f>
        <v/>
      </c>
      <c r="CE100" s="1059" t="str">
        <f>IF(TRIM(入力3!$AF54)&lt;&gt;"",IF(入力3!$AF54&gt;=100000,MID(TEXT(入力3!$AF54,"00000000"),3,1),""),"")</f>
        <v/>
      </c>
      <c r="CF100" s="1059" t="str">
        <f>IF(TRIM(入力3!$AF54)&lt;&gt;"",IF(入力3!$AF54&gt;=10000,MID(TEXT(入力3!$AF54,"00000000"),4,1),""),"")</f>
        <v/>
      </c>
      <c r="CG100" s="1059" t="str">
        <f>IF(TRIM(入力3!$AF54)&lt;&gt;"",IF(入力3!$AF54&gt;=1000,MID(TEXT(入力3!$AF54,"00000000"),5,1),""),"")</f>
        <v/>
      </c>
      <c r="CH100" s="1059" t="str">
        <f>IF(TRIM(入力3!$AF54)&lt;&gt;"",IF(入力3!$AF54&gt;=100,MID(TEXT(入力3!$AF54,"00000000"),6,1),""),"")</f>
        <v/>
      </c>
      <c r="CI100" s="1059" t="str">
        <f>IF(TRIM(入力3!$AF54)&lt;&gt;"",IF(入力3!$AF54&gt;=10,MID(TEXT(入力3!$AF54,"00000000"),7,1),""),"")</f>
        <v/>
      </c>
      <c r="CJ100" s="1093" t="str">
        <f>IF(TRIM(入力3!$AF54)&lt;&gt;"",IF(入力3!$AF54&gt;=1,MID(TEXT(入力3!$AF54,"00000000"),8,1),""),"0")</f>
        <v>0</v>
      </c>
      <c r="CK100" s="1060" t="str">
        <f>IF(TRIM(SUMIF(入力3!$AA$9:$AE$9,"インフレ手当",入力3!AA54:AE54))&lt;&gt;"",IF(SUMIF(入力3!$AA$9:$AE$9,"インフレ手当",入力3!AA54:AE54)&gt;=1000000,MID(TEXT(SUMIF(入力3!$AA$9:$AE$9,"インフレ手当",入力3!AA54:AE54),"00000000"),2,1),""),"")</f>
        <v/>
      </c>
      <c r="CL100" s="1059" t="str">
        <f>IF(TRIM(SUMIF(入力3!$AA$9:$AE$9,"インフレ手当",入力3!AA54:AE54))&lt;&gt;"",IF(SUMIF(入力3!$AA$9:$AE$9,"インフレ手当",入力3!AA54:AE54)&gt;=100000,MID(TEXT(SUMIF(入力3!$AA$9:$AE$9,"インフレ手当",入力3!AA54:AE54),"00000000"),3,1),""),"")</f>
        <v/>
      </c>
      <c r="CM100" s="1059" t="str">
        <f>IF(TRIM(SUMIF(入力3!$AA$9:$AE$9,"インフレ手当",入力3!AA54:AE54))&lt;&gt;"",IF(SUMIF(入力3!$AA$9:$AE$9,"インフレ手当",入力3!AA54:AE54)&gt;=10000,MID(TEXT(SUMIF(入力3!$AA$9:$AE$9,"インフレ手当",入力3!AA54:AE54),"00000000"),4,1),""),"")</f>
        <v/>
      </c>
      <c r="CN100" s="1059" t="str">
        <f>IF(TRIM(SUMIF(入力3!$AA$9:$AE$9,"インフレ手当",入力3!AA54:AE54))&lt;&gt;"",IF(SUMIF(入力3!$AA$9:$AE$9,"インフレ手当",入力3!AA54:AE54)&gt;=1000,MID(TEXT(SUMIF(入力3!$AA$9:$AE$9,"インフレ手当",入力3!AA54:AE54),"00000000"),5,1),""),"")</f>
        <v/>
      </c>
      <c r="CO100" s="1059" t="str">
        <f>IF(TRIM(SUMIF(入力3!$AA$9:$AE$9,"インフレ手当",入力3!AA54:AE54))&lt;&gt;"",IF(SUMIF(入力3!$AA$9:$AE$9,"インフレ手当",入力3!AA54:AE54)&gt;=100,MID(TEXT(SUMIF(入力3!$AA$9:$AE$9,"インフレ手当",入力3!AA54:AE54),"00000000"),6,1),""),"")</f>
        <v/>
      </c>
      <c r="CP100" s="1059" t="str">
        <f>IF(TRIM(SUMIF(入力3!$AA$9:$AE$9,"インフレ手当",入力3!AA54:AE54))&lt;&gt;"",IF(SUMIF(入力3!$AA$9:$AE$9,"インフレ手当",入力3!AA54:AE54)&gt;=10,MID(TEXT(SUMIF(入力3!$AA$9:$AE$9,"インフレ手当",入力3!AA54:AE54),"00000000"),7,1),""),"")</f>
        <v/>
      </c>
      <c r="CQ100" s="1076" t="str">
        <f>IF(TRIM(SUMIF(入力3!$AA$9:$AE$9,"インフレ手当",入力3!AA54:AE54))&lt;&gt;"",IF(SUMIF(入力3!$AA$9:$AE$9,"インフレ手当",入力3!AA54:AE54)&gt;=1,MID(TEXT(SUMIF(入力3!$AA$9:$AE$9,"インフレ手当",入力3!AA54:AE54),"00000000"),8,1),""),"0")</f>
        <v/>
      </c>
      <c r="CR100" s="1077" t="str">
        <f>IF(EO101=0,"-",IF(TRIM(入力3!Z54)&lt;&gt;"",IF(入力3!Z54&gt;=100,MID(TEXT(入力3!Z54,"000"),1,1),""),"-"))</f>
        <v>-</v>
      </c>
      <c r="CS100" s="1063" t="str">
        <f>IF(EO101=0,"-",IF(TRIM(入力3!Z54)&lt;&gt;"",IF(入力3!Z54&gt;=10,MID(TEXT(入力3!Z54,"000"),2,1),""),"-"))</f>
        <v>-</v>
      </c>
      <c r="CT100" s="1079" t="str">
        <f>IF(EO101=0,"-",IF(TRIM(入力3!Z54)&lt;&gt;"",IF(入力3!Z54&gt;=1,MID(TEXT(入力3!Z54,"000"),3,1),""),"-"))</f>
        <v>-</v>
      </c>
      <c r="CU100" s="1067"/>
      <c r="CV100" s="1068"/>
      <c r="CW100" s="1069"/>
      <c r="CX100" s="1205"/>
      <c r="CY100" s="1206"/>
      <c r="CZ100" s="1207"/>
      <c r="DA100" s="1188"/>
      <c r="DB100" s="1189"/>
      <c r="DC100" s="1189"/>
      <c r="DD100" s="1189"/>
      <c r="DE100" s="1190"/>
      <c r="DF100" s="1184"/>
      <c r="DG100" s="1188"/>
      <c r="DH100" s="1189"/>
      <c r="DI100" s="1189"/>
      <c r="DJ100" s="1190"/>
      <c r="DK100" s="1184"/>
      <c r="DL100" s="1188"/>
      <c r="DM100" s="1189"/>
      <c r="DN100" s="1189"/>
      <c r="DO100" s="1189"/>
      <c r="DP100" s="1190"/>
      <c r="DQ100" s="1184"/>
      <c r="DR100" s="1188"/>
      <c r="DS100" s="1189"/>
      <c r="DT100" s="1189"/>
      <c r="DU100" s="1189"/>
      <c r="DV100" s="1189"/>
      <c r="DW100" s="1026"/>
      <c r="DX100" s="865"/>
      <c r="DY100" s="865"/>
      <c r="DZ100" s="865"/>
      <c r="EA100" s="865"/>
      <c r="EB100" s="865"/>
      <c r="EC100" s="865"/>
      <c r="ED100" s="865"/>
      <c r="EE100" s="865"/>
      <c r="EF100" s="865"/>
      <c r="EG100" s="865"/>
      <c r="EH100" s="872"/>
      <c r="EI100" s="872"/>
      <c r="EJ100" s="862"/>
      <c r="EK100" s="862"/>
      <c r="EL100" s="865"/>
      <c r="EM100" s="865"/>
      <c r="EN100" s="865"/>
      <c r="EO100" s="865"/>
      <c r="EP100" s="835"/>
      <c r="EQ100" s="835"/>
      <c r="ER100" s="835"/>
      <c r="ES100" s="835"/>
      <c r="ET100" s="835"/>
      <c r="EU100" s="835"/>
      <c r="EV100" s="835"/>
      <c r="EW100" s="835"/>
      <c r="EX100" s="835"/>
      <c r="EY100" s="835"/>
      <c r="EZ100" s="835"/>
      <c r="FA100" s="835"/>
      <c r="FB100" s="835"/>
      <c r="FC100" s="835"/>
      <c r="FD100" s="835"/>
      <c r="FE100" s="835"/>
      <c r="FF100" s="835"/>
      <c r="FG100" s="835"/>
      <c r="FH100" s="835"/>
      <c r="FI100" s="835"/>
      <c r="FJ100" s="835"/>
      <c r="FK100" s="835"/>
      <c r="FL100" s="835"/>
      <c r="FM100" s="835"/>
      <c r="FN100" s="835"/>
      <c r="FO100" s="835"/>
      <c r="FP100" s="835"/>
      <c r="FQ100" s="835"/>
      <c r="FR100" s="835"/>
      <c r="FS100" s="835"/>
      <c r="FT100" s="835"/>
      <c r="FU100" s="835"/>
      <c r="FV100" s="835"/>
      <c r="FW100" s="835"/>
      <c r="FX100" s="835"/>
      <c r="FY100" s="835"/>
      <c r="FZ100" s="835"/>
      <c r="GA100" s="835"/>
      <c r="GB100" s="835"/>
      <c r="GC100" s="835"/>
      <c r="GD100" s="835"/>
      <c r="GE100" s="835"/>
      <c r="GF100" s="835"/>
      <c r="GG100" s="835"/>
      <c r="GH100" s="835"/>
      <c r="GI100" s="835"/>
    </row>
    <row r="101" spans="1:191" s="892" customFormat="1" ht="12" customHeight="1">
      <c r="A101" s="1231"/>
      <c r="B101" s="1233"/>
      <c r="C101" s="1235"/>
      <c r="D101" s="1238"/>
      <c r="E101" s="1239"/>
      <c r="F101" s="1239"/>
      <c r="G101" s="1239"/>
      <c r="H101" s="1239"/>
      <c r="I101" s="1239"/>
      <c r="J101" s="1239"/>
      <c r="K101" s="1256"/>
      <c r="L101" s="1258"/>
      <c r="M101" s="1279"/>
      <c r="N101" s="1199"/>
      <c r="O101" s="1262"/>
      <c r="P101" s="1262"/>
      <c r="Q101" s="1280"/>
      <c r="R101" s="1281"/>
      <c r="S101" s="1294"/>
      <c r="T101" s="1282"/>
      <c r="U101" s="1283"/>
      <c r="V101" s="1284"/>
      <c r="W101" s="1285"/>
      <c r="X101" s="1284"/>
      <c r="Y101" s="1285"/>
      <c r="Z101" s="1284"/>
      <c r="AA101" s="1285"/>
      <c r="AB101" s="1227"/>
      <c r="AC101" s="1228"/>
      <c r="AD101" s="1228"/>
      <c r="AE101" s="1229"/>
      <c r="AF101" s="1286"/>
      <c r="AG101" s="1287"/>
      <c r="AH101" s="1287"/>
      <c r="AI101" s="1288"/>
      <c r="AJ101" s="1286"/>
      <c r="AK101" s="1287"/>
      <c r="AL101" s="1287"/>
      <c r="AM101" s="1288"/>
      <c r="AN101" s="1286"/>
      <c r="AO101" s="1287"/>
      <c r="AP101" s="1287"/>
      <c r="AQ101" s="1288"/>
      <c r="AR101" s="1291"/>
      <c r="AS101" s="1292"/>
      <c r="AT101" s="1292"/>
      <c r="AU101" s="1292"/>
      <c r="AV101" s="1293"/>
      <c r="AW101" s="1196"/>
      <c r="AX101" s="1197"/>
      <c r="AY101" s="1197"/>
      <c r="AZ101" s="1197"/>
      <c r="BA101" s="1197"/>
      <c r="BB101" s="1197"/>
      <c r="BC101" s="1198"/>
      <c r="BD101" s="1196"/>
      <c r="BE101" s="1197"/>
      <c r="BF101" s="1197"/>
      <c r="BG101" s="1197"/>
      <c r="BH101" s="1197"/>
      <c r="BI101" s="1197"/>
      <c r="BJ101" s="1198"/>
      <c r="BK101" s="1078"/>
      <c r="BL101" s="1064"/>
      <c r="BM101" s="1064"/>
      <c r="BN101" s="1064"/>
      <c r="BO101" s="1064"/>
      <c r="BP101" s="1080"/>
      <c r="BQ101" s="1078"/>
      <c r="BR101" s="1064"/>
      <c r="BS101" s="1064"/>
      <c r="BT101" s="1064"/>
      <c r="BU101" s="1064"/>
      <c r="BV101" s="1080"/>
      <c r="BW101" s="1096"/>
      <c r="BX101" s="1064"/>
      <c r="BY101" s="1064"/>
      <c r="BZ101" s="1064"/>
      <c r="CA101" s="1064"/>
      <c r="CB101" s="1110"/>
      <c r="CC101" s="1096"/>
      <c r="CD101" s="1098"/>
      <c r="CE101" s="1059"/>
      <c r="CF101" s="1059"/>
      <c r="CG101" s="1059"/>
      <c r="CH101" s="1059"/>
      <c r="CI101" s="1059"/>
      <c r="CJ101" s="1093"/>
      <c r="CK101" s="1060"/>
      <c r="CL101" s="1059"/>
      <c r="CM101" s="1059"/>
      <c r="CN101" s="1059"/>
      <c r="CO101" s="1059"/>
      <c r="CP101" s="1059"/>
      <c r="CQ101" s="1076"/>
      <c r="CR101" s="1078"/>
      <c r="CS101" s="1064"/>
      <c r="CT101" s="1080"/>
      <c r="CU101" s="1070"/>
      <c r="CV101" s="1071"/>
      <c r="CW101" s="1072"/>
      <c r="CX101" s="1208"/>
      <c r="CY101" s="1209"/>
      <c r="CZ101" s="1210"/>
      <c r="DA101" s="1196"/>
      <c r="DB101" s="1197"/>
      <c r="DC101" s="1197"/>
      <c r="DD101" s="1197"/>
      <c r="DE101" s="1198"/>
      <c r="DF101" s="1199"/>
      <c r="DG101" s="1196"/>
      <c r="DH101" s="1197"/>
      <c r="DI101" s="1197"/>
      <c r="DJ101" s="1198"/>
      <c r="DK101" s="1199"/>
      <c r="DL101" s="1196"/>
      <c r="DM101" s="1197"/>
      <c r="DN101" s="1197"/>
      <c r="DO101" s="1197"/>
      <c r="DP101" s="1198"/>
      <c r="DQ101" s="1199"/>
      <c r="DR101" s="1196"/>
      <c r="DS101" s="1197"/>
      <c r="DT101" s="1197"/>
      <c r="DU101" s="1197"/>
      <c r="DV101" s="1197"/>
      <c r="DW101" s="1026"/>
      <c r="DX101" s="865"/>
      <c r="DY101" s="865"/>
      <c r="DZ101" s="865"/>
      <c r="EA101" s="865"/>
      <c r="EB101" s="865"/>
      <c r="EC101" s="865"/>
      <c r="ED101" s="865"/>
      <c r="EE101" s="865"/>
      <c r="EF101" s="865"/>
      <c r="EG101" s="865"/>
      <c r="EH101" s="872"/>
      <c r="EI101" s="872"/>
      <c r="EJ101" s="862"/>
      <c r="EK101" s="862"/>
      <c r="EL101" s="865">
        <f t="shared" ref="EL101" si="88">IF(OR(CU100=99.9,CU100=""),0,1)</f>
        <v>0</v>
      </c>
      <c r="EM101" s="865"/>
      <c r="EN101" s="865">
        <f>IF(入力3!AF54=" ",0,1)</f>
        <v>0</v>
      </c>
      <c r="EO101" s="865">
        <f>IF(EL101+EN101=0,0,1)</f>
        <v>0</v>
      </c>
      <c r="EP101" s="835"/>
      <c r="EQ101" s="835"/>
      <c r="ER101" s="835"/>
      <c r="ES101" s="835"/>
      <c r="ET101" s="835"/>
      <c r="EU101" s="835"/>
      <c r="EV101" s="835"/>
      <c r="EW101" s="835"/>
      <c r="EX101" s="835"/>
      <c r="EY101" s="835"/>
      <c r="EZ101" s="835"/>
      <c r="FA101" s="835"/>
      <c r="FB101" s="835"/>
      <c r="FC101" s="835"/>
      <c r="FD101" s="835"/>
      <c r="FE101" s="835"/>
      <c r="FF101" s="835"/>
      <c r="FG101" s="835"/>
      <c r="FH101" s="835"/>
      <c r="FI101" s="835"/>
      <c r="FJ101" s="835"/>
      <c r="FK101" s="835"/>
      <c r="FL101" s="835"/>
      <c r="FM101" s="835"/>
      <c r="FN101" s="835"/>
      <c r="FO101" s="835"/>
      <c r="FP101" s="835"/>
      <c r="FQ101" s="835"/>
      <c r="FR101" s="835"/>
      <c r="FS101" s="835"/>
      <c r="FT101" s="835"/>
      <c r="FU101" s="835"/>
      <c r="FV101" s="835"/>
      <c r="FW101" s="835"/>
      <c r="FX101" s="835"/>
      <c r="FY101" s="835"/>
      <c r="FZ101" s="835"/>
      <c r="GA101" s="835"/>
      <c r="GB101" s="835"/>
      <c r="GC101" s="835"/>
      <c r="GD101" s="835"/>
      <c r="GE101" s="835"/>
      <c r="GF101" s="835"/>
      <c r="GG101" s="835"/>
      <c r="GH101" s="835"/>
      <c r="GI101" s="835"/>
    </row>
    <row r="102" spans="1:191" s="892" customFormat="1" ht="12" customHeight="1">
      <c r="A102" s="1230"/>
      <c r="B102" s="1232">
        <v>4</v>
      </c>
      <c r="C102" s="1234">
        <v>3</v>
      </c>
      <c r="D102" s="1236"/>
      <c r="E102" s="1237"/>
      <c r="F102" s="1237"/>
      <c r="G102" s="1237"/>
      <c r="H102" s="1237"/>
      <c r="I102" s="1237"/>
      <c r="J102" s="1237"/>
      <c r="K102" s="1256" t="str">
        <f>IF(TRIM(入力1!A102)&lt;&gt;"",入力1!A102,"")</f>
        <v/>
      </c>
      <c r="L102" s="1258">
        <f>IF(TRIM(入力1!B102)&lt;&gt;"",入力1!B102,"")</f>
        <v>4</v>
      </c>
      <c r="M102" s="1260">
        <f>C102</f>
        <v>3</v>
      </c>
      <c r="N102" s="1184"/>
      <c r="O102" s="1262"/>
      <c r="P102" s="1262"/>
      <c r="Q102" s="1264"/>
      <c r="R102" s="1265"/>
      <c r="S102" s="1254"/>
      <c r="T102" s="1282"/>
      <c r="U102" s="1283"/>
      <c r="V102" s="1272"/>
      <c r="W102" s="1273"/>
      <c r="X102" s="1272"/>
      <c r="Y102" s="1273"/>
      <c r="Z102" s="1272"/>
      <c r="AA102" s="1273"/>
      <c r="AB102" s="1276"/>
      <c r="AC102" s="1277"/>
      <c r="AD102" s="1277"/>
      <c r="AE102" s="1278"/>
      <c r="AF102" s="1217"/>
      <c r="AG102" s="1218"/>
      <c r="AH102" s="1218"/>
      <c r="AI102" s="1219"/>
      <c r="AJ102" s="1217"/>
      <c r="AK102" s="1218"/>
      <c r="AL102" s="1218"/>
      <c r="AM102" s="1219"/>
      <c r="AN102" s="1217"/>
      <c r="AO102" s="1218"/>
      <c r="AP102" s="1218"/>
      <c r="AQ102" s="1219"/>
      <c r="AR102" s="1240"/>
      <c r="AS102" s="1241"/>
      <c r="AT102" s="1241"/>
      <c r="AU102" s="1241"/>
      <c r="AV102" s="1242"/>
      <c r="AW102" s="1188"/>
      <c r="AX102" s="1189"/>
      <c r="AY102" s="1189"/>
      <c r="AZ102" s="1189"/>
      <c r="BA102" s="1189"/>
      <c r="BB102" s="1189"/>
      <c r="BC102" s="1190"/>
      <c r="BD102" s="1188"/>
      <c r="BE102" s="1189"/>
      <c r="BF102" s="1189"/>
      <c r="BG102" s="1189"/>
      <c r="BH102" s="1189"/>
      <c r="BI102" s="1189"/>
      <c r="BJ102" s="1190"/>
      <c r="BK102" s="1077" t="str">
        <f>IF(TRIM(入力2!AL100)&lt;&gt;"",IF(入力2!AL100&gt;=100000,MID(TEXT(入力2!AL100,"000000"),1,1),""),"")</f>
        <v/>
      </c>
      <c r="BL102" s="1063" t="str">
        <f>IF(TRIM(入力2!AL100)&lt;&gt;"",IF(入力2!AL100&gt;=10000,MID(TEXT(入力2!AL100,"000000"),2,1),""),"")</f>
        <v/>
      </c>
      <c r="BM102" s="1063" t="str">
        <f>IF(TRIM(入力2!AL100)&lt;&gt;"",IF(入力2!AL100&gt;=1000,MID(TEXT(入力2!AL100,"000000"),3,1),""),"")</f>
        <v/>
      </c>
      <c r="BN102" s="1063" t="str">
        <f>IF(TRIM(入力2!AL100)&lt;&gt;"",IF(入力2!AL100&gt;=100,MID(TEXT(入力2!AL100,"000000"),4,1),""),"")</f>
        <v/>
      </c>
      <c r="BO102" s="1063" t="str">
        <f>IF(TRIM(入力2!AL100)&lt;&gt;"",IF(入力2!AL100&gt;=10,MID(TEXT(入力2!AL100,"000000"),5,1),""),"")</f>
        <v/>
      </c>
      <c r="BP102" s="1079" t="str">
        <f>IF(TRIM(入力2!AL100)&lt;&gt;"",IF(入力2!AL100&gt;=0,MID(TEXT(入力2!AL100,"000000"),6,1),""),"0")</f>
        <v>0</v>
      </c>
      <c r="BQ102" s="1077" t="str">
        <f>IF(TRIM(入力2!AM100)&lt;&gt;"",IF(入力2!AM100&gt;=100000,MID(TEXT(入力2!AM100,"000000"),1,1),""),"")</f>
        <v/>
      </c>
      <c r="BR102" s="1063" t="str">
        <f>IF(TRIM(入力2!AM100)&lt;&gt;"",IF(入力2!AM100&gt;=10000,MID(TEXT(入力2!AM100,"000000"),2,1),""),"")</f>
        <v/>
      </c>
      <c r="BS102" s="1063" t="str">
        <f>IF(TRIM(入力2!AM100)&lt;&gt;"",IF(入力2!AM100&gt;=1000,MID(TEXT(入力2!AM100,"000000"),3,1),""),"")</f>
        <v/>
      </c>
      <c r="BT102" s="1063" t="str">
        <f>IF(TRIM(入力2!AM100)&lt;&gt;"",IF(入力2!AM100&gt;=100,MID(TEXT(入力2!AM100,"000000"),4,1),""),"")</f>
        <v/>
      </c>
      <c r="BU102" s="1063" t="str">
        <f>IF(TRIM(入力2!AM100)&lt;&gt;"",IF(入力2!AM100&gt;=10,MID(TEXT(入力2!AM100,"000000"),5,1),""),"")</f>
        <v/>
      </c>
      <c r="BV102" s="1079" t="str">
        <f>IF(TRIM(入力2!AM100)&lt;&gt;"",IF(入力2!AM100&gt;=0,MID(TEXT(入力2!AM100,"000000"),6,1),""),"0")</f>
        <v>0</v>
      </c>
      <c r="BW102" s="1095" t="str">
        <f>IF(TRIM(SUM(入力2!AJ100:AK100))&lt;&gt;"",IF(SUM(入力2!AJ100:AK100)&gt;=100000,MID(TEXT(SUM(入力2!AJ100:AK100),"000000"),1,1),""),"")</f>
        <v/>
      </c>
      <c r="BX102" s="1063" t="str">
        <f>IF(TRIM(SUM(入力2!AJ100:AK100))&lt;&gt;"",IF(SUM(入力2!AJ100:AK100)&gt;=10000,MID(TEXT(SUM(入力2!AJ100:AK100),"000000"),2,1),""),"")</f>
        <v/>
      </c>
      <c r="BY102" s="1063" t="str">
        <f>IF(TRIM(SUM(入力2!AJ100:AK100))&lt;&gt;"",IF(SUM(入力2!AJ100:AK100)&gt;=1000,MID(TEXT(SUM(入力2!AJ100:AK100),"000000"),3,1),""),"")</f>
        <v/>
      </c>
      <c r="BZ102" s="1063" t="str">
        <f>IF(TRIM(SUM(入力2!AJ100:AK100))&lt;&gt;"",IF(SUM(入力2!AJ100:AK100)&gt;=100,MID(TEXT(SUM(入力2!AJ100:AK100),"000000"),4,1),""),"")</f>
        <v/>
      </c>
      <c r="CA102" s="1063" t="str">
        <f>IF(TRIM(SUM(入力2!AJ100:AK100))&lt;&gt;"",IF(SUM(入力2!AJ100:AK100)&gt;=10,MID(TEXT(SUM(入力2!AJ100:AK100),"000000"),5,1),""),"")</f>
        <v/>
      </c>
      <c r="CB102" s="1109" t="str">
        <f>IF(TRIM(SUM(入力2!AJ100:AK100))&lt;&gt;"",IF(SUM(入力2!AJ100:AK100)&gt;=0,MID(TEXT(SUM(入力2!AJ100:AK100),"000000"),6,1),""),"0")</f>
        <v>0</v>
      </c>
      <c r="CC102" s="1095" t="str">
        <f>IF(TRIM(入力3!$AF55)&lt;&gt;"",IF(入力3!$AF55&gt;=10000000,MID(TEXT(入力3!$AF55,"00000000"),1,1),""),"")</f>
        <v/>
      </c>
      <c r="CD102" s="1097" t="str">
        <f>IF(TRIM(入力3!$AF55)&lt;&gt;"",IF(入力3!$AF55&gt;=1000000,MID(TEXT(入力3!$AF55,"00000000"),2,1),""),"")</f>
        <v/>
      </c>
      <c r="CE102" s="1059" t="str">
        <f>IF(TRIM(入力3!$AF55)&lt;&gt;"",IF(入力3!$AF55&gt;=100000,MID(TEXT(入力3!$AF55,"00000000"),3,1),""),"")</f>
        <v/>
      </c>
      <c r="CF102" s="1059" t="str">
        <f>IF(TRIM(入力3!$AF55)&lt;&gt;"",IF(入力3!$AF55&gt;=10000,MID(TEXT(入力3!$AF55,"00000000"),4,1),""),"")</f>
        <v/>
      </c>
      <c r="CG102" s="1059" t="str">
        <f>IF(TRIM(入力3!$AF55)&lt;&gt;"",IF(入力3!$AF55&gt;=1000,MID(TEXT(入力3!$AF55,"00000000"),5,1),""),"")</f>
        <v/>
      </c>
      <c r="CH102" s="1059" t="str">
        <f>IF(TRIM(入力3!$AF55)&lt;&gt;"",IF(入力3!$AF55&gt;=100,MID(TEXT(入力3!$AF55,"00000000"),6,1),""),"")</f>
        <v/>
      </c>
      <c r="CI102" s="1059" t="str">
        <f>IF(TRIM(入力3!$AF55)&lt;&gt;"",IF(入力3!$AF55&gt;=10,MID(TEXT(入力3!$AF55,"00000000"),7,1),""),"")</f>
        <v/>
      </c>
      <c r="CJ102" s="1093" t="str">
        <f>IF(TRIM(入力3!$AF55)&lt;&gt;"",IF(入力3!$AF55&gt;=1,MID(TEXT(入力3!$AF55,"00000000"),8,1),""),"0")</f>
        <v>0</v>
      </c>
      <c r="CK102" s="1060" t="str">
        <f>IF(TRIM(SUMIF(入力3!$AA$9:$AE$9,"インフレ手当",入力3!AA55:AE55))&lt;&gt;"",IF(SUMIF(入力3!$AA$9:$AE$9,"インフレ手当",入力3!AA55:AE55)&gt;=1000000,MID(TEXT(SUMIF(入力3!$AA$9:$AE$9,"インフレ手当",入力3!AA55:AE55),"00000000"),2,1),""),"")</f>
        <v/>
      </c>
      <c r="CL102" s="1059" t="str">
        <f>IF(TRIM(SUMIF(入力3!$AA$9:$AE$9,"インフレ手当",入力3!AA55:AE55))&lt;&gt;"",IF(SUMIF(入力3!$AA$9:$AE$9,"インフレ手当",入力3!AA55:AE55)&gt;=100000,MID(TEXT(SUMIF(入力3!$AA$9:$AE$9,"インフレ手当",入力3!AA55:AE55),"00000000"),3,1),""),"")</f>
        <v/>
      </c>
      <c r="CM102" s="1059" t="str">
        <f>IF(TRIM(SUMIF(入力3!$AA$9:$AE$9,"インフレ手当",入力3!AA55:AE55))&lt;&gt;"",IF(SUMIF(入力3!$AA$9:$AE$9,"インフレ手当",入力3!AA55:AE55)&gt;=10000,MID(TEXT(SUMIF(入力3!$AA$9:$AE$9,"インフレ手当",入力3!AA55:AE55),"00000000"),4,1),""),"")</f>
        <v/>
      </c>
      <c r="CN102" s="1059" t="str">
        <f>IF(TRIM(SUMIF(入力3!$AA$9:$AE$9,"インフレ手当",入力3!AA55:AE55))&lt;&gt;"",IF(SUMIF(入力3!$AA$9:$AE$9,"インフレ手当",入力3!AA55:AE55)&gt;=1000,MID(TEXT(SUMIF(入力3!$AA$9:$AE$9,"インフレ手当",入力3!AA55:AE55),"00000000"),5,1),""),"")</f>
        <v/>
      </c>
      <c r="CO102" s="1059" t="str">
        <f>IF(TRIM(SUMIF(入力3!$AA$9:$AE$9,"インフレ手当",入力3!AA55:AE55))&lt;&gt;"",IF(SUMIF(入力3!$AA$9:$AE$9,"インフレ手当",入力3!AA55:AE55)&gt;=100,MID(TEXT(SUMIF(入力3!$AA$9:$AE$9,"インフレ手当",入力3!AA55:AE55),"00000000"),6,1),""),"")</f>
        <v/>
      </c>
      <c r="CP102" s="1059" t="str">
        <f>IF(TRIM(SUMIF(入力3!$AA$9:$AE$9,"インフレ手当",入力3!AA55:AE55))&lt;&gt;"",IF(SUMIF(入力3!$AA$9:$AE$9,"インフレ手当",入力3!AA55:AE55)&gt;=10,MID(TEXT(SUMIF(入力3!$AA$9:$AE$9,"インフレ手当",入力3!AA55:AE55),"00000000"),7,1),""),"")</f>
        <v/>
      </c>
      <c r="CQ102" s="1076" t="str">
        <f>IF(TRIM(SUMIF(入力3!$AA$9:$AE$9,"インフレ手当",入力3!AA55:AE55))&lt;&gt;"",IF(SUMIF(入力3!$AA$9:$AE$9,"インフレ手当",入力3!AA55:AE55)&gt;=1,MID(TEXT(SUMIF(入力3!$AA$9:$AE$9,"インフレ手当",入力3!AA55:AE55),"00000000"),8,1),""),"0")</f>
        <v/>
      </c>
      <c r="CR102" s="1077" t="str">
        <f>IF(EO103=0,"-",IF(TRIM(入力3!Z55)&lt;&gt;"",IF(入力3!Z55&gt;=100,MID(TEXT(入力3!Z55,"000"),1,1),""),"-"))</f>
        <v>-</v>
      </c>
      <c r="CS102" s="1063" t="str">
        <f>IF(EO103=0,"-",IF(TRIM(入力3!Z55)&lt;&gt;"",IF(入力3!Z55&gt;=10,MID(TEXT(入力3!Z55,"000"),2,1),""),"-"))</f>
        <v>-</v>
      </c>
      <c r="CT102" s="1079" t="str">
        <f>IF(EO103=0,"-",IF(TRIM(入力3!Z55)&lt;&gt;"",IF(入力3!Z55&gt;=1,MID(TEXT(入力3!Z55,"000"),3,1),""),"-"))</f>
        <v>-</v>
      </c>
      <c r="CU102" s="1067"/>
      <c r="CV102" s="1068"/>
      <c r="CW102" s="1069"/>
      <c r="CX102" s="1205"/>
      <c r="CY102" s="1206"/>
      <c r="CZ102" s="1207"/>
      <c r="DA102" s="1188"/>
      <c r="DB102" s="1189"/>
      <c r="DC102" s="1189"/>
      <c r="DD102" s="1189"/>
      <c r="DE102" s="1190"/>
      <c r="DF102" s="1184"/>
      <c r="DG102" s="1188"/>
      <c r="DH102" s="1189"/>
      <c r="DI102" s="1189"/>
      <c r="DJ102" s="1190"/>
      <c r="DK102" s="1184"/>
      <c r="DL102" s="1188"/>
      <c r="DM102" s="1189"/>
      <c r="DN102" s="1189"/>
      <c r="DO102" s="1189"/>
      <c r="DP102" s="1190"/>
      <c r="DQ102" s="1184"/>
      <c r="DR102" s="1188"/>
      <c r="DS102" s="1189"/>
      <c r="DT102" s="1189"/>
      <c r="DU102" s="1189"/>
      <c r="DV102" s="1189"/>
      <c r="DW102" s="1026"/>
      <c r="DX102" s="865"/>
      <c r="DY102" s="865"/>
      <c r="DZ102" s="865"/>
      <c r="EA102" s="865"/>
      <c r="EB102" s="865"/>
      <c r="EC102" s="865"/>
      <c r="ED102" s="865"/>
      <c r="EE102" s="865"/>
      <c r="EF102" s="865"/>
      <c r="EG102" s="865"/>
      <c r="EH102" s="872"/>
      <c r="EI102" s="872"/>
      <c r="EJ102" s="862"/>
      <c r="EK102" s="862"/>
      <c r="EL102" s="865"/>
      <c r="EM102" s="865"/>
      <c r="EN102" s="865"/>
      <c r="EO102" s="865"/>
      <c r="EP102" s="835"/>
      <c r="EQ102" s="835"/>
      <c r="ER102" s="835"/>
      <c r="ES102" s="835"/>
      <c r="ET102" s="835"/>
      <c r="EU102" s="835"/>
      <c r="EV102" s="835"/>
      <c r="EW102" s="835"/>
      <c r="EX102" s="835"/>
      <c r="EY102" s="835"/>
      <c r="EZ102" s="835"/>
      <c r="FA102" s="835"/>
      <c r="FB102" s="835"/>
      <c r="FC102" s="835"/>
      <c r="FD102" s="835"/>
      <c r="FE102" s="835"/>
      <c r="FF102" s="835"/>
      <c r="FG102" s="835"/>
      <c r="FH102" s="835"/>
      <c r="FI102" s="835"/>
      <c r="FJ102" s="835"/>
      <c r="FK102" s="835"/>
      <c r="FL102" s="835"/>
      <c r="FM102" s="835"/>
      <c r="FN102" s="835"/>
      <c r="FO102" s="835"/>
      <c r="FP102" s="835"/>
      <c r="FQ102" s="835"/>
      <c r="FR102" s="835"/>
      <c r="FS102" s="835"/>
      <c r="FT102" s="835"/>
      <c r="FU102" s="835"/>
      <c r="FV102" s="835"/>
      <c r="FW102" s="835"/>
      <c r="FX102" s="835"/>
      <c r="FY102" s="835"/>
      <c r="FZ102" s="835"/>
      <c r="GA102" s="835"/>
      <c r="GB102" s="835"/>
      <c r="GC102" s="835"/>
      <c r="GD102" s="835"/>
      <c r="GE102" s="835"/>
      <c r="GF102" s="835"/>
      <c r="GG102" s="835"/>
      <c r="GH102" s="835"/>
      <c r="GI102" s="835"/>
    </row>
    <row r="103" spans="1:191" s="892" customFormat="1" ht="12" customHeight="1">
      <c r="A103" s="1231"/>
      <c r="B103" s="1233"/>
      <c r="C103" s="1235"/>
      <c r="D103" s="1238"/>
      <c r="E103" s="1239"/>
      <c r="F103" s="1239"/>
      <c r="G103" s="1239"/>
      <c r="H103" s="1239"/>
      <c r="I103" s="1239"/>
      <c r="J103" s="1239"/>
      <c r="K103" s="1256"/>
      <c r="L103" s="1258"/>
      <c r="M103" s="1279"/>
      <c r="N103" s="1199"/>
      <c r="O103" s="1262"/>
      <c r="P103" s="1262"/>
      <c r="Q103" s="1280"/>
      <c r="R103" s="1281"/>
      <c r="S103" s="1294"/>
      <c r="T103" s="1282"/>
      <c r="U103" s="1283"/>
      <c r="V103" s="1284"/>
      <c r="W103" s="1285"/>
      <c r="X103" s="1284"/>
      <c r="Y103" s="1285"/>
      <c r="Z103" s="1284"/>
      <c r="AA103" s="1285"/>
      <c r="AB103" s="1227"/>
      <c r="AC103" s="1228"/>
      <c r="AD103" s="1228"/>
      <c r="AE103" s="1229"/>
      <c r="AF103" s="1286"/>
      <c r="AG103" s="1287"/>
      <c r="AH103" s="1287"/>
      <c r="AI103" s="1288"/>
      <c r="AJ103" s="1286"/>
      <c r="AK103" s="1287"/>
      <c r="AL103" s="1287"/>
      <c r="AM103" s="1288"/>
      <c r="AN103" s="1286"/>
      <c r="AO103" s="1287"/>
      <c r="AP103" s="1287"/>
      <c r="AQ103" s="1288"/>
      <c r="AR103" s="1291"/>
      <c r="AS103" s="1292"/>
      <c r="AT103" s="1292"/>
      <c r="AU103" s="1292"/>
      <c r="AV103" s="1293"/>
      <c r="AW103" s="1196"/>
      <c r="AX103" s="1197"/>
      <c r="AY103" s="1197"/>
      <c r="AZ103" s="1197"/>
      <c r="BA103" s="1197"/>
      <c r="BB103" s="1197"/>
      <c r="BC103" s="1198"/>
      <c r="BD103" s="1196"/>
      <c r="BE103" s="1197"/>
      <c r="BF103" s="1197"/>
      <c r="BG103" s="1197"/>
      <c r="BH103" s="1197"/>
      <c r="BI103" s="1197"/>
      <c r="BJ103" s="1198"/>
      <c r="BK103" s="1078"/>
      <c r="BL103" s="1064"/>
      <c r="BM103" s="1064"/>
      <c r="BN103" s="1064"/>
      <c r="BO103" s="1064"/>
      <c r="BP103" s="1080"/>
      <c r="BQ103" s="1078"/>
      <c r="BR103" s="1064"/>
      <c r="BS103" s="1064"/>
      <c r="BT103" s="1064"/>
      <c r="BU103" s="1064"/>
      <c r="BV103" s="1080"/>
      <c r="BW103" s="1096"/>
      <c r="BX103" s="1064"/>
      <c r="BY103" s="1064"/>
      <c r="BZ103" s="1064"/>
      <c r="CA103" s="1064"/>
      <c r="CB103" s="1110"/>
      <c r="CC103" s="1096"/>
      <c r="CD103" s="1098"/>
      <c r="CE103" s="1059"/>
      <c r="CF103" s="1059"/>
      <c r="CG103" s="1059"/>
      <c r="CH103" s="1059"/>
      <c r="CI103" s="1059"/>
      <c r="CJ103" s="1093"/>
      <c r="CK103" s="1060"/>
      <c r="CL103" s="1059"/>
      <c r="CM103" s="1059"/>
      <c r="CN103" s="1059"/>
      <c r="CO103" s="1059"/>
      <c r="CP103" s="1059"/>
      <c r="CQ103" s="1076"/>
      <c r="CR103" s="1078"/>
      <c r="CS103" s="1064"/>
      <c r="CT103" s="1080"/>
      <c r="CU103" s="1070"/>
      <c r="CV103" s="1071"/>
      <c r="CW103" s="1072"/>
      <c r="CX103" s="1208"/>
      <c r="CY103" s="1209"/>
      <c r="CZ103" s="1210"/>
      <c r="DA103" s="1196"/>
      <c r="DB103" s="1197"/>
      <c r="DC103" s="1197"/>
      <c r="DD103" s="1197"/>
      <c r="DE103" s="1198"/>
      <c r="DF103" s="1199"/>
      <c r="DG103" s="1196"/>
      <c r="DH103" s="1197"/>
      <c r="DI103" s="1197"/>
      <c r="DJ103" s="1198"/>
      <c r="DK103" s="1199"/>
      <c r="DL103" s="1196"/>
      <c r="DM103" s="1197"/>
      <c r="DN103" s="1197"/>
      <c r="DO103" s="1197"/>
      <c r="DP103" s="1198"/>
      <c r="DQ103" s="1199"/>
      <c r="DR103" s="1196"/>
      <c r="DS103" s="1197"/>
      <c r="DT103" s="1197"/>
      <c r="DU103" s="1197"/>
      <c r="DV103" s="1197"/>
      <c r="DW103" s="1026"/>
      <c r="DX103" s="865"/>
      <c r="DY103" s="865"/>
      <c r="DZ103" s="865"/>
      <c r="EA103" s="865"/>
      <c r="EB103" s="865"/>
      <c r="EC103" s="865"/>
      <c r="ED103" s="865"/>
      <c r="EE103" s="865"/>
      <c r="EF103" s="865"/>
      <c r="EG103" s="865"/>
      <c r="EH103" s="872"/>
      <c r="EI103" s="872"/>
      <c r="EJ103" s="862"/>
      <c r="EK103" s="862"/>
      <c r="EL103" s="865">
        <f t="shared" ref="EL103" si="89">IF(OR(CU102=99.9,CU102=""),0,1)</f>
        <v>0</v>
      </c>
      <c r="EM103" s="865"/>
      <c r="EN103" s="865">
        <f>IF(入力3!AF55=" ",0,1)</f>
        <v>0</v>
      </c>
      <c r="EO103" s="865">
        <f>IF(EL103+EN103=0,0,1)</f>
        <v>0</v>
      </c>
      <c r="EP103" s="835"/>
      <c r="EQ103" s="835"/>
      <c r="ER103" s="835"/>
      <c r="ES103" s="835"/>
      <c r="ET103" s="835"/>
      <c r="EU103" s="835"/>
      <c r="EV103" s="835"/>
      <c r="EW103" s="835"/>
      <c r="EX103" s="835"/>
      <c r="EY103" s="835"/>
      <c r="EZ103" s="835"/>
      <c r="FA103" s="835"/>
      <c r="FB103" s="835"/>
      <c r="FC103" s="835"/>
      <c r="FD103" s="835"/>
      <c r="FE103" s="835"/>
      <c r="FF103" s="835"/>
      <c r="FG103" s="835"/>
      <c r="FH103" s="835"/>
      <c r="FI103" s="835"/>
      <c r="FJ103" s="835"/>
      <c r="FK103" s="835"/>
      <c r="FL103" s="835"/>
      <c r="FM103" s="835"/>
      <c r="FN103" s="835"/>
      <c r="FO103" s="835"/>
      <c r="FP103" s="835"/>
      <c r="FQ103" s="835"/>
      <c r="FR103" s="835"/>
      <c r="FS103" s="835"/>
      <c r="FT103" s="835"/>
      <c r="FU103" s="835"/>
      <c r="FV103" s="835"/>
      <c r="FW103" s="835"/>
      <c r="FX103" s="835"/>
      <c r="FY103" s="835"/>
      <c r="FZ103" s="835"/>
      <c r="GA103" s="835"/>
      <c r="GB103" s="835"/>
      <c r="GC103" s="835"/>
      <c r="GD103" s="835"/>
      <c r="GE103" s="835"/>
      <c r="GF103" s="835"/>
      <c r="GG103" s="835"/>
      <c r="GH103" s="835"/>
      <c r="GI103" s="835"/>
    </row>
    <row r="104" spans="1:191" s="892" customFormat="1" ht="12" customHeight="1">
      <c r="A104" s="1230"/>
      <c r="B104" s="1232">
        <v>4</v>
      </c>
      <c r="C104" s="1234">
        <v>4</v>
      </c>
      <c r="D104" s="1236"/>
      <c r="E104" s="1237"/>
      <c r="F104" s="1237"/>
      <c r="G104" s="1237"/>
      <c r="H104" s="1237"/>
      <c r="I104" s="1237"/>
      <c r="J104" s="1237"/>
      <c r="K104" s="1256" t="str">
        <f>IF(TRIM(入力1!A104)&lt;&gt;"",入力1!A104,"")</f>
        <v/>
      </c>
      <c r="L104" s="1258">
        <f>IF(TRIM(入力1!B104)&lt;&gt;"",入力1!B104,"")</f>
        <v>4</v>
      </c>
      <c r="M104" s="1260">
        <f>C104</f>
        <v>4</v>
      </c>
      <c r="N104" s="1184"/>
      <c r="O104" s="1262"/>
      <c r="P104" s="1262"/>
      <c r="Q104" s="1264"/>
      <c r="R104" s="1265"/>
      <c r="S104" s="1254"/>
      <c r="T104" s="1282"/>
      <c r="U104" s="1283"/>
      <c r="V104" s="1272"/>
      <c r="W104" s="1273"/>
      <c r="X104" s="1272"/>
      <c r="Y104" s="1273"/>
      <c r="Z104" s="1272"/>
      <c r="AA104" s="1273"/>
      <c r="AB104" s="1276"/>
      <c r="AC104" s="1277"/>
      <c r="AD104" s="1277"/>
      <c r="AE104" s="1278"/>
      <c r="AF104" s="1217"/>
      <c r="AG104" s="1218"/>
      <c r="AH104" s="1218"/>
      <c r="AI104" s="1219"/>
      <c r="AJ104" s="1217"/>
      <c r="AK104" s="1218"/>
      <c r="AL104" s="1218"/>
      <c r="AM104" s="1219"/>
      <c r="AN104" s="1217"/>
      <c r="AO104" s="1218"/>
      <c r="AP104" s="1218"/>
      <c r="AQ104" s="1219"/>
      <c r="AR104" s="1240"/>
      <c r="AS104" s="1241"/>
      <c r="AT104" s="1241"/>
      <c r="AU104" s="1241"/>
      <c r="AV104" s="1242"/>
      <c r="AW104" s="1188"/>
      <c r="AX104" s="1189"/>
      <c r="AY104" s="1189"/>
      <c r="AZ104" s="1189"/>
      <c r="BA104" s="1189"/>
      <c r="BB104" s="1189"/>
      <c r="BC104" s="1190"/>
      <c r="BD104" s="1188"/>
      <c r="BE104" s="1189"/>
      <c r="BF104" s="1189"/>
      <c r="BG104" s="1189"/>
      <c r="BH104" s="1189"/>
      <c r="BI104" s="1189"/>
      <c r="BJ104" s="1190"/>
      <c r="BK104" s="1077" t="str">
        <f>IF(TRIM(入力2!AL102)&lt;&gt;"",IF(入力2!AL102&gt;=100000,MID(TEXT(入力2!AL102,"000000"),1,1),""),"")</f>
        <v/>
      </c>
      <c r="BL104" s="1063" t="str">
        <f>IF(TRIM(入力2!AL102)&lt;&gt;"",IF(入力2!AL102&gt;=10000,MID(TEXT(入力2!AL102,"000000"),2,1),""),"")</f>
        <v/>
      </c>
      <c r="BM104" s="1063" t="str">
        <f>IF(TRIM(入力2!AL102)&lt;&gt;"",IF(入力2!AL102&gt;=1000,MID(TEXT(入力2!AL102,"000000"),3,1),""),"")</f>
        <v/>
      </c>
      <c r="BN104" s="1063" t="str">
        <f>IF(TRIM(入力2!AL102)&lt;&gt;"",IF(入力2!AL102&gt;=100,MID(TEXT(入力2!AL102,"000000"),4,1),""),"")</f>
        <v/>
      </c>
      <c r="BO104" s="1063" t="str">
        <f>IF(TRIM(入力2!AL102)&lt;&gt;"",IF(入力2!AL102&gt;=10,MID(TEXT(入力2!AL102,"000000"),5,1),""),"")</f>
        <v/>
      </c>
      <c r="BP104" s="1079" t="str">
        <f>IF(TRIM(入力2!AL102)&lt;&gt;"",IF(入力2!AL102&gt;=0,MID(TEXT(入力2!AL102,"000000"),6,1),""),"0")</f>
        <v>0</v>
      </c>
      <c r="BQ104" s="1077" t="str">
        <f>IF(TRIM(入力2!AM102)&lt;&gt;"",IF(入力2!AM102&gt;=100000,MID(TEXT(入力2!AM102,"000000"),1,1),""),"")</f>
        <v/>
      </c>
      <c r="BR104" s="1063" t="str">
        <f>IF(TRIM(入力2!AM102)&lt;&gt;"",IF(入力2!AM102&gt;=10000,MID(TEXT(入力2!AM102,"000000"),2,1),""),"")</f>
        <v/>
      </c>
      <c r="BS104" s="1063" t="str">
        <f>IF(TRIM(入力2!AM102)&lt;&gt;"",IF(入力2!AM102&gt;=1000,MID(TEXT(入力2!AM102,"000000"),3,1),""),"")</f>
        <v/>
      </c>
      <c r="BT104" s="1063" t="str">
        <f>IF(TRIM(入力2!AM102)&lt;&gt;"",IF(入力2!AM102&gt;=100,MID(TEXT(入力2!AM102,"000000"),4,1),""),"")</f>
        <v/>
      </c>
      <c r="BU104" s="1063" t="str">
        <f>IF(TRIM(入力2!AM102)&lt;&gt;"",IF(入力2!AM102&gt;=10,MID(TEXT(入力2!AM102,"000000"),5,1),""),"")</f>
        <v/>
      </c>
      <c r="BV104" s="1079" t="str">
        <f>IF(TRIM(入力2!AM102)&lt;&gt;"",IF(入力2!AM102&gt;=0,MID(TEXT(入力2!AM102,"000000"),6,1),""),"0")</f>
        <v>0</v>
      </c>
      <c r="BW104" s="1095" t="str">
        <f>IF(TRIM(SUM(入力2!AJ102:AK102))&lt;&gt;"",IF(SUM(入力2!AJ102:AK102)&gt;=100000,MID(TEXT(SUM(入力2!AJ102:AK102),"000000"),1,1),""),"")</f>
        <v/>
      </c>
      <c r="BX104" s="1063" t="str">
        <f>IF(TRIM(SUM(入力2!AJ102:AK102))&lt;&gt;"",IF(SUM(入力2!AJ102:AK102)&gt;=10000,MID(TEXT(SUM(入力2!AJ102:AK102),"000000"),2,1),""),"")</f>
        <v/>
      </c>
      <c r="BY104" s="1063" t="str">
        <f>IF(TRIM(SUM(入力2!AJ102:AK102))&lt;&gt;"",IF(SUM(入力2!AJ102:AK102)&gt;=1000,MID(TEXT(SUM(入力2!AJ102:AK102),"000000"),3,1),""),"")</f>
        <v/>
      </c>
      <c r="BZ104" s="1063" t="str">
        <f>IF(TRIM(SUM(入力2!AJ102:AK102))&lt;&gt;"",IF(SUM(入力2!AJ102:AK102)&gt;=100,MID(TEXT(SUM(入力2!AJ102:AK102),"000000"),4,1),""),"")</f>
        <v/>
      </c>
      <c r="CA104" s="1063" t="str">
        <f>IF(TRIM(SUM(入力2!AJ102:AK102))&lt;&gt;"",IF(SUM(入力2!AJ102:AK102)&gt;=10,MID(TEXT(SUM(入力2!AJ102:AK102),"000000"),5,1),""),"")</f>
        <v/>
      </c>
      <c r="CB104" s="1109" t="str">
        <f>IF(TRIM(SUM(入力2!AJ102:AK102))&lt;&gt;"",IF(SUM(入力2!AJ102:AK102)&gt;=0,MID(TEXT(SUM(入力2!AJ102:AK102),"000000"),6,1),""),"0")</f>
        <v>0</v>
      </c>
      <c r="CC104" s="1095" t="str">
        <f>IF(TRIM(入力3!$AF56)&lt;&gt;"",IF(入力3!$AF56&gt;=10000000,MID(TEXT(入力3!$AF56,"00000000"),1,1),""),"")</f>
        <v/>
      </c>
      <c r="CD104" s="1097" t="str">
        <f>IF(TRIM(入力3!$AF56)&lt;&gt;"",IF(入力3!$AF56&gt;=1000000,MID(TEXT(入力3!$AF56,"00000000"),2,1),""),"")</f>
        <v/>
      </c>
      <c r="CE104" s="1059" t="str">
        <f>IF(TRIM(入力3!$AF56)&lt;&gt;"",IF(入力3!$AF56&gt;=100000,MID(TEXT(入力3!$AF56,"00000000"),3,1),""),"")</f>
        <v/>
      </c>
      <c r="CF104" s="1059" t="str">
        <f>IF(TRIM(入力3!$AF56)&lt;&gt;"",IF(入力3!$AF56&gt;=10000,MID(TEXT(入力3!$AF56,"00000000"),4,1),""),"")</f>
        <v/>
      </c>
      <c r="CG104" s="1059" t="str">
        <f>IF(TRIM(入力3!$AF56)&lt;&gt;"",IF(入力3!$AF56&gt;=1000,MID(TEXT(入力3!$AF56,"00000000"),5,1),""),"")</f>
        <v/>
      </c>
      <c r="CH104" s="1059" t="str">
        <f>IF(TRIM(入力3!$AF56)&lt;&gt;"",IF(入力3!$AF56&gt;=100,MID(TEXT(入力3!$AF56,"00000000"),6,1),""),"")</f>
        <v/>
      </c>
      <c r="CI104" s="1059" t="str">
        <f>IF(TRIM(入力3!$AF56)&lt;&gt;"",IF(入力3!$AF56&gt;=10,MID(TEXT(入力3!$AF56,"00000000"),7,1),""),"")</f>
        <v/>
      </c>
      <c r="CJ104" s="1093" t="str">
        <f>IF(TRIM(入力3!$AF56)&lt;&gt;"",IF(入力3!$AF56&gt;=1,MID(TEXT(入力3!$AF56,"00000000"),8,1),""),"0")</f>
        <v>0</v>
      </c>
      <c r="CK104" s="1060" t="str">
        <f>IF(TRIM(SUMIF(入力3!$AA$9:$AE$9,"インフレ手当",入力3!AA56:AE56))&lt;&gt;"",IF(SUMIF(入力3!$AA$9:$AE$9,"インフレ手当",入力3!AA56:AE56)&gt;=1000000,MID(TEXT(SUMIF(入力3!$AA$9:$AE$9,"インフレ手当",入力3!AA56:AE56),"00000000"),2,1),""),"")</f>
        <v/>
      </c>
      <c r="CL104" s="1059" t="str">
        <f>IF(TRIM(SUMIF(入力3!$AA$9:$AE$9,"インフレ手当",入力3!AA56:AE56))&lt;&gt;"",IF(SUMIF(入力3!$AA$9:$AE$9,"インフレ手当",入力3!AA56:AE56)&gt;=100000,MID(TEXT(SUMIF(入力3!$AA$9:$AE$9,"インフレ手当",入力3!AA56:AE56),"00000000"),3,1),""),"")</f>
        <v/>
      </c>
      <c r="CM104" s="1059" t="str">
        <f>IF(TRIM(SUMIF(入力3!$AA$9:$AE$9,"インフレ手当",入力3!AA56:AE56))&lt;&gt;"",IF(SUMIF(入力3!$AA$9:$AE$9,"インフレ手当",入力3!AA56:AE56)&gt;=10000,MID(TEXT(SUMIF(入力3!$AA$9:$AE$9,"インフレ手当",入力3!AA56:AE56),"00000000"),4,1),""),"")</f>
        <v/>
      </c>
      <c r="CN104" s="1059" t="str">
        <f>IF(TRIM(SUMIF(入力3!$AA$9:$AE$9,"インフレ手当",入力3!AA56:AE56))&lt;&gt;"",IF(SUMIF(入力3!$AA$9:$AE$9,"インフレ手当",入力3!AA56:AE56)&gt;=1000,MID(TEXT(SUMIF(入力3!$AA$9:$AE$9,"インフレ手当",入力3!AA56:AE56),"00000000"),5,1),""),"")</f>
        <v/>
      </c>
      <c r="CO104" s="1059" t="str">
        <f>IF(TRIM(SUMIF(入力3!$AA$9:$AE$9,"インフレ手当",入力3!AA56:AE56))&lt;&gt;"",IF(SUMIF(入力3!$AA$9:$AE$9,"インフレ手当",入力3!AA56:AE56)&gt;=100,MID(TEXT(SUMIF(入力3!$AA$9:$AE$9,"インフレ手当",入力3!AA56:AE56),"00000000"),6,1),""),"")</f>
        <v/>
      </c>
      <c r="CP104" s="1059" t="str">
        <f>IF(TRIM(SUMIF(入力3!$AA$9:$AE$9,"インフレ手当",入力3!AA56:AE56))&lt;&gt;"",IF(SUMIF(入力3!$AA$9:$AE$9,"インフレ手当",入力3!AA56:AE56)&gt;=10,MID(TEXT(SUMIF(入力3!$AA$9:$AE$9,"インフレ手当",入力3!AA56:AE56),"00000000"),7,1),""),"")</f>
        <v/>
      </c>
      <c r="CQ104" s="1076" t="str">
        <f>IF(TRIM(SUMIF(入力3!$AA$9:$AE$9,"インフレ手当",入力3!AA56:AE56))&lt;&gt;"",IF(SUMIF(入力3!$AA$9:$AE$9,"インフレ手当",入力3!AA56:AE56)&gt;=1,MID(TEXT(SUMIF(入力3!$AA$9:$AE$9,"インフレ手当",入力3!AA56:AE56),"00000000"),8,1),""),"0")</f>
        <v/>
      </c>
      <c r="CR104" s="1077" t="str">
        <f>IF(EO105=0,"-",IF(TRIM(入力3!Z56)&lt;&gt;"",IF(入力3!Z56&gt;=100,MID(TEXT(入力3!Z56,"000"),1,1),""),"-"))</f>
        <v>-</v>
      </c>
      <c r="CS104" s="1063" t="str">
        <f>IF(EO105=0,"-",IF(TRIM(入力3!Z56)&lt;&gt;"",IF(入力3!Z56&gt;=10,MID(TEXT(入力3!Z56,"000"),2,1),""),"-"))</f>
        <v>-</v>
      </c>
      <c r="CT104" s="1079" t="str">
        <f>IF(EO105=0,"-",IF(TRIM(入力3!Z56)&lt;&gt;"",IF(入力3!Z56&gt;=1,MID(TEXT(入力3!Z56,"000"),3,1),""),"-"))</f>
        <v>-</v>
      </c>
      <c r="CU104" s="1067"/>
      <c r="CV104" s="1068"/>
      <c r="CW104" s="1069"/>
      <c r="CX104" s="1205"/>
      <c r="CY104" s="1206"/>
      <c r="CZ104" s="1207"/>
      <c r="DA104" s="1188"/>
      <c r="DB104" s="1189"/>
      <c r="DC104" s="1189"/>
      <c r="DD104" s="1189"/>
      <c r="DE104" s="1190"/>
      <c r="DF104" s="1184"/>
      <c r="DG104" s="1188"/>
      <c r="DH104" s="1189"/>
      <c r="DI104" s="1189"/>
      <c r="DJ104" s="1190"/>
      <c r="DK104" s="1184"/>
      <c r="DL104" s="1188"/>
      <c r="DM104" s="1189"/>
      <c r="DN104" s="1189"/>
      <c r="DO104" s="1189"/>
      <c r="DP104" s="1190"/>
      <c r="DQ104" s="1184"/>
      <c r="DR104" s="1188"/>
      <c r="DS104" s="1189"/>
      <c r="DT104" s="1189"/>
      <c r="DU104" s="1189"/>
      <c r="DV104" s="1189"/>
      <c r="DW104" s="1026"/>
      <c r="DX104" s="865"/>
      <c r="DY104" s="865"/>
      <c r="DZ104" s="865"/>
      <c r="EA104" s="865"/>
      <c r="EB104" s="865"/>
      <c r="EC104" s="865"/>
      <c r="ED104" s="865"/>
      <c r="EE104" s="865"/>
      <c r="EF104" s="865"/>
      <c r="EG104" s="865"/>
      <c r="EH104" s="872"/>
      <c r="EI104" s="872"/>
      <c r="EJ104" s="862"/>
      <c r="EK104" s="862"/>
      <c r="EL104" s="865"/>
      <c r="EM104" s="865"/>
      <c r="EN104" s="865"/>
      <c r="EO104" s="865"/>
      <c r="EP104" s="835"/>
      <c r="EQ104" s="835"/>
      <c r="ER104" s="835"/>
      <c r="ES104" s="835"/>
      <c r="ET104" s="835"/>
      <c r="EU104" s="835"/>
      <c r="EV104" s="835"/>
      <c r="EW104" s="835"/>
      <c r="EX104" s="835"/>
      <c r="EY104" s="835"/>
      <c r="EZ104" s="835"/>
      <c r="FA104" s="835"/>
      <c r="FB104" s="835"/>
      <c r="FC104" s="835"/>
      <c r="FD104" s="835"/>
      <c r="FE104" s="835"/>
      <c r="FF104" s="835"/>
      <c r="FG104" s="835"/>
      <c r="FH104" s="835"/>
      <c r="FI104" s="835"/>
      <c r="FJ104" s="835"/>
      <c r="FK104" s="835"/>
      <c r="FL104" s="835"/>
      <c r="FM104" s="835"/>
      <c r="FN104" s="835"/>
      <c r="FO104" s="835"/>
      <c r="FP104" s="835"/>
      <c r="FQ104" s="835"/>
      <c r="FR104" s="835"/>
      <c r="FS104" s="835"/>
      <c r="FT104" s="835"/>
      <c r="FU104" s="835"/>
      <c r="FV104" s="835"/>
      <c r="FW104" s="835"/>
      <c r="FX104" s="835"/>
      <c r="FY104" s="835"/>
      <c r="FZ104" s="835"/>
      <c r="GA104" s="835"/>
      <c r="GB104" s="835"/>
      <c r="GC104" s="835"/>
      <c r="GD104" s="835"/>
      <c r="GE104" s="835"/>
      <c r="GF104" s="835"/>
      <c r="GG104" s="835"/>
      <c r="GH104" s="835"/>
      <c r="GI104" s="835"/>
    </row>
    <row r="105" spans="1:191" s="892" customFormat="1" ht="12" customHeight="1">
      <c r="A105" s="1231"/>
      <c r="B105" s="1233"/>
      <c r="C105" s="1235"/>
      <c r="D105" s="1238"/>
      <c r="E105" s="1239"/>
      <c r="F105" s="1239"/>
      <c r="G105" s="1239"/>
      <c r="H105" s="1239"/>
      <c r="I105" s="1239"/>
      <c r="J105" s="1239"/>
      <c r="K105" s="1256"/>
      <c r="L105" s="1258"/>
      <c r="M105" s="1279"/>
      <c r="N105" s="1199"/>
      <c r="O105" s="1262"/>
      <c r="P105" s="1262"/>
      <c r="Q105" s="1280"/>
      <c r="R105" s="1281"/>
      <c r="S105" s="1294"/>
      <c r="T105" s="1282"/>
      <c r="U105" s="1283"/>
      <c r="V105" s="1284"/>
      <c r="W105" s="1285"/>
      <c r="X105" s="1284"/>
      <c r="Y105" s="1285"/>
      <c r="Z105" s="1284"/>
      <c r="AA105" s="1285"/>
      <c r="AB105" s="1227"/>
      <c r="AC105" s="1228"/>
      <c r="AD105" s="1228"/>
      <c r="AE105" s="1229"/>
      <c r="AF105" s="1286"/>
      <c r="AG105" s="1287"/>
      <c r="AH105" s="1287"/>
      <c r="AI105" s="1288"/>
      <c r="AJ105" s="1286"/>
      <c r="AK105" s="1287"/>
      <c r="AL105" s="1287"/>
      <c r="AM105" s="1288"/>
      <c r="AN105" s="1286"/>
      <c r="AO105" s="1287"/>
      <c r="AP105" s="1287"/>
      <c r="AQ105" s="1288"/>
      <c r="AR105" s="1291"/>
      <c r="AS105" s="1292"/>
      <c r="AT105" s="1292"/>
      <c r="AU105" s="1292"/>
      <c r="AV105" s="1293"/>
      <c r="AW105" s="1196"/>
      <c r="AX105" s="1197"/>
      <c r="AY105" s="1197"/>
      <c r="AZ105" s="1197"/>
      <c r="BA105" s="1197"/>
      <c r="BB105" s="1197"/>
      <c r="BC105" s="1198"/>
      <c r="BD105" s="1196"/>
      <c r="BE105" s="1197"/>
      <c r="BF105" s="1197"/>
      <c r="BG105" s="1197"/>
      <c r="BH105" s="1197"/>
      <c r="BI105" s="1197"/>
      <c r="BJ105" s="1198"/>
      <c r="BK105" s="1078"/>
      <c r="BL105" s="1064"/>
      <c r="BM105" s="1064"/>
      <c r="BN105" s="1064"/>
      <c r="BO105" s="1064"/>
      <c r="BP105" s="1080"/>
      <c r="BQ105" s="1078"/>
      <c r="BR105" s="1064"/>
      <c r="BS105" s="1064"/>
      <c r="BT105" s="1064"/>
      <c r="BU105" s="1064"/>
      <c r="BV105" s="1080"/>
      <c r="BW105" s="1096"/>
      <c r="BX105" s="1064"/>
      <c r="BY105" s="1064"/>
      <c r="BZ105" s="1064"/>
      <c r="CA105" s="1064"/>
      <c r="CB105" s="1110"/>
      <c r="CC105" s="1096"/>
      <c r="CD105" s="1098"/>
      <c r="CE105" s="1059"/>
      <c r="CF105" s="1059"/>
      <c r="CG105" s="1059"/>
      <c r="CH105" s="1059"/>
      <c r="CI105" s="1059"/>
      <c r="CJ105" s="1093"/>
      <c r="CK105" s="1060"/>
      <c r="CL105" s="1059"/>
      <c r="CM105" s="1059"/>
      <c r="CN105" s="1059"/>
      <c r="CO105" s="1059"/>
      <c r="CP105" s="1059"/>
      <c r="CQ105" s="1076"/>
      <c r="CR105" s="1078"/>
      <c r="CS105" s="1064"/>
      <c r="CT105" s="1080"/>
      <c r="CU105" s="1070"/>
      <c r="CV105" s="1071"/>
      <c r="CW105" s="1072"/>
      <c r="CX105" s="1208"/>
      <c r="CY105" s="1209"/>
      <c r="CZ105" s="1210"/>
      <c r="DA105" s="1196"/>
      <c r="DB105" s="1197"/>
      <c r="DC105" s="1197"/>
      <c r="DD105" s="1197"/>
      <c r="DE105" s="1198"/>
      <c r="DF105" s="1199"/>
      <c r="DG105" s="1196"/>
      <c r="DH105" s="1197"/>
      <c r="DI105" s="1197"/>
      <c r="DJ105" s="1198"/>
      <c r="DK105" s="1199"/>
      <c r="DL105" s="1196"/>
      <c r="DM105" s="1197"/>
      <c r="DN105" s="1197"/>
      <c r="DO105" s="1197"/>
      <c r="DP105" s="1198"/>
      <c r="DQ105" s="1199"/>
      <c r="DR105" s="1196"/>
      <c r="DS105" s="1197"/>
      <c r="DT105" s="1197"/>
      <c r="DU105" s="1197"/>
      <c r="DV105" s="1197"/>
      <c r="DW105" s="1026"/>
      <c r="DX105" s="865"/>
      <c r="DY105" s="865"/>
      <c r="DZ105" s="865"/>
      <c r="EA105" s="865"/>
      <c r="EB105" s="865"/>
      <c r="EC105" s="865"/>
      <c r="ED105" s="865"/>
      <c r="EE105" s="865"/>
      <c r="EF105" s="865"/>
      <c r="EG105" s="865"/>
      <c r="EH105" s="872"/>
      <c r="EI105" s="872"/>
      <c r="EJ105" s="862"/>
      <c r="EK105" s="862"/>
      <c r="EL105" s="865">
        <f t="shared" ref="EL105" si="90">IF(OR(CU104=99.9,CU104=""),0,1)</f>
        <v>0</v>
      </c>
      <c r="EM105" s="865"/>
      <c r="EN105" s="865">
        <f>IF(入力3!AF56=" ",0,1)</f>
        <v>0</v>
      </c>
      <c r="EO105" s="865">
        <f>IF(EL105+EN105=0,0,1)</f>
        <v>0</v>
      </c>
      <c r="EP105" s="835"/>
      <c r="EQ105" s="835"/>
      <c r="ER105" s="835"/>
      <c r="ES105" s="835"/>
      <c r="ET105" s="835"/>
      <c r="EU105" s="835"/>
      <c r="EV105" s="835"/>
      <c r="EW105" s="835"/>
      <c r="EX105" s="835"/>
      <c r="EY105" s="835"/>
      <c r="EZ105" s="835"/>
      <c r="FA105" s="835"/>
      <c r="FB105" s="835"/>
      <c r="FC105" s="835"/>
      <c r="FD105" s="835"/>
      <c r="FE105" s="835"/>
      <c r="FF105" s="835"/>
      <c r="FG105" s="835"/>
      <c r="FH105" s="835"/>
      <c r="FI105" s="835"/>
      <c r="FJ105" s="835"/>
      <c r="FK105" s="835"/>
      <c r="FL105" s="835"/>
      <c r="FM105" s="835"/>
      <c r="FN105" s="835"/>
      <c r="FO105" s="835"/>
      <c r="FP105" s="835"/>
      <c r="FQ105" s="835"/>
      <c r="FR105" s="835"/>
      <c r="FS105" s="835"/>
      <c r="FT105" s="835"/>
      <c r="FU105" s="835"/>
      <c r="FV105" s="835"/>
      <c r="FW105" s="835"/>
      <c r="FX105" s="835"/>
      <c r="FY105" s="835"/>
      <c r="FZ105" s="835"/>
      <c r="GA105" s="835"/>
      <c r="GB105" s="835"/>
      <c r="GC105" s="835"/>
      <c r="GD105" s="835"/>
      <c r="GE105" s="835"/>
      <c r="GF105" s="835"/>
      <c r="GG105" s="835"/>
      <c r="GH105" s="835"/>
      <c r="GI105" s="835"/>
    </row>
    <row r="106" spans="1:191" s="892" customFormat="1" ht="12" customHeight="1">
      <c r="A106" s="1230"/>
      <c r="B106" s="1232">
        <v>4</v>
      </c>
      <c r="C106" s="1234">
        <v>5</v>
      </c>
      <c r="D106" s="1236"/>
      <c r="E106" s="1237"/>
      <c r="F106" s="1237"/>
      <c r="G106" s="1237"/>
      <c r="H106" s="1237"/>
      <c r="I106" s="1237"/>
      <c r="J106" s="1237"/>
      <c r="K106" s="1256" t="str">
        <f>IF(TRIM(入力1!A106)&lt;&gt;"",入力1!A106,"")</f>
        <v/>
      </c>
      <c r="L106" s="1258">
        <f>IF(TRIM(入力1!B106)&lt;&gt;"",入力1!B106,"")</f>
        <v>4</v>
      </c>
      <c r="M106" s="1260">
        <f>C106</f>
        <v>5</v>
      </c>
      <c r="N106" s="1184"/>
      <c r="O106" s="1262"/>
      <c r="P106" s="1262"/>
      <c r="Q106" s="1264"/>
      <c r="R106" s="1265"/>
      <c r="S106" s="1254"/>
      <c r="T106" s="1282"/>
      <c r="U106" s="1283"/>
      <c r="V106" s="1272"/>
      <c r="W106" s="1273"/>
      <c r="X106" s="1272"/>
      <c r="Y106" s="1273"/>
      <c r="Z106" s="1272"/>
      <c r="AA106" s="1273"/>
      <c r="AB106" s="1276"/>
      <c r="AC106" s="1277"/>
      <c r="AD106" s="1277"/>
      <c r="AE106" s="1278"/>
      <c r="AF106" s="1217"/>
      <c r="AG106" s="1218"/>
      <c r="AH106" s="1218"/>
      <c r="AI106" s="1219"/>
      <c r="AJ106" s="1217"/>
      <c r="AK106" s="1218"/>
      <c r="AL106" s="1218"/>
      <c r="AM106" s="1219"/>
      <c r="AN106" s="1217"/>
      <c r="AO106" s="1218"/>
      <c r="AP106" s="1218"/>
      <c r="AQ106" s="1219"/>
      <c r="AR106" s="1240"/>
      <c r="AS106" s="1241"/>
      <c r="AT106" s="1241"/>
      <c r="AU106" s="1241"/>
      <c r="AV106" s="1242"/>
      <c r="AW106" s="1188"/>
      <c r="AX106" s="1189"/>
      <c r="AY106" s="1189"/>
      <c r="AZ106" s="1189"/>
      <c r="BA106" s="1189"/>
      <c r="BB106" s="1189"/>
      <c r="BC106" s="1190"/>
      <c r="BD106" s="1188"/>
      <c r="BE106" s="1189"/>
      <c r="BF106" s="1189"/>
      <c r="BG106" s="1189"/>
      <c r="BH106" s="1189"/>
      <c r="BI106" s="1189"/>
      <c r="BJ106" s="1190"/>
      <c r="BK106" s="1077" t="str">
        <f>IF(TRIM(入力2!AL104)&lt;&gt;"",IF(入力2!AL104&gt;=100000,MID(TEXT(入力2!AL104,"000000"),1,1),""),"")</f>
        <v/>
      </c>
      <c r="BL106" s="1063" t="str">
        <f>IF(TRIM(入力2!AL104)&lt;&gt;"",IF(入力2!AL104&gt;=10000,MID(TEXT(入力2!AL104,"000000"),2,1),""),"")</f>
        <v/>
      </c>
      <c r="BM106" s="1063" t="str">
        <f>IF(TRIM(入力2!AL104)&lt;&gt;"",IF(入力2!AL104&gt;=1000,MID(TEXT(入力2!AL104,"000000"),3,1),""),"")</f>
        <v/>
      </c>
      <c r="BN106" s="1063" t="str">
        <f>IF(TRIM(入力2!AL104)&lt;&gt;"",IF(入力2!AL104&gt;=100,MID(TEXT(入力2!AL104,"000000"),4,1),""),"")</f>
        <v/>
      </c>
      <c r="BO106" s="1063" t="str">
        <f>IF(TRIM(入力2!AL104)&lt;&gt;"",IF(入力2!AL104&gt;=10,MID(TEXT(入力2!AL104,"000000"),5,1),""),"")</f>
        <v/>
      </c>
      <c r="BP106" s="1079" t="str">
        <f>IF(TRIM(入力2!AL104)&lt;&gt;"",IF(入力2!AL104&gt;=0,MID(TEXT(入力2!AL104,"000000"),6,1),""),"0")</f>
        <v>0</v>
      </c>
      <c r="BQ106" s="1077" t="str">
        <f>IF(TRIM(入力2!AM104)&lt;&gt;"",IF(入力2!AM104&gt;=100000,MID(TEXT(入力2!AM104,"000000"),1,1),""),"")</f>
        <v/>
      </c>
      <c r="BR106" s="1063" t="str">
        <f>IF(TRIM(入力2!AM104)&lt;&gt;"",IF(入力2!AM104&gt;=10000,MID(TEXT(入力2!AM104,"000000"),2,1),""),"")</f>
        <v/>
      </c>
      <c r="BS106" s="1063" t="str">
        <f>IF(TRIM(入力2!AM104)&lt;&gt;"",IF(入力2!AM104&gt;=1000,MID(TEXT(入力2!AM104,"000000"),3,1),""),"")</f>
        <v/>
      </c>
      <c r="BT106" s="1063" t="str">
        <f>IF(TRIM(入力2!AM104)&lt;&gt;"",IF(入力2!AM104&gt;=100,MID(TEXT(入力2!AM104,"000000"),4,1),""),"")</f>
        <v/>
      </c>
      <c r="BU106" s="1063" t="str">
        <f>IF(TRIM(入力2!AM104)&lt;&gt;"",IF(入力2!AM104&gt;=10,MID(TEXT(入力2!AM104,"000000"),5,1),""),"")</f>
        <v/>
      </c>
      <c r="BV106" s="1079" t="str">
        <f>IF(TRIM(入力2!AM104)&lt;&gt;"",IF(入力2!AM104&gt;=0,MID(TEXT(入力2!AM104,"000000"),6,1),""),"0")</f>
        <v>0</v>
      </c>
      <c r="BW106" s="1095" t="str">
        <f>IF(TRIM(SUM(入力2!AJ104:AK104))&lt;&gt;"",IF(SUM(入力2!AJ104:AK104)&gt;=100000,MID(TEXT(SUM(入力2!AJ104:AK104),"000000"),1,1),""),"")</f>
        <v/>
      </c>
      <c r="BX106" s="1063" t="str">
        <f>IF(TRIM(SUM(入力2!AJ104:AK104))&lt;&gt;"",IF(SUM(入力2!AJ104:AK104)&gt;=10000,MID(TEXT(SUM(入力2!AJ104:AK104),"000000"),2,1),""),"")</f>
        <v/>
      </c>
      <c r="BY106" s="1063" t="str">
        <f>IF(TRIM(SUM(入力2!AJ104:AK104))&lt;&gt;"",IF(SUM(入力2!AJ104:AK104)&gt;=1000,MID(TEXT(SUM(入力2!AJ104:AK104),"000000"),3,1),""),"")</f>
        <v/>
      </c>
      <c r="BZ106" s="1063" t="str">
        <f>IF(TRIM(SUM(入力2!AJ104:AK104))&lt;&gt;"",IF(SUM(入力2!AJ104:AK104)&gt;=100,MID(TEXT(SUM(入力2!AJ104:AK104),"000000"),4,1),""),"")</f>
        <v/>
      </c>
      <c r="CA106" s="1063" t="str">
        <f>IF(TRIM(SUM(入力2!AJ104:AK104))&lt;&gt;"",IF(SUM(入力2!AJ104:AK104)&gt;=10,MID(TEXT(SUM(入力2!AJ104:AK104),"000000"),5,1),""),"")</f>
        <v/>
      </c>
      <c r="CB106" s="1109" t="str">
        <f>IF(TRIM(SUM(入力2!AJ104:AK104))&lt;&gt;"",IF(SUM(入力2!AJ104:AK104)&gt;=0,MID(TEXT(SUM(入力2!AJ104:AK104),"000000"),6,1),""),"0")</f>
        <v>0</v>
      </c>
      <c r="CC106" s="1095" t="str">
        <f>IF(TRIM(入力3!$AF57)&lt;&gt;"",IF(入力3!$AF57&gt;=10000000,MID(TEXT(入力3!$AF57,"00000000"),1,1),""),"")</f>
        <v/>
      </c>
      <c r="CD106" s="1097" t="str">
        <f>IF(TRIM(入力3!$AF57)&lt;&gt;"",IF(入力3!$AF57&gt;=1000000,MID(TEXT(入力3!$AF57,"00000000"),2,1),""),"")</f>
        <v/>
      </c>
      <c r="CE106" s="1059" t="str">
        <f>IF(TRIM(入力3!$AF57)&lt;&gt;"",IF(入力3!$AF57&gt;=100000,MID(TEXT(入力3!$AF57,"00000000"),3,1),""),"")</f>
        <v/>
      </c>
      <c r="CF106" s="1059" t="str">
        <f>IF(TRIM(入力3!$AF57)&lt;&gt;"",IF(入力3!$AF57&gt;=10000,MID(TEXT(入力3!$AF57,"00000000"),4,1),""),"")</f>
        <v/>
      </c>
      <c r="CG106" s="1059" t="str">
        <f>IF(TRIM(入力3!$AF57)&lt;&gt;"",IF(入力3!$AF57&gt;=1000,MID(TEXT(入力3!$AF57,"00000000"),5,1),""),"")</f>
        <v/>
      </c>
      <c r="CH106" s="1059" t="str">
        <f>IF(TRIM(入力3!$AF57)&lt;&gt;"",IF(入力3!$AF57&gt;=100,MID(TEXT(入力3!$AF57,"00000000"),6,1),""),"")</f>
        <v/>
      </c>
      <c r="CI106" s="1059" t="str">
        <f>IF(TRIM(入力3!$AF57)&lt;&gt;"",IF(入力3!$AF57&gt;=10,MID(TEXT(入力3!$AF57,"00000000"),7,1),""),"")</f>
        <v/>
      </c>
      <c r="CJ106" s="1093" t="str">
        <f>IF(TRIM(入力3!$AF57)&lt;&gt;"",IF(入力3!$AF57&gt;=1,MID(TEXT(入力3!$AF57,"00000000"),8,1),""),"0")</f>
        <v>0</v>
      </c>
      <c r="CK106" s="1060" t="str">
        <f>IF(TRIM(SUMIF(入力3!$AA$9:$AE$9,"インフレ手当",入力3!AA57:AE57))&lt;&gt;"",IF(SUMIF(入力3!$AA$9:$AE$9,"インフレ手当",入力3!AA57:AE57)&gt;=1000000,MID(TEXT(SUMIF(入力3!$AA$9:$AE$9,"インフレ手当",入力3!AA57:AE57),"00000000"),2,1),""),"")</f>
        <v/>
      </c>
      <c r="CL106" s="1059" t="str">
        <f>IF(TRIM(SUMIF(入力3!$AA$9:$AE$9,"インフレ手当",入力3!AA57:AE57))&lt;&gt;"",IF(SUMIF(入力3!$AA$9:$AE$9,"インフレ手当",入力3!AA57:AE57)&gt;=100000,MID(TEXT(SUMIF(入力3!$AA$9:$AE$9,"インフレ手当",入力3!AA57:AE57),"00000000"),3,1),""),"")</f>
        <v/>
      </c>
      <c r="CM106" s="1059" t="str">
        <f>IF(TRIM(SUMIF(入力3!$AA$9:$AE$9,"インフレ手当",入力3!AA57:AE57))&lt;&gt;"",IF(SUMIF(入力3!$AA$9:$AE$9,"インフレ手当",入力3!AA57:AE57)&gt;=10000,MID(TEXT(SUMIF(入力3!$AA$9:$AE$9,"インフレ手当",入力3!AA57:AE57),"00000000"),4,1),""),"")</f>
        <v/>
      </c>
      <c r="CN106" s="1059" t="str">
        <f>IF(TRIM(SUMIF(入力3!$AA$9:$AE$9,"インフレ手当",入力3!AA57:AE57))&lt;&gt;"",IF(SUMIF(入力3!$AA$9:$AE$9,"インフレ手当",入力3!AA57:AE57)&gt;=1000,MID(TEXT(SUMIF(入力3!$AA$9:$AE$9,"インフレ手当",入力3!AA57:AE57),"00000000"),5,1),""),"")</f>
        <v/>
      </c>
      <c r="CO106" s="1059" t="str">
        <f>IF(TRIM(SUMIF(入力3!$AA$9:$AE$9,"インフレ手当",入力3!AA57:AE57))&lt;&gt;"",IF(SUMIF(入力3!$AA$9:$AE$9,"インフレ手当",入力3!AA57:AE57)&gt;=100,MID(TEXT(SUMIF(入力3!$AA$9:$AE$9,"インフレ手当",入力3!AA57:AE57),"00000000"),6,1),""),"")</f>
        <v/>
      </c>
      <c r="CP106" s="1059" t="str">
        <f>IF(TRIM(SUMIF(入力3!$AA$9:$AE$9,"インフレ手当",入力3!AA57:AE57))&lt;&gt;"",IF(SUMIF(入力3!$AA$9:$AE$9,"インフレ手当",入力3!AA57:AE57)&gt;=10,MID(TEXT(SUMIF(入力3!$AA$9:$AE$9,"インフレ手当",入力3!AA57:AE57),"00000000"),7,1),""),"")</f>
        <v/>
      </c>
      <c r="CQ106" s="1076" t="str">
        <f>IF(TRIM(SUMIF(入力3!$AA$9:$AE$9,"インフレ手当",入力3!AA57:AE57))&lt;&gt;"",IF(SUMIF(入力3!$AA$9:$AE$9,"インフレ手当",入力3!AA57:AE57)&gt;=1,MID(TEXT(SUMIF(入力3!$AA$9:$AE$9,"インフレ手当",入力3!AA57:AE57),"00000000"),8,1),""),"0")</f>
        <v/>
      </c>
      <c r="CR106" s="1077" t="str">
        <f>IF(EO107=0,"-",IF(TRIM(入力3!Z57)&lt;&gt;"",IF(入力3!Z57&gt;=100,MID(TEXT(入力3!Z57,"000"),1,1),""),"-"))</f>
        <v>-</v>
      </c>
      <c r="CS106" s="1063" t="str">
        <f>IF(EO107=0,"-",IF(TRIM(入力3!Z57)&lt;&gt;"",IF(入力3!Z57&gt;=10,MID(TEXT(入力3!Z57,"000"),2,1),""),"-"))</f>
        <v>-</v>
      </c>
      <c r="CT106" s="1079" t="str">
        <f>IF(EO107=0,"-",IF(TRIM(入力3!Z57)&lt;&gt;"",IF(入力3!Z57&gt;=1,MID(TEXT(入力3!Z57,"000"),3,1),""),"-"))</f>
        <v>-</v>
      </c>
      <c r="CU106" s="1067"/>
      <c r="CV106" s="1068"/>
      <c r="CW106" s="1069"/>
      <c r="CX106" s="1205"/>
      <c r="CY106" s="1206"/>
      <c r="CZ106" s="1207"/>
      <c r="DA106" s="1188"/>
      <c r="DB106" s="1189"/>
      <c r="DC106" s="1189"/>
      <c r="DD106" s="1189"/>
      <c r="DE106" s="1190"/>
      <c r="DF106" s="1184"/>
      <c r="DG106" s="1188"/>
      <c r="DH106" s="1189"/>
      <c r="DI106" s="1189"/>
      <c r="DJ106" s="1190"/>
      <c r="DK106" s="1184"/>
      <c r="DL106" s="1188"/>
      <c r="DM106" s="1189"/>
      <c r="DN106" s="1189"/>
      <c r="DO106" s="1189"/>
      <c r="DP106" s="1190"/>
      <c r="DQ106" s="1184"/>
      <c r="DR106" s="1188"/>
      <c r="DS106" s="1189"/>
      <c r="DT106" s="1189"/>
      <c r="DU106" s="1189"/>
      <c r="DV106" s="1189"/>
      <c r="DW106" s="1026"/>
      <c r="DX106" s="865"/>
      <c r="DY106" s="865"/>
      <c r="DZ106" s="865"/>
      <c r="EA106" s="865"/>
      <c r="EB106" s="865"/>
      <c r="EC106" s="865"/>
      <c r="ED106" s="865"/>
      <c r="EE106" s="865"/>
      <c r="EF106" s="865"/>
      <c r="EG106" s="865"/>
      <c r="EH106" s="872"/>
      <c r="EI106" s="872"/>
      <c r="EJ106" s="862"/>
      <c r="EK106" s="862"/>
      <c r="EL106" s="865"/>
      <c r="EM106" s="865"/>
      <c r="EN106" s="865"/>
      <c r="EO106" s="865"/>
      <c r="EP106" s="835"/>
      <c r="EQ106" s="835"/>
      <c r="ER106" s="835"/>
      <c r="ES106" s="835"/>
      <c r="ET106" s="835"/>
      <c r="EU106" s="835"/>
      <c r="EV106" s="835"/>
      <c r="EW106" s="835"/>
      <c r="EX106" s="835"/>
      <c r="EY106" s="835"/>
      <c r="EZ106" s="835"/>
      <c r="FA106" s="835"/>
      <c r="FB106" s="835"/>
      <c r="FC106" s="835"/>
      <c r="FD106" s="835"/>
      <c r="FE106" s="835"/>
      <c r="FF106" s="835"/>
      <c r="FG106" s="835"/>
      <c r="FH106" s="835"/>
      <c r="FI106" s="835"/>
      <c r="FJ106" s="835"/>
      <c r="FK106" s="835"/>
      <c r="FL106" s="835"/>
      <c r="FM106" s="835"/>
      <c r="FN106" s="835"/>
      <c r="FO106" s="835"/>
      <c r="FP106" s="835"/>
      <c r="FQ106" s="835"/>
      <c r="FR106" s="835"/>
      <c r="FS106" s="835"/>
      <c r="FT106" s="835"/>
      <c r="FU106" s="835"/>
      <c r="FV106" s="835"/>
      <c r="FW106" s="835"/>
      <c r="FX106" s="835"/>
      <c r="FY106" s="835"/>
      <c r="FZ106" s="835"/>
      <c r="GA106" s="835"/>
      <c r="GB106" s="835"/>
      <c r="GC106" s="835"/>
      <c r="GD106" s="835"/>
      <c r="GE106" s="835"/>
      <c r="GF106" s="835"/>
      <c r="GG106" s="835"/>
      <c r="GH106" s="835"/>
      <c r="GI106" s="835"/>
    </row>
    <row r="107" spans="1:191" s="892" customFormat="1" ht="12" customHeight="1">
      <c r="A107" s="1231"/>
      <c r="B107" s="1233"/>
      <c r="C107" s="1235"/>
      <c r="D107" s="1238"/>
      <c r="E107" s="1239"/>
      <c r="F107" s="1239"/>
      <c r="G107" s="1239"/>
      <c r="H107" s="1239"/>
      <c r="I107" s="1239"/>
      <c r="J107" s="1239"/>
      <c r="K107" s="1256"/>
      <c r="L107" s="1258"/>
      <c r="M107" s="1279"/>
      <c r="N107" s="1199"/>
      <c r="O107" s="1262"/>
      <c r="P107" s="1262"/>
      <c r="Q107" s="1280"/>
      <c r="R107" s="1281"/>
      <c r="S107" s="1294"/>
      <c r="T107" s="1282"/>
      <c r="U107" s="1283"/>
      <c r="V107" s="1284"/>
      <c r="W107" s="1285"/>
      <c r="X107" s="1284"/>
      <c r="Y107" s="1285"/>
      <c r="Z107" s="1284"/>
      <c r="AA107" s="1285"/>
      <c r="AB107" s="1227"/>
      <c r="AC107" s="1228"/>
      <c r="AD107" s="1228"/>
      <c r="AE107" s="1229"/>
      <c r="AF107" s="1286"/>
      <c r="AG107" s="1287"/>
      <c r="AH107" s="1287"/>
      <c r="AI107" s="1288"/>
      <c r="AJ107" s="1286"/>
      <c r="AK107" s="1287"/>
      <c r="AL107" s="1287"/>
      <c r="AM107" s="1288"/>
      <c r="AN107" s="1286"/>
      <c r="AO107" s="1287"/>
      <c r="AP107" s="1287"/>
      <c r="AQ107" s="1288"/>
      <c r="AR107" s="1291"/>
      <c r="AS107" s="1292"/>
      <c r="AT107" s="1292"/>
      <c r="AU107" s="1292"/>
      <c r="AV107" s="1293"/>
      <c r="AW107" s="1196"/>
      <c r="AX107" s="1197"/>
      <c r="AY107" s="1197"/>
      <c r="AZ107" s="1197"/>
      <c r="BA107" s="1197"/>
      <c r="BB107" s="1197"/>
      <c r="BC107" s="1198"/>
      <c r="BD107" s="1196"/>
      <c r="BE107" s="1197"/>
      <c r="BF107" s="1197"/>
      <c r="BG107" s="1197"/>
      <c r="BH107" s="1197"/>
      <c r="BI107" s="1197"/>
      <c r="BJ107" s="1198"/>
      <c r="BK107" s="1078"/>
      <c r="BL107" s="1064"/>
      <c r="BM107" s="1064"/>
      <c r="BN107" s="1064"/>
      <c r="BO107" s="1064"/>
      <c r="BP107" s="1080"/>
      <c r="BQ107" s="1078"/>
      <c r="BR107" s="1064"/>
      <c r="BS107" s="1064"/>
      <c r="BT107" s="1064"/>
      <c r="BU107" s="1064"/>
      <c r="BV107" s="1080"/>
      <c r="BW107" s="1096"/>
      <c r="BX107" s="1064"/>
      <c r="BY107" s="1064"/>
      <c r="BZ107" s="1064"/>
      <c r="CA107" s="1064"/>
      <c r="CB107" s="1110"/>
      <c r="CC107" s="1096"/>
      <c r="CD107" s="1098"/>
      <c r="CE107" s="1059"/>
      <c r="CF107" s="1059"/>
      <c r="CG107" s="1059"/>
      <c r="CH107" s="1059"/>
      <c r="CI107" s="1059"/>
      <c r="CJ107" s="1093"/>
      <c r="CK107" s="1060"/>
      <c r="CL107" s="1059"/>
      <c r="CM107" s="1059"/>
      <c r="CN107" s="1059"/>
      <c r="CO107" s="1059"/>
      <c r="CP107" s="1059"/>
      <c r="CQ107" s="1076"/>
      <c r="CR107" s="1078"/>
      <c r="CS107" s="1064"/>
      <c r="CT107" s="1080"/>
      <c r="CU107" s="1070"/>
      <c r="CV107" s="1071"/>
      <c r="CW107" s="1072"/>
      <c r="CX107" s="1208"/>
      <c r="CY107" s="1209"/>
      <c r="CZ107" s="1210"/>
      <c r="DA107" s="1196"/>
      <c r="DB107" s="1197"/>
      <c r="DC107" s="1197"/>
      <c r="DD107" s="1197"/>
      <c r="DE107" s="1198"/>
      <c r="DF107" s="1199"/>
      <c r="DG107" s="1196"/>
      <c r="DH107" s="1197"/>
      <c r="DI107" s="1197"/>
      <c r="DJ107" s="1198"/>
      <c r="DK107" s="1199"/>
      <c r="DL107" s="1196"/>
      <c r="DM107" s="1197"/>
      <c r="DN107" s="1197"/>
      <c r="DO107" s="1197"/>
      <c r="DP107" s="1198"/>
      <c r="DQ107" s="1199"/>
      <c r="DR107" s="1196"/>
      <c r="DS107" s="1197"/>
      <c r="DT107" s="1197"/>
      <c r="DU107" s="1197"/>
      <c r="DV107" s="1197"/>
      <c r="DW107" s="1026"/>
      <c r="DX107" s="865"/>
      <c r="DY107" s="865"/>
      <c r="DZ107" s="865"/>
      <c r="EA107" s="865"/>
      <c r="EB107" s="865"/>
      <c r="EC107" s="865"/>
      <c r="ED107" s="865"/>
      <c r="EE107" s="865"/>
      <c r="EF107" s="865"/>
      <c r="EG107" s="865"/>
      <c r="EH107" s="872"/>
      <c r="EI107" s="872"/>
      <c r="EJ107" s="862"/>
      <c r="EK107" s="862"/>
      <c r="EL107" s="865">
        <f t="shared" ref="EL107" si="91">IF(OR(CU106=99.9,CU106=""),0,1)</f>
        <v>0</v>
      </c>
      <c r="EM107" s="865"/>
      <c r="EN107" s="865">
        <f>IF(入力3!AF57=" ",0,1)</f>
        <v>0</v>
      </c>
      <c r="EO107" s="865">
        <f>IF(EL107+EN107=0,0,1)</f>
        <v>0</v>
      </c>
      <c r="EP107" s="835"/>
      <c r="EQ107" s="835"/>
      <c r="ER107" s="835"/>
      <c r="ES107" s="835"/>
      <c r="ET107" s="835"/>
      <c r="EU107" s="835"/>
      <c r="EV107" s="835"/>
      <c r="EW107" s="835"/>
      <c r="EX107" s="835"/>
      <c r="EY107" s="835"/>
      <c r="EZ107" s="835"/>
      <c r="FA107" s="835"/>
      <c r="FB107" s="835"/>
      <c r="FC107" s="835"/>
      <c r="FD107" s="835"/>
      <c r="FE107" s="835"/>
      <c r="FF107" s="835"/>
      <c r="FG107" s="835"/>
      <c r="FH107" s="835"/>
      <c r="FI107" s="835"/>
      <c r="FJ107" s="835"/>
      <c r="FK107" s="835"/>
      <c r="FL107" s="835"/>
      <c r="FM107" s="835"/>
      <c r="FN107" s="835"/>
      <c r="FO107" s="835"/>
      <c r="FP107" s="835"/>
      <c r="FQ107" s="835"/>
      <c r="FR107" s="835"/>
      <c r="FS107" s="835"/>
      <c r="FT107" s="835"/>
      <c r="FU107" s="835"/>
      <c r="FV107" s="835"/>
      <c r="FW107" s="835"/>
      <c r="FX107" s="835"/>
      <c r="FY107" s="835"/>
      <c r="FZ107" s="835"/>
      <c r="GA107" s="835"/>
      <c r="GB107" s="835"/>
      <c r="GC107" s="835"/>
      <c r="GD107" s="835"/>
      <c r="GE107" s="835"/>
      <c r="GF107" s="835"/>
      <c r="GG107" s="835"/>
      <c r="GH107" s="835"/>
      <c r="GI107" s="835"/>
    </row>
    <row r="108" spans="1:191" s="892" customFormat="1" ht="12" customHeight="1">
      <c r="A108" s="1230"/>
      <c r="B108" s="1232">
        <v>4</v>
      </c>
      <c r="C108" s="1234">
        <v>6</v>
      </c>
      <c r="D108" s="1236"/>
      <c r="E108" s="1237"/>
      <c r="F108" s="1237"/>
      <c r="G108" s="1237"/>
      <c r="H108" s="1237"/>
      <c r="I108" s="1237"/>
      <c r="J108" s="1237"/>
      <c r="K108" s="1256" t="str">
        <f>IF(TRIM(入力1!A108)&lt;&gt;"",入力1!A108,"")</f>
        <v/>
      </c>
      <c r="L108" s="1258">
        <f>IF(TRIM(入力1!B108)&lt;&gt;"",入力1!B108,"")</f>
        <v>4</v>
      </c>
      <c r="M108" s="1260">
        <f>C108</f>
        <v>6</v>
      </c>
      <c r="N108" s="1184"/>
      <c r="O108" s="1262"/>
      <c r="P108" s="1262"/>
      <c r="Q108" s="1264"/>
      <c r="R108" s="1265"/>
      <c r="S108" s="1254"/>
      <c r="T108" s="1282"/>
      <c r="U108" s="1283"/>
      <c r="V108" s="1272"/>
      <c r="W108" s="1273"/>
      <c r="X108" s="1272"/>
      <c r="Y108" s="1273"/>
      <c r="Z108" s="1272"/>
      <c r="AA108" s="1273"/>
      <c r="AB108" s="1276"/>
      <c r="AC108" s="1277"/>
      <c r="AD108" s="1277"/>
      <c r="AE108" s="1278"/>
      <c r="AF108" s="1217"/>
      <c r="AG108" s="1218"/>
      <c r="AH108" s="1218"/>
      <c r="AI108" s="1219"/>
      <c r="AJ108" s="1217"/>
      <c r="AK108" s="1218"/>
      <c r="AL108" s="1218"/>
      <c r="AM108" s="1219"/>
      <c r="AN108" s="1217"/>
      <c r="AO108" s="1218"/>
      <c r="AP108" s="1218"/>
      <c r="AQ108" s="1219"/>
      <c r="AR108" s="1240"/>
      <c r="AS108" s="1241"/>
      <c r="AT108" s="1241"/>
      <c r="AU108" s="1241"/>
      <c r="AV108" s="1242"/>
      <c r="AW108" s="1188"/>
      <c r="AX108" s="1189"/>
      <c r="AY108" s="1189"/>
      <c r="AZ108" s="1189"/>
      <c r="BA108" s="1189"/>
      <c r="BB108" s="1189"/>
      <c r="BC108" s="1190"/>
      <c r="BD108" s="1188"/>
      <c r="BE108" s="1189"/>
      <c r="BF108" s="1189"/>
      <c r="BG108" s="1189"/>
      <c r="BH108" s="1189"/>
      <c r="BI108" s="1189"/>
      <c r="BJ108" s="1190"/>
      <c r="BK108" s="1077" t="str">
        <f>IF(TRIM(入力2!AL106)&lt;&gt;"",IF(入力2!AL106&gt;=100000,MID(TEXT(入力2!AL106,"000000"),1,1),""),"")</f>
        <v/>
      </c>
      <c r="BL108" s="1063" t="str">
        <f>IF(TRIM(入力2!AL106)&lt;&gt;"",IF(入力2!AL106&gt;=10000,MID(TEXT(入力2!AL106,"000000"),2,1),""),"")</f>
        <v/>
      </c>
      <c r="BM108" s="1063" t="str">
        <f>IF(TRIM(入力2!AL106)&lt;&gt;"",IF(入力2!AL106&gt;=1000,MID(TEXT(入力2!AL106,"000000"),3,1),""),"")</f>
        <v/>
      </c>
      <c r="BN108" s="1063" t="str">
        <f>IF(TRIM(入力2!AL106)&lt;&gt;"",IF(入力2!AL106&gt;=100,MID(TEXT(入力2!AL106,"000000"),4,1),""),"")</f>
        <v/>
      </c>
      <c r="BO108" s="1063" t="str">
        <f>IF(TRIM(入力2!AL106)&lt;&gt;"",IF(入力2!AL106&gt;=10,MID(TEXT(入力2!AL106,"000000"),5,1),""),"")</f>
        <v/>
      </c>
      <c r="BP108" s="1079" t="str">
        <f>IF(TRIM(入力2!AL106)&lt;&gt;"",IF(入力2!AL106&gt;=0,MID(TEXT(入力2!AL106,"000000"),6,1),""),"0")</f>
        <v>0</v>
      </c>
      <c r="BQ108" s="1077" t="str">
        <f>IF(TRIM(入力2!AM106)&lt;&gt;"",IF(入力2!AM106&gt;=100000,MID(TEXT(入力2!AM106,"000000"),1,1),""),"")</f>
        <v/>
      </c>
      <c r="BR108" s="1063" t="str">
        <f>IF(TRIM(入力2!AM106)&lt;&gt;"",IF(入力2!AM106&gt;=10000,MID(TEXT(入力2!AM106,"000000"),2,1),""),"")</f>
        <v/>
      </c>
      <c r="BS108" s="1063" t="str">
        <f>IF(TRIM(入力2!AM106)&lt;&gt;"",IF(入力2!AM106&gt;=1000,MID(TEXT(入力2!AM106,"000000"),3,1),""),"")</f>
        <v/>
      </c>
      <c r="BT108" s="1063" t="str">
        <f>IF(TRIM(入力2!AM106)&lt;&gt;"",IF(入力2!AM106&gt;=100,MID(TEXT(入力2!AM106,"000000"),4,1),""),"")</f>
        <v/>
      </c>
      <c r="BU108" s="1063" t="str">
        <f>IF(TRIM(入力2!AM106)&lt;&gt;"",IF(入力2!AM106&gt;=10,MID(TEXT(入力2!AM106,"000000"),5,1),""),"")</f>
        <v/>
      </c>
      <c r="BV108" s="1079" t="str">
        <f>IF(TRIM(入力2!AM106)&lt;&gt;"",IF(入力2!AM106&gt;=0,MID(TEXT(入力2!AM106,"000000"),6,1),""),"0")</f>
        <v>0</v>
      </c>
      <c r="BW108" s="1095" t="str">
        <f>IF(TRIM(SUM(入力2!AJ106:AK106))&lt;&gt;"",IF(SUM(入力2!AJ106:AK106)&gt;=100000,MID(TEXT(SUM(入力2!AJ106:AK106),"000000"),1,1),""),"")</f>
        <v/>
      </c>
      <c r="BX108" s="1063" t="str">
        <f>IF(TRIM(SUM(入力2!AJ106:AK106))&lt;&gt;"",IF(SUM(入力2!AJ106:AK106)&gt;=10000,MID(TEXT(SUM(入力2!AJ106:AK106),"000000"),2,1),""),"")</f>
        <v/>
      </c>
      <c r="BY108" s="1063" t="str">
        <f>IF(TRIM(SUM(入力2!AJ106:AK106))&lt;&gt;"",IF(SUM(入力2!AJ106:AK106)&gt;=1000,MID(TEXT(SUM(入力2!AJ106:AK106),"000000"),3,1),""),"")</f>
        <v/>
      </c>
      <c r="BZ108" s="1063" t="str">
        <f>IF(TRIM(SUM(入力2!AJ106:AK106))&lt;&gt;"",IF(SUM(入力2!AJ106:AK106)&gt;=100,MID(TEXT(SUM(入力2!AJ106:AK106),"000000"),4,1),""),"")</f>
        <v/>
      </c>
      <c r="CA108" s="1063" t="str">
        <f>IF(TRIM(SUM(入力2!AJ106:AK106))&lt;&gt;"",IF(SUM(入力2!AJ106:AK106)&gt;=10,MID(TEXT(SUM(入力2!AJ106:AK106),"000000"),5,1),""),"")</f>
        <v/>
      </c>
      <c r="CB108" s="1109" t="str">
        <f>IF(TRIM(SUM(入力2!AJ106:AK106))&lt;&gt;"",IF(SUM(入力2!AJ106:AK106)&gt;=0,MID(TEXT(SUM(入力2!AJ106:AK106),"000000"),6,1),""),"0")</f>
        <v>0</v>
      </c>
      <c r="CC108" s="1095" t="str">
        <f>IF(TRIM(入力3!$AF58)&lt;&gt;"",IF(入力3!$AF58&gt;=10000000,MID(TEXT(入力3!$AF58,"00000000"),1,1),""),"")</f>
        <v/>
      </c>
      <c r="CD108" s="1097" t="str">
        <f>IF(TRIM(入力3!$AF58)&lt;&gt;"",IF(入力3!$AF58&gt;=1000000,MID(TEXT(入力3!$AF58,"00000000"),2,1),""),"")</f>
        <v/>
      </c>
      <c r="CE108" s="1059" t="str">
        <f>IF(TRIM(入力3!$AF58)&lt;&gt;"",IF(入力3!$AF58&gt;=100000,MID(TEXT(入力3!$AF58,"00000000"),3,1),""),"")</f>
        <v/>
      </c>
      <c r="CF108" s="1059" t="str">
        <f>IF(TRIM(入力3!$AF58)&lt;&gt;"",IF(入力3!$AF58&gt;=10000,MID(TEXT(入力3!$AF58,"00000000"),4,1),""),"")</f>
        <v/>
      </c>
      <c r="CG108" s="1059" t="str">
        <f>IF(TRIM(入力3!$AF58)&lt;&gt;"",IF(入力3!$AF58&gt;=1000,MID(TEXT(入力3!$AF58,"00000000"),5,1),""),"")</f>
        <v/>
      </c>
      <c r="CH108" s="1059" t="str">
        <f>IF(TRIM(入力3!$AF58)&lt;&gt;"",IF(入力3!$AF58&gt;=100,MID(TEXT(入力3!$AF58,"00000000"),6,1),""),"")</f>
        <v/>
      </c>
      <c r="CI108" s="1059" t="str">
        <f>IF(TRIM(入力3!$AF58)&lt;&gt;"",IF(入力3!$AF58&gt;=10,MID(TEXT(入力3!$AF58,"00000000"),7,1),""),"")</f>
        <v/>
      </c>
      <c r="CJ108" s="1093" t="str">
        <f>IF(TRIM(入力3!$AF58)&lt;&gt;"",IF(入力3!$AF58&gt;=1,MID(TEXT(入力3!$AF58,"00000000"),8,1),""),"0")</f>
        <v>0</v>
      </c>
      <c r="CK108" s="1060" t="str">
        <f>IF(TRIM(SUMIF(入力3!$AA$9:$AE$9,"インフレ手当",入力3!AA58:AE58))&lt;&gt;"",IF(SUMIF(入力3!$AA$9:$AE$9,"インフレ手当",入力3!AA58:AE58)&gt;=1000000,MID(TEXT(SUMIF(入力3!$AA$9:$AE$9,"インフレ手当",入力3!AA58:AE58),"00000000"),2,1),""),"")</f>
        <v/>
      </c>
      <c r="CL108" s="1059" t="str">
        <f>IF(TRIM(SUMIF(入力3!$AA$9:$AE$9,"インフレ手当",入力3!AA58:AE58))&lt;&gt;"",IF(SUMIF(入力3!$AA$9:$AE$9,"インフレ手当",入力3!AA58:AE58)&gt;=100000,MID(TEXT(SUMIF(入力3!$AA$9:$AE$9,"インフレ手当",入力3!AA58:AE58),"00000000"),3,1),""),"")</f>
        <v/>
      </c>
      <c r="CM108" s="1059" t="str">
        <f>IF(TRIM(SUMIF(入力3!$AA$9:$AE$9,"インフレ手当",入力3!AA58:AE58))&lt;&gt;"",IF(SUMIF(入力3!$AA$9:$AE$9,"インフレ手当",入力3!AA58:AE58)&gt;=10000,MID(TEXT(SUMIF(入力3!$AA$9:$AE$9,"インフレ手当",入力3!AA58:AE58),"00000000"),4,1),""),"")</f>
        <v/>
      </c>
      <c r="CN108" s="1059" t="str">
        <f>IF(TRIM(SUMIF(入力3!$AA$9:$AE$9,"インフレ手当",入力3!AA58:AE58))&lt;&gt;"",IF(SUMIF(入力3!$AA$9:$AE$9,"インフレ手当",入力3!AA58:AE58)&gt;=1000,MID(TEXT(SUMIF(入力3!$AA$9:$AE$9,"インフレ手当",入力3!AA58:AE58),"00000000"),5,1),""),"")</f>
        <v/>
      </c>
      <c r="CO108" s="1059" t="str">
        <f>IF(TRIM(SUMIF(入力3!$AA$9:$AE$9,"インフレ手当",入力3!AA58:AE58))&lt;&gt;"",IF(SUMIF(入力3!$AA$9:$AE$9,"インフレ手当",入力3!AA58:AE58)&gt;=100,MID(TEXT(SUMIF(入力3!$AA$9:$AE$9,"インフレ手当",入力3!AA58:AE58),"00000000"),6,1),""),"")</f>
        <v/>
      </c>
      <c r="CP108" s="1059" t="str">
        <f>IF(TRIM(SUMIF(入力3!$AA$9:$AE$9,"インフレ手当",入力3!AA58:AE58))&lt;&gt;"",IF(SUMIF(入力3!$AA$9:$AE$9,"インフレ手当",入力3!AA58:AE58)&gt;=10,MID(TEXT(SUMIF(入力3!$AA$9:$AE$9,"インフレ手当",入力3!AA58:AE58),"00000000"),7,1),""),"")</f>
        <v/>
      </c>
      <c r="CQ108" s="1076" t="str">
        <f>IF(TRIM(SUMIF(入力3!$AA$9:$AE$9,"インフレ手当",入力3!AA58:AE58))&lt;&gt;"",IF(SUMIF(入力3!$AA$9:$AE$9,"インフレ手当",入力3!AA58:AE58)&gt;=1,MID(TEXT(SUMIF(入力3!$AA$9:$AE$9,"インフレ手当",入力3!AA58:AE58),"00000000"),8,1),""),"0")</f>
        <v/>
      </c>
      <c r="CR108" s="1077" t="str">
        <f>IF(EO109=0,"-",IF(TRIM(入力3!Z58)&lt;&gt;"",IF(入力3!Z58&gt;=100,MID(TEXT(入力3!Z58,"000"),1,1),""),"-"))</f>
        <v>-</v>
      </c>
      <c r="CS108" s="1063" t="str">
        <f>IF(EO109=0,"-",IF(TRIM(入力3!Z58)&lt;&gt;"",IF(入力3!Z58&gt;=10,MID(TEXT(入力3!Z58,"000"),2,1),""),"-"))</f>
        <v>-</v>
      </c>
      <c r="CT108" s="1079" t="str">
        <f>IF(EO109=0,"-",IF(TRIM(入力3!Z58)&lt;&gt;"",IF(入力3!Z58&gt;=1,MID(TEXT(入力3!Z58,"000"),3,1),""),"-"))</f>
        <v>-</v>
      </c>
      <c r="CU108" s="1067"/>
      <c r="CV108" s="1068"/>
      <c r="CW108" s="1069"/>
      <c r="CX108" s="1205"/>
      <c r="CY108" s="1206"/>
      <c r="CZ108" s="1207"/>
      <c r="DA108" s="1188"/>
      <c r="DB108" s="1189"/>
      <c r="DC108" s="1189"/>
      <c r="DD108" s="1189"/>
      <c r="DE108" s="1190"/>
      <c r="DF108" s="1184"/>
      <c r="DG108" s="1188"/>
      <c r="DH108" s="1189"/>
      <c r="DI108" s="1189"/>
      <c r="DJ108" s="1190"/>
      <c r="DK108" s="1184"/>
      <c r="DL108" s="1188"/>
      <c r="DM108" s="1189"/>
      <c r="DN108" s="1189"/>
      <c r="DO108" s="1189"/>
      <c r="DP108" s="1190"/>
      <c r="DQ108" s="1184"/>
      <c r="DR108" s="1188"/>
      <c r="DS108" s="1189"/>
      <c r="DT108" s="1189"/>
      <c r="DU108" s="1189"/>
      <c r="DV108" s="1189"/>
      <c r="DW108" s="1026"/>
      <c r="DX108" s="865"/>
      <c r="DY108" s="865"/>
      <c r="DZ108" s="865"/>
      <c r="EA108" s="865"/>
      <c r="EB108" s="865"/>
      <c r="EC108" s="865"/>
      <c r="ED108" s="865"/>
      <c r="EE108" s="865"/>
      <c r="EF108" s="865"/>
      <c r="EG108" s="865"/>
      <c r="EH108" s="872"/>
      <c r="EI108" s="872"/>
      <c r="EJ108" s="862"/>
      <c r="EK108" s="862"/>
      <c r="EL108" s="865"/>
      <c r="EM108" s="865"/>
      <c r="EN108" s="865"/>
      <c r="EO108" s="865"/>
      <c r="EP108" s="835"/>
      <c r="EQ108" s="835"/>
      <c r="ER108" s="835"/>
      <c r="ES108" s="835"/>
      <c r="ET108" s="835"/>
      <c r="EU108" s="835"/>
      <c r="EV108" s="835"/>
      <c r="EW108" s="835"/>
      <c r="EX108" s="835"/>
      <c r="EY108" s="835"/>
      <c r="EZ108" s="835"/>
      <c r="FA108" s="835"/>
      <c r="FB108" s="835"/>
      <c r="FC108" s="835"/>
      <c r="FD108" s="835"/>
      <c r="FE108" s="835"/>
      <c r="FF108" s="835"/>
      <c r="FG108" s="835"/>
      <c r="FH108" s="835"/>
      <c r="FI108" s="835"/>
      <c r="FJ108" s="835"/>
      <c r="FK108" s="835"/>
      <c r="FL108" s="835"/>
      <c r="FM108" s="835"/>
      <c r="FN108" s="835"/>
      <c r="FO108" s="835"/>
      <c r="FP108" s="835"/>
      <c r="FQ108" s="835"/>
      <c r="FR108" s="835"/>
      <c r="FS108" s="835"/>
      <c r="FT108" s="835"/>
      <c r="FU108" s="835"/>
      <c r="FV108" s="835"/>
      <c r="FW108" s="835"/>
      <c r="FX108" s="835"/>
      <c r="FY108" s="835"/>
      <c r="FZ108" s="835"/>
      <c r="GA108" s="835"/>
      <c r="GB108" s="835"/>
      <c r="GC108" s="835"/>
      <c r="GD108" s="835"/>
      <c r="GE108" s="835"/>
      <c r="GF108" s="835"/>
      <c r="GG108" s="835"/>
      <c r="GH108" s="835"/>
      <c r="GI108" s="835"/>
    </row>
    <row r="109" spans="1:191" s="892" customFormat="1" ht="12" customHeight="1">
      <c r="A109" s="1231"/>
      <c r="B109" s="1233"/>
      <c r="C109" s="1235"/>
      <c r="D109" s="1238"/>
      <c r="E109" s="1239"/>
      <c r="F109" s="1239"/>
      <c r="G109" s="1239"/>
      <c r="H109" s="1239"/>
      <c r="I109" s="1239"/>
      <c r="J109" s="1239"/>
      <c r="K109" s="1256"/>
      <c r="L109" s="1258"/>
      <c r="M109" s="1279"/>
      <c r="N109" s="1199"/>
      <c r="O109" s="1262"/>
      <c r="P109" s="1262"/>
      <c r="Q109" s="1280"/>
      <c r="R109" s="1281"/>
      <c r="S109" s="1294"/>
      <c r="T109" s="1282"/>
      <c r="U109" s="1283"/>
      <c r="V109" s="1284"/>
      <c r="W109" s="1285"/>
      <c r="X109" s="1284"/>
      <c r="Y109" s="1285"/>
      <c r="Z109" s="1284"/>
      <c r="AA109" s="1285"/>
      <c r="AB109" s="1227"/>
      <c r="AC109" s="1228"/>
      <c r="AD109" s="1228"/>
      <c r="AE109" s="1229"/>
      <c r="AF109" s="1286"/>
      <c r="AG109" s="1287"/>
      <c r="AH109" s="1287"/>
      <c r="AI109" s="1288"/>
      <c r="AJ109" s="1286"/>
      <c r="AK109" s="1287"/>
      <c r="AL109" s="1287"/>
      <c r="AM109" s="1288"/>
      <c r="AN109" s="1286"/>
      <c r="AO109" s="1287"/>
      <c r="AP109" s="1287"/>
      <c r="AQ109" s="1288"/>
      <c r="AR109" s="1291"/>
      <c r="AS109" s="1292"/>
      <c r="AT109" s="1292"/>
      <c r="AU109" s="1292"/>
      <c r="AV109" s="1293"/>
      <c r="AW109" s="1196"/>
      <c r="AX109" s="1197"/>
      <c r="AY109" s="1197"/>
      <c r="AZ109" s="1197"/>
      <c r="BA109" s="1197"/>
      <c r="BB109" s="1197"/>
      <c r="BC109" s="1198"/>
      <c r="BD109" s="1196"/>
      <c r="BE109" s="1197"/>
      <c r="BF109" s="1197"/>
      <c r="BG109" s="1197"/>
      <c r="BH109" s="1197"/>
      <c r="BI109" s="1197"/>
      <c r="BJ109" s="1198"/>
      <c r="BK109" s="1078"/>
      <c r="BL109" s="1064"/>
      <c r="BM109" s="1064"/>
      <c r="BN109" s="1064"/>
      <c r="BO109" s="1064"/>
      <c r="BP109" s="1080"/>
      <c r="BQ109" s="1078"/>
      <c r="BR109" s="1064"/>
      <c r="BS109" s="1064"/>
      <c r="BT109" s="1064"/>
      <c r="BU109" s="1064"/>
      <c r="BV109" s="1080"/>
      <c r="BW109" s="1096"/>
      <c r="BX109" s="1064"/>
      <c r="BY109" s="1064"/>
      <c r="BZ109" s="1064"/>
      <c r="CA109" s="1064"/>
      <c r="CB109" s="1110"/>
      <c r="CC109" s="1096"/>
      <c r="CD109" s="1098"/>
      <c r="CE109" s="1059"/>
      <c r="CF109" s="1059"/>
      <c r="CG109" s="1059"/>
      <c r="CH109" s="1059"/>
      <c r="CI109" s="1059"/>
      <c r="CJ109" s="1093"/>
      <c r="CK109" s="1060"/>
      <c r="CL109" s="1059"/>
      <c r="CM109" s="1059"/>
      <c r="CN109" s="1059"/>
      <c r="CO109" s="1059"/>
      <c r="CP109" s="1059"/>
      <c r="CQ109" s="1076"/>
      <c r="CR109" s="1078"/>
      <c r="CS109" s="1064"/>
      <c r="CT109" s="1080"/>
      <c r="CU109" s="1070"/>
      <c r="CV109" s="1071"/>
      <c r="CW109" s="1072"/>
      <c r="CX109" s="1208"/>
      <c r="CY109" s="1209"/>
      <c r="CZ109" s="1210"/>
      <c r="DA109" s="1196"/>
      <c r="DB109" s="1197"/>
      <c r="DC109" s="1197"/>
      <c r="DD109" s="1197"/>
      <c r="DE109" s="1198"/>
      <c r="DF109" s="1199"/>
      <c r="DG109" s="1196"/>
      <c r="DH109" s="1197"/>
      <c r="DI109" s="1197"/>
      <c r="DJ109" s="1198"/>
      <c r="DK109" s="1199"/>
      <c r="DL109" s="1196"/>
      <c r="DM109" s="1197"/>
      <c r="DN109" s="1197"/>
      <c r="DO109" s="1197"/>
      <c r="DP109" s="1198"/>
      <c r="DQ109" s="1199"/>
      <c r="DR109" s="1196"/>
      <c r="DS109" s="1197"/>
      <c r="DT109" s="1197"/>
      <c r="DU109" s="1197"/>
      <c r="DV109" s="1197"/>
      <c r="DW109" s="1026"/>
      <c r="DX109" s="865"/>
      <c r="DY109" s="865"/>
      <c r="DZ109" s="865"/>
      <c r="EA109" s="865"/>
      <c r="EB109" s="865"/>
      <c r="EC109" s="865"/>
      <c r="ED109" s="865"/>
      <c r="EE109" s="865"/>
      <c r="EF109" s="865"/>
      <c r="EG109" s="865"/>
      <c r="EH109" s="872"/>
      <c r="EI109" s="872"/>
      <c r="EJ109" s="862"/>
      <c r="EK109" s="862"/>
      <c r="EL109" s="865">
        <f t="shared" ref="EL109" si="92">IF(OR(CU108=99.9,CU108=""),0,1)</f>
        <v>0</v>
      </c>
      <c r="EM109" s="865"/>
      <c r="EN109" s="865">
        <f>IF(入力3!AF58=" ",0,1)</f>
        <v>0</v>
      </c>
      <c r="EO109" s="865">
        <f>IF(EL109+EN109=0,0,1)</f>
        <v>0</v>
      </c>
      <c r="EP109" s="835"/>
      <c r="EQ109" s="835"/>
      <c r="ER109" s="835"/>
      <c r="ES109" s="835"/>
      <c r="ET109" s="835"/>
      <c r="EU109" s="835"/>
      <c r="EV109" s="835"/>
      <c r="EW109" s="835"/>
      <c r="EX109" s="835"/>
      <c r="EY109" s="835"/>
      <c r="EZ109" s="835"/>
      <c r="FA109" s="835"/>
      <c r="FB109" s="835"/>
      <c r="FC109" s="835"/>
      <c r="FD109" s="835"/>
      <c r="FE109" s="835"/>
      <c r="FF109" s="835"/>
      <c r="FG109" s="835"/>
      <c r="FH109" s="835"/>
      <c r="FI109" s="835"/>
      <c r="FJ109" s="835"/>
      <c r="FK109" s="835"/>
      <c r="FL109" s="835"/>
      <c r="FM109" s="835"/>
      <c r="FN109" s="835"/>
      <c r="FO109" s="835"/>
      <c r="FP109" s="835"/>
      <c r="FQ109" s="835"/>
      <c r="FR109" s="835"/>
      <c r="FS109" s="835"/>
      <c r="FT109" s="835"/>
      <c r="FU109" s="835"/>
      <c r="FV109" s="835"/>
      <c r="FW109" s="835"/>
      <c r="FX109" s="835"/>
      <c r="FY109" s="835"/>
      <c r="FZ109" s="835"/>
      <c r="GA109" s="835"/>
      <c r="GB109" s="835"/>
      <c r="GC109" s="835"/>
      <c r="GD109" s="835"/>
      <c r="GE109" s="835"/>
      <c r="GF109" s="835"/>
      <c r="GG109" s="835"/>
      <c r="GH109" s="835"/>
      <c r="GI109" s="835"/>
    </row>
    <row r="110" spans="1:191" s="892" customFormat="1" ht="12" customHeight="1">
      <c r="A110" s="1230"/>
      <c r="B110" s="1232">
        <v>4</v>
      </c>
      <c r="C110" s="1234">
        <v>7</v>
      </c>
      <c r="D110" s="1236"/>
      <c r="E110" s="1237"/>
      <c r="F110" s="1237"/>
      <c r="G110" s="1237"/>
      <c r="H110" s="1237"/>
      <c r="I110" s="1237"/>
      <c r="J110" s="1237"/>
      <c r="K110" s="1256" t="str">
        <f>IF(TRIM(入力1!A110)&lt;&gt;"",入力1!A110,"")</f>
        <v/>
      </c>
      <c r="L110" s="1258">
        <f>IF(TRIM(入力1!B110)&lt;&gt;"",入力1!B110,"")</f>
        <v>4</v>
      </c>
      <c r="M110" s="1260">
        <f>C110</f>
        <v>7</v>
      </c>
      <c r="N110" s="1184"/>
      <c r="O110" s="1262"/>
      <c r="P110" s="1262"/>
      <c r="Q110" s="1264"/>
      <c r="R110" s="1265"/>
      <c r="S110" s="1254"/>
      <c r="T110" s="1282"/>
      <c r="U110" s="1283"/>
      <c r="V110" s="1272"/>
      <c r="W110" s="1273"/>
      <c r="X110" s="1272"/>
      <c r="Y110" s="1273"/>
      <c r="Z110" s="1272"/>
      <c r="AA110" s="1273"/>
      <c r="AB110" s="1276"/>
      <c r="AC110" s="1277"/>
      <c r="AD110" s="1277"/>
      <c r="AE110" s="1278"/>
      <c r="AF110" s="1217"/>
      <c r="AG110" s="1218"/>
      <c r="AH110" s="1218"/>
      <c r="AI110" s="1219"/>
      <c r="AJ110" s="1217"/>
      <c r="AK110" s="1218"/>
      <c r="AL110" s="1218"/>
      <c r="AM110" s="1219"/>
      <c r="AN110" s="1217"/>
      <c r="AO110" s="1218"/>
      <c r="AP110" s="1218"/>
      <c r="AQ110" s="1219"/>
      <c r="AR110" s="1240"/>
      <c r="AS110" s="1241"/>
      <c r="AT110" s="1241"/>
      <c r="AU110" s="1241"/>
      <c r="AV110" s="1242"/>
      <c r="AW110" s="1188"/>
      <c r="AX110" s="1189"/>
      <c r="AY110" s="1189"/>
      <c r="AZ110" s="1189"/>
      <c r="BA110" s="1189"/>
      <c r="BB110" s="1189"/>
      <c r="BC110" s="1190"/>
      <c r="BD110" s="1188"/>
      <c r="BE110" s="1189"/>
      <c r="BF110" s="1189"/>
      <c r="BG110" s="1189"/>
      <c r="BH110" s="1189"/>
      <c r="BI110" s="1189"/>
      <c r="BJ110" s="1190"/>
      <c r="BK110" s="1077" t="str">
        <f>IF(TRIM(入力2!AL108)&lt;&gt;"",IF(入力2!AL108&gt;=100000,MID(TEXT(入力2!AL108,"000000"),1,1),""),"")</f>
        <v/>
      </c>
      <c r="BL110" s="1063" t="str">
        <f>IF(TRIM(入力2!AL108)&lt;&gt;"",IF(入力2!AL108&gt;=10000,MID(TEXT(入力2!AL108,"000000"),2,1),""),"")</f>
        <v/>
      </c>
      <c r="BM110" s="1063" t="str">
        <f>IF(TRIM(入力2!AL108)&lt;&gt;"",IF(入力2!AL108&gt;=1000,MID(TEXT(入力2!AL108,"000000"),3,1),""),"")</f>
        <v/>
      </c>
      <c r="BN110" s="1063" t="str">
        <f>IF(TRIM(入力2!AL108)&lt;&gt;"",IF(入力2!AL108&gt;=100,MID(TEXT(入力2!AL108,"000000"),4,1),""),"")</f>
        <v/>
      </c>
      <c r="BO110" s="1063" t="str">
        <f>IF(TRIM(入力2!AL108)&lt;&gt;"",IF(入力2!AL108&gt;=10,MID(TEXT(入力2!AL108,"000000"),5,1),""),"")</f>
        <v/>
      </c>
      <c r="BP110" s="1079" t="str">
        <f>IF(TRIM(入力2!AL108)&lt;&gt;"",IF(入力2!AL108&gt;=0,MID(TEXT(入力2!AL108,"000000"),6,1),""),"0")</f>
        <v>0</v>
      </c>
      <c r="BQ110" s="1077" t="str">
        <f>IF(TRIM(入力2!AM108)&lt;&gt;"",IF(入力2!AM108&gt;=100000,MID(TEXT(入力2!AM108,"000000"),1,1),""),"")</f>
        <v/>
      </c>
      <c r="BR110" s="1063" t="str">
        <f>IF(TRIM(入力2!AM108)&lt;&gt;"",IF(入力2!AM108&gt;=10000,MID(TEXT(入力2!AM108,"000000"),2,1),""),"")</f>
        <v/>
      </c>
      <c r="BS110" s="1063" t="str">
        <f>IF(TRIM(入力2!AM108)&lt;&gt;"",IF(入力2!AM108&gt;=1000,MID(TEXT(入力2!AM108,"000000"),3,1),""),"")</f>
        <v/>
      </c>
      <c r="BT110" s="1063" t="str">
        <f>IF(TRIM(入力2!AM108)&lt;&gt;"",IF(入力2!AM108&gt;=100,MID(TEXT(入力2!AM108,"000000"),4,1),""),"")</f>
        <v/>
      </c>
      <c r="BU110" s="1063" t="str">
        <f>IF(TRIM(入力2!AM108)&lt;&gt;"",IF(入力2!AM108&gt;=10,MID(TEXT(入力2!AM108,"000000"),5,1),""),"")</f>
        <v/>
      </c>
      <c r="BV110" s="1079" t="str">
        <f>IF(TRIM(入力2!AM108)&lt;&gt;"",IF(入力2!AM108&gt;=0,MID(TEXT(入力2!AM108,"000000"),6,1),""),"0")</f>
        <v>0</v>
      </c>
      <c r="BW110" s="1095" t="str">
        <f>IF(TRIM(SUM(入力2!AJ108:AK108))&lt;&gt;"",IF(SUM(入力2!AJ108:AK108)&gt;=100000,MID(TEXT(SUM(入力2!AJ108:AK108),"000000"),1,1),""),"")</f>
        <v/>
      </c>
      <c r="BX110" s="1063" t="str">
        <f>IF(TRIM(SUM(入力2!AJ108:AK108))&lt;&gt;"",IF(SUM(入力2!AJ108:AK108)&gt;=10000,MID(TEXT(SUM(入力2!AJ108:AK108),"000000"),2,1),""),"")</f>
        <v/>
      </c>
      <c r="BY110" s="1063" t="str">
        <f>IF(TRIM(SUM(入力2!AJ108:AK108))&lt;&gt;"",IF(SUM(入力2!AJ108:AK108)&gt;=1000,MID(TEXT(SUM(入力2!AJ108:AK108),"000000"),3,1),""),"")</f>
        <v/>
      </c>
      <c r="BZ110" s="1063" t="str">
        <f>IF(TRIM(SUM(入力2!AJ108:AK108))&lt;&gt;"",IF(SUM(入力2!AJ108:AK108)&gt;=100,MID(TEXT(SUM(入力2!AJ108:AK108),"000000"),4,1),""),"")</f>
        <v/>
      </c>
      <c r="CA110" s="1063" t="str">
        <f>IF(TRIM(SUM(入力2!AJ108:AK108))&lt;&gt;"",IF(SUM(入力2!AJ108:AK108)&gt;=10,MID(TEXT(SUM(入力2!AJ108:AK108),"000000"),5,1),""),"")</f>
        <v/>
      </c>
      <c r="CB110" s="1109" t="str">
        <f>IF(TRIM(SUM(入力2!AJ108:AK108))&lt;&gt;"",IF(SUM(入力2!AJ108:AK108)&gt;=0,MID(TEXT(SUM(入力2!AJ108:AK108),"000000"),6,1),""),"0")</f>
        <v>0</v>
      </c>
      <c r="CC110" s="1095" t="str">
        <f>IF(TRIM(入力3!$AF59)&lt;&gt;"",IF(入力3!$AF59&gt;=10000000,MID(TEXT(入力3!$AF59,"00000000"),1,1),""),"")</f>
        <v/>
      </c>
      <c r="CD110" s="1097" t="str">
        <f>IF(TRIM(入力3!$AF59)&lt;&gt;"",IF(入力3!$AF59&gt;=1000000,MID(TEXT(入力3!$AF59,"00000000"),2,1),""),"")</f>
        <v/>
      </c>
      <c r="CE110" s="1059" t="str">
        <f>IF(TRIM(入力3!$AF59)&lt;&gt;"",IF(入力3!$AF59&gt;=100000,MID(TEXT(入力3!$AF59,"00000000"),3,1),""),"")</f>
        <v/>
      </c>
      <c r="CF110" s="1059" t="str">
        <f>IF(TRIM(入力3!$AF59)&lt;&gt;"",IF(入力3!$AF59&gt;=10000,MID(TEXT(入力3!$AF59,"00000000"),4,1),""),"")</f>
        <v/>
      </c>
      <c r="CG110" s="1059" t="str">
        <f>IF(TRIM(入力3!$AF59)&lt;&gt;"",IF(入力3!$AF59&gt;=1000,MID(TEXT(入力3!$AF59,"00000000"),5,1),""),"")</f>
        <v/>
      </c>
      <c r="CH110" s="1059" t="str">
        <f>IF(TRIM(入力3!$AF59)&lt;&gt;"",IF(入力3!$AF59&gt;=100,MID(TEXT(入力3!$AF59,"00000000"),6,1),""),"")</f>
        <v/>
      </c>
      <c r="CI110" s="1059" t="str">
        <f>IF(TRIM(入力3!$AF59)&lt;&gt;"",IF(入力3!$AF59&gt;=10,MID(TEXT(入力3!$AF59,"00000000"),7,1),""),"")</f>
        <v/>
      </c>
      <c r="CJ110" s="1093" t="str">
        <f>IF(TRIM(入力3!$AF59)&lt;&gt;"",IF(入力3!$AF59&gt;=1,MID(TEXT(入力3!$AF59,"00000000"),8,1),""),"0")</f>
        <v>0</v>
      </c>
      <c r="CK110" s="1060" t="str">
        <f>IF(TRIM(SUMIF(入力3!$AA$9:$AE$9,"インフレ手当",入力3!AA59:AE59))&lt;&gt;"",IF(SUMIF(入力3!$AA$9:$AE$9,"インフレ手当",入力3!AA59:AE59)&gt;=1000000,MID(TEXT(SUMIF(入力3!$AA$9:$AE$9,"インフレ手当",入力3!AA59:AE59),"00000000"),2,1),""),"")</f>
        <v/>
      </c>
      <c r="CL110" s="1059" t="str">
        <f>IF(TRIM(SUMIF(入力3!$AA$9:$AE$9,"インフレ手当",入力3!AA59:AE59))&lt;&gt;"",IF(SUMIF(入力3!$AA$9:$AE$9,"インフレ手当",入力3!AA59:AE59)&gt;=100000,MID(TEXT(SUMIF(入力3!$AA$9:$AE$9,"インフレ手当",入力3!AA59:AE59),"00000000"),3,1),""),"")</f>
        <v/>
      </c>
      <c r="CM110" s="1059" t="str">
        <f>IF(TRIM(SUMIF(入力3!$AA$9:$AE$9,"インフレ手当",入力3!AA59:AE59))&lt;&gt;"",IF(SUMIF(入力3!$AA$9:$AE$9,"インフレ手当",入力3!AA59:AE59)&gt;=10000,MID(TEXT(SUMIF(入力3!$AA$9:$AE$9,"インフレ手当",入力3!AA59:AE59),"00000000"),4,1),""),"")</f>
        <v/>
      </c>
      <c r="CN110" s="1059" t="str">
        <f>IF(TRIM(SUMIF(入力3!$AA$9:$AE$9,"インフレ手当",入力3!AA59:AE59))&lt;&gt;"",IF(SUMIF(入力3!$AA$9:$AE$9,"インフレ手当",入力3!AA59:AE59)&gt;=1000,MID(TEXT(SUMIF(入力3!$AA$9:$AE$9,"インフレ手当",入力3!AA59:AE59),"00000000"),5,1),""),"")</f>
        <v/>
      </c>
      <c r="CO110" s="1059" t="str">
        <f>IF(TRIM(SUMIF(入力3!$AA$9:$AE$9,"インフレ手当",入力3!AA59:AE59))&lt;&gt;"",IF(SUMIF(入力3!$AA$9:$AE$9,"インフレ手当",入力3!AA59:AE59)&gt;=100,MID(TEXT(SUMIF(入力3!$AA$9:$AE$9,"インフレ手当",入力3!AA59:AE59),"00000000"),6,1),""),"")</f>
        <v/>
      </c>
      <c r="CP110" s="1059" t="str">
        <f>IF(TRIM(SUMIF(入力3!$AA$9:$AE$9,"インフレ手当",入力3!AA59:AE59))&lt;&gt;"",IF(SUMIF(入力3!$AA$9:$AE$9,"インフレ手当",入力3!AA59:AE59)&gt;=10,MID(TEXT(SUMIF(入力3!$AA$9:$AE$9,"インフレ手当",入力3!AA59:AE59),"00000000"),7,1),""),"")</f>
        <v/>
      </c>
      <c r="CQ110" s="1076" t="str">
        <f>IF(TRIM(SUMIF(入力3!$AA$9:$AE$9,"インフレ手当",入力3!AA59:AE59))&lt;&gt;"",IF(SUMIF(入力3!$AA$9:$AE$9,"インフレ手当",入力3!AA59:AE59)&gt;=1,MID(TEXT(SUMIF(入力3!$AA$9:$AE$9,"インフレ手当",入力3!AA59:AE59),"00000000"),8,1),""),"0")</f>
        <v/>
      </c>
      <c r="CR110" s="1077" t="str">
        <f>IF(EO111=0,"-",IF(TRIM(入力3!Z59)&lt;&gt;"",IF(入力3!Z59&gt;=100,MID(TEXT(入力3!Z59,"000"),1,1),""),"-"))</f>
        <v>-</v>
      </c>
      <c r="CS110" s="1063" t="str">
        <f>IF(EO111=0,"-",IF(TRIM(入力3!Z59)&lt;&gt;"",IF(入力3!Z59&gt;=10,MID(TEXT(入力3!Z59,"000"),2,1),""),"-"))</f>
        <v>-</v>
      </c>
      <c r="CT110" s="1079" t="str">
        <f>IF(EO111=0,"-",IF(TRIM(入力3!Z59)&lt;&gt;"",IF(入力3!Z59&gt;=1,MID(TEXT(入力3!Z59,"000"),3,1),""),"-"))</f>
        <v>-</v>
      </c>
      <c r="CU110" s="1067"/>
      <c r="CV110" s="1068"/>
      <c r="CW110" s="1069"/>
      <c r="CX110" s="1205"/>
      <c r="CY110" s="1206"/>
      <c r="CZ110" s="1207"/>
      <c r="DA110" s="1188"/>
      <c r="DB110" s="1189"/>
      <c r="DC110" s="1189"/>
      <c r="DD110" s="1189"/>
      <c r="DE110" s="1190"/>
      <c r="DF110" s="1184"/>
      <c r="DG110" s="1188"/>
      <c r="DH110" s="1189"/>
      <c r="DI110" s="1189"/>
      <c r="DJ110" s="1190"/>
      <c r="DK110" s="1184"/>
      <c r="DL110" s="1188"/>
      <c r="DM110" s="1189"/>
      <c r="DN110" s="1189"/>
      <c r="DO110" s="1189"/>
      <c r="DP110" s="1190"/>
      <c r="DQ110" s="1184"/>
      <c r="DR110" s="1188"/>
      <c r="DS110" s="1189"/>
      <c r="DT110" s="1189"/>
      <c r="DU110" s="1189"/>
      <c r="DV110" s="1189"/>
      <c r="DW110" s="1026"/>
      <c r="DX110" s="865"/>
      <c r="DY110" s="865"/>
      <c r="DZ110" s="865"/>
      <c r="EA110" s="865"/>
      <c r="EB110" s="865"/>
      <c r="EC110" s="865"/>
      <c r="ED110" s="865"/>
      <c r="EE110" s="865"/>
      <c r="EF110" s="865"/>
      <c r="EG110" s="865"/>
      <c r="EH110" s="872"/>
      <c r="EI110" s="872"/>
      <c r="EJ110" s="862"/>
      <c r="EK110" s="862"/>
      <c r="EL110" s="865"/>
      <c r="EM110" s="865"/>
      <c r="EN110" s="865"/>
      <c r="EO110" s="865"/>
      <c r="EP110" s="835"/>
      <c r="EQ110" s="835"/>
      <c r="ER110" s="835"/>
      <c r="ES110" s="835"/>
      <c r="ET110" s="835"/>
      <c r="EU110" s="835"/>
      <c r="EV110" s="835"/>
      <c r="EW110" s="835"/>
      <c r="EX110" s="835"/>
      <c r="EY110" s="835"/>
      <c r="EZ110" s="835"/>
      <c r="FA110" s="835"/>
      <c r="FB110" s="835"/>
      <c r="FC110" s="835"/>
      <c r="FD110" s="835"/>
      <c r="FE110" s="835"/>
      <c r="FF110" s="835"/>
      <c r="FG110" s="835"/>
      <c r="FH110" s="835"/>
      <c r="FI110" s="835"/>
      <c r="FJ110" s="835"/>
      <c r="FK110" s="835"/>
      <c r="FL110" s="835"/>
      <c r="FM110" s="835"/>
      <c r="FN110" s="835"/>
      <c r="FO110" s="835"/>
      <c r="FP110" s="835"/>
      <c r="FQ110" s="835"/>
      <c r="FR110" s="835"/>
      <c r="FS110" s="835"/>
      <c r="FT110" s="835"/>
      <c r="FU110" s="835"/>
      <c r="FV110" s="835"/>
      <c r="FW110" s="835"/>
      <c r="FX110" s="835"/>
      <c r="FY110" s="835"/>
      <c r="FZ110" s="835"/>
      <c r="GA110" s="835"/>
      <c r="GB110" s="835"/>
      <c r="GC110" s="835"/>
      <c r="GD110" s="835"/>
      <c r="GE110" s="835"/>
      <c r="GF110" s="835"/>
      <c r="GG110" s="835"/>
      <c r="GH110" s="835"/>
      <c r="GI110" s="835"/>
    </row>
    <row r="111" spans="1:191" s="892" customFormat="1" ht="12" customHeight="1">
      <c r="A111" s="1231"/>
      <c r="B111" s="1233"/>
      <c r="C111" s="1235"/>
      <c r="D111" s="1238"/>
      <c r="E111" s="1239"/>
      <c r="F111" s="1239"/>
      <c r="G111" s="1239"/>
      <c r="H111" s="1239"/>
      <c r="I111" s="1239"/>
      <c r="J111" s="1239"/>
      <c r="K111" s="1256"/>
      <c r="L111" s="1258"/>
      <c r="M111" s="1279"/>
      <c r="N111" s="1199"/>
      <c r="O111" s="1262"/>
      <c r="P111" s="1262"/>
      <c r="Q111" s="1280"/>
      <c r="R111" s="1281"/>
      <c r="S111" s="1294"/>
      <c r="T111" s="1282"/>
      <c r="U111" s="1283"/>
      <c r="V111" s="1284"/>
      <c r="W111" s="1285"/>
      <c r="X111" s="1284"/>
      <c r="Y111" s="1285"/>
      <c r="Z111" s="1284"/>
      <c r="AA111" s="1285"/>
      <c r="AB111" s="1227"/>
      <c r="AC111" s="1228"/>
      <c r="AD111" s="1228"/>
      <c r="AE111" s="1229"/>
      <c r="AF111" s="1286"/>
      <c r="AG111" s="1287"/>
      <c r="AH111" s="1287"/>
      <c r="AI111" s="1288"/>
      <c r="AJ111" s="1286"/>
      <c r="AK111" s="1287"/>
      <c r="AL111" s="1287"/>
      <c r="AM111" s="1288"/>
      <c r="AN111" s="1286"/>
      <c r="AO111" s="1287"/>
      <c r="AP111" s="1287"/>
      <c r="AQ111" s="1288"/>
      <c r="AR111" s="1291"/>
      <c r="AS111" s="1292"/>
      <c r="AT111" s="1292"/>
      <c r="AU111" s="1292"/>
      <c r="AV111" s="1293"/>
      <c r="AW111" s="1196"/>
      <c r="AX111" s="1197"/>
      <c r="AY111" s="1197"/>
      <c r="AZ111" s="1197"/>
      <c r="BA111" s="1197"/>
      <c r="BB111" s="1197"/>
      <c r="BC111" s="1198"/>
      <c r="BD111" s="1196"/>
      <c r="BE111" s="1197"/>
      <c r="BF111" s="1197"/>
      <c r="BG111" s="1197"/>
      <c r="BH111" s="1197"/>
      <c r="BI111" s="1197"/>
      <c r="BJ111" s="1198"/>
      <c r="BK111" s="1078"/>
      <c r="BL111" s="1064"/>
      <c r="BM111" s="1064"/>
      <c r="BN111" s="1064"/>
      <c r="BO111" s="1064"/>
      <c r="BP111" s="1080"/>
      <c r="BQ111" s="1078"/>
      <c r="BR111" s="1064"/>
      <c r="BS111" s="1064"/>
      <c r="BT111" s="1064"/>
      <c r="BU111" s="1064"/>
      <c r="BV111" s="1080"/>
      <c r="BW111" s="1096"/>
      <c r="BX111" s="1064"/>
      <c r="BY111" s="1064"/>
      <c r="BZ111" s="1064"/>
      <c r="CA111" s="1064"/>
      <c r="CB111" s="1110"/>
      <c r="CC111" s="1096"/>
      <c r="CD111" s="1098"/>
      <c r="CE111" s="1059"/>
      <c r="CF111" s="1059"/>
      <c r="CG111" s="1059"/>
      <c r="CH111" s="1059"/>
      <c r="CI111" s="1059"/>
      <c r="CJ111" s="1093"/>
      <c r="CK111" s="1060"/>
      <c r="CL111" s="1059"/>
      <c r="CM111" s="1059"/>
      <c r="CN111" s="1059"/>
      <c r="CO111" s="1059"/>
      <c r="CP111" s="1059"/>
      <c r="CQ111" s="1076"/>
      <c r="CR111" s="1078"/>
      <c r="CS111" s="1064"/>
      <c r="CT111" s="1080"/>
      <c r="CU111" s="1070"/>
      <c r="CV111" s="1071"/>
      <c r="CW111" s="1072"/>
      <c r="CX111" s="1208"/>
      <c r="CY111" s="1209"/>
      <c r="CZ111" s="1210"/>
      <c r="DA111" s="1196"/>
      <c r="DB111" s="1197"/>
      <c r="DC111" s="1197"/>
      <c r="DD111" s="1197"/>
      <c r="DE111" s="1198"/>
      <c r="DF111" s="1199"/>
      <c r="DG111" s="1196"/>
      <c r="DH111" s="1197"/>
      <c r="DI111" s="1197"/>
      <c r="DJ111" s="1198"/>
      <c r="DK111" s="1199"/>
      <c r="DL111" s="1196"/>
      <c r="DM111" s="1197"/>
      <c r="DN111" s="1197"/>
      <c r="DO111" s="1197"/>
      <c r="DP111" s="1198"/>
      <c r="DQ111" s="1199"/>
      <c r="DR111" s="1196"/>
      <c r="DS111" s="1197"/>
      <c r="DT111" s="1197"/>
      <c r="DU111" s="1197"/>
      <c r="DV111" s="1197"/>
      <c r="DW111" s="1026"/>
      <c r="DX111" s="865"/>
      <c r="DY111" s="865"/>
      <c r="DZ111" s="865"/>
      <c r="EA111" s="865"/>
      <c r="EB111" s="865"/>
      <c r="EC111" s="865"/>
      <c r="ED111" s="865"/>
      <c r="EE111" s="865"/>
      <c r="EF111" s="865"/>
      <c r="EG111" s="865"/>
      <c r="EH111" s="872"/>
      <c r="EI111" s="872"/>
      <c r="EJ111" s="862"/>
      <c r="EK111" s="862"/>
      <c r="EL111" s="865">
        <f t="shared" ref="EL111" si="93">IF(OR(CU110=99.9,CU110=""),0,1)</f>
        <v>0</v>
      </c>
      <c r="EM111" s="865"/>
      <c r="EN111" s="865">
        <f>IF(入力3!AF59=" ",0,1)</f>
        <v>0</v>
      </c>
      <c r="EO111" s="865">
        <f>IF(EL111+EN111=0,0,1)</f>
        <v>0</v>
      </c>
      <c r="EP111" s="835"/>
      <c r="EQ111" s="835"/>
      <c r="ER111" s="835"/>
      <c r="ES111" s="835"/>
      <c r="ET111" s="835"/>
      <c r="EU111" s="835"/>
      <c r="EV111" s="835"/>
      <c r="EW111" s="835"/>
      <c r="EX111" s="835"/>
      <c r="EY111" s="835"/>
      <c r="EZ111" s="835"/>
      <c r="FA111" s="835"/>
      <c r="FB111" s="835"/>
      <c r="FC111" s="835"/>
      <c r="FD111" s="835"/>
      <c r="FE111" s="835"/>
      <c r="FF111" s="835"/>
      <c r="FG111" s="835"/>
      <c r="FH111" s="835"/>
      <c r="FI111" s="835"/>
      <c r="FJ111" s="835"/>
      <c r="FK111" s="835"/>
      <c r="FL111" s="835"/>
      <c r="FM111" s="835"/>
      <c r="FN111" s="835"/>
      <c r="FO111" s="835"/>
      <c r="FP111" s="835"/>
      <c r="FQ111" s="835"/>
      <c r="FR111" s="835"/>
      <c r="FS111" s="835"/>
      <c r="FT111" s="835"/>
      <c r="FU111" s="835"/>
      <c r="FV111" s="835"/>
      <c r="FW111" s="835"/>
      <c r="FX111" s="835"/>
      <c r="FY111" s="835"/>
      <c r="FZ111" s="835"/>
      <c r="GA111" s="835"/>
      <c r="GB111" s="835"/>
      <c r="GC111" s="835"/>
      <c r="GD111" s="835"/>
      <c r="GE111" s="835"/>
      <c r="GF111" s="835"/>
      <c r="GG111" s="835"/>
      <c r="GH111" s="835"/>
      <c r="GI111" s="835"/>
    </row>
    <row r="112" spans="1:191" s="892" customFormat="1" ht="12" customHeight="1">
      <c r="A112" s="1230"/>
      <c r="B112" s="1232">
        <v>4</v>
      </c>
      <c r="C112" s="1234">
        <v>8</v>
      </c>
      <c r="D112" s="1236"/>
      <c r="E112" s="1237"/>
      <c r="F112" s="1237"/>
      <c r="G112" s="1237"/>
      <c r="H112" s="1237"/>
      <c r="I112" s="1237"/>
      <c r="J112" s="1237"/>
      <c r="K112" s="1256" t="str">
        <f>IF(TRIM(入力1!A112)&lt;&gt;"",入力1!A112,"")</f>
        <v/>
      </c>
      <c r="L112" s="1258">
        <f>IF(TRIM(入力1!B112)&lt;&gt;"",入力1!B112,"")</f>
        <v>4</v>
      </c>
      <c r="M112" s="1260">
        <f>C112</f>
        <v>8</v>
      </c>
      <c r="N112" s="1184"/>
      <c r="O112" s="1262"/>
      <c r="P112" s="1262"/>
      <c r="Q112" s="1264"/>
      <c r="R112" s="1265"/>
      <c r="S112" s="1254"/>
      <c r="T112" s="1282"/>
      <c r="U112" s="1283"/>
      <c r="V112" s="1272"/>
      <c r="W112" s="1273"/>
      <c r="X112" s="1272"/>
      <c r="Y112" s="1273"/>
      <c r="Z112" s="1272"/>
      <c r="AA112" s="1273"/>
      <c r="AB112" s="1276"/>
      <c r="AC112" s="1277"/>
      <c r="AD112" s="1277"/>
      <c r="AE112" s="1278"/>
      <c r="AF112" s="1217"/>
      <c r="AG112" s="1218"/>
      <c r="AH112" s="1218"/>
      <c r="AI112" s="1219"/>
      <c r="AJ112" s="1217"/>
      <c r="AK112" s="1218"/>
      <c r="AL112" s="1218"/>
      <c r="AM112" s="1219"/>
      <c r="AN112" s="1217"/>
      <c r="AO112" s="1218"/>
      <c r="AP112" s="1218"/>
      <c r="AQ112" s="1219"/>
      <c r="AR112" s="1240"/>
      <c r="AS112" s="1241"/>
      <c r="AT112" s="1241"/>
      <c r="AU112" s="1241"/>
      <c r="AV112" s="1242"/>
      <c r="AW112" s="1188"/>
      <c r="AX112" s="1189"/>
      <c r="AY112" s="1189"/>
      <c r="AZ112" s="1189"/>
      <c r="BA112" s="1189"/>
      <c r="BB112" s="1189"/>
      <c r="BC112" s="1190"/>
      <c r="BD112" s="1188"/>
      <c r="BE112" s="1189"/>
      <c r="BF112" s="1189"/>
      <c r="BG112" s="1189"/>
      <c r="BH112" s="1189"/>
      <c r="BI112" s="1189"/>
      <c r="BJ112" s="1190"/>
      <c r="BK112" s="1077" t="str">
        <f>IF(TRIM(入力2!AL110)&lt;&gt;"",IF(入力2!AL110&gt;=100000,MID(TEXT(入力2!AL110,"000000"),1,1),""),"")</f>
        <v/>
      </c>
      <c r="BL112" s="1063" t="str">
        <f>IF(TRIM(入力2!AL110)&lt;&gt;"",IF(入力2!AL110&gt;=10000,MID(TEXT(入力2!AL110,"000000"),2,1),""),"")</f>
        <v/>
      </c>
      <c r="BM112" s="1063" t="str">
        <f>IF(TRIM(入力2!AL110)&lt;&gt;"",IF(入力2!AL110&gt;=1000,MID(TEXT(入力2!AL110,"000000"),3,1),""),"")</f>
        <v/>
      </c>
      <c r="BN112" s="1063" t="str">
        <f>IF(TRIM(入力2!AL110)&lt;&gt;"",IF(入力2!AL110&gt;=100,MID(TEXT(入力2!AL110,"000000"),4,1),""),"")</f>
        <v/>
      </c>
      <c r="BO112" s="1063" t="str">
        <f>IF(TRIM(入力2!AL110)&lt;&gt;"",IF(入力2!AL110&gt;=10,MID(TEXT(入力2!AL110,"000000"),5,1),""),"")</f>
        <v/>
      </c>
      <c r="BP112" s="1079" t="str">
        <f>IF(TRIM(入力2!AL110)&lt;&gt;"",IF(入力2!AL110&gt;=0,MID(TEXT(入力2!AL110,"000000"),6,1),""),"0")</f>
        <v>0</v>
      </c>
      <c r="BQ112" s="1077" t="str">
        <f>IF(TRIM(入力2!AM110)&lt;&gt;"",IF(入力2!AM110&gt;=100000,MID(TEXT(入力2!AM110,"000000"),1,1),""),"")</f>
        <v/>
      </c>
      <c r="BR112" s="1063" t="str">
        <f>IF(TRIM(入力2!AM110)&lt;&gt;"",IF(入力2!AM110&gt;=10000,MID(TEXT(入力2!AM110,"000000"),2,1),""),"")</f>
        <v/>
      </c>
      <c r="BS112" s="1063" t="str">
        <f>IF(TRIM(入力2!AM110)&lt;&gt;"",IF(入力2!AM110&gt;=1000,MID(TEXT(入力2!AM110,"000000"),3,1),""),"")</f>
        <v/>
      </c>
      <c r="BT112" s="1063" t="str">
        <f>IF(TRIM(入力2!AM110)&lt;&gt;"",IF(入力2!AM110&gt;=100,MID(TEXT(入力2!AM110,"000000"),4,1),""),"")</f>
        <v/>
      </c>
      <c r="BU112" s="1063" t="str">
        <f>IF(TRIM(入力2!AM110)&lt;&gt;"",IF(入力2!AM110&gt;=10,MID(TEXT(入力2!AM110,"000000"),5,1),""),"")</f>
        <v/>
      </c>
      <c r="BV112" s="1079" t="str">
        <f>IF(TRIM(入力2!AM110)&lt;&gt;"",IF(入力2!AM110&gt;=0,MID(TEXT(入力2!AM110,"000000"),6,1),""),"0")</f>
        <v>0</v>
      </c>
      <c r="BW112" s="1095" t="str">
        <f>IF(TRIM(SUM(入力2!AJ110:AK110))&lt;&gt;"",IF(SUM(入力2!AJ110:AK110)&gt;=100000,MID(TEXT(SUM(入力2!AJ110:AK110),"000000"),1,1),""),"")</f>
        <v/>
      </c>
      <c r="BX112" s="1063" t="str">
        <f>IF(TRIM(SUM(入力2!AJ110:AK110))&lt;&gt;"",IF(SUM(入力2!AJ110:AK110)&gt;=10000,MID(TEXT(SUM(入力2!AJ110:AK110),"000000"),2,1),""),"")</f>
        <v/>
      </c>
      <c r="BY112" s="1063" t="str">
        <f>IF(TRIM(SUM(入力2!AJ110:AK110))&lt;&gt;"",IF(SUM(入力2!AJ110:AK110)&gt;=1000,MID(TEXT(SUM(入力2!AJ110:AK110),"000000"),3,1),""),"")</f>
        <v/>
      </c>
      <c r="BZ112" s="1063" t="str">
        <f>IF(TRIM(SUM(入力2!AJ110:AK110))&lt;&gt;"",IF(SUM(入力2!AJ110:AK110)&gt;=100,MID(TEXT(SUM(入力2!AJ110:AK110),"000000"),4,1),""),"")</f>
        <v/>
      </c>
      <c r="CA112" s="1063" t="str">
        <f>IF(TRIM(SUM(入力2!AJ110:AK110))&lt;&gt;"",IF(SUM(入力2!AJ110:AK110)&gt;=10,MID(TEXT(SUM(入力2!AJ110:AK110),"000000"),5,1),""),"")</f>
        <v/>
      </c>
      <c r="CB112" s="1109" t="str">
        <f>IF(TRIM(SUM(入力2!AJ110:AK110))&lt;&gt;"",IF(SUM(入力2!AJ110:AK110)&gt;=0,MID(TEXT(SUM(入力2!AJ110:AK110),"000000"),6,1),""),"0")</f>
        <v>0</v>
      </c>
      <c r="CC112" s="1095" t="str">
        <f>IF(TRIM(入力3!$AF60)&lt;&gt;"",IF(入力3!$AF60&gt;=10000000,MID(TEXT(入力3!$AF60,"00000000"),1,1),""),"")</f>
        <v/>
      </c>
      <c r="CD112" s="1097" t="str">
        <f>IF(TRIM(入力3!$AF60)&lt;&gt;"",IF(入力3!$AF60&gt;=1000000,MID(TEXT(入力3!$AF60,"00000000"),2,1),""),"")</f>
        <v/>
      </c>
      <c r="CE112" s="1059" t="str">
        <f>IF(TRIM(入力3!$AF60)&lt;&gt;"",IF(入力3!$AF60&gt;=100000,MID(TEXT(入力3!$AF60,"00000000"),3,1),""),"")</f>
        <v/>
      </c>
      <c r="CF112" s="1059" t="str">
        <f>IF(TRIM(入力3!$AF60)&lt;&gt;"",IF(入力3!$AF60&gt;=10000,MID(TEXT(入力3!$AF60,"00000000"),4,1),""),"")</f>
        <v/>
      </c>
      <c r="CG112" s="1059" t="str">
        <f>IF(TRIM(入力3!$AF60)&lt;&gt;"",IF(入力3!$AF60&gt;=1000,MID(TEXT(入力3!$AF60,"00000000"),5,1),""),"")</f>
        <v/>
      </c>
      <c r="CH112" s="1059" t="str">
        <f>IF(TRIM(入力3!$AF60)&lt;&gt;"",IF(入力3!$AF60&gt;=100,MID(TEXT(入力3!$AF60,"00000000"),6,1),""),"")</f>
        <v/>
      </c>
      <c r="CI112" s="1059" t="str">
        <f>IF(TRIM(入力3!$AF60)&lt;&gt;"",IF(入力3!$AF60&gt;=10,MID(TEXT(入力3!$AF60,"00000000"),7,1),""),"")</f>
        <v/>
      </c>
      <c r="CJ112" s="1093" t="str">
        <f>IF(TRIM(入力3!$AF60)&lt;&gt;"",IF(入力3!$AF60&gt;=1,MID(TEXT(入力3!$AF60,"00000000"),8,1),""),"0")</f>
        <v>0</v>
      </c>
      <c r="CK112" s="1060" t="str">
        <f>IF(TRIM(SUMIF(入力3!$AA$9:$AE$9,"インフレ手当",入力3!AA60:AE60))&lt;&gt;"",IF(SUMIF(入力3!$AA$9:$AE$9,"インフレ手当",入力3!AA60:AE60)&gt;=1000000,MID(TEXT(SUMIF(入力3!$AA$9:$AE$9,"インフレ手当",入力3!AA60:AE60),"00000000"),2,1),""),"")</f>
        <v/>
      </c>
      <c r="CL112" s="1059" t="str">
        <f>IF(TRIM(SUMIF(入力3!$AA$9:$AE$9,"インフレ手当",入力3!AA60:AE60))&lt;&gt;"",IF(SUMIF(入力3!$AA$9:$AE$9,"インフレ手当",入力3!AA60:AE60)&gt;=100000,MID(TEXT(SUMIF(入力3!$AA$9:$AE$9,"インフレ手当",入力3!AA60:AE60),"00000000"),3,1),""),"")</f>
        <v/>
      </c>
      <c r="CM112" s="1059" t="str">
        <f>IF(TRIM(SUMIF(入力3!$AA$9:$AE$9,"インフレ手当",入力3!AA60:AE60))&lt;&gt;"",IF(SUMIF(入力3!$AA$9:$AE$9,"インフレ手当",入力3!AA60:AE60)&gt;=10000,MID(TEXT(SUMIF(入力3!$AA$9:$AE$9,"インフレ手当",入力3!AA60:AE60),"00000000"),4,1),""),"")</f>
        <v/>
      </c>
      <c r="CN112" s="1059" t="str">
        <f>IF(TRIM(SUMIF(入力3!$AA$9:$AE$9,"インフレ手当",入力3!AA60:AE60))&lt;&gt;"",IF(SUMIF(入力3!$AA$9:$AE$9,"インフレ手当",入力3!AA60:AE60)&gt;=1000,MID(TEXT(SUMIF(入力3!$AA$9:$AE$9,"インフレ手当",入力3!AA60:AE60),"00000000"),5,1),""),"")</f>
        <v/>
      </c>
      <c r="CO112" s="1059" t="str">
        <f>IF(TRIM(SUMIF(入力3!$AA$9:$AE$9,"インフレ手当",入力3!AA60:AE60))&lt;&gt;"",IF(SUMIF(入力3!$AA$9:$AE$9,"インフレ手当",入力3!AA60:AE60)&gt;=100,MID(TEXT(SUMIF(入力3!$AA$9:$AE$9,"インフレ手当",入力3!AA60:AE60),"00000000"),6,1),""),"")</f>
        <v/>
      </c>
      <c r="CP112" s="1059" t="str">
        <f>IF(TRIM(SUMIF(入力3!$AA$9:$AE$9,"インフレ手当",入力3!AA60:AE60))&lt;&gt;"",IF(SUMIF(入力3!$AA$9:$AE$9,"インフレ手当",入力3!AA60:AE60)&gt;=10,MID(TEXT(SUMIF(入力3!$AA$9:$AE$9,"インフレ手当",入力3!AA60:AE60),"00000000"),7,1),""),"")</f>
        <v/>
      </c>
      <c r="CQ112" s="1076" t="str">
        <f>IF(TRIM(SUMIF(入力3!$AA$9:$AE$9,"インフレ手当",入力3!AA60:AE60))&lt;&gt;"",IF(SUMIF(入力3!$AA$9:$AE$9,"インフレ手当",入力3!AA60:AE60)&gt;=1,MID(TEXT(SUMIF(入力3!$AA$9:$AE$9,"インフレ手当",入力3!AA60:AE60),"00000000"),8,1),""),"0")</f>
        <v/>
      </c>
      <c r="CR112" s="1077" t="str">
        <f>IF(EO113=0,"-",IF(TRIM(入力3!Z60)&lt;&gt;"",IF(入力3!Z60&gt;=100,MID(TEXT(入力3!Z60,"000"),1,1),""),"-"))</f>
        <v>-</v>
      </c>
      <c r="CS112" s="1063" t="str">
        <f>IF(EO113=0,"-",IF(TRIM(入力3!Z60)&lt;&gt;"",IF(入力3!Z60&gt;=10,MID(TEXT(入力3!Z60,"000"),2,1),""),"-"))</f>
        <v>-</v>
      </c>
      <c r="CT112" s="1079" t="str">
        <f>IF(EO113=0,"-",IF(TRIM(入力3!Z60)&lt;&gt;"",IF(入力3!Z60&gt;=1,MID(TEXT(入力3!Z60,"000"),3,1),""),"-"))</f>
        <v>-</v>
      </c>
      <c r="CU112" s="1067"/>
      <c r="CV112" s="1068"/>
      <c r="CW112" s="1069"/>
      <c r="CX112" s="1205"/>
      <c r="CY112" s="1206"/>
      <c r="CZ112" s="1207"/>
      <c r="DA112" s="1188"/>
      <c r="DB112" s="1189"/>
      <c r="DC112" s="1189"/>
      <c r="DD112" s="1189"/>
      <c r="DE112" s="1190"/>
      <c r="DF112" s="1184"/>
      <c r="DG112" s="1188"/>
      <c r="DH112" s="1189"/>
      <c r="DI112" s="1189"/>
      <c r="DJ112" s="1190"/>
      <c r="DK112" s="1184"/>
      <c r="DL112" s="1188"/>
      <c r="DM112" s="1189"/>
      <c r="DN112" s="1189"/>
      <c r="DO112" s="1189"/>
      <c r="DP112" s="1190"/>
      <c r="DQ112" s="1184"/>
      <c r="DR112" s="1188"/>
      <c r="DS112" s="1189"/>
      <c r="DT112" s="1189"/>
      <c r="DU112" s="1189"/>
      <c r="DV112" s="1189"/>
      <c r="DW112" s="1026"/>
      <c r="DX112" s="865"/>
      <c r="DY112" s="865"/>
      <c r="DZ112" s="865"/>
      <c r="EA112" s="865"/>
      <c r="EB112" s="865"/>
      <c r="EC112" s="865"/>
      <c r="ED112" s="865"/>
      <c r="EE112" s="865"/>
      <c r="EF112" s="865"/>
      <c r="EG112" s="865"/>
      <c r="EH112" s="872"/>
      <c r="EI112" s="872"/>
      <c r="EJ112" s="862"/>
      <c r="EK112" s="862"/>
      <c r="EL112" s="865"/>
      <c r="EM112" s="865"/>
      <c r="EN112" s="865"/>
      <c r="EO112" s="865"/>
      <c r="EP112" s="835"/>
      <c r="EQ112" s="835"/>
      <c r="ER112" s="835"/>
      <c r="ES112" s="835"/>
      <c r="ET112" s="835"/>
      <c r="EU112" s="835"/>
      <c r="EV112" s="835"/>
      <c r="EW112" s="835"/>
      <c r="EX112" s="835"/>
      <c r="EY112" s="835"/>
      <c r="EZ112" s="835"/>
      <c r="FA112" s="835"/>
      <c r="FB112" s="835"/>
      <c r="FC112" s="835"/>
      <c r="FD112" s="835"/>
      <c r="FE112" s="835"/>
      <c r="FF112" s="835"/>
      <c r="FG112" s="835"/>
      <c r="FH112" s="835"/>
      <c r="FI112" s="835"/>
      <c r="FJ112" s="835"/>
      <c r="FK112" s="835"/>
      <c r="FL112" s="835"/>
      <c r="FM112" s="835"/>
      <c r="FN112" s="835"/>
      <c r="FO112" s="835"/>
      <c r="FP112" s="835"/>
      <c r="FQ112" s="835"/>
      <c r="FR112" s="835"/>
      <c r="FS112" s="835"/>
      <c r="FT112" s="835"/>
      <c r="FU112" s="835"/>
      <c r="FV112" s="835"/>
      <c r="FW112" s="835"/>
      <c r="FX112" s="835"/>
      <c r="FY112" s="835"/>
      <c r="FZ112" s="835"/>
      <c r="GA112" s="835"/>
      <c r="GB112" s="835"/>
      <c r="GC112" s="835"/>
      <c r="GD112" s="835"/>
      <c r="GE112" s="835"/>
      <c r="GF112" s="835"/>
      <c r="GG112" s="835"/>
      <c r="GH112" s="835"/>
      <c r="GI112" s="835"/>
    </row>
    <row r="113" spans="1:191" s="892" customFormat="1" ht="12" customHeight="1">
      <c r="A113" s="1231"/>
      <c r="B113" s="1233"/>
      <c r="C113" s="1235"/>
      <c r="D113" s="1238"/>
      <c r="E113" s="1239"/>
      <c r="F113" s="1239"/>
      <c r="G113" s="1239"/>
      <c r="H113" s="1239"/>
      <c r="I113" s="1239"/>
      <c r="J113" s="1239"/>
      <c r="K113" s="1256"/>
      <c r="L113" s="1258"/>
      <c r="M113" s="1279"/>
      <c r="N113" s="1199"/>
      <c r="O113" s="1262"/>
      <c r="P113" s="1262"/>
      <c r="Q113" s="1280"/>
      <c r="R113" s="1281"/>
      <c r="S113" s="1294"/>
      <c r="T113" s="1282"/>
      <c r="U113" s="1283"/>
      <c r="V113" s="1284"/>
      <c r="W113" s="1285"/>
      <c r="X113" s="1284"/>
      <c r="Y113" s="1285"/>
      <c r="Z113" s="1284"/>
      <c r="AA113" s="1285"/>
      <c r="AB113" s="1227"/>
      <c r="AC113" s="1228"/>
      <c r="AD113" s="1228"/>
      <c r="AE113" s="1229"/>
      <c r="AF113" s="1286"/>
      <c r="AG113" s="1287"/>
      <c r="AH113" s="1287"/>
      <c r="AI113" s="1288"/>
      <c r="AJ113" s="1286"/>
      <c r="AK113" s="1287"/>
      <c r="AL113" s="1287"/>
      <c r="AM113" s="1288"/>
      <c r="AN113" s="1286"/>
      <c r="AO113" s="1287"/>
      <c r="AP113" s="1287"/>
      <c r="AQ113" s="1288"/>
      <c r="AR113" s="1291"/>
      <c r="AS113" s="1292"/>
      <c r="AT113" s="1292"/>
      <c r="AU113" s="1292"/>
      <c r="AV113" s="1293"/>
      <c r="AW113" s="1196"/>
      <c r="AX113" s="1197"/>
      <c r="AY113" s="1197"/>
      <c r="AZ113" s="1197"/>
      <c r="BA113" s="1197"/>
      <c r="BB113" s="1197"/>
      <c r="BC113" s="1198"/>
      <c r="BD113" s="1196"/>
      <c r="BE113" s="1197"/>
      <c r="BF113" s="1197"/>
      <c r="BG113" s="1197"/>
      <c r="BH113" s="1197"/>
      <c r="BI113" s="1197"/>
      <c r="BJ113" s="1198"/>
      <c r="BK113" s="1078"/>
      <c r="BL113" s="1064"/>
      <c r="BM113" s="1064"/>
      <c r="BN113" s="1064"/>
      <c r="BO113" s="1064"/>
      <c r="BP113" s="1080"/>
      <c r="BQ113" s="1078"/>
      <c r="BR113" s="1064"/>
      <c r="BS113" s="1064"/>
      <c r="BT113" s="1064"/>
      <c r="BU113" s="1064"/>
      <c r="BV113" s="1080"/>
      <c r="BW113" s="1096"/>
      <c r="BX113" s="1064"/>
      <c r="BY113" s="1064"/>
      <c r="BZ113" s="1064"/>
      <c r="CA113" s="1064"/>
      <c r="CB113" s="1110"/>
      <c r="CC113" s="1096"/>
      <c r="CD113" s="1098"/>
      <c r="CE113" s="1059"/>
      <c r="CF113" s="1059"/>
      <c r="CG113" s="1059"/>
      <c r="CH113" s="1059"/>
      <c r="CI113" s="1059"/>
      <c r="CJ113" s="1093"/>
      <c r="CK113" s="1060"/>
      <c r="CL113" s="1059"/>
      <c r="CM113" s="1059"/>
      <c r="CN113" s="1059"/>
      <c r="CO113" s="1059"/>
      <c r="CP113" s="1059"/>
      <c r="CQ113" s="1076"/>
      <c r="CR113" s="1078"/>
      <c r="CS113" s="1064"/>
      <c r="CT113" s="1080"/>
      <c r="CU113" s="1070"/>
      <c r="CV113" s="1071"/>
      <c r="CW113" s="1072"/>
      <c r="CX113" s="1208"/>
      <c r="CY113" s="1209"/>
      <c r="CZ113" s="1210"/>
      <c r="DA113" s="1196"/>
      <c r="DB113" s="1197"/>
      <c r="DC113" s="1197"/>
      <c r="DD113" s="1197"/>
      <c r="DE113" s="1198"/>
      <c r="DF113" s="1199"/>
      <c r="DG113" s="1196"/>
      <c r="DH113" s="1197"/>
      <c r="DI113" s="1197"/>
      <c r="DJ113" s="1198"/>
      <c r="DK113" s="1199"/>
      <c r="DL113" s="1196"/>
      <c r="DM113" s="1197"/>
      <c r="DN113" s="1197"/>
      <c r="DO113" s="1197"/>
      <c r="DP113" s="1198"/>
      <c r="DQ113" s="1199"/>
      <c r="DR113" s="1196"/>
      <c r="DS113" s="1197"/>
      <c r="DT113" s="1197"/>
      <c r="DU113" s="1197"/>
      <c r="DV113" s="1197"/>
      <c r="DW113" s="1026"/>
      <c r="DX113" s="865"/>
      <c r="DY113" s="865"/>
      <c r="DZ113" s="865"/>
      <c r="EA113" s="865"/>
      <c r="EB113" s="865"/>
      <c r="EC113" s="865"/>
      <c r="ED113" s="865"/>
      <c r="EE113" s="865"/>
      <c r="EF113" s="865"/>
      <c r="EG113" s="865"/>
      <c r="EH113" s="872"/>
      <c r="EI113" s="872"/>
      <c r="EJ113" s="862"/>
      <c r="EK113" s="862"/>
      <c r="EL113" s="865">
        <f t="shared" ref="EL113" si="94">IF(OR(CU112=99.9,CU112=""),0,1)</f>
        <v>0</v>
      </c>
      <c r="EM113" s="865"/>
      <c r="EN113" s="865">
        <f>IF(入力3!AF60=" ",0,1)</f>
        <v>0</v>
      </c>
      <c r="EO113" s="865">
        <f>IF(EL113+EN113=0,0,1)</f>
        <v>0</v>
      </c>
      <c r="EP113" s="835"/>
      <c r="EQ113" s="835"/>
      <c r="ER113" s="835"/>
      <c r="ES113" s="835"/>
      <c r="ET113" s="835"/>
      <c r="EU113" s="835"/>
      <c r="EV113" s="835"/>
      <c r="EW113" s="835"/>
      <c r="EX113" s="835"/>
      <c r="EY113" s="835"/>
      <c r="EZ113" s="835"/>
      <c r="FA113" s="835"/>
      <c r="FB113" s="835"/>
      <c r="FC113" s="835"/>
      <c r="FD113" s="835"/>
      <c r="FE113" s="835"/>
      <c r="FF113" s="835"/>
      <c r="FG113" s="835"/>
      <c r="FH113" s="835"/>
      <c r="FI113" s="835"/>
      <c r="FJ113" s="835"/>
      <c r="FK113" s="835"/>
      <c r="FL113" s="835"/>
      <c r="FM113" s="835"/>
      <c r="FN113" s="835"/>
      <c r="FO113" s="835"/>
      <c r="FP113" s="835"/>
      <c r="FQ113" s="835"/>
      <c r="FR113" s="835"/>
      <c r="FS113" s="835"/>
      <c r="FT113" s="835"/>
      <c r="FU113" s="835"/>
      <c r="FV113" s="835"/>
      <c r="FW113" s="835"/>
      <c r="FX113" s="835"/>
      <c r="FY113" s="835"/>
      <c r="FZ113" s="835"/>
      <c r="GA113" s="835"/>
      <c r="GB113" s="835"/>
      <c r="GC113" s="835"/>
      <c r="GD113" s="835"/>
      <c r="GE113" s="835"/>
      <c r="GF113" s="835"/>
      <c r="GG113" s="835"/>
      <c r="GH113" s="835"/>
      <c r="GI113" s="835"/>
    </row>
    <row r="114" spans="1:191" s="892" customFormat="1" ht="12" customHeight="1">
      <c r="A114" s="1230"/>
      <c r="B114" s="1232">
        <v>4</v>
      </c>
      <c r="C114" s="1234">
        <v>9</v>
      </c>
      <c r="D114" s="1236"/>
      <c r="E114" s="1237"/>
      <c r="F114" s="1237"/>
      <c r="G114" s="1237"/>
      <c r="H114" s="1237"/>
      <c r="I114" s="1237"/>
      <c r="J114" s="1237"/>
      <c r="K114" s="1256" t="str">
        <f>IF(TRIM(入力1!A114)&lt;&gt;"",入力1!A114,"")</f>
        <v/>
      </c>
      <c r="L114" s="1258">
        <f>IF(TRIM(入力1!B114)&lt;&gt;"",入力1!B114,"")</f>
        <v>4</v>
      </c>
      <c r="M114" s="1260">
        <f>C114</f>
        <v>9</v>
      </c>
      <c r="N114" s="1184"/>
      <c r="O114" s="1262"/>
      <c r="P114" s="1262"/>
      <c r="Q114" s="1264"/>
      <c r="R114" s="1265"/>
      <c r="S114" s="1254"/>
      <c r="T114" s="1282"/>
      <c r="U114" s="1283"/>
      <c r="V114" s="1272"/>
      <c r="W114" s="1273"/>
      <c r="X114" s="1272"/>
      <c r="Y114" s="1273"/>
      <c r="Z114" s="1272"/>
      <c r="AA114" s="1273"/>
      <c r="AB114" s="1276"/>
      <c r="AC114" s="1277"/>
      <c r="AD114" s="1277"/>
      <c r="AE114" s="1278"/>
      <c r="AF114" s="1217"/>
      <c r="AG114" s="1218"/>
      <c r="AH114" s="1218"/>
      <c r="AI114" s="1219"/>
      <c r="AJ114" s="1217"/>
      <c r="AK114" s="1218"/>
      <c r="AL114" s="1218"/>
      <c r="AM114" s="1219"/>
      <c r="AN114" s="1217"/>
      <c r="AO114" s="1218"/>
      <c r="AP114" s="1218"/>
      <c r="AQ114" s="1219"/>
      <c r="AR114" s="1240"/>
      <c r="AS114" s="1241"/>
      <c r="AT114" s="1241"/>
      <c r="AU114" s="1241"/>
      <c r="AV114" s="1242"/>
      <c r="AW114" s="1188"/>
      <c r="AX114" s="1189"/>
      <c r="AY114" s="1189"/>
      <c r="AZ114" s="1189"/>
      <c r="BA114" s="1189"/>
      <c r="BB114" s="1189"/>
      <c r="BC114" s="1190"/>
      <c r="BD114" s="1188"/>
      <c r="BE114" s="1189"/>
      <c r="BF114" s="1189"/>
      <c r="BG114" s="1189"/>
      <c r="BH114" s="1189"/>
      <c r="BI114" s="1189"/>
      <c r="BJ114" s="1190"/>
      <c r="BK114" s="1077" t="str">
        <f>IF(TRIM(入力2!AL112)&lt;&gt;"",IF(入力2!AL112&gt;=100000,MID(TEXT(入力2!AL112,"000000"),1,1),""),"")</f>
        <v/>
      </c>
      <c r="BL114" s="1063" t="str">
        <f>IF(TRIM(入力2!AL112)&lt;&gt;"",IF(入力2!AL112&gt;=10000,MID(TEXT(入力2!AL112,"000000"),2,1),""),"")</f>
        <v/>
      </c>
      <c r="BM114" s="1063" t="str">
        <f>IF(TRIM(入力2!AL112)&lt;&gt;"",IF(入力2!AL112&gt;=1000,MID(TEXT(入力2!AL112,"000000"),3,1),""),"")</f>
        <v/>
      </c>
      <c r="BN114" s="1063" t="str">
        <f>IF(TRIM(入力2!AL112)&lt;&gt;"",IF(入力2!AL112&gt;=100,MID(TEXT(入力2!AL112,"000000"),4,1),""),"")</f>
        <v/>
      </c>
      <c r="BO114" s="1063" t="str">
        <f>IF(TRIM(入力2!AL112)&lt;&gt;"",IF(入力2!AL112&gt;=10,MID(TEXT(入力2!AL112,"000000"),5,1),""),"")</f>
        <v/>
      </c>
      <c r="BP114" s="1079" t="str">
        <f>IF(TRIM(入力2!AL112)&lt;&gt;"",IF(入力2!AL112&gt;=0,MID(TEXT(入力2!AL112,"000000"),6,1),""),"0")</f>
        <v>0</v>
      </c>
      <c r="BQ114" s="1077" t="str">
        <f>IF(TRIM(入力2!AM112)&lt;&gt;"",IF(入力2!AM112&gt;=100000,MID(TEXT(入力2!AM112,"000000"),1,1),""),"")</f>
        <v/>
      </c>
      <c r="BR114" s="1063" t="str">
        <f>IF(TRIM(入力2!AM112)&lt;&gt;"",IF(入力2!AM112&gt;=10000,MID(TEXT(入力2!AM112,"000000"),2,1),""),"")</f>
        <v/>
      </c>
      <c r="BS114" s="1063" t="str">
        <f>IF(TRIM(入力2!AM112)&lt;&gt;"",IF(入力2!AM112&gt;=1000,MID(TEXT(入力2!AM112,"000000"),3,1),""),"")</f>
        <v/>
      </c>
      <c r="BT114" s="1063" t="str">
        <f>IF(TRIM(入力2!AM112)&lt;&gt;"",IF(入力2!AM112&gt;=100,MID(TEXT(入力2!AM112,"000000"),4,1),""),"")</f>
        <v/>
      </c>
      <c r="BU114" s="1063" t="str">
        <f>IF(TRIM(入力2!AM112)&lt;&gt;"",IF(入力2!AM112&gt;=10,MID(TEXT(入力2!AM112,"000000"),5,1),""),"")</f>
        <v/>
      </c>
      <c r="BV114" s="1079" t="str">
        <f>IF(TRIM(入力2!AM112)&lt;&gt;"",IF(入力2!AM112&gt;=0,MID(TEXT(入力2!AM112,"000000"),6,1),""),"0")</f>
        <v>0</v>
      </c>
      <c r="BW114" s="1095" t="str">
        <f>IF(TRIM(SUM(入力2!AJ112:AK112))&lt;&gt;"",IF(SUM(入力2!AJ112:AK112)&gt;=100000,MID(TEXT(SUM(入力2!AJ112:AK112),"000000"),1,1),""),"")</f>
        <v/>
      </c>
      <c r="BX114" s="1063" t="str">
        <f>IF(TRIM(SUM(入力2!AJ112:AK112))&lt;&gt;"",IF(SUM(入力2!AJ112:AK112)&gt;=10000,MID(TEXT(SUM(入力2!AJ112:AK112),"000000"),2,1),""),"")</f>
        <v/>
      </c>
      <c r="BY114" s="1063" t="str">
        <f>IF(TRIM(SUM(入力2!AJ112:AK112))&lt;&gt;"",IF(SUM(入力2!AJ112:AK112)&gt;=1000,MID(TEXT(SUM(入力2!AJ112:AK112),"000000"),3,1),""),"")</f>
        <v/>
      </c>
      <c r="BZ114" s="1063" t="str">
        <f>IF(TRIM(SUM(入力2!AJ112:AK112))&lt;&gt;"",IF(SUM(入力2!AJ112:AK112)&gt;=100,MID(TEXT(SUM(入力2!AJ112:AK112),"000000"),4,1),""),"")</f>
        <v/>
      </c>
      <c r="CA114" s="1063" t="str">
        <f>IF(TRIM(SUM(入力2!AJ112:AK112))&lt;&gt;"",IF(SUM(入力2!AJ112:AK112)&gt;=10,MID(TEXT(SUM(入力2!AJ112:AK112),"000000"),5,1),""),"")</f>
        <v/>
      </c>
      <c r="CB114" s="1109" t="str">
        <f>IF(TRIM(SUM(入力2!AJ112:AK112))&lt;&gt;"",IF(SUM(入力2!AJ112:AK112)&gt;=0,MID(TEXT(SUM(入力2!AJ112:AK112),"000000"),6,1),""),"0")</f>
        <v>0</v>
      </c>
      <c r="CC114" s="1095" t="str">
        <f>IF(TRIM(入力3!$AF61)&lt;&gt;"",IF(入力3!$AF61&gt;=10000000,MID(TEXT(入力3!$AF61,"00000000"),1,1),""),"")</f>
        <v/>
      </c>
      <c r="CD114" s="1097" t="str">
        <f>IF(TRIM(入力3!$AF61)&lt;&gt;"",IF(入力3!$AF61&gt;=1000000,MID(TEXT(入力3!$AF61,"00000000"),2,1),""),"")</f>
        <v/>
      </c>
      <c r="CE114" s="1059" t="str">
        <f>IF(TRIM(入力3!$AF61)&lt;&gt;"",IF(入力3!$AF61&gt;=100000,MID(TEXT(入力3!$AF61,"00000000"),3,1),""),"")</f>
        <v/>
      </c>
      <c r="CF114" s="1059" t="str">
        <f>IF(TRIM(入力3!$AF61)&lt;&gt;"",IF(入力3!$AF61&gt;=10000,MID(TEXT(入力3!$AF61,"00000000"),4,1),""),"")</f>
        <v/>
      </c>
      <c r="CG114" s="1059" t="str">
        <f>IF(TRIM(入力3!$AF61)&lt;&gt;"",IF(入力3!$AF61&gt;=1000,MID(TEXT(入力3!$AF61,"00000000"),5,1),""),"")</f>
        <v/>
      </c>
      <c r="CH114" s="1059" t="str">
        <f>IF(TRIM(入力3!$AF61)&lt;&gt;"",IF(入力3!$AF61&gt;=100,MID(TEXT(入力3!$AF61,"00000000"),6,1),""),"")</f>
        <v/>
      </c>
      <c r="CI114" s="1059" t="str">
        <f>IF(TRIM(入力3!$AF61)&lt;&gt;"",IF(入力3!$AF61&gt;=10,MID(TEXT(入力3!$AF61,"00000000"),7,1),""),"")</f>
        <v/>
      </c>
      <c r="CJ114" s="1093" t="str">
        <f>IF(TRIM(入力3!$AF61)&lt;&gt;"",IF(入力3!$AF61&gt;=1,MID(TEXT(入力3!$AF61,"00000000"),8,1),""),"0")</f>
        <v>0</v>
      </c>
      <c r="CK114" s="1060" t="str">
        <f>IF(TRIM(SUMIF(入力3!$AA$9:$AE$9,"インフレ手当",入力3!AA61:AE61))&lt;&gt;"",IF(SUMIF(入力3!$AA$9:$AE$9,"インフレ手当",入力3!AA61:AE61)&gt;=1000000,MID(TEXT(SUMIF(入力3!$AA$9:$AE$9,"インフレ手当",入力3!AA61:AE61),"00000000"),2,1),""),"")</f>
        <v/>
      </c>
      <c r="CL114" s="1059" t="str">
        <f>IF(TRIM(SUMIF(入力3!$AA$9:$AE$9,"インフレ手当",入力3!AA61:AE61))&lt;&gt;"",IF(SUMIF(入力3!$AA$9:$AE$9,"インフレ手当",入力3!AA61:AE61)&gt;=100000,MID(TEXT(SUMIF(入力3!$AA$9:$AE$9,"インフレ手当",入力3!AA61:AE61),"00000000"),3,1),""),"")</f>
        <v/>
      </c>
      <c r="CM114" s="1059" t="str">
        <f>IF(TRIM(SUMIF(入力3!$AA$9:$AE$9,"インフレ手当",入力3!AA61:AE61))&lt;&gt;"",IF(SUMIF(入力3!$AA$9:$AE$9,"インフレ手当",入力3!AA61:AE61)&gt;=10000,MID(TEXT(SUMIF(入力3!$AA$9:$AE$9,"インフレ手当",入力3!AA61:AE61),"00000000"),4,1),""),"")</f>
        <v/>
      </c>
      <c r="CN114" s="1059" t="str">
        <f>IF(TRIM(SUMIF(入力3!$AA$9:$AE$9,"インフレ手当",入力3!AA61:AE61))&lt;&gt;"",IF(SUMIF(入力3!$AA$9:$AE$9,"インフレ手当",入力3!AA61:AE61)&gt;=1000,MID(TEXT(SUMIF(入力3!$AA$9:$AE$9,"インフレ手当",入力3!AA61:AE61),"00000000"),5,1),""),"")</f>
        <v/>
      </c>
      <c r="CO114" s="1059" t="str">
        <f>IF(TRIM(SUMIF(入力3!$AA$9:$AE$9,"インフレ手当",入力3!AA61:AE61))&lt;&gt;"",IF(SUMIF(入力3!$AA$9:$AE$9,"インフレ手当",入力3!AA61:AE61)&gt;=100,MID(TEXT(SUMIF(入力3!$AA$9:$AE$9,"インフレ手当",入力3!AA61:AE61),"00000000"),6,1),""),"")</f>
        <v/>
      </c>
      <c r="CP114" s="1059" t="str">
        <f>IF(TRIM(SUMIF(入力3!$AA$9:$AE$9,"インフレ手当",入力3!AA61:AE61))&lt;&gt;"",IF(SUMIF(入力3!$AA$9:$AE$9,"インフレ手当",入力3!AA61:AE61)&gt;=10,MID(TEXT(SUMIF(入力3!$AA$9:$AE$9,"インフレ手当",入力3!AA61:AE61),"00000000"),7,1),""),"")</f>
        <v/>
      </c>
      <c r="CQ114" s="1076" t="str">
        <f>IF(TRIM(SUMIF(入力3!$AA$9:$AE$9,"インフレ手当",入力3!AA61:AE61))&lt;&gt;"",IF(SUMIF(入力3!$AA$9:$AE$9,"インフレ手当",入力3!AA61:AE61)&gt;=1,MID(TEXT(SUMIF(入力3!$AA$9:$AE$9,"インフレ手当",入力3!AA61:AE61),"00000000"),8,1),""),"0")</f>
        <v/>
      </c>
      <c r="CR114" s="1077" t="str">
        <f>IF(EO115=0,"-",IF(TRIM(入力3!Z61)&lt;&gt;"",IF(入力3!Z61&gt;=100,MID(TEXT(入力3!Z61,"000"),1,1),""),"-"))</f>
        <v>-</v>
      </c>
      <c r="CS114" s="1063" t="str">
        <f>IF(EO115=0,"-",IF(TRIM(入力3!Z61)&lt;&gt;"",IF(入力3!Z61&gt;=10,MID(TEXT(入力3!Z61,"000"),2,1),""),"-"))</f>
        <v>-</v>
      </c>
      <c r="CT114" s="1079" t="str">
        <f>IF(EO115=0,"-",IF(TRIM(入力3!Z61)&lt;&gt;"",IF(入力3!Z61&gt;=1,MID(TEXT(入力3!Z61,"000"),3,1),""),"-"))</f>
        <v>-</v>
      </c>
      <c r="CU114" s="1067"/>
      <c r="CV114" s="1068"/>
      <c r="CW114" s="1069"/>
      <c r="CX114" s="1205"/>
      <c r="CY114" s="1206"/>
      <c r="CZ114" s="1207"/>
      <c r="DA114" s="1188"/>
      <c r="DB114" s="1189"/>
      <c r="DC114" s="1189"/>
      <c r="DD114" s="1189"/>
      <c r="DE114" s="1190"/>
      <c r="DF114" s="1184"/>
      <c r="DG114" s="1188"/>
      <c r="DH114" s="1189"/>
      <c r="DI114" s="1189"/>
      <c r="DJ114" s="1190"/>
      <c r="DK114" s="1184"/>
      <c r="DL114" s="1188"/>
      <c r="DM114" s="1189"/>
      <c r="DN114" s="1189"/>
      <c r="DO114" s="1189"/>
      <c r="DP114" s="1190"/>
      <c r="DQ114" s="1184"/>
      <c r="DR114" s="1188"/>
      <c r="DS114" s="1189"/>
      <c r="DT114" s="1189"/>
      <c r="DU114" s="1189"/>
      <c r="DV114" s="1189"/>
      <c r="DW114" s="1026"/>
      <c r="DX114" s="865"/>
      <c r="DY114" s="865"/>
      <c r="DZ114" s="865"/>
      <c r="EA114" s="865"/>
      <c r="EB114" s="865"/>
      <c r="EC114" s="865"/>
      <c r="ED114" s="865"/>
      <c r="EE114" s="865"/>
      <c r="EF114" s="865"/>
      <c r="EG114" s="865"/>
      <c r="EH114" s="872"/>
      <c r="EI114" s="872"/>
      <c r="EJ114" s="862"/>
      <c r="EK114" s="862"/>
      <c r="EL114" s="865"/>
      <c r="EM114" s="865"/>
      <c r="EN114" s="865"/>
      <c r="EO114" s="865"/>
      <c r="EP114" s="835"/>
      <c r="EQ114" s="835"/>
      <c r="ER114" s="835"/>
      <c r="ES114" s="835"/>
      <c r="ET114" s="835"/>
      <c r="EU114" s="835"/>
      <c r="EV114" s="835"/>
      <c r="EW114" s="835"/>
      <c r="EX114" s="835"/>
      <c r="EY114" s="835"/>
      <c r="EZ114" s="835"/>
      <c r="FA114" s="835"/>
      <c r="FB114" s="835"/>
      <c r="FC114" s="835"/>
      <c r="FD114" s="835"/>
      <c r="FE114" s="835"/>
      <c r="FF114" s="835"/>
      <c r="FG114" s="835"/>
      <c r="FH114" s="835"/>
      <c r="FI114" s="835"/>
      <c r="FJ114" s="835"/>
      <c r="FK114" s="835"/>
      <c r="FL114" s="835"/>
      <c r="FM114" s="835"/>
      <c r="FN114" s="835"/>
      <c r="FO114" s="835"/>
      <c r="FP114" s="835"/>
      <c r="FQ114" s="835"/>
      <c r="FR114" s="835"/>
      <c r="FS114" s="835"/>
      <c r="FT114" s="835"/>
      <c r="FU114" s="835"/>
      <c r="FV114" s="835"/>
      <c r="FW114" s="835"/>
      <c r="FX114" s="835"/>
      <c r="FY114" s="835"/>
      <c r="FZ114" s="835"/>
      <c r="GA114" s="835"/>
      <c r="GB114" s="835"/>
      <c r="GC114" s="835"/>
      <c r="GD114" s="835"/>
      <c r="GE114" s="835"/>
      <c r="GF114" s="835"/>
      <c r="GG114" s="835"/>
      <c r="GH114" s="835"/>
      <c r="GI114" s="835"/>
    </row>
    <row r="115" spans="1:191" s="892" customFormat="1" ht="12" customHeight="1">
      <c r="A115" s="1231"/>
      <c r="B115" s="1233"/>
      <c r="C115" s="1235"/>
      <c r="D115" s="1238"/>
      <c r="E115" s="1239"/>
      <c r="F115" s="1239"/>
      <c r="G115" s="1239"/>
      <c r="H115" s="1239"/>
      <c r="I115" s="1239"/>
      <c r="J115" s="1239"/>
      <c r="K115" s="1256"/>
      <c r="L115" s="1258"/>
      <c r="M115" s="1279"/>
      <c r="N115" s="1199"/>
      <c r="O115" s="1262"/>
      <c r="P115" s="1262"/>
      <c r="Q115" s="1280"/>
      <c r="R115" s="1281"/>
      <c r="S115" s="1294"/>
      <c r="T115" s="1282"/>
      <c r="U115" s="1283"/>
      <c r="V115" s="1284"/>
      <c r="W115" s="1285"/>
      <c r="X115" s="1284"/>
      <c r="Y115" s="1285"/>
      <c r="Z115" s="1284"/>
      <c r="AA115" s="1285"/>
      <c r="AB115" s="1227"/>
      <c r="AC115" s="1228"/>
      <c r="AD115" s="1228"/>
      <c r="AE115" s="1229"/>
      <c r="AF115" s="1286"/>
      <c r="AG115" s="1287"/>
      <c r="AH115" s="1287"/>
      <c r="AI115" s="1288"/>
      <c r="AJ115" s="1286"/>
      <c r="AK115" s="1287"/>
      <c r="AL115" s="1287"/>
      <c r="AM115" s="1288"/>
      <c r="AN115" s="1286"/>
      <c r="AO115" s="1287"/>
      <c r="AP115" s="1287"/>
      <c r="AQ115" s="1288"/>
      <c r="AR115" s="1291"/>
      <c r="AS115" s="1292"/>
      <c r="AT115" s="1292"/>
      <c r="AU115" s="1292"/>
      <c r="AV115" s="1293"/>
      <c r="AW115" s="1196"/>
      <c r="AX115" s="1197"/>
      <c r="AY115" s="1197"/>
      <c r="AZ115" s="1197"/>
      <c r="BA115" s="1197"/>
      <c r="BB115" s="1197"/>
      <c r="BC115" s="1198"/>
      <c r="BD115" s="1196"/>
      <c r="BE115" s="1197"/>
      <c r="BF115" s="1197"/>
      <c r="BG115" s="1197"/>
      <c r="BH115" s="1197"/>
      <c r="BI115" s="1197"/>
      <c r="BJ115" s="1198"/>
      <c r="BK115" s="1078"/>
      <c r="BL115" s="1064"/>
      <c r="BM115" s="1064"/>
      <c r="BN115" s="1064"/>
      <c r="BO115" s="1064"/>
      <c r="BP115" s="1080"/>
      <c r="BQ115" s="1078"/>
      <c r="BR115" s="1064"/>
      <c r="BS115" s="1064"/>
      <c r="BT115" s="1064"/>
      <c r="BU115" s="1064"/>
      <c r="BV115" s="1080"/>
      <c r="BW115" s="1096"/>
      <c r="BX115" s="1064"/>
      <c r="BY115" s="1064"/>
      <c r="BZ115" s="1064"/>
      <c r="CA115" s="1064"/>
      <c r="CB115" s="1110"/>
      <c r="CC115" s="1096"/>
      <c r="CD115" s="1098"/>
      <c r="CE115" s="1059"/>
      <c r="CF115" s="1059"/>
      <c r="CG115" s="1059"/>
      <c r="CH115" s="1059"/>
      <c r="CI115" s="1059"/>
      <c r="CJ115" s="1093"/>
      <c r="CK115" s="1060"/>
      <c r="CL115" s="1059"/>
      <c r="CM115" s="1059"/>
      <c r="CN115" s="1059"/>
      <c r="CO115" s="1059"/>
      <c r="CP115" s="1059"/>
      <c r="CQ115" s="1076"/>
      <c r="CR115" s="1078"/>
      <c r="CS115" s="1064"/>
      <c r="CT115" s="1080"/>
      <c r="CU115" s="1070"/>
      <c r="CV115" s="1071"/>
      <c r="CW115" s="1072"/>
      <c r="CX115" s="1208"/>
      <c r="CY115" s="1209"/>
      <c r="CZ115" s="1210"/>
      <c r="DA115" s="1196"/>
      <c r="DB115" s="1197"/>
      <c r="DC115" s="1197"/>
      <c r="DD115" s="1197"/>
      <c r="DE115" s="1198"/>
      <c r="DF115" s="1199"/>
      <c r="DG115" s="1196"/>
      <c r="DH115" s="1197"/>
      <c r="DI115" s="1197"/>
      <c r="DJ115" s="1198"/>
      <c r="DK115" s="1199"/>
      <c r="DL115" s="1196"/>
      <c r="DM115" s="1197"/>
      <c r="DN115" s="1197"/>
      <c r="DO115" s="1197"/>
      <c r="DP115" s="1198"/>
      <c r="DQ115" s="1199"/>
      <c r="DR115" s="1196"/>
      <c r="DS115" s="1197"/>
      <c r="DT115" s="1197"/>
      <c r="DU115" s="1197"/>
      <c r="DV115" s="1197"/>
      <c r="DW115" s="1026"/>
      <c r="DX115" s="865"/>
      <c r="DY115" s="865"/>
      <c r="DZ115" s="865"/>
      <c r="EA115" s="865"/>
      <c r="EB115" s="865"/>
      <c r="EC115" s="865"/>
      <c r="ED115" s="865"/>
      <c r="EE115" s="865"/>
      <c r="EF115" s="865"/>
      <c r="EG115" s="865"/>
      <c r="EH115" s="872"/>
      <c r="EI115" s="872"/>
      <c r="EJ115" s="862"/>
      <c r="EK115" s="862"/>
      <c r="EL115" s="865">
        <f t="shared" ref="EL115" si="95">IF(OR(CU114=99.9,CU114=""),0,1)</f>
        <v>0</v>
      </c>
      <c r="EM115" s="865"/>
      <c r="EN115" s="865">
        <f>IF(入力3!AF61=" ",0,1)</f>
        <v>0</v>
      </c>
      <c r="EO115" s="865">
        <f>IF(EL115+EN115=0,0,1)</f>
        <v>0</v>
      </c>
      <c r="EP115" s="835"/>
      <c r="EQ115" s="835"/>
      <c r="ER115" s="835"/>
      <c r="ES115" s="835"/>
      <c r="ET115" s="835"/>
      <c r="EU115" s="835"/>
      <c r="EV115" s="835"/>
      <c r="EW115" s="835"/>
      <c r="EX115" s="835"/>
      <c r="EY115" s="835"/>
      <c r="EZ115" s="835"/>
      <c r="FA115" s="835"/>
      <c r="FB115" s="835"/>
      <c r="FC115" s="835"/>
      <c r="FD115" s="835"/>
      <c r="FE115" s="835"/>
      <c r="FF115" s="835"/>
      <c r="FG115" s="835"/>
      <c r="FH115" s="835"/>
      <c r="FI115" s="835"/>
      <c r="FJ115" s="835"/>
      <c r="FK115" s="835"/>
      <c r="FL115" s="835"/>
      <c r="FM115" s="835"/>
      <c r="FN115" s="835"/>
      <c r="FO115" s="835"/>
      <c r="FP115" s="835"/>
      <c r="FQ115" s="835"/>
      <c r="FR115" s="835"/>
      <c r="FS115" s="835"/>
      <c r="FT115" s="835"/>
      <c r="FU115" s="835"/>
      <c r="FV115" s="835"/>
      <c r="FW115" s="835"/>
      <c r="FX115" s="835"/>
      <c r="FY115" s="835"/>
      <c r="FZ115" s="835"/>
      <c r="GA115" s="835"/>
      <c r="GB115" s="835"/>
      <c r="GC115" s="835"/>
      <c r="GD115" s="835"/>
      <c r="GE115" s="835"/>
      <c r="GF115" s="835"/>
      <c r="GG115" s="835"/>
      <c r="GH115" s="835"/>
      <c r="GI115" s="835"/>
    </row>
    <row r="116" spans="1:191" s="892" customFormat="1" ht="12" customHeight="1">
      <c r="A116" s="1230"/>
      <c r="B116" s="1232">
        <v>5</v>
      </c>
      <c r="C116" s="1234">
        <v>0</v>
      </c>
      <c r="D116" s="1236"/>
      <c r="E116" s="1237"/>
      <c r="F116" s="1237"/>
      <c r="G116" s="1237"/>
      <c r="H116" s="1237"/>
      <c r="I116" s="1237"/>
      <c r="J116" s="1237"/>
      <c r="K116" s="1256" t="str">
        <f>IF(TRIM(入力1!A116)&lt;&gt;"",入力1!A116,"")</f>
        <v/>
      </c>
      <c r="L116" s="1258">
        <f>IF(TRIM(入力1!B116)&lt;&gt;"",入力1!B116,"")</f>
        <v>5</v>
      </c>
      <c r="M116" s="1260">
        <f>C116</f>
        <v>0</v>
      </c>
      <c r="N116" s="1184"/>
      <c r="O116" s="1262"/>
      <c r="P116" s="1262"/>
      <c r="Q116" s="1264"/>
      <c r="R116" s="1265"/>
      <c r="S116" s="1254"/>
      <c r="T116" s="1282"/>
      <c r="U116" s="1283"/>
      <c r="V116" s="1272"/>
      <c r="W116" s="1273"/>
      <c r="X116" s="1272"/>
      <c r="Y116" s="1273"/>
      <c r="Z116" s="1272"/>
      <c r="AA116" s="1273"/>
      <c r="AB116" s="1276"/>
      <c r="AC116" s="1277"/>
      <c r="AD116" s="1277"/>
      <c r="AE116" s="1278"/>
      <c r="AF116" s="1217"/>
      <c r="AG116" s="1218"/>
      <c r="AH116" s="1218"/>
      <c r="AI116" s="1219"/>
      <c r="AJ116" s="1217"/>
      <c r="AK116" s="1218"/>
      <c r="AL116" s="1218"/>
      <c r="AM116" s="1219"/>
      <c r="AN116" s="1217"/>
      <c r="AO116" s="1218"/>
      <c r="AP116" s="1218"/>
      <c r="AQ116" s="1219"/>
      <c r="AR116" s="1240"/>
      <c r="AS116" s="1241"/>
      <c r="AT116" s="1241"/>
      <c r="AU116" s="1241"/>
      <c r="AV116" s="1242"/>
      <c r="AW116" s="1188"/>
      <c r="AX116" s="1189"/>
      <c r="AY116" s="1189"/>
      <c r="AZ116" s="1189"/>
      <c r="BA116" s="1189"/>
      <c r="BB116" s="1189"/>
      <c r="BC116" s="1190"/>
      <c r="BD116" s="1188"/>
      <c r="BE116" s="1189"/>
      <c r="BF116" s="1189"/>
      <c r="BG116" s="1189"/>
      <c r="BH116" s="1189"/>
      <c r="BI116" s="1189"/>
      <c r="BJ116" s="1190"/>
      <c r="BK116" s="1077" t="str">
        <f>IF(TRIM(入力2!AL114)&lt;&gt;"",IF(入力2!AL114&gt;=100000,MID(TEXT(入力2!AL114,"000000"),1,1),""),"")</f>
        <v/>
      </c>
      <c r="BL116" s="1063" t="str">
        <f>IF(TRIM(入力2!AL114)&lt;&gt;"",IF(入力2!AL114&gt;=10000,MID(TEXT(入力2!AL114,"000000"),2,1),""),"")</f>
        <v/>
      </c>
      <c r="BM116" s="1063" t="str">
        <f>IF(TRIM(入力2!AL114)&lt;&gt;"",IF(入力2!AL114&gt;=1000,MID(TEXT(入力2!AL114,"000000"),3,1),""),"")</f>
        <v/>
      </c>
      <c r="BN116" s="1063" t="str">
        <f>IF(TRIM(入力2!AL114)&lt;&gt;"",IF(入力2!AL114&gt;=100,MID(TEXT(入力2!AL114,"000000"),4,1),""),"")</f>
        <v/>
      </c>
      <c r="BO116" s="1063" t="str">
        <f>IF(TRIM(入力2!AL114)&lt;&gt;"",IF(入力2!AL114&gt;=10,MID(TEXT(入力2!AL114,"000000"),5,1),""),"")</f>
        <v/>
      </c>
      <c r="BP116" s="1079" t="str">
        <f>IF(TRIM(入力2!AL114)&lt;&gt;"",IF(入力2!AL114&gt;=0,MID(TEXT(入力2!AL114,"000000"),6,1),""),"0")</f>
        <v>0</v>
      </c>
      <c r="BQ116" s="1077" t="str">
        <f>IF(TRIM(入力2!AM114)&lt;&gt;"",IF(入力2!AM114&gt;=100000,MID(TEXT(入力2!AM114,"000000"),1,1),""),"")</f>
        <v/>
      </c>
      <c r="BR116" s="1063" t="str">
        <f>IF(TRIM(入力2!AM114)&lt;&gt;"",IF(入力2!AM114&gt;=10000,MID(TEXT(入力2!AM114,"000000"),2,1),""),"")</f>
        <v/>
      </c>
      <c r="BS116" s="1063" t="str">
        <f>IF(TRIM(入力2!AM114)&lt;&gt;"",IF(入力2!AM114&gt;=1000,MID(TEXT(入力2!AM114,"000000"),3,1),""),"")</f>
        <v/>
      </c>
      <c r="BT116" s="1063" t="str">
        <f>IF(TRIM(入力2!AM114)&lt;&gt;"",IF(入力2!AM114&gt;=100,MID(TEXT(入力2!AM114,"000000"),4,1),""),"")</f>
        <v/>
      </c>
      <c r="BU116" s="1063" t="str">
        <f>IF(TRIM(入力2!AM114)&lt;&gt;"",IF(入力2!AM114&gt;=10,MID(TEXT(入力2!AM114,"000000"),5,1),""),"")</f>
        <v/>
      </c>
      <c r="BV116" s="1079" t="str">
        <f>IF(TRIM(入力2!AM114)&lt;&gt;"",IF(入力2!AM114&gt;=0,MID(TEXT(入力2!AM114,"000000"),6,1),""),"0")</f>
        <v>0</v>
      </c>
      <c r="BW116" s="1095" t="str">
        <f>IF(TRIM(SUM(入力2!AJ114:AK114))&lt;&gt;"",IF(SUM(入力2!AJ114:AK114)&gt;=100000,MID(TEXT(SUM(入力2!AJ114:AK114),"000000"),1,1),""),"")</f>
        <v/>
      </c>
      <c r="BX116" s="1063" t="str">
        <f>IF(TRIM(SUM(入力2!AJ114:AK114))&lt;&gt;"",IF(SUM(入力2!AJ114:AK114)&gt;=10000,MID(TEXT(SUM(入力2!AJ114:AK114),"000000"),2,1),""),"")</f>
        <v/>
      </c>
      <c r="BY116" s="1063" t="str">
        <f>IF(TRIM(SUM(入力2!AJ114:AK114))&lt;&gt;"",IF(SUM(入力2!AJ114:AK114)&gt;=1000,MID(TEXT(SUM(入力2!AJ114:AK114),"000000"),3,1),""),"")</f>
        <v/>
      </c>
      <c r="BZ116" s="1063" t="str">
        <f>IF(TRIM(SUM(入力2!AJ114:AK114))&lt;&gt;"",IF(SUM(入力2!AJ114:AK114)&gt;=100,MID(TEXT(SUM(入力2!AJ114:AK114),"000000"),4,1),""),"")</f>
        <v/>
      </c>
      <c r="CA116" s="1063" t="str">
        <f>IF(TRIM(SUM(入力2!AJ114:AK114))&lt;&gt;"",IF(SUM(入力2!AJ114:AK114)&gt;=10,MID(TEXT(SUM(入力2!AJ114:AK114),"000000"),5,1),""),"")</f>
        <v/>
      </c>
      <c r="CB116" s="1109" t="str">
        <f>IF(TRIM(SUM(入力2!AJ114:AK114))&lt;&gt;"",IF(SUM(入力2!AJ114:AK114)&gt;=0,MID(TEXT(SUM(入力2!AJ114:AK114),"000000"),6,1),""),"0")</f>
        <v>0</v>
      </c>
      <c r="CC116" s="1095" t="str">
        <f>IF(TRIM(入力3!$AF62)&lt;&gt;"",IF(入力3!$AF62&gt;=10000000,MID(TEXT(入力3!$AF62,"00000000"),1,1),""),"")</f>
        <v/>
      </c>
      <c r="CD116" s="1097" t="str">
        <f>IF(TRIM(入力3!$AF62)&lt;&gt;"",IF(入力3!$AF62&gt;=1000000,MID(TEXT(入力3!$AF62,"00000000"),2,1),""),"")</f>
        <v/>
      </c>
      <c r="CE116" s="1059" t="str">
        <f>IF(TRIM(入力3!$AF62)&lt;&gt;"",IF(入力3!$AF62&gt;=100000,MID(TEXT(入力3!$AF62,"00000000"),3,1),""),"")</f>
        <v/>
      </c>
      <c r="CF116" s="1059" t="str">
        <f>IF(TRIM(入力3!$AF62)&lt;&gt;"",IF(入力3!$AF62&gt;=10000,MID(TEXT(入力3!$AF62,"00000000"),4,1),""),"")</f>
        <v/>
      </c>
      <c r="CG116" s="1059" t="str">
        <f>IF(TRIM(入力3!$AF62)&lt;&gt;"",IF(入力3!$AF62&gt;=1000,MID(TEXT(入力3!$AF62,"00000000"),5,1),""),"")</f>
        <v/>
      </c>
      <c r="CH116" s="1059" t="str">
        <f>IF(TRIM(入力3!$AF62)&lt;&gt;"",IF(入力3!$AF62&gt;=100,MID(TEXT(入力3!$AF62,"00000000"),6,1),""),"")</f>
        <v/>
      </c>
      <c r="CI116" s="1059" t="str">
        <f>IF(TRIM(入力3!$AF62)&lt;&gt;"",IF(入力3!$AF62&gt;=10,MID(TEXT(入力3!$AF62,"00000000"),7,1),""),"")</f>
        <v/>
      </c>
      <c r="CJ116" s="1093" t="str">
        <f>IF(TRIM(入力3!$AF62)&lt;&gt;"",IF(入力3!$AF62&gt;=1,MID(TEXT(入力3!$AF62,"00000000"),8,1),""),"0")</f>
        <v>0</v>
      </c>
      <c r="CK116" s="1060" t="str">
        <f>IF(TRIM(SUMIF(入力3!$AA$9:$AE$9,"インフレ手当",入力3!AA62:AE62))&lt;&gt;"",IF(SUMIF(入力3!$AA$9:$AE$9,"インフレ手当",入力3!AA62:AE62)&gt;=1000000,MID(TEXT(SUMIF(入力3!$AA$9:$AE$9,"インフレ手当",入力3!AA62:AE62),"00000000"),2,1),""),"")</f>
        <v/>
      </c>
      <c r="CL116" s="1059" t="str">
        <f>IF(TRIM(SUMIF(入力3!$AA$9:$AE$9,"インフレ手当",入力3!AA62:AE62))&lt;&gt;"",IF(SUMIF(入力3!$AA$9:$AE$9,"インフレ手当",入力3!AA62:AE62)&gt;=100000,MID(TEXT(SUMIF(入力3!$AA$9:$AE$9,"インフレ手当",入力3!AA62:AE62),"00000000"),3,1),""),"")</f>
        <v/>
      </c>
      <c r="CM116" s="1059" t="str">
        <f>IF(TRIM(SUMIF(入力3!$AA$9:$AE$9,"インフレ手当",入力3!AA62:AE62))&lt;&gt;"",IF(SUMIF(入力3!$AA$9:$AE$9,"インフレ手当",入力3!AA62:AE62)&gt;=10000,MID(TEXT(SUMIF(入力3!$AA$9:$AE$9,"インフレ手当",入力3!AA62:AE62),"00000000"),4,1),""),"")</f>
        <v/>
      </c>
      <c r="CN116" s="1059" t="str">
        <f>IF(TRIM(SUMIF(入力3!$AA$9:$AE$9,"インフレ手当",入力3!AA62:AE62))&lt;&gt;"",IF(SUMIF(入力3!$AA$9:$AE$9,"インフレ手当",入力3!AA62:AE62)&gt;=1000,MID(TEXT(SUMIF(入力3!$AA$9:$AE$9,"インフレ手当",入力3!AA62:AE62),"00000000"),5,1),""),"")</f>
        <v/>
      </c>
      <c r="CO116" s="1059" t="str">
        <f>IF(TRIM(SUMIF(入力3!$AA$9:$AE$9,"インフレ手当",入力3!AA62:AE62))&lt;&gt;"",IF(SUMIF(入力3!$AA$9:$AE$9,"インフレ手当",入力3!AA62:AE62)&gt;=100,MID(TEXT(SUMIF(入力3!$AA$9:$AE$9,"インフレ手当",入力3!AA62:AE62),"00000000"),6,1),""),"")</f>
        <v/>
      </c>
      <c r="CP116" s="1059" t="str">
        <f>IF(TRIM(SUMIF(入力3!$AA$9:$AE$9,"インフレ手当",入力3!AA62:AE62))&lt;&gt;"",IF(SUMIF(入力3!$AA$9:$AE$9,"インフレ手当",入力3!AA62:AE62)&gt;=10,MID(TEXT(SUMIF(入力3!$AA$9:$AE$9,"インフレ手当",入力3!AA62:AE62),"00000000"),7,1),""),"")</f>
        <v/>
      </c>
      <c r="CQ116" s="1076" t="str">
        <f>IF(TRIM(SUMIF(入力3!$AA$9:$AE$9,"インフレ手当",入力3!AA62:AE62))&lt;&gt;"",IF(SUMIF(入力3!$AA$9:$AE$9,"インフレ手当",入力3!AA62:AE62)&gt;=1,MID(TEXT(SUMIF(入力3!$AA$9:$AE$9,"インフレ手当",入力3!AA62:AE62),"00000000"),8,1),""),"0")</f>
        <v/>
      </c>
      <c r="CR116" s="1077" t="str">
        <f>IF(EO117=0,"-",IF(TRIM(入力3!Z62)&lt;&gt;"",IF(入力3!Z62&gt;=100,MID(TEXT(入力3!Z62,"000"),1,1),""),"-"))</f>
        <v>-</v>
      </c>
      <c r="CS116" s="1063" t="str">
        <f>IF(EO117=0,"-",IF(TRIM(入力3!Z62)&lt;&gt;"",IF(入力3!Z62&gt;=10,MID(TEXT(入力3!Z62,"000"),2,1),""),"-"))</f>
        <v>-</v>
      </c>
      <c r="CT116" s="1079" t="str">
        <f>IF(EO117=0,"-",IF(TRIM(入力3!Z62)&lt;&gt;"",IF(入力3!Z62&gt;=1,MID(TEXT(入力3!Z62,"000"),3,1),""),"-"))</f>
        <v>-</v>
      </c>
      <c r="CU116" s="1067"/>
      <c r="CV116" s="1068"/>
      <c r="CW116" s="1069"/>
      <c r="CX116" s="1205"/>
      <c r="CY116" s="1206"/>
      <c r="CZ116" s="1207"/>
      <c r="DA116" s="1188"/>
      <c r="DB116" s="1189"/>
      <c r="DC116" s="1189"/>
      <c r="DD116" s="1189"/>
      <c r="DE116" s="1190"/>
      <c r="DF116" s="1184"/>
      <c r="DG116" s="1188"/>
      <c r="DH116" s="1189"/>
      <c r="DI116" s="1189"/>
      <c r="DJ116" s="1190"/>
      <c r="DK116" s="1184"/>
      <c r="DL116" s="1188"/>
      <c r="DM116" s="1189"/>
      <c r="DN116" s="1189"/>
      <c r="DO116" s="1189"/>
      <c r="DP116" s="1190"/>
      <c r="DQ116" s="1184"/>
      <c r="DR116" s="1188"/>
      <c r="DS116" s="1189"/>
      <c r="DT116" s="1189"/>
      <c r="DU116" s="1189"/>
      <c r="DV116" s="1189"/>
      <c r="DW116" s="1026"/>
      <c r="DX116" s="865"/>
      <c r="DY116" s="865"/>
      <c r="DZ116" s="865"/>
      <c r="EA116" s="865"/>
      <c r="EB116" s="865"/>
      <c r="EC116" s="865"/>
      <c r="ED116" s="865"/>
      <c r="EE116" s="865"/>
      <c r="EF116" s="865"/>
      <c r="EG116" s="865"/>
      <c r="EH116" s="872"/>
      <c r="EI116" s="872"/>
      <c r="EJ116" s="862"/>
      <c r="EK116" s="862"/>
      <c r="EL116" s="865"/>
      <c r="EM116" s="865"/>
      <c r="EN116" s="865"/>
      <c r="EO116" s="865"/>
      <c r="EP116" s="835"/>
      <c r="EQ116" s="835"/>
      <c r="ER116" s="835"/>
      <c r="ES116" s="835"/>
      <c r="ET116" s="835"/>
      <c r="EU116" s="835"/>
      <c r="EV116" s="835"/>
      <c r="EW116" s="835"/>
      <c r="EX116" s="835"/>
      <c r="EY116" s="835"/>
      <c r="EZ116" s="835"/>
      <c r="FA116" s="835"/>
      <c r="FB116" s="835"/>
      <c r="FC116" s="835"/>
      <c r="FD116" s="835"/>
      <c r="FE116" s="835"/>
      <c r="FF116" s="835"/>
      <c r="FG116" s="835"/>
      <c r="FH116" s="835"/>
      <c r="FI116" s="835"/>
      <c r="FJ116" s="835"/>
      <c r="FK116" s="835"/>
      <c r="FL116" s="835"/>
      <c r="FM116" s="835"/>
      <c r="FN116" s="835"/>
      <c r="FO116" s="835"/>
      <c r="FP116" s="835"/>
      <c r="FQ116" s="835"/>
      <c r="FR116" s="835"/>
      <c r="FS116" s="835"/>
      <c r="FT116" s="835"/>
      <c r="FU116" s="835"/>
      <c r="FV116" s="835"/>
      <c r="FW116" s="835"/>
      <c r="FX116" s="835"/>
      <c r="FY116" s="835"/>
      <c r="FZ116" s="835"/>
      <c r="GA116" s="835"/>
      <c r="GB116" s="835"/>
      <c r="GC116" s="835"/>
      <c r="GD116" s="835"/>
      <c r="GE116" s="835"/>
      <c r="GF116" s="835"/>
      <c r="GG116" s="835"/>
      <c r="GH116" s="835"/>
      <c r="GI116" s="835"/>
    </row>
    <row r="117" spans="1:191" s="892" customFormat="1" ht="12" customHeight="1">
      <c r="A117" s="1231"/>
      <c r="B117" s="1233"/>
      <c r="C117" s="1235"/>
      <c r="D117" s="1238"/>
      <c r="E117" s="1239"/>
      <c r="F117" s="1239"/>
      <c r="G117" s="1239"/>
      <c r="H117" s="1239"/>
      <c r="I117" s="1239"/>
      <c r="J117" s="1239"/>
      <c r="K117" s="1256"/>
      <c r="L117" s="1258"/>
      <c r="M117" s="1279"/>
      <c r="N117" s="1199"/>
      <c r="O117" s="1262"/>
      <c r="P117" s="1262"/>
      <c r="Q117" s="1280"/>
      <c r="R117" s="1281"/>
      <c r="S117" s="1294"/>
      <c r="T117" s="1282"/>
      <c r="U117" s="1283"/>
      <c r="V117" s="1284"/>
      <c r="W117" s="1285"/>
      <c r="X117" s="1284"/>
      <c r="Y117" s="1285"/>
      <c r="Z117" s="1284"/>
      <c r="AA117" s="1285"/>
      <c r="AB117" s="1227"/>
      <c r="AC117" s="1228"/>
      <c r="AD117" s="1228"/>
      <c r="AE117" s="1229"/>
      <c r="AF117" s="1286"/>
      <c r="AG117" s="1287"/>
      <c r="AH117" s="1287"/>
      <c r="AI117" s="1288"/>
      <c r="AJ117" s="1286"/>
      <c r="AK117" s="1287"/>
      <c r="AL117" s="1287"/>
      <c r="AM117" s="1288"/>
      <c r="AN117" s="1286"/>
      <c r="AO117" s="1287"/>
      <c r="AP117" s="1287"/>
      <c r="AQ117" s="1288"/>
      <c r="AR117" s="1291"/>
      <c r="AS117" s="1292"/>
      <c r="AT117" s="1292"/>
      <c r="AU117" s="1292"/>
      <c r="AV117" s="1293"/>
      <c r="AW117" s="1196"/>
      <c r="AX117" s="1197"/>
      <c r="AY117" s="1197"/>
      <c r="AZ117" s="1197"/>
      <c r="BA117" s="1197"/>
      <c r="BB117" s="1197"/>
      <c r="BC117" s="1198"/>
      <c r="BD117" s="1196"/>
      <c r="BE117" s="1197"/>
      <c r="BF117" s="1197"/>
      <c r="BG117" s="1197"/>
      <c r="BH117" s="1197"/>
      <c r="BI117" s="1197"/>
      <c r="BJ117" s="1198"/>
      <c r="BK117" s="1078"/>
      <c r="BL117" s="1064"/>
      <c r="BM117" s="1064"/>
      <c r="BN117" s="1064"/>
      <c r="BO117" s="1064"/>
      <c r="BP117" s="1080"/>
      <c r="BQ117" s="1078"/>
      <c r="BR117" s="1064"/>
      <c r="BS117" s="1064"/>
      <c r="BT117" s="1064"/>
      <c r="BU117" s="1064"/>
      <c r="BV117" s="1080"/>
      <c r="BW117" s="1096"/>
      <c r="BX117" s="1064"/>
      <c r="BY117" s="1064"/>
      <c r="BZ117" s="1064"/>
      <c r="CA117" s="1064"/>
      <c r="CB117" s="1110"/>
      <c r="CC117" s="1096"/>
      <c r="CD117" s="1098"/>
      <c r="CE117" s="1059"/>
      <c r="CF117" s="1059"/>
      <c r="CG117" s="1059"/>
      <c r="CH117" s="1059"/>
      <c r="CI117" s="1059"/>
      <c r="CJ117" s="1093"/>
      <c r="CK117" s="1060"/>
      <c r="CL117" s="1059"/>
      <c r="CM117" s="1059"/>
      <c r="CN117" s="1059"/>
      <c r="CO117" s="1059"/>
      <c r="CP117" s="1059"/>
      <c r="CQ117" s="1076"/>
      <c r="CR117" s="1078"/>
      <c r="CS117" s="1064"/>
      <c r="CT117" s="1080"/>
      <c r="CU117" s="1070"/>
      <c r="CV117" s="1071"/>
      <c r="CW117" s="1072"/>
      <c r="CX117" s="1208"/>
      <c r="CY117" s="1209"/>
      <c r="CZ117" s="1210"/>
      <c r="DA117" s="1196"/>
      <c r="DB117" s="1197"/>
      <c r="DC117" s="1197"/>
      <c r="DD117" s="1197"/>
      <c r="DE117" s="1198"/>
      <c r="DF117" s="1199"/>
      <c r="DG117" s="1196"/>
      <c r="DH117" s="1197"/>
      <c r="DI117" s="1197"/>
      <c r="DJ117" s="1198"/>
      <c r="DK117" s="1199"/>
      <c r="DL117" s="1196"/>
      <c r="DM117" s="1197"/>
      <c r="DN117" s="1197"/>
      <c r="DO117" s="1197"/>
      <c r="DP117" s="1198"/>
      <c r="DQ117" s="1199"/>
      <c r="DR117" s="1196"/>
      <c r="DS117" s="1197"/>
      <c r="DT117" s="1197"/>
      <c r="DU117" s="1197"/>
      <c r="DV117" s="1197"/>
      <c r="DW117" s="1026"/>
      <c r="DX117" s="865"/>
      <c r="DY117" s="865"/>
      <c r="DZ117" s="865"/>
      <c r="EA117" s="865"/>
      <c r="EB117" s="865"/>
      <c r="EC117" s="865"/>
      <c r="ED117" s="865"/>
      <c r="EE117" s="865"/>
      <c r="EF117" s="865"/>
      <c r="EG117" s="865"/>
      <c r="EH117" s="872"/>
      <c r="EI117" s="872"/>
      <c r="EJ117" s="862"/>
      <c r="EK117" s="862"/>
      <c r="EL117" s="865">
        <f t="shared" ref="EL117" si="96">IF(OR(CU116=99.9,CU116=""),0,1)</f>
        <v>0</v>
      </c>
      <c r="EM117" s="865"/>
      <c r="EN117" s="865">
        <f>IF(入力3!AF62=" ",0,1)</f>
        <v>0</v>
      </c>
      <c r="EO117" s="865">
        <f>IF(EL117+EN117=0,0,1)</f>
        <v>0</v>
      </c>
      <c r="EP117" s="835"/>
      <c r="EQ117" s="835"/>
      <c r="ER117" s="835"/>
      <c r="ES117" s="835"/>
      <c r="ET117" s="835"/>
      <c r="EU117" s="835"/>
      <c r="EV117" s="835"/>
      <c r="EW117" s="835"/>
      <c r="EX117" s="835"/>
      <c r="EY117" s="835"/>
      <c r="EZ117" s="835"/>
      <c r="FA117" s="835"/>
      <c r="FB117" s="835"/>
      <c r="FC117" s="835"/>
      <c r="FD117" s="835"/>
      <c r="FE117" s="835"/>
      <c r="FF117" s="835"/>
      <c r="FG117" s="835"/>
      <c r="FH117" s="835"/>
      <c r="FI117" s="835"/>
      <c r="FJ117" s="835"/>
      <c r="FK117" s="835"/>
      <c r="FL117" s="835"/>
      <c r="FM117" s="835"/>
      <c r="FN117" s="835"/>
      <c r="FO117" s="835"/>
      <c r="FP117" s="835"/>
      <c r="FQ117" s="835"/>
      <c r="FR117" s="835"/>
      <c r="FS117" s="835"/>
      <c r="FT117" s="835"/>
      <c r="FU117" s="835"/>
      <c r="FV117" s="835"/>
      <c r="FW117" s="835"/>
      <c r="FX117" s="835"/>
      <c r="FY117" s="835"/>
      <c r="FZ117" s="835"/>
      <c r="GA117" s="835"/>
      <c r="GB117" s="835"/>
      <c r="GC117" s="835"/>
      <c r="GD117" s="835"/>
      <c r="GE117" s="835"/>
      <c r="GF117" s="835"/>
      <c r="GG117" s="835"/>
      <c r="GH117" s="835"/>
      <c r="GI117" s="835"/>
    </row>
    <row r="118" spans="1:191" s="892" customFormat="1" ht="12" customHeight="1">
      <c r="A118" s="1230"/>
      <c r="B118" s="1232">
        <v>5</v>
      </c>
      <c r="C118" s="1234">
        <v>1</v>
      </c>
      <c r="D118" s="1236"/>
      <c r="E118" s="1237"/>
      <c r="F118" s="1237"/>
      <c r="G118" s="1237"/>
      <c r="H118" s="1237"/>
      <c r="I118" s="1237"/>
      <c r="J118" s="1237"/>
      <c r="K118" s="1256" t="str">
        <f>IF(TRIM(入力1!A118)&lt;&gt;"",入力1!A118,"")</f>
        <v/>
      </c>
      <c r="L118" s="1258">
        <f>IF(TRIM(入力1!B118)&lt;&gt;"",入力1!B118,"")</f>
        <v>5</v>
      </c>
      <c r="M118" s="1260">
        <f>C118</f>
        <v>1</v>
      </c>
      <c r="N118" s="1184"/>
      <c r="O118" s="1262"/>
      <c r="P118" s="1262"/>
      <c r="Q118" s="1264"/>
      <c r="R118" s="1265"/>
      <c r="S118" s="1254"/>
      <c r="T118" s="1282"/>
      <c r="U118" s="1283"/>
      <c r="V118" s="1272"/>
      <c r="W118" s="1273"/>
      <c r="X118" s="1272"/>
      <c r="Y118" s="1273"/>
      <c r="Z118" s="1272"/>
      <c r="AA118" s="1273"/>
      <c r="AB118" s="1276"/>
      <c r="AC118" s="1277"/>
      <c r="AD118" s="1277"/>
      <c r="AE118" s="1278"/>
      <c r="AF118" s="1217"/>
      <c r="AG118" s="1218"/>
      <c r="AH118" s="1218"/>
      <c r="AI118" s="1219"/>
      <c r="AJ118" s="1217"/>
      <c r="AK118" s="1218"/>
      <c r="AL118" s="1218"/>
      <c r="AM118" s="1219"/>
      <c r="AN118" s="1217"/>
      <c r="AO118" s="1218"/>
      <c r="AP118" s="1218"/>
      <c r="AQ118" s="1219"/>
      <c r="AR118" s="1240"/>
      <c r="AS118" s="1241"/>
      <c r="AT118" s="1241"/>
      <c r="AU118" s="1241"/>
      <c r="AV118" s="1242"/>
      <c r="AW118" s="1188"/>
      <c r="AX118" s="1189"/>
      <c r="AY118" s="1189"/>
      <c r="AZ118" s="1189"/>
      <c r="BA118" s="1189"/>
      <c r="BB118" s="1189"/>
      <c r="BC118" s="1190"/>
      <c r="BD118" s="1188"/>
      <c r="BE118" s="1189"/>
      <c r="BF118" s="1189"/>
      <c r="BG118" s="1189"/>
      <c r="BH118" s="1189"/>
      <c r="BI118" s="1189"/>
      <c r="BJ118" s="1190"/>
      <c r="BK118" s="1077" t="str">
        <f>IF(TRIM(入力2!AL116)&lt;&gt;"",IF(入力2!AL116&gt;=100000,MID(TEXT(入力2!AL116,"000000"),1,1),""),"")</f>
        <v/>
      </c>
      <c r="BL118" s="1063" t="str">
        <f>IF(TRIM(入力2!AL116)&lt;&gt;"",IF(入力2!AL116&gt;=10000,MID(TEXT(入力2!AL116,"000000"),2,1),""),"")</f>
        <v/>
      </c>
      <c r="BM118" s="1063" t="str">
        <f>IF(TRIM(入力2!AL116)&lt;&gt;"",IF(入力2!AL116&gt;=1000,MID(TEXT(入力2!AL116,"000000"),3,1),""),"")</f>
        <v/>
      </c>
      <c r="BN118" s="1063" t="str">
        <f>IF(TRIM(入力2!AL116)&lt;&gt;"",IF(入力2!AL116&gt;=100,MID(TEXT(入力2!AL116,"000000"),4,1),""),"")</f>
        <v/>
      </c>
      <c r="BO118" s="1063" t="str">
        <f>IF(TRIM(入力2!AL116)&lt;&gt;"",IF(入力2!AL116&gt;=10,MID(TEXT(入力2!AL116,"000000"),5,1),""),"")</f>
        <v/>
      </c>
      <c r="BP118" s="1079" t="str">
        <f>IF(TRIM(入力2!AL116)&lt;&gt;"",IF(入力2!AL116&gt;=0,MID(TEXT(入力2!AL116,"000000"),6,1),""),"0")</f>
        <v>0</v>
      </c>
      <c r="BQ118" s="1077" t="str">
        <f>IF(TRIM(入力2!AM116)&lt;&gt;"",IF(入力2!AM116&gt;=100000,MID(TEXT(入力2!AM116,"000000"),1,1),""),"")</f>
        <v/>
      </c>
      <c r="BR118" s="1063" t="str">
        <f>IF(TRIM(入力2!AM116)&lt;&gt;"",IF(入力2!AM116&gt;=10000,MID(TEXT(入力2!AM116,"000000"),2,1),""),"")</f>
        <v/>
      </c>
      <c r="BS118" s="1063" t="str">
        <f>IF(TRIM(入力2!AM116)&lt;&gt;"",IF(入力2!AM116&gt;=1000,MID(TEXT(入力2!AM116,"000000"),3,1),""),"")</f>
        <v/>
      </c>
      <c r="BT118" s="1063" t="str">
        <f>IF(TRIM(入力2!AM116)&lt;&gt;"",IF(入力2!AM116&gt;=100,MID(TEXT(入力2!AM116,"000000"),4,1),""),"")</f>
        <v/>
      </c>
      <c r="BU118" s="1063" t="str">
        <f>IF(TRIM(入力2!AM116)&lt;&gt;"",IF(入力2!AM116&gt;=10,MID(TEXT(入力2!AM116,"000000"),5,1),""),"")</f>
        <v/>
      </c>
      <c r="BV118" s="1079" t="str">
        <f>IF(TRIM(入力2!AM116)&lt;&gt;"",IF(入力2!AM116&gt;=0,MID(TEXT(入力2!AM116,"000000"),6,1),""),"0")</f>
        <v>0</v>
      </c>
      <c r="BW118" s="1095" t="str">
        <f>IF(TRIM(SUM(入力2!AJ116:AK116))&lt;&gt;"",IF(SUM(入力2!AJ116:AK116)&gt;=100000,MID(TEXT(SUM(入力2!AJ116:AK116),"000000"),1,1),""),"")</f>
        <v/>
      </c>
      <c r="BX118" s="1063" t="str">
        <f>IF(TRIM(SUM(入力2!AJ116:AK116))&lt;&gt;"",IF(SUM(入力2!AJ116:AK116)&gt;=10000,MID(TEXT(SUM(入力2!AJ116:AK116),"000000"),2,1),""),"")</f>
        <v/>
      </c>
      <c r="BY118" s="1063" t="str">
        <f>IF(TRIM(SUM(入力2!AJ116:AK116))&lt;&gt;"",IF(SUM(入力2!AJ116:AK116)&gt;=1000,MID(TEXT(SUM(入力2!AJ116:AK116),"000000"),3,1),""),"")</f>
        <v/>
      </c>
      <c r="BZ118" s="1063" t="str">
        <f>IF(TRIM(SUM(入力2!AJ116:AK116))&lt;&gt;"",IF(SUM(入力2!AJ116:AK116)&gt;=100,MID(TEXT(SUM(入力2!AJ116:AK116),"000000"),4,1),""),"")</f>
        <v/>
      </c>
      <c r="CA118" s="1063" t="str">
        <f>IF(TRIM(SUM(入力2!AJ116:AK116))&lt;&gt;"",IF(SUM(入力2!AJ116:AK116)&gt;=10,MID(TEXT(SUM(入力2!AJ116:AK116),"000000"),5,1),""),"")</f>
        <v/>
      </c>
      <c r="CB118" s="1109" t="str">
        <f>IF(TRIM(SUM(入力2!AJ116:AK116))&lt;&gt;"",IF(SUM(入力2!AJ116:AK116)&gt;=0,MID(TEXT(SUM(入力2!AJ116:AK116),"000000"),6,1),""),"0")</f>
        <v>0</v>
      </c>
      <c r="CC118" s="1095" t="str">
        <f>IF(TRIM(入力3!$AF63)&lt;&gt;"",IF(入力3!$AF63&gt;=10000000,MID(TEXT(入力3!$AF63,"00000000"),1,1),""),"")</f>
        <v/>
      </c>
      <c r="CD118" s="1097" t="str">
        <f>IF(TRIM(入力3!$AF63)&lt;&gt;"",IF(入力3!$AF63&gt;=1000000,MID(TEXT(入力3!$AF63,"00000000"),2,1),""),"")</f>
        <v/>
      </c>
      <c r="CE118" s="1059" t="str">
        <f>IF(TRIM(入力3!$AF63)&lt;&gt;"",IF(入力3!$AF63&gt;=100000,MID(TEXT(入力3!$AF63,"00000000"),3,1),""),"")</f>
        <v/>
      </c>
      <c r="CF118" s="1059" t="str">
        <f>IF(TRIM(入力3!$AF63)&lt;&gt;"",IF(入力3!$AF63&gt;=10000,MID(TEXT(入力3!$AF63,"00000000"),4,1),""),"")</f>
        <v/>
      </c>
      <c r="CG118" s="1059" t="str">
        <f>IF(TRIM(入力3!$AF63)&lt;&gt;"",IF(入力3!$AF63&gt;=1000,MID(TEXT(入力3!$AF63,"00000000"),5,1),""),"")</f>
        <v/>
      </c>
      <c r="CH118" s="1059" t="str">
        <f>IF(TRIM(入力3!$AF63)&lt;&gt;"",IF(入力3!$AF63&gt;=100,MID(TEXT(入力3!$AF63,"00000000"),6,1),""),"")</f>
        <v/>
      </c>
      <c r="CI118" s="1059" t="str">
        <f>IF(TRIM(入力3!$AF63)&lt;&gt;"",IF(入力3!$AF63&gt;=10,MID(TEXT(入力3!$AF63,"00000000"),7,1),""),"")</f>
        <v/>
      </c>
      <c r="CJ118" s="1093" t="str">
        <f>IF(TRIM(入力3!$AF63)&lt;&gt;"",IF(入力3!$AF63&gt;=1,MID(TEXT(入力3!$AF63,"00000000"),8,1),""),"0")</f>
        <v>0</v>
      </c>
      <c r="CK118" s="1060" t="str">
        <f>IF(TRIM(SUMIF(入力3!$AA$9:$AE$9,"インフレ手当",入力3!AA63:AE63))&lt;&gt;"",IF(SUMIF(入力3!$AA$9:$AE$9,"インフレ手当",入力3!AA63:AE63)&gt;=1000000,MID(TEXT(SUMIF(入力3!$AA$9:$AE$9,"インフレ手当",入力3!AA63:AE63),"00000000"),2,1),""),"")</f>
        <v/>
      </c>
      <c r="CL118" s="1059" t="str">
        <f>IF(TRIM(SUMIF(入力3!$AA$9:$AE$9,"インフレ手当",入力3!AA63:AE63))&lt;&gt;"",IF(SUMIF(入力3!$AA$9:$AE$9,"インフレ手当",入力3!AA63:AE63)&gt;=100000,MID(TEXT(SUMIF(入力3!$AA$9:$AE$9,"インフレ手当",入力3!AA63:AE63),"00000000"),3,1),""),"")</f>
        <v/>
      </c>
      <c r="CM118" s="1059" t="str">
        <f>IF(TRIM(SUMIF(入力3!$AA$9:$AE$9,"インフレ手当",入力3!AA63:AE63))&lt;&gt;"",IF(SUMIF(入力3!$AA$9:$AE$9,"インフレ手当",入力3!AA63:AE63)&gt;=10000,MID(TEXT(SUMIF(入力3!$AA$9:$AE$9,"インフレ手当",入力3!AA63:AE63),"00000000"),4,1),""),"")</f>
        <v/>
      </c>
      <c r="CN118" s="1059" t="str">
        <f>IF(TRIM(SUMIF(入力3!$AA$9:$AE$9,"インフレ手当",入力3!AA63:AE63))&lt;&gt;"",IF(SUMIF(入力3!$AA$9:$AE$9,"インフレ手当",入力3!AA63:AE63)&gt;=1000,MID(TEXT(SUMIF(入力3!$AA$9:$AE$9,"インフレ手当",入力3!AA63:AE63),"00000000"),5,1),""),"")</f>
        <v/>
      </c>
      <c r="CO118" s="1059" t="str">
        <f>IF(TRIM(SUMIF(入力3!$AA$9:$AE$9,"インフレ手当",入力3!AA63:AE63))&lt;&gt;"",IF(SUMIF(入力3!$AA$9:$AE$9,"インフレ手当",入力3!AA63:AE63)&gt;=100,MID(TEXT(SUMIF(入力3!$AA$9:$AE$9,"インフレ手当",入力3!AA63:AE63),"00000000"),6,1),""),"")</f>
        <v/>
      </c>
      <c r="CP118" s="1059" t="str">
        <f>IF(TRIM(SUMIF(入力3!$AA$9:$AE$9,"インフレ手当",入力3!AA63:AE63))&lt;&gt;"",IF(SUMIF(入力3!$AA$9:$AE$9,"インフレ手当",入力3!AA63:AE63)&gt;=10,MID(TEXT(SUMIF(入力3!$AA$9:$AE$9,"インフレ手当",入力3!AA63:AE63),"00000000"),7,1),""),"")</f>
        <v/>
      </c>
      <c r="CQ118" s="1076" t="str">
        <f>IF(TRIM(SUMIF(入力3!$AA$9:$AE$9,"インフレ手当",入力3!AA63:AE63))&lt;&gt;"",IF(SUMIF(入力3!$AA$9:$AE$9,"インフレ手当",入力3!AA63:AE63)&gt;=1,MID(TEXT(SUMIF(入力3!$AA$9:$AE$9,"インフレ手当",入力3!AA63:AE63),"00000000"),8,1),""),"0")</f>
        <v/>
      </c>
      <c r="CR118" s="1077" t="str">
        <f>IF(EO119=0,"-",IF(TRIM(入力3!Z63)&lt;&gt;"",IF(入力3!Z63&gt;=100,MID(TEXT(入力3!Z63,"000"),1,1),""),"-"))</f>
        <v>-</v>
      </c>
      <c r="CS118" s="1063" t="str">
        <f>IF(EO119=0,"-",IF(TRIM(入力3!Z63)&lt;&gt;"",IF(入力3!Z63&gt;=10,MID(TEXT(入力3!Z63,"000"),2,1),""),"-"))</f>
        <v>-</v>
      </c>
      <c r="CT118" s="1079" t="str">
        <f>IF(EO119=0,"-",IF(TRIM(入力3!Z63)&lt;&gt;"",IF(入力3!Z63&gt;=1,MID(TEXT(入力3!Z63,"000"),3,1),""),"-"))</f>
        <v>-</v>
      </c>
      <c r="CU118" s="1067"/>
      <c r="CV118" s="1068"/>
      <c r="CW118" s="1069"/>
      <c r="CX118" s="1205"/>
      <c r="CY118" s="1206"/>
      <c r="CZ118" s="1207"/>
      <c r="DA118" s="1188"/>
      <c r="DB118" s="1189"/>
      <c r="DC118" s="1189"/>
      <c r="DD118" s="1189"/>
      <c r="DE118" s="1190"/>
      <c r="DF118" s="1184"/>
      <c r="DG118" s="1188"/>
      <c r="DH118" s="1189"/>
      <c r="DI118" s="1189"/>
      <c r="DJ118" s="1190"/>
      <c r="DK118" s="1184"/>
      <c r="DL118" s="1188"/>
      <c r="DM118" s="1189"/>
      <c r="DN118" s="1189"/>
      <c r="DO118" s="1189"/>
      <c r="DP118" s="1190"/>
      <c r="DQ118" s="1184"/>
      <c r="DR118" s="1188"/>
      <c r="DS118" s="1189"/>
      <c r="DT118" s="1189"/>
      <c r="DU118" s="1189"/>
      <c r="DV118" s="1189"/>
      <c r="DW118" s="1026"/>
      <c r="DX118" s="865"/>
      <c r="DY118" s="865"/>
      <c r="DZ118" s="865"/>
      <c r="EA118" s="865"/>
      <c r="EB118" s="865"/>
      <c r="EC118" s="865"/>
      <c r="ED118" s="865"/>
      <c r="EE118" s="865"/>
      <c r="EF118" s="865"/>
      <c r="EG118" s="865"/>
      <c r="EH118" s="872"/>
      <c r="EI118" s="872"/>
      <c r="EJ118" s="862"/>
      <c r="EK118" s="862"/>
      <c r="EL118" s="865"/>
      <c r="EM118" s="865"/>
      <c r="EN118" s="865"/>
      <c r="EO118" s="865"/>
      <c r="EP118" s="835"/>
      <c r="EQ118" s="835"/>
      <c r="ER118" s="835"/>
      <c r="ES118" s="835"/>
      <c r="ET118" s="835"/>
      <c r="EU118" s="835"/>
      <c r="EV118" s="835"/>
      <c r="EW118" s="835"/>
      <c r="EX118" s="835"/>
      <c r="EY118" s="835"/>
      <c r="EZ118" s="835"/>
      <c r="FA118" s="835"/>
      <c r="FB118" s="835"/>
      <c r="FC118" s="835"/>
      <c r="FD118" s="835"/>
      <c r="FE118" s="835"/>
      <c r="FF118" s="835"/>
      <c r="FG118" s="835"/>
      <c r="FH118" s="835"/>
      <c r="FI118" s="835"/>
      <c r="FJ118" s="835"/>
      <c r="FK118" s="835"/>
      <c r="FL118" s="835"/>
      <c r="FM118" s="835"/>
      <c r="FN118" s="835"/>
      <c r="FO118" s="835"/>
      <c r="FP118" s="835"/>
      <c r="FQ118" s="835"/>
      <c r="FR118" s="835"/>
      <c r="FS118" s="835"/>
      <c r="FT118" s="835"/>
      <c r="FU118" s="835"/>
      <c r="FV118" s="835"/>
      <c r="FW118" s="835"/>
      <c r="FX118" s="835"/>
      <c r="FY118" s="835"/>
      <c r="FZ118" s="835"/>
      <c r="GA118" s="835"/>
      <c r="GB118" s="835"/>
      <c r="GC118" s="835"/>
      <c r="GD118" s="835"/>
      <c r="GE118" s="835"/>
      <c r="GF118" s="835"/>
      <c r="GG118" s="835"/>
      <c r="GH118" s="835"/>
      <c r="GI118" s="835"/>
    </row>
    <row r="119" spans="1:191" s="892" customFormat="1" ht="12" customHeight="1">
      <c r="A119" s="1231"/>
      <c r="B119" s="1233"/>
      <c r="C119" s="1235"/>
      <c r="D119" s="1238"/>
      <c r="E119" s="1239"/>
      <c r="F119" s="1239"/>
      <c r="G119" s="1239"/>
      <c r="H119" s="1239"/>
      <c r="I119" s="1239"/>
      <c r="J119" s="1239"/>
      <c r="K119" s="1256"/>
      <c r="L119" s="1258"/>
      <c r="M119" s="1279"/>
      <c r="N119" s="1199"/>
      <c r="O119" s="1262"/>
      <c r="P119" s="1262"/>
      <c r="Q119" s="1280"/>
      <c r="R119" s="1281"/>
      <c r="S119" s="1294"/>
      <c r="T119" s="1282"/>
      <c r="U119" s="1283"/>
      <c r="V119" s="1284"/>
      <c r="W119" s="1285"/>
      <c r="X119" s="1284"/>
      <c r="Y119" s="1285"/>
      <c r="Z119" s="1284"/>
      <c r="AA119" s="1285"/>
      <c r="AB119" s="1227"/>
      <c r="AC119" s="1228"/>
      <c r="AD119" s="1228"/>
      <c r="AE119" s="1229"/>
      <c r="AF119" s="1286"/>
      <c r="AG119" s="1287"/>
      <c r="AH119" s="1287"/>
      <c r="AI119" s="1288"/>
      <c r="AJ119" s="1286"/>
      <c r="AK119" s="1287"/>
      <c r="AL119" s="1287"/>
      <c r="AM119" s="1288"/>
      <c r="AN119" s="1286"/>
      <c r="AO119" s="1287"/>
      <c r="AP119" s="1287"/>
      <c r="AQ119" s="1288"/>
      <c r="AR119" s="1291"/>
      <c r="AS119" s="1292"/>
      <c r="AT119" s="1292"/>
      <c r="AU119" s="1292"/>
      <c r="AV119" s="1293"/>
      <c r="AW119" s="1196"/>
      <c r="AX119" s="1197"/>
      <c r="AY119" s="1197"/>
      <c r="AZ119" s="1197"/>
      <c r="BA119" s="1197"/>
      <c r="BB119" s="1197"/>
      <c r="BC119" s="1198"/>
      <c r="BD119" s="1196"/>
      <c r="BE119" s="1197"/>
      <c r="BF119" s="1197"/>
      <c r="BG119" s="1197"/>
      <c r="BH119" s="1197"/>
      <c r="BI119" s="1197"/>
      <c r="BJ119" s="1198"/>
      <c r="BK119" s="1078"/>
      <c r="BL119" s="1064"/>
      <c r="BM119" s="1064"/>
      <c r="BN119" s="1064"/>
      <c r="BO119" s="1064"/>
      <c r="BP119" s="1080"/>
      <c r="BQ119" s="1078"/>
      <c r="BR119" s="1064"/>
      <c r="BS119" s="1064"/>
      <c r="BT119" s="1064"/>
      <c r="BU119" s="1064"/>
      <c r="BV119" s="1080"/>
      <c r="BW119" s="1096"/>
      <c r="BX119" s="1064"/>
      <c r="BY119" s="1064"/>
      <c r="BZ119" s="1064"/>
      <c r="CA119" s="1064"/>
      <c r="CB119" s="1110"/>
      <c r="CC119" s="1096"/>
      <c r="CD119" s="1098"/>
      <c r="CE119" s="1059"/>
      <c r="CF119" s="1059"/>
      <c r="CG119" s="1059"/>
      <c r="CH119" s="1059"/>
      <c r="CI119" s="1059"/>
      <c r="CJ119" s="1093"/>
      <c r="CK119" s="1060"/>
      <c r="CL119" s="1059"/>
      <c r="CM119" s="1059"/>
      <c r="CN119" s="1059"/>
      <c r="CO119" s="1059"/>
      <c r="CP119" s="1059"/>
      <c r="CQ119" s="1076"/>
      <c r="CR119" s="1078"/>
      <c r="CS119" s="1064"/>
      <c r="CT119" s="1080"/>
      <c r="CU119" s="1070"/>
      <c r="CV119" s="1071"/>
      <c r="CW119" s="1072"/>
      <c r="CX119" s="1208"/>
      <c r="CY119" s="1209"/>
      <c r="CZ119" s="1210"/>
      <c r="DA119" s="1196"/>
      <c r="DB119" s="1197"/>
      <c r="DC119" s="1197"/>
      <c r="DD119" s="1197"/>
      <c r="DE119" s="1198"/>
      <c r="DF119" s="1199"/>
      <c r="DG119" s="1196"/>
      <c r="DH119" s="1197"/>
      <c r="DI119" s="1197"/>
      <c r="DJ119" s="1198"/>
      <c r="DK119" s="1199"/>
      <c r="DL119" s="1196"/>
      <c r="DM119" s="1197"/>
      <c r="DN119" s="1197"/>
      <c r="DO119" s="1197"/>
      <c r="DP119" s="1198"/>
      <c r="DQ119" s="1199"/>
      <c r="DR119" s="1196"/>
      <c r="DS119" s="1197"/>
      <c r="DT119" s="1197"/>
      <c r="DU119" s="1197"/>
      <c r="DV119" s="1197"/>
      <c r="DW119" s="1026"/>
      <c r="DX119" s="865"/>
      <c r="DY119" s="865"/>
      <c r="DZ119" s="865"/>
      <c r="EA119" s="865"/>
      <c r="EB119" s="865"/>
      <c r="EC119" s="865"/>
      <c r="ED119" s="865"/>
      <c r="EE119" s="865"/>
      <c r="EF119" s="865"/>
      <c r="EG119" s="865"/>
      <c r="EH119" s="872"/>
      <c r="EI119" s="872"/>
      <c r="EJ119" s="862"/>
      <c r="EK119" s="862"/>
      <c r="EL119" s="865">
        <f t="shared" ref="EL119" si="97">IF(OR(CU118=99.9,CU118=""),0,1)</f>
        <v>0</v>
      </c>
      <c r="EM119" s="865"/>
      <c r="EN119" s="865">
        <f>IF(入力3!AF63=" ",0,1)</f>
        <v>0</v>
      </c>
      <c r="EO119" s="865">
        <f>IF(EL119+EN119=0,0,1)</f>
        <v>0</v>
      </c>
      <c r="EP119" s="835"/>
      <c r="EQ119" s="835"/>
      <c r="ER119" s="835"/>
      <c r="ES119" s="835"/>
      <c r="ET119" s="835"/>
      <c r="EU119" s="835"/>
      <c r="EV119" s="835"/>
      <c r="EW119" s="835"/>
      <c r="EX119" s="835"/>
      <c r="EY119" s="835"/>
      <c r="EZ119" s="835"/>
      <c r="FA119" s="835"/>
      <c r="FB119" s="835"/>
      <c r="FC119" s="835"/>
      <c r="FD119" s="835"/>
      <c r="FE119" s="835"/>
      <c r="FF119" s="835"/>
      <c r="FG119" s="835"/>
      <c r="FH119" s="835"/>
      <c r="FI119" s="835"/>
      <c r="FJ119" s="835"/>
      <c r="FK119" s="835"/>
      <c r="FL119" s="835"/>
      <c r="FM119" s="835"/>
      <c r="FN119" s="835"/>
      <c r="FO119" s="835"/>
      <c r="FP119" s="835"/>
      <c r="FQ119" s="835"/>
      <c r="FR119" s="835"/>
      <c r="FS119" s="835"/>
      <c r="FT119" s="835"/>
      <c r="FU119" s="835"/>
      <c r="FV119" s="835"/>
      <c r="FW119" s="835"/>
      <c r="FX119" s="835"/>
      <c r="FY119" s="835"/>
      <c r="FZ119" s="835"/>
      <c r="GA119" s="835"/>
      <c r="GB119" s="835"/>
      <c r="GC119" s="835"/>
      <c r="GD119" s="835"/>
      <c r="GE119" s="835"/>
      <c r="GF119" s="835"/>
      <c r="GG119" s="835"/>
      <c r="GH119" s="835"/>
      <c r="GI119" s="835"/>
    </row>
    <row r="120" spans="1:191" s="892" customFormat="1" ht="12" customHeight="1">
      <c r="A120" s="1230"/>
      <c r="B120" s="1232">
        <v>5</v>
      </c>
      <c r="C120" s="1234">
        <v>2</v>
      </c>
      <c r="D120" s="1236"/>
      <c r="E120" s="1237"/>
      <c r="F120" s="1237"/>
      <c r="G120" s="1237"/>
      <c r="H120" s="1237"/>
      <c r="I120" s="1237"/>
      <c r="J120" s="1237"/>
      <c r="K120" s="1256" t="str">
        <f>IF(TRIM(入力1!A120)&lt;&gt;"",入力1!A120,"")</f>
        <v/>
      </c>
      <c r="L120" s="1258">
        <f>IF(TRIM(入力1!B120)&lt;&gt;"",入力1!B120,"")</f>
        <v>5</v>
      </c>
      <c r="M120" s="1260">
        <f>C120</f>
        <v>2</v>
      </c>
      <c r="N120" s="1184"/>
      <c r="O120" s="1262"/>
      <c r="P120" s="1262"/>
      <c r="Q120" s="1264"/>
      <c r="R120" s="1265"/>
      <c r="S120" s="1254"/>
      <c r="T120" s="1282"/>
      <c r="U120" s="1283"/>
      <c r="V120" s="1272"/>
      <c r="W120" s="1273"/>
      <c r="X120" s="1272"/>
      <c r="Y120" s="1273"/>
      <c r="Z120" s="1272"/>
      <c r="AA120" s="1273"/>
      <c r="AB120" s="1276"/>
      <c r="AC120" s="1277"/>
      <c r="AD120" s="1277"/>
      <c r="AE120" s="1278"/>
      <c r="AF120" s="1217"/>
      <c r="AG120" s="1218"/>
      <c r="AH120" s="1218"/>
      <c r="AI120" s="1219"/>
      <c r="AJ120" s="1217"/>
      <c r="AK120" s="1218"/>
      <c r="AL120" s="1218"/>
      <c r="AM120" s="1219"/>
      <c r="AN120" s="1217"/>
      <c r="AO120" s="1218"/>
      <c r="AP120" s="1218"/>
      <c r="AQ120" s="1219"/>
      <c r="AR120" s="1240"/>
      <c r="AS120" s="1241"/>
      <c r="AT120" s="1241"/>
      <c r="AU120" s="1241"/>
      <c r="AV120" s="1242"/>
      <c r="AW120" s="1188"/>
      <c r="AX120" s="1189"/>
      <c r="AY120" s="1189"/>
      <c r="AZ120" s="1189"/>
      <c r="BA120" s="1189"/>
      <c r="BB120" s="1189"/>
      <c r="BC120" s="1190"/>
      <c r="BD120" s="1188"/>
      <c r="BE120" s="1189"/>
      <c r="BF120" s="1189"/>
      <c r="BG120" s="1189"/>
      <c r="BH120" s="1189"/>
      <c r="BI120" s="1189"/>
      <c r="BJ120" s="1190"/>
      <c r="BK120" s="1077" t="str">
        <f>IF(TRIM(入力2!AL118)&lt;&gt;"",IF(入力2!AL118&gt;=100000,MID(TEXT(入力2!AL118,"000000"),1,1),""),"")</f>
        <v/>
      </c>
      <c r="BL120" s="1063" t="str">
        <f>IF(TRIM(入力2!AL118)&lt;&gt;"",IF(入力2!AL118&gt;=10000,MID(TEXT(入力2!AL118,"000000"),2,1),""),"")</f>
        <v/>
      </c>
      <c r="BM120" s="1063" t="str">
        <f>IF(TRIM(入力2!AL118)&lt;&gt;"",IF(入力2!AL118&gt;=1000,MID(TEXT(入力2!AL118,"000000"),3,1),""),"")</f>
        <v/>
      </c>
      <c r="BN120" s="1063" t="str">
        <f>IF(TRIM(入力2!AL118)&lt;&gt;"",IF(入力2!AL118&gt;=100,MID(TEXT(入力2!AL118,"000000"),4,1),""),"")</f>
        <v/>
      </c>
      <c r="BO120" s="1063" t="str">
        <f>IF(TRIM(入力2!AL118)&lt;&gt;"",IF(入力2!AL118&gt;=10,MID(TEXT(入力2!AL118,"000000"),5,1),""),"")</f>
        <v/>
      </c>
      <c r="BP120" s="1079" t="str">
        <f>IF(TRIM(入力2!AL118)&lt;&gt;"",IF(入力2!AL118&gt;=0,MID(TEXT(入力2!AL118,"000000"),6,1),""),"0")</f>
        <v>0</v>
      </c>
      <c r="BQ120" s="1077" t="str">
        <f>IF(TRIM(入力2!AM118)&lt;&gt;"",IF(入力2!AM118&gt;=100000,MID(TEXT(入力2!AM118,"000000"),1,1),""),"")</f>
        <v/>
      </c>
      <c r="BR120" s="1063" t="str">
        <f>IF(TRIM(入力2!AM118)&lt;&gt;"",IF(入力2!AM118&gt;=10000,MID(TEXT(入力2!AM118,"000000"),2,1),""),"")</f>
        <v/>
      </c>
      <c r="BS120" s="1063" t="str">
        <f>IF(TRIM(入力2!AM118)&lt;&gt;"",IF(入力2!AM118&gt;=1000,MID(TEXT(入力2!AM118,"000000"),3,1),""),"")</f>
        <v/>
      </c>
      <c r="BT120" s="1063" t="str">
        <f>IF(TRIM(入力2!AM118)&lt;&gt;"",IF(入力2!AM118&gt;=100,MID(TEXT(入力2!AM118,"000000"),4,1),""),"")</f>
        <v/>
      </c>
      <c r="BU120" s="1063" t="str">
        <f>IF(TRIM(入力2!AM118)&lt;&gt;"",IF(入力2!AM118&gt;=10,MID(TEXT(入力2!AM118,"000000"),5,1),""),"")</f>
        <v/>
      </c>
      <c r="BV120" s="1079" t="str">
        <f>IF(TRIM(入力2!AM118)&lt;&gt;"",IF(入力2!AM118&gt;=0,MID(TEXT(入力2!AM118,"000000"),6,1),""),"0")</f>
        <v>0</v>
      </c>
      <c r="BW120" s="1095" t="str">
        <f>IF(TRIM(SUM(入力2!AJ118:AK118))&lt;&gt;"",IF(SUM(入力2!AJ118:AK118)&gt;=100000,MID(TEXT(SUM(入力2!AJ118:AK118),"000000"),1,1),""),"")</f>
        <v/>
      </c>
      <c r="BX120" s="1063" t="str">
        <f>IF(TRIM(SUM(入力2!AJ118:AK118))&lt;&gt;"",IF(SUM(入力2!AJ118:AK118)&gt;=10000,MID(TEXT(SUM(入力2!AJ118:AK118),"000000"),2,1),""),"")</f>
        <v/>
      </c>
      <c r="BY120" s="1063" t="str">
        <f>IF(TRIM(SUM(入力2!AJ118:AK118))&lt;&gt;"",IF(SUM(入力2!AJ118:AK118)&gt;=1000,MID(TEXT(SUM(入力2!AJ118:AK118),"000000"),3,1),""),"")</f>
        <v/>
      </c>
      <c r="BZ120" s="1063" t="str">
        <f>IF(TRIM(SUM(入力2!AJ118:AK118))&lt;&gt;"",IF(SUM(入力2!AJ118:AK118)&gt;=100,MID(TEXT(SUM(入力2!AJ118:AK118),"000000"),4,1),""),"")</f>
        <v/>
      </c>
      <c r="CA120" s="1063" t="str">
        <f>IF(TRIM(SUM(入力2!AJ118:AK118))&lt;&gt;"",IF(SUM(入力2!AJ118:AK118)&gt;=10,MID(TEXT(SUM(入力2!AJ118:AK118),"000000"),5,1),""),"")</f>
        <v/>
      </c>
      <c r="CB120" s="1109" t="str">
        <f>IF(TRIM(SUM(入力2!AJ118:AK118))&lt;&gt;"",IF(SUM(入力2!AJ118:AK118)&gt;=0,MID(TEXT(SUM(入力2!AJ118:AK118),"000000"),6,1),""),"0")</f>
        <v>0</v>
      </c>
      <c r="CC120" s="1095" t="str">
        <f>IF(TRIM(入力3!$AF64)&lt;&gt;"",IF(入力3!$AF64&gt;=10000000,MID(TEXT(入力3!$AF64,"00000000"),1,1),""),"")</f>
        <v/>
      </c>
      <c r="CD120" s="1097" t="str">
        <f>IF(TRIM(入力3!$AF64)&lt;&gt;"",IF(入力3!$AF64&gt;=1000000,MID(TEXT(入力3!$AF64,"00000000"),2,1),""),"")</f>
        <v/>
      </c>
      <c r="CE120" s="1059" t="str">
        <f>IF(TRIM(入力3!$AF64)&lt;&gt;"",IF(入力3!$AF64&gt;=100000,MID(TEXT(入力3!$AF64,"00000000"),3,1),""),"")</f>
        <v/>
      </c>
      <c r="CF120" s="1059" t="str">
        <f>IF(TRIM(入力3!$AF64)&lt;&gt;"",IF(入力3!$AF64&gt;=10000,MID(TEXT(入力3!$AF64,"00000000"),4,1),""),"")</f>
        <v/>
      </c>
      <c r="CG120" s="1059" t="str">
        <f>IF(TRIM(入力3!$AF64)&lt;&gt;"",IF(入力3!$AF64&gt;=1000,MID(TEXT(入力3!$AF64,"00000000"),5,1),""),"")</f>
        <v/>
      </c>
      <c r="CH120" s="1059" t="str">
        <f>IF(TRIM(入力3!$AF64)&lt;&gt;"",IF(入力3!$AF64&gt;=100,MID(TEXT(入力3!$AF64,"00000000"),6,1),""),"")</f>
        <v/>
      </c>
      <c r="CI120" s="1059" t="str">
        <f>IF(TRIM(入力3!$AF64)&lt;&gt;"",IF(入力3!$AF64&gt;=10,MID(TEXT(入力3!$AF64,"00000000"),7,1),""),"")</f>
        <v/>
      </c>
      <c r="CJ120" s="1093" t="str">
        <f>IF(TRIM(入力3!$AF64)&lt;&gt;"",IF(入力3!$AF64&gt;=1,MID(TEXT(入力3!$AF64,"00000000"),8,1),""),"0")</f>
        <v>0</v>
      </c>
      <c r="CK120" s="1060" t="str">
        <f>IF(TRIM(SUMIF(入力3!$AA$9:$AE$9,"インフレ手当",入力3!AA64:AE64))&lt;&gt;"",IF(SUMIF(入力3!$AA$9:$AE$9,"インフレ手当",入力3!AA64:AE64)&gt;=1000000,MID(TEXT(SUMIF(入力3!$AA$9:$AE$9,"インフレ手当",入力3!AA64:AE64),"00000000"),2,1),""),"")</f>
        <v/>
      </c>
      <c r="CL120" s="1059" t="str">
        <f>IF(TRIM(SUMIF(入力3!$AA$9:$AE$9,"インフレ手当",入力3!AA64:AE64))&lt;&gt;"",IF(SUMIF(入力3!$AA$9:$AE$9,"インフレ手当",入力3!AA64:AE64)&gt;=100000,MID(TEXT(SUMIF(入力3!$AA$9:$AE$9,"インフレ手当",入力3!AA64:AE64),"00000000"),3,1),""),"")</f>
        <v/>
      </c>
      <c r="CM120" s="1059" t="str">
        <f>IF(TRIM(SUMIF(入力3!$AA$9:$AE$9,"インフレ手当",入力3!AA64:AE64))&lt;&gt;"",IF(SUMIF(入力3!$AA$9:$AE$9,"インフレ手当",入力3!AA64:AE64)&gt;=10000,MID(TEXT(SUMIF(入力3!$AA$9:$AE$9,"インフレ手当",入力3!AA64:AE64),"00000000"),4,1),""),"")</f>
        <v/>
      </c>
      <c r="CN120" s="1059" t="str">
        <f>IF(TRIM(SUMIF(入力3!$AA$9:$AE$9,"インフレ手当",入力3!AA64:AE64))&lt;&gt;"",IF(SUMIF(入力3!$AA$9:$AE$9,"インフレ手当",入力3!AA64:AE64)&gt;=1000,MID(TEXT(SUMIF(入力3!$AA$9:$AE$9,"インフレ手当",入力3!AA64:AE64),"00000000"),5,1),""),"")</f>
        <v/>
      </c>
      <c r="CO120" s="1059" t="str">
        <f>IF(TRIM(SUMIF(入力3!$AA$9:$AE$9,"インフレ手当",入力3!AA64:AE64))&lt;&gt;"",IF(SUMIF(入力3!$AA$9:$AE$9,"インフレ手当",入力3!AA64:AE64)&gt;=100,MID(TEXT(SUMIF(入力3!$AA$9:$AE$9,"インフレ手当",入力3!AA64:AE64),"00000000"),6,1),""),"")</f>
        <v/>
      </c>
      <c r="CP120" s="1059" t="str">
        <f>IF(TRIM(SUMIF(入力3!$AA$9:$AE$9,"インフレ手当",入力3!AA64:AE64))&lt;&gt;"",IF(SUMIF(入力3!$AA$9:$AE$9,"インフレ手当",入力3!AA64:AE64)&gt;=10,MID(TEXT(SUMIF(入力3!$AA$9:$AE$9,"インフレ手当",入力3!AA64:AE64),"00000000"),7,1),""),"")</f>
        <v/>
      </c>
      <c r="CQ120" s="1076" t="str">
        <f>IF(TRIM(SUMIF(入力3!$AA$9:$AE$9,"インフレ手当",入力3!AA64:AE64))&lt;&gt;"",IF(SUMIF(入力3!$AA$9:$AE$9,"インフレ手当",入力3!AA64:AE64)&gt;=1,MID(TEXT(SUMIF(入力3!$AA$9:$AE$9,"インフレ手当",入力3!AA64:AE64),"00000000"),8,1),""),"0")</f>
        <v/>
      </c>
      <c r="CR120" s="1077" t="str">
        <f>IF(EO121=0,"-",IF(TRIM(入力3!Z64)&lt;&gt;"",IF(入力3!Z64&gt;=100,MID(TEXT(入力3!Z64,"000"),1,1),""),"-"))</f>
        <v>-</v>
      </c>
      <c r="CS120" s="1063" t="str">
        <f>IF(EO121=0,"-",IF(TRIM(入力3!Z64)&lt;&gt;"",IF(入力3!Z64&gt;=10,MID(TEXT(入力3!Z64,"000"),2,1),""),"-"))</f>
        <v>-</v>
      </c>
      <c r="CT120" s="1079" t="str">
        <f>IF(EO121=0,"-",IF(TRIM(入力3!Z64)&lt;&gt;"",IF(入力3!Z64&gt;=1,MID(TEXT(入力3!Z64,"000"),3,1),""),"-"))</f>
        <v>-</v>
      </c>
      <c r="CU120" s="1067"/>
      <c r="CV120" s="1068"/>
      <c r="CW120" s="1069"/>
      <c r="CX120" s="1205"/>
      <c r="CY120" s="1206"/>
      <c r="CZ120" s="1207"/>
      <c r="DA120" s="1188"/>
      <c r="DB120" s="1189"/>
      <c r="DC120" s="1189"/>
      <c r="DD120" s="1189"/>
      <c r="DE120" s="1190"/>
      <c r="DF120" s="1184"/>
      <c r="DG120" s="1188"/>
      <c r="DH120" s="1189"/>
      <c r="DI120" s="1189"/>
      <c r="DJ120" s="1190"/>
      <c r="DK120" s="1184"/>
      <c r="DL120" s="1188"/>
      <c r="DM120" s="1189"/>
      <c r="DN120" s="1189"/>
      <c r="DO120" s="1189"/>
      <c r="DP120" s="1190"/>
      <c r="DQ120" s="1184"/>
      <c r="DR120" s="1188"/>
      <c r="DS120" s="1189"/>
      <c r="DT120" s="1189"/>
      <c r="DU120" s="1189"/>
      <c r="DV120" s="1189"/>
      <c r="DW120" s="1026"/>
      <c r="DX120" s="865"/>
      <c r="DY120" s="865"/>
      <c r="DZ120" s="865"/>
      <c r="EA120" s="865"/>
      <c r="EB120" s="865"/>
      <c r="EC120" s="865"/>
      <c r="ED120" s="865"/>
      <c r="EE120" s="865"/>
      <c r="EF120" s="865"/>
      <c r="EG120" s="865"/>
      <c r="EH120" s="872"/>
      <c r="EI120" s="872"/>
      <c r="EJ120" s="862"/>
      <c r="EK120" s="862"/>
      <c r="EL120" s="865"/>
      <c r="EM120" s="865"/>
      <c r="EN120" s="865"/>
      <c r="EO120" s="865"/>
      <c r="EP120" s="835"/>
      <c r="EQ120" s="835"/>
      <c r="ER120" s="835"/>
      <c r="ES120" s="835"/>
      <c r="ET120" s="835"/>
      <c r="EU120" s="835"/>
      <c r="EV120" s="835"/>
      <c r="EW120" s="835"/>
      <c r="EX120" s="835"/>
      <c r="EY120" s="835"/>
      <c r="EZ120" s="835"/>
      <c r="FA120" s="835"/>
      <c r="FB120" s="835"/>
      <c r="FC120" s="835"/>
      <c r="FD120" s="835"/>
      <c r="FE120" s="835"/>
      <c r="FF120" s="835"/>
      <c r="FG120" s="835"/>
      <c r="FH120" s="835"/>
      <c r="FI120" s="835"/>
      <c r="FJ120" s="835"/>
      <c r="FK120" s="835"/>
      <c r="FL120" s="835"/>
      <c r="FM120" s="835"/>
      <c r="FN120" s="835"/>
      <c r="FO120" s="835"/>
      <c r="FP120" s="835"/>
      <c r="FQ120" s="835"/>
      <c r="FR120" s="835"/>
      <c r="FS120" s="835"/>
      <c r="FT120" s="835"/>
      <c r="FU120" s="835"/>
      <c r="FV120" s="835"/>
      <c r="FW120" s="835"/>
      <c r="FX120" s="835"/>
      <c r="FY120" s="835"/>
      <c r="FZ120" s="835"/>
      <c r="GA120" s="835"/>
      <c r="GB120" s="835"/>
      <c r="GC120" s="835"/>
      <c r="GD120" s="835"/>
      <c r="GE120" s="835"/>
      <c r="GF120" s="835"/>
      <c r="GG120" s="835"/>
      <c r="GH120" s="835"/>
      <c r="GI120" s="835"/>
    </row>
    <row r="121" spans="1:191" s="892" customFormat="1" ht="12" customHeight="1">
      <c r="A121" s="1231"/>
      <c r="B121" s="1233"/>
      <c r="C121" s="1235"/>
      <c r="D121" s="1238"/>
      <c r="E121" s="1239"/>
      <c r="F121" s="1239"/>
      <c r="G121" s="1239"/>
      <c r="H121" s="1239"/>
      <c r="I121" s="1239"/>
      <c r="J121" s="1239"/>
      <c r="K121" s="1256"/>
      <c r="L121" s="1258"/>
      <c r="M121" s="1279"/>
      <c r="N121" s="1199"/>
      <c r="O121" s="1262"/>
      <c r="P121" s="1262"/>
      <c r="Q121" s="1280"/>
      <c r="R121" s="1281"/>
      <c r="S121" s="1294"/>
      <c r="T121" s="1282"/>
      <c r="U121" s="1283"/>
      <c r="V121" s="1284"/>
      <c r="W121" s="1285"/>
      <c r="X121" s="1284"/>
      <c r="Y121" s="1285"/>
      <c r="Z121" s="1284"/>
      <c r="AA121" s="1285"/>
      <c r="AB121" s="1227"/>
      <c r="AC121" s="1228"/>
      <c r="AD121" s="1228"/>
      <c r="AE121" s="1229"/>
      <c r="AF121" s="1286"/>
      <c r="AG121" s="1287"/>
      <c r="AH121" s="1287"/>
      <c r="AI121" s="1288"/>
      <c r="AJ121" s="1286"/>
      <c r="AK121" s="1287"/>
      <c r="AL121" s="1287"/>
      <c r="AM121" s="1288"/>
      <c r="AN121" s="1286"/>
      <c r="AO121" s="1287"/>
      <c r="AP121" s="1287"/>
      <c r="AQ121" s="1288"/>
      <c r="AR121" s="1291"/>
      <c r="AS121" s="1292"/>
      <c r="AT121" s="1292"/>
      <c r="AU121" s="1292"/>
      <c r="AV121" s="1293"/>
      <c r="AW121" s="1196"/>
      <c r="AX121" s="1197"/>
      <c r="AY121" s="1197"/>
      <c r="AZ121" s="1197"/>
      <c r="BA121" s="1197"/>
      <c r="BB121" s="1197"/>
      <c r="BC121" s="1198"/>
      <c r="BD121" s="1196"/>
      <c r="BE121" s="1197"/>
      <c r="BF121" s="1197"/>
      <c r="BG121" s="1197"/>
      <c r="BH121" s="1197"/>
      <c r="BI121" s="1197"/>
      <c r="BJ121" s="1198"/>
      <c r="BK121" s="1078"/>
      <c r="BL121" s="1064"/>
      <c r="BM121" s="1064"/>
      <c r="BN121" s="1064"/>
      <c r="BO121" s="1064"/>
      <c r="BP121" s="1080"/>
      <c r="BQ121" s="1078"/>
      <c r="BR121" s="1064"/>
      <c r="BS121" s="1064"/>
      <c r="BT121" s="1064"/>
      <c r="BU121" s="1064"/>
      <c r="BV121" s="1080"/>
      <c r="BW121" s="1096"/>
      <c r="BX121" s="1064"/>
      <c r="BY121" s="1064"/>
      <c r="BZ121" s="1064"/>
      <c r="CA121" s="1064"/>
      <c r="CB121" s="1110"/>
      <c r="CC121" s="1096"/>
      <c r="CD121" s="1098"/>
      <c r="CE121" s="1059"/>
      <c r="CF121" s="1059"/>
      <c r="CG121" s="1059"/>
      <c r="CH121" s="1059"/>
      <c r="CI121" s="1059"/>
      <c r="CJ121" s="1093"/>
      <c r="CK121" s="1060"/>
      <c r="CL121" s="1059"/>
      <c r="CM121" s="1059"/>
      <c r="CN121" s="1059"/>
      <c r="CO121" s="1059"/>
      <c r="CP121" s="1059"/>
      <c r="CQ121" s="1076"/>
      <c r="CR121" s="1078"/>
      <c r="CS121" s="1064"/>
      <c r="CT121" s="1080"/>
      <c r="CU121" s="1070"/>
      <c r="CV121" s="1071"/>
      <c r="CW121" s="1072"/>
      <c r="CX121" s="1208"/>
      <c r="CY121" s="1209"/>
      <c r="CZ121" s="1210"/>
      <c r="DA121" s="1196"/>
      <c r="DB121" s="1197"/>
      <c r="DC121" s="1197"/>
      <c r="DD121" s="1197"/>
      <c r="DE121" s="1198"/>
      <c r="DF121" s="1199"/>
      <c r="DG121" s="1196"/>
      <c r="DH121" s="1197"/>
      <c r="DI121" s="1197"/>
      <c r="DJ121" s="1198"/>
      <c r="DK121" s="1199"/>
      <c r="DL121" s="1196"/>
      <c r="DM121" s="1197"/>
      <c r="DN121" s="1197"/>
      <c r="DO121" s="1197"/>
      <c r="DP121" s="1198"/>
      <c r="DQ121" s="1199"/>
      <c r="DR121" s="1196"/>
      <c r="DS121" s="1197"/>
      <c r="DT121" s="1197"/>
      <c r="DU121" s="1197"/>
      <c r="DV121" s="1197"/>
      <c r="DW121" s="1026"/>
      <c r="DX121" s="865"/>
      <c r="DY121" s="865"/>
      <c r="DZ121" s="865"/>
      <c r="EA121" s="865"/>
      <c r="EB121" s="865"/>
      <c r="EC121" s="865"/>
      <c r="ED121" s="865"/>
      <c r="EE121" s="865"/>
      <c r="EF121" s="865"/>
      <c r="EG121" s="865"/>
      <c r="EH121" s="865"/>
      <c r="EI121" s="872"/>
      <c r="EJ121" s="862"/>
      <c r="EK121" s="862"/>
      <c r="EL121" s="865">
        <f t="shared" ref="EL121" si="98">IF(OR(CU120=99.9,CU120=""),0,1)</f>
        <v>0</v>
      </c>
      <c r="EM121" s="865"/>
      <c r="EN121" s="865">
        <f>IF(入力3!AF64=" ",0,1)</f>
        <v>0</v>
      </c>
      <c r="EO121" s="865">
        <f>IF(EL121+EN121=0,0,1)</f>
        <v>0</v>
      </c>
      <c r="EP121" s="835"/>
      <c r="EQ121" s="835"/>
      <c r="ER121" s="835"/>
      <c r="ES121" s="835"/>
      <c r="ET121" s="835"/>
      <c r="EU121" s="835"/>
      <c r="EV121" s="835"/>
      <c r="EW121" s="835"/>
      <c r="EX121" s="835"/>
      <c r="EY121" s="835"/>
      <c r="EZ121" s="835"/>
      <c r="FA121" s="835"/>
      <c r="FB121" s="835"/>
      <c r="FC121" s="835"/>
      <c r="FD121" s="835"/>
      <c r="FE121" s="835"/>
      <c r="FF121" s="835"/>
      <c r="FG121" s="835"/>
      <c r="FH121" s="835"/>
      <c r="FI121" s="835"/>
      <c r="FJ121" s="835"/>
      <c r="FK121" s="835"/>
      <c r="FL121" s="835"/>
      <c r="FM121" s="835"/>
      <c r="FN121" s="835"/>
      <c r="FO121" s="835"/>
      <c r="FP121" s="835"/>
      <c r="FQ121" s="835"/>
      <c r="FR121" s="835"/>
      <c r="FS121" s="835"/>
      <c r="FT121" s="835"/>
      <c r="FU121" s="835"/>
      <c r="FV121" s="835"/>
      <c r="FW121" s="835"/>
      <c r="FX121" s="835"/>
      <c r="FY121" s="835"/>
      <c r="FZ121" s="835"/>
      <c r="GA121" s="835"/>
      <c r="GB121" s="835"/>
      <c r="GC121" s="835"/>
      <c r="GD121" s="835"/>
      <c r="GE121" s="835"/>
      <c r="GF121" s="835"/>
      <c r="GG121" s="835"/>
      <c r="GH121" s="835"/>
      <c r="GI121" s="835"/>
    </row>
    <row r="122" spans="1:191" s="892" customFormat="1" ht="12" customHeight="1">
      <c r="A122" s="1230"/>
      <c r="B122" s="1232">
        <v>5</v>
      </c>
      <c r="C122" s="1234">
        <v>3</v>
      </c>
      <c r="D122" s="1236"/>
      <c r="E122" s="1237"/>
      <c r="F122" s="1237"/>
      <c r="G122" s="1237"/>
      <c r="H122" s="1237"/>
      <c r="I122" s="1237"/>
      <c r="J122" s="1237"/>
      <c r="K122" s="1256" t="str">
        <f>IF(TRIM(入力1!A122)&lt;&gt;"",入力1!A122,"")</f>
        <v/>
      </c>
      <c r="L122" s="1258">
        <f>IF(TRIM(入力1!B122)&lt;&gt;"",入力1!B122,"")</f>
        <v>5</v>
      </c>
      <c r="M122" s="1260">
        <f>C122</f>
        <v>3</v>
      </c>
      <c r="N122" s="1184"/>
      <c r="O122" s="1262"/>
      <c r="P122" s="1262"/>
      <c r="Q122" s="1264"/>
      <c r="R122" s="1265"/>
      <c r="S122" s="1254"/>
      <c r="T122" s="1282"/>
      <c r="U122" s="1283"/>
      <c r="V122" s="1272"/>
      <c r="W122" s="1273"/>
      <c r="X122" s="1272"/>
      <c r="Y122" s="1273"/>
      <c r="Z122" s="1272"/>
      <c r="AA122" s="1273"/>
      <c r="AB122" s="1276"/>
      <c r="AC122" s="1277"/>
      <c r="AD122" s="1277"/>
      <c r="AE122" s="1278"/>
      <c r="AF122" s="1217"/>
      <c r="AG122" s="1218"/>
      <c r="AH122" s="1218"/>
      <c r="AI122" s="1219"/>
      <c r="AJ122" s="1217"/>
      <c r="AK122" s="1218"/>
      <c r="AL122" s="1218"/>
      <c r="AM122" s="1219"/>
      <c r="AN122" s="1217"/>
      <c r="AO122" s="1218"/>
      <c r="AP122" s="1218"/>
      <c r="AQ122" s="1219"/>
      <c r="AR122" s="1240"/>
      <c r="AS122" s="1241"/>
      <c r="AT122" s="1241"/>
      <c r="AU122" s="1241"/>
      <c r="AV122" s="1242"/>
      <c r="AW122" s="1188"/>
      <c r="AX122" s="1189"/>
      <c r="AY122" s="1189"/>
      <c r="AZ122" s="1189"/>
      <c r="BA122" s="1189"/>
      <c r="BB122" s="1189"/>
      <c r="BC122" s="1190"/>
      <c r="BD122" s="1188"/>
      <c r="BE122" s="1189"/>
      <c r="BF122" s="1189"/>
      <c r="BG122" s="1189"/>
      <c r="BH122" s="1189"/>
      <c r="BI122" s="1189"/>
      <c r="BJ122" s="1190"/>
      <c r="BK122" s="1077" t="str">
        <f>IF(TRIM(入力2!AL120)&lt;&gt;"",IF(入力2!AL120&gt;=100000,MID(TEXT(入力2!AL120,"000000"),1,1),""),"")</f>
        <v/>
      </c>
      <c r="BL122" s="1063" t="str">
        <f>IF(TRIM(入力2!AL120)&lt;&gt;"",IF(入力2!AL120&gt;=10000,MID(TEXT(入力2!AL120,"000000"),2,1),""),"")</f>
        <v/>
      </c>
      <c r="BM122" s="1063" t="str">
        <f>IF(TRIM(入力2!AL120)&lt;&gt;"",IF(入力2!AL120&gt;=1000,MID(TEXT(入力2!AL120,"000000"),3,1),""),"")</f>
        <v/>
      </c>
      <c r="BN122" s="1063" t="str">
        <f>IF(TRIM(入力2!AL120)&lt;&gt;"",IF(入力2!AL120&gt;=100,MID(TEXT(入力2!AL120,"000000"),4,1),""),"")</f>
        <v/>
      </c>
      <c r="BO122" s="1063" t="str">
        <f>IF(TRIM(入力2!AL120)&lt;&gt;"",IF(入力2!AL120&gt;=10,MID(TEXT(入力2!AL120,"000000"),5,1),""),"")</f>
        <v/>
      </c>
      <c r="BP122" s="1079" t="str">
        <f>IF(TRIM(入力2!AL120)&lt;&gt;"",IF(入力2!AL120&gt;=0,MID(TEXT(入力2!AL120,"000000"),6,1),""),"0")</f>
        <v>0</v>
      </c>
      <c r="BQ122" s="1077" t="str">
        <f>IF(TRIM(入力2!AM120)&lt;&gt;"",IF(入力2!AM120&gt;=100000,MID(TEXT(入力2!AM120,"000000"),1,1),""),"")</f>
        <v/>
      </c>
      <c r="BR122" s="1063" t="str">
        <f>IF(TRIM(入力2!AM120)&lt;&gt;"",IF(入力2!AM120&gt;=10000,MID(TEXT(入力2!AM120,"000000"),2,1),""),"")</f>
        <v/>
      </c>
      <c r="BS122" s="1063" t="str">
        <f>IF(TRIM(入力2!AM120)&lt;&gt;"",IF(入力2!AM120&gt;=1000,MID(TEXT(入力2!AM120,"000000"),3,1),""),"")</f>
        <v/>
      </c>
      <c r="BT122" s="1063" t="str">
        <f>IF(TRIM(入力2!AM120)&lt;&gt;"",IF(入力2!AM120&gt;=100,MID(TEXT(入力2!AM120,"000000"),4,1),""),"")</f>
        <v/>
      </c>
      <c r="BU122" s="1063" t="str">
        <f>IF(TRIM(入力2!AM120)&lt;&gt;"",IF(入力2!AM120&gt;=10,MID(TEXT(入力2!AM120,"000000"),5,1),""),"")</f>
        <v/>
      </c>
      <c r="BV122" s="1079" t="str">
        <f>IF(TRIM(入力2!AM120)&lt;&gt;"",IF(入力2!AM120&gt;=0,MID(TEXT(入力2!AM120,"000000"),6,1),""),"0")</f>
        <v>0</v>
      </c>
      <c r="BW122" s="1095" t="str">
        <f>IF(TRIM(SUM(入力2!AJ120:AK120))&lt;&gt;"",IF(SUM(入力2!AJ120:AK120)&gt;=100000,MID(TEXT(SUM(入力2!AJ120:AK120),"000000"),1,1),""),"")</f>
        <v/>
      </c>
      <c r="BX122" s="1063" t="str">
        <f>IF(TRIM(SUM(入力2!AJ120:AK120))&lt;&gt;"",IF(SUM(入力2!AJ120:AK120)&gt;=10000,MID(TEXT(SUM(入力2!AJ120:AK120),"000000"),2,1),""),"")</f>
        <v/>
      </c>
      <c r="BY122" s="1063" t="str">
        <f>IF(TRIM(SUM(入力2!AJ120:AK120))&lt;&gt;"",IF(SUM(入力2!AJ120:AK120)&gt;=1000,MID(TEXT(SUM(入力2!AJ120:AK120),"000000"),3,1),""),"")</f>
        <v/>
      </c>
      <c r="BZ122" s="1063" t="str">
        <f>IF(TRIM(SUM(入力2!AJ120:AK120))&lt;&gt;"",IF(SUM(入力2!AJ120:AK120)&gt;=100,MID(TEXT(SUM(入力2!AJ120:AK120),"000000"),4,1),""),"")</f>
        <v/>
      </c>
      <c r="CA122" s="1063" t="str">
        <f>IF(TRIM(SUM(入力2!AJ120:AK120))&lt;&gt;"",IF(SUM(入力2!AJ120:AK120)&gt;=10,MID(TEXT(SUM(入力2!AJ120:AK120),"000000"),5,1),""),"")</f>
        <v/>
      </c>
      <c r="CB122" s="1109" t="str">
        <f>IF(TRIM(SUM(入力2!AJ120:AK120))&lt;&gt;"",IF(SUM(入力2!AJ120:AK120)&gt;=0,MID(TEXT(SUM(入力2!AJ120:AK120),"000000"),6,1),""),"0")</f>
        <v>0</v>
      </c>
      <c r="CC122" s="1095" t="str">
        <f>IF(TRIM(入力3!$AF65)&lt;&gt;"",IF(入力3!$AF65&gt;=10000000,MID(TEXT(入力3!$AF65,"00000000"),1,1),""),"")</f>
        <v/>
      </c>
      <c r="CD122" s="1097" t="str">
        <f>IF(TRIM(入力3!$AF65)&lt;&gt;"",IF(入力3!$AF65&gt;=1000000,MID(TEXT(入力3!$AF65,"00000000"),2,1),""),"")</f>
        <v/>
      </c>
      <c r="CE122" s="1059" t="str">
        <f>IF(TRIM(入力3!$AF65)&lt;&gt;"",IF(入力3!$AF65&gt;=100000,MID(TEXT(入力3!$AF65,"00000000"),3,1),""),"")</f>
        <v/>
      </c>
      <c r="CF122" s="1059" t="str">
        <f>IF(TRIM(入力3!$AF65)&lt;&gt;"",IF(入力3!$AF65&gt;=10000,MID(TEXT(入力3!$AF65,"00000000"),4,1),""),"")</f>
        <v/>
      </c>
      <c r="CG122" s="1059" t="str">
        <f>IF(TRIM(入力3!$AF65)&lt;&gt;"",IF(入力3!$AF65&gt;=1000,MID(TEXT(入力3!$AF65,"00000000"),5,1),""),"")</f>
        <v/>
      </c>
      <c r="CH122" s="1059" t="str">
        <f>IF(TRIM(入力3!$AF65)&lt;&gt;"",IF(入力3!$AF65&gt;=100,MID(TEXT(入力3!$AF65,"00000000"),6,1),""),"")</f>
        <v/>
      </c>
      <c r="CI122" s="1059" t="str">
        <f>IF(TRIM(入力3!$AF65)&lt;&gt;"",IF(入力3!$AF65&gt;=10,MID(TEXT(入力3!$AF65,"00000000"),7,1),""),"")</f>
        <v/>
      </c>
      <c r="CJ122" s="1093" t="str">
        <f>IF(TRIM(入力3!$AF65)&lt;&gt;"",IF(入力3!$AF65&gt;=1,MID(TEXT(入力3!$AF65,"00000000"),8,1),""),"0")</f>
        <v>0</v>
      </c>
      <c r="CK122" s="1060" t="str">
        <f>IF(TRIM(SUMIF(入力3!$AA$9:$AE$9,"インフレ手当",入力3!AA65:AE65))&lt;&gt;"",IF(SUMIF(入力3!$AA$9:$AE$9,"インフレ手当",入力3!AA65:AE65)&gt;=1000000,MID(TEXT(SUMIF(入力3!$AA$9:$AE$9,"インフレ手当",入力3!AA65:AE65),"00000000"),2,1),""),"")</f>
        <v/>
      </c>
      <c r="CL122" s="1059" t="str">
        <f>IF(TRIM(SUMIF(入力3!$AA$9:$AE$9,"インフレ手当",入力3!AA65:AE65))&lt;&gt;"",IF(SUMIF(入力3!$AA$9:$AE$9,"インフレ手当",入力3!AA65:AE65)&gt;=100000,MID(TEXT(SUMIF(入力3!$AA$9:$AE$9,"インフレ手当",入力3!AA65:AE65),"00000000"),3,1),""),"")</f>
        <v/>
      </c>
      <c r="CM122" s="1059" t="str">
        <f>IF(TRIM(SUMIF(入力3!$AA$9:$AE$9,"インフレ手当",入力3!AA65:AE65))&lt;&gt;"",IF(SUMIF(入力3!$AA$9:$AE$9,"インフレ手当",入力3!AA65:AE65)&gt;=10000,MID(TEXT(SUMIF(入力3!$AA$9:$AE$9,"インフレ手当",入力3!AA65:AE65),"00000000"),4,1),""),"")</f>
        <v/>
      </c>
      <c r="CN122" s="1059" t="str">
        <f>IF(TRIM(SUMIF(入力3!$AA$9:$AE$9,"インフレ手当",入力3!AA65:AE65))&lt;&gt;"",IF(SUMIF(入力3!$AA$9:$AE$9,"インフレ手当",入力3!AA65:AE65)&gt;=1000,MID(TEXT(SUMIF(入力3!$AA$9:$AE$9,"インフレ手当",入力3!AA65:AE65),"00000000"),5,1),""),"")</f>
        <v/>
      </c>
      <c r="CO122" s="1059" t="str">
        <f>IF(TRIM(SUMIF(入力3!$AA$9:$AE$9,"インフレ手当",入力3!AA65:AE65))&lt;&gt;"",IF(SUMIF(入力3!$AA$9:$AE$9,"インフレ手当",入力3!AA65:AE65)&gt;=100,MID(TEXT(SUMIF(入力3!$AA$9:$AE$9,"インフレ手当",入力3!AA65:AE65),"00000000"),6,1),""),"")</f>
        <v/>
      </c>
      <c r="CP122" s="1059" t="str">
        <f>IF(TRIM(SUMIF(入力3!$AA$9:$AE$9,"インフレ手当",入力3!AA65:AE65))&lt;&gt;"",IF(SUMIF(入力3!$AA$9:$AE$9,"インフレ手当",入力3!AA65:AE65)&gt;=10,MID(TEXT(SUMIF(入力3!$AA$9:$AE$9,"インフレ手当",入力3!AA65:AE65),"00000000"),7,1),""),"")</f>
        <v/>
      </c>
      <c r="CQ122" s="1076" t="str">
        <f>IF(TRIM(SUMIF(入力3!$AA$9:$AE$9,"インフレ手当",入力3!AA65:AE65))&lt;&gt;"",IF(SUMIF(入力3!$AA$9:$AE$9,"インフレ手当",入力3!AA65:AE65)&gt;=1,MID(TEXT(SUMIF(入力3!$AA$9:$AE$9,"インフレ手当",入力3!AA65:AE65),"00000000"),8,1),""),"0")</f>
        <v/>
      </c>
      <c r="CR122" s="1077" t="str">
        <f>IF(EO123=0,"-",IF(TRIM(入力3!Z65)&lt;&gt;"",IF(入力3!Z65&gt;=100,MID(TEXT(入力3!Z65,"000"),1,1),""),"-"))</f>
        <v>-</v>
      </c>
      <c r="CS122" s="1063" t="str">
        <f>IF(EO123=0,"-",IF(TRIM(入力3!Z65)&lt;&gt;"",IF(入力3!Z65&gt;=10,MID(TEXT(入力3!Z65,"000"),2,1),""),"-"))</f>
        <v>-</v>
      </c>
      <c r="CT122" s="1079" t="str">
        <f>IF(EO123=0,"-",IF(TRIM(入力3!Z65)&lt;&gt;"",IF(入力3!Z65&gt;=1,MID(TEXT(入力3!Z65,"000"),3,1),""),"-"))</f>
        <v>-</v>
      </c>
      <c r="CU122" s="1067"/>
      <c r="CV122" s="1068"/>
      <c r="CW122" s="1069"/>
      <c r="CX122" s="1205"/>
      <c r="CY122" s="1206"/>
      <c r="CZ122" s="1207"/>
      <c r="DA122" s="1188"/>
      <c r="DB122" s="1189"/>
      <c r="DC122" s="1189"/>
      <c r="DD122" s="1189"/>
      <c r="DE122" s="1190"/>
      <c r="DF122" s="1184"/>
      <c r="DG122" s="1188"/>
      <c r="DH122" s="1189"/>
      <c r="DI122" s="1189"/>
      <c r="DJ122" s="1190"/>
      <c r="DK122" s="1184"/>
      <c r="DL122" s="1188"/>
      <c r="DM122" s="1189"/>
      <c r="DN122" s="1189"/>
      <c r="DO122" s="1189"/>
      <c r="DP122" s="1190"/>
      <c r="DQ122" s="1184"/>
      <c r="DR122" s="1188"/>
      <c r="DS122" s="1189"/>
      <c r="DT122" s="1189"/>
      <c r="DU122" s="1189"/>
      <c r="DV122" s="1189"/>
      <c r="DW122" s="1026"/>
      <c r="DX122" s="865"/>
      <c r="DY122" s="865"/>
      <c r="DZ122" s="865"/>
      <c r="EA122" s="865"/>
      <c r="EB122" s="865"/>
      <c r="EC122" s="865"/>
      <c r="ED122" s="865"/>
      <c r="EE122" s="865"/>
      <c r="EF122" s="865"/>
      <c r="EG122" s="865"/>
      <c r="EH122" s="865"/>
      <c r="EI122" s="872"/>
      <c r="EJ122" s="862"/>
      <c r="EK122" s="862"/>
      <c r="EL122" s="865"/>
      <c r="EM122" s="865"/>
      <c r="EN122" s="865"/>
      <c r="EO122" s="865"/>
      <c r="EP122" s="835"/>
      <c r="EQ122" s="835"/>
      <c r="ER122" s="835"/>
      <c r="ES122" s="835"/>
      <c r="ET122" s="835"/>
      <c r="EU122" s="835"/>
      <c r="EV122" s="835"/>
      <c r="EW122" s="835"/>
      <c r="EX122" s="835"/>
      <c r="EY122" s="835"/>
      <c r="EZ122" s="835"/>
      <c r="FA122" s="835"/>
      <c r="FB122" s="835"/>
      <c r="FC122" s="835"/>
      <c r="FD122" s="835"/>
      <c r="FE122" s="835"/>
      <c r="FF122" s="835"/>
      <c r="FG122" s="835"/>
      <c r="FH122" s="835"/>
      <c r="FI122" s="835"/>
      <c r="FJ122" s="835"/>
      <c r="FK122" s="835"/>
      <c r="FL122" s="835"/>
      <c r="FM122" s="835"/>
      <c r="FN122" s="835"/>
      <c r="FO122" s="835"/>
      <c r="FP122" s="835"/>
      <c r="FQ122" s="835"/>
      <c r="FR122" s="835"/>
      <c r="FS122" s="835"/>
      <c r="FT122" s="835"/>
      <c r="FU122" s="835"/>
      <c r="FV122" s="835"/>
      <c r="FW122" s="835"/>
      <c r="FX122" s="835"/>
      <c r="FY122" s="835"/>
      <c r="FZ122" s="835"/>
      <c r="GA122" s="835"/>
      <c r="GB122" s="835"/>
      <c r="GC122" s="835"/>
      <c r="GD122" s="835"/>
      <c r="GE122" s="835"/>
      <c r="GF122" s="835"/>
      <c r="GG122" s="835"/>
      <c r="GH122" s="835"/>
      <c r="GI122" s="835"/>
    </row>
    <row r="123" spans="1:191" s="892" customFormat="1" ht="12" customHeight="1">
      <c r="A123" s="1231"/>
      <c r="B123" s="1233"/>
      <c r="C123" s="1235"/>
      <c r="D123" s="1238"/>
      <c r="E123" s="1239"/>
      <c r="F123" s="1239"/>
      <c r="G123" s="1239"/>
      <c r="H123" s="1239"/>
      <c r="I123" s="1239"/>
      <c r="J123" s="1239"/>
      <c r="K123" s="1256"/>
      <c r="L123" s="1258"/>
      <c r="M123" s="1279"/>
      <c r="N123" s="1199"/>
      <c r="O123" s="1262"/>
      <c r="P123" s="1262"/>
      <c r="Q123" s="1280"/>
      <c r="R123" s="1281"/>
      <c r="S123" s="1294"/>
      <c r="T123" s="1282"/>
      <c r="U123" s="1283"/>
      <c r="V123" s="1284"/>
      <c r="W123" s="1285"/>
      <c r="X123" s="1284"/>
      <c r="Y123" s="1285"/>
      <c r="Z123" s="1284"/>
      <c r="AA123" s="1285"/>
      <c r="AB123" s="1227"/>
      <c r="AC123" s="1228"/>
      <c r="AD123" s="1228"/>
      <c r="AE123" s="1229"/>
      <c r="AF123" s="1286"/>
      <c r="AG123" s="1287"/>
      <c r="AH123" s="1287"/>
      <c r="AI123" s="1288"/>
      <c r="AJ123" s="1286"/>
      <c r="AK123" s="1287"/>
      <c r="AL123" s="1287"/>
      <c r="AM123" s="1288"/>
      <c r="AN123" s="1286"/>
      <c r="AO123" s="1287"/>
      <c r="AP123" s="1287"/>
      <c r="AQ123" s="1288"/>
      <c r="AR123" s="1291"/>
      <c r="AS123" s="1292"/>
      <c r="AT123" s="1292"/>
      <c r="AU123" s="1292"/>
      <c r="AV123" s="1293"/>
      <c r="AW123" s="1196"/>
      <c r="AX123" s="1197"/>
      <c r="AY123" s="1197"/>
      <c r="AZ123" s="1197"/>
      <c r="BA123" s="1197"/>
      <c r="BB123" s="1197"/>
      <c r="BC123" s="1198"/>
      <c r="BD123" s="1196"/>
      <c r="BE123" s="1197"/>
      <c r="BF123" s="1197"/>
      <c r="BG123" s="1197"/>
      <c r="BH123" s="1197"/>
      <c r="BI123" s="1197"/>
      <c r="BJ123" s="1198"/>
      <c r="BK123" s="1078"/>
      <c r="BL123" s="1064"/>
      <c r="BM123" s="1064"/>
      <c r="BN123" s="1064"/>
      <c r="BO123" s="1064"/>
      <c r="BP123" s="1080"/>
      <c r="BQ123" s="1078"/>
      <c r="BR123" s="1064"/>
      <c r="BS123" s="1064"/>
      <c r="BT123" s="1064"/>
      <c r="BU123" s="1064"/>
      <c r="BV123" s="1080"/>
      <c r="BW123" s="1096"/>
      <c r="BX123" s="1064"/>
      <c r="BY123" s="1064"/>
      <c r="BZ123" s="1064"/>
      <c r="CA123" s="1064"/>
      <c r="CB123" s="1110"/>
      <c r="CC123" s="1096"/>
      <c r="CD123" s="1098"/>
      <c r="CE123" s="1059"/>
      <c r="CF123" s="1059"/>
      <c r="CG123" s="1059"/>
      <c r="CH123" s="1059"/>
      <c r="CI123" s="1059"/>
      <c r="CJ123" s="1093"/>
      <c r="CK123" s="1060"/>
      <c r="CL123" s="1059"/>
      <c r="CM123" s="1059"/>
      <c r="CN123" s="1059"/>
      <c r="CO123" s="1059"/>
      <c r="CP123" s="1059"/>
      <c r="CQ123" s="1076"/>
      <c r="CR123" s="1078"/>
      <c r="CS123" s="1064"/>
      <c r="CT123" s="1080"/>
      <c r="CU123" s="1070"/>
      <c r="CV123" s="1071"/>
      <c r="CW123" s="1072"/>
      <c r="CX123" s="1208"/>
      <c r="CY123" s="1209"/>
      <c r="CZ123" s="1210"/>
      <c r="DA123" s="1196"/>
      <c r="DB123" s="1197"/>
      <c r="DC123" s="1197"/>
      <c r="DD123" s="1197"/>
      <c r="DE123" s="1198"/>
      <c r="DF123" s="1199"/>
      <c r="DG123" s="1196"/>
      <c r="DH123" s="1197"/>
      <c r="DI123" s="1197"/>
      <c r="DJ123" s="1198"/>
      <c r="DK123" s="1199"/>
      <c r="DL123" s="1196"/>
      <c r="DM123" s="1197"/>
      <c r="DN123" s="1197"/>
      <c r="DO123" s="1197"/>
      <c r="DP123" s="1198"/>
      <c r="DQ123" s="1199"/>
      <c r="DR123" s="1196"/>
      <c r="DS123" s="1197"/>
      <c r="DT123" s="1197"/>
      <c r="DU123" s="1197"/>
      <c r="DV123" s="1197"/>
      <c r="DW123" s="1026"/>
      <c r="DX123" s="865"/>
      <c r="DY123" s="865"/>
      <c r="DZ123" s="865"/>
      <c r="EA123" s="865"/>
      <c r="EB123" s="865"/>
      <c r="EC123" s="865"/>
      <c r="ED123" s="865"/>
      <c r="EE123" s="865"/>
      <c r="EF123" s="865"/>
      <c r="EG123" s="865"/>
      <c r="EH123" s="865"/>
      <c r="EI123" s="872"/>
      <c r="EJ123" s="862"/>
      <c r="EK123" s="862"/>
      <c r="EL123" s="865">
        <f t="shared" ref="EL123" si="99">IF(OR(CU122=99.9,CU122=""),0,1)</f>
        <v>0</v>
      </c>
      <c r="EM123" s="865"/>
      <c r="EN123" s="865">
        <f>IF(入力3!AF65=" ",0,1)</f>
        <v>0</v>
      </c>
      <c r="EO123" s="865">
        <f>IF(EL123+EN123=0,0,1)</f>
        <v>0</v>
      </c>
      <c r="EP123" s="835"/>
      <c r="EQ123" s="835"/>
      <c r="ER123" s="835"/>
      <c r="ES123" s="835"/>
      <c r="ET123" s="835"/>
      <c r="EU123" s="835"/>
      <c r="EV123" s="835"/>
      <c r="EW123" s="835"/>
      <c r="EX123" s="835"/>
      <c r="EY123" s="835"/>
      <c r="EZ123" s="835"/>
      <c r="FA123" s="835"/>
      <c r="FB123" s="835"/>
      <c r="FC123" s="835"/>
      <c r="FD123" s="835"/>
      <c r="FE123" s="835"/>
      <c r="FF123" s="835"/>
      <c r="FG123" s="835"/>
      <c r="FH123" s="835"/>
      <c r="FI123" s="835"/>
      <c r="FJ123" s="835"/>
      <c r="FK123" s="835"/>
      <c r="FL123" s="835"/>
      <c r="FM123" s="835"/>
      <c r="FN123" s="835"/>
      <c r="FO123" s="835"/>
      <c r="FP123" s="835"/>
      <c r="FQ123" s="835"/>
      <c r="FR123" s="835"/>
      <c r="FS123" s="835"/>
      <c r="FT123" s="835"/>
      <c r="FU123" s="835"/>
      <c r="FV123" s="835"/>
      <c r="FW123" s="835"/>
      <c r="FX123" s="835"/>
      <c r="FY123" s="835"/>
      <c r="FZ123" s="835"/>
      <c r="GA123" s="835"/>
      <c r="GB123" s="835"/>
      <c r="GC123" s="835"/>
      <c r="GD123" s="835"/>
      <c r="GE123" s="835"/>
      <c r="GF123" s="835"/>
      <c r="GG123" s="835"/>
      <c r="GH123" s="835"/>
      <c r="GI123" s="835"/>
    </row>
    <row r="124" spans="1:191" s="892" customFormat="1" ht="12" customHeight="1">
      <c r="A124" s="1230"/>
      <c r="B124" s="1232">
        <v>5</v>
      </c>
      <c r="C124" s="1234">
        <v>4</v>
      </c>
      <c r="D124" s="1236"/>
      <c r="E124" s="1237"/>
      <c r="F124" s="1237"/>
      <c r="G124" s="1237"/>
      <c r="H124" s="1237"/>
      <c r="I124" s="1237"/>
      <c r="J124" s="1237"/>
      <c r="K124" s="1256" t="str">
        <f>IF(TRIM(入力1!A124)&lt;&gt;"",入力1!A124,"")</f>
        <v/>
      </c>
      <c r="L124" s="1258">
        <f>IF(TRIM(入力1!B124)&lt;&gt;"",入力1!B124,"")</f>
        <v>5</v>
      </c>
      <c r="M124" s="1260">
        <f>C124</f>
        <v>4</v>
      </c>
      <c r="N124" s="1184"/>
      <c r="O124" s="1262"/>
      <c r="P124" s="1262"/>
      <c r="Q124" s="1264"/>
      <c r="R124" s="1265"/>
      <c r="S124" s="1254"/>
      <c r="T124" s="1282"/>
      <c r="U124" s="1283"/>
      <c r="V124" s="1272"/>
      <c r="W124" s="1273"/>
      <c r="X124" s="1272"/>
      <c r="Y124" s="1273"/>
      <c r="Z124" s="1272"/>
      <c r="AA124" s="1273"/>
      <c r="AB124" s="1276"/>
      <c r="AC124" s="1277"/>
      <c r="AD124" s="1277"/>
      <c r="AE124" s="1278"/>
      <c r="AF124" s="1217"/>
      <c r="AG124" s="1218"/>
      <c r="AH124" s="1218"/>
      <c r="AI124" s="1219"/>
      <c r="AJ124" s="1217"/>
      <c r="AK124" s="1218"/>
      <c r="AL124" s="1218"/>
      <c r="AM124" s="1219"/>
      <c r="AN124" s="1217"/>
      <c r="AO124" s="1218"/>
      <c r="AP124" s="1218"/>
      <c r="AQ124" s="1219"/>
      <c r="AR124" s="1240"/>
      <c r="AS124" s="1241"/>
      <c r="AT124" s="1241"/>
      <c r="AU124" s="1241"/>
      <c r="AV124" s="1242"/>
      <c r="AW124" s="1188"/>
      <c r="AX124" s="1189"/>
      <c r="AY124" s="1189"/>
      <c r="AZ124" s="1189"/>
      <c r="BA124" s="1189"/>
      <c r="BB124" s="1189"/>
      <c r="BC124" s="1190"/>
      <c r="BD124" s="1188"/>
      <c r="BE124" s="1189"/>
      <c r="BF124" s="1189"/>
      <c r="BG124" s="1189"/>
      <c r="BH124" s="1189"/>
      <c r="BI124" s="1189"/>
      <c r="BJ124" s="1190"/>
      <c r="BK124" s="1077" t="str">
        <f>IF(TRIM(入力2!AL122)&lt;&gt;"",IF(入力2!AL122&gt;=100000,MID(TEXT(入力2!AL122,"000000"),1,1),""),"")</f>
        <v/>
      </c>
      <c r="BL124" s="1063" t="str">
        <f>IF(TRIM(入力2!AL122)&lt;&gt;"",IF(入力2!AL122&gt;=10000,MID(TEXT(入力2!AL122,"000000"),2,1),""),"")</f>
        <v/>
      </c>
      <c r="BM124" s="1063" t="str">
        <f>IF(TRIM(入力2!AL122)&lt;&gt;"",IF(入力2!AL122&gt;=1000,MID(TEXT(入力2!AL122,"000000"),3,1),""),"")</f>
        <v/>
      </c>
      <c r="BN124" s="1063" t="str">
        <f>IF(TRIM(入力2!AL122)&lt;&gt;"",IF(入力2!AL122&gt;=100,MID(TEXT(入力2!AL122,"000000"),4,1),""),"")</f>
        <v/>
      </c>
      <c r="BO124" s="1063" t="str">
        <f>IF(TRIM(入力2!AL122)&lt;&gt;"",IF(入力2!AL122&gt;=10,MID(TEXT(入力2!AL122,"000000"),5,1),""),"")</f>
        <v/>
      </c>
      <c r="BP124" s="1079" t="str">
        <f>IF(TRIM(入力2!AL122)&lt;&gt;"",IF(入力2!AL122&gt;=0,MID(TEXT(入力2!AL122,"000000"),6,1),""),"0")</f>
        <v>0</v>
      </c>
      <c r="BQ124" s="1077" t="str">
        <f>IF(TRIM(入力2!AM122)&lt;&gt;"",IF(入力2!AM122&gt;=100000,MID(TEXT(入力2!AM122,"000000"),1,1),""),"")</f>
        <v/>
      </c>
      <c r="BR124" s="1063" t="str">
        <f>IF(TRIM(入力2!AM122)&lt;&gt;"",IF(入力2!AM122&gt;=10000,MID(TEXT(入力2!AM122,"000000"),2,1),""),"")</f>
        <v/>
      </c>
      <c r="BS124" s="1063" t="str">
        <f>IF(TRIM(入力2!AM122)&lt;&gt;"",IF(入力2!AM122&gt;=1000,MID(TEXT(入力2!AM122,"000000"),3,1),""),"")</f>
        <v/>
      </c>
      <c r="BT124" s="1063" t="str">
        <f>IF(TRIM(入力2!AM122)&lt;&gt;"",IF(入力2!AM122&gt;=100,MID(TEXT(入力2!AM122,"000000"),4,1),""),"")</f>
        <v/>
      </c>
      <c r="BU124" s="1063" t="str">
        <f>IF(TRIM(入力2!AM122)&lt;&gt;"",IF(入力2!AM122&gt;=10,MID(TEXT(入力2!AM122,"000000"),5,1),""),"")</f>
        <v/>
      </c>
      <c r="BV124" s="1079" t="str">
        <f>IF(TRIM(入力2!AM122)&lt;&gt;"",IF(入力2!AM122&gt;=0,MID(TEXT(入力2!AM122,"000000"),6,1),""),"0")</f>
        <v>0</v>
      </c>
      <c r="BW124" s="1095" t="str">
        <f>IF(TRIM(SUM(入力2!AJ122:AK122))&lt;&gt;"",IF(SUM(入力2!AJ122:AK122)&gt;=100000,MID(TEXT(SUM(入力2!AJ122:AK122),"000000"),1,1),""),"")</f>
        <v/>
      </c>
      <c r="BX124" s="1063" t="str">
        <f>IF(TRIM(SUM(入力2!AJ122:AK122))&lt;&gt;"",IF(SUM(入力2!AJ122:AK122)&gt;=10000,MID(TEXT(SUM(入力2!AJ122:AK122),"000000"),2,1),""),"")</f>
        <v/>
      </c>
      <c r="BY124" s="1063" t="str">
        <f>IF(TRIM(SUM(入力2!AJ122:AK122))&lt;&gt;"",IF(SUM(入力2!AJ122:AK122)&gt;=1000,MID(TEXT(SUM(入力2!AJ122:AK122),"000000"),3,1),""),"")</f>
        <v/>
      </c>
      <c r="BZ124" s="1063" t="str">
        <f>IF(TRIM(SUM(入力2!AJ122:AK122))&lt;&gt;"",IF(SUM(入力2!AJ122:AK122)&gt;=100,MID(TEXT(SUM(入力2!AJ122:AK122),"000000"),4,1),""),"")</f>
        <v/>
      </c>
      <c r="CA124" s="1063" t="str">
        <f>IF(TRIM(SUM(入力2!AJ122:AK122))&lt;&gt;"",IF(SUM(入力2!AJ122:AK122)&gt;=10,MID(TEXT(SUM(入力2!AJ122:AK122),"000000"),5,1),""),"")</f>
        <v/>
      </c>
      <c r="CB124" s="1109" t="str">
        <f>IF(TRIM(SUM(入力2!AJ122:AK122))&lt;&gt;"",IF(SUM(入力2!AJ122:AK122)&gt;=0,MID(TEXT(SUM(入力2!AJ122:AK122),"000000"),6,1),""),"0")</f>
        <v>0</v>
      </c>
      <c r="CC124" s="1095" t="str">
        <f>IF(TRIM(入力3!$AF66)&lt;&gt;"",IF(入力3!$AF66&gt;=10000000,MID(TEXT(入力3!$AF66,"00000000"),1,1),""),"")</f>
        <v/>
      </c>
      <c r="CD124" s="1097" t="str">
        <f>IF(TRIM(入力3!$AF66)&lt;&gt;"",IF(入力3!$AF66&gt;=1000000,MID(TEXT(入力3!$AF66,"00000000"),2,1),""),"")</f>
        <v/>
      </c>
      <c r="CE124" s="1059" t="str">
        <f>IF(TRIM(入力3!$AF66)&lt;&gt;"",IF(入力3!$AF66&gt;=100000,MID(TEXT(入力3!$AF66,"00000000"),3,1),""),"")</f>
        <v/>
      </c>
      <c r="CF124" s="1059" t="str">
        <f>IF(TRIM(入力3!$AF66)&lt;&gt;"",IF(入力3!$AF66&gt;=10000,MID(TEXT(入力3!$AF66,"00000000"),4,1),""),"")</f>
        <v/>
      </c>
      <c r="CG124" s="1059" t="str">
        <f>IF(TRIM(入力3!$AF66)&lt;&gt;"",IF(入力3!$AF66&gt;=1000,MID(TEXT(入力3!$AF66,"00000000"),5,1),""),"")</f>
        <v/>
      </c>
      <c r="CH124" s="1059" t="str">
        <f>IF(TRIM(入力3!$AF66)&lt;&gt;"",IF(入力3!$AF66&gt;=100,MID(TEXT(入力3!$AF66,"00000000"),6,1),""),"")</f>
        <v/>
      </c>
      <c r="CI124" s="1059" t="str">
        <f>IF(TRIM(入力3!$AF66)&lt;&gt;"",IF(入力3!$AF66&gt;=10,MID(TEXT(入力3!$AF66,"00000000"),7,1),""),"")</f>
        <v/>
      </c>
      <c r="CJ124" s="1093" t="str">
        <f>IF(TRIM(入力3!$AF66)&lt;&gt;"",IF(入力3!$AF66&gt;=1,MID(TEXT(入力3!$AF66,"00000000"),8,1),""),"0")</f>
        <v>0</v>
      </c>
      <c r="CK124" s="1060" t="str">
        <f>IF(TRIM(SUMIF(入力3!$AA$9:$AE$9,"インフレ手当",入力3!AA66:AE66))&lt;&gt;"",IF(SUMIF(入力3!$AA$9:$AE$9,"インフレ手当",入力3!AA66:AE66)&gt;=1000000,MID(TEXT(SUMIF(入力3!$AA$9:$AE$9,"インフレ手当",入力3!AA66:AE66),"00000000"),2,1),""),"")</f>
        <v/>
      </c>
      <c r="CL124" s="1059" t="str">
        <f>IF(TRIM(SUMIF(入力3!$AA$9:$AE$9,"インフレ手当",入力3!AA66:AE66))&lt;&gt;"",IF(SUMIF(入力3!$AA$9:$AE$9,"インフレ手当",入力3!AA66:AE66)&gt;=100000,MID(TEXT(SUMIF(入力3!$AA$9:$AE$9,"インフレ手当",入力3!AA66:AE66),"00000000"),3,1),""),"")</f>
        <v/>
      </c>
      <c r="CM124" s="1059" t="str">
        <f>IF(TRIM(SUMIF(入力3!$AA$9:$AE$9,"インフレ手当",入力3!AA66:AE66))&lt;&gt;"",IF(SUMIF(入力3!$AA$9:$AE$9,"インフレ手当",入力3!AA66:AE66)&gt;=10000,MID(TEXT(SUMIF(入力3!$AA$9:$AE$9,"インフレ手当",入力3!AA66:AE66),"00000000"),4,1),""),"")</f>
        <v/>
      </c>
      <c r="CN124" s="1059" t="str">
        <f>IF(TRIM(SUMIF(入力3!$AA$9:$AE$9,"インフレ手当",入力3!AA66:AE66))&lt;&gt;"",IF(SUMIF(入力3!$AA$9:$AE$9,"インフレ手当",入力3!AA66:AE66)&gt;=1000,MID(TEXT(SUMIF(入力3!$AA$9:$AE$9,"インフレ手当",入力3!AA66:AE66),"00000000"),5,1),""),"")</f>
        <v/>
      </c>
      <c r="CO124" s="1059" t="str">
        <f>IF(TRIM(SUMIF(入力3!$AA$9:$AE$9,"インフレ手当",入力3!AA66:AE66))&lt;&gt;"",IF(SUMIF(入力3!$AA$9:$AE$9,"インフレ手当",入力3!AA66:AE66)&gt;=100,MID(TEXT(SUMIF(入力3!$AA$9:$AE$9,"インフレ手当",入力3!AA66:AE66),"00000000"),6,1),""),"")</f>
        <v/>
      </c>
      <c r="CP124" s="1059" t="str">
        <f>IF(TRIM(SUMIF(入力3!$AA$9:$AE$9,"インフレ手当",入力3!AA66:AE66))&lt;&gt;"",IF(SUMIF(入力3!$AA$9:$AE$9,"インフレ手当",入力3!AA66:AE66)&gt;=10,MID(TEXT(SUMIF(入力3!$AA$9:$AE$9,"インフレ手当",入力3!AA66:AE66),"00000000"),7,1),""),"")</f>
        <v/>
      </c>
      <c r="CQ124" s="1076" t="str">
        <f>IF(TRIM(SUMIF(入力3!$AA$9:$AE$9,"インフレ手当",入力3!AA66:AE66))&lt;&gt;"",IF(SUMIF(入力3!$AA$9:$AE$9,"インフレ手当",入力3!AA66:AE66)&gt;=1,MID(TEXT(SUMIF(入力3!$AA$9:$AE$9,"インフレ手当",入力3!AA66:AE66),"00000000"),8,1),""),"0")</f>
        <v/>
      </c>
      <c r="CR124" s="1077" t="str">
        <f>IF(EO125=0,"-",IF(TRIM(入力3!Z66)&lt;&gt;"",IF(入力3!Z66&gt;=100,MID(TEXT(入力3!Z66,"000"),1,1),""),"-"))</f>
        <v>-</v>
      </c>
      <c r="CS124" s="1063" t="str">
        <f>IF(EO125=0,"-",IF(TRIM(入力3!Z66)&lt;&gt;"",IF(入力3!Z66&gt;=10,MID(TEXT(入力3!Z66,"000"),2,1),""),"-"))</f>
        <v>-</v>
      </c>
      <c r="CT124" s="1079" t="str">
        <f>IF(EO125=0,"-",IF(TRIM(入力3!Z66)&lt;&gt;"",IF(入力3!Z66&gt;=1,MID(TEXT(入力3!Z66,"000"),3,1),""),"-"))</f>
        <v>-</v>
      </c>
      <c r="CU124" s="1067"/>
      <c r="CV124" s="1068"/>
      <c r="CW124" s="1069"/>
      <c r="CX124" s="1205"/>
      <c r="CY124" s="1206"/>
      <c r="CZ124" s="1207"/>
      <c r="DA124" s="1188"/>
      <c r="DB124" s="1189"/>
      <c r="DC124" s="1189"/>
      <c r="DD124" s="1189"/>
      <c r="DE124" s="1190"/>
      <c r="DF124" s="1184"/>
      <c r="DG124" s="1188"/>
      <c r="DH124" s="1189"/>
      <c r="DI124" s="1189"/>
      <c r="DJ124" s="1190"/>
      <c r="DK124" s="1184"/>
      <c r="DL124" s="1188"/>
      <c r="DM124" s="1189"/>
      <c r="DN124" s="1189"/>
      <c r="DO124" s="1189"/>
      <c r="DP124" s="1190"/>
      <c r="DQ124" s="1184"/>
      <c r="DR124" s="1188"/>
      <c r="DS124" s="1189"/>
      <c r="DT124" s="1189"/>
      <c r="DU124" s="1189"/>
      <c r="DV124" s="1189"/>
      <c r="DW124" s="1026"/>
      <c r="DX124" s="865"/>
      <c r="DY124" s="865"/>
      <c r="DZ124" s="865"/>
      <c r="EA124" s="865"/>
      <c r="EB124" s="865"/>
      <c r="EC124" s="865"/>
      <c r="ED124" s="865"/>
      <c r="EE124" s="865"/>
      <c r="EF124" s="865"/>
      <c r="EG124" s="865"/>
      <c r="EH124" s="865"/>
      <c r="EI124" s="872"/>
      <c r="EJ124" s="862"/>
      <c r="EK124" s="862"/>
      <c r="EL124" s="865"/>
      <c r="EM124" s="865"/>
      <c r="EN124" s="865"/>
      <c r="EO124" s="865"/>
      <c r="EP124" s="835"/>
      <c r="EQ124" s="835"/>
      <c r="ER124" s="835"/>
      <c r="ES124" s="835"/>
      <c r="ET124" s="835"/>
      <c r="EU124" s="835"/>
      <c r="EV124" s="835"/>
      <c r="EW124" s="835"/>
      <c r="EX124" s="835"/>
      <c r="EY124" s="835"/>
      <c r="EZ124" s="835"/>
      <c r="FA124" s="835"/>
      <c r="FB124" s="835"/>
      <c r="FC124" s="835"/>
      <c r="FD124" s="835"/>
      <c r="FE124" s="835"/>
      <c r="FF124" s="835"/>
      <c r="FG124" s="835"/>
      <c r="FH124" s="835"/>
      <c r="FI124" s="835"/>
      <c r="FJ124" s="835"/>
      <c r="FK124" s="835"/>
      <c r="FL124" s="835"/>
      <c r="FM124" s="835"/>
      <c r="FN124" s="835"/>
      <c r="FO124" s="835"/>
      <c r="FP124" s="835"/>
      <c r="FQ124" s="835"/>
      <c r="FR124" s="835"/>
      <c r="FS124" s="835"/>
      <c r="FT124" s="835"/>
      <c r="FU124" s="835"/>
      <c r="FV124" s="835"/>
      <c r="FW124" s="835"/>
      <c r="FX124" s="835"/>
      <c r="FY124" s="835"/>
      <c r="FZ124" s="835"/>
      <c r="GA124" s="835"/>
      <c r="GB124" s="835"/>
      <c r="GC124" s="835"/>
      <c r="GD124" s="835"/>
      <c r="GE124" s="835"/>
      <c r="GF124" s="835"/>
      <c r="GG124" s="835"/>
      <c r="GH124" s="835"/>
      <c r="GI124" s="835"/>
    </row>
    <row r="125" spans="1:191" s="892" customFormat="1" ht="12" customHeight="1">
      <c r="A125" s="1231"/>
      <c r="B125" s="1233"/>
      <c r="C125" s="1235"/>
      <c r="D125" s="1238"/>
      <c r="E125" s="1239"/>
      <c r="F125" s="1239"/>
      <c r="G125" s="1239"/>
      <c r="H125" s="1239"/>
      <c r="I125" s="1239"/>
      <c r="J125" s="1239"/>
      <c r="K125" s="1256"/>
      <c r="L125" s="1258"/>
      <c r="M125" s="1279"/>
      <c r="N125" s="1199"/>
      <c r="O125" s="1262"/>
      <c r="P125" s="1262"/>
      <c r="Q125" s="1280"/>
      <c r="R125" s="1281"/>
      <c r="S125" s="1294"/>
      <c r="T125" s="1282"/>
      <c r="U125" s="1283"/>
      <c r="V125" s="1284"/>
      <c r="W125" s="1285"/>
      <c r="X125" s="1284"/>
      <c r="Y125" s="1285"/>
      <c r="Z125" s="1284"/>
      <c r="AA125" s="1285"/>
      <c r="AB125" s="1227"/>
      <c r="AC125" s="1228"/>
      <c r="AD125" s="1228"/>
      <c r="AE125" s="1229"/>
      <c r="AF125" s="1286"/>
      <c r="AG125" s="1287"/>
      <c r="AH125" s="1287"/>
      <c r="AI125" s="1288"/>
      <c r="AJ125" s="1286"/>
      <c r="AK125" s="1287"/>
      <c r="AL125" s="1287"/>
      <c r="AM125" s="1288"/>
      <c r="AN125" s="1286"/>
      <c r="AO125" s="1287"/>
      <c r="AP125" s="1287"/>
      <c r="AQ125" s="1288"/>
      <c r="AR125" s="1291"/>
      <c r="AS125" s="1292"/>
      <c r="AT125" s="1292"/>
      <c r="AU125" s="1292"/>
      <c r="AV125" s="1293"/>
      <c r="AW125" s="1196"/>
      <c r="AX125" s="1197"/>
      <c r="AY125" s="1197"/>
      <c r="AZ125" s="1197"/>
      <c r="BA125" s="1197"/>
      <c r="BB125" s="1197"/>
      <c r="BC125" s="1198"/>
      <c r="BD125" s="1196"/>
      <c r="BE125" s="1197"/>
      <c r="BF125" s="1197"/>
      <c r="BG125" s="1197"/>
      <c r="BH125" s="1197"/>
      <c r="BI125" s="1197"/>
      <c r="BJ125" s="1198"/>
      <c r="BK125" s="1078"/>
      <c r="BL125" s="1064"/>
      <c r="BM125" s="1064"/>
      <c r="BN125" s="1064"/>
      <c r="BO125" s="1064"/>
      <c r="BP125" s="1080"/>
      <c r="BQ125" s="1078"/>
      <c r="BR125" s="1064"/>
      <c r="BS125" s="1064"/>
      <c r="BT125" s="1064"/>
      <c r="BU125" s="1064"/>
      <c r="BV125" s="1080"/>
      <c r="BW125" s="1096"/>
      <c r="BX125" s="1064"/>
      <c r="BY125" s="1064"/>
      <c r="BZ125" s="1064"/>
      <c r="CA125" s="1064"/>
      <c r="CB125" s="1110"/>
      <c r="CC125" s="1096"/>
      <c r="CD125" s="1098"/>
      <c r="CE125" s="1059"/>
      <c r="CF125" s="1059"/>
      <c r="CG125" s="1059"/>
      <c r="CH125" s="1059"/>
      <c r="CI125" s="1059"/>
      <c r="CJ125" s="1093"/>
      <c r="CK125" s="1060"/>
      <c r="CL125" s="1059"/>
      <c r="CM125" s="1059"/>
      <c r="CN125" s="1059"/>
      <c r="CO125" s="1059"/>
      <c r="CP125" s="1059"/>
      <c r="CQ125" s="1076"/>
      <c r="CR125" s="1078"/>
      <c r="CS125" s="1064"/>
      <c r="CT125" s="1080"/>
      <c r="CU125" s="1070"/>
      <c r="CV125" s="1071"/>
      <c r="CW125" s="1072"/>
      <c r="CX125" s="1208"/>
      <c r="CY125" s="1209"/>
      <c r="CZ125" s="1210"/>
      <c r="DA125" s="1196"/>
      <c r="DB125" s="1197"/>
      <c r="DC125" s="1197"/>
      <c r="DD125" s="1197"/>
      <c r="DE125" s="1198"/>
      <c r="DF125" s="1199"/>
      <c r="DG125" s="1196"/>
      <c r="DH125" s="1197"/>
      <c r="DI125" s="1197"/>
      <c r="DJ125" s="1198"/>
      <c r="DK125" s="1199"/>
      <c r="DL125" s="1196"/>
      <c r="DM125" s="1197"/>
      <c r="DN125" s="1197"/>
      <c r="DO125" s="1197"/>
      <c r="DP125" s="1198"/>
      <c r="DQ125" s="1199"/>
      <c r="DR125" s="1196"/>
      <c r="DS125" s="1197"/>
      <c r="DT125" s="1197"/>
      <c r="DU125" s="1197"/>
      <c r="DV125" s="1197"/>
      <c r="DW125" s="1026"/>
      <c r="DX125" s="865"/>
      <c r="DY125" s="865"/>
      <c r="DZ125" s="865"/>
      <c r="EA125" s="865"/>
      <c r="EB125" s="865"/>
      <c r="EC125" s="865"/>
      <c r="ED125" s="865"/>
      <c r="EE125" s="865"/>
      <c r="EF125" s="865"/>
      <c r="EG125" s="865"/>
      <c r="EH125" s="865"/>
      <c r="EI125" s="872"/>
      <c r="EJ125" s="862"/>
      <c r="EK125" s="862"/>
      <c r="EL125" s="865">
        <f t="shared" ref="EL125" si="100">IF(OR(CU124=99.9,CU124=""),0,1)</f>
        <v>0</v>
      </c>
      <c r="EM125" s="865"/>
      <c r="EN125" s="865">
        <f>IF(入力3!AF66=" ",0,1)</f>
        <v>0</v>
      </c>
      <c r="EO125" s="865">
        <f>IF(EL125+EN125=0,0,1)</f>
        <v>0</v>
      </c>
      <c r="EP125" s="835"/>
      <c r="EQ125" s="835"/>
      <c r="ER125" s="835"/>
      <c r="ES125" s="835"/>
      <c r="ET125" s="835"/>
      <c r="EU125" s="835"/>
      <c r="EV125" s="835"/>
      <c r="EW125" s="835"/>
      <c r="EX125" s="835"/>
      <c r="EY125" s="835"/>
      <c r="EZ125" s="835"/>
      <c r="FA125" s="835"/>
      <c r="FB125" s="835"/>
      <c r="FC125" s="835"/>
      <c r="FD125" s="835"/>
      <c r="FE125" s="835"/>
      <c r="FF125" s="835"/>
      <c r="FG125" s="835"/>
      <c r="FH125" s="835"/>
      <c r="FI125" s="835"/>
      <c r="FJ125" s="835"/>
      <c r="FK125" s="835"/>
      <c r="FL125" s="835"/>
      <c r="FM125" s="835"/>
      <c r="FN125" s="835"/>
      <c r="FO125" s="835"/>
      <c r="FP125" s="835"/>
      <c r="FQ125" s="835"/>
      <c r="FR125" s="835"/>
      <c r="FS125" s="835"/>
      <c r="FT125" s="835"/>
      <c r="FU125" s="835"/>
      <c r="FV125" s="835"/>
      <c r="FW125" s="835"/>
      <c r="FX125" s="835"/>
      <c r="FY125" s="835"/>
      <c r="FZ125" s="835"/>
      <c r="GA125" s="835"/>
      <c r="GB125" s="835"/>
      <c r="GC125" s="835"/>
      <c r="GD125" s="835"/>
      <c r="GE125" s="835"/>
      <c r="GF125" s="835"/>
      <c r="GG125" s="835"/>
      <c r="GH125" s="835"/>
      <c r="GI125" s="835"/>
    </row>
    <row r="126" spans="1:191" s="892" customFormat="1" ht="12" customHeight="1">
      <c r="A126" s="1230"/>
      <c r="B126" s="1232">
        <v>5</v>
      </c>
      <c r="C126" s="1234">
        <v>5</v>
      </c>
      <c r="D126" s="1236"/>
      <c r="E126" s="1237"/>
      <c r="F126" s="1237"/>
      <c r="G126" s="1237"/>
      <c r="H126" s="1237"/>
      <c r="I126" s="1237"/>
      <c r="J126" s="1237"/>
      <c r="K126" s="1256" t="str">
        <f>IF(TRIM(入力1!A126)&lt;&gt;"",入力1!A126,"")</f>
        <v/>
      </c>
      <c r="L126" s="1258">
        <f>IF(TRIM(入力1!B126)&lt;&gt;"",入力1!B126,"")</f>
        <v>5</v>
      </c>
      <c r="M126" s="1260">
        <f>C126</f>
        <v>5</v>
      </c>
      <c r="N126" s="1184"/>
      <c r="O126" s="1262"/>
      <c r="P126" s="1262"/>
      <c r="Q126" s="1264"/>
      <c r="R126" s="1265"/>
      <c r="S126" s="1254"/>
      <c r="T126" s="1282"/>
      <c r="U126" s="1283"/>
      <c r="V126" s="1272"/>
      <c r="W126" s="1273"/>
      <c r="X126" s="1272"/>
      <c r="Y126" s="1273"/>
      <c r="Z126" s="1272"/>
      <c r="AA126" s="1273"/>
      <c r="AB126" s="1276"/>
      <c r="AC126" s="1277"/>
      <c r="AD126" s="1277"/>
      <c r="AE126" s="1278"/>
      <c r="AF126" s="1217"/>
      <c r="AG126" s="1218"/>
      <c r="AH126" s="1218"/>
      <c r="AI126" s="1219"/>
      <c r="AJ126" s="1217"/>
      <c r="AK126" s="1218"/>
      <c r="AL126" s="1218"/>
      <c r="AM126" s="1219"/>
      <c r="AN126" s="1217"/>
      <c r="AO126" s="1218"/>
      <c r="AP126" s="1218"/>
      <c r="AQ126" s="1219"/>
      <c r="AR126" s="1240"/>
      <c r="AS126" s="1241"/>
      <c r="AT126" s="1241"/>
      <c r="AU126" s="1241"/>
      <c r="AV126" s="1242"/>
      <c r="AW126" s="1188"/>
      <c r="AX126" s="1189"/>
      <c r="AY126" s="1189"/>
      <c r="AZ126" s="1189"/>
      <c r="BA126" s="1189"/>
      <c r="BB126" s="1189"/>
      <c r="BC126" s="1190"/>
      <c r="BD126" s="1188"/>
      <c r="BE126" s="1189"/>
      <c r="BF126" s="1189"/>
      <c r="BG126" s="1189"/>
      <c r="BH126" s="1189"/>
      <c r="BI126" s="1189"/>
      <c r="BJ126" s="1190"/>
      <c r="BK126" s="1077" t="str">
        <f>IF(TRIM(入力2!AL124)&lt;&gt;"",IF(入力2!AL124&gt;=100000,MID(TEXT(入力2!AL124,"000000"),1,1),""),"")</f>
        <v/>
      </c>
      <c r="BL126" s="1063" t="str">
        <f>IF(TRIM(入力2!AL124)&lt;&gt;"",IF(入力2!AL124&gt;=10000,MID(TEXT(入力2!AL124,"000000"),2,1),""),"")</f>
        <v/>
      </c>
      <c r="BM126" s="1063" t="str">
        <f>IF(TRIM(入力2!AL124)&lt;&gt;"",IF(入力2!AL124&gt;=1000,MID(TEXT(入力2!AL124,"000000"),3,1),""),"")</f>
        <v/>
      </c>
      <c r="BN126" s="1063" t="str">
        <f>IF(TRIM(入力2!AL124)&lt;&gt;"",IF(入力2!AL124&gt;=100,MID(TEXT(入力2!AL124,"000000"),4,1),""),"")</f>
        <v/>
      </c>
      <c r="BO126" s="1063" t="str">
        <f>IF(TRIM(入力2!AL124)&lt;&gt;"",IF(入力2!AL124&gt;=10,MID(TEXT(入力2!AL124,"000000"),5,1),""),"")</f>
        <v/>
      </c>
      <c r="BP126" s="1079" t="str">
        <f>IF(TRIM(入力2!AL124)&lt;&gt;"",IF(入力2!AL124&gt;=0,MID(TEXT(入力2!AL124,"000000"),6,1),""),"0")</f>
        <v>0</v>
      </c>
      <c r="BQ126" s="1077" t="str">
        <f>IF(TRIM(入力2!AM124)&lt;&gt;"",IF(入力2!AM124&gt;=100000,MID(TEXT(入力2!AM124,"000000"),1,1),""),"")</f>
        <v/>
      </c>
      <c r="BR126" s="1063" t="str">
        <f>IF(TRIM(入力2!AM124)&lt;&gt;"",IF(入力2!AM124&gt;=10000,MID(TEXT(入力2!AM124,"000000"),2,1),""),"")</f>
        <v/>
      </c>
      <c r="BS126" s="1063" t="str">
        <f>IF(TRIM(入力2!AM124)&lt;&gt;"",IF(入力2!AM124&gt;=1000,MID(TEXT(入力2!AM124,"000000"),3,1),""),"")</f>
        <v/>
      </c>
      <c r="BT126" s="1063" t="str">
        <f>IF(TRIM(入力2!AM124)&lt;&gt;"",IF(入力2!AM124&gt;=100,MID(TEXT(入力2!AM124,"000000"),4,1),""),"")</f>
        <v/>
      </c>
      <c r="BU126" s="1063" t="str">
        <f>IF(TRIM(入力2!AM124)&lt;&gt;"",IF(入力2!AM124&gt;=10,MID(TEXT(入力2!AM124,"000000"),5,1),""),"")</f>
        <v/>
      </c>
      <c r="BV126" s="1079" t="str">
        <f>IF(TRIM(入力2!AM124)&lt;&gt;"",IF(入力2!AM124&gt;=0,MID(TEXT(入力2!AM124,"000000"),6,1),""),"0")</f>
        <v>0</v>
      </c>
      <c r="BW126" s="1095" t="str">
        <f>IF(TRIM(SUM(入力2!AJ124:AK124))&lt;&gt;"",IF(SUM(入力2!AJ124:AK124)&gt;=100000,MID(TEXT(SUM(入力2!AJ124:AK124),"000000"),1,1),""),"")</f>
        <v/>
      </c>
      <c r="BX126" s="1063" t="str">
        <f>IF(TRIM(SUM(入力2!AJ124:AK124))&lt;&gt;"",IF(SUM(入力2!AJ124:AK124)&gt;=10000,MID(TEXT(SUM(入力2!AJ124:AK124),"000000"),2,1),""),"")</f>
        <v/>
      </c>
      <c r="BY126" s="1063" t="str">
        <f>IF(TRIM(SUM(入力2!AJ124:AK124))&lt;&gt;"",IF(SUM(入力2!AJ124:AK124)&gt;=1000,MID(TEXT(SUM(入力2!AJ124:AK124),"000000"),3,1),""),"")</f>
        <v/>
      </c>
      <c r="BZ126" s="1063" t="str">
        <f>IF(TRIM(SUM(入力2!AJ124:AK124))&lt;&gt;"",IF(SUM(入力2!AJ124:AK124)&gt;=100,MID(TEXT(SUM(入力2!AJ124:AK124),"000000"),4,1),""),"")</f>
        <v/>
      </c>
      <c r="CA126" s="1063" t="str">
        <f>IF(TRIM(SUM(入力2!AJ124:AK124))&lt;&gt;"",IF(SUM(入力2!AJ124:AK124)&gt;=10,MID(TEXT(SUM(入力2!AJ124:AK124),"000000"),5,1),""),"")</f>
        <v/>
      </c>
      <c r="CB126" s="1109" t="str">
        <f>IF(TRIM(SUM(入力2!AJ124:AK124))&lt;&gt;"",IF(SUM(入力2!AJ124:AK124)&gt;=0,MID(TEXT(SUM(入力2!AJ124:AK124),"000000"),6,1),""),"0")</f>
        <v>0</v>
      </c>
      <c r="CC126" s="1095" t="str">
        <f>IF(TRIM(入力3!$AF67)&lt;&gt;"",IF(入力3!$AF67&gt;=10000000,MID(TEXT(入力3!$AF67,"00000000"),1,1),""),"")</f>
        <v/>
      </c>
      <c r="CD126" s="1097" t="str">
        <f>IF(TRIM(入力3!$AF67)&lt;&gt;"",IF(入力3!$AF67&gt;=1000000,MID(TEXT(入力3!$AF67,"00000000"),2,1),""),"")</f>
        <v/>
      </c>
      <c r="CE126" s="1059" t="str">
        <f>IF(TRIM(入力3!$AF67)&lt;&gt;"",IF(入力3!$AF67&gt;=100000,MID(TEXT(入力3!$AF67,"00000000"),3,1),""),"")</f>
        <v/>
      </c>
      <c r="CF126" s="1059" t="str">
        <f>IF(TRIM(入力3!$AF67)&lt;&gt;"",IF(入力3!$AF67&gt;=10000,MID(TEXT(入力3!$AF67,"00000000"),4,1),""),"")</f>
        <v/>
      </c>
      <c r="CG126" s="1059" t="str">
        <f>IF(TRIM(入力3!$AF67)&lt;&gt;"",IF(入力3!$AF67&gt;=1000,MID(TEXT(入力3!$AF67,"00000000"),5,1),""),"")</f>
        <v/>
      </c>
      <c r="CH126" s="1059" t="str">
        <f>IF(TRIM(入力3!$AF67)&lt;&gt;"",IF(入力3!$AF67&gt;=100,MID(TEXT(入力3!$AF67,"00000000"),6,1),""),"")</f>
        <v/>
      </c>
      <c r="CI126" s="1059" t="str">
        <f>IF(TRIM(入力3!$AF67)&lt;&gt;"",IF(入力3!$AF67&gt;=10,MID(TEXT(入力3!$AF67,"00000000"),7,1),""),"")</f>
        <v/>
      </c>
      <c r="CJ126" s="1093" t="str">
        <f>IF(TRIM(入力3!$AF67)&lt;&gt;"",IF(入力3!$AF67&gt;=1,MID(TEXT(入力3!$AF67,"00000000"),8,1),""),"0")</f>
        <v>0</v>
      </c>
      <c r="CK126" s="1060" t="str">
        <f>IF(TRIM(SUMIF(入力3!$AA$9:$AE$9,"インフレ手当",入力3!AA67:AE67))&lt;&gt;"",IF(SUMIF(入力3!$AA$9:$AE$9,"インフレ手当",入力3!AA67:AE67)&gt;=1000000,MID(TEXT(SUMIF(入力3!$AA$9:$AE$9,"インフレ手当",入力3!AA67:AE67),"00000000"),2,1),""),"")</f>
        <v/>
      </c>
      <c r="CL126" s="1059" t="str">
        <f>IF(TRIM(SUMIF(入力3!$AA$9:$AE$9,"インフレ手当",入力3!AA67:AE67))&lt;&gt;"",IF(SUMIF(入力3!$AA$9:$AE$9,"インフレ手当",入力3!AA67:AE67)&gt;=100000,MID(TEXT(SUMIF(入力3!$AA$9:$AE$9,"インフレ手当",入力3!AA67:AE67),"00000000"),3,1),""),"")</f>
        <v/>
      </c>
      <c r="CM126" s="1059" t="str">
        <f>IF(TRIM(SUMIF(入力3!$AA$9:$AE$9,"インフレ手当",入力3!AA67:AE67))&lt;&gt;"",IF(SUMIF(入力3!$AA$9:$AE$9,"インフレ手当",入力3!AA67:AE67)&gt;=10000,MID(TEXT(SUMIF(入力3!$AA$9:$AE$9,"インフレ手当",入力3!AA67:AE67),"00000000"),4,1),""),"")</f>
        <v/>
      </c>
      <c r="CN126" s="1059" t="str">
        <f>IF(TRIM(SUMIF(入力3!$AA$9:$AE$9,"インフレ手当",入力3!AA67:AE67))&lt;&gt;"",IF(SUMIF(入力3!$AA$9:$AE$9,"インフレ手当",入力3!AA67:AE67)&gt;=1000,MID(TEXT(SUMIF(入力3!$AA$9:$AE$9,"インフレ手当",入力3!AA67:AE67),"00000000"),5,1),""),"")</f>
        <v/>
      </c>
      <c r="CO126" s="1059" t="str">
        <f>IF(TRIM(SUMIF(入力3!$AA$9:$AE$9,"インフレ手当",入力3!AA67:AE67))&lt;&gt;"",IF(SUMIF(入力3!$AA$9:$AE$9,"インフレ手当",入力3!AA67:AE67)&gt;=100,MID(TEXT(SUMIF(入力3!$AA$9:$AE$9,"インフレ手当",入力3!AA67:AE67),"00000000"),6,1),""),"")</f>
        <v/>
      </c>
      <c r="CP126" s="1059" t="str">
        <f>IF(TRIM(SUMIF(入力3!$AA$9:$AE$9,"インフレ手当",入力3!AA67:AE67))&lt;&gt;"",IF(SUMIF(入力3!$AA$9:$AE$9,"インフレ手当",入力3!AA67:AE67)&gt;=10,MID(TEXT(SUMIF(入力3!$AA$9:$AE$9,"インフレ手当",入力3!AA67:AE67),"00000000"),7,1),""),"")</f>
        <v/>
      </c>
      <c r="CQ126" s="1076" t="str">
        <f>IF(TRIM(SUMIF(入力3!$AA$9:$AE$9,"インフレ手当",入力3!AA67:AE67))&lt;&gt;"",IF(SUMIF(入力3!$AA$9:$AE$9,"インフレ手当",入力3!AA67:AE67)&gt;=1,MID(TEXT(SUMIF(入力3!$AA$9:$AE$9,"インフレ手当",入力3!AA67:AE67),"00000000"),8,1),""),"0")</f>
        <v/>
      </c>
      <c r="CR126" s="1077" t="str">
        <f>IF(EO127=0,"-",IF(TRIM(入力3!Z67)&lt;&gt;"",IF(入力3!Z67&gt;=100,MID(TEXT(入力3!Z67,"000"),1,1),""),"-"))</f>
        <v>-</v>
      </c>
      <c r="CS126" s="1063" t="str">
        <f>IF(EO127=0,"-",IF(TRIM(入力3!Z67)&lt;&gt;"",IF(入力3!Z67&gt;=10,MID(TEXT(入力3!Z67,"000"),2,1),""),"-"))</f>
        <v>-</v>
      </c>
      <c r="CT126" s="1079" t="str">
        <f>IF(EO127=0,"-",IF(TRIM(入力3!Z67)&lt;&gt;"",IF(入力3!Z67&gt;=1,MID(TEXT(入力3!Z67,"000"),3,1),""),"-"))</f>
        <v>-</v>
      </c>
      <c r="CU126" s="1067"/>
      <c r="CV126" s="1068"/>
      <c r="CW126" s="1069"/>
      <c r="CX126" s="1205"/>
      <c r="CY126" s="1206"/>
      <c r="CZ126" s="1207"/>
      <c r="DA126" s="1188"/>
      <c r="DB126" s="1189"/>
      <c r="DC126" s="1189"/>
      <c r="DD126" s="1189"/>
      <c r="DE126" s="1190"/>
      <c r="DF126" s="1184"/>
      <c r="DG126" s="1188"/>
      <c r="DH126" s="1189"/>
      <c r="DI126" s="1189"/>
      <c r="DJ126" s="1190"/>
      <c r="DK126" s="1184"/>
      <c r="DL126" s="1188"/>
      <c r="DM126" s="1189"/>
      <c r="DN126" s="1189"/>
      <c r="DO126" s="1189"/>
      <c r="DP126" s="1190"/>
      <c r="DQ126" s="1184"/>
      <c r="DR126" s="1188"/>
      <c r="DS126" s="1189"/>
      <c r="DT126" s="1189"/>
      <c r="DU126" s="1189"/>
      <c r="DV126" s="1189"/>
      <c r="DW126" s="1026"/>
      <c r="DX126" s="865"/>
      <c r="DY126" s="865"/>
      <c r="DZ126" s="865"/>
      <c r="EA126" s="865"/>
      <c r="EB126" s="865"/>
      <c r="EC126" s="865"/>
      <c r="ED126" s="865"/>
      <c r="EE126" s="865"/>
      <c r="EF126" s="865"/>
      <c r="EG126" s="865"/>
      <c r="EH126" s="865"/>
      <c r="EI126" s="872"/>
      <c r="EJ126" s="862"/>
      <c r="EK126" s="862"/>
      <c r="EL126" s="865"/>
      <c r="EM126" s="865"/>
      <c r="EN126" s="865"/>
      <c r="EO126" s="865"/>
      <c r="EP126" s="835"/>
      <c r="EQ126" s="835"/>
      <c r="ER126" s="835"/>
      <c r="ES126" s="835"/>
      <c r="ET126" s="835"/>
      <c r="EU126" s="835"/>
      <c r="EV126" s="835"/>
      <c r="EW126" s="835"/>
      <c r="EX126" s="835"/>
      <c r="EY126" s="835"/>
      <c r="EZ126" s="835"/>
      <c r="FA126" s="835"/>
      <c r="FB126" s="835"/>
      <c r="FC126" s="835"/>
      <c r="FD126" s="835"/>
      <c r="FE126" s="835"/>
      <c r="FF126" s="835"/>
      <c r="FG126" s="835"/>
      <c r="FH126" s="835"/>
      <c r="FI126" s="835"/>
      <c r="FJ126" s="835"/>
      <c r="FK126" s="835"/>
      <c r="FL126" s="835"/>
      <c r="FM126" s="835"/>
      <c r="FN126" s="835"/>
      <c r="FO126" s="835"/>
      <c r="FP126" s="835"/>
      <c r="FQ126" s="835"/>
      <c r="FR126" s="835"/>
      <c r="FS126" s="835"/>
      <c r="FT126" s="835"/>
      <c r="FU126" s="835"/>
      <c r="FV126" s="835"/>
      <c r="FW126" s="835"/>
      <c r="FX126" s="835"/>
      <c r="FY126" s="835"/>
      <c r="FZ126" s="835"/>
      <c r="GA126" s="835"/>
      <c r="GB126" s="835"/>
      <c r="GC126" s="835"/>
      <c r="GD126" s="835"/>
      <c r="GE126" s="835"/>
      <c r="GF126" s="835"/>
      <c r="GG126" s="835"/>
      <c r="GH126" s="835"/>
      <c r="GI126" s="835"/>
    </row>
    <row r="127" spans="1:191" s="892" customFormat="1" ht="12" customHeight="1">
      <c r="A127" s="1231"/>
      <c r="B127" s="1233"/>
      <c r="C127" s="1235"/>
      <c r="D127" s="1238"/>
      <c r="E127" s="1239"/>
      <c r="F127" s="1239"/>
      <c r="G127" s="1239"/>
      <c r="H127" s="1239"/>
      <c r="I127" s="1239"/>
      <c r="J127" s="1239"/>
      <c r="K127" s="1256"/>
      <c r="L127" s="1258"/>
      <c r="M127" s="1279"/>
      <c r="N127" s="1199"/>
      <c r="O127" s="1262"/>
      <c r="P127" s="1262"/>
      <c r="Q127" s="1280"/>
      <c r="R127" s="1281"/>
      <c r="S127" s="1294"/>
      <c r="T127" s="1282"/>
      <c r="U127" s="1283"/>
      <c r="V127" s="1284"/>
      <c r="W127" s="1285"/>
      <c r="X127" s="1284"/>
      <c r="Y127" s="1285"/>
      <c r="Z127" s="1284"/>
      <c r="AA127" s="1285"/>
      <c r="AB127" s="1227"/>
      <c r="AC127" s="1228"/>
      <c r="AD127" s="1228"/>
      <c r="AE127" s="1229"/>
      <c r="AF127" s="1286"/>
      <c r="AG127" s="1287"/>
      <c r="AH127" s="1287"/>
      <c r="AI127" s="1288"/>
      <c r="AJ127" s="1286"/>
      <c r="AK127" s="1287"/>
      <c r="AL127" s="1287"/>
      <c r="AM127" s="1288"/>
      <c r="AN127" s="1286"/>
      <c r="AO127" s="1287"/>
      <c r="AP127" s="1287"/>
      <c r="AQ127" s="1288"/>
      <c r="AR127" s="1291"/>
      <c r="AS127" s="1292"/>
      <c r="AT127" s="1292"/>
      <c r="AU127" s="1292"/>
      <c r="AV127" s="1293"/>
      <c r="AW127" s="1196"/>
      <c r="AX127" s="1197"/>
      <c r="AY127" s="1197"/>
      <c r="AZ127" s="1197"/>
      <c r="BA127" s="1197"/>
      <c r="BB127" s="1197"/>
      <c r="BC127" s="1198"/>
      <c r="BD127" s="1196"/>
      <c r="BE127" s="1197"/>
      <c r="BF127" s="1197"/>
      <c r="BG127" s="1197"/>
      <c r="BH127" s="1197"/>
      <c r="BI127" s="1197"/>
      <c r="BJ127" s="1198"/>
      <c r="BK127" s="1078"/>
      <c r="BL127" s="1064"/>
      <c r="BM127" s="1064"/>
      <c r="BN127" s="1064"/>
      <c r="BO127" s="1064"/>
      <c r="BP127" s="1080"/>
      <c r="BQ127" s="1078"/>
      <c r="BR127" s="1064"/>
      <c r="BS127" s="1064"/>
      <c r="BT127" s="1064"/>
      <c r="BU127" s="1064"/>
      <c r="BV127" s="1080"/>
      <c r="BW127" s="1096"/>
      <c r="BX127" s="1064"/>
      <c r="BY127" s="1064"/>
      <c r="BZ127" s="1064"/>
      <c r="CA127" s="1064"/>
      <c r="CB127" s="1110"/>
      <c r="CC127" s="1096"/>
      <c r="CD127" s="1098"/>
      <c r="CE127" s="1059"/>
      <c r="CF127" s="1059"/>
      <c r="CG127" s="1059"/>
      <c r="CH127" s="1059"/>
      <c r="CI127" s="1059"/>
      <c r="CJ127" s="1093"/>
      <c r="CK127" s="1060"/>
      <c r="CL127" s="1059"/>
      <c r="CM127" s="1059"/>
      <c r="CN127" s="1059"/>
      <c r="CO127" s="1059"/>
      <c r="CP127" s="1059"/>
      <c r="CQ127" s="1076"/>
      <c r="CR127" s="1078"/>
      <c r="CS127" s="1064"/>
      <c r="CT127" s="1080"/>
      <c r="CU127" s="1070"/>
      <c r="CV127" s="1071"/>
      <c r="CW127" s="1072"/>
      <c r="CX127" s="1208"/>
      <c r="CY127" s="1209"/>
      <c r="CZ127" s="1210"/>
      <c r="DA127" s="1196"/>
      <c r="DB127" s="1197"/>
      <c r="DC127" s="1197"/>
      <c r="DD127" s="1197"/>
      <c r="DE127" s="1198"/>
      <c r="DF127" s="1199"/>
      <c r="DG127" s="1196"/>
      <c r="DH127" s="1197"/>
      <c r="DI127" s="1197"/>
      <c r="DJ127" s="1198"/>
      <c r="DK127" s="1199"/>
      <c r="DL127" s="1196"/>
      <c r="DM127" s="1197"/>
      <c r="DN127" s="1197"/>
      <c r="DO127" s="1197"/>
      <c r="DP127" s="1198"/>
      <c r="DQ127" s="1199"/>
      <c r="DR127" s="1196"/>
      <c r="DS127" s="1197"/>
      <c r="DT127" s="1197"/>
      <c r="DU127" s="1197"/>
      <c r="DV127" s="1197"/>
      <c r="DW127" s="1026"/>
      <c r="DX127" s="865"/>
      <c r="DY127" s="865"/>
      <c r="DZ127" s="865"/>
      <c r="EA127" s="865"/>
      <c r="EB127" s="865"/>
      <c r="EC127" s="865"/>
      <c r="ED127" s="865"/>
      <c r="EE127" s="865"/>
      <c r="EF127" s="865"/>
      <c r="EG127" s="865"/>
      <c r="EH127" s="865"/>
      <c r="EI127" s="872"/>
      <c r="EJ127" s="862"/>
      <c r="EK127" s="862"/>
      <c r="EL127" s="865">
        <f t="shared" ref="EL127" si="101">IF(OR(CU126=99.9,CU126=""),0,1)</f>
        <v>0</v>
      </c>
      <c r="EM127" s="865"/>
      <c r="EN127" s="865">
        <f>IF(入力3!AF67=" ",0,1)</f>
        <v>0</v>
      </c>
      <c r="EO127" s="865">
        <f>IF(EL127+EN127=0,0,1)</f>
        <v>0</v>
      </c>
      <c r="EP127" s="835"/>
      <c r="EQ127" s="835"/>
      <c r="ER127" s="835"/>
      <c r="ES127" s="835"/>
      <c r="ET127" s="835"/>
      <c r="EU127" s="835"/>
      <c r="EV127" s="835"/>
      <c r="EW127" s="835"/>
      <c r="EX127" s="835"/>
      <c r="EY127" s="835"/>
      <c r="EZ127" s="835"/>
      <c r="FA127" s="835"/>
      <c r="FB127" s="835"/>
      <c r="FC127" s="835"/>
      <c r="FD127" s="835"/>
      <c r="FE127" s="835"/>
      <c r="FF127" s="835"/>
      <c r="FG127" s="835"/>
      <c r="FH127" s="835"/>
      <c r="FI127" s="835"/>
      <c r="FJ127" s="835"/>
      <c r="FK127" s="835"/>
      <c r="FL127" s="835"/>
      <c r="FM127" s="835"/>
      <c r="FN127" s="835"/>
      <c r="FO127" s="835"/>
      <c r="FP127" s="835"/>
      <c r="FQ127" s="835"/>
      <c r="FR127" s="835"/>
      <c r="FS127" s="835"/>
      <c r="FT127" s="835"/>
      <c r="FU127" s="835"/>
      <c r="FV127" s="835"/>
      <c r="FW127" s="835"/>
      <c r="FX127" s="835"/>
      <c r="FY127" s="835"/>
      <c r="FZ127" s="835"/>
      <c r="GA127" s="835"/>
      <c r="GB127" s="835"/>
      <c r="GC127" s="835"/>
      <c r="GD127" s="835"/>
      <c r="GE127" s="835"/>
      <c r="GF127" s="835"/>
      <c r="GG127" s="835"/>
      <c r="GH127" s="835"/>
      <c r="GI127" s="835"/>
    </row>
    <row r="128" spans="1:191" s="892" customFormat="1" ht="11.45" customHeight="1">
      <c r="A128" s="1230"/>
      <c r="B128" s="1232">
        <v>5</v>
      </c>
      <c r="C128" s="1234">
        <v>6</v>
      </c>
      <c r="D128" s="1236"/>
      <c r="E128" s="1237"/>
      <c r="F128" s="1237"/>
      <c r="G128" s="1237"/>
      <c r="H128" s="1237"/>
      <c r="I128" s="1237"/>
      <c r="J128" s="1237"/>
      <c r="K128" s="1256" t="str">
        <f>IF(TRIM(入力1!A128)&lt;&gt;"",入力1!A128,"")</f>
        <v/>
      </c>
      <c r="L128" s="1258">
        <f>IF(TRIM(入力1!B128)&lt;&gt;"",入力1!B128,"")</f>
        <v>5</v>
      </c>
      <c r="M128" s="1260">
        <f>C128</f>
        <v>6</v>
      </c>
      <c r="N128" s="1184"/>
      <c r="O128" s="1262"/>
      <c r="P128" s="1262"/>
      <c r="Q128" s="1264"/>
      <c r="R128" s="1265"/>
      <c r="S128" s="1254"/>
      <c r="T128" s="1282"/>
      <c r="U128" s="1283"/>
      <c r="V128" s="1272"/>
      <c r="W128" s="1273"/>
      <c r="X128" s="1272"/>
      <c r="Y128" s="1273"/>
      <c r="Z128" s="1272"/>
      <c r="AA128" s="1273"/>
      <c r="AB128" s="1276"/>
      <c r="AC128" s="1277"/>
      <c r="AD128" s="1277"/>
      <c r="AE128" s="1278"/>
      <c r="AF128" s="1217"/>
      <c r="AG128" s="1218"/>
      <c r="AH128" s="1218"/>
      <c r="AI128" s="1219"/>
      <c r="AJ128" s="1217"/>
      <c r="AK128" s="1218"/>
      <c r="AL128" s="1218"/>
      <c r="AM128" s="1219"/>
      <c r="AN128" s="1217"/>
      <c r="AO128" s="1218"/>
      <c r="AP128" s="1218"/>
      <c r="AQ128" s="1219"/>
      <c r="AR128" s="1240"/>
      <c r="AS128" s="1241"/>
      <c r="AT128" s="1241"/>
      <c r="AU128" s="1241"/>
      <c r="AV128" s="1242"/>
      <c r="AW128" s="1188"/>
      <c r="AX128" s="1189"/>
      <c r="AY128" s="1189"/>
      <c r="AZ128" s="1189"/>
      <c r="BA128" s="1189"/>
      <c r="BB128" s="1189"/>
      <c r="BC128" s="1190"/>
      <c r="BD128" s="1188"/>
      <c r="BE128" s="1189"/>
      <c r="BF128" s="1189"/>
      <c r="BG128" s="1189"/>
      <c r="BH128" s="1189"/>
      <c r="BI128" s="1189"/>
      <c r="BJ128" s="1190"/>
      <c r="BK128" s="1077" t="str">
        <f>IF(TRIM(入力2!AL126)&lt;&gt;"",IF(入力2!AL126&gt;=100000,MID(TEXT(入力2!AL126,"000000"),1,1),""),"")</f>
        <v/>
      </c>
      <c r="BL128" s="1063" t="str">
        <f>IF(TRIM(入力2!AL126)&lt;&gt;"",IF(入力2!AL126&gt;=10000,MID(TEXT(入力2!AL126,"000000"),2,1),""),"")</f>
        <v/>
      </c>
      <c r="BM128" s="1063" t="str">
        <f>IF(TRIM(入力2!AL126)&lt;&gt;"",IF(入力2!AL126&gt;=1000,MID(TEXT(入力2!AL126,"000000"),3,1),""),"")</f>
        <v/>
      </c>
      <c r="BN128" s="1063" t="str">
        <f>IF(TRIM(入力2!AL126)&lt;&gt;"",IF(入力2!AL126&gt;=100,MID(TEXT(入力2!AL126,"000000"),4,1),""),"")</f>
        <v/>
      </c>
      <c r="BO128" s="1063" t="str">
        <f>IF(TRIM(入力2!AL126)&lt;&gt;"",IF(入力2!AL126&gt;=10,MID(TEXT(入力2!AL126,"000000"),5,1),""),"")</f>
        <v/>
      </c>
      <c r="BP128" s="1079" t="str">
        <f>IF(TRIM(入力2!AL126)&lt;&gt;"",IF(入力2!AL126&gt;=0,MID(TEXT(入力2!AL126,"000000"),6,1),""),"0")</f>
        <v>0</v>
      </c>
      <c r="BQ128" s="1077" t="str">
        <f>IF(TRIM(入力2!AM126)&lt;&gt;"",IF(入力2!AM126&gt;=100000,MID(TEXT(入力2!AM126,"000000"),1,1),""),"")</f>
        <v/>
      </c>
      <c r="BR128" s="1063" t="str">
        <f>IF(TRIM(入力2!AM126)&lt;&gt;"",IF(入力2!AM126&gt;=10000,MID(TEXT(入力2!AM126,"000000"),2,1),""),"")</f>
        <v/>
      </c>
      <c r="BS128" s="1063" t="str">
        <f>IF(TRIM(入力2!AM126)&lt;&gt;"",IF(入力2!AM126&gt;=1000,MID(TEXT(入力2!AM126,"000000"),3,1),""),"")</f>
        <v/>
      </c>
      <c r="BT128" s="1063" t="str">
        <f>IF(TRIM(入力2!AM126)&lt;&gt;"",IF(入力2!AM126&gt;=100,MID(TEXT(入力2!AM126,"000000"),4,1),""),"")</f>
        <v/>
      </c>
      <c r="BU128" s="1063" t="str">
        <f>IF(TRIM(入力2!AM126)&lt;&gt;"",IF(入力2!AM126&gt;=10,MID(TEXT(入力2!AM126,"000000"),5,1),""),"")</f>
        <v/>
      </c>
      <c r="BV128" s="1079" t="str">
        <f>IF(TRIM(入力2!AM126)&lt;&gt;"",IF(入力2!AM126&gt;=0,MID(TEXT(入力2!AM126,"000000"),6,1),""),"0")</f>
        <v>0</v>
      </c>
      <c r="BW128" s="1095" t="str">
        <f>IF(TRIM(SUM(入力2!AJ126:AK126))&lt;&gt;"",IF(SUM(入力2!AJ126:AK126)&gt;=100000,MID(TEXT(SUM(入力2!AJ126:AK126),"000000"),1,1),""),"")</f>
        <v/>
      </c>
      <c r="BX128" s="1063" t="str">
        <f>IF(TRIM(SUM(入力2!AJ126:AK126))&lt;&gt;"",IF(SUM(入力2!AJ126:AK126)&gt;=10000,MID(TEXT(SUM(入力2!AJ126:AK126),"000000"),2,1),""),"")</f>
        <v/>
      </c>
      <c r="BY128" s="1063" t="str">
        <f>IF(TRIM(SUM(入力2!AJ126:AK126))&lt;&gt;"",IF(SUM(入力2!AJ126:AK126)&gt;=1000,MID(TEXT(SUM(入力2!AJ126:AK126),"000000"),3,1),""),"")</f>
        <v/>
      </c>
      <c r="BZ128" s="1063" t="str">
        <f>IF(TRIM(SUM(入力2!AJ126:AK126))&lt;&gt;"",IF(SUM(入力2!AJ126:AK126)&gt;=100,MID(TEXT(SUM(入力2!AJ126:AK126),"000000"),4,1),""),"")</f>
        <v/>
      </c>
      <c r="CA128" s="1063" t="str">
        <f>IF(TRIM(SUM(入力2!AJ126:AK126))&lt;&gt;"",IF(SUM(入力2!AJ126:AK126)&gt;=10,MID(TEXT(SUM(入力2!AJ126:AK126),"000000"),5,1),""),"")</f>
        <v/>
      </c>
      <c r="CB128" s="1109" t="str">
        <f>IF(TRIM(SUM(入力2!AJ126:AK126))&lt;&gt;"",IF(SUM(入力2!AJ126:AK126)&gt;=0,MID(TEXT(SUM(入力2!AJ126:AK126),"000000"),6,1),""),"0")</f>
        <v>0</v>
      </c>
      <c r="CC128" s="1095" t="str">
        <f>IF(TRIM(入力3!$AF68)&lt;&gt;"",IF(入力3!$AF68&gt;=10000000,MID(TEXT(入力3!$AF68,"00000000"),1,1),""),"")</f>
        <v/>
      </c>
      <c r="CD128" s="1097" t="str">
        <f>IF(TRIM(入力3!$AF68)&lt;&gt;"",IF(入力3!$AF68&gt;=1000000,MID(TEXT(入力3!$AF68,"00000000"),2,1),""),"")</f>
        <v/>
      </c>
      <c r="CE128" s="1059" t="str">
        <f>IF(TRIM(入力3!$AF68)&lt;&gt;"",IF(入力3!$AF68&gt;=100000,MID(TEXT(入力3!$AF68,"00000000"),3,1),""),"")</f>
        <v/>
      </c>
      <c r="CF128" s="1059" t="str">
        <f>IF(TRIM(入力3!$AF68)&lt;&gt;"",IF(入力3!$AF68&gt;=10000,MID(TEXT(入力3!$AF68,"00000000"),4,1),""),"")</f>
        <v/>
      </c>
      <c r="CG128" s="1059" t="str">
        <f>IF(TRIM(入力3!$AF68)&lt;&gt;"",IF(入力3!$AF68&gt;=1000,MID(TEXT(入力3!$AF68,"00000000"),5,1),""),"")</f>
        <v/>
      </c>
      <c r="CH128" s="1059" t="str">
        <f>IF(TRIM(入力3!$AF68)&lt;&gt;"",IF(入力3!$AF68&gt;=100,MID(TEXT(入力3!$AF68,"00000000"),6,1),""),"")</f>
        <v/>
      </c>
      <c r="CI128" s="1059" t="str">
        <f>IF(TRIM(入力3!$AF68)&lt;&gt;"",IF(入力3!$AF68&gt;=10,MID(TEXT(入力3!$AF68,"00000000"),7,1),""),"")</f>
        <v/>
      </c>
      <c r="CJ128" s="1093" t="str">
        <f>IF(TRIM(入力3!$AF68)&lt;&gt;"",IF(入力3!$AF68&gt;=1,MID(TEXT(入力3!$AF68,"00000000"),8,1),""),"0")</f>
        <v>0</v>
      </c>
      <c r="CK128" s="1060" t="str">
        <f>IF(TRIM(SUMIF(入力3!$AA$9:$AE$9,"インフレ手当",入力3!AA68:AE68))&lt;&gt;"",IF(SUMIF(入力3!$AA$9:$AE$9,"インフレ手当",入力3!AA68:AE68)&gt;=1000000,MID(TEXT(SUMIF(入力3!$AA$9:$AE$9,"インフレ手当",入力3!AA68:AE68),"00000000"),2,1),""),"")</f>
        <v/>
      </c>
      <c r="CL128" s="1059" t="str">
        <f>IF(TRIM(SUMIF(入力3!$AA$9:$AE$9,"インフレ手当",入力3!AA68:AE68))&lt;&gt;"",IF(SUMIF(入力3!$AA$9:$AE$9,"インフレ手当",入力3!AA68:AE68)&gt;=100000,MID(TEXT(SUMIF(入力3!$AA$9:$AE$9,"インフレ手当",入力3!AA68:AE68),"00000000"),3,1),""),"")</f>
        <v/>
      </c>
      <c r="CM128" s="1059" t="str">
        <f>IF(TRIM(SUMIF(入力3!$AA$9:$AE$9,"インフレ手当",入力3!AA68:AE68))&lt;&gt;"",IF(SUMIF(入力3!$AA$9:$AE$9,"インフレ手当",入力3!AA68:AE68)&gt;=10000,MID(TEXT(SUMIF(入力3!$AA$9:$AE$9,"インフレ手当",入力3!AA68:AE68),"00000000"),4,1),""),"")</f>
        <v/>
      </c>
      <c r="CN128" s="1059" t="str">
        <f>IF(TRIM(SUMIF(入力3!$AA$9:$AE$9,"インフレ手当",入力3!AA68:AE68))&lt;&gt;"",IF(SUMIF(入力3!$AA$9:$AE$9,"インフレ手当",入力3!AA68:AE68)&gt;=1000,MID(TEXT(SUMIF(入力3!$AA$9:$AE$9,"インフレ手当",入力3!AA68:AE68),"00000000"),5,1),""),"")</f>
        <v/>
      </c>
      <c r="CO128" s="1059" t="str">
        <f>IF(TRIM(SUMIF(入力3!$AA$9:$AE$9,"インフレ手当",入力3!AA68:AE68))&lt;&gt;"",IF(SUMIF(入力3!$AA$9:$AE$9,"インフレ手当",入力3!AA68:AE68)&gt;=100,MID(TEXT(SUMIF(入力3!$AA$9:$AE$9,"インフレ手当",入力3!AA68:AE68),"00000000"),6,1),""),"")</f>
        <v/>
      </c>
      <c r="CP128" s="1059" t="str">
        <f>IF(TRIM(SUMIF(入力3!$AA$9:$AE$9,"インフレ手当",入力3!AA68:AE68))&lt;&gt;"",IF(SUMIF(入力3!$AA$9:$AE$9,"インフレ手当",入力3!AA68:AE68)&gt;=10,MID(TEXT(SUMIF(入力3!$AA$9:$AE$9,"インフレ手当",入力3!AA68:AE68),"00000000"),7,1),""),"")</f>
        <v/>
      </c>
      <c r="CQ128" s="1076" t="str">
        <f>IF(TRIM(SUMIF(入力3!$AA$9:$AE$9,"インフレ手当",入力3!AA68:AE68))&lt;&gt;"",IF(SUMIF(入力3!$AA$9:$AE$9,"インフレ手当",入力3!AA68:AE68)&gt;=1,MID(TEXT(SUMIF(入力3!$AA$9:$AE$9,"インフレ手当",入力3!AA68:AE68),"00000000"),8,1),""),"0")</f>
        <v/>
      </c>
      <c r="CR128" s="1077" t="str">
        <f>IF(EO129=0,"-",IF(TRIM(入力3!Z68)&lt;&gt;"",IF(入力3!Z68&gt;=100,MID(TEXT(入力3!Z68,"000"),1,1),""),"-"))</f>
        <v>-</v>
      </c>
      <c r="CS128" s="1063" t="str">
        <f>IF(EO129=0,"-",IF(TRIM(入力3!Z68)&lt;&gt;"",IF(入力3!Z68&gt;=10,MID(TEXT(入力3!Z68,"000"),2,1),""),"-"))</f>
        <v>-</v>
      </c>
      <c r="CT128" s="1079" t="str">
        <f>IF(EO129=0,"-",IF(TRIM(入力3!Z68)&lt;&gt;"",IF(入力3!Z68&gt;=1,MID(TEXT(入力3!Z68,"000"),3,1),""),"-"))</f>
        <v>-</v>
      </c>
      <c r="CU128" s="1067"/>
      <c r="CV128" s="1068"/>
      <c r="CW128" s="1069"/>
      <c r="CX128" s="1205"/>
      <c r="CY128" s="1206"/>
      <c r="CZ128" s="1207"/>
      <c r="DA128" s="1188"/>
      <c r="DB128" s="1189"/>
      <c r="DC128" s="1189"/>
      <c r="DD128" s="1189"/>
      <c r="DE128" s="1190"/>
      <c r="DF128" s="1184"/>
      <c r="DG128" s="1188"/>
      <c r="DH128" s="1189"/>
      <c r="DI128" s="1189"/>
      <c r="DJ128" s="1190"/>
      <c r="DK128" s="1184"/>
      <c r="DL128" s="1188"/>
      <c r="DM128" s="1189"/>
      <c r="DN128" s="1189"/>
      <c r="DO128" s="1189"/>
      <c r="DP128" s="1190"/>
      <c r="DQ128" s="1184"/>
      <c r="DR128" s="1188"/>
      <c r="DS128" s="1189"/>
      <c r="DT128" s="1189"/>
      <c r="DU128" s="1189"/>
      <c r="DV128" s="1189"/>
      <c r="DW128" s="1026"/>
      <c r="DX128" s="865"/>
      <c r="DY128" s="865"/>
      <c r="DZ128" s="865"/>
      <c r="EA128" s="865"/>
      <c r="EB128" s="865"/>
      <c r="EC128" s="865"/>
      <c r="ED128" s="865"/>
      <c r="EE128" s="865"/>
      <c r="EF128" s="865"/>
      <c r="EG128" s="865"/>
      <c r="EH128" s="865"/>
      <c r="EI128" s="872"/>
      <c r="EJ128" s="862"/>
      <c r="EK128" s="862"/>
      <c r="EL128" s="865"/>
      <c r="EM128" s="865"/>
      <c r="EN128" s="865"/>
      <c r="EO128" s="865"/>
      <c r="EP128" s="835"/>
      <c r="EQ128" s="835"/>
      <c r="ER128" s="835"/>
      <c r="ES128" s="835"/>
      <c r="ET128" s="835"/>
      <c r="EU128" s="835"/>
      <c r="EV128" s="835"/>
      <c r="EW128" s="835"/>
      <c r="EX128" s="835"/>
      <c r="EY128" s="835"/>
      <c r="EZ128" s="835"/>
      <c r="FA128" s="835"/>
      <c r="FB128" s="835"/>
      <c r="FC128" s="835"/>
      <c r="FD128" s="835"/>
      <c r="FE128" s="835"/>
      <c r="FF128" s="835"/>
      <c r="FG128" s="835"/>
      <c r="FH128" s="835"/>
      <c r="FI128" s="835"/>
      <c r="FJ128" s="835"/>
      <c r="FK128" s="835"/>
      <c r="FL128" s="835"/>
      <c r="FM128" s="835"/>
      <c r="FN128" s="835"/>
      <c r="FO128" s="835"/>
      <c r="FP128" s="835"/>
      <c r="FQ128" s="835"/>
      <c r="FR128" s="835"/>
      <c r="FS128" s="835"/>
      <c r="FT128" s="835"/>
      <c r="FU128" s="835"/>
      <c r="FV128" s="835"/>
      <c r="FW128" s="835"/>
      <c r="FX128" s="835"/>
      <c r="FY128" s="835"/>
      <c r="FZ128" s="835"/>
      <c r="GA128" s="835"/>
      <c r="GB128" s="835"/>
      <c r="GC128" s="835"/>
      <c r="GD128" s="835"/>
      <c r="GE128" s="835"/>
      <c r="GF128" s="835"/>
      <c r="GG128" s="835"/>
      <c r="GH128" s="835"/>
      <c r="GI128" s="835"/>
    </row>
    <row r="129" spans="1:191" s="892" customFormat="1" ht="12" customHeight="1">
      <c r="A129" s="1231"/>
      <c r="B129" s="1233"/>
      <c r="C129" s="1235"/>
      <c r="D129" s="1238"/>
      <c r="E129" s="1239"/>
      <c r="F129" s="1239"/>
      <c r="G129" s="1239"/>
      <c r="H129" s="1239"/>
      <c r="I129" s="1239"/>
      <c r="J129" s="1239"/>
      <c r="K129" s="1256"/>
      <c r="L129" s="1258"/>
      <c r="M129" s="1279"/>
      <c r="N129" s="1199"/>
      <c r="O129" s="1262"/>
      <c r="P129" s="1262"/>
      <c r="Q129" s="1280"/>
      <c r="R129" s="1281"/>
      <c r="S129" s="1294"/>
      <c r="T129" s="1282"/>
      <c r="U129" s="1283"/>
      <c r="V129" s="1284"/>
      <c r="W129" s="1285"/>
      <c r="X129" s="1284"/>
      <c r="Y129" s="1285"/>
      <c r="Z129" s="1284"/>
      <c r="AA129" s="1285"/>
      <c r="AB129" s="1227"/>
      <c r="AC129" s="1228"/>
      <c r="AD129" s="1228"/>
      <c r="AE129" s="1229"/>
      <c r="AF129" s="1286"/>
      <c r="AG129" s="1287"/>
      <c r="AH129" s="1287"/>
      <c r="AI129" s="1288"/>
      <c r="AJ129" s="1286"/>
      <c r="AK129" s="1287"/>
      <c r="AL129" s="1287"/>
      <c r="AM129" s="1288"/>
      <c r="AN129" s="1286"/>
      <c r="AO129" s="1287"/>
      <c r="AP129" s="1287"/>
      <c r="AQ129" s="1288"/>
      <c r="AR129" s="1291"/>
      <c r="AS129" s="1292"/>
      <c r="AT129" s="1292"/>
      <c r="AU129" s="1292"/>
      <c r="AV129" s="1293"/>
      <c r="AW129" s="1196"/>
      <c r="AX129" s="1197"/>
      <c r="AY129" s="1197"/>
      <c r="AZ129" s="1197"/>
      <c r="BA129" s="1197"/>
      <c r="BB129" s="1197"/>
      <c r="BC129" s="1198"/>
      <c r="BD129" s="1196"/>
      <c r="BE129" s="1197"/>
      <c r="BF129" s="1197"/>
      <c r="BG129" s="1197"/>
      <c r="BH129" s="1197"/>
      <c r="BI129" s="1197"/>
      <c r="BJ129" s="1198"/>
      <c r="BK129" s="1078"/>
      <c r="BL129" s="1064"/>
      <c r="BM129" s="1064"/>
      <c r="BN129" s="1064"/>
      <c r="BO129" s="1064"/>
      <c r="BP129" s="1080"/>
      <c r="BQ129" s="1078"/>
      <c r="BR129" s="1064"/>
      <c r="BS129" s="1064"/>
      <c r="BT129" s="1064"/>
      <c r="BU129" s="1064"/>
      <c r="BV129" s="1080"/>
      <c r="BW129" s="1096"/>
      <c r="BX129" s="1064"/>
      <c r="BY129" s="1064"/>
      <c r="BZ129" s="1064"/>
      <c r="CA129" s="1064"/>
      <c r="CB129" s="1110"/>
      <c r="CC129" s="1096"/>
      <c r="CD129" s="1098"/>
      <c r="CE129" s="1059"/>
      <c r="CF129" s="1059"/>
      <c r="CG129" s="1059"/>
      <c r="CH129" s="1059"/>
      <c r="CI129" s="1059"/>
      <c r="CJ129" s="1093"/>
      <c r="CK129" s="1060"/>
      <c r="CL129" s="1059"/>
      <c r="CM129" s="1059"/>
      <c r="CN129" s="1059"/>
      <c r="CO129" s="1059"/>
      <c r="CP129" s="1059"/>
      <c r="CQ129" s="1076"/>
      <c r="CR129" s="1078"/>
      <c r="CS129" s="1064"/>
      <c r="CT129" s="1080"/>
      <c r="CU129" s="1070"/>
      <c r="CV129" s="1071"/>
      <c r="CW129" s="1072"/>
      <c r="CX129" s="1208"/>
      <c r="CY129" s="1209"/>
      <c r="CZ129" s="1210"/>
      <c r="DA129" s="1196"/>
      <c r="DB129" s="1197"/>
      <c r="DC129" s="1197"/>
      <c r="DD129" s="1197"/>
      <c r="DE129" s="1198"/>
      <c r="DF129" s="1199"/>
      <c r="DG129" s="1196"/>
      <c r="DH129" s="1197"/>
      <c r="DI129" s="1197"/>
      <c r="DJ129" s="1198"/>
      <c r="DK129" s="1199"/>
      <c r="DL129" s="1196"/>
      <c r="DM129" s="1197"/>
      <c r="DN129" s="1197"/>
      <c r="DO129" s="1197"/>
      <c r="DP129" s="1198"/>
      <c r="DQ129" s="1199"/>
      <c r="DR129" s="1196"/>
      <c r="DS129" s="1197"/>
      <c r="DT129" s="1197"/>
      <c r="DU129" s="1197"/>
      <c r="DV129" s="1197"/>
      <c r="DW129" s="1026"/>
      <c r="DX129" s="865"/>
      <c r="DY129" s="865"/>
      <c r="DZ129" s="865"/>
      <c r="EA129" s="865"/>
      <c r="EB129" s="865"/>
      <c r="EC129" s="865"/>
      <c r="ED129" s="865"/>
      <c r="EE129" s="865"/>
      <c r="EF129" s="865"/>
      <c r="EG129" s="865"/>
      <c r="EH129" s="865"/>
      <c r="EI129" s="872"/>
      <c r="EJ129" s="862"/>
      <c r="EK129" s="862"/>
      <c r="EL129" s="865">
        <f t="shared" ref="EL129" si="102">IF(OR(CU128=99.9,CU128=""),0,1)</f>
        <v>0</v>
      </c>
      <c r="EM129" s="865"/>
      <c r="EN129" s="865">
        <f>IF(入力3!AF68=" ",0,1)</f>
        <v>0</v>
      </c>
      <c r="EO129" s="865">
        <f>IF(EL129+EN129=0,0,1)</f>
        <v>0</v>
      </c>
      <c r="EP129" s="835"/>
      <c r="EQ129" s="835"/>
      <c r="ER129" s="835"/>
      <c r="ES129" s="835"/>
      <c r="ET129" s="835"/>
      <c r="EU129" s="835"/>
      <c r="EV129" s="835"/>
      <c r="EW129" s="835"/>
      <c r="EX129" s="835"/>
      <c r="EY129" s="835"/>
      <c r="EZ129" s="835"/>
      <c r="FA129" s="835"/>
      <c r="FB129" s="835"/>
      <c r="FC129" s="835"/>
      <c r="FD129" s="835"/>
      <c r="FE129" s="835"/>
      <c r="FF129" s="835"/>
      <c r="FG129" s="835"/>
      <c r="FH129" s="835"/>
      <c r="FI129" s="835"/>
      <c r="FJ129" s="835"/>
      <c r="FK129" s="835"/>
      <c r="FL129" s="835"/>
      <c r="FM129" s="835"/>
      <c r="FN129" s="835"/>
      <c r="FO129" s="835"/>
      <c r="FP129" s="835"/>
      <c r="FQ129" s="835"/>
      <c r="FR129" s="835"/>
      <c r="FS129" s="835"/>
      <c r="FT129" s="835"/>
      <c r="FU129" s="835"/>
      <c r="FV129" s="835"/>
      <c r="FW129" s="835"/>
      <c r="FX129" s="835"/>
      <c r="FY129" s="835"/>
      <c r="FZ129" s="835"/>
      <c r="GA129" s="835"/>
      <c r="GB129" s="835"/>
      <c r="GC129" s="835"/>
      <c r="GD129" s="835"/>
      <c r="GE129" s="835"/>
      <c r="GF129" s="835"/>
      <c r="GG129" s="835"/>
      <c r="GH129" s="835"/>
      <c r="GI129" s="835"/>
    </row>
    <row r="130" spans="1:191" s="892" customFormat="1" ht="12" customHeight="1">
      <c r="A130" s="1230"/>
      <c r="B130" s="1232">
        <v>5</v>
      </c>
      <c r="C130" s="1234">
        <v>7</v>
      </c>
      <c r="D130" s="1236"/>
      <c r="E130" s="1237"/>
      <c r="F130" s="1237"/>
      <c r="G130" s="1237"/>
      <c r="H130" s="1237"/>
      <c r="I130" s="1237"/>
      <c r="J130" s="1237"/>
      <c r="K130" s="1256" t="str">
        <f>IF(TRIM(入力1!A130)&lt;&gt;"",入力1!A130,"")</f>
        <v/>
      </c>
      <c r="L130" s="1258">
        <f>IF(TRIM(入力1!B130)&lt;&gt;"",入力1!B130,"")</f>
        <v>5</v>
      </c>
      <c r="M130" s="1260">
        <f>C130</f>
        <v>7</v>
      </c>
      <c r="N130" s="1184"/>
      <c r="O130" s="1262"/>
      <c r="P130" s="1262"/>
      <c r="Q130" s="1264"/>
      <c r="R130" s="1265"/>
      <c r="S130" s="1254"/>
      <c r="T130" s="1282"/>
      <c r="U130" s="1283"/>
      <c r="V130" s="1272"/>
      <c r="W130" s="1273"/>
      <c r="X130" s="1272"/>
      <c r="Y130" s="1273"/>
      <c r="Z130" s="1272"/>
      <c r="AA130" s="1273"/>
      <c r="AB130" s="1276"/>
      <c r="AC130" s="1277"/>
      <c r="AD130" s="1277"/>
      <c r="AE130" s="1278"/>
      <c r="AF130" s="1217"/>
      <c r="AG130" s="1218"/>
      <c r="AH130" s="1218"/>
      <c r="AI130" s="1219"/>
      <c r="AJ130" s="1217"/>
      <c r="AK130" s="1218"/>
      <c r="AL130" s="1218"/>
      <c r="AM130" s="1219"/>
      <c r="AN130" s="1217"/>
      <c r="AO130" s="1218"/>
      <c r="AP130" s="1218"/>
      <c r="AQ130" s="1219"/>
      <c r="AR130" s="1240"/>
      <c r="AS130" s="1241"/>
      <c r="AT130" s="1241"/>
      <c r="AU130" s="1241"/>
      <c r="AV130" s="1242"/>
      <c r="AW130" s="1188"/>
      <c r="AX130" s="1189"/>
      <c r="AY130" s="1189"/>
      <c r="AZ130" s="1189"/>
      <c r="BA130" s="1189"/>
      <c r="BB130" s="1189"/>
      <c r="BC130" s="1190"/>
      <c r="BD130" s="1188"/>
      <c r="BE130" s="1189"/>
      <c r="BF130" s="1189"/>
      <c r="BG130" s="1189"/>
      <c r="BH130" s="1189"/>
      <c r="BI130" s="1189"/>
      <c r="BJ130" s="1190"/>
      <c r="BK130" s="1077" t="str">
        <f>IF(TRIM(入力2!AL128)&lt;&gt;"",IF(入力2!AL128&gt;=100000,MID(TEXT(入力2!AL128,"000000"),1,1),""),"")</f>
        <v/>
      </c>
      <c r="BL130" s="1063" t="str">
        <f>IF(TRIM(入力2!AL128)&lt;&gt;"",IF(入力2!AL128&gt;=10000,MID(TEXT(入力2!AL128,"000000"),2,1),""),"")</f>
        <v/>
      </c>
      <c r="BM130" s="1063" t="str">
        <f>IF(TRIM(入力2!AL128)&lt;&gt;"",IF(入力2!AL128&gt;=1000,MID(TEXT(入力2!AL128,"000000"),3,1),""),"")</f>
        <v/>
      </c>
      <c r="BN130" s="1063" t="str">
        <f>IF(TRIM(入力2!AL128)&lt;&gt;"",IF(入力2!AL128&gt;=100,MID(TEXT(入力2!AL128,"000000"),4,1),""),"")</f>
        <v/>
      </c>
      <c r="BO130" s="1063" t="str">
        <f>IF(TRIM(入力2!AL128)&lt;&gt;"",IF(入力2!AL128&gt;=10,MID(TEXT(入力2!AL128,"000000"),5,1),""),"")</f>
        <v/>
      </c>
      <c r="BP130" s="1079" t="str">
        <f>IF(TRIM(入力2!AL128)&lt;&gt;"",IF(入力2!AL128&gt;=0,MID(TEXT(入力2!AL128,"000000"),6,1),""),"0")</f>
        <v>0</v>
      </c>
      <c r="BQ130" s="1077" t="str">
        <f>IF(TRIM(入力2!AM128)&lt;&gt;"",IF(入力2!AM128&gt;=100000,MID(TEXT(入力2!AM128,"000000"),1,1),""),"")</f>
        <v/>
      </c>
      <c r="BR130" s="1063" t="str">
        <f>IF(TRIM(入力2!AM128)&lt;&gt;"",IF(入力2!AM128&gt;=10000,MID(TEXT(入力2!AM128,"000000"),2,1),""),"")</f>
        <v/>
      </c>
      <c r="BS130" s="1063" t="str">
        <f>IF(TRIM(入力2!AM128)&lt;&gt;"",IF(入力2!AM128&gt;=1000,MID(TEXT(入力2!AM128,"000000"),3,1),""),"")</f>
        <v/>
      </c>
      <c r="BT130" s="1063" t="str">
        <f>IF(TRIM(入力2!AM128)&lt;&gt;"",IF(入力2!AM128&gt;=100,MID(TEXT(入力2!AM128,"000000"),4,1),""),"")</f>
        <v/>
      </c>
      <c r="BU130" s="1063" t="str">
        <f>IF(TRIM(入力2!AM128)&lt;&gt;"",IF(入力2!AM128&gt;=10,MID(TEXT(入力2!AM128,"000000"),5,1),""),"")</f>
        <v/>
      </c>
      <c r="BV130" s="1079" t="str">
        <f>IF(TRIM(入力2!AM128)&lt;&gt;"",IF(入力2!AM128&gt;=0,MID(TEXT(入力2!AM128,"000000"),6,1),""),"0")</f>
        <v>0</v>
      </c>
      <c r="BW130" s="1095" t="str">
        <f>IF(TRIM(SUM(入力2!AJ128:AK128))&lt;&gt;"",IF(SUM(入力2!AJ128:AK128)&gt;=100000,MID(TEXT(SUM(入力2!AJ128:AK128),"000000"),1,1),""),"")</f>
        <v/>
      </c>
      <c r="BX130" s="1063" t="str">
        <f>IF(TRIM(SUM(入力2!AJ128:AK128))&lt;&gt;"",IF(SUM(入力2!AJ128:AK128)&gt;=10000,MID(TEXT(SUM(入力2!AJ128:AK128),"000000"),2,1),""),"")</f>
        <v/>
      </c>
      <c r="BY130" s="1063" t="str">
        <f>IF(TRIM(SUM(入力2!AJ128:AK128))&lt;&gt;"",IF(SUM(入力2!AJ128:AK128)&gt;=1000,MID(TEXT(SUM(入力2!AJ128:AK128),"000000"),3,1),""),"")</f>
        <v/>
      </c>
      <c r="BZ130" s="1063" t="str">
        <f>IF(TRIM(SUM(入力2!AJ128:AK128))&lt;&gt;"",IF(SUM(入力2!AJ128:AK128)&gt;=100,MID(TEXT(SUM(入力2!AJ128:AK128),"000000"),4,1),""),"")</f>
        <v/>
      </c>
      <c r="CA130" s="1063" t="str">
        <f>IF(TRIM(SUM(入力2!AJ128:AK128))&lt;&gt;"",IF(SUM(入力2!AJ128:AK128)&gt;=10,MID(TEXT(SUM(入力2!AJ128:AK128),"000000"),5,1),""),"")</f>
        <v/>
      </c>
      <c r="CB130" s="1109" t="str">
        <f>IF(TRIM(SUM(入力2!AJ128:AK128))&lt;&gt;"",IF(SUM(入力2!AJ128:AK128)&gt;=0,MID(TEXT(SUM(入力2!AJ128:AK128),"000000"),6,1),""),"0")</f>
        <v>0</v>
      </c>
      <c r="CC130" s="1095" t="str">
        <f>IF(TRIM(入力3!$AF69)&lt;&gt;"",IF(入力3!$AF69&gt;=10000000,MID(TEXT(入力3!$AF69,"00000000"),1,1),""),"")</f>
        <v/>
      </c>
      <c r="CD130" s="1097" t="str">
        <f>IF(TRIM(入力3!$AF69)&lt;&gt;"",IF(入力3!$AF69&gt;=1000000,MID(TEXT(入力3!$AF69,"00000000"),2,1),""),"")</f>
        <v/>
      </c>
      <c r="CE130" s="1059" t="str">
        <f>IF(TRIM(入力3!$AF69)&lt;&gt;"",IF(入力3!$AF69&gt;=100000,MID(TEXT(入力3!$AF69,"00000000"),3,1),""),"")</f>
        <v/>
      </c>
      <c r="CF130" s="1059" t="str">
        <f>IF(TRIM(入力3!$AF69)&lt;&gt;"",IF(入力3!$AF69&gt;=10000,MID(TEXT(入力3!$AF69,"00000000"),4,1),""),"")</f>
        <v/>
      </c>
      <c r="CG130" s="1059" t="str">
        <f>IF(TRIM(入力3!$AF69)&lt;&gt;"",IF(入力3!$AF69&gt;=1000,MID(TEXT(入力3!$AF69,"00000000"),5,1),""),"")</f>
        <v/>
      </c>
      <c r="CH130" s="1059" t="str">
        <f>IF(TRIM(入力3!$AF69)&lt;&gt;"",IF(入力3!$AF69&gt;=100,MID(TEXT(入力3!$AF69,"00000000"),6,1),""),"")</f>
        <v/>
      </c>
      <c r="CI130" s="1059" t="str">
        <f>IF(TRIM(入力3!$AF69)&lt;&gt;"",IF(入力3!$AF69&gt;=10,MID(TEXT(入力3!$AF69,"00000000"),7,1),""),"")</f>
        <v/>
      </c>
      <c r="CJ130" s="1093" t="str">
        <f>IF(TRIM(入力3!$AF69)&lt;&gt;"",IF(入力3!$AF69&gt;=1,MID(TEXT(入力3!$AF69,"00000000"),8,1),""),"0")</f>
        <v>0</v>
      </c>
      <c r="CK130" s="1060" t="str">
        <f>IF(TRIM(SUMIF(入力3!$AA$9:$AE$9,"インフレ手当",入力3!AA69:AE69))&lt;&gt;"",IF(SUMIF(入力3!$AA$9:$AE$9,"インフレ手当",入力3!AA69:AE69)&gt;=1000000,MID(TEXT(SUMIF(入力3!$AA$9:$AE$9,"インフレ手当",入力3!AA69:AE69),"00000000"),2,1),""),"")</f>
        <v/>
      </c>
      <c r="CL130" s="1059" t="str">
        <f>IF(TRIM(SUMIF(入力3!$AA$9:$AE$9,"インフレ手当",入力3!AA69:AE69))&lt;&gt;"",IF(SUMIF(入力3!$AA$9:$AE$9,"インフレ手当",入力3!AA69:AE69)&gt;=100000,MID(TEXT(SUMIF(入力3!$AA$9:$AE$9,"インフレ手当",入力3!AA69:AE69),"00000000"),3,1),""),"")</f>
        <v/>
      </c>
      <c r="CM130" s="1059" t="str">
        <f>IF(TRIM(SUMIF(入力3!$AA$9:$AE$9,"インフレ手当",入力3!AA69:AE69))&lt;&gt;"",IF(SUMIF(入力3!$AA$9:$AE$9,"インフレ手当",入力3!AA69:AE69)&gt;=10000,MID(TEXT(SUMIF(入力3!$AA$9:$AE$9,"インフレ手当",入力3!AA69:AE69),"00000000"),4,1),""),"")</f>
        <v/>
      </c>
      <c r="CN130" s="1059" t="str">
        <f>IF(TRIM(SUMIF(入力3!$AA$9:$AE$9,"インフレ手当",入力3!AA69:AE69))&lt;&gt;"",IF(SUMIF(入力3!$AA$9:$AE$9,"インフレ手当",入力3!AA69:AE69)&gt;=1000,MID(TEXT(SUMIF(入力3!$AA$9:$AE$9,"インフレ手当",入力3!AA69:AE69),"00000000"),5,1),""),"")</f>
        <v/>
      </c>
      <c r="CO130" s="1059" t="str">
        <f>IF(TRIM(SUMIF(入力3!$AA$9:$AE$9,"インフレ手当",入力3!AA69:AE69))&lt;&gt;"",IF(SUMIF(入力3!$AA$9:$AE$9,"インフレ手当",入力3!AA69:AE69)&gt;=100,MID(TEXT(SUMIF(入力3!$AA$9:$AE$9,"インフレ手当",入力3!AA69:AE69),"00000000"),6,1),""),"")</f>
        <v/>
      </c>
      <c r="CP130" s="1059" t="str">
        <f>IF(TRIM(SUMIF(入力3!$AA$9:$AE$9,"インフレ手当",入力3!AA69:AE69))&lt;&gt;"",IF(SUMIF(入力3!$AA$9:$AE$9,"インフレ手当",入力3!AA69:AE69)&gt;=10,MID(TEXT(SUMIF(入力3!$AA$9:$AE$9,"インフレ手当",入力3!AA69:AE69),"00000000"),7,1),""),"")</f>
        <v/>
      </c>
      <c r="CQ130" s="1076" t="str">
        <f>IF(TRIM(SUMIF(入力3!$AA$9:$AE$9,"インフレ手当",入力3!AA69:AE69))&lt;&gt;"",IF(SUMIF(入力3!$AA$9:$AE$9,"インフレ手当",入力3!AA69:AE69)&gt;=1,MID(TEXT(SUMIF(入力3!$AA$9:$AE$9,"インフレ手当",入力3!AA69:AE69),"00000000"),8,1),""),"0")</f>
        <v/>
      </c>
      <c r="CR130" s="1077" t="str">
        <f>IF(EO131=0,"-",IF(TRIM(入力3!Z69)&lt;&gt;"",IF(入力3!Z69&gt;=100,MID(TEXT(入力3!Z69,"000"),1,1),""),"-"))</f>
        <v>-</v>
      </c>
      <c r="CS130" s="1063" t="str">
        <f>IF(EO131=0,"-",IF(TRIM(入力3!Z69)&lt;&gt;"",IF(入力3!Z69&gt;=10,MID(TEXT(入力3!Z69,"000"),2,1),""),"-"))</f>
        <v>-</v>
      </c>
      <c r="CT130" s="1079" t="str">
        <f>IF(EO131=0,"-",IF(TRIM(入力3!Z69)&lt;&gt;"",IF(入力3!Z69&gt;=1,MID(TEXT(入力3!Z69,"000"),3,1),""),"-"))</f>
        <v>-</v>
      </c>
      <c r="CU130" s="1067"/>
      <c r="CV130" s="1068"/>
      <c r="CW130" s="1069"/>
      <c r="CX130" s="1205"/>
      <c r="CY130" s="1206"/>
      <c r="CZ130" s="1207"/>
      <c r="DA130" s="1188"/>
      <c r="DB130" s="1189"/>
      <c r="DC130" s="1189"/>
      <c r="DD130" s="1189"/>
      <c r="DE130" s="1190"/>
      <c r="DF130" s="1184"/>
      <c r="DG130" s="1188"/>
      <c r="DH130" s="1189"/>
      <c r="DI130" s="1189"/>
      <c r="DJ130" s="1190"/>
      <c r="DK130" s="1184"/>
      <c r="DL130" s="1188"/>
      <c r="DM130" s="1189"/>
      <c r="DN130" s="1189"/>
      <c r="DO130" s="1189"/>
      <c r="DP130" s="1190"/>
      <c r="DQ130" s="1184"/>
      <c r="DR130" s="1188"/>
      <c r="DS130" s="1189"/>
      <c r="DT130" s="1189"/>
      <c r="DU130" s="1189"/>
      <c r="DV130" s="1189"/>
      <c r="DW130" s="1026"/>
      <c r="DX130" s="865"/>
      <c r="DY130" s="865"/>
      <c r="DZ130" s="865"/>
      <c r="EA130" s="865"/>
      <c r="EB130" s="865"/>
      <c r="EC130" s="865"/>
      <c r="ED130" s="865"/>
      <c r="EE130" s="865"/>
      <c r="EF130" s="865"/>
      <c r="EG130" s="865"/>
      <c r="EH130" s="865"/>
      <c r="EI130" s="872"/>
      <c r="EJ130" s="862"/>
      <c r="EK130" s="862"/>
      <c r="EL130" s="865"/>
      <c r="EM130" s="865"/>
      <c r="EN130" s="865"/>
      <c r="EO130" s="865"/>
      <c r="EP130" s="835"/>
      <c r="EQ130" s="835"/>
      <c r="ER130" s="835"/>
      <c r="ES130" s="835"/>
      <c r="ET130" s="835"/>
      <c r="EU130" s="835"/>
      <c r="EV130" s="835"/>
      <c r="EW130" s="835"/>
      <c r="EX130" s="835"/>
      <c r="EY130" s="835"/>
      <c r="EZ130" s="835"/>
      <c r="FA130" s="835"/>
      <c r="FB130" s="835"/>
      <c r="FC130" s="835"/>
      <c r="FD130" s="835"/>
      <c r="FE130" s="835"/>
      <c r="FF130" s="835"/>
      <c r="FG130" s="835"/>
      <c r="FH130" s="835"/>
      <c r="FI130" s="835"/>
      <c r="FJ130" s="835"/>
      <c r="FK130" s="835"/>
      <c r="FL130" s="835"/>
      <c r="FM130" s="835"/>
      <c r="FN130" s="835"/>
      <c r="FO130" s="835"/>
      <c r="FP130" s="835"/>
      <c r="FQ130" s="835"/>
      <c r="FR130" s="835"/>
      <c r="FS130" s="835"/>
      <c r="FT130" s="835"/>
      <c r="FU130" s="835"/>
      <c r="FV130" s="835"/>
      <c r="FW130" s="835"/>
      <c r="FX130" s="835"/>
      <c r="FY130" s="835"/>
      <c r="FZ130" s="835"/>
      <c r="GA130" s="835"/>
      <c r="GB130" s="835"/>
      <c r="GC130" s="835"/>
      <c r="GD130" s="835"/>
      <c r="GE130" s="835"/>
      <c r="GF130" s="835"/>
      <c r="GG130" s="835"/>
      <c r="GH130" s="835"/>
      <c r="GI130" s="835"/>
    </row>
    <row r="131" spans="1:191" s="892" customFormat="1" ht="12" customHeight="1">
      <c r="A131" s="1231"/>
      <c r="B131" s="1233"/>
      <c r="C131" s="1235"/>
      <c r="D131" s="1238"/>
      <c r="E131" s="1239"/>
      <c r="F131" s="1239"/>
      <c r="G131" s="1239"/>
      <c r="H131" s="1239"/>
      <c r="I131" s="1239"/>
      <c r="J131" s="1239"/>
      <c r="K131" s="1256"/>
      <c r="L131" s="1258"/>
      <c r="M131" s="1279"/>
      <c r="N131" s="1199"/>
      <c r="O131" s="1262"/>
      <c r="P131" s="1262"/>
      <c r="Q131" s="1280"/>
      <c r="R131" s="1281"/>
      <c r="S131" s="1294"/>
      <c r="T131" s="1282"/>
      <c r="U131" s="1283"/>
      <c r="V131" s="1284"/>
      <c r="W131" s="1285"/>
      <c r="X131" s="1284"/>
      <c r="Y131" s="1285"/>
      <c r="Z131" s="1284"/>
      <c r="AA131" s="1285"/>
      <c r="AB131" s="1227"/>
      <c r="AC131" s="1228"/>
      <c r="AD131" s="1228"/>
      <c r="AE131" s="1229"/>
      <c r="AF131" s="1286"/>
      <c r="AG131" s="1287"/>
      <c r="AH131" s="1287"/>
      <c r="AI131" s="1288"/>
      <c r="AJ131" s="1286"/>
      <c r="AK131" s="1287"/>
      <c r="AL131" s="1287"/>
      <c r="AM131" s="1288"/>
      <c r="AN131" s="1286"/>
      <c r="AO131" s="1287"/>
      <c r="AP131" s="1287"/>
      <c r="AQ131" s="1288"/>
      <c r="AR131" s="1291"/>
      <c r="AS131" s="1292"/>
      <c r="AT131" s="1292"/>
      <c r="AU131" s="1292"/>
      <c r="AV131" s="1293"/>
      <c r="AW131" s="1196"/>
      <c r="AX131" s="1197"/>
      <c r="AY131" s="1197"/>
      <c r="AZ131" s="1197"/>
      <c r="BA131" s="1197"/>
      <c r="BB131" s="1197"/>
      <c r="BC131" s="1198"/>
      <c r="BD131" s="1196"/>
      <c r="BE131" s="1197"/>
      <c r="BF131" s="1197"/>
      <c r="BG131" s="1197"/>
      <c r="BH131" s="1197"/>
      <c r="BI131" s="1197"/>
      <c r="BJ131" s="1198"/>
      <c r="BK131" s="1078"/>
      <c r="BL131" s="1064"/>
      <c r="BM131" s="1064"/>
      <c r="BN131" s="1064"/>
      <c r="BO131" s="1064"/>
      <c r="BP131" s="1080"/>
      <c r="BQ131" s="1078"/>
      <c r="BR131" s="1064"/>
      <c r="BS131" s="1064"/>
      <c r="BT131" s="1064"/>
      <c r="BU131" s="1064"/>
      <c r="BV131" s="1080"/>
      <c r="BW131" s="1096"/>
      <c r="BX131" s="1064"/>
      <c r="BY131" s="1064"/>
      <c r="BZ131" s="1064"/>
      <c r="CA131" s="1064"/>
      <c r="CB131" s="1110"/>
      <c r="CC131" s="1096"/>
      <c r="CD131" s="1098"/>
      <c r="CE131" s="1059"/>
      <c r="CF131" s="1059"/>
      <c r="CG131" s="1059"/>
      <c r="CH131" s="1059"/>
      <c r="CI131" s="1059"/>
      <c r="CJ131" s="1093"/>
      <c r="CK131" s="1060"/>
      <c r="CL131" s="1059"/>
      <c r="CM131" s="1059"/>
      <c r="CN131" s="1059"/>
      <c r="CO131" s="1059"/>
      <c r="CP131" s="1059"/>
      <c r="CQ131" s="1076"/>
      <c r="CR131" s="1078"/>
      <c r="CS131" s="1064"/>
      <c r="CT131" s="1080"/>
      <c r="CU131" s="1070"/>
      <c r="CV131" s="1071"/>
      <c r="CW131" s="1072"/>
      <c r="CX131" s="1208"/>
      <c r="CY131" s="1209"/>
      <c r="CZ131" s="1210"/>
      <c r="DA131" s="1196"/>
      <c r="DB131" s="1197"/>
      <c r="DC131" s="1197"/>
      <c r="DD131" s="1197"/>
      <c r="DE131" s="1198"/>
      <c r="DF131" s="1199"/>
      <c r="DG131" s="1196"/>
      <c r="DH131" s="1197"/>
      <c r="DI131" s="1197"/>
      <c r="DJ131" s="1198"/>
      <c r="DK131" s="1199"/>
      <c r="DL131" s="1196"/>
      <c r="DM131" s="1197"/>
      <c r="DN131" s="1197"/>
      <c r="DO131" s="1197"/>
      <c r="DP131" s="1198"/>
      <c r="DQ131" s="1199"/>
      <c r="DR131" s="1196"/>
      <c r="DS131" s="1197"/>
      <c r="DT131" s="1197"/>
      <c r="DU131" s="1197"/>
      <c r="DV131" s="1197"/>
      <c r="DW131" s="1026"/>
      <c r="DX131" s="865"/>
      <c r="DY131" s="865"/>
      <c r="DZ131" s="865"/>
      <c r="EA131" s="865"/>
      <c r="EB131" s="865"/>
      <c r="EC131" s="865"/>
      <c r="ED131" s="865"/>
      <c r="EE131" s="865"/>
      <c r="EF131" s="865"/>
      <c r="EG131" s="865"/>
      <c r="EH131" s="865"/>
      <c r="EI131" s="872"/>
      <c r="EJ131" s="862"/>
      <c r="EK131" s="862"/>
      <c r="EL131" s="865">
        <f t="shared" ref="EL131" si="103">IF(OR(CU130=99.9,CU130=""),0,1)</f>
        <v>0</v>
      </c>
      <c r="EM131" s="865"/>
      <c r="EN131" s="865">
        <f>IF(入力3!AF69=" ",0,1)</f>
        <v>0</v>
      </c>
      <c r="EO131" s="865">
        <f>IF(EL131+EN131=0,0,1)</f>
        <v>0</v>
      </c>
      <c r="EP131" s="835"/>
      <c r="EQ131" s="835"/>
      <c r="ER131" s="835"/>
      <c r="ES131" s="835"/>
      <c r="ET131" s="835"/>
      <c r="EU131" s="835"/>
      <c r="EV131" s="835"/>
      <c r="EW131" s="835"/>
      <c r="EX131" s="835"/>
      <c r="EY131" s="835"/>
      <c r="EZ131" s="835"/>
      <c r="FA131" s="835"/>
      <c r="FB131" s="835"/>
      <c r="FC131" s="835"/>
      <c r="FD131" s="835"/>
      <c r="FE131" s="835"/>
      <c r="FF131" s="835"/>
      <c r="FG131" s="835"/>
      <c r="FH131" s="835"/>
      <c r="FI131" s="835"/>
      <c r="FJ131" s="835"/>
      <c r="FK131" s="835"/>
      <c r="FL131" s="835"/>
      <c r="FM131" s="835"/>
      <c r="FN131" s="835"/>
      <c r="FO131" s="835"/>
      <c r="FP131" s="835"/>
      <c r="FQ131" s="835"/>
      <c r="FR131" s="835"/>
      <c r="FS131" s="835"/>
      <c r="FT131" s="835"/>
      <c r="FU131" s="835"/>
      <c r="FV131" s="835"/>
      <c r="FW131" s="835"/>
      <c r="FX131" s="835"/>
      <c r="FY131" s="835"/>
      <c r="FZ131" s="835"/>
      <c r="GA131" s="835"/>
      <c r="GB131" s="835"/>
      <c r="GC131" s="835"/>
      <c r="GD131" s="835"/>
      <c r="GE131" s="835"/>
      <c r="GF131" s="835"/>
      <c r="GG131" s="835"/>
      <c r="GH131" s="835"/>
      <c r="GI131" s="835"/>
    </row>
    <row r="132" spans="1:191" s="892" customFormat="1" ht="12" customHeight="1">
      <c r="A132" s="1230"/>
      <c r="B132" s="1232">
        <v>5</v>
      </c>
      <c r="C132" s="1234">
        <v>8</v>
      </c>
      <c r="D132" s="1236"/>
      <c r="E132" s="1237"/>
      <c r="F132" s="1237"/>
      <c r="G132" s="1237"/>
      <c r="H132" s="1237"/>
      <c r="I132" s="1237"/>
      <c r="J132" s="1237"/>
      <c r="K132" s="1256" t="str">
        <f>IF(TRIM(入力1!A132)&lt;&gt;"",入力1!A132,"")</f>
        <v/>
      </c>
      <c r="L132" s="1258">
        <f>IF(TRIM(入力1!B132)&lt;&gt;"",入力1!B132,"")</f>
        <v>5</v>
      </c>
      <c r="M132" s="1260">
        <f>C132</f>
        <v>8</v>
      </c>
      <c r="N132" s="1184"/>
      <c r="O132" s="1262"/>
      <c r="P132" s="1262"/>
      <c r="Q132" s="1264"/>
      <c r="R132" s="1265"/>
      <c r="S132" s="1254"/>
      <c r="T132" s="1282"/>
      <c r="U132" s="1283"/>
      <c r="V132" s="1272"/>
      <c r="W132" s="1273"/>
      <c r="X132" s="1272"/>
      <c r="Y132" s="1273"/>
      <c r="Z132" s="1272"/>
      <c r="AA132" s="1273"/>
      <c r="AB132" s="1276"/>
      <c r="AC132" s="1277"/>
      <c r="AD132" s="1277"/>
      <c r="AE132" s="1278"/>
      <c r="AF132" s="1217"/>
      <c r="AG132" s="1218"/>
      <c r="AH132" s="1218"/>
      <c r="AI132" s="1219"/>
      <c r="AJ132" s="1217"/>
      <c r="AK132" s="1218"/>
      <c r="AL132" s="1218"/>
      <c r="AM132" s="1219"/>
      <c r="AN132" s="1217"/>
      <c r="AO132" s="1218"/>
      <c r="AP132" s="1218"/>
      <c r="AQ132" s="1219"/>
      <c r="AR132" s="1240"/>
      <c r="AS132" s="1241"/>
      <c r="AT132" s="1241"/>
      <c r="AU132" s="1241"/>
      <c r="AV132" s="1242"/>
      <c r="AW132" s="1188"/>
      <c r="AX132" s="1189"/>
      <c r="AY132" s="1189"/>
      <c r="AZ132" s="1189"/>
      <c r="BA132" s="1189"/>
      <c r="BB132" s="1189"/>
      <c r="BC132" s="1190"/>
      <c r="BD132" s="1188"/>
      <c r="BE132" s="1189"/>
      <c r="BF132" s="1189"/>
      <c r="BG132" s="1189"/>
      <c r="BH132" s="1189"/>
      <c r="BI132" s="1189"/>
      <c r="BJ132" s="1190"/>
      <c r="BK132" s="1077" t="str">
        <f>IF(TRIM(入力2!AL130)&lt;&gt;"",IF(入力2!AL130&gt;=100000,MID(TEXT(入力2!AL130,"000000"),1,1),""),"")</f>
        <v/>
      </c>
      <c r="BL132" s="1063" t="str">
        <f>IF(TRIM(入力2!AL130)&lt;&gt;"",IF(入力2!AL130&gt;=10000,MID(TEXT(入力2!AL130,"000000"),2,1),""),"")</f>
        <v/>
      </c>
      <c r="BM132" s="1063" t="str">
        <f>IF(TRIM(入力2!AL130)&lt;&gt;"",IF(入力2!AL130&gt;=1000,MID(TEXT(入力2!AL130,"000000"),3,1),""),"")</f>
        <v/>
      </c>
      <c r="BN132" s="1063" t="str">
        <f>IF(TRIM(入力2!AL130)&lt;&gt;"",IF(入力2!AL130&gt;=100,MID(TEXT(入力2!AL130,"000000"),4,1),""),"")</f>
        <v/>
      </c>
      <c r="BO132" s="1063" t="str">
        <f>IF(TRIM(入力2!AL130)&lt;&gt;"",IF(入力2!AL130&gt;=10,MID(TEXT(入力2!AL130,"000000"),5,1),""),"")</f>
        <v/>
      </c>
      <c r="BP132" s="1079" t="str">
        <f>IF(TRIM(入力2!AL130)&lt;&gt;"",IF(入力2!AL130&gt;=0,MID(TEXT(入力2!AL130,"000000"),6,1),""),"0")</f>
        <v>0</v>
      </c>
      <c r="BQ132" s="1077" t="str">
        <f>IF(TRIM(入力2!AM130)&lt;&gt;"",IF(入力2!AM130&gt;=100000,MID(TEXT(入力2!AM130,"000000"),1,1),""),"")</f>
        <v/>
      </c>
      <c r="BR132" s="1063" t="str">
        <f>IF(TRIM(入力2!AM130)&lt;&gt;"",IF(入力2!AM130&gt;=10000,MID(TEXT(入力2!AM130,"000000"),2,1),""),"")</f>
        <v/>
      </c>
      <c r="BS132" s="1063" t="str">
        <f>IF(TRIM(入力2!AM130)&lt;&gt;"",IF(入力2!AM130&gt;=1000,MID(TEXT(入力2!AM130,"000000"),3,1),""),"")</f>
        <v/>
      </c>
      <c r="BT132" s="1063" t="str">
        <f>IF(TRIM(入力2!AM130)&lt;&gt;"",IF(入力2!AM130&gt;=100,MID(TEXT(入力2!AM130,"000000"),4,1),""),"")</f>
        <v/>
      </c>
      <c r="BU132" s="1063" t="str">
        <f>IF(TRIM(入力2!AM130)&lt;&gt;"",IF(入力2!AM130&gt;=10,MID(TEXT(入力2!AM130,"000000"),5,1),""),"")</f>
        <v/>
      </c>
      <c r="BV132" s="1079" t="str">
        <f>IF(TRIM(入力2!AM130)&lt;&gt;"",IF(入力2!AM130&gt;=0,MID(TEXT(入力2!AM130,"000000"),6,1),""),"0")</f>
        <v>0</v>
      </c>
      <c r="BW132" s="1095" t="str">
        <f>IF(TRIM(SUM(入力2!AJ130:AK130))&lt;&gt;"",IF(SUM(入力2!AJ130:AK130)&gt;=100000,MID(TEXT(SUM(入力2!AJ130:AK130),"000000"),1,1),""),"")</f>
        <v/>
      </c>
      <c r="BX132" s="1063" t="str">
        <f>IF(TRIM(SUM(入力2!AJ130:AK130))&lt;&gt;"",IF(SUM(入力2!AJ130:AK130)&gt;=10000,MID(TEXT(SUM(入力2!AJ130:AK130),"000000"),2,1),""),"")</f>
        <v/>
      </c>
      <c r="BY132" s="1063" t="str">
        <f>IF(TRIM(SUM(入力2!AJ130:AK130))&lt;&gt;"",IF(SUM(入力2!AJ130:AK130)&gt;=1000,MID(TEXT(SUM(入力2!AJ130:AK130),"000000"),3,1),""),"")</f>
        <v/>
      </c>
      <c r="BZ132" s="1063" t="str">
        <f>IF(TRIM(SUM(入力2!AJ130:AK130))&lt;&gt;"",IF(SUM(入力2!AJ130:AK130)&gt;=100,MID(TEXT(SUM(入力2!AJ130:AK130),"000000"),4,1),""),"")</f>
        <v/>
      </c>
      <c r="CA132" s="1063" t="str">
        <f>IF(TRIM(SUM(入力2!AJ130:AK130))&lt;&gt;"",IF(SUM(入力2!AJ130:AK130)&gt;=10,MID(TEXT(SUM(入力2!AJ130:AK130),"000000"),5,1),""),"")</f>
        <v/>
      </c>
      <c r="CB132" s="1109" t="str">
        <f>IF(TRIM(SUM(入力2!AJ130:AK130))&lt;&gt;"",IF(SUM(入力2!AJ130:AK130)&gt;=0,MID(TEXT(SUM(入力2!AJ130:AK130),"000000"),6,1),""),"0")</f>
        <v>0</v>
      </c>
      <c r="CC132" s="1095" t="str">
        <f>IF(TRIM(入力3!$AF70)&lt;&gt;"",IF(入力3!$AF70&gt;=10000000,MID(TEXT(入力3!$AF70,"00000000"),1,1),""),"")</f>
        <v/>
      </c>
      <c r="CD132" s="1097" t="str">
        <f>IF(TRIM(入力3!$AF70)&lt;&gt;"",IF(入力3!$AF70&gt;=1000000,MID(TEXT(入力3!$AF70,"00000000"),2,1),""),"")</f>
        <v/>
      </c>
      <c r="CE132" s="1059" t="str">
        <f>IF(TRIM(入力3!$AF70)&lt;&gt;"",IF(入力3!$AF70&gt;=100000,MID(TEXT(入力3!$AF70,"00000000"),3,1),""),"")</f>
        <v/>
      </c>
      <c r="CF132" s="1059" t="str">
        <f>IF(TRIM(入力3!$AF70)&lt;&gt;"",IF(入力3!$AF70&gt;=10000,MID(TEXT(入力3!$AF70,"00000000"),4,1),""),"")</f>
        <v/>
      </c>
      <c r="CG132" s="1059" t="str">
        <f>IF(TRIM(入力3!$AF70)&lt;&gt;"",IF(入力3!$AF70&gt;=1000,MID(TEXT(入力3!$AF70,"00000000"),5,1),""),"")</f>
        <v/>
      </c>
      <c r="CH132" s="1059" t="str">
        <f>IF(TRIM(入力3!$AF70)&lt;&gt;"",IF(入力3!$AF70&gt;=100,MID(TEXT(入力3!$AF70,"00000000"),6,1),""),"")</f>
        <v/>
      </c>
      <c r="CI132" s="1059" t="str">
        <f>IF(TRIM(入力3!$AF70)&lt;&gt;"",IF(入力3!$AF70&gt;=10,MID(TEXT(入力3!$AF70,"00000000"),7,1),""),"")</f>
        <v/>
      </c>
      <c r="CJ132" s="1093" t="str">
        <f>IF(TRIM(入力3!$AF70)&lt;&gt;"",IF(入力3!$AF70&gt;=1,MID(TEXT(入力3!$AF70,"00000000"),8,1),""),"0")</f>
        <v>0</v>
      </c>
      <c r="CK132" s="1060" t="str">
        <f>IF(TRIM(SUMIF(入力3!$AA$9:$AE$9,"インフレ手当",入力3!AA70:AE70))&lt;&gt;"",IF(SUMIF(入力3!$AA$9:$AE$9,"インフレ手当",入力3!AA70:AE70)&gt;=1000000,MID(TEXT(SUMIF(入力3!$AA$9:$AE$9,"インフレ手当",入力3!AA70:AE70),"00000000"),2,1),""),"")</f>
        <v/>
      </c>
      <c r="CL132" s="1059" t="str">
        <f>IF(TRIM(SUMIF(入力3!$AA$9:$AE$9,"インフレ手当",入力3!AA70:AE70))&lt;&gt;"",IF(SUMIF(入力3!$AA$9:$AE$9,"インフレ手当",入力3!AA70:AE70)&gt;=100000,MID(TEXT(SUMIF(入力3!$AA$9:$AE$9,"インフレ手当",入力3!AA70:AE70),"00000000"),3,1),""),"")</f>
        <v/>
      </c>
      <c r="CM132" s="1059" t="str">
        <f>IF(TRIM(SUMIF(入力3!$AA$9:$AE$9,"インフレ手当",入力3!AA70:AE70))&lt;&gt;"",IF(SUMIF(入力3!$AA$9:$AE$9,"インフレ手当",入力3!AA70:AE70)&gt;=10000,MID(TEXT(SUMIF(入力3!$AA$9:$AE$9,"インフレ手当",入力3!AA70:AE70),"00000000"),4,1),""),"")</f>
        <v/>
      </c>
      <c r="CN132" s="1059" t="str">
        <f>IF(TRIM(SUMIF(入力3!$AA$9:$AE$9,"インフレ手当",入力3!AA70:AE70))&lt;&gt;"",IF(SUMIF(入力3!$AA$9:$AE$9,"インフレ手当",入力3!AA70:AE70)&gt;=1000,MID(TEXT(SUMIF(入力3!$AA$9:$AE$9,"インフレ手当",入力3!AA70:AE70),"00000000"),5,1),""),"")</f>
        <v/>
      </c>
      <c r="CO132" s="1059" t="str">
        <f>IF(TRIM(SUMIF(入力3!$AA$9:$AE$9,"インフレ手当",入力3!AA70:AE70))&lt;&gt;"",IF(SUMIF(入力3!$AA$9:$AE$9,"インフレ手当",入力3!AA70:AE70)&gt;=100,MID(TEXT(SUMIF(入力3!$AA$9:$AE$9,"インフレ手当",入力3!AA70:AE70),"00000000"),6,1),""),"")</f>
        <v/>
      </c>
      <c r="CP132" s="1059" t="str">
        <f>IF(TRIM(SUMIF(入力3!$AA$9:$AE$9,"インフレ手当",入力3!AA70:AE70))&lt;&gt;"",IF(SUMIF(入力3!$AA$9:$AE$9,"インフレ手当",入力3!AA70:AE70)&gt;=10,MID(TEXT(SUMIF(入力3!$AA$9:$AE$9,"インフレ手当",入力3!AA70:AE70),"00000000"),7,1),""),"")</f>
        <v/>
      </c>
      <c r="CQ132" s="1076" t="str">
        <f>IF(TRIM(SUMIF(入力3!$AA$9:$AE$9,"インフレ手当",入力3!AA70:AE70))&lt;&gt;"",IF(SUMIF(入力3!$AA$9:$AE$9,"インフレ手当",入力3!AA70:AE70)&gt;=1,MID(TEXT(SUMIF(入力3!$AA$9:$AE$9,"インフレ手当",入力3!AA70:AE70),"00000000"),8,1),""),"0")</f>
        <v/>
      </c>
      <c r="CR132" s="1077" t="str">
        <f>IF(EO133=0,"-",IF(TRIM(入力3!Z70)&lt;&gt;"",IF(入力3!Z70&gt;=100,MID(TEXT(入力3!Z70,"000"),1,1),""),"-"))</f>
        <v>-</v>
      </c>
      <c r="CS132" s="1063" t="str">
        <f>IF(EO133=0,"-",IF(TRIM(入力3!Z70)&lt;&gt;"",IF(入力3!Z70&gt;=10,MID(TEXT(入力3!Z70,"000"),2,1),""),"-"))</f>
        <v>-</v>
      </c>
      <c r="CT132" s="1079" t="str">
        <f>IF(EO133=0,"-",IF(TRIM(入力3!Z70)&lt;&gt;"",IF(入力3!Z70&gt;=1,MID(TEXT(入力3!Z70,"000"),3,1),""),"-"))</f>
        <v>-</v>
      </c>
      <c r="CU132" s="1067"/>
      <c r="CV132" s="1068"/>
      <c r="CW132" s="1069"/>
      <c r="CX132" s="1205"/>
      <c r="CY132" s="1206"/>
      <c r="CZ132" s="1207"/>
      <c r="DA132" s="1188"/>
      <c r="DB132" s="1189"/>
      <c r="DC132" s="1189"/>
      <c r="DD132" s="1189"/>
      <c r="DE132" s="1190"/>
      <c r="DF132" s="1184"/>
      <c r="DG132" s="1188"/>
      <c r="DH132" s="1189"/>
      <c r="DI132" s="1189"/>
      <c r="DJ132" s="1190"/>
      <c r="DK132" s="1184"/>
      <c r="DL132" s="1188"/>
      <c r="DM132" s="1189"/>
      <c r="DN132" s="1189"/>
      <c r="DO132" s="1189"/>
      <c r="DP132" s="1190"/>
      <c r="DQ132" s="1184"/>
      <c r="DR132" s="1188"/>
      <c r="DS132" s="1189"/>
      <c r="DT132" s="1189"/>
      <c r="DU132" s="1189"/>
      <c r="DV132" s="1189"/>
      <c r="DW132" s="1026"/>
      <c r="DX132" s="865"/>
      <c r="DY132" s="865"/>
      <c r="DZ132" s="865"/>
      <c r="EA132" s="865"/>
      <c r="EB132" s="865"/>
      <c r="EC132" s="865"/>
      <c r="ED132" s="865"/>
      <c r="EE132" s="865"/>
      <c r="EF132" s="865"/>
      <c r="EG132" s="865"/>
      <c r="EH132" s="865"/>
      <c r="EI132" s="872"/>
      <c r="EJ132" s="862"/>
      <c r="EK132" s="862"/>
      <c r="EL132" s="865"/>
      <c r="EM132" s="865"/>
      <c r="EN132" s="865"/>
      <c r="EO132" s="865"/>
      <c r="EP132" s="835"/>
      <c r="EQ132" s="835"/>
      <c r="ER132" s="835"/>
      <c r="ES132" s="835"/>
      <c r="ET132" s="835"/>
      <c r="EU132" s="835"/>
      <c r="EV132" s="835"/>
      <c r="EW132" s="835"/>
      <c r="EX132" s="835"/>
      <c r="EY132" s="835"/>
      <c r="EZ132" s="835"/>
      <c r="FA132" s="835"/>
      <c r="FB132" s="835"/>
      <c r="FC132" s="835"/>
      <c r="FD132" s="835"/>
      <c r="FE132" s="835"/>
      <c r="FF132" s="835"/>
      <c r="FG132" s="835"/>
      <c r="FH132" s="835"/>
      <c r="FI132" s="835"/>
      <c r="FJ132" s="835"/>
      <c r="FK132" s="835"/>
      <c r="FL132" s="835"/>
      <c r="FM132" s="835"/>
      <c r="FN132" s="835"/>
      <c r="FO132" s="835"/>
      <c r="FP132" s="835"/>
      <c r="FQ132" s="835"/>
      <c r="FR132" s="835"/>
      <c r="FS132" s="835"/>
      <c r="FT132" s="835"/>
      <c r="FU132" s="835"/>
      <c r="FV132" s="835"/>
      <c r="FW132" s="835"/>
      <c r="FX132" s="835"/>
      <c r="FY132" s="835"/>
      <c r="FZ132" s="835"/>
      <c r="GA132" s="835"/>
      <c r="GB132" s="835"/>
      <c r="GC132" s="835"/>
      <c r="GD132" s="835"/>
      <c r="GE132" s="835"/>
      <c r="GF132" s="835"/>
      <c r="GG132" s="835"/>
      <c r="GH132" s="835"/>
      <c r="GI132" s="835"/>
    </row>
    <row r="133" spans="1:191" s="892" customFormat="1" ht="12" customHeight="1">
      <c r="A133" s="1231"/>
      <c r="B133" s="1233"/>
      <c r="C133" s="1235"/>
      <c r="D133" s="1238"/>
      <c r="E133" s="1239"/>
      <c r="F133" s="1239"/>
      <c r="G133" s="1239"/>
      <c r="H133" s="1239"/>
      <c r="I133" s="1239"/>
      <c r="J133" s="1239"/>
      <c r="K133" s="1256"/>
      <c r="L133" s="1258"/>
      <c r="M133" s="1279"/>
      <c r="N133" s="1199"/>
      <c r="O133" s="1262"/>
      <c r="P133" s="1262"/>
      <c r="Q133" s="1280"/>
      <c r="R133" s="1281"/>
      <c r="S133" s="1294"/>
      <c r="T133" s="1282"/>
      <c r="U133" s="1283"/>
      <c r="V133" s="1284"/>
      <c r="W133" s="1285"/>
      <c r="X133" s="1284"/>
      <c r="Y133" s="1285"/>
      <c r="Z133" s="1284"/>
      <c r="AA133" s="1285"/>
      <c r="AB133" s="1227"/>
      <c r="AC133" s="1228"/>
      <c r="AD133" s="1228"/>
      <c r="AE133" s="1229"/>
      <c r="AF133" s="1286"/>
      <c r="AG133" s="1287"/>
      <c r="AH133" s="1287"/>
      <c r="AI133" s="1288"/>
      <c r="AJ133" s="1286"/>
      <c r="AK133" s="1287"/>
      <c r="AL133" s="1287"/>
      <c r="AM133" s="1288"/>
      <c r="AN133" s="1286"/>
      <c r="AO133" s="1287"/>
      <c r="AP133" s="1287"/>
      <c r="AQ133" s="1288"/>
      <c r="AR133" s="1291"/>
      <c r="AS133" s="1292"/>
      <c r="AT133" s="1292"/>
      <c r="AU133" s="1292"/>
      <c r="AV133" s="1293"/>
      <c r="AW133" s="1196"/>
      <c r="AX133" s="1197"/>
      <c r="AY133" s="1197"/>
      <c r="AZ133" s="1197"/>
      <c r="BA133" s="1197"/>
      <c r="BB133" s="1197"/>
      <c r="BC133" s="1198"/>
      <c r="BD133" s="1196"/>
      <c r="BE133" s="1197"/>
      <c r="BF133" s="1197"/>
      <c r="BG133" s="1197"/>
      <c r="BH133" s="1197"/>
      <c r="BI133" s="1197"/>
      <c r="BJ133" s="1198"/>
      <c r="BK133" s="1078"/>
      <c r="BL133" s="1064"/>
      <c r="BM133" s="1064"/>
      <c r="BN133" s="1064"/>
      <c r="BO133" s="1064"/>
      <c r="BP133" s="1080"/>
      <c r="BQ133" s="1078"/>
      <c r="BR133" s="1064"/>
      <c r="BS133" s="1064"/>
      <c r="BT133" s="1064"/>
      <c r="BU133" s="1064"/>
      <c r="BV133" s="1080"/>
      <c r="BW133" s="1096"/>
      <c r="BX133" s="1064"/>
      <c r="BY133" s="1064"/>
      <c r="BZ133" s="1064"/>
      <c r="CA133" s="1064"/>
      <c r="CB133" s="1110"/>
      <c r="CC133" s="1096"/>
      <c r="CD133" s="1098"/>
      <c r="CE133" s="1059"/>
      <c r="CF133" s="1059"/>
      <c r="CG133" s="1059"/>
      <c r="CH133" s="1059"/>
      <c r="CI133" s="1059"/>
      <c r="CJ133" s="1093"/>
      <c r="CK133" s="1060"/>
      <c r="CL133" s="1059"/>
      <c r="CM133" s="1059"/>
      <c r="CN133" s="1059"/>
      <c r="CO133" s="1059"/>
      <c r="CP133" s="1059"/>
      <c r="CQ133" s="1076"/>
      <c r="CR133" s="1078"/>
      <c r="CS133" s="1064"/>
      <c r="CT133" s="1080"/>
      <c r="CU133" s="1070"/>
      <c r="CV133" s="1071"/>
      <c r="CW133" s="1072"/>
      <c r="CX133" s="1208"/>
      <c r="CY133" s="1209"/>
      <c r="CZ133" s="1210"/>
      <c r="DA133" s="1196"/>
      <c r="DB133" s="1197"/>
      <c r="DC133" s="1197"/>
      <c r="DD133" s="1197"/>
      <c r="DE133" s="1198"/>
      <c r="DF133" s="1199"/>
      <c r="DG133" s="1196"/>
      <c r="DH133" s="1197"/>
      <c r="DI133" s="1197"/>
      <c r="DJ133" s="1198"/>
      <c r="DK133" s="1199"/>
      <c r="DL133" s="1196"/>
      <c r="DM133" s="1197"/>
      <c r="DN133" s="1197"/>
      <c r="DO133" s="1197"/>
      <c r="DP133" s="1198"/>
      <c r="DQ133" s="1199"/>
      <c r="DR133" s="1196"/>
      <c r="DS133" s="1197"/>
      <c r="DT133" s="1197"/>
      <c r="DU133" s="1197"/>
      <c r="DV133" s="1197"/>
      <c r="DW133" s="1026"/>
      <c r="DX133" s="865"/>
      <c r="DY133" s="865"/>
      <c r="DZ133" s="865"/>
      <c r="EA133" s="865"/>
      <c r="EB133" s="865"/>
      <c r="EC133" s="865"/>
      <c r="ED133" s="865"/>
      <c r="EE133" s="865"/>
      <c r="EF133" s="865"/>
      <c r="EG133" s="865"/>
      <c r="EH133" s="865"/>
      <c r="EI133" s="872"/>
      <c r="EJ133" s="862"/>
      <c r="EK133" s="862"/>
      <c r="EL133" s="865">
        <f t="shared" ref="EL133" si="104">IF(OR(CU132=99.9,CU132=""),0,1)</f>
        <v>0</v>
      </c>
      <c r="EM133" s="865"/>
      <c r="EN133" s="865">
        <f>IF(入力3!AF70=" ",0,1)</f>
        <v>0</v>
      </c>
      <c r="EO133" s="865">
        <f>IF(EL133+EN133=0,0,1)</f>
        <v>0</v>
      </c>
      <c r="EP133" s="835"/>
      <c r="EQ133" s="835"/>
      <c r="ER133" s="835"/>
      <c r="ES133" s="835"/>
      <c r="ET133" s="835"/>
      <c r="EU133" s="835"/>
      <c r="EV133" s="835"/>
      <c r="EW133" s="835"/>
      <c r="EX133" s="835"/>
      <c r="EY133" s="835"/>
      <c r="EZ133" s="835"/>
      <c r="FA133" s="835"/>
      <c r="FB133" s="835"/>
      <c r="FC133" s="835"/>
      <c r="FD133" s="835"/>
      <c r="FE133" s="835"/>
      <c r="FF133" s="835"/>
      <c r="FG133" s="835"/>
      <c r="FH133" s="835"/>
      <c r="FI133" s="835"/>
      <c r="FJ133" s="835"/>
      <c r="FK133" s="835"/>
      <c r="FL133" s="835"/>
      <c r="FM133" s="835"/>
      <c r="FN133" s="835"/>
      <c r="FO133" s="835"/>
      <c r="FP133" s="835"/>
      <c r="FQ133" s="835"/>
      <c r="FR133" s="835"/>
      <c r="FS133" s="835"/>
      <c r="FT133" s="835"/>
      <c r="FU133" s="835"/>
      <c r="FV133" s="835"/>
      <c r="FW133" s="835"/>
      <c r="FX133" s="835"/>
      <c r="FY133" s="835"/>
      <c r="FZ133" s="835"/>
      <c r="GA133" s="835"/>
      <c r="GB133" s="835"/>
      <c r="GC133" s="835"/>
      <c r="GD133" s="835"/>
      <c r="GE133" s="835"/>
      <c r="GF133" s="835"/>
      <c r="GG133" s="835"/>
      <c r="GH133" s="835"/>
      <c r="GI133" s="835"/>
    </row>
    <row r="134" spans="1:191" s="892" customFormat="1" ht="12" customHeight="1">
      <c r="A134" s="1230"/>
      <c r="B134" s="1232">
        <v>5</v>
      </c>
      <c r="C134" s="1234">
        <v>9</v>
      </c>
      <c r="D134" s="1236"/>
      <c r="E134" s="1237"/>
      <c r="F134" s="1237"/>
      <c r="G134" s="1237"/>
      <c r="H134" s="1237"/>
      <c r="I134" s="1237"/>
      <c r="J134" s="1237"/>
      <c r="K134" s="1256" t="str">
        <f>IF(TRIM(入力1!A134)&lt;&gt;"",入力1!A134,"")</f>
        <v/>
      </c>
      <c r="L134" s="1258">
        <f>IF(TRIM(入力1!B134)&lt;&gt;"",入力1!B134,"")</f>
        <v>5</v>
      </c>
      <c r="M134" s="1260">
        <f>C134</f>
        <v>9</v>
      </c>
      <c r="N134" s="1184"/>
      <c r="O134" s="1262"/>
      <c r="P134" s="1262"/>
      <c r="Q134" s="1264"/>
      <c r="R134" s="1265"/>
      <c r="S134" s="1254"/>
      <c r="T134" s="1282"/>
      <c r="U134" s="1283"/>
      <c r="V134" s="1272"/>
      <c r="W134" s="1273"/>
      <c r="X134" s="1272"/>
      <c r="Y134" s="1273"/>
      <c r="Z134" s="1272"/>
      <c r="AA134" s="1273"/>
      <c r="AB134" s="1276"/>
      <c r="AC134" s="1277"/>
      <c r="AD134" s="1277"/>
      <c r="AE134" s="1278"/>
      <c r="AF134" s="1217"/>
      <c r="AG134" s="1218"/>
      <c r="AH134" s="1218"/>
      <c r="AI134" s="1219"/>
      <c r="AJ134" s="1217"/>
      <c r="AK134" s="1218"/>
      <c r="AL134" s="1218"/>
      <c r="AM134" s="1219"/>
      <c r="AN134" s="1217"/>
      <c r="AO134" s="1218"/>
      <c r="AP134" s="1218"/>
      <c r="AQ134" s="1219"/>
      <c r="AR134" s="1240"/>
      <c r="AS134" s="1241"/>
      <c r="AT134" s="1241"/>
      <c r="AU134" s="1241"/>
      <c r="AV134" s="1242"/>
      <c r="AW134" s="1188"/>
      <c r="AX134" s="1189"/>
      <c r="AY134" s="1189"/>
      <c r="AZ134" s="1189"/>
      <c r="BA134" s="1189"/>
      <c r="BB134" s="1189"/>
      <c r="BC134" s="1190"/>
      <c r="BD134" s="1188"/>
      <c r="BE134" s="1189"/>
      <c r="BF134" s="1189"/>
      <c r="BG134" s="1189"/>
      <c r="BH134" s="1189"/>
      <c r="BI134" s="1189"/>
      <c r="BJ134" s="1190"/>
      <c r="BK134" s="1077" t="str">
        <f>IF(TRIM(入力2!AL132)&lt;&gt;"",IF(入力2!AL132&gt;=100000,MID(TEXT(入力2!AL132,"000000"),1,1),""),"")</f>
        <v/>
      </c>
      <c r="BL134" s="1063" t="str">
        <f>IF(TRIM(入力2!AL132)&lt;&gt;"",IF(入力2!AL132&gt;=10000,MID(TEXT(入力2!AL132,"000000"),2,1),""),"")</f>
        <v/>
      </c>
      <c r="BM134" s="1063" t="str">
        <f>IF(TRIM(入力2!AL132)&lt;&gt;"",IF(入力2!AL132&gt;=1000,MID(TEXT(入力2!AL132,"000000"),3,1),""),"")</f>
        <v/>
      </c>
      <c r="BN134" s="1063" t="str">
        <f>IF(TRIM(入力2!AL132)&lt;&gt;"",IF(入力2!AL132&gt;=100,MID(TEXT(入力2!AL132,"000000"),4,1),""),"")</f>
        <v/>
      </c>
      <c r="BO134" s="1063" t="str">
        <f>IF(TRIM(入力2!AL132)&lt;&gt;"",IF(入力2!AL132&gt;=10,MID(TEXT(入力2!AL132,"000000"),5,1),""),"")</f>
        <v/>
      </c>
      <c r="BP134" s="1079" t="str">
        <f>IF(TRIM(入力2!AL132)&lt;&gt;"",IF(入力2!AL132&gt;=0,MID(TEXT(入力2!AL132,"000000"),6,1),""),"0")</f>
        <v>0</v>
      </c>
      <c r="BQ134" s="1077" t="str">
        <f>IF(TRIM(入力2!AM132)&lt;&gt;"",IF(入力2!AM132&gt;=100000,MID(TEXT(入力2!AM132,"000000"),1,1),""),"")</f>
        <v/>
      </c>
      <c r="BR134" s="1063" t="str">
        <f>IF(TRIM(入力2!AM132)&lt;&gt;"",IF(入力2!AM132&gt;=10000,MID(TEXT(入力2!AM132,"000000"),2,1),""),"")</f>
        <v/>
      </c>
      <c r="BS134" s="1063" t="str">
        <f>IF(TRIM(入力2!AM132)&lt;&gt;"",IF(入力2!AM132&gt;=1000,MID(TEXT(入力2!AM132,"000000"),3,1),""),"")</f>
        <v/>
      </c>
      <c r="BT134" s="1063" t="str">
        <f>IF(TRIM(入力2!AM132)&lt;&gt;"",IF(入力2!AM132&gt;=100,MID(TEXT(入力2!AM132,"000000"),4,1),""),"")</f>
        <v/>
      </c>
      <c r="BU134" s="1063" t="str">
        <f>IF(TRIM(入力2!AM132)&lt;&gt;"",IF(入力2!AM132&gt;=10,MID(TEXT(入力2!AM132,"000000"),5,1),""),"")</f>
        <v/>
      </c>
      <c r="BV134" s="1079" t="str">
        <f>IF(TRIM(入力2!AM132)&lt;&gt;"",IF(入力2!AM132&gt;=0,MID(TEXT(入力2!AM132,"000000"),6,1),""),"0")</f>
        <v>0</v>
      </c>
      <c r="BW134" s="1095" t="str">
        <f>IF(TRIM(SUM(入力2!AJ132:AK132))&lt;&gt;"",IF(SUM(入力2!AJ132:AK132)&gt;=100000,MID(TEXT(SUM(入力2!AJ132:AK132),"000000"),1,1),""),"")</f>
        <v/>
      </c>
      <c r="BX134" s="1063" t="str">
        <f>IF(TRIM(SUM(入力2!AJ132:AK132))&lt;&gt;"",IF(SUM(入力2!AJ132:AK132)&gt;=10000,MID(TEXT(SUM(入力2!AJ132:AK132),"000000"),2,1),""),"")</f>
        <v/>
      </c>
      <c r="BY134" s="1063" t="str">
        <f>IF(TRIM(SUM(入力2!AJ132:AK132))&lt;&gt;"",IF(SUM(入力2!AJ132:AK132)&gt;=1000,MID(TEXT(SUM(入力2!AJ132:AK132),"000000"),3,1),""),"")</f>
        <v/>
      </c>
      <c r="BZ134" s="1063" t="str">
        <f>IF(TRIM(SUM(入力2!AJ132:AK132))&lt;&gt;"",IF(SUM(入力2!AJ132:AK132)&gt;=100,MID(TEXT(SUM(入力2!AJ132:AK132),"000000"),4,1),""),"")</f>
        <v/>
      </c>
      <c r="CA134" s="1063" t="str">
        <f>IF(TRIM(SUM(入力2!AJ132:AK132))&lt;&gt;"",IF(SUM(入力2!AJ132:AK132)&gt;=10,MID(TEXT(SUM(入力2!AJ132:AK132),"000000"),5,1),""),"")</f>
        <v/>
      </c>
      <c r="CB134" s="1109" t="str">
        <f>IF(TRIM(SUM(入力2!AJ132:AK132))&lt;&gt;"",IF(SUM(入力2!AJ132:AK132)&gt;=0,MID(TEXT(SUM(入力2!AJ132:AK132),"000000"),6,1),""),"0")</f>
        <v>0</v>
      </c>
      <c r="CC134" s="1095" t="str">
        <f>IF(TRIM(入力3!$AF71)&lt;&gt;"",IF(入力3!$AF71&gt;=10000000,MID(TEXT(入力3!$AF71,"00000000"),1,1),""),"")</f>
        <v/>
      </c>
      <c r="CD134" s="1097" t="str">
        <f>IF(TRIM(入力3!$AF71)&lt;&gt;"",IF(入力3!$AF71&gt;=1000000,MID(TEXT(入力3!$AF71,"00000000"),2,1),""),"")</f>
        <v/>
      </c>
      <c r="CE134" s="1059" t="str">
        <f>IF(TRIM(入力3!$AF71)&lt;&gt;"",IF(入力3!$AF71&gt;=100000,MID(TEXT(入力3!$AF71,"00000000"),3,1),""),"")</f>
        <v/>
      </c>
      <c r="CF134" s="1059" t="str">
        <f>IF(TRIM(入力3!$AF71)&lt;&gt;"",IF(入力3!$AF71&gt;=10000,MID(TEXT(入力3!$AF71,"00000000"),4,1),""),"")</f>
        <v/>
      </c>
      <c r="CG134" s="1059" t="str">
        <f>IF(TRIM(入力3!$AF71)&lt;&gt;"",IF(入力3!$AF71&gt;=1000,MID(TEXT(入力3!$AF71,"00000000"),5,1),""),"")</f>
        <v/>
      </c>
      <c r="CH134" s="1059" t="str">
        <f>IF(TRIM(入力3!$AF71)&lt;&gt;"",IF(入力3!$AF71&gt;=100,MID(TEXT(入力3!$AF71,"00000000"),6,1),""),"")</f>
        <v/>
      </c>
      <c r="CI134" s="1059" t="str">
        <f>IF(TRIM(入力3!$AF71)&lt;&gt;"",IF(入力3!$AF71&gt;=10,MID(TEXT(入力3!$AF71,"00000000"),7,1),""),"")</f>
        <v/>
      </c>
      <c r="CJ134" s="1093" t="str">
        <f>IF(TRIM(入力3!$AF71)&lt;&gt;"",IF(入力3!$AF71&gt;=1,MID(TEXT(入力3!$AF71,"00000000"),8,1),""),"0")</f>
        <v>0</v>
      </c>
      <c r="CK134" s="1060" t="str">
        <f>IF(TRIM(SUMIF(入力3!$AA$9:$AE$9,"インフレ手当",入力3!AA71:AE71))&lt;&gt;"",IF(SUMIF(入力3!$AA$9:$AE$9,"インフレ手当",入力3!AA71:AE71)&gt;=1000000,MID(TEXT(SUMIF(入力3!$AA$9:$AE$9,"インフレ手当",入力3!AA71:AE71),"00000000"),2,1),""),"")</f>
        <v/>
      </c>
      <c r="CL134" s="1059" t="str">
        <f>IF(TRIM(SUMIF(入力3!$AA$9:$AE$9,"インフレ手当",入力3!AA71:AE71))&lt;&gt;"",IF(SUMIF(入力3!$AA$9:$AE$9,"インフレ手当",入力3!AA71:AE71)&gt;=100000,MID(TEXT(SUMIF(入力3!$AA$9:$AE$9,"インフレ手当",入力3!AA71:AE71),"00000000"),3,1),""),"")</f>
        <v/>
      </c>
      <c r="CM134" s="1059" t="str">
        <f>IF(TRIM(SUMIF(入力3!$AA$9:$AE$9,"インフレ手当",入力3!AA71:AE71))&lt;&gt;"",IF(SUMIF(入力3!$AA$9:$AE$9,"インフレ手当",入力3!AA71:AE71)&gt;=10000,MID(TEXT(SUMIF(入力3!$AA$9:$AE$9,"インフレ手当",入力3!AA71:AE71),"00000000"),4,1),""),"")</f>
        <v/>
      </c>
      <c r="CN134" s="1059" t="str">
        <f>IF(TRIM(SUMIF(入力3!$AA$9:$AE$9,"インフレ手当",入力3!AA71:AE71))&lt;&gt;"",IF(SUMIF(入力3!$AA$9:$AE$9,"インフレ手当",入力3!AA71:AE71)&gt;=1000,MID(TEXT(SUMIF(入力3!$AA$9:$AE$9,"インフレ手当",入力3!AA71:AE71),"00000000"),5,1),""),"")</f>
        <v/>
      </c>
      <c r="CO134" s="1059" t="str">
        <f>IF(TRIM(SUMIF(入力3!$AA$9:$AE$9,"インフレ手当",入力3!AA71:AE71))&lt;&gt;"",IF(SUMIF(入力3!$AA$9:$AE$9,"インフレ手当",入力3!AA71:AE71)&gt;=100,MID(TEXT(SUMIF(入力3!$AA$9:$AE$9,"インフレ手当",入力3!AA71:AE71),"00000000"),6,1),""),"")</f>
        <v/>
      </c>
      <c r="CP134" s="1059" t="str">
        <f>IF(TRIM(SUMIF(入力3!$AA$9:$AE$9,"インフレ手当",入力3!AA71:AE71))&lt;&gt;"",IF(SUMIF(入力3!$AA$9:$AE$9,"インフレ手当",入力3!AA71:AE71)&gt;=10,MID(TEXT(SUMIF(入力3!$AA$9:$AE$9,"インフレ手当",入力3!AA71:AE71),"00000000"),7,1),""),"")</f>
        <v/>
      </c>
      <c r="CQ134" s="1076" t="str">
        <f>IF(TRIM(SUMIF(入力3!$AA$9:$AE$9,"インフレ手当",入力3!AA71:AE71))&lt;&gt;"",IF(SUMIF(入力3!$AA$9:$AE$9,"インフレ手当",入力3!AA71:AE71)&gt;=1,MID(TEXT(SUMIF(入力3!$AA$9:$AE$9,"インフレ手当",入力3!AA71:AE71),"00000000"),8,1),""),"0")</f>
        <v/>
      </c>
      <c r="CR134" s="1077" t="str">
        <f>IF(EO135=0,"-",IF(TRIM(入力3!Z71)&lt;&gt;"",IF(入力3!Z71&gt;=100,MID(TEXT(入力3!Z71,"000"),1,1),""),"-"))</f>
        <v>-</v>
      </c>
      <c r="CS134" s="1063" t="str">
        <f>IF(EO135=0,"-",IF(TRIM(入力3!Z71)&lt;&gt;"",IF(入力3!Z71&gt;=10,MID(TEXT(入力3!Z71,"000"),2,1),""),"-"))</f>
        <v>-</v>
      </c>
      <c r="CT134" s="1079" t="str">
        <f>IF(EO135=0,"-",IF(TRIM(入力3!Z71)&lt;&gt;"",IF(入力3!Z71&gt;=1,MID(TEXT(入力3!Z71,"000"),3,1),""),"-"))</f>
        <v>-</v>
      </c>
      <c r="CU134" s="1067"/>
      <c r="CV134" s="1068"/>
      <c r="CW134" s="1069"/>
      <c r="CX134" s="1205"/>
      <c r="CY134" s="1206"/>
      <c r="CZ134" s="1207"/>
      <c r="DA134" s="1188"/>
      <c r="DB134" s="1189"/>
      <c r="DC134" s="1189"/>
      <c r="DD134" s="1189"/>
      <c r="DE134" s="1190"/>
      <c r="DF134" s="1184"/>
      <c r="DG134" s="1188"/>
      <c r="DH134" s="1189"/>
      <c r="DI134" s="1189"/>
      <c r="DJ134" s="1190"/>
      <c r="DK134" s="1184"/>
      <c r="DL134" s="1188"/>
      <c r="DM134" s="1189"/>
      <c r="DN134" s="1189"/>
      <c r="DO134" s="1189"/>
      <c r="DP134" s="1190"/>
      <c r="DQ134" s="1184"/>
      <c r="DR134" s="1188"/>
      <c r="DS134" s="1189"/>
      <c r="DT134" s="1189"/>
      <c r="DU134" s="1189"/>
      <c r="DV134" s="1189"/>
      <c r="DW134" s="1026"/>
      <c r="DX134" s="865"/>
      <c r="DY134" s="865"/>
      <c r="DZ134" s="865"/>
      <c r="EA134" s="865"/>
      <c r="EB134" s="865"/>
      <c r="EC134" s="865"/>
      <c r="ED134" s="865"/>
      <c r="EE134" s="865"/>
      <c r="EF134" s="865"/>
      <c r="EG134" s="865"/>
      <c r="EH134" s="865"/>
      <c r="EI134" s="865"/>
      <c r="EJ134" s="862"/>
      <c r="EK134" s="862"/>
      <c r="EL134" s="865"/>
      <c r="EM134" s="865"/>
      <c r="EN134" s="865"/>
      <c r="EO134" s="865"/>
      <c r="EP134" s="835"/>
      <c r="EQ134" s="835"/>
      <c r="ER134" s="835"/>
      <c r="ES134" s="835"/>
      <c r="ET134" s="835"/>
      <c r="EU134" s="835"/>
      <c r="EV134" s="835"/>
      <c r="EW134" s="835"/>
      <c r="EX134" s="835"/>
      <c r="EY134" s="835"/>
      <c r="EZ134" s="835"/>
      <c r="FA134" s="835"/>
      <c r="FB134" s="835"/>
      <c r="FC134" s="835"/>
      <c r="FD134" s="835"/>
      <c r="FE134" s="835"/>
      <c r="FF134" s="835"/>
      <c r="FG134" s="835"/>
      <c r="FH134" s="835"/>
      <c r="FI134" s="835"/>
      <c r="FJ134" s="835"/>
      <c r="FK134" s="835"/>
      <c r="FL134" s="835"/>
      <c r="FM134" s="835"/>
      <c r="FN134" s="835"/>
      <c r="FO134" s="835"/>
      <c r="FP134" s="835"/>
      <c r="FQ134" s="835"/>
      <c r="FR134" s="835"/>
      <c r="FS134" s="835"/>
      <c r="FT134" s="835"/>
      <c r="FU134" s="835"/>
      <c r="FV134" s="835"/>
      <c r="FW134" s="835"/>
      <c r="FX134" s="835"/>
      <c r="FY134" s="835"/>
      <c r="FZ134" s="835"/>
      <c r="GA134" s="835"/>
      <c r="GB134" s="835"/>
      <c r="GC134" s="835"/>
      <c r="GD134" s="835"/>
      <c r="GE134" s="835"/>
      <c r="GF134" s="835"/>
      <c r="GG134" s="835"/>
      <c r="GH134" s="835"/>
      <c r="GI134" s="835"/>
    </row>
    <row r="135" spans="1:191" s="892" customFormat="1" ht="12" customHeight="1">
      <c r="A135" s="1231"/>
      <c r="B135" s="1233"/>
      <c r="C135" s="1235"/>
      <c r="D135" s="1238"/>
      <c r="E135" s="1239"/>
      <c r="F135" s="1239"/>
      <c r="G135" s="1239"/>
      <c r="H135" s="1239"/>
      <c r="I135" s="1239"/>
      <c r="J135" s="1239"/>
      <c r="K135" s="1256"/>
      <c r="L135" s="1258"/>
      <c r="M135" s="1279"/>
      <c r="N135" s="1199"/>
      <c r="O135" s="1262"/>
      <c r="P135" s="1262"/>
      <c r="Q135" s="1280"/>
      <c r="R135" s="1281"/>
      <c r="S135" s="1294"/>
      <c r="T135" s="1282"/>
      <c r="U135" s="1283"/>
      <c r="V135" s="1284"/>
      <c r="W135" s="1285"/>
      <c r="X135" s="1284"/>
      <c r="Y135" s="1285"/>
      <c r="Z135" s="1284"/>
      <c r="AA135" s="1285"/>
      <c r="AB135" s="1227"/>
      <c r="AC135" s="1228"/>
      <c r="AD135" s="1228"/>
      <c r="AE135" s="1229"/>
      <c r="AF135" s="1286"/>
      <c r="AG135" s="1287"/>
      <c r="AH135" s="1287"/>
      <c r="AI135" s="1288"/>
      <c r="AJ135" s="1286"/>
      <c r="AK135" s="1287"/>
      <c r="AL135" s="1287"/>
      <c r="AM135" s="1288"/>
      <c r="AN135" s="1286"/>
      <c r="AO135" s="1287"/>
      <c r="AP135" s="1287"/>
      <c r="AQ135" s="1288"/>
      <c r="AR135" s="1291"/>
      <c r="AS135" s="1292"/>
      <c r="AT135" s="1292"/>
      <c r="AU135" s="1292"/>
      <c r="AV135" s="1293"/>
      <c r="AW135" s="1196"/>
      <c r="AX135" s="1197"/>
      <c r="AY135" s="1197"/>
      <c r="AZ135" s="1197"/>
      <c r="BA135" s="1197"/>
      <c r="BB135" s="1197"/>
      <c r="BC135" s="1198"/>
      <c r="BD135" s="1196"/>
      <c r="BE135" s="1197"/>
      <c r="BF135" s="1197"/>
      <c r="BG135" s="1197"/>
      <c r="BH135" s="1197"/>
      <c r="BI135" s="1197"/>
      <c r="BJ135" s="1198"/>
      <c r="BK135" s="1078"/>
      <c r="BL135" s="1064"/>
      <c r="BM135" s="1064"/>
      <c r="BN135" s="1064"/>
      <c r="BO135" s="1064"/>
      <c r="BP135" s="1080"/>
      <c r="BQ135" s="1078"/>
      <c r="BR135" s="1064"/>
      <c r="BS135" s="1064"/>
      <c r="BT135" s="1064"/>
      <c r="BU135" s="1064"/>
      <c r="BV135" s="1080"/>
      <c r="BW135" s="1096"/>
      <c r="BX135" s="1064"/>
      <c r="BY135" s="1064"/>
      <c r="BZ135" s="1064"/>
      <c r="CA135" s="1064"/>
      <c r="CB135" s="1110"/>
      <c r="CC135" s="1096"/>
      <c r="CD135" s="1098"/>
      <c r="CE135" s="1059"/>
      <c r="CF135" s="1059"/>
      <c r="CG135" s="1059"/>
      <c r="CH135" s="1059"/>
      <c r="CI135" s="1059"/>
      <c r="CJ135" s="1093"/>
      <c r="CK135" s="1060"/>
      <c r="CL135" s="1059"/>
      <c r="CM135" s="1059"/>
      <c r="CN135" s="1059"/>
      <c r="CO135" s="1059"/>
      <c r="CP135" s="1059"/>
      <c r="CQ135" s="1076"/>
      <c r="CR135" s="1078"/>
      <c r="CS135" s="1064"/>
      <c r="CT135" s="1080"/>
      <c r="CU135" s="1070"/>
      <c r="CV135" s="1071"/>
      <c r="CW135" s="1072"/>
      <c r="CX135" s="1208"/>
      <c r="CY135" s="1209"/>
      <c r="CZ135" s="1210"/>
      <c r="DA135" s="1196"/>
      <c r="DB135" s="1197"/>
      <c r="DC135" s="1197"/>
      <c r="DD135" s="1197"/>
      <c r="DE135" s="1198"/>
      <c r="DF135" s="1199"/>
      <c r="DG135" s="1196"/>
      <c r="DH135" s="1197"/>
      <c r="DI135" s="1197"/>
      <c r="DJ135" s="1198"/>
      <c r="DK135" s="1199"/>
      <c r="DL135" s="1196"/>
      <c r="DM135" s="1197"/>
      <c r="DN135" s="1197"/>
      <c r="DO135" s="1197"/>
      <c r="DP135" s="1198"/>
      <c r="DQ135" s="1199"/>
      <c r="DR135" s="1196"/>
      <c r="DS135" s="1197"/>
      <c r="DT135" s="1197"/>
      <c r="DU135" s="1197"/>
      <c r="DV135" s="1197"/>
      <c r="DW135" s="1026"/>
      <c r="DX135" s="865"/>
      <c r="DY135" s="865"/>
      <c r="DZ135" s="865"/>
      <c r="EA135" s="865"/>
      <c r="EB135" s="865"/>
      <c r="EC135" s="865"/>
      <c r="ED135" s="865"/>
      <c r="EE135" s="865"/>
      <c r="EF135" s="865"/>
      <c r="EG135" s="865"/>
      <c r="EH135" s="865"/>
      <c r="EI135" s="872"/>
      <c r="EJ135" s="862"/>
      <c r="EK135" s="862"/>
      <c r="EL135" s="865">
        <f t="shared" ref="EL135" si="105">IF(OR(CU134=99.9,CU134=""),0,1)</f>
        <v>0</v>
      </c>
      <c r="EM135" s="865"/>
      <c r="EN135" s="865">
        <f>IF(入力3!AF71=" ",0,1)</f>
        <v>0</v>
      </c>
      <c r="EO135" s="865">
        <f>IF(EL135+EN135=0,0,1)</f>
        <v>0</v>
      </c>
      <c r="EP135" s="835"/>
      <c r="EQ135" s="835"/>
      <c r="ER135" s="835"/>
      <c r="ES135" s="835"/>
      <c r="ET135" s="835"/>
      <c r="EU135" s="835"/>
      <c r="EV135" s="835"/>
      <c r="EW135" s="835"/>
      <c r="EX135" s="835"/>
      <c r="EY135" s="835"/>
      <c r="EZ135" s="835"/>
      <c r="FA135" s="835"/>
      <c r="FB135" s="835"/>
      <c r="FC135" s="835"/>
      <c r="FD135" s="835"/>
      <c r="FE135" s="835"/>
      <c r="FF135" s="835"/>
      <c r="FG135" s="835"/>
      <c r="FH135" s="835"/>
      <c r="FI135" s="835"/>
      <c r="FJ135" s="835"/>
      <c r="FK135" s="835"/>
      <c r="FL135" s="835"/>
      <c r="FM135" s="835"/>
      <c r="FN135" s="835"/>
      <c r="FO135" s="835"/>
      <c r="FP135" s="835"/>
      <c r="FQ135" s="835"/>
      <c r="FR135" s="835"/>
      <c r="FS135" s="835"/>
      <c r="FT135" s="835"/>
      <c r="FU135" s="835"/>
      <c r="FV135" s="835"/>
      <c r="FW135" s="835"/>
      <c r="FX135" s="835"/>
      <c r="FY135" s="835"/>
      <c r="FZ135" s="835"/>
      <c r="GA135" s="835"/>
      <c r="GB135" s="835"/>
      <c r="GC135" s="835"/>
      <c r="GD135" s="835"/>
      <c r="GE135" s="835"/>
      <c r="GF135" s="835"/>
      <c r="GG135" s="835"/>
      <c r="GH135" s="835"/>
      <c r="GI135" s="835"/>
    </row>
    <row r="136" spans="1:191" s="892" customFormat="1" ht="12" customHeight="1">
      <c r="A136" s="1230"/>
      <c r="B136" s="1232">
        <v>6</v>
      </c>
      <c r="C136" s="1234">
        <v>0</v>
      </c>
      <c r="D136" s="1236"/>
      <c r="E136" s="1237"/>
      <c r="F136" s="1237"/>
      <c r="G136" s="1237"/>
      <c r="H136" s="1237"/>
      <c r="I136" s="1237"/>
      <c r="J136" s="1237"/>
      <c r="K136" s="1256" t="str">
        <f>IF(TRIM(入力1!A136)&lt;&gt;"",入力1!A136,"")</f>
        <v/>
      </c>
      <c r="L136" s="1258">
        <f>IF(TRIM(入力1!B136)&lt;&gt;"",入力1!B136,"")</f>
        <v>6</v>
      </c>
      <c r="M136" s="1260">
        <f>C136</f>
        <v>0</v>
      </c>
      <c r="N136" s="1184"/>
      <c r="O136" s="1184"/>
      <c r="P136" s="1262"/>
      <c r="Q136" s="1264"/>
      <c r="R136" s="1265"/>
      <c r="S136" s="1254"/>
      <c r="T136" s="1268"/>
      <c r="U136" s="1269"/>
      <c r="V136" s="1272"/>
      <c r="W136" s="1273"/>
      <c r="X136" s="1272"/>
      <c r="Y136" s="1273"/>
      <c r="Z136" s="1272"/>
      <c r="AA136" s="1273"/>
      <c r="AB136" s="1276"/>
      <c r="AC136" s="1277"/>
      <c r="AD136" s="1277"/>
      <c r="AE136" s="1278"/>
      <c r="AF136" s="1217"/>
      <c r="AG136" s="1218"/>
      <c r="AH136" s="1218"/>
      <c r="AI136" s="1219"/>
      <c r="AJ136" s="1217"/>
      <c r="AK136" s="1218"/>
      <c r="AL136" s="1218"/>
      <c r="AM136" s="1219"/>
      <c r="AN136" s="1217"/>
      <c r="AO136" s="1218"/>
      <c r="AP136" s="1218"/>
      <c r="AQ136" s="1219"/>
      <c r="AR136" s="1240"/>
      <c r="AS136" s="1241"/>
      <c r="AT136" s="1241"/>
      <c r="AU136" s="1241"/>
      <c r="AV136" s="1242"/>
      <c r="AW136" s="1188"/>
      <c r="AX136" s="1189"/>
      <c r="AY136" s="1189"/>
      <c r="AZ136" s="1189"/>
      <c r="BA136" s="1189"/>
      <c r="BB136" s="1189"/>
      <c r="BC136" s="1190"/>
      <c r="BD136" s="1188"/>
      <c r="BE136" s="1189"/>
      <c r="BF136" s="1189"/>
      <c r="BG136" s="1189"/>
      <c r="BH136" s="1189"/>
      <c r="BI136" s="1189"/>
      <c r="BJ136" s="1190"/>
      <c r="BK136" s="1077" t="str">
        <f>IF(TRIM(入力2!AL134)&lt;&gt;"",IF(入力2!AL134&gt;=100000,MID(TEXT(入力2!AL134,"000000"),1,1),""),"")</f>
        <v/>
      </c>
      <c r="BL136" s="1063" t="str">
        <f>IF(TRIM(入力2!AL134)&lt;&gt;"",IF(入力2!AL134&gt;=10000,MID(TEXT(入力2!AL134,"000000"),2,1),""),"")</f>
        <v/>
      </c>
      <c r="BM136" s="1063" t="str">
        <f>IF(TRIM(入力2!AL134)&lt;&gt;"",IF(入力2!AL134&gt;=1000,MID(TEXT(入力2!AL134,"000000"),3,1),""),"")</f>
        <v/>
      </c>
      <c r="BN136" s="1063" t="str">
        <f>IF(TRIM(入力2!AL134)&lt;&gt;"",IF(入力2!AL134&gt;=100,MID(TEXT(入力2!AL134,"000000"),4,1),""),"")</f>
        <v/>
      </c>
      <c r="BO136" s="1063" t="str">
        <f>IF(TRIM(入力2!AL134)&lt;&gt;"",IF(入力2!AL134&gt;=10,MID(TEXT(入力2!AL134,"000000"),5,1),""),"")</f>
        <v/>
      </c>
      <c r="BP136" s="1079" t="str">
        <f>IF(TRIM(入力2!AL134)&lt;&gt;"",IF(入力2!AL134&gt;=0,MID(TEXT(入力2!AL134,"000000"),6,1),""),"0")</f>
        <v>0</v>
      </c>
      <c r="BQ136" s="1077" t="str">
        <f>IF(TRIM(入力2!AM134)&lt;&gt;"",IF(入力2!AM134&gt;=100000,MID(TEXT(入力2!AM134,"000000"),1,1),""),"")</f>
        <v/>
      </c>
      <c r="BR136" s="1063" t="str">
        <f>IF(TRIM(入力2!AM134)&lt;&gt;"",IF(入力2!AM134&gt;=10000,MID(TEXT(入力2!AM134,"000000"),2,1),""),"")</f>
        <v/>
      </c>
      <c r="BS136" s="1063" t="str">
        <f>IF(TRIM(入力2!AM134)&lt;&gt;"",IF(入力2!AM134&gt;=1000,MID(TEXT(入力2!AM134,"000000"),3,1),""),"")</f>
        <v/>
      </c>
      <c r="BT136" s="1063" t="str">
        <f>IF(TRIM(入力2!AM134)&lt;&gt;"",IF(入力2!AM134&gt;=100,MID(TEXT(入力2!AM134,"000000"),4,1),""),"")</f>
        <v/>
      </c>
      <c r="BU136" s="1063" t="str">
        <f>IF(TRIM(入力2!AM134)&lt;&gt;"",IF(入力2!AM134&gt;=10,MID(TEXT(入力2!AM134,"000000"),5,1),""),"")</f>
        <v/>
      </c>
      <c r="BV136" s="1079" t="str">
        <f>IF(TRIM(入力2!AM134)&lt;&gt;"",IF(入力2!AM134&gt;=0,MID(TEXT(入力2!AM134,"000000"),6,1),""),"0")</f>
        <v>0</v>
      </c>
      <c r="BW136" s="1095" t="str">
        <f>IF(TRIM(SUM(入力2!AJ134:AK134))&lt;&gt;"",IF(SUM(入力2!AJ134:AK134)&gt;=100000,MID(TEXT(SUM(入力2!AJ134:AK134),"000000"),1,1),""),"")</f>
        <v/>
      </c>
      <c r="BX136" s="1063" t="str">
        <f>IF(TRIM(SUM(入力2!AJ134:AK134))&lt;&gt;"",IF(SUM(入力2!AJ134:AK134)&gt;=10000,MID(TEXT(SUM(入力2!AJ134:AK134),"000000"),2,1),""),"")</f>
        <v/>
      </c>
      <c r="BY136" s="1063" t="str">
        <f>IF(TRIM(SUM(入力2!AJ134:AK134))&lt;&gt;"",IF(SUM(入力2!AJ134:AK134)&gt;=1000,MID(TEXT(SUM(入力2!AJ134:AK134),"000000"),3,1),""),"")</f>
        <v/>
      </c>
      <c r="BZ136" s="1063" t="str">
        <f>IF(TRIM(SUM(入力2!AJ134:AK134))&lt;&gt;"",IF(SUM(入力2!AJ134:AK134)&gt;=100,MID(TEXT(SUM(入力2!AJ134:AK134),"000000"),4,1),""),"")</f>
        <v/>
      </c>
      <c r="CA136" s="1063" t="str">
        <f>IF(TRIM(SUM(入力2!AJ134:AK134))&lt;&gt;"",IF(SUM(入力2!AJ134:AK134)&gt;=10,MID(TEXT(SUM(入力2!AJ134:AK134),"000000"),5,1),""),"")</f>
        <v/>
      </c>
      <c r="CB136" s="1109" t="str">
        <f>IF(TRIM(SUM(入力2!AJ134:AK134))&lt;&gt;"",IF(SUM(入力2!AJ134:AK134)&gt;=0,MID(TEXT(SUM(入力2!AJ134:AK134),"000000"),6,1),""),"0")</f>
        <v>0</v>
      </c>
      <c r="CC136" s="1095" t="str">
        <f>IF(TRIM(入力3!$AF72)&lt;&gt;"",IF(入力3!$AF72&gt;=10000000,MID(TEXT(入力3!$AF72,"00000000"),1,1),""),"")</f>
        <v/>
      </c>
      <c r="CD136" s="1097" t="str">
        <f>IF(TRIM(入力3!$AF72)&lt;&gt;"",IF(入力3!$AF72&gt;=1000000,MID(TEXT(入力3!$AF72,"00000000"),2,1),""),"")</f>
        <v/>
      </c>
      <c r="CE136" s="1059" t="str">
        <f>IF(TRIM(入力3!$AF72)&lt;&gt;"",IF(入力3!$AF72&gt;=100000,MID(TEXT(入力3!$AF72,"00000000"),3,1),""),"")</f>
        <v/>
      </c>
      <c r="CF136" s="1059" t="str">
        <f>IF(TRIM(入力3!$AF72)&lt;&gt;"",IF(入力3!$AF72&gt;=10000,MID(TEXT(入力3!$AF72,"00000000"),4,1),""),"")</f>
        <v/>
      </c>
      <c r="CG136" s="1059" t="str">
        <f>IF(TRIM(入力3!$AF72)&lt;&gt;"",IF(入力3!$AF72&gt;=1000,MID(TEXT(入力3!$AF72,"00000000"),5,1),""),"")</f>
        <v/>
      </c>
      <c r="CH136" s="1059" t="str">
        <f>IF(TRIM(入力3!$AF72)&lt;&gt;"",IF(入力3!$AF72&gt;=100,MID(TEXT(入力3!$AF72,"00000000"),6,1),""),"")</f>
        <v/>
      </c>
      <c r="CI136" s="1059" t="str">
        <f>IF(TRIM(入力3!$AF72)&lt;&gt;"",IF(入力3!$AF72&gt;=10,MID(TEXT(入力3!$AF72,"00000000"),7,1),""),"")</f>
        <v/>
      </c>
      <c r="CJ136" s="1093" t="str">
        <f>IF(TRIM(入力3!$AF72)&lt;&gt;"",IF(入力3!$AF72&gt;=1,MID(TEXT(入力3!$AF72,"00000000"),8,1),""),"0")</f>
        <v>0</v>
      </c>
      <c r="CK136" s="1060" t="str">
        <f>IF(TRIM(SUMIF(入力3!$AA$9:$AE$9,"インフレ手当",入力3!AA72:AE72))&lt;&gt;"",IF(SUMIF(入力3!$AA$9:$AE$9,"インフレ手当",入力3!AA72:AE72)&gt;=1000000,MID(TEXT(SUMIF(入力3!$AA$9:$AE$9,"インフレ手当",入力3!AA72:AE72),"00000000"),2,1),""),"")</f>
        <v/>
      </c>
      <c r="CL136" s="1059" t="str">
        <f>IF(TRIM(SUMIF(入力3!$AA$9:$AE$9,"インフレ手当",入力3!AA72:AE72))&lt;&gt;"",IF(SUMIF(入力3!$AA$9:$AE$9,"インフレ手当",入力3!AA72:AE72)&gt;=100000,MID(TEXT(SUMIF(入力3!$AA$9:$AE$9,"インフレ手当",入力3!AA72:AE72),"00000000"),3,1),""),"")</f>
        <v/>
      </c>
      <c r="CM136" s="1059" t="str">
        <f>IF(TRIM(SUMIF(入力3!$AA$9:$AE$9,"インフレ手当",入力3!AA72:AE72))&lt;&gt;"",IF(SUMIF(入力3!$AA$9:$AE$9,"インフレ手当",入力3!AA72:AE72)&gt;=10000,MID(TEXT(SUMIF(入力3!$AA$9:$AE$9,"インフレ手当",入力3!AA72:AE72),"00000000"),4,1),""),"")</f>
        <v/>
      </c>
      <c r="CN136" s="1059" t="str">
        <f>IF(TRIM(SUMIF(入力3!$AA$9:$AE$9,"インフレ手当",入力3!AA72:AE72))&lt;&gt;"",IF(SUMIF(入力3!$AA$9:$AE$9,"インフレ手当",入力3!AA72:AE72)&gt;=1000,MID(TEXT(SUMIF(入力3!$AA$9:$AE$9,"インフレ手当",入力3!AA72:AE72),"00000000"),5,1),""),"")</f>
        <v/>
      </c>
      <c r="CO136" s="1059" t="str">
        <f>IF(TRIM(SUMIF(入力3!$AA$9:$AE$9,"インフレ手当",入力3!AA72:AE72))&lt;&gt;"",IF(SUMIF(入力3!$AA$9:$AE$9,"インフレ手当",入力3!AA72:AE72)&gt;=100,MID(TEXT(SUMIF(入力3!$AA$9:$AE$9,"インフレ手当",入力3!AA72:AE72),"00000000"),6,1),""),"")</f>
        <v/>
      </c>
      <c r="CP136" s="1059" t="str">
        <f>IF(TRIM(SUMIF(入力3!$AA$9:$AE$9,"インフレ手当",入力3!AA72:AE72))&lt;&gt;"",IF(SUMIF(入力3!$AA$9:$AE$9,"インフレ手当",入力3!AA72:AE72)&gt;=10,MID(TEXT(SUMIF(入力3!$AA$9:$AE$9,"インフレ手当",入力3!AA72:AE72),"00000000"),7,1),""),"")</f>
        <v/>
      </c>
      <c r="CQ136" s="1076" t="str">
        <f>IF(TRIM(SUMIF(入力3!$AA$9:$AE$9,"インフレ手当",入力3!AA72:AE72))&lt;&gt;"",IF(SUMIF(入力3!$AA$9:$AE$9,"インフレ手当",入力3!AA72:AE72)&gt;=1,MID(TEXT(SUMIF(入力3!$AA$9:$AE$9,"インフレ手当",入力3!AA72:AE72),"00000000"),8,1),""),"0")</f>
        <v/>
      </c>
      <c r="CR136" s="1077" t="str">
        <f>IF(EO137=0,"-",IF(TRIM(入力3!Z72)&lt;&gt;"",IF(入力3!Z72&gt;=100,MID(TEXT(入力3!Z72,"000"),1,1),""),"-"))</f>
        <v>-</v>
      </c>
      <c r="CS136" s="1063" t="str">
        <f>IF(EO137=0,"-",IF(TRIM(入力3!Z72)&lt;&gt;"",IF(入力3!Z72&gt;=10,MID(TEXT(入力3!Z72,"000"),2,1),""),"-"))</f>
        <v>-</v>
      </c>
      <c r="CT136" s="1079" t="str">
        <f>IF(EO137=0,"-",IF(TRIM(入力3!Z72)&lt;&gt;"",IF(入力3!Z72&gt;=1,MID(TEXT(入力3!Z72,"000"),3,1),""),"-"))</f>
        <v>-</v>
      </c>
      <c r="CU136" s="1067"/>
      <c r="CV136" s="1068"/>
      <c r="CW136" s="1069"/>
      <c r="CX136" s="1205"/>
      <c r="CY136" s="1206"/>
      <c r="CZ136" s="1207"/>
      <c r="DA136" s="1188"/>
      <c r="DB136" s="1189"/>
      <c r="DC136" s="1189"/>
      <c r="DD136" s="1189"/>
      <c r="DE136" s="1190"/>
      <c r="DF136" s="1184"/>
      <c r="DG136" s="1188"/>
      <c r="DH136" s="1189"/>
      <c r="DI136" s="1189"/>
      <c r="DJ136" s="1190"/>
      <c r="DK136" s="1184"/>
      <c r="DL136" s="1188"/>
      <c r="DM136" s="1189"/>
      <c r="DN136" s="1189"/>
      <c r="DO136" s="1189"/>
      <c r="DP136" s="1190"/>
      <c r="DQ136" s="1184"/>
      <c r="DR136" s="1188"/>
      <c r="DS136" s="1189"/>
      <c r="DT136" s="1189"/>
      <c r="DU136" s="1189"/>
      <c r="DV136" s="1223"/>
      <c r="DW136" s="1026"/>
      <c r="DX136" s="865"/>
      <c r="DY136" s="865"/>
      <c r="DZ136" s="865"/>
      <c r="EA136" s="865"/>
      <c r="EB136" s="865"/>
      <c r="EC136" s="865"/>
      <c r="ED136" s="865"/>
      <c r="EE136" s="865"/>
      <c r="EF136" s="865"/>
      <c r="EG136" s="865"/>
      <c r="EH136" s="865"/>
      <c r="EI136" s="872"/>
      <c r="EJ136" s="862"/>
      <c r="EK136" s="862"/>
      <c r="EL136" s="865"/>
      <c r="EM136" s="865"/>
      <c r="EN136" s="865"/>
      <c r="EO136" s="865"/>
      <c r="EP136" s="835"/>
      <c r="EQ136" s="835"/>
      <c r="ER136" s="835"/>
      <c r="ES136" s="835"/>
      <c r="ET136" s="835"/>
      <c r="EU136" s="835"/>
      <c r="EV136" s="835"/>
      <c r="EW136" s="835"/>
      <c r="EX136" s="835"/>
      <c r="EY136" s="835"/>
      <c r="EZ136" s="835"/>
      <c r="FA136" s="835"/>
      <c r="FB136" s="835"/>
      <c r="FC136" s="835"/>
      <c r="FD136" s="835"/>
      <c r="FE136" s="835"/>
      <c r="FF136" s="835"/>
      <c r="FG136" s="835"/>
      <c r="FH136" s="835"/>
      <c r="FI136" s="835"/>
      <c r="FJ136" s="835"/>
      <c r="FK136" s="835"/>
      <c r="FL136" s="835"/>
      <c r="FM136" s="835"/>
      <c r="FN136" s="835"/>
      <c r="FO136" s="835"/>
      <c r="FP136" s="835"/>
      <c r="FQ136" s="835"/>
      <c r="FR136" s="835"/>
      <c r="FS136" s="835"/>
      <c r="FT136" s="835"/>
      <c r="FU136" s="835"/>
      <c r="FV136" s="835"/>
      <c r="FW136" s="835"/>
      <c r="FX136" s="835"/>
      <c r="FY136" s="835"/>
      <c r="FZ136" s="835"/>
      <c r="GA136" s="835"/>
      <c r="GB136" s="835"/>
      <c r="GC136" s="835"/>
      <c r="GD136" s="835"/>
      <c r="GE136" s="835"/>
      <c r="GF136" s="835"/>
      <c r="GG136" s="835"/>
      <c r="GH136" s="835"/>
      <c r="GI136" s="835"/>
    </row>
    <row r="137" spans="1:191" s="892" customFormat="1" ht="12" customHeight="1">
      <c r="A137" s="1231"/>
      <c r="B137" s="1233"/>
      <c r="C137" s="1235"/>
      <c r="D137" s="1238"/>
      <c r="E137" s="1239"/>
      <c r="F137" s="1239"/>
      <c r="G137" s="1239"/>
      <c r="H137" s="1239"/>
      <c r="I137" s="1239"/>
      <c r="J137" s="1239"/>
      <c r="K137" s="1256"/>
      <c r="L137" s="1258"/>
      <c r="M137" s="1279"/>
      <c r="N137" s="1199"/>
      <c r="O137" s="1199"/>
      <c r="P137" s="1262"/>
      <c r="Q137" s="1280"/>
      <c r="R137" s="1281"/>
      <c r="S137" s="1294"/>
      <c r="T137" s="1315"/>
      <c r="U137" s="1363"/>
      <c r="V137" s="1284"/>
      <c r="W137" s="1285"/>
      <c r="X137" s="1284"/>
      <c r="Y137" s="1285"/>
      <c r="Z137" s="1284"/>
      <c r="AA137" s="1285"/>
      <c r="AB137" s="1227"/>
      <c r="AC137" s="1228"/>
      <c r="AD137" s="1228"/>
      <c r="AE137" s="1229"/>
      <c r="AF137" s="1286"/>
      <c r="AG137" s="1287"/>
      <c r="AH137" s="1287"/>
      <c r="AI137" s="1288"/>
      <c r="AJ137" s="1286"/>
      <c r="AK137" s="1287"/>
      <c r="AL137" s="1287"/>
      <c r="AM137" s="1288"/>
      <c r="AN137" s="1286"/>
      <c r="AO137" s="1287"/>
      <c r="AP137" s="1287"/>
      <c r="AQ137" s="1288"/>
      <c r="AR137" s="1291"/>
      <c r="AS137" s="1292"/>
      <c r="AT137" s="1292"/>
      <c r="AU137" s="1292"/>
      <c r="AV137" s="1293"/>
      <c r="AW137" s="1196"/>
      <c r="AX137" s="1197"/>
      <c r="AY137" s="1197"/>
      <c r="AZ137" s="1197"/>
      <c r="BA137" s="1197"/>
      <c r="BB137" s="1197"/>
      <c r="BC137" s="1198"/>
      <c r="BD137" s="1196"/>
      <c r="BE137" s="1197"/>
      <c r="BF137" s="1197"/>
      <c r="BG137" s="1197"/>
      <c r="BH137" s="1197"/>
      <c r="BI137" s="1197"/>
      <c r="BJ137" s="1198"/>
      <c r="BK137" s="1078"/>
      <c r="BL137" s="1064"/>
      <c r="BM137" s="1064"/>
      <c r="BN137" s="1064"/>
      <c r="BO137" s="1064"/>
      <c r="BP137" s="1080"/>
      <c r="BQ137" s="1078"/>
      <c r="BR137" s="1064"/>
      <c r="BS137" s="1064"/>
      <c r="BT137" s="1064"/>
      <c r="BU137" s="1064"/>
      <c r="BV137" s="1080"/>
      <c r="BW137" s="1096"/>
      <c r="BX137" s="1064"/>
      <c r="BY137" s="1064"/>
      <c r="BZ137" s="1064"/>
      <c r="CA137" s="1064"/>
      <c r="CB137" s="1110"/>
      <c r="CC137" s="1096"/>
      <c r="CD137" s="1098"/>
      <c r="CE137" s="1059"/>
      <c r="CF137" s="1059"/>
      <c r="CG137" s="1059"/>
      <c r="CH137" s="1059"/>
      <c r="CI137" s="1059"/>
      <c r="CJ137" s="1093"/>
      <c r="CK137" s="1060"/>
      <c r="CL137" s="1059"/>
      <c r="CM137" s="1059"/>
      <c r="CN137" s="1059"/>
      <c r="CO137" s="1059"/>
      <c r="CP137" s="1059"/>
      <c r="CQ137" s="1076"/>
      <c r="CR137" s="1078"/>
      <c r="CS137" s="1064"/>
      <c r="CT137" s="1080"/>
      <c r="CU137" s="1070"/>
      <c r="CV137" s="1071"/>
      <c r="CW137" s="1072"/>
      <c r="CX137" s="1208"/>
      <c r="CY137" s="1209"/>
      <c r="CZ137" s="1210"/>
      <c r="DA137" s="1196"/>
      <c r="DB137" s="1197"/>
      <c r="DC137" s="1197"/>
      <c r="DD137" s="1197"/>
      <c r="DE137" s="1198"/>
      <c r="DF137" s="1199"/>
      <c r="DG137" s="1196"/>
      <c r="DH137" s="1197"/>
      <c r="DI137" s="1197"/>
      <c r="DJ137" s="1198"/>
      <c r="DK137" s="1199"/>
      <c r="DL137" s="1196"/>
      <c r="DM137" s="1197"/>
      <c r="DN137" s="1197"/>
      <c r="DO137" s="1197"/>
      <c r="DP137" s="1198"/>
      <c r="DQ137" s="1199"/>
      <c r="DR137" s="1196"/>
      <c r="DS137" s="1197"/>
      <c r="DT137" s="1197"/>
      <c r="DU137" s="1197"/>
      <c r="DV137" s="1332"/>
      <c r="DW137" s="1026"/>
      <c r="DX137" s="865"/>
      <c r="DY137" s="865"/>
      <c r="DZ137" s="865"/>
      <c r="EA137" s="865"/>
      <c r="EB137" s="865"/>
      <c r="EC137" s="865"/>
      <c r="ED137" s="865"/>
      <c r="EE137" s="865"/>
      <c r="EF137" s="865"/>
      <c r="EG137" s="865"/>
      <c r="EH137" s="865"/>
      <c r="EI137" s="872"/>
      <c r="EJ137" s="862"/>
      <c r="EK137" s="862"/>
      <c r="EL137" s="865">
        <f t="shared" ref="EL137" si="106">IF(OR(CU136=99.9,CU136=""),0,1)</f>
        <v>0</v>
      </c>
      <c r="EM137" s="865"/>
      <c r="EN137" s="865">
        <f>IF(入力3!AF72=" ",0,1)</f>
        <v>0</v>
      </c>
      <c r="EO137" s="865">
        <f>IF(EL137+EN137=0,0,1)</f>
        <v>0</v>
      </c>
      <c r="EP137" s="835"/>
      <c r="EQ137" s="835"/>
      <c r="ER137" s="835"/>
      <c r="ES137" s="835"/>
      <c r="ET137" s="835"/>
      <c r="EU137" s="835"/>
      <c r="EV137" s="835"/>
      <c r="EW137" s="835"/>
      <c r="EX137" s="835"/>
      <c r="EY137" s="835"/>
      <c r="EZ137" s="835"/>
      <c r="FA137" s="835"/>
      <c r="FB137" s="835"/>
      <c r="FC137" s="835"/>
      <c r="FD137" s="835"/>
      <c r="FE137" s="835"/>
      <c r="FF137" s="835"/>
      <c r="FG137" s="835"/>
      <c r="FH137" s="835"/>
      <c r="FI137" s="835"/>
      <c r="FJ137" s="835"/>
      <c r="FK137" s="835"/>
      <c r="FL137" s="835"/>
      <c r="FM137" s="835"/>
      <c r="FN137" s="835"/>
      <c r="FO137" s="835"/>
      <c r="FP137" s="835"/>
      <c r="FQ137" s="835"/>
      <c r="FR137" s="835"/>
      <c r="FS137" s="835"/>
      <c r="FT137" s="835"/>
      <c r="FU137" s="835"/>
      <c r="FV137" s="835"/>
      <c r="FW137" s="835"/>
      <c r="FX137" s="835"/>
      <c r="FY137" s="835"/>
      <c r="FZ137" s="835"/>
      <c r="GA137" s="835"/>
      <c r="GB137" s="835"/>
      <c r="GC137" s="835"/>
      <c r="GD137" s="835"/>
      <c r="GE137" s="835"/>
      <c r="GF137" s="835"/>
      <c r="GG137" s="835"/>
      <c r="GH137" s="835"/>
      <c r="GI137" s="835"/>
    </row>
    <row r="138" spans="1:191" s="892" customFormat="1" ht="12" customHeight="1">
      <c r="A138" s="1307"/>
      <c r="B138" s="1308">
        <v>6</v>
      </c>
      <c r="C138" s="1309">
        <v>1</v>
      </c>
      <c r="D138" s="1310"/>
      <c r="E138" s="1311"/>
      <c r="F138" s="1311"/>
      <c r="G138" s="1311"/>
      <c r="H138" s="1311"/>
      <c r="I138" s="1311"/>
      <c r="J138" s="1311"/>
      <c r="K138" s="1312" t="str">
        <f>IF(TRIM(入力1!A138)&lt;&gt;"",入力1!A138,"")</f>
        <v/>
      </c>
      <c r="L138" s="1313">
        <f>IF(TRIM(入力1!B138)&lt;&gt;"",入力1!B138,"")</f>
        <v>6</v>
      </c>
      <c r="M138" s="1261">
        <f>C138</f>
        <v>1</v>
      </c>
      <c r="N138" s="1185"/>
      <c r="O138" s="1185"/>
      <c r="P138" s="1199"/>
      <c r="Q138" s="1264"/>
      <c r="R138" s="1265"/>
      <c r="S138" s="1254"/>
      <c r="T138" s="1270"/>
      <c r="U138" s="1314"/>
      <c r="V138" s="1274"/>
      <c r="W138" s="1317"/>
      <c r="X138" s="1274"/>
      <c r="Y138" s="1317"/>
      <c r="Z138" s="1274"/>
      <c r="AA138" s="1317"/>
      <c r="AB138" s="1276"/>
      <c r="AC138" s="1277"/>
      <c r="AD138" s="1277"/>
      <c r="AE138" s="1278"/>
      <c r="AF138" s="1220"/>
      <c r="AG138" s="1295"/>
      <c r="AH138" s="1295"/>
      <c r="AI138" s="1296"/>
      <c r="AJ138" s="1220"/>
      <c r="AK138" s="1295"/>
      <c r="AL138" s="1295"/>
      <c r="AM138" s="1296"/>
      <c r="AN138" s="1220"/>
      <c r="AO138" s="1295"/>
      <c r="AP138" s="1295"/>
      <c r="AQ138" s="1296"/>
      <c r="AR138" s="1243"/>
      <c r="AS138" s="1299"/>
      <c r="AT138" s="1299"/>
      <c r="AU138" s="1299"/>
      <c r="AV138" s="1300"/>
      <c r="AW138" s="1191"/>
      <c r="AX138" s="1303"/>
      <c r="AY138" s="1303"/>
      <c r="AZ138" s="1303"/>
      <c r="BA138" s="1303"/>
      <c r="BB138" s="1303"/>
      <c r="BC138" s="1304"/>
      <c r="BD138" s="1191"/>
      <c r="BE138" s="1303"/>
      <c r="BF138" s="1303"/>
      <c r="BG138" s="1303"/>
      <c r="BH138" s="1303"/>
      <c r="BI138" s="1303"/>
      <c r="BJ138" s="1304"/>
      <c r="BK138" s="1204" t="str">
        <f>IF(TRIM(入力2!AL136)&lt;&gt;"",IF(入力2!AL136&gt;=100000,MID(TEXT(入力2!AL136,"000000"),1,1),""),"")</f>
        <v/>
      </c>
      <c r="BL138" s="1214" t="str">
        <f>IF(TRIM(入力2!AL136)&lt;&gt;"",IF(入力2!AL136&gt;=10000,MID(TEXT(入力2!AL136,"000000"),2,1),""),"")</f>
        <v/>
      </c>
      <c r="BM138" s="1214" t="str">
        <f>IF(TRIM(入力2!AL136)&lt;&gt;"",IF(入力2!AL136&gt;=1000,MID(TEXT(入力2!AL136,"000000"),3,1),""),"")</f>
        <v/>
      </c>
      <c r="BN138" s="1214" t="str">
        <f>IF(TRIM(入力2!AL136)&lt;&gt;"",IF(入力2!AL136&gt;=100,MID(TEXT(入力2!AL136,"000000"),4,1),""),"")</f>
        <v/>
      </c>
      <c r="BO138" s="1214" t="str">
        <f>IF(TRIM(入力2!AL136)&lt;&gt;"",IF(入力2!AL136&gt;=10,MID(TEXT(入力2!AL136,"000000"),5,1),""),"")</f>
        <v/>
      </c>
      <c r="BP138" s="1215" t="str">
        <f>IF(TRIM(入力2!AL136)&lt;&gt;"",IF(入力2!AL136&gt;=0,MID(TEXT(入力2!AL136,"000000"),6,1),""),"0")</f>
        <v>0</v>
      </c>
      <c r="BQ138" s="1204" t="str">
        <f>IF(TRIM(入力2!AM136)&lt;&gt;"",IF(入力2!AM136&gt;=100000,MID(TEXT(入力2!AM136,"000000"),1,1),""),"")</f>
        <v/>
      </c>
      <c r="BR138" s="1214" t="str">
        <f>IF(TRIM(入力2!AM136)&lt;&gt;"",IF(入力2!AM136&gt;=10000,MID(TEXT(入力2!AM136,"000000"),2,1),""),"")</f>
        <v/>
      </c>
      <c r="BS138" s="1214" t="str">
        <f>IF(TRIM(入力2!AM136)&lt;&gt;"",IF(入力2!AM136&gt;=1000,MID(TEXT(入力2!AM136,"000000"),3,1),""),"")</f>
        <v/>
      </c>
      <c r="BT138" s="1214" t="str">
        <f>IF(TRIM(入力2!AM136)&lt;&gt;"",IF(入力2!AM136&gt;=100,MID(TEXT(入力2!AM136,"000000"),4,1),""),"")</f>
        <v/>
      </c>
      <c r="BU138" s="1214" t="str">
        <f>IF(TRIM(入力2!AM136)&lt;&gt;"",IF(入力2!AM136&gt;=10,MID(TEXT(入力2!AM136,"000000"),5,1),""),"")</f>
        <v/>
      </c>
      <c r="BV138" s="1215" t="str">
        <f>IF(TRIM(入力2!AM136)&lt;&gt;"",IF(入力2!AM136&gt;=0,MID(TEXT(入力2!AM136,"000000"),6,1),""),"0")</f>
        <v>0</v>
      </c>
      <c r="BW138" s="1095" t="str">
        <f>IF(TRIM(SUM(入力2!AJ136:AK136))&lt;&gt;"",IF(SUM(入力2!AJ136:AK136)&gt;=100000,MID(TEXT(SUM(入力2!AJ136:AK136),"000000"),1,1),""),"")</f>
        <v/>
      </c>
      <c r="BX138" s="1063" t="str">
        <f>IF(TRIM(SUM(入力2!AJ136:AK136))&lt;&gt;"",IF(SUM(入力2!AJ136:AK136)&gt;=10000,MID(TEXT(SUM(入力2!AJ136:AK136),"000000"),2,1),""),"")</f>
        <v/>
      </c>
      <c r="BY138" s="1063" t="str">
        <f>IF(TRIM(SUM(入力2!AJ136:AK136))&lt;&gt;"",IF(SUM(入力2!AJ136:AK136)&gt;=1000,MID(TEXT(SUM(入力2!AJ136:AK136),"000000"),3,1),""),"")</f>
        <v/>
      </c>
      <c r="BZ138" s="1063" t="str">
        <f>IF(TRIM(SUM(入力2!AJ136:AK136))&lt;&gt;"",IF(SUM(入力2!AJ136:AK136)&gt;=100,MID(TEXT(SUM(入力2!AJ136:AK136),"000000"),4,1),""),"")</f>
        <v/>
      </c>
      <c r="CA138" s="1063" t="str">
        <f>IF(TRIM(SUM(入力2!AJ136:AK136))&lt;&gt;"",IF(SUM(入力2!AJ136:AK136)&gt;=10,MID(TEXT(SUM(入力2!AJ136:AK136),"000000"),5,1),""),"")</f>
        <v/>
      </c>
      <c r="CB138" s="1109" t="str">
        <f>IF(TRIM(SUM(入力2!AJ136:AK136))&lt;&gt;"",IF(SUM(入力2!AJ136:AK136)&gt;=0,MID(TEXT(SUM(入力2!AJ136:AK136),"000000"),6,1),""),"0")</f>
        <v>0</v>
      </c>
      <c r="CC138" s="1099" t="str">
        <f>IF(TRIM(入力3!$AF73)&lt;&gt;"",IF(入力3!$AF73&gt;=10000000,MID(TEXT(入力3!$AF73,"00000000"),1,1),""),"")</f>
        <v/>
      </c>
      <c r="CD138" s="1100" t="str">
        <f>IF(TRIM(入力3!$AF73)&lt;&gt;"",IF(入力3!$AF73&gt;=1000000,MID(TEXT(入力3!$AF73,"00000000"),2,1),""),"")</f>
        <v/>
      </c>
      <c r="CE138" s="1064" t="str">
        <f>IF(TRIM(入力3!$AF73)&lt;&gt;"",IF(入力3!$AF73&gt;=100000,MID(TEXT(入力3!$AF73,"00000000"),3,1),""),"")</f>
        <v/>
      </c>
      <c r="CF138" s="1064" t="str">
        <f>IF(TRIM(入力3!$AF73)&lt;&gt;"",IF(入力3!$AF73&gt;=10000,MID(TEXT(入力3!$AF73,"00000000"),4,1),""),"")</f>
        <v/>
      </c>
      <c r="CG138" s="1064" t="str">
        <f>IF(TRIM(入力3!$AF73)&lt;&gt;"",IF(入力3!$AF73&gt;=1000,MID(TEXT(入力3!$AF73,"00000000"),5,1),""),"")</f>
        <v/>
      </c>
      <c r="CH138" s="1064" t="str">
        <f>IF(TRIM(入力3!$AF73)&lt;&gt;"",IF(入力3!$AF73&gt;=100,MID(TEXT(入力3!$AF73,"00000000"),6,1),""),"")</f>
        <v/>
      </c>
      <c r="CI138" s="1064" t="str">
        <f>IF(TRIM(入力3!$AF73)&lt;&gt;"",IF(入力3!$AF73&gt;=10,MID(TEXT(入力3!$AF73,"00000000"),7,1),""),"")</f>
        <v/>
      </c>
      <c r="CJ138" s="1080" t="str">
        <f>IF(TRIM(入力3!$AF73)&lt;&gt;"",IF(入力3!$AF73&gt;=1,MID(TEXT(入力3!$AF73,"00000000"),8,1),""),"0")</f>
        <v>0</v>
      </c>
      <c r="CK138" s="1060" t="str">
        <f>IF(TRIM(SUMIF(入力3!$AA$9:$AE$9,"インフレ手当",入力3!AA73:AE73))&lt;&gt;"",IF(SUMIF(入力3!$AA$9:$AE$9,"インフレ手当",入力3!AA73:AE73)&gt;=1000000,MID(TEXT(SUMIF(入力3!$AA$9:$AE$9,"インフレ手当",入力3!AA73:AE73),"00000000"),2,1),""),"")</f>
        <v/>
      </c>
      <c r="CL138" s="1059" t="str">
        <f>IF(TRIM(SUMIF(入力3!$AA$9:$AE$9,"インフレ手当",入力3!AA73:AE73))&lt;&gt;"",IF(SUMIF(入力3!$AA$9:$AE$9,"インフレ手当",入力3!AA73:AE73)&gt;=100000,MID(TEXT(SUMIF(入力3!$AA$9:$AE$9,"インフレ手当",入力3!AA73:AE73),"00000000"),3,1),""),"")</f>
        <v/>
      </c>
      <c r="CM138" s="1059" t="str">
        <f>IF(TRIM(SUMIF(入力3!$AA$9:$AE$9,"インフレ手当",入力3!AA73:AE73))&lt;&gt;"",IF(SUMIF(入力3!$AA$9:$AE$9,"インフレ手当",入力3!AA73:AE73)&gt;=10000,MID(TEXT(SUMIF(入力3!$AA$9:$AE$9,"インフレ手当",入力3!AA73:AE73),"00000000"),4,1),""),"")</f>
        <v/>
      </c>
      <c r="CN138" s="1059" t="str">
        <f>IF(TRIM(SUMIF(入力3!$AA$9:$AE$9,"インフレ手当",入力3!AA73:AE73))&lt;&gt;"",IF(SUMIF(入力3!$AA$9:$AE$9,"インフレ手当",入力3!AA73:AE73)&gt;=1000,MID(TEXT(SUMIF(入力3!$AA$9:$AE$9,"インフレ手当",入力3!AA73:AE73),"00000000"),5,1),""),"")</f>
        <v/>
      </c>
      <c r="CO138" s="1059" t="str">
        <f>IF(TRIM(SUMIF(入力3!$AA$9:$AE$9,"インフレ手当",入力3!AA73:AE73))&lt;&gt;"",IF(SUMIF(入力3!$AA$9:$AE$9,"インフレ手当",入力3!AA73:AE73)&gt;=100,MID(TEXT(SUMIF(入力3!$AA$9:$AE$9,"インフレ手当",入力3!AA73:AE73),"00000000"),6,1),""),"")</f>
        <v/>
      </c>
      <c r="CP138" s="1059" t="str">
        <f>IF(TRIM(SUMIF(入力3!$AA$9:$AE$9,"インフレ手当",入力3!AA73:AE73))&lt;&gt;"",IF(SUMIF(入力3!$AA$9:$AE$9,"インフレ手当",入力3!AA73:AE73)&gt;=10,MID(TEXT(SUMIF(入力3!$AA$9:$AE$9,"インフレ手当",入力3!AA73:AE73),"00000000"),7,1),""),"")</f>
        <v/>
      </c>
      <c r="CQ138" s="1076" t="str">
        <f>IF(TRIM(SUMIF(入力3!$AA$9:$AE$9,"インフレ手当",入力3!AA73:AE73))&lt;&gt;"",IF(SUMIF(入力3!$AA$9:$AE$9,"インフレ手当",入力3!AA73:AE73)&gt;=1,MID(TEXT(SUMIF(入力3!$AA$9:$AE$9,"インフレ手当",入力3!AA73:AE73),"00000000"),8,1),""),"0")</f>
        <v/>
      </c>
      <c r="CR138" s="1204" t="str">
        <f>IF(EO139=0,"-",IF(TRIM(入力3!Z73)&lt;&gt;"",IF(入力3!Z73&gt;=100,MID(TEXT(入力3!Z73,"000"),1,1),""),"-"))</f>
        <v>-</v>
      </c>
      <c r="CS138" s="1214" t="str">
        <f>IF(EO139=0,"-",IF(TRIM(入力3!Z73)&lt;&gt;"",IF(入力3!Z73&gt;=10,MID(TEXT(入力3!Z73,"000"),2,1),""),"-"))</f>
        <v>-</v>
      </c>
      <c r="CT138" s="1215" t="str">
        <f>IF(EO139=0,"-",IF(TRIM(入力3!Z73)&lt;&gt;"",IF(入力3!Z73&gt;=1,MID(TEXT(入力3!Z73,"000"),3,1),""),"-"))</f>
        <v>-</v>
      </c>
      <c r="CU138" s="1067"/>
      <c r="CV138" s="1068"/>
      <c r="CW138" s="1069"/>
      <c r="CX138" s="1205"/>
      <c r="CY138" s="1206"/>
      <c r="CZ138" s="1207"/>
      <c r="DA138" s="1191"/>
      <c r="DB138" s="1192"/>
      <c r="DC138" s="1192"/>
      <c r="DD138" s="1192"/>
      <c r="DE138" s="1193"/>
      <c r="DF138" s="1185"/>
      <c r="DG138" s="1191"/>
      <c r="DH138" s="1192"/>
      <c r="DI138" s="1192"/>
      <c r="DJ138" s="1193"/>
      <c r="DK138" s="1185"/>
      <c r="DL138" s="1191"/>
      <c r="DM138" s="1192"/>
      <c r="DN138" s="1192"/>
      <c r="DO138" s="1192"/>
      <c r="DP138" s="1193"/>
      <c r="DQ138" s="1185"/>
      <c r="DR138" s="1191"/>
      <c r="DS138" s="1192"/>
      <c r="DT138" s="1192"/>
      <c r="DU138" s="1192"/>
      <c r="DV138" s="1192"/>
      <c r="DW138" s="1026"/>
      <c r="DX138" s="865"/>
      <c r="DY138" s="865"/>
      <c r="DZ138" s="865"/>
      <c r="EA138" s="865"/>
      <c r="EB138" s="865"/>
      <c r="EC138" s="865"/>
      <c r="ED138" s="865"/>
      <c r="EE138" s="865"/>
      <c r="EF138" s="865"/>
      <c r="EG138" s="865"/>
      <c r="EH138" s="865"/>
      <c r="EI138" s="872"/>
      <c r="EJ138" s="862"/>
      <c r="EK138" s="862"/>
      <c r="EL138" s="865"/>
      <c r="EM138" s="865"/>
      <c r="EN138" s="865"/>
      <c r="EO138" s="865"/>
      <c r="EP138" s="835"/>
      <c r="EQ138" s="835"/>
      <c r="ER138" s="835"/>
      <c r="ES138" s="835"/>
      <c r="ET138" s="835"/>
      <c r="EU138" s="835"/>
      <c r="EV138" s="835"/>
      <c r="EW138" s="835"/>
      <c r="EX138" s="835"/>
      <c r="EY138" s="835"/>
      <c r="EZ138" s="835"/>
      <c r="FA138" s="835"/>
      <c r="FB138" s="835"/>
      <c r="FC138" s="835"/>
      <c r="FD138" s="835"/>
      <c r="FE138" s="835"/>
      <c r="FF138" s="835"/>
      <c r="FG138" s="835"/>
      <c r="FH138" s="835"/>
      <c r="FI138" s="835"/>
      <c r="FJ138" s="835"/>
      <c r="FK138" s="835"/>
      <c r="FL138" s="835"/>
      <c r="FM138" s="835"/>
      <c r="FN138" s="835"/>
      <c r="FO138" s="835"/>
      <c r="FP138" s="835"/>
      <c r="FQ138" s="835"/>
      <c r="FR138" s="835"/>
      <c r="FS138" s="835"/>
      <c r="FT138" s="835"/>
      <c r="FU138" s="835"/>
      <c r="FV138" s="835"/>
      <c r="FW138" s="835"/>
      <c r="FX138" s="835"/>
      <c r="FY138" s="835"/>
      <c r="FZ138" s="835"/>
      <c r="GA138" s="835"/>
      <c r="GB138" s="835"/>
      <c r="GC138" s="835"/>
      <c r="GD138" s="835"/>
      <c r="GE138" s="835"/>
      <c r="GF138" s="835"/>
      <c r="GG138" s="835"/>
      <c r="GH138" s="835"/>
      <c r="GI138" s="835"/>
    </row>
    <row r="139" spans="1:191" s="892" customFormat="1" ht="12" customHeight="1">
      <c r="A139" s="1231"/>
      <c r="B139" s="1233"/>
      <c r="C139" s="1235"/>
      <c r="D139" s="1238"/>
      <c r="E139" s="1239"/>
      <c r="F139" s="1239"/>
      <c r="G139" s="1239"/>
      <c r="H139" s="1239"/>
      <c r="I139" s="1239"/>
      <c r="J139" s="1239"/>
      <c r="K139" s="1256"/>
      <c r="L139" s="1258"/>
      <c r="M139" s="1279"/>
      <c r="N139" s="1199"/>
      <c r="O139" s="1199"/>
      <c r="P139" s="1262"/>
      <c r="Q139" s="1280"/>
      <c r="R139" s="1281"/>
      <c r="S139" s="1294"/>
      <c r="T139" s="1315"/>
      <c r="U139" s="1316"/>
      <c r="V139" s="1284"/>
      <c r="W139" s="1318"/>
      <c r="X139" s="1284"/>
      <c r="Y139" s="1318"/>
      <c r="Z139" s="1284"/>
      <c r="AA139" s="1318"/>
      <c r="AB139" s="1227"/>
      <c r="AC139" s="1228"/>
      <c r="AD139" s="1228"/>
      <c r="AE139" s="1229"/>
      <c r="AF139" s="1286"/>
      <c r="AG139" s="1297"/>
      <c r="AH139" s="1297"/>
      <c r="AI139" s="1298"/>
      <c r="AJ139" s="1286"/>
      <c r="AK139" s="1297"/>
      <c r="AL139" s="1297"/>
      <c r="AM139" s="1298"/>
      <c r="AN139" s="1286"/>
      <c r="AO139" s="1297"/>
      <c r="AP139" s="1297"/>
      <c r="AQ139" s="1298"/>
      <c r="AR139" s="1291"/>
      <c r="AS139" s="1301"/>
      <c r="AT139" s="1301"/>
      <c r="AU139" s="1301"/>
      <c r="AV139" s="1302"/>
      <c r="AW139" s="1196"/>
      <c r="AX139" s="1305"/>
      <c r="AY139" s="1305"/>
      <c r="AZ139" s="1305"/>
      <c r="BA139" s="1305"/>
      <c r="BB139" s="1305"/>
      <c r="BC139" s="1306"/>
      <c r="BD139" s="1196"/>
      <c r="BE139" s="1305"/>
      <c r="BF139" s="1305"/>
      <c r="BG139" s="1305"/>
      <c r="BH139" s="1305"/>
      <c r="BI139" s="1305"/>
      <c r="BJ139" s="1306"/>
      <c r="BK139" s="1078"/>
      <c r="BL139" s="1064"/>
      <c r="BM139" s="1064"/>
      <c r="BN139" s="1064"/>
      <c r="BO139" s="1064"/>
      <c r="BP139" s="1080"/>
      <c r="BQ139" s="1078"/>
      <c r="BR139" s="1064"/>
      <c r="BS139" s="1064"/>
      <c r="BT139" s="1064"/>
      <c r="BU139" s="1064"/>
      <c r="BV139" s="1080"/>
      <c r="BW139" s="1096"/>
      <c r="BX139" s="1064"/>
      <c r="BY139" s="1064"/>
      <c r="BZ139" s="1064"/>
      <c r="CA139" s="1064"/>
      <c r="CB139" s="1110"/>
      <c r="CC139" s="1096"/>
      <c r="CD139" s="1098"/>
      <c r="CE139" s="1059"/>
      <c r="CF139" s="1059"/>
      <c r="CG139" s="1059"/>
      <c r="CH139" s="1059"/>
      <c r="CI139" s="1059"/>
      <c r="CJ139" s="1093"/>
      <c r="CK139" s="1060"/>
      <c r="CL139" s="1059"/>
      <c r="CM139" s="1059"/>
      <c r="CN139" s="1059"/>
      <c r="CO139" s="1059"/>
      <c r="CP139" s="1059"/>
      <c r="CQ139" s="1076"/>
      <c r="CR139" s="1078"/>
      <c r="CS139" s="1064"/>
      <c r="CT139" s="1080"/>
      <c r="CU139" s="1070"/>
      <c r="CV139" s="1071"/>
      <c r="CW139" s="1072"/>
      <c r="CX139" s="1208"/>
      <c r="CY139" s="1209"/>
      <c r="CZ139" s="1210"/>
      <c r="DA139" s="1196"/>
      <c r="DB139" s="1197"/>
      <c r="DC139" s="1197"/>
      <c r="DD139" s="1197"/>
      <c r="DE139" s="1198"/>
      <c r="DF139" s="1199"/>
      <c r="DG139" s="1196"/>
      <c r="DH139" s="1197"/>
      <c r="DI139" s="1197"/>
      <c r="DJ139" s="1198"/>
      <c r="DK139" s="1199"/>
      <c r="DL139" s="1196"/>
      <c r="DM139" s="1197"/>
      <c r="DN139" s="1197"/>
      <c r="DO139" s="1197"/>
      <c r="DP139" s="1198"/>
      <c r="DQ139" s="1199"/>
      <c r="DR139" s="1196"/>
      <c r="DS139" s="1197"/>
      <c r="DT139" s="1197"/>
      <c r="DU139" s="1197"/>
      <c r="DV139" s="1197"/>
      <c r="DW139" s="1026"/>
      <c r="DX139" s="865"/>
      <c r="DY139" s="865"/>
      <c r="DZ139" s="865"/>
      <c r="EA139" s="865"/>
      <c r="EB139" s="865"/>
      <c r="EC139" s="865"/>
      <c r="ED139" s="865"/>
      <c r="EE139" s="865"/>
      <c r="EF139" s="865"/>
      <c r="EG139" s="865"/>
      <c r="EH139" s="865"/>
      <c r="EI139" s="872"/>
      <c r="EJ139" s="862"/>
      <c r="EK139" s="862"/>
      <c r="EL139" s="865">
        <f t="shared" ref="EL139" si="107">IF(OR(CU138=99.9,CU138=""),0,1)</f>
        <v>0</v>
      </c>
      <c r="EM139" s="865"/>
      <c r="EN139" s="865">
        <f>IF(入力3!AF73=" ",0,1)</f>
        <v>0</v>
      </c>
      <c r="EO139" s="865">
        <f>IF(EL139+EN139=0,0,1)</f>
        <v>0</v>
      </c>
      <c r="EP139" s="835"/>
      <c r="EQ139" s="835"/>
      <c r="ER139" s="835"/>
      <c r="ES139" s="835"/>
      <c r="ET139" s="835"/>
      <c r="EU139" s="835"/>
      <c r="EV139" s="835"/>
      <c r="EW139" s="835"/>
      <c r="EX139" s="835"/>
      <c r="EY139" s="835"/>
      <c r="EZ139" s="835"/>
      <c r="FA139" s="835"/>
      <c r="FB139" s="835"/>
      <c r="FC139" s="835"/>
      <c r="FD139" s="835"/>
      <c r="FE139" s="835"/>
      <c r="FF139" s="835"/>
      <c r="FG139" s="835"/>
      <c r="FH139" s="835"/>
      <c r="FI139" s="835"/>
      <c r="FJ139" s="835"/>
      <c r="FK139" s="835"/>
      <c r="FL139" s="835"/>
      <c r="FM139" s="835"/>
      <c r="FN139" s="835"/>
      <c r="FO139" s="835"/>
      <c r="FP139" s="835"/>
      <c r="FQ139" s="835"/>
      <c r="FR139" s="835"/>
      <c r="FS139" s="835"/>
      <c r="FT139" s="835"/>
      <c r="FU139" s="835"/>
      <c r="FV139" s="835"/>
      <c r="FW139" s="835"/>
      <c r="FX139" s="835"/>
      <c r="FY139" s="835"/>
      <c r="FZ139" s="835"/>
      <c r="GA139" s="835"/>
      <c r="GB139" s="835"/>
      <c r="GC139" s="835"/>
      <c r="GD139" s="835"/>
      <c r="GE139" s="835"/>
      <c r="GF139" s="835"/>
      <c r="GG139" s="835"/>
      <c r="GH139" s="835"/>
      <c r="GI139" s="835"/>
    </row>
    <row r="140" spans="1:191" s="892" customFormat="1" ht="12" customHeight="1">
      <c r="A140" s="1230"/>
      <c r="B140" s="1232">
        <v>6</v>
      </c>
      <c r="C140" s="1234">
        <v>2</v>
      </c>
      <c r="D140" s="1236"/>
      <c r="E140" s="1237"/>
      <c r="F140" s="1237"/>
      <c r="G140" s="1237"/>
      <c r="H140" s="1237"/>
      <c r="I140" s="1237"/>
      <c r="J140" s="1237"/>
      <c r="K140" s="1256" t="str">
        <f>IF(TRIM(入力1!A140)&lt;&gt;"",入力1!A140,"")</f>
        <v/>
      </c>
      <c r="L140" s="1258">
        <f>IF(TRIM(入力1!B140)&lt;&gt;"",入力1!B140,"")</f>
        <v>6</v>
      </c>
      <c r="M140" s="1260">
        <f>C140</f>
        <v>2</v>
      </c>
      <c r="N140" s="1184"/>
      <c r="O140" s="1262"/>
      <c r="P140" s="1262"/>
      <c r="Q140" s="1264"/>
      <c r="R140" s="1265"/>
      <c r="S140" s="1254"/>
      <c r="T140" s="1282"/>
      <c r="U140" s="1283"/>
      <c r="V140" s="1272"/>
      <c r="W140" s="1273"/>
      <c r="X140" s="1272"/>
      <c r="Y140" s="1273"/>
      <c r="Z140" s="1272"/>
      <c r="AA140" s="1273"/>
      <c r="AB140" s="1276"/>
      <c r="AC140" s="1277"/>
      <c r="AD140" s="1277"/>
      <c r="AE140" s="1278"/>
      <c r="AF140" s="1217"/>
      <c r="AG140" s="1218"/>
      <c r="AH140" s="1218"/>
      <c r="AI140" s="1219"/>
      <c r="AJ140" s="1217"/>
      <c r="AK140" s="1218"/>
      <c r="AL140" s="1218"/>
      <c r="AM140" s="1219"/>
      <c r="AN140" s="1217"/>
      <c r="AO140" s="1218"/>
      <c r="AP140" s="1218"/>
      <c r="AQ140" s="1219"/>
      <c r="AR140" s="1240"/>
      <c r="AS140" s="1241"/>
      <c r="AT140" s="1241"/>
      <c r="AU140" s="1241"/>
      <c r="AV140" s="1242"/>
      <c r="AW140" s="1188"/>
      <c r="AX140" s="1189"/>
      <c r="AY140" s="1189"/>
      <c r="AZ140" s="1189"/>
      <c r="BA140" s="1189"/>
      <c r="BB140" s="1189"/>
      <c r="BC140" s="1190"/>
      <c r="BD140" s="1188"/>
      <c r="BE140" s="1189"/>
      <c r="BF140" s="1189"/>
      <c r="BG140" s="1189"/>
      <c r="BH140" s="1189"/>
      <c r="BI140" s="1189"/>
      <c r="BJ140" s="1190"/>
      <c r="BK140" s="1077" t="str">
        <f>IF(TRIM(入力2!AL138)&lt;&gt;"",IF(入力2!AL138&gt;=100000,MID(TEXT(入力2!AL138,"000000"),1,1),""),"")</f>
        <v/>
      </c>
      <c r="BL140" s="1063" t="str">
        <f>IF(TRIM(入力2!AL138)&lt;&gt;"",IF(入力2!AL138&gt;=10000,MID(TEXT(入力2!AL138,"000000"),2,1),""),"")</f>
        <v/>
      </c>
      <c r="BM140" s="1063" t="str">
        <f>IF(TRIM(入力2!AL138)&lt;&gt;"",IF(入力2!AL138&gt;=1000,MID(TEXT(入力2!AL138,"000000"),3,1),""),"")</f>
        <v/>
      </c>
      <c r="BN140" s="1063" t="str">
        <f>IF(TRIM(入力2!AL138)&lt;&gt;"",IF(入力2!AL138&gt;=100,MID(TEXT(入力2!AL138,"000000"),4,1),""),"")</f>
        <v/>
      </c>
      <c r="BO140" s="1063" t="str">
        <f>IF(TRIM(入力2!AL138)&lt;&gt;"",IF(入力2!AL138&gt;=10,MID(TEXT(入力2!AL138,"000000"),5,1),""),"")</f>
        <v/>
      </c>
      <c r="BP140" s="1079" t="str">
        <f>IF(TRIM(入力2!AL138)&lt;&gt;"",IF(入力2!AL138&gt;=0,MID(TEXT(入力2!AL138,"000000"),6,1),""),"0")</f>
        <v>0</v>
      </c>
      <c r="BQ140" s="1077" t="str">
        <f>IF(TRIM(入力2!AM138)&lt;&gt;"",IF(入力2!AM138&gt;=100000,MID(TEXT(入力2!AM138,"000000"),1,1),""),"")</f>
        <v/>
      </c>
      <c r="BR140" s="1063" t="str">
        <f>IF(TRIM(入力2!AM138)&lt;&gt;"",IF(入力2!AM138&gt;=10000,MID(TEXT(入力2!AM138,"000000"),2,1),""),"")</f>
        <v/>
      </c>
      <c r="BS140" s="1063" t="str">
        <f>IF(TRIM(入力2!AM138)&lt;&gt;"",IF(入力2!AM138&gt;=1000,MID(TEXT(入力2!AM138,"000000"),3,1),""),"")</f>
        <v/>
      </c>
      <c r="BT140" s="1063" t="str">
        <f>IF(TRIM(入力2!AM138)&lt;&gt;"",IF(入力2!AM138&gt;=100,MID(TEXT(入力2!AM138,"000000"),4,1),""),"")</f>
        <v/>
      </c>
      <c r="BU140" s="1063" t="str">
        <f>IF(TRIM(入力2!AM138)&lt;&gt;"",IF(入力2!AM138&gt;=10,MID(TEXT(入力2!AM138,"000000"),5,1),""),"")</f>
        <v/>
      </c>
      <c r="BV140" s="1079" t="str">
        <f>IF(TRIM(入力2!AM138)&lt;&gt;"",IF(入力2!AM138&gt;=0,MID(TEXT(入力2!AM138,"000000"),6,1),""),"0")</f>
        <v>0</v>
      </c>
      <c r="BW140" s="1095" t="str">
        <f>IF(TRIM(SUM(入力2!AJ138:AK138))&lt;&gt;"",IF(SUM(入力2!AJ138:AK138)&gt;=100000,MID(TEXT(SUM(入力2!AJ138:AK138),"000000"),1,1),""),"")</f>
        <v/>
      </c>
      <c r="BX140" s="1063" t="str">
        <f>IF(TRIM(SUM(入力2!AJ138:AK138))&lt;&gt;"",IF(SUM(入力2!AJ138:AK138)&gt;=10000,MID(TEXT(SUM(入力2!AJ138:AK138),"000000"),2,1),""),"")</f>
        <v/>
      </c>
      <c r="BY140" s="1063" t="str">
        <f>IF(TRIM(SUM(入力2!AJ138:AK138))&lt;&gt;"",IF(SUM(入力2!AJ138:AK138)&gt;=1000,MID(TEXT(SUM(入力2!AJ138:AK138),"000000"),3,1),""),"")</f>
        <v/>
      </c>
      <c r="BZ140" s="1063" t="str">
        <f>IF(TRIM(SUM(入力2!AJ138:AK138))&lt;&gt;"",IF(SUM(入力2!AJ138:AK138)&gt;=100,MID(TEXT(SUM(入力2!AJ138:AK138),"000000"),4,1),""),"")</f>
        <v/>
      </c>
      <c r="CA140" s="1063" t="str">
        <f>IF(TRIM(SUM(入力2!AJ138:AK138))&lt;&gt;"",IF(SUM(入力2!AJ138:AK138)&gt;=10,MID(TEXT(SUM(入力2!AJ138:AK138),"000000"),5,1),""),"")</f>
        <v/>
      </c>
      <c r="CB140" s="1109" t="str">
        <f>IF(TRIM(SUM(入力2!AJ138:AK138))&lt;&gt;"",IF(SUM(入力2!AJ138:AK138)&gt;=0,MID(TEXT(SUM(入力2!AJ138:AK138),"000000"),6,1),""),"0")</f>
        <v>0</v>
      </c>
      <c r="CC140" s="1095" t="str">
        <f>IF(TRIM(入力3!$AF74)&lt;&gt;"",IF(入力3!$AF74&gt;=10000000,MID(TEXT(入力3!$AF74,"00000000"),1,1),""),"")</f>
        <v/>
      </c>
      <c r="CD140" s="1097" t="str">
        <f>IF(TRIM(入力3!$AF74)&lt;&gt;"",IF(入力3!$AF74&gt;=1000000,MID(TEXT(入力3!$AF74,"00000000"),2,1),""),"")</f>
        <v/>
      </c>
      <c r="CE140" s="1059" t="str">
        <f>IF(TRIM(入力3!$AF74)&lt;&gt;"",IF(入力3!$AF74&gt;=100000,MID(TEXT(入力3!$AF74,"00000000"),3,1),""),"")</f>
        <v/>
      </c>
      <c r="CF140" s="1059" t="str">
        <f>IF(TRIM(入力3!$AF74)&lt;&gt;"",IF(入力3!$AF74&gt;=10000,MID(TEXT(入力3!$AF74,"00000000"),4,1),""),"")</f>
        <v/>
      </c>
      <c r="CG140" s="1059" t="str">
        <f>IF(TRIM(入力3!$AF74)&lt;&gt;"",IF(入力3!$AF74&gt;=1000,MID(TEXT(入力3!$AF74,"00000000"),5,1),""),"")</f>
        <v/>
      </c>
      <c r="CH140" s="1059" t="str">
        <f>IF(TRIM(入力3!$AF74)&lt;&gt;"",IF(入力3!$AF74&gt;=100,MID(TEXT(入力3!$AF74,"00000000"),6,1),""),"")</f>
        <v/>
      </c>
      <c r="CI140" s="1059" t="str">
        <f>IF(TRIM(入力3!$AF74)&lt;&gt;"",IF(入力3!$AF74&gt;=10,MID(TEXT(入力3!$AF74,"00000000"),7,1),""),"")</f>
        <v/>
      </c>
      <c r="CJ140" s="1093" t="str">
        <f>IF(TRIM(入力3!$AF74)&lt;&gt;"",IF(入力3!$AF74&gt;=1,MID(TEXT(入力3!$AF74,"00000000"),8,1),""),"0")</f>
        <v>0</v>
      </c>
      <c r="CK140" s="1060" t="str">
        <f>IF(TRIM(SUMIF(入力3!$AA$9:$AE$9,"インフレ手当",入力3!AA74:AE74))&lt;&gt;"",IF(SUMIF(入力3!$AA$9:$AE$9,"インフレ手当",入力3!AA74:AE74)&gt;=1000000,MID(TEXT(SUMIF(入力3!$AA$9:$AE$9,"インフレ手当",入力3!AA74:AE74),"00000000"),2,1),""),"")</f>
        <v/>
      </c>
      <c r="CL140" s="1059" t="str">
        <f>IF(TRIM(SUMIF(入力3!$AA$9:$AE$9,"インフレ手当",入力3!AA74:AE74))&lt;&gt;"",IF(SUMIF(入力3!$AA$9:$AE$9,"インフレ手当",入力3!AA74:AE74)&gt;=100000,MID(TEXT(SUMIF(入力3!$AA$9:$AE$9,"インフレ手当",入力3!AA74:AE74),"00000000"),3,1),""),"")</f>
        <v/>
      </c>
      <c r="CM140" s="1059" t="str">
        <f>IF(TRIM(SUMIF(入力3!$AA$9:$AE$9,"インフレ手当",入力3!AA74:AE74))&lt;&gt;"",IF(SUMIF(入力3!$AA$9:$AE$9,"インフレ手当",入力3!AA74:AE74)&gt;=10000,MID(TEXT(SUMIF(入力3!$AA$9:$AE$9,"インフレ手当",入力3!AA74:AE74),"00000000"),4,1),""),"")</f>
        <v/>
      </c>
      <c r="CN140" s="1059" t="str">
        <f>IF(TRIM(SUMIF(入力3!$AA$9:$AE$9,"インフレ手当",入力3!AA74:AE74))&lt;&gt;"",IF(SUMIF(入力3!$AA$9:$AE$9,"インフレ手当",入力3!AA74:AE74)&gt;=1000,MID(TEXT(SUMIF(入力3!$AA$9:$AE$9,"インフレ手当",入力3!AA74:AE74),"00000000"),5,1),""),"")</f>
        <v/>
      </c>
      <c r="CO140" s="1059" t="str">
        <f>IF(TRIM(SUMIF(入力3!$AA$9:$AE$9,"インフレ手当",入力3!AA74:AE74))&lt;&gt;"",IF(SUMIF(入力3!$AA$9:$AE$9,"インフレ手当",入力3!AA74:AE74)&gt;=100,MID(TEXT(SUMIF(入力3!$AA$9:$AE$9,"インフレ手当",入力3!AA74:AE74),"00000000"),6,1),""),"")</f>
        <v/>
      </c>
      <c r="CP140" s="1059" t="str">
        <f>IF(TRIM(SUMIF(入力3!$AA$9:$AE$9,"インフレ手当",入力3!AA74:AE74))&lt;&gt;"",IF(SUMIF(入力3!$AA$9:$AE$9,"インフレ手当",入力3!AA74:AE74)&gt;=10,MID(TEXT(SUMIF(入力3!$AA$9:$AE$9,"インフレ手当",入力3!AA74:AE74),"00000000"),7,1),""),"")</f>
        <v/>
      </c>
      <c r="CQ140" s="1076" t="str">
        <f>IF(TRIM(SUMIF(入力3!$AA$9:$AE$9,"インフレ手当",入力3!AA74:AE74))&lt;&gt;"",IF(SUMIF(入力3!$AA$9:$AE$9,"インフレ手当",入力3!AA74:AE74)&gt;=1,MID(TEXT(SUMIF(入力3!$AA$9:$AE$9,"インフレ手当",入力3!AA74:AE74),"00000000"),8,1),""),"0")</f>
        <v/>
      </c>
      <c r="CR140" s="1077" t="str">
        <f>IF(EO141=0,"-",IF(TRIM(入力3!Z74)&lt;&gt;"",IF(入力3!Z74&gt;=100,MID(TEXT(入力3!Z74,"000"),1,1),""),"-"))</f>
        <v>-</v>
      </c>
      <c r="CS140" s="1063" t="str">
        <f>IF(EO141=0,"-",IF(TRIM(入力3!Z74)&lt;&gt;"",IF(入力3!Z74&gt;=10,MID(TEXT(入力3!Z74,"000"),2,1),""),"-"))</f>
        <v>-</v>
      </c>
      <c r="CT140" s="1079" t="str">
        <f>IF(EO141=0,"-",IF(TRIM(入力3!Z74)&lt;&gt;"",IF(入力3!Z74&gt;=1,MID(TEXT(入力3!Z74,"000"),3,1),""),"-"))</f>
        <v>-</v>
      </c>
      <c r="CU140" s="1067"/>
      <c r="CV140" s="1068"/>
      <c r="CW140" s="1069"/>
      <c r="CX140" s="1205"/>
      <c r="CY140" s="1206"/>
      <c r="CZ140" s="1207"/>
      <c r="DA140" s="1188"/>
      <c r="DB140" s="1189"/>
      <c r="DC140" s="1189"/>
      <c r="DD140" s="1189"/>
      <c r="DE140" s="1190"/>
      <c r="DF140" s="1184"/>
      <c r="DG140" s="1188"/>
      <c r="DH140" s="1189"/>
      <c r="DI140" s="1189"/>
      <c r="DJ140" s="1190"/>
      <c r="DK140" s="1184"/>
      <c r="DL140" s="1188"/>
      <c r="DM140" s="1189"/>
      <c r="DN140" s="1189"/>
      <c r="DO140" s="1189"/>
      <c r="DP140" s="1190"/>
      <c r="DQ140" s="1184"/>
      <c r="DR140" s="1188"/>
      <c r="DS140" s="1189"/>
      <c r="DT140" s="1189"/>
      <c r="DU140" s="1189"/>
      <c r="DV140" s="1189"/>
      <c r="DW140" s="1026"/>
      <c r="DX140" s="865"/>
      <c r="DY140" s="865"/>
      <c r="DZ140" s="865"/>
      <c r="EA140" s="865"/>
      <c r="EB140" s="865"/>
      <c r="EC140" s="865"/>
      <c r="ED140" s="865"/>
      <c r="EE140" s="865"/>
      <c r="EF140" s="865"/>
      <c r="EG140" s="865"/>
      <c r="EH140" s="834"/>
      <c r="EI140" s="872"/>
      <c r="EJ140" s="862"/>
      <c r="EK140" s="862"/>
      <c r="EL140" s="865"/>
      <c r="EM140" s="865"/>
      <c r="EN140" s="865"/>
      <c r="EO140" s="865"/>
      <c r="EP140" s="835"/>
      <c r="EQ140" s="835"/>
      <c r="ER140" s="835"/>
      <c r="ES140" s="835"/>
      <c r="ET140" s="835"/>
      <c r="EU140" s="835"/>
      <c r="EV140" s="835"/>
      <c r="EW140" s="835"/>
      <c r="EX140" s="835"/>
      <c r="EY140" s="835"/>
      <c r="EZ140" s="835"/>
      <c r="FA140" s="835"/>
      <c r="FB140" s="835"/>
      <c r="FC140" s="835"/>
      <c r="FD140" s="835"/>
      <c r="FE140" s="835"/>
      <c r="FF140" s="835"/>
      <c r="FG140" s="835"/>
      <c r="FH140" s="835"/>
      <c r="FI140" s="835"/>
      <c r="FJ140" s="835"/>
      <c r="FK140" s="835"/>
      <c r="FL140" s="835"/>
      <c r="FM140" s="835"/>
      <c r="FN140" s="835"/>
      <c r="FO140" s="835"/>
      <c r="FP140" s="835"/>
      <c r="FQ140" s="835"/>
      <c r="FR140" s="835"/>
      <c r="FS140" s="835"/>
      <c r="FT140" s="835"/>
      <c r="FU140" s="835"/>
      <c r="FV140" s="835"/>
      <c r="FW140" s="835"/>
      <c r="FX140" s="835"/>
      <c r="FY140" s="835"/>
      <c r="FZ140" s="835"/>
      <c r="GA140" s="835"/>
      <c r="GB140" s="835"/>
      <c r="GC140" s="835"/>
      <c r="GD140" s="835"/>
      <c r="GE140" s="835"/>
      <c r="GF140" s="835"/>
      <c r="GG140" s="835"/>
      <c r="GH140" s="835"/>
      <c r="GI140" s="835"/>
    </row>
    <row r="141" spans="1:191" s="892" customFormat="1" ht="12" customHeight="1">
      <c r="A141" s="1231"/>
      <c r="B141" s="1233"/>
      <c r="C141" s="1235"/>
      <c r="D141" s="1238"/>
      <c r="E141" s="1239"/>
      <c r="F141" s="1239"/>
      <c r="G141" s="1239"/>
      <c r="H141" s="1239"/>
      <c r="I141" s="1239"/>
      <c r="J141" s="1239"/>
      <c r="K141" s="1256"/>
      <c r="L141" s="1258"/>
      <c r="M141" s="1279"/>
      <c r="N141" s="1199"/>
      <c r="O141" s="1262"/>
      <c r="P141" s="1262"/>
      <c r="Q141" s="1280"/>
      <c r="R141" s="1281"/>
      <c r="S141" s="1294"/>
      <c r="T141" s="1282"/>
      <c r="U141" s="1283"/>
      <c r="V141" s="1284"/>
      <c r="W141" s="1285"/>
      <c r="X141" s="1284"/>
      <c r="Y141" s="1285"/>
      <c r="Z141" s="1284"/>
      <c r="AA141" s="1285"/>
      <c r="AB141" s="1227"/>
      <c r="AC141" s="1228"/>
      <c r="AD141" s="1228"/>
      <c r="AE141" s="1229"/>
      <c r="AF141" s="1286"/>
      <c r="AG141" s="1287"/>
      <c r="AH141" s="1287"/>
      <c r="AI141" s="1288"/>
      <c r="AJ141" s="1286"/>
      <c r="AK141" s="1287"/>
      <c r="AL141" s="1287"/>
      <c r="AM141" s="1288"/>
      <c r="AN141" s="1286"/>
      <c r="AO141" s="1287"/>
      <c r="AP141" s="1287"/>
      <c r="AQ141" s="1288"/>
      <c r="AR141" s="1291"/>
      <c r="AS141" s="1292"/>
      <c r="AT141" s="1292"/>
      <c r="AU141" s="1292"/>
      <c r="AV141" s="1293"/>
      <c r="AW141" s="1196"/>
      <c r="AX141" s="1197"/>
      <c r="AY141" s="1197"/>
      <c r="AZ141" s="1197"/>
      <c r="BA141" s="1197"/>
      <c r="BB141" s="1197"/>
      <c r="BC141" s="1198"/>
      <c r="BD141" s="1196"/>
      <c r="BE141" s="1197"/>
      <c r="BF141" s="1197"/>
      <c r="BG141" s="1197"/>
      <c r="BH141" s="1197"/>
      <c r="BI141" s="1197"/>
      <c r="BJ141" s="1198"/>
      <c r="BK141" s="1078"/>
      <c r="BL141" s="1064"/>
      <c r="BM141" s="1064"/>
      <c r="BN141" s="1064"/>
      <c r="BO141" s="1064"/>
      <c r="BP141" s="1080"/>
      <c r="BQ141" s="1078"/>
      <c r="BR141" s="1064"/>
      <c r="BS141" s="1064"/>
      <c r="BT141" s="1064"/>
      <c r="BU141" s="1064"/>
      <c r="BV141" s="1080"/>
      <c r="BW141" s="1096"/>
      <c r="BX141" s="1064"/>
      <c r="BY141" s="1064"/>
      <c r="BZ141" s="1064"/>
      <c r="CA141" s="1064"/>
      <c r="CB141" s="1110"/>
      <c r="CC141" s="1096"/>
      <c r="CD141" s="1098"/>
      <c r="CE141" s="1059"/>
      <c r="CF141" s="1059"/>
      <c r="CG141" s="1059"/>
      <c r="CH141" s="1059"/>
      <c r="CI141" s="1059"/>
      <c r="CJ141" s="1093"/>
      <c r="CK141" s="1060"/>
      <c r="CL141" s="1059"/>
      <c r="CM141" s="1059"/>
      <c r="CN141" s="1059"/>
      <c r="CO141" s="1059"/>
      <c r="CP141" s="1059"/>
      <c r="CQ141" s="1076"/>
      <c r="CR141" s="1078"/>
      <c r="CS141" s="1064"/>
      <c r="CT141" s="1080"/>
      <c r="CU141" s="1070"/>
      <c r="CV141" s="1071"/>
      <c r="CW141" s="1072"/>
      <c r="CX141" s="1208"/>
      <c r="CY141" s="1209"/>
      <c r="CZ141" s="1210"/>
      <c r="DA141" s="1196"/>
      <c r="DB141" s="1197"/>
      <c r="DC141" s="1197"/>
      <c r="DD141" s="1197"/>
      <c r="DE141" s="1198"/>
      <c r="DF141" s="1199"/>
      <c r="DG141" s="1196"/>
      <c r="DH141" s="1197"/>
      <c r="DI141" s="1197"/>
      <c r="DJ141" s="1198"/>
      <c r="DK141" s="1199"/>
      <c r="DL141" s="1196"/>
      <c r="DM141" s="1197"/>
      <c r="DN141" s="1197"/>
      <c r="DO141" s="1197"/>
      <c r="DP141" s="1198"/>
      <c r="DQ141" s="1199"/>
      <c r="DR141" s="1196"/>
      <c r="DS141" s="1197"/>
      <c r="DT141" s="1197"/>
      <c r="DU141" s="1197"/>
      <c r="DV141" s="1197"/>
      <c r="DW141" s="1026"/>
      <c r="DX141" s="865"/>
      <c r="DY141" s="865"/>
      <c r="DZ141" s="865"/>
      <c r="EA141" s="865"/>
      <c r="EB141" s="865"/>
      <c r="EC141" s="865"/>
      <c r="ED141" s="865"/>
      <c r="EE141" s="865"/>
      <c r="EF141" s="865"/>
      <c r="EG141" s="865"/>
      <c r="EH141" s="834"/>
      <c r="EI141" s="872"/>
      <c r="EJ141" s="862"/>
      <c r="EK141" s="862"/>
      <c r="EL141" s="865">
        <f t="shared" ref="EL141" si="108">IF(OR(CU140=99.9,CU140=""),0,1)</f>
        <v>0</v>
      </c>
      <c r="EM141" s="865"/>
      <c r="EN141" s="865">
        <f>IF(入力3!AF74=" ",0,1)</f>
        <v>0</v>
      </c>
      <c r="EO141" s="865">
        <f>IF(EL141+EN141=0,0,1)</f>
        <v>0</v>
      </c>
      <c r="EP141" s="835"/>
      <c r="EQ141" s="835"/>
      <c r="ER141" s="835"/>
      <c r="ES141" s="835"/>
      <c r="ET141" s="835"/>
      <c r="EU141" s="835"/>
      <c r="EV141" s="835"/>
      <c r="EW141" s="835"/>
      <c r="EX141" s="835"/>
      <c r="EY141" s="835"/>
      <c r="EZ141" s="835"/>
      <c r="FA141" s="835"/>
      <c r="FB141" s="835"/>
      <c r="FC141" s="835"/>
      <c r="FD141" s="835"/>
      <c r="FE141" s="835"/>
      <c r="FF141" s="835"/>
      <c r="FG141" s="835"/>
      <c r="FH141" s="835"/>
      <c r="FI141" s="835"/>
      <c r="FJ141" s="835"/>
      <c r="FK141" s="835"/>
      <c r="FL141" s="835"/>
      <c r="FM141" s="835"/>
      <c r="FN141" s="835"/>
      <c r="FO141" s="835"/>
      <c r="FP141" s="835"/>
      <c r="FQ141" s="835"/>
      <c r="FR141" s="835"/>
      <c r="FS141" s="835"/>
      <c r="FT141" s="835"/>
      <c r="FU141" s="835"/>
      <c r="FV141" s="835"/>
      <c r="FW141" s="835"/>
      <c r="FX141" s="835"/>
      <c r="FY141" s="835"/>
      <c r="FZ141" s="835"/>
      <c r="GA141" s="835"/>
      <c r="GB141" s="835"/>
      <c r="GC141" s="835"/>
      <c r="GD141" s="835"/>
      <c r="GE141" s="835"/>
      <c r="GF141" s="835"/>
      <c r="GG141" s="835"/>
      <c r="GH141" s="835"/>
      <c r="GI141" s="835"/>
    </row>
    <row r="142" spans="1:191" s="892" customFormat="1" ht="12" customHeight="1">
      <c r="A142" s="1230"/>
      <c r="B142" s="1232">
        <v>6</v>
      </c>
      <c r="C142" s="1234">
        <v>3</v>
      </c>
      <c r="D142" s="1236"/>
      <c r="E142" s="1237"/>
      <c r="F142" s="1237"/>
      <c r="G142" s="1237"/>
      <c r="H142" s="1237"/>
      <c r="I142" s="1237"/>
      <c r="J142" s="1237"/>
      <c r="K142" s="1256" t="str">
        <f>IF(TRIM(入力1!A142)&lt;&gt;"",入力1!A142,"")</f>
        <v/>
      </c>
      <c r="L142" s="1258">
        <f>IF(TRIM(入力1!B142)&lt;&gt;"",入力1!B142,"")</f>
        <v>6</v>
      </c>
      <c r="M142" s="1260">
        <f>C142</f>
        <v>3</v>
      </c>
      <c r="N142" s="1184"/>
      <c r="O142" s="1262"/>
      <c r="P142" s="1262"/>
      <c r="Q142" s="1264"/>
      <c r="R142" s="1265"/>
      <c r="S142" s="1254"/>
      <c r="T142" s="1282"/>
      <c r="U142" s="1283"/>
      <c r="V142" s="1272"/>
      <c r="W142" s="1273"/>
      <c r="X142" s="1272"/>
      <c r="Y142" s="1273"/>
      <c r="Z142" s="1272"/>
      <c r="AA142" s="1273"/>
      <c r="AB142" s="1276"/>
      <c r="AC142" s="1277"/>
      <c r="AD142" s="1277"/>
      <c r="AE142" s="1278"/>
      <c r="AF142" s="1217"/>
      <c r="AG142" s="1218"/>
      <c r="AH142" s="1218"/>
      <c r="AI142" s="1219"/>
      <c r="AJ142" s="1217"/>
      <c r="AK142" s="1218"/>
      <c r="AL142" s="1218"/>
      <c r="AM142" s="1219"/>
      <c r="AN142" s="1217"/>
      <c r="AO142" s="1218"/>
      <c r="AP142" s="1218"/>
      <c r="AQ142" s="1219"/>
      <c r="AR142" s="1240"/>
      <c r="AS142" s="1241"/>
      <c r="AT142" s="1241"/>
      <c r="AU142" s="1241"/>
      <c r="AV142" s="1242"/>
      <c r="AW142" s="1188"/>
      <c r="AX142" s="1189"/>
      <c r="AY142" s="1189"/>
      <c r="AZ142" s="1189"/>
      <c r="BA142" s="1189"/>
      <c r="BB142" s="1189"/>
      <c r="BC142" s="1190"/>
      <c r="BD142" s="1188"/>
      <c r="BE142" s="1189"/>
      <c r="BF142" s="1189"/>
      <c r="BG142" s="1189"/>
      <c r="BH142" s="1189"/>
      <c r="BI142" s="1189"/>
      <c r="BJ142" s="1190"/>
      <c r="BK142" s="1077" t="str">
        <f>IF(TRIM(入力2!AL140)&lt;&gt;"",IF(入力2!AL140&gt;=100000,MID(TEXT(入力2!AL140,"000000"),1,1),""),"")</f>
        <v/>
      </c>
      <c r="BL142" s="1063" t="str">
        <f>IF(TRIM(入力2!AL140)&lt;&gt;"",IF(入力2!AL140&gt;=10000,MID(TEXT(入力2!AL140,"000000"),2,1),""),"")</f>
        <v/>
      </c>
      <c r="BM142" s="1063" t="str">
        <f>IF(TRIM(入力2!AL140)&lt;&gt;"",IF(入力2!AL140&gt;=1000,MID(TEXT(入力2!AL140,"000000"),3,1),""),"")</f>
        <v/>
      </c>
      <c r="BN142" s="1063" t="str">
        <f>IF(TRIM(入力2!AL140)&lt;&gt;"",IF(入力2!AL140&gt;=100,MID(TEXT(入力2!AL140,"000000"),4,1),""),"")</f>
        <v/>
      </c>
      <c r="BO142" s="1063" t="str">
        <f>IF(TRIM(入力2!AL140)&lt;&gt;"",IF(入力2!AL140&gt;=10,MID(TEXT(入力2!AL140,"000000"),5,1),""),"")</f>
        <v/>
      </c>
      <c r="BP142" s="1079" t="str">
        <f>IF(TRIM(入力2!AL140)&lt;&gt;"",IF(入力2!AL140&gt;=0,MID(TEXT(入力2!AL140,"000000"),6,1),""),"0")</f>
        <v>0</v>
      </c>
      <c r="BQ142" s="1077" t="str">
        <f>IF(TRIM(入力2!AM140)&lt;&gt;"",IF(入力2!AM140&gt;=100000,MID(TEXT(入力2!AM140,"000000"),1,1),""),"")</f>
        <v/>
      </c>
      <c r="BR142" s="1063" t="str">
        <f>IF(TRIM(入力2!AM140)&lt;&gt;"",IF(入力2!AM140&gt;=10000,MID(TEXT(入力2!AM140,"000000"),2,1),""),"")</f>
        <v/>
      </c>
      <c r="BS142" s="1063" t="str">
        <f>IF(TRIM(入力2!AM140)&lt;&gt;"",IF(入力2!AM140&gt;=1000,MID(TEXT(入力2!AM140,"000000"),3,1),""),"")</f>
        <v/>
      </c>
      <c r="BT142" s="1063" t="str">
        <f>IF(TRIM(入力2!AM140)&lt;&gt;"",IF(入力2!AM140&gt;=100,MID(TEXT(入力2!AM140,"000000"),4,1),""),"")</f>
        <v/>
      </c>
      <c r="BU142" s="1063" t="str">
        <f>IF(TRIM(入力2!AM140)&lt;&gt;"",IF(入力2!AM140&gt;=10,MID(TEXT(入力2!AM140,"000000"),5,1),""),"")</f>
        <v/>
      </c>
      <c r="BV142" s="1079" t="str">
        <f>IF(TRIM(入力2!AM140)&lt;&gt;"",IF(入力2!AM140&gt;=0,MID(TEXT(入力2!AM140,"000000"),6,1),""),"0")</f>
        <v>0</v>
      </c>
      <c r="BW142" s="1095" t="str">
        <f>IF(TRIM(SUM(入力2!AJ140:AK140))&lt;&gt;"",IF(SUM(入力2!AJ140:AK140)&gt;=100000,MID(TEXT(SUM(入力2!AJ140:AK140),"000000"),1,1),""),"")</f>
        <v/>
      </c>
      <c r="BX142" s="1063" t="str">
        <f>IF(TRIM(SUM(入力2!AJ140:AK140))&lt;&gt;"",IF(SUM(入力2!AJ140:AK140)&gt;=10000,MID(TEXT(SUM(入力2!AJ140:AK140),"000000"),2,1),""),"")</f>
        <v/>
      </c>
      <c r="BY142" s="1063" t="str">
        <f>IF(TRIM(SUM(入力2!AJ140:AK140))&lt;&gt;"",IF(SUM(入力2!AJ140:AK140)&gt;=1000,MID(TEXT(SUM(入力2!AJ140:AK140),"000000"),3,1),""),"")</f>
        <v/>
      </c>
      <c r="BZ142" s="1063" t="str">
        <f>IF(TRIM(SUM(入力2!AJ140:AK140))&lt;&gt;"",IF(SUM(入力2!AJ140:AK140)&gt;=100,MID(TEXT(SUM(入力2!AJ140:AK140),"000000"),4,1),""),"")</f>
        <v/>
      </c>
      <c r="CA142" s="1063" t="str">
        <f>IF(TRIM(SUM(入力2!AJ140:AK140))&lt;&gt;"",IF(SUM(入力2!AJ140:AK140)&gt;=10,MID(TEXT(SUM(入力2!AJ140:AK140),"000000"),5,1),""),"")</f>
        <v/>
      </c>
      <c r="CB142" s="1109" t="str">
        <f>IF(TRIM(SUM(入力2!AJ140:AK140))&lt;&gt;"",IF(SUM(入力2!AJ140:AK140)&gt;=0,MID(TEXT(SUM(入力2!AJ140:AK140),"000000"),6,1),""),"0")</f>
        <v>0</v>
      </c>
      <c r="CC142" s="1095" t="str">
        <f>IF(TRIM(入力3!$AF75)&lt;&gt;"",IF(入力3!$AF75&gt;=10000000,MID(TEXT(入力3!$AF75,"00000000"),1,1),""),"")</f>
        <v/>
      </c>
      <c r="CD142" s="1097" t="str">
        <f>IF(TRIM(入力3!$AF75)&lt;&gt;"",IF(入力3!$AF75&gt;=1000000,MID(TEXT(入力3!$AF75,"00000000"),2,1),""),"")</f>
        <v/>
      </c>
      <c r="CE142" s="1059" t="str">
        <f>IF(TRIM(入力3!$AF75)&lt;&gt;"",IF(入力3!$AF75&gt;=100000,MID(TEXT(入力3!$AF75,"00000000"),3,1),""),"")</f>
        <v/>
      </c>
      <c r="CF142" s="1059" t="str">
        <f>IF(TRIM(入力3!$AF75)&lt;&gt;"",IF(入力3!$AF75&gt;=10000,MID(TEXT(入力3!$AF75,"00000000"),4,1),""),"")</f>
        <v/>
      </c>
      <c r="CG142" s="1059" t="str">
        <f>IF(TRIM(入力3!$AF75)&lt;&gt;"",IF(入力3!$AF75&gt;=1000,MID(TEXT(入力3!$AF75,"00000000"),5,1),""),"")</f>
        <v/>
      </c>
      <c r="CH142" s="1059" t="str">
        <f>IF(TRIM(入力3!$AF75)&lt;&gt;"",IF(入力3!$AF75&gt;=100,MID(TEXT(入力3!$AF75,"00000000"),6,1),""),"")</f>
        <v/>
      </c>
      <c r="CI142" s="1059" t="str">
        <f>IF(TRIM(入力3!$AF75)&lt;&gt;"",IF(入力3!$AF75&gt;=10,MID(TEXT(入力3!$AF75,"00000000"),7,1),""),"")</f>
        <v/>
      </c>
      <c r="CJ142" s="1093" t="str">
        <f>IF(TRIM(入力3!$AF75)&lt;&gt;"",IF(入力3!$AF75&gt;=1,MID(TEXT(入力3!$AF75,"00000000"),8,1),""),"0")</f>
        <v>0</v>
      </c>
      <c r="CK142" s="1060" t="str">
        <f>IF(TRIM(SUMIF(入力3!$AA$9:$AE$9,"インフレ手当",入力3!AA75:AE75))&lt;&gt;"",IF(SUMIF(入力3!$AA$9:$AE$9,"インフレ手当",入力3!AA75:AE75)&gt;=1000000,MID(TEXT(SUMIF(入力3!$AA$9:$AE$9,"インフレ手当",入力3!AA75:AE75),"00000000"),2,1),""),"")</f>
        <v/>
      </c>
      <c r="CL142" s="1059" t="str">
        <f>IF(TRIM(SUMIF(入力3!$AA$9:$AE$9,"インフレ手当",入力3!AA75:AE75))&lt;&gt;"",IF(SUMIF(入力3!$AA$9:$AE$9,"インフレ手当",入力3!AA75:AE75)&gt;=100000,MID(TEXT(SUMIF(入力3!$AA$9:$AE$9,"インフレ手当",入力3!AA75:AE75),"00000000"),3,1),""),"")</f>
        <v/>
      </c>
      <c r="CM142" s="1059" t="str">
        <f>IF(TRIM(SUMIF(入力3!$AA$9:$AE$9,"インフレ手当",入力3!AA75:AE75))&lt;&gt;"",IF(SUMIF(入力3!$AA$9:$AE$9,"インフレ手当",入力3!AA75:AE75)&gt;=10000,MID(TEXT(SUMIF(入力3!$AA$9:$AE$9,"インフレ手当",入力3!AA75:AE75),"00000000"),4,1),""),"")</f>
        <v/>
      </c>
      <c r="CN142" s="1059" t="str">
        <f>IF(TRIM(SUMIF(入力3!$AA$9:$AE$9,"インフレ手当",入力3!AA75:AE75))&lt;&gt;"",IF(SUMIF(入力3!$AA$9:$AE$9,"インフレ手当",入力3!AA75:AE75)&gt;=1000,MID(TEXT(SUMIF(入力3!$AA$9:$AE$9,"インフレ手当",入力3!AA75:AE75),"00000000"),5,1),""),"")</f>
        <v/>
      </c>
      <c r="CO142" s="1059" t="str">
        <f>IF(TRIM(SUMIF(入力3!$AA$9:$AE$9,"インフレ手当",入力3!AA75:AE75))&lt;&gt;"",IF(SUMIF(入力3!$AA$9:$AE$9,"インフレ手当",入力3!AA75:AE75)&gt;=100,MID(TEXT(SUMIF(入力3!$AA$9:$AE$9,"インフレ手当",入力3!AA75:AE75),"00000000"),6,1),""),"")</f>
        <v/>
      </c>
      <c r="CP142" s="1059" t="str">
        <f>IF(TRIM(SUMIF(入力3!$AA$9:$AE$9,"インフレ手当",入力3!AA75:AE75))&lt;&gt;"",IF(SUMIF(入力3!$AA$9:$AE$9,"インフレ手当",入力3!AA75:AE75)&gt;=10,MID(TEXT(SUMIF(入力3!$AA$9:$AE$9,"インフレ手当",入力3!AA75:AE75),"00000000"),7,1),""),"")</f>
        <v/>
      </c>
      <c r="CQ142" s="1076" t="str">
        <f>IF(TRIM(SUMIF(入力3!$AA$9:$AE$9,"インフレ手当",入力3!AA75:AE75))&lt;&gt;"",IF(SUMIF(入力3!$AA$9:$AE$9,"インフレ手当",入力3!AA75:AE75)&gt;=1,MID(TEXT(SUMIF(入力3!$AA$9:$AE$9,"インフレ手当",入力3!AA75:AE75),"00000000"),8,1),""),"0")</f>
        <v/>
      </c>
      <c r="CR142" s="1077" t="str">
        <f>IF(EO143=0,"-",IF(TRIM(入力3!Z75)&lt;&gt;"",IF(入力3!Z75&gt;=100,MID(TEXT(入力3!Z75,"000"),1,1),""),"-"))</f>
        <v>-</v>
      </c>
      <c r="CS142" s="1063" t="str">
        <f>IF(EO143=0,"-",IF(TRIM(入力3!Z75)&lt;&gt;"",IF(入力3!Z75&gt;=10,MID(TEXT(入力3!Z75,"000"),2,1),""),"-"))</f>
        <v>-</v>
      </c>
      <c r="CT142" s="1079" t="str">
        <f>IF(EO143=0,"-",IF(TRIM(入力3!Z75)&lt;&gt;"",IF(入力3!Z75&gt;=1,MID(TEXT(入力3!Z75,"000"),3,1),""),"-"))</f>
        <v>-</v>
      </c>
      <c r="CU142" s="1067"/>
      <c r="CV142" s="1068"/>
      <c r="CW142" s="1069"/>
      <c r="CX142" s="1205"/>
      <c r="CY142" s="1206"/>
      <c r="CZ142" s="1207"/>
      <c r="DA142" s="1188"/>
      <c r="DB142" s="1189"/>
      <c r="DC142" s="1189"/>
      <c r="DD142" s="1189"/>
      <c r="DE142" s="1190"/>
      <c r="DF142" s="1184"/>
      <c r="DG142" s="1188"/>
      <c r="DH142" s="1189"/>
      <c r="DI142" s="1189"/>
      <c r="DJ142" s="1190"/>
      <c r="DK142" s="1184"/>
      <c r="DL142" s="1188"/>
      <c r="DM142" s="1189"/>
      <c r="DN142" s="1189"/>
      <c r="DO142" s="1189"/>
      <c r="DP142" s="1190"/>
      <c r="DQ142" s="1184"/>
      <c r="DR142" s="1188"/>
      <c r="DS142" s="1189"/>
      <c r="DT142" s="1189"/>
      <c r="DU142" s="1189"/>
      <c r="DV142" s="1189"/>
      <c r="DW142" s="1026"/>
      <c r="DX142" s="865"/>
      <c r="DY142" s="865"/>
      <c r="DZ142" s="865"/>
      <c r="EA142" s="865"/>
      <c r="EB142" s="865"/>
      <c r="EC142" s="865"/>
      <c r="ED142" s="865"/>
      <c r="EE142" s="865"/>
      <c r="EF142" s="865"/>
      <c r="EG142" s="865"/>
      <c r="EH142" s="834"/>
      <c r="EI142" s="872"/>
      <c r="EJ142" s="862"/>
      <c r="EK142" s="862"/>
      <c r="EL142" s="865"/>
      <c r="EM142" s="865"/>
      <c r="EN142" s="865"/>
      <c r="EO142" s="865"/>
      <c r="EP142" s="835"/>
      <c r="EQ142" s="835"/>
      <c r="ER142" s="835"/>
      <c r="ES142" s="835"/>
      <c r="ET142" s="835"/>
      <c r="EU142" s="835"/>
      <c r="EV142" s="835"/>
      <c r="EW142" s="835"/>
      <c r="EX142" s="835"/>
      <c r="EY142" s="835"/>
      <c r="EZ142" s="835"/>
      <c r="FA142" s="835"/>
      <c r="FB142" s="835"/>
      <c r="FC142" s="835"/>
      <c r="FD142" s="835"/>
      <c r="FE142" s="835"/>
      <c r="FF142" s="835"/>
      <c r="FG142" s="835"/>
      <c r="FH142" s="835"/>
      <c r="FI142" s="835"/>
      <c r="FJ142" s="835"/>
      <c r="FK142" s="835"/>
      <c r="FL142" s="835"/>
      <c r="FM142" s="835"/>
      <c r="FN142" s="835"/>
      <c r="FO142" s="835"/>
      <c r="FP142" s="835"/>
      <c r="FQ142" s="835"/>
      <c r="FR142" s="835"/>
      <c r="FS142" s="835"/>
      <c r="FT142" s="835"/>
      <c r="FU142" s="835"/>
      <c r="FV142" s="835"/>
      <c r="FW142" s="835"/>
      <c r="FX142" s="835"/>
      <c r="FY142" s="835"/>
      <c r="FZ142" s="835"/>
      <c r="GA142" s="835"/>
      <c r="GB142" s="835"/>
      <c r="GC142" s="835"/>
      <c r="GD142" s="835"/>
      <c r="GE142" s="835"/>
      <c r="GF142" s="835"/>
      <c r="GG142" s="835"/>
      <c r="GH142" s="835"/>
      <c r="GI142" s="835"/>
    </row>
    <row r="143" spans="1:191" s="892" customFormat="1" ht="12" customHeight="1">
      <c r="A143" s="1231"/>
      <c r="B143" s="1233"/>
      <c r="C143" s="1235"/>
      <c r="D143" s="1238"/>
      <c r="E143" s="1239"/>
      <c r="F143" s="1239"/>
      <c r="G143" s="1239"/>
      <c r="H143" s="1239"/>
      <c r="I143" s="1239"/>
      <c r="J143" s="1239"/>
      <c r="K143" s="1256"/>
      <c r="L143" s="1258"/>
      <c r="M143" s="1279"/>
      <c r="N143" s="1199"/>
      <c r="O143" s="1262"/>
      <c r="P143" s="1262"/>
      <c r="Q143" s="1280"/>
      <c r="R143" s="1281"/>
      <c r="S143" s="1294"/>
      <c r="T143" s="1282"/>
      <c r="U143" s="1283"/>
      <c r="V143" s="1284"/>
      <c r="W143" s="1285"/>
      <c r="X143" s="1284"/>
      <c r="Y143" s="1285"/>
      <c r="Z143" s="1284"/>
      <c r="AA143" s="1285"/>
      <c r="AB143" s="1227"/>
      <c r="AC143" s="1228"/>
      <c r="AD143" s="1228"/>
      <c r="AE143" s="1229"/>
      <c r="AF143" s="1286"/>
      <c r="AG143" s="1287"/>
      <c r="AH143" s="1287"/>
      <c r="AI143" s="1288"/>
      <c r="AJ143" s="1286"/>
      <c r="AK143" s="1287"/>
      <c r="AL143" s="1287"/>
      <c r="AM143" s="1288"/>
      <c r="AN143" s="1286"/>
      <c r="AO143" s="1287"/>
      <c r="AP143" s="1287"/>
      <c r="AQ143" s="1288"/>
      <c r="AR143" s="1291"/>
      <c r="AS143" s="1292"/>
      <c r="AT143" s="1292"/>
      <c r="AU143" s="1292"/>
      <c r="AV143" s="1293"/>
      <c r="AW143" s="1196"/>
      <c r="AX143" s="1197"/>
      <c r="AY143" s="1197"/>
      <c r="AZ143" s="1197"/>
      <c r="BA143" s="1197"/>
      <c r="BB143" s="1197"/>
      <c r="BC143" s="1198"/>
      <c r="BD143" s="1196"/>
      <c r="BE143" s="1197"/>
      <c r="BF143" s="1197"/>
      <c r="BG143" s="1197"/>
      <c r="BH143" s="1197"/>
      <c r="BI143" s="1197"/>
      <c r="BJ143" s="1198"/>
      <c r="BK143" s="1078"/>
      <c r="BL143" s="1064"/>
      <c r="BM143" s="1064"/>
      <c r="BN143" s="1064"/>
      <c r="BO143" s="1064"/>
      <c r="BP143" s="1080"/>
      <c r="BQ143" s="1078"/>
      <c r="BR143" s="1064"/>
      <c r="BS143" s="1064"/>
      <c r="BT143" s="1064"/>
      <c r="BU143" s="1064"/>
      <c r="BV143" s="1080"/>
      <c r="BW143" s="1096"/>
      <c r="BX143" s="1064"/>
      <c r="BY143" s="1064"/>
      <c r="BZ143" s="1064"/>
      <c r="CA143" s="1064"/>
      <c r="CB143" s="1110"/>
      <c r="CC143" s="1096"/>
      <c r="CD143" s="1098"/>
      <c r="CE143" s="1059"/>
      <c r="CF143" s="1059"/>
      <c r="CG143" s="1059"/>
      <c r="CH143" s="1059"/>
      <c r="CI143" s="1059"/>
      <c r="CJ143" s="1093"/>
      <c r="CK143" s="1060"/>
      <c r="CL143" s="1059"/>
      <c r="CM143" s="1059"/>
      <c r="CN143" s="1059"/>
      <c r="CO143" s="1059"/>
      <c r="CP143" s="1059"/>
      <c r="CQ143" s="1076"/>
      <c r="CR143" s="1078"/>
      <c r="CS143" s="1064"/>
      <c r="CT143" s="1080"/>
      <c r="CU143" s="1070"/>
      <c r="CV143" s="1071"/>
      <c r="CW143" s="1072"/>
      <c r="CX143" s="1208"/>
      <c r="CY143" s="1209"/>
      <c r="CZ143" s="1210"/>
      <c r="DA143" s="1196"/>
      <c r="DB143" s="1197"/>
      <c r="DC143" s="1197"/>
      <c r="DD143" s="1197"/>
      <c r="DE143" s="1198"/>
      <c r="DF143" s="1199"/>
      <c r="DG143" s="1196"/>
      <c r="DH143" s="1197"/>
      <c r="DI143" s="1197"/>
      <c r="DJ143" s="1198"/>
      <c r="DK143" s="1199"/>
      <c r="DL143" s="1196"/>
      <c r="DM143" s="1197"/>
      <c r="DN143" s="1197"/>
      <c r="DO143" s="1197"/>
      <c r="DP143" s="1198"/>
      <c r="DQ143" s="1199"/>
      <c r="DR143" s="1196"/>
      <c r="DS143" s="1197"/>
      <c r="DT143" s="1197"/>
      <c r="DU143" s="1197"/>
      <c r="DV143" s="1197"/>
      <c r="DW143" s="1026"/>
      <c r="DX143" s="865"/>
      <c r="DY143" s="865"/>
      <c r="DZ143" s="865"/>
      <c r="EA143" s="865"/>
      <c r="EB143" s="865"/>
      <c r="EC143" s="865"/>
      <c r="ED143" s="865"/>
      <c r="EE143" s="865"/>
      <c r="EF143" s="865"/>
      <c r="EG143" s="865"/>
      <c r="EH143" s="834"/>
      <c r="EI143" s="872"/>
      <c r="EJ143" s="862"/>
      <c r="EK143" s="862"/>
      <c r="EL143" s="865">
        <f t="shared" ref="EL143" si="109">IF(OR(CU142=99.9,CU142=""),0,1)</f>
        <v>0</v>
      </c>
      <c r="EM143" s="865"/>
      <c r="EN143" s="865">
        <f>IF(入力3!AF75=" ",0,1)</f>
        <v>0</v>
      </c>
      <c r="EO143" s="865">
        <f>IF(EL143+EN143=0,0,1)</f>
        <v>0</v>
      </c>
      <c r="EP143" s="835"/>
      <c r="EQ143" s="835"/>
      <c r="ER143" s="835"/>
      <c r="ES143" s="835"/>
      <c r="ET143" s="835"/>
      <c r="EU143" s="835"/>
      <c r="EV143" s="835"/>
      <c r="EW143" s="835"/>
      <c r="EX143" s="835"/>
      <c r="EY143" s="835"/>
      <c r="EZ143" s="835"/>
      <c r="FA143" s="835"/>
      <c r="FB143" s="835"/>
      <c r="FC143" s="835"/>
      <c r="FD143" s="835"/>
      <c r="FE143" s="835"/>
      <c r="FF143" s="835"/>
      <c r="FG143" s="835"/>
      <c r="FH143" s="835"/>
      <c r="FI143" s="835"/>
      <c r="FJ143" s="835"/>
      <c r="FK143" s="835"/>
      <c r="FL143" s="835"/>
      <c r="FM143" s="835"/>
      <c r="FN143" s="835"/>
      <c r="FO143" s="835"/>
      <c r="FP143" s="835"/>
      <c r="FQ143" s="835"/>
      <c r="FR143" s="835"/>
      <c r="FS143" s="835"/>
      <c r="FT143" s="835"/>
      <c r="FU143" s="835"/>
      <c r="FV143" s="835"/>
      <c r="FW143" s="835"/>
      <c r="FX143" s="835"/>
      <c r="FY143" s="835"/>
      <c r="FZ143" s="835"/>
      <c r="GA143" s="835"/>
      <c r="GB143" s="835"/>
      <c r="GC143" s="835"/>
      <c r="GD143" s="835"/>
      <c r="GE143" s="835"/>
      <c r="GF143" s="835"/>
      <c r="GG143" s="835"/>
      <c r="GH143" s="835"/>
      <c r="GI143" s="835"/>
    </row>
    <row r="144" spans="1:191" s="892" customFormat="1" ht="12" customHeight="1">
      <c r="A144" s="1230"/>
      <c r="B144" s="1232">
        <v>6</v>
      </c>
      <c r="C144" s="1234">
        <v>4</v>
      </c>
      <c r="D144" s="1236"/>
      <c r="E144" s="1237"/>
      <c r="F144" s="1237"/>
      <c r="G144" s="1237"/>
      <c r="H144" s="1237"/>
      <c r="I144" s="1237"/>
      <c r="J144" s="1237"/>
      <c r="K144" s="1256" t="str">
        <f>IF(TRIM(入力1!A144)&lt;&gt;"",入力1!A144,"")</f>
        <v/>
      </c>
      <c r="L144" s="1258">
        <f>IF(TRIM(入力1!B144)&lt;&gt;"",入力1!B144,"")</f>
        <v>6</v>
      </c>
      <c r="M144" s="1260">
        <f>C144</f>
        <v>4</v>
      </c>
      <c r="N144" s="1184"/>
      <c r="O144" s="1262"/>
      <c r="P144" s="1262"/>
      <c r="Q144" s="1264"/>
      <c r="R144" s="1265"/>
      <c r="S144" s="1254"/>
      <c r="T144" s="1282"/>
      <c r="U144" s="1283"/>
      <c r="V144" s="1272"/>
      <c r="W144" s="1273"/>
      <c r="X144" s="1272"/>
      <c r="Y144" s="1273"/>
      <c r="Z144" s="1272"/>
      <c r="AA144" s="1273"/>
      <c r="AB144" s="1276"/>
      <c r="AC144" s="1277"/>
      <c r="AD144" s="1277"/>
      <c r="AE144" s="1278"/>
      <c r="AF144" s="1217"/>
      <c r="AG144" s="1218"/>
      <c r="AH144" s="1218"/>
      <c r="AI144" s="1219"/>
      <c r="AJ144" s="1217"/>
      <c r="AK144" s="1218"/>
      <c r="AL144" s="1218"/>
      <c r="AM144" s="1219"/>
      <c r="AN144" s="1217"/>
      <c r="AO144" s="1218"/>
      <c r="AP144" s="1218"/>
      <c r="AQ144" s="1219"/>
      <c r="AR144" s="1240"/>
      <c r="AS144" s="1241"/>
      <c r="AT144" s="1241"/>
      <c r="AU144" s="1241"/>
      <c r="AV144" s="1242"/>
      <c r="AW144" s="1188"/>
      <c r="AX144" s="1189"/>
      <c r="AY144" s="1189"/>
      <c r="AZ144" s="1189"/>
      <c r="BA144" s="1189"/>
      <c r="BB144" s="1189"/>
      <c r="BC144" s="1190"/>
      <c r="BD144" s="1188"/>
      <c r="BE144" s="1189"/>
      <c r="BF144" s="1189"/>
      <c r="BG144" s="1189"/>
      <c r="BH144" s="1189"/>
      <c r="BI144" s="1189"/>
      <c r="BJ144" s="1190"/>
      <c r="BK144" s="1077" t="str">
        <f>IF(TRIM(入力2!AL142)&lt;&gt;"",IF(入力2!AL142&gt;=100000,MID(TEXT(入力2!AL142,"000000"),1,1),""),"")</f>
        <v/>
      </c>
      <c r="BL144" s="1063" t="str">
        <f>IF(TRIM(入力2!AL142)&lt;&gt;"",IF(入力2!AL142&gt;=10000,MID(TEXT(入力2!AL142,"000000"),2,1),""),"")</f>
        <v/>
      </c>
      <c r="BM144" s="1063" t="str">
        <f>IF(TRIM(入力2!AL142)&lt;&gt;"",IF(入力2!AL142&gt;=1000,MID(TEXT(入力2!AL142,"000000"),3,1),""),"")</f>
        <v/>
      </c>
      <c r="BN144" s="1063" t="str">
        <f>IF(TRIM(入力2!AL142)&lt;&gt;"",IF(入力2!AL142&gt;=100,MID(TEXT(入力2!AL142,"000000"),4,1),""),"")</f>
        <v/>
      </c>
      <c r="BO144" s="1063" t="str">
        <f>IF(TRIM(入力2!AL142)&lt;&gt;"",IF(入力2!AL142&gt;=10,MID(TEXT(入力2!AL142,"000000"),5,1),""),"")</f>
        <v/>
      </c>
      <c r="BP144" s="1079" t="str">
        <f>IF(TRIM(入力2!AL142)&lt;&gt;"",IF(入力2!AL142&gt;=0,MID(TEXT(入力2!AL142,"000000"),6,1),""),"0")</f>
        <v>0</v>
      </c>
      <c r="BQ144" s="1077" t="str">
        <f>IF(TRIM(入力2!AM142)&lt;&gt;"",IF(入力2!AM142&gt;=100000,MID(TEXT(入力2!AM142,"000000"),1,1),""),"")</f>
        <v/>
      </c>
      <c r="BR144" s="1063" t="str">
        <f>IF(TRIM(入力2!AM142)&lt;&gt;"",IF(入力2!AM142&gt;=10000,MID(TEXT(入力2!AM142,"000000"),2,1),""),"")</f>
        <v/>
      </c>
      <c r="BS144" s="1063" t="str">
        <f>IF(TRIM(入力2!AM142)&lt;&gt;"",IF(入力2!AM142&gt;=1000,MID(TEXT(入力2!AM142,"000000"),3,1),""),"")</f>
        <v/>
      </c>
      <c r="BT144" s="1063" t="str">
        <f>IF(TRIM(入力2!AM142)&lt;&gt;"",IF(入力2!AM142&gt;=100,MID(TEXT(入力2!AM142,"000000"),4,1),""),"")</f>
        <v/>
      </c>
      <c r="BU144" s="1063" t="str">
        <f>IF(TRIM(入力2!AM142)&lt;&gt;"",IF(入力2!AM142&gt;=10,MID(TEXT(入力2!AM142,"000000"),5,1),""),"")</f>
        <v/>
      </c>
      <c r="BV144" s="1079" t="str">
        <f>IF(TRIM(入力2!AM142)&lt;&gt;"",IF(入力2!AM142&gt;=0,MID(TEXT(入力2!AM142,"000000"),6,1),""),"0")</f>
        <v>0</v>
      </c>
      <c r="BW144" s="1095" t="str">
        <f>IF(TRIM(SUM(入力2!AJ142:AK142))&lt;&gt;"",IF(SUM(入力2!AJ142:AK142)&gt;=100000,MID(TEXT(SUM(入力2!AJ142:AK142),"000000"),1,1),""),"")</f>
        <v/>
      </c>
      <c r="BX144" s="1063" t="str">
        <f>IF(TRIM(SUM(入力2!AJ142:AK142))&lt;&gt;"",IF(SUM(入力2!AJ142:AK142)&gt;=10000,MID(TEXT(SUM(入力2!AJ142:AK142),"000000"),2,1),""),"")</f>
        <v/>
      </c>
      <c r="BY144" s="1063" t="str">
        <f>IF(TRIM(SUM(入力2!AJ142:AK142))&lt;&gt;"",IF(SUM(入力2!AJ142:AK142)&gt;=1000,MID(TEXT(SUM(入力2!AJ142:AK142),"000000"),3,1),""),"")</f>
        <v/>
      </c>
      <c r="BZ144" s="1063" t="str">
        <f>IF(TRIM(SUM(入力2!AJ142:AK142))&lt;&gt;"",IF(SUM(入力2!AJ142:AK142)&gt;=100,MID(TEXT(SUM(入力2!AJ142:AK142),"000000"),4,1),""),"")</f>
        <v/>
      </c>
      <c r="CA144" s="1063" t="str">
        <f>IF(TRIM(SUM(入力2!AJ142:AK142))&lt;&gt;"",IF(SUM(入力2!AJ142:AK142)&gt;=10,MID(TEXT(SUM(入力2!AJ142:AK142),"000000"),5,1),""),"")</f>
        <v/>
      </c>
      <c r="CB144" s="1109" t="str">
        <f>IF(TRIM(SUM(入力2!AJ142:AK142))&lt;&gt;"",IF(SUM(入力2!AJ142:AK142)&gt;=0,MID(TEXT(SUM(入力2!AJ142:AK142),"000000"),6,1),""),"0")</f>
        <v>0</v>
      </c>
      <c r="CC144" s="1095" t="str">
        <f>IF(TRIM(入力3!$AF76)&lt;&gt;"",IF(入力3!$AF76&gt;=10000000,MID(TEXT(入力3!$AF76,"00000000"),1,1),""),"")</f>
        <v/>
      </c>
      <c r="CD144" s="1097" t="str">
        <f>IF(TRIM(入力3!$AF76)&lt;&gt;"",IF(入力3!$AF76&gt;=1000000,MID(TEXT(入力3!$AF76,"00000000"),2,1),""),"")</f>
        <v/>
      </c>
      <c r="CE144" s="1059" t="str">
        <f>IF(TRIM(入力3!$AF76)&lt;&gt;"",IF(入力3!$AF76&gt;=100000,MID(TEXT(入力3!$AF76,"00000000"),3,1),""),"")</f>
        <v/>
      </c>
      <c r="CF144" s="1059" t="str">
        <f>IF(TRIM(入力3!$AF76)&lt;&gt;"",IF(入力3!$AF76&gt;=10000,MID(TEXT(入力3!$AF76,"00000000"),4,1),""),"")</f>
        <v/>
      </c>
      <c r="CG144" s="1059" t="str">
        <f>IF(TRIM(入力3!$AF76)&lt;&gt;"",IF(入力3!$AF76&gt;=1000,MID(TEXT(入力3!$AF76,"00000000"),5,1),""),"")</f>
        <v/>
      </c>
      <c r="CH144" s="1059" t="str">
        <f>IF(TRIM(入力3!$AF76)&lt;&gt;"",IF(入力3!$AF76&gt;=100,MID(TEXT(入力3!$AF76,"00000000"),6,1),""),"")</f>
        <v/>
      </c>
      <c r="CI144" s="1059" t="str">
        <f>IF(TRIM(入力3!$AF76)&lt;&gt;"",IF(入力3!$AF76&gt;=10,MID(TEXT(入力3!$AF76,"00000000"),7,1),""),"")</f>
        <v/>
      </c>
      <c r="CJ144" s="1093" t="str">
        <f>IF(TRIM(入力3!$AF76)&lt;&gt;"",IF(入力3!$AF76&gt;=1,MID(TEXT(入力3!$AF76,"00000000"),8,1),""),"0")</f>
        <v>0</v>
      </c>
      <c r="CK144" s="1060" t="str">
        <f>IF(TRIM(SUMIF(入力3!$AA$9:$AE$9,"インフレ手当",入力3!AA76:AE76))&lt;&gt;"",IF(SUMIF(入力3!$AA$9:$AE$9,"インフレ手当",入力3!AA76:AE76)&gt;=1000000,MID(TEXT(SUMIF(入力3!$AA$9:$AE$9,"インフレ手当",入力3!AA76:AE76),"00000000"),2,1),""),"")</f>
        <v/>
      </c>
      <c r="CL144" s="1059" t="str">
        <f>IF(TRIM(SUMIF(入力3!$AA$9:$AE$9,"インフレ手当",入力3!AA76:AE76))&lt;&gt;"",IF(SUMIF(入力3!$AA$9:$AE$9,"インフレ手当",入力3!AA76:AE76)&gt;=100000,MID(TEXT(SUMIF(入力3!$AA$9:$AE$9,"インフレ手当",入力3!AA76:AE76),"00000000"),3,1),""),"")</f>
        <v/>
      </c>
      <c r="CM144" s="1059" t="str">
        <f>IF(TRIM(SUMIF(入力3!$AA$9:$AE$9,"インフレ手当",入力3!AA76:AE76))&lt;&gt;"",IF(SUMIF(入力3!$AA$9:$AE$9,"インフレ手当",入力3!AA76:AE76)&gt;=10000,MID(TEXT(SUMIF(入力3!$AA$9:$AE$9,"インフレ手当",入力3!AA76:AE76),"00000000"),4,1),""),"")</f>
        <v/>
      </c>
      <c r="CN144" s="1059" t="str">
        <f>IF(TRIM(SUMIF(入力3!$AA$9:$AE$9,"インフレ手当",入力3!AA76:AE76))&lt;&gt;"",IF(SUMIF(入力3!$AA$9:$AE$9,"インフレ手当",入力3!AA76:AE76)&gt;=1000,MID(TEXT(SUMIF(入力3!$AA$9:$AE$9,"インフレ手当",入力3!AA76:AE76),"00000000"),5,1),""),"")</f>
        <v/>
      </c>
      <c r="CO144" s="1059" t="str">
        <f>IF(TRIM(SUMIF(入力3!$AA$9:$AE$9,"インフレ手当",入力3!AA76:AE76))&lt;&gt;"",IF(SUMIF(入力3!$AA$9:$AE$9,"インフレ手当",入力3!AA76:AE76)&gt;=100,MID(TEXT(SUMIF(入力3!$AA$9:$AE$9,"インフレ手当",入力3!AA76:AE76),"00000000"),6,1),""),"")</f>
        <v/>
      </c>
      <c r="CP144" s="1059" t="str">
        <f>IF(TRIM(SUMIF(入力3!$AA$9:$AE$9,"インフレ手当",入力3!AA76:AE76))&lt;&gt;"",IF(SUMIF(入力3!$AA$9:$AE$9,"インフレ手当",入力3!AA76:AE76)&gt;=10,MID(TEXT(SUMIF(入力3!$AA$9:$AE$9,"インフレ手当",入力3!AA76:AE76),"00000000"),7,1),""),"")</f>
        <v/>
      </c>
      <c r="CQ144" s="1076" t="str">
        <f>IF(TRIM(SUMIF(入力3!$AA$9:$AE$9,"インフレ手当",入力3!AA76:AE76))&lt;&gt;"",IF(SUMIF(入力3!$AA$9:$AE$9,"インフレ手当",入力3!AA76:AE76)&gt;=1,MID(TEXT(SUMIF(入力3!$AA$9:$AE$9,"インフレ手当",入力3!AA76:AE76),"00000000"),8,1),""),"0")</f>
        <v/>
      </c>
      <c r="CR144" s="1077" t="str">
        <f>IF(EO145=0,"-",IF(TRIM(入力3!Z76)&lt;&gt;"",IF(入力3!Z76&gt;=100,MID(TEXT(入力3!Z76,"000"),1,1),""),"-"))</f>
        <v>-</v>
      </c>
      <c r="CS144" s="1063" t="str">
        <f>IF(EO145=0,"-",IF(TRIM(入力3!Z76)&lt;&gt;"",IF(入力3!Z76&gt;=10,MID(TEXT(入力3!Z76,"000"),2,1),""),"-"))</f>
        <v>-</v>
      </c>
      <c r="CT144" s="1079" t="str">
        <f>IF(EO145=0,"-",IF(TRIM(入力3!Z76)&lt;&gt;"",IF(入力3!Z76&gt;=1,MID(TEXT(入力3!Z76,"000"),3,1),""),"-"))</f>
        <v>-</v>
      </c>
      <c r="CU144" s="1067"/>
      <c r="CV144" s="1068"/>
      <c r="CW144" s="1069"/>
      <c r="CX144" s="1205"/>
      <c r="CY144" s="1206"/>
      <c r="CZ144" s="1207"/>
      <c r="DA144" s="1188"/>
      <c r="DB144" s="1189"/>
      <c r="DC144" s="1189"/>
      <c r="DD144" s="1189"/>
      <c r="DE144" s="1190"/>
      <c r="DF144" s="1184"/>
      <c r="DG144" s="1188"/>
      <c r="DH144" s="1189"/>
      <c r="DI144" s="1189"/>
      <c r="DJ144" s="1190"/>
      <c r="DK144" s="1184"/>
      <c r="DL144" s="1188"/>
      <c r="DM144" s="1189"/>
      <c r="DN144" s="1189"/>
      <c r="DO144" s="1189"/>
      <c r="DP144" s="1190"/>
      <c r="DQ144" s="1184"/>
      <c r="DR144" s="1188"/>
      <c r="DS144" s="1189"/>
      <c r="DT144" s="1189"/>
      <c r="DU144" s="1189"/>
      <c r="DV144" s="1189"/>
      <c r="DW144" s="1026"/>
      <c r="DX144" s="865"/>
      <c r="DY144" s="865"/>
      <c r="DZ144" s="865"/>
      <c r="EA144" s="865"/>
      <c r="EB144" s="865"/>
      <c r="EC144" s="865"/>
      <c r="ED144" s="865"/>
      <c r="EE144" s="865"/>
      <c r="EF144" s="865"/>
      <c r="EG144" s="865"/>
      <c r="EH144" s="872"/>
      <c r="EI144" s="872"/>
      <c r="EJ144" s="862"/>
      <c r="EK144" s="862"/>
      <c r="EL144" s="865"/>
      <c r="EM144" s="865"/>
      <c r="EN144" s="865"/>
      <c r="EO144" s="865"/>
      <c r="EP144" s="835"/>
      <c r="EQ144" s="835"/>
      <c r="ER144" s="835"/>
      <c r="ES144" s="835"/>
      <c r="ET144" s="835"/>
      <c r="EU144" s="835"/>
      <c r="EV144" s="835"/>
      <c r="EW144" s="835"/>
      <c r="EX144" s="835"/>
      <c r="EY144" s="835"/>
      <c r="EZ144" s="835"/>
      <c r="FA144" s="835"/>
      <c r="FB144" s="835"/>
      <c r="FC144" s="835"/>
      <c r="FD144" s="835"/>
      <c r="FE144" s="835"/>
      <c r="FF144" s="835"/>
      <c r="FG144" s="835"/>
      <c r="FH144" s="835"/>
      <c r="FI144" s="835"/>
      <c r="FJ144" s="835"/>
      <c r="FK144" s="835"/>
      <c r="FL144" s="835"/>
      <c r="FM144" s="835"/>
      <c r="FN144" s="835"/>
      <c r="FO144" s="835"/>
      <c r="FP144" s="835"/>
      <c r="FQ144" s="835"/>
      <c r="FR144" s="835"/>
      <c r="FS144" s="835"/>
      <c r="FT144" s="835"/>
      <c r="FU144" s="835"/>
      <c r="FV144" s="835"/>
      <c r="FW144" s="835"/>
      <c r="FX144" s="835"/>
      <c r="FY144" s="835"/>
      <c r="FZ144" s="835"/>
      <c r="GA144" s="835"/>
      <c r="GB144" s="835"/>
      <c r="GC144" s="835"/>
      <c r="GD144" s="835"/>
      <c r="GE144" s="835"/>
      <c r="GF144" s="835"/>
      <c r="GG144" s="835"/>
      <c r="GH144" s="835"/>
      <c r="GI144" s="835"/>
    </row>
    <row r="145" spans="1:191" s="892" customFormat="1" ht="12" customHeight="1">
      <c r="A145" s="1231"/>
      <c r="B145" s="1233"/>
      <c r="C145" s="1235"/>
      <c r="D145" s="1238"/>
      <c r="E145" s="1239"/>
      <c r="F145" s="1239"/>
      <c r="G145" s="1239"/>
      <c r="H145" s="1239"/>
      <c r="I145" s="1239"/>
      <c r="J145" s="1239"/>
      <c r="K145" s="1256"/>
      <c r="L145" s="1258"/>
      <c r="M145" s="1279"/>
      <c r="N145" s="1199"/>
      <c r="O145" s="1262"/>
      <c r="P145" s="1262"/>
      <c r="Q145" s="1280"/>
      <c r="R145" s="1281"/>
      <c r="S145" s="1294"/>
      <c r="T145" s="1282"/>
      <c r="U145" s="1283"/>
      <c r="V145" s="1284"/>
      <c r="W145" s="1285"/>
      <c r="X145" s="1284"/>
      <c r="Y145" s="1285"/>
      <c r="Z145" s="1284"/>
      <c r="AA145" s="1285"/>
      <c r="AB145" s="1227"/>
      <c r="AC145" s="1228"/>
      <c r="AD145" s="1228"/>
      <c r="AE145" s="1229"/>
      <c r="AF145" s="1286"/>
      <c r="AG145" s="1287"/>
      <c r="AH145" s="1287"/>
      <c r="AI145" s="1288"/>
      <c r="AJ145" s="1286"/>
      <c r="AK145" s="1287"/>
      <c r="AL145" s="1287"/>
      <c r="AM145" s="1288"/>
      <c r="AN145" s="1286"/>
      <c r="AO145" s="1287"/>
      <c r="AP145" s="1287"/>
      <c r="AQ145" s="1288"/>
      <c r="AR145" s="1291"/>
      <c r="AS145" s="1292"/>
      <c r="AT145" s="1292"/>
      <c r="AU145" s="1292"/>
      <c r="AV145" s="1293"/>
      <c r="AW145" s="1196"/>
      <c r="AX145" s="1197"/>
      <c r="AY145" s="1197"/>
      <c r="AZ145" s="1197"/>
      <c r="BA145" s="1197"/>
      <c r="BB145" s="1197"/>
      <c r="BC145" s="1198"/>
      <c r="BD145" s="1196"/>
      <c r="BE145" s="1197"/>
      <c r="BF145" s="1197"/>
      <c r="BG145" s="1197"/>
      <c r="BH145" s="1197"/>
      <c r="BI145" s="1197"/>
      <c r="BJ145" s="1198"/>
      <c r="BK145" s="1078"/>
      <c r="BL145" s="1064"/>
      <c r="BM145" s="1064"/>
      <c r="BN145" s="1064"/>
      <c r="BO145" s="1064"/>
      <c r="BP145" s="1080"/>
      <c r="BQ145" s="1078"/>
      <c r="BR145" s="1064"/>
      <c r="BS145" s="1064"/>
      <c r="BT145" s="1064"/>
      <c r="BU145" s="1064"/>
      <c r="BV145" s="1080"/>
      <c r="BW145" s="1096"/>
      <c r="BX145" s="1064"/>
      <c r="BY145" s="1064"/>
      <c r="BZ145" s="1064"/>
      <c r="CA145" s="1064"/>
      <c r="CB145" s="1110"/>
      <c r="CC145" s="1096"/>
      <c r="CD145" s="1098"/>
      <c r="CE145" s="1059"/>
      <c r="CF145" s="1059"/>
      <c r="CG145" s="1059"/>
      <c r="CH145" s="1059"/>
      <c r="CI145" s="1059"/>
      <c r="CJ145" s="1093"/>
      <c r="CK145" s="1060"/>
      <c r="CL145" s="1059"/>
      <c r="CM145" s="1059"/>
      <c r="CN145" s="1059"/>
      <c r="CO145" s="1059"/>
      <c r="CP145" s="1059"/>
      <c r="CQ145" s="1076"/>
      <c r="CR145" s="1078"/>
      <c r="CS145" s="1064"/>
      <c r="CT145" s="1080"/>
      <c r="CU145" s="1070"/>
      <c r="CV145" s="1071"/>
      <c r="CW145" s="1072"/>
      <c r="CX145" s="1208"/>
      <c r="CY145" s="1209"/>
      <c r="CZ145" s="1210"/>
      <c r="DA145" s="1196"/>
      <c r="DB145" s="1197"/>
      <c r="DC145" s="1197"/>
      <c r="DD145" s="1197"/>
      <c r="DE145" s="1198"/>
      <c r="DF145" s="1199"/>
      <c r="DG145" s="1196"/>
      <c r="DH145" s="1197"/>
      <c r="DI145" s="1197"/>
      <c r="DJ145" s="1198"/>
      <c r="DK145" s="1199"/>
      <c r="DL145" s="1196"/>
      <c r="DM145" s="1197"/>
      <c r="DN145" s="1197"/>
      <c r="DO145" s="1197"/>
      <c r="DP145" s="1198"/>
      <c r="DQ145" s="1199"/>
      <c r="DR145" s="1196"/>
      <c r="DS145" s="1197"/>
      <c r="DT145" s="1197"/>
      <c r="DU145" s="1197"/>
      <c r="DV145" s="1197"/>
      <c r="DW145" s="1026"/>
      <c r="DX145" s="865"/>
      <c r="DY145" s="865"/>
      <c r="DZ145" s="865"/>
      <c r="EA145" s="865"/>
      <c r="EB145" s="865"/>
      <c r="EC145" s="865"/>
      <c r="ED145" s="865"/>
      <c r="EE145" s="865"/>
      <c r="EF145" s="865"/>
      <c r="EG145" s="865"/>
      <c r="EH145" s="872"/>
      <c r="EI145" s="872"/>
      <c r="EJ145" s="862"/>
      <c r="EK145" s="862"/>
      <c r="EL145" s="865">
        <f t="shared" ref="EL145" si="110">IF(OR(CU144=99.9,CU144=""),0,1)</f>
        <v>0</v>
      </c>
      <c r="EM145" s="865"/>
      <c r="EN145" s="865">
        <f>IF(入力3!AF76=" ",0,1)</f>
        <v>0</v>
      </c>
      <c r="EO145" s="865">
        <f>IF(EL145+EN145=0,0,1)</f>
        <v>0</v>
      </c>
      <c r="EP145" s="835"/>
      <c r="EQ145" s="835"/>
      <c r="ER145" s="835"/>
      <c r="ES145" s="835"/>
      <c r="ET145" s="835"/>
      <c r="EU145" s="835"/>
      <c r="EV145" s="835"/>
      <c r="EW145" s="835"/>
      <c r="EX145" s="835"/>
      <c r="EY145" s="835"/>
      <c r="EZ145" s="835"/>
      <c r="FA145" s="835"/>
      <c r="FB145" s="835"/>
      <c r="FC145" s="835"/>
      <c r="FD145" s="835"/>
      <c r="FE145" s="835"/>
      <c r="FF145" s="835"/>
      <c r="FG145" s="835"/>
      <c r="FH145" s="835"/>
      <c r="FI145" s="835"/>
      <c r="FJ145" s="835"/>
      <c r="FK145" s="835"/>
      <c r="FL145" s="835"/>
      <c r="FM145" s="835"/>
      <c r="FN145" s="835"/>
      <c r="FO145" s="835"/>
      <c r="FP145" s="835"/>
      <c r="FQ145" s="835"/>
      <c r="FR145" s="835"/>
      <c r="FS145" s="835"/>
      <c r="FT145" s="835"/>
      <c r="FU145" s="835"/>
      <c r="FV145" s="835"/>
      <c r="FW145" s="835"/>
      <c r="FX145" s="835"/>
      <c r="FY145" s="835"/>
      <c r="FZ145" s="835"/>
      <c r="GA145" s="835"/>
      <c r="GB145" s="835"/>
      <c r="GC145" s="835"/>
      <c r="GD145" s="835"/>
      <c r="GE145" s="835"/>
      <c r="GF145" s="835"/>
      <c r="GG145" s="835"/>
      <c r="GH145" s="835"/>
      <c r="GI145" s="835"/>
    </row>
    <row r="146" spans="1:191" s="892" customFormat="1" ht="12" customHeight="1">
      <c r="A146" s="1230"/>
      <c r="B146" s="1232">
        <v>6</v>
      </c>
      <c r="C146" s="1234">
        <v>5</v>
      </c>
      <c r="D146" s="1236"/>
      <c r="E146" s="1237"/>
      <c r="F146" s="1237"/>
      <c r="G146" s="1237"/>
      <c r="H146" s="1237"/>
      <c r="I146" s="1237"/>
      <c r="J146" s="1237"/>
      <c r="K146" s="1256" t="str">
        <f>IF(TRIM(入力1!A146)&lt;&gt;"",入力1!A146,"")</f>
        <v/>
      </c>
      <c r="L146" s="1258">
        <f>IF(TRIM(入力1!B146)&lt;&gt;"",入力1!B146,"")</f>
        <v>6</v>
      </c>
      <c r="M146" s="1260">
        <f>C146</f>
        <v>5</v>
      </c>
      <c r="N146" s="1184"/>
      <c r="O146" s="1262"/>
      <c r="P146" s="1262"/>
      <c r="Q146" s="1264"/>
      <c r="R146" s="1265"/>
      <c r="S146" s="1254"/>
      <c r="T146" s="1282"/>
      <c r="U146" s="1283"/>
      <c r="V146" s="1272"/>
      <c r="W146" s="1273"/>
      <c r="X146" s="1272"/>
      <c r="Y146" s="1273"/>
      <c r="Z146" s="1272"/>
      <c r="AA146" s="1273"/>
      <c r="AB146" s="1276"/>
      <c r="AC146" s="1277"/>
      <c r="AD146" s="1277"/>
      <c r="AE146" s="1278"/>
      <c r="AF146" s="1217"/>
      <c r="AG146" s="1218"/>
      <c r="AH146" s="1218"/>
      <c r="AI146" s="1219"/>
      <c r="AJ146" s="1217"/>
      <c r="AK146" s="1218"/>
      <c r="AL146" s="1218"/>
      <c r="AM146" s="1219"/>
      <c r="AN146" s="1217"/>
      <c r="AO146" s="1218"/>
      <c r="AP146" s="1218"/>
      <c r="AQ146" s="1219"/>
      <c r="AR146" s="1240"/>
      <c r="AS146" s="1241"/>
      <c r="AT146" s="1241"/>
      <c r="AU146" s="1241"/>
      <c r="AV146" s="1242"/>
      <c r="AW146" s="1188"/>
      <c r="AX146" s="1189"/>
      <c r="AY146" s="1189"/>
      <c r="AZ146" s="1189"/>
      <c r="BA146" s="1189"/>
      <c r="BB146" s="1189"/>
      <c r="BC146" s="1190"/>
      <c r="BD146" s="1188"/>
      <c r="BE146" s="1189"/>
      <c r="BF146" s="1189"/>
      <c r="BG146" s="1189"/>
      <c r="BH146" s="1189"/>
      <c r="BI146" s="1189"/>
      <c r="BJ146" s="1190"/>
      <c r="BK146" s="1077" t="str">
        <f>IF(TRIM(入力2!AL144)&lt;&gt;"",IF(入力2!AL144&gt;=100000,MID(TEXT(入力2!AL144,"000000"),1,1),""),"")</f>
        <v/>
      </c>
      <c r="BL146" s="1063" t="str">
        <f>IF(TRIM(入力2!AL144)&lt;&gt;"",IF(入力2!AL144&gt;=10000,MID(TEXT(入力2!AL144,"000000"),2,1),""),"")</f>
        <v/>
      </c>
      <c r="BM146" s="1063" t="str">
        <f>IF(TRIM(入力2!AL144)&lt;&gt;"",IF(入力2!AL144&gt;=1000,MID(TEXT(入力2!AL144,"000000"),3,1),""),"")</f>
        <v/>
      </c>
      <c r="BN146" s="1063" t="str">
        <f>IF(TRIM(入力2!AL144)&lt;&gt;"",IF(入力2!AL144&gt;=100,MID(TEXT(入力2!AL144,"000000"),4,1),""),"")</f>
        <v/>
      </c>
      <c r="BO146" s="1063" t="str">
        <f>IF(TRIM(入力2!AL144)&lt;&gt;"",IF(入力2!AL144&gt;=10,MID(TEXT(入力2!AL144,"000000"),5,1),""),"")</f>
        <v/>
      </c>
      <c r="BP146" s="1079" t="str">
        <f>IF(TRIM(入力2!AL144)&lt;&gt;"",IF(入力2!AL144&gt;=0,MID(TEXT(入力2!AL144,"000000"),6,1),""),"0")</f>
        <v>0</v>
      </c>
      <c r="BQ146" s="1077" t="str">
        <f>IF(TRIM(入力2!AM144)&lt;&gt;"",IF(入力2!AM144&gt;=100000,MID(TEXT(入力2!AM144,"000000"),1,1),""),"")</f>
        <v/>
      </c>
      <c r="BR146" s="1063" t="str">
        <f>IF(TRIM(入力2!AM144)&lt;&gt;"",IF(入力2!AM144&gt;=10000,MID(TEXT(入力2!AM144,"000000"),2,1),""),"")</f>
        <v/>
      </c>
      <c r="BS146" s="1063" t="str">
        <f>IF(TRIM(入力2!AM144)&lt;&gt;"",IF(入力2!AM144&gt;=1000,MID(TEXT(入力2!AM144,"000000"),3,1),""),"")</f>
        <v/>
      </c>
      <c r="BT146" s="1063" t="str">
        <f>IF(TRIM(入力2!AM144)&lt;&gt;"",IF(入力2!AM144&gt;=100,MID(TEXT(入力2!AM144,"000000"),4,1),""),"")</f>
        <v/>
      </c>
      <c r="BU146" s="1063" t="str">
        <f>IF(TRIM(入力2!AM144)&lt;&gt;"",IF(入力2!AM144&gt;=10,MID(TEXT(入力2!AM144,"000000"),5,1),""),"")</f>
        <v/>
      </c>
      <c r="BV146" s="1079" t="str">
        <f>IF(TRIM(入力2!AM144)&lt;&gt;"",IF(入力2!AM144&gt;=0,MID(TEXT(入力2!AM144,"000000"),6,1),""),"0")</f>
        <v>0</v>
      </c>
      <c r="BW146" s="1095" t="str">
        <f>IF(TRIM(SUM(入力2!AJ144:AK144))&lt;&gt;"",IF(SUM(入力2!AJ144:AK144)&gt;=100000,MID(TEXT(SUM(入力2!AJ144:AK144),"000000"),1,1),""),"")</f>
        <v/>
      </c>
      <c r="BX146" s="1063" t="str">
        <f>IF(TRIM(SUM(入力2!AJ144:AK144))&lt;&gt;"",IF(SUM(入力2!AJ144:AK144)&gt;=10000,MID(TEXT(SUM(入力2!AJ144:AK144),"000000"),2,1),""),"")</f>
        <v/>
      </c>
      <c r="BY146" s="1063" t="str">
        <f>IF(TRIM(SUM(入力2!AJ144:AK144))&lt;&gt;"",IF(SUM(入力2!AJ144:AK144)&gt;=1000,MID(TEXT(SUM(入力2!AJ144:AK144),"000000"),3,1),""),"")</f>
        <v/>
      </c>
      <c r="BZ146" s="1063" t="str">
        <f>IF(TRIM(SUM(入力2!AJ144:AK144))&lt;&gt;"",IF(SUM(入力2!AJ144:AK144)&gt;=100,MID(TEXT(SUM(入力2!AJ144:AK144),"000000"),4,1),""),"")</f>
        <v/>
      </c>
      <c r="CA146" s="1063" t="str">
        <f>IF(TRIM(SUM(入力2!AJ144:AK144))&lt;&gt;"",IF(SUM(入力2!AJ144:AK144)&gt;=10,MID(TEXT(SUM(入力2!AJ144:AK144),"000000"),5,1),""),"")</f>
        <v/>
      </c>
      <c r="CB146" s="1109" t="str">
        <f>IF(TRIM(SUM(入力2!AJ144:AK144))&lt;&gt;"",IF(SUM(入力2!AJ144:AK144)&gt;=0,MID(TEXT(SUM(入力2!AJ144:AK144),"000000"),6,1),""),"0")</f>
        <v>0</v>
      </c>
      <c r="CC146" s="1095" t="str">
        <f>IF(TRIM(入力3!$AF77)&lt;&gt;"",IF(入力3!$AF77&gt;=10000000,MID(TEXT(入力3!$AF77,"00000000"),1,1),""),"")</f>
        <v/>
      </c>
      <c r="CD146" s="1097" t="str">
        <f>IF(TRIM(入力3!$AF77)&lt;&gt;"",IF(入力3!$AF77&gt;=1000000,MID(TEXT(入力3!$AF77,"00000000"),2,1),""),"")</f>
        <v/>
      </c>
      <c r="CE146" s="1059" t="str">
        <f>IF(TRIM(入力3!$AF77)&lt;&gt;"",IF(入力3!$AF77&gt;=100000,MID(TEXT(入力3!$AF77,"00000000"),3,1),""),"")</f>
        <v/>
      </c>
      <c r="CF146" s="1059" t="str">
        <f>IF(TRIM(入力3!$AF77)&lt;&gt;"",IF(入力3!$AF77&gt;=10000,MID(TEXT(入力3!$AF77,"00000000"),4,1),""),"")</f>
        <v/>
      </c>
      <c r="CG146" s="1059" t="str">
        <f>IF(TRIM(入力3!$AF77)&lt;&gt;"",IF(入力3!$AF77&gt;=1000,MID(TEXT(入力3!$AF77,"00000000"),5,1),""),"")</f>
        <v/>
      </c>
      <c r="CH146" s="1059" t="str">
        <f>IF(TRIM(入力3!$AF77)&lt;&gt;"",IF(入力3!$AF77&gt;=100,MID(TEXT(入力3!$AF77,"00000000"),6,1),""),"")</f>
        <v/>
      </c>
      <c r="CI146" s="1059" t="str">
        <f>IF(TRIM(入力3!$AF77)&lt;&gt;"",IF(入力3!$AF77&gt;=10,MID(TEXT(入力3!$AF77,"00000000"),7,1),""),"")</f>
        <v/>
      </c>
      <c r="CJ146" s="1093" t="str">
        <f>IF(TRIM(入力3!$AF77)&lt;&gt;"",IF(入力3!$AF77&gt;=1,MID(TEXT(入力3!$AF77,"00000000"),8,1),""),"0")</f>
        <v>0</v>
      </c>
      <c r="CK146" s="1060" t="str">
        <f>IF(TRIM(SUMIF(入力3!$AA$9:$AE$9,"インフレ手当",入力3!AA77:AE77))&lt;&gt;"",IF(SUMIF(入力3!$AA$9:$AE$9,"インフレ手当",入力3!AA77:AE77)&gt;=1000000,MID(TEXT(SUMIF(入力3!$AA$9:$AE$9,"インフレ手当",入力3!AA77:AE77),"00000000"),2,1),""),"")</f>
        <v/>
      </c>
      <c r="CL146" s="1059" t="str">
        <f>IF(TRIM(SUMIF(入力3!$AA$9:$AE$9,"インフレ手当",入力3!AA77:AE77))&lt;&gt;"",IF(SUMIF(入力3!$AA$9:$AE$9,"インフレ手当",入力3!AA77:AE77)&gt;=100000,MID(TEXT(SUMIF(入力3!$AA$9:$AE$9,"インフレ手当",入力3!AA77:AE77),"00000000"),3,1),""),"")</f>
        <v/>
      </c>
      <c r="CM146" s="1059" t="str">
        <f>IF(TRIM(SUMIF(入力3!$AA$9:$AE$9,"インフレ手当",入力3!AA77:AE77))&lt;&gt;"",IF(SUMIF(入力3!$AA$9:$AE$9,"インフレ手当",入力3!AA77:AE77)&gt;=10000,MID(TEXT(SUMIF(入力3!$AA$9:$AE$9,"インフレ手当",入力3!AA77:AE77),"00000000"),4,1),""),"")</f>
        <v/>
      </c>
      <c r="CN146" s="1059" t="str">
        <f>IF(TRIM(SUMIF(入力3!$AA$9:$AE$9,"インフレ手当",入力3!AA77:AE77))&lt;&gt;"",IF(SUMIF(入力3!$AA$9:$AE$9,"インフレ手当",入力3!AA77:AE77)&gt;=1000,MID(TEXT(SUMIF(入力3!$AA$9:$AE$9,"インフレ手当",入力3!AA77:AE77),"00000000"),5,1),""),"")</f>
        <v/>
      </c>
      <c r="CO146" s="1059" t="str">
        <f>IF(TRIM(SUMIF(入力3!$AA$9:$AE$9,"インフレ手当",入力3!AA77:AE77))&lt;&gt;"",IF(SUMIF(入力3!$AA$9:$AE$9,"インフレ手当",入力3!AA77:AE77)&gt;=100,MID(TEXT(SUMIF(入力3!$AA$9:$AE$9,"インフレ手当",入力3!AA77:AE77),"00000000"),6,1),""),"")</f>
        <v/>
      </c>
      <c r="CP146" s="1059" t="str">
        <f>IF(TRIM(SUMIF(入力3!$AA$9:$AE$9,"インフレ手当",入力3!AA77:AE77))&lt;&gt;"",IF(SUMIF(入力3!$AA$9:$AE$9,"インフレ手当",入力3!AA77:AE77)&gt;=10,MID(TEXT(SUMIF(入力3!$AA$9:$AE$9,"インフレ手当",入力3!AA77:AE77),"00000000"),7,1),""),"")</f>
        <v/>
      </c>
      <c r="CQ146" s="1076" t="str">
        <f>IF(TRIM(SUMIF(入力3!$AA$9:$AE$9,"インフレ手当",入力3!AA77:AE77))&lt;&gt;"",IF(SUMIF(入力3!$AA$9:$AE$9,"インフレ手当",入力3!AA77:AE77)&gt;=1,MID(TEXT(SUMIF(入力3!$AA$9:$AE$9,"インフレ手当",入力3!AA77:AE77),"00000000"),8,1),""),"0")</f>
        <v/>
      </c>
      <c r="CR146" s="1077" t="str">
        <f>IF(EO147=0,"-",IF(TRIM(入力3!Z77)&lt;&gt;"",IF(入力3!Z77&gt;=100,MID(TEXT(入力3!Z77,"000"),1,1),""),"-"))</f>
        <v>-</v>
      </c>
      <c r="CS146" s="1063" t="str">
        <f>IF(EO147=0,"-",IF(TRIM(入力3!Z77)&lt;&gt;"",IF(入力3!Z77&gt;=10,MID(TEXT(入力3!Z77,"000"),2,1),""),"-"))</f>
        <v>-</v>
      </c>
      <c r="CT146" s="1079" t="str">
        <f>IF(EO147=0,"-",IF(TRIM(入力3!Z77)&lt;&gt;"",IF(入力3!Z77&gt;=1,MID(TEXT(入力3!Z77,"000"),3,1),""),"-"))</f>
        <v>-</v>
      </c>
      <c r="CU146" s="1067"/>
      <c r="CV146" s="1068"/>
      <c r="CW146" s="1069"/>
      <c r="CX146" s="1205"/>
      <c r="CY146" s="1206"/>
      <c r="CZ146" s="1207"/>
      <c r="DA146" s="1188"/>
      <c r="DB146" s="1189"/>
      <c r="DC146" s="1189"/>
      <c r="DD146" s="1189"/>
      <c r="DE146" s="1190"/>
      <c r="DF146" s="1184"/>
      <c r="DG146" s="1188"/>
      <c r="DH146" s="1189"/>
      <c r="DI146" s="1189"/>
      <c r="DJ146" s="1190"/>
      <c r="DK146" s="1184"/>
      <c r="DL146" s="1188"/>
      <c r="DM146" s="1189"/>
      <c r="DN146" s="1189"/>
      <c r="DO146" s="1189"/>
      <c r="DP146" s="1190"/>
      <c r="DQ146" s="1184"/>
      <c r="DR146" s="1188"/>
      <c r="DS146" s="1189"/>
      <c r="DT146" s="1189"/>
      <c r="DU146" s="1189"/>
      <c r="DV146" s="1189"/>
      <c r="DW146" s="1026"/>
      <c r="DX146" s="865"/>
      <c r="DY146" s="865"/>
      <c r="DZ146" s="865"/>
      <c r="EA146" s="865"/>
      <c r="EB146" s="865"/>
      <c r="EC146" s="865"/>
      <c r="ED146" s="865"/>
      <c r="EE146" s="865"/>
      <c r="EF146" s="865"/>
      <c r="EG146" s="865"/>
      <c r="EH146" s="872"/>
      <c r="EI146" s="872"/>
      <c r="EJ146" s="862"/>
      <c r="EK146" s="862"/>
      <c r="EL146" s="865"/>
      <c r="EM146" s="865"/>
      <c r="EN146" s="865"/>
      <c r="EO146" s="865"/>
      <c r="EP146" s="835"/>
      <c r="EQ146" s="835"/>
      <c r="ER146" s="835"/>
      <c r="ES146" s="835"/>
      <c r="ET146" s="835"/>
      <c r="EU146" s="835"/>
      <c r="EV146" s="835"/>
      <c r="EW146" s="835"/>
      <c r="EX146" s="835"/>
      <c r="EY146" s="835"/>
      <c r="EZ146" s="835"/>
      <c r="FA146" s="835"/>
      <c r="FB146" s="835"/>
      <c r="FC146" s="835"/>
      <c r="FD146" s="835"/>
      <c r="FE146" s="835"/>
      <c r="FF146" s="835"/>
      <c r="FG146" s="835"/>
      <c r="FH146" s="835"/>
      <c r="FI146" s="835"/>
      <c r="FJ146" s="835"/>
      <c r="FK146" s="835"/>
      <c r="FL146" s="835"/>
      <c r="FM146" s="835"/>
      <c r="FN146" s="835"/>
      <c r="FO146" s="835"/>
      <c r="FP146" s="835"/>
      <c r="FQ146" s="835"/>
      <c r="FR146" s="835"/>
      <c r="FS146" s="835"/>
      <c r="FT146" s="835"/>
      <c r="FU146" s="835"/>
      <c r="FV146" s="835"/>
      <c r="FW146" s="835"/>
      <c r="FX146" s="835"/>
      <c r="FY146" s="835"/>
      <c r="FZ146" s="835"/>
      <c r="GA146" s="835"/>
      <c r="GB146" s="835"/>
      <c r="GC146" s="835"/>
      <c r="GD146" s="835"/>
      <c r="GE146" s="835"/>
      <c r="GF146" s="835"/>
      <c r="GG146" s="835"/>
      <c r="GH146" s="835"/>
      <c r="GI146" s="835"/>
    </row>
    <row r="147" spans="1:191" s="892" customFormat="1" ht="12" customHeight="1">
      <c r="A147" s="1231"/>
      <c r="B147" s="1233"/>
      <c r="C147" s="1235"/>
      <c r="D147" s="1238"/>
      <c r="E147" s="1239"/>
      <c r="F147" s="1239"/>
      <c r="G147" s="1239"/>
      <c r="H147" s="1239"/>
      <c r="I147" s="1239"/>
      <c r="J147" s="1239"/>
      <c r="K147" s="1256"/>
      <c r="L147" s="1258"/>
      <c r="M147" s="1279"/>
      <c r="N147" s="1199"/>
      <c r="O147" s="1262"/>
      <c r="P147" s="1262"/>
      <c r="Q147" s="1280"/>
      <c r="R147" s="1281"/>
      <c r="S147" s="1294"/>
      <c r="T147" s="1282"/>
      <c r="U147" s="1283"/>
      <c r="V147" s="1284"/>
      <c r="W147" s="1285"/>
      <c r="X147" s="1284"/>
      <c r="Y147" s="1285"/>
      <c r="Z147" s="1284"/>
      <c r="AA147" s="1285"/>
      <c r="AB147" s="1227"/>
      <c r="AC147" s="1228"/>
      <c r="AD147" s="1228"/>
      <c r="AE147" s="1229"/>
      <c r="AF147" s="1286"/>
      <c r="AG147" s="1287"/>
      <c r="AH147" s="1287"/>
      <c r="AI147" s="1288"/>
      <c r="AJ147" s="1286"/>
      <c r="AK147" s="1287"/>
      <c r="AL147" s="1287"/>
      <c r="AM147" s="1288"/>
      <c r="AN147" s="1286"/>
      <c r="AO147" s="1287"/>
      <c r="AP147" s="1287"/>
      <c r="AQ147" s="1288"/>
      <c r="AR147" s="1291"/>
      <c r="AS147" s="1292"/>
      <c r="AT147" s="1292"/>
      <c r="AU147" s="1292"/>
      <c r="AV147" s="1293"/>
      <c r="AW147" s="1196"/>
      <c r="AX147" s="1197"/>
      <c r="AY147" s="1197"/>
      <c r="AZ147" s="1197"/>
      <c r="BA147" s="1197"/>
      <c r="BB147" s="1197"/>
      <c r="BC147" s="1198"/>
      <c r="BD147" s="1196"/>
      <c r="BE147" s="1197"/>
      <c r="BF147" s="1197"/>
      <c r="BG147" s="1197"/>
      <c r="BH147" s="1197"/>
      <c r="BI147" s="1197"/>
      <c r="BJ147" s="1198"/>
      <c r="BK147" s="1078"/>
      <c r="BL147" s="1064"/>
      <c r="BM147" s="1064"/>
      <c r="BN147" s="1064"/>
      <c r="BO147" s="1064"/>
      <c r="BP147" s="1080"/>
      <c r="BQ147" s="1078"/>
      <c r="BR147" s="1064"/>
      <c r="BS147" s="1064"/>
      <c r="BT147" s="1064"/>
      <c r="BU147" s="1064"/>
      <c r="BV147" s="1080"/>
      <c r="BW147" s="1096"/>
      <c r="BX147" s="1064"/>
      <c r="BY147" s="1064"/>
      <c r="BZ147" s="1064"/>
      <c r="CA147" s="1064"/>
      <c r="CB147" s="1110"/>
      <c r="CC147" s="1096"/>
      <c r="CD147" s="1098"/>
      <c r="CE147" s="1059"/>
      <c r="CF147" s="1059"/>
      <c r="CG147" s="1059"/>
      <c r="CH147" s="1059"/>
      <c r="CI147" s="1059"/>
      <c r="CJ147" s="1093"/>
      <c r="CK147" s="1060"/>
      <c r="CL147" s="1059"/>
      <c r="CM147" s="1059"/>
      <c r="CN147" s="1059"/>
      <c r="CO147" s="1059"/>
      <c r="CP147" s="1059"/>
      <c r="CQ147" s="1076"/>
      <c r="CR147" s="1078"/>
      <c r="CS147" s="1064"/>
      <c r="CT147" s="1080"/>
      <c r="CU147" s="1070"/>
      <c r="CV147" s="1071"/>
      <c r="CW147" s="1072"/>
      <c r="CX147" s="1208"/>
      <c r="CY147" s="1209"/>
      <c r="CZ147" s="1210"/>
      <c r="DA147" s="1196"/>
      <c r="DB147" s="1197"/>
      <c r="DC147" s="1197"/>
      <c r="DD147" s="1197"/>
      <c r="DE147" s="1198"/>
      <c r="DF147" s="1199"/>
      <c r="DG147" s="1196"/>
      <c r="DH147" s="1197"/>
      <c r="DI147" s="1197"/>
      <c r="DJ147" s="1198"/>
      <c r="DK147" s="1199"/>
      <c r="DL147" s="1196"/>
      <c r="DM147" s="1197"/>
      <c r="DN147" s="1197"/>
      <c r="DO147" s="1197"/>
      <c r="DP147" s="1198"/>
      <c r="DQ147" s="1199"/>
      <c r="DR147" s="1196"/>
      <c r="DS147" s="1197"/>
      <c r="DT147" s="1197"/>
      <c r="DU147" s="1197"/>
      <c r="DV147" s="1197"/>
      <c r="DW147" s="1026"/>
      <c r="DX147" s="865"/>
      <c r="DY147" s="865"/>
      <c r="DZ147" s="865"/>
      <c r="EA147" s="865"/>
      <c r="EB147" s="865"/>
      <c r="EC147" s="865"/>
      <c r="ED147" s="865"/>
      <c r="EE147" s="865"/>
      <c r="EF147" s="865"/>
      <c r="EG147" s="865"/>
      <c r="EH147" s="872"/>
      <c r="EI147" s="872"/>
      <c r="EJ147" s="862"/>
      <c r="EK147" s="862"/>
      <c r="EL147" s="865">
        <f t="shared" ref="EL147" si="111">IF(OR(CU146=99.9,CU146=""),0,1)</f>
        <v>0</v>
      </c>
      <c r="EM147" s="865"/>
      <c r="EN147" s="865">
        <f>IF(入力3!AF77=" ",0,1)</f>
        <v>0</v>
      </c>
      <c r="EO147" s="865">
        <f>IF(EL147+EN147=0,0,1)</f>
        <v>0</v>
      </c>
      <c r="EP147" s="835"/>
      <c r="EQ147" s="835"/>
      <c r="ER147" s="835"/>
      <c r="ES147" s="835"/>
      <c r="ET147" s="835"/>
      <c r="EU147" s="835"/>
      <c r="EV147" s="835"/>
      <c r="EW147" s="835"/>
      <c r="EX147" s="835"/>
      <c r="EY147" s="835"/>
      <c r="EZ147" s="835"/>
      <c r="FA147" s="835"/>
      <c r="FB147" s="835"/>
      <c r="FC147" s="835"/>
      <c r="FD147" s="835"/>
      <c r="FE147" s="835"/>
      <c r="FF147" s="835"/>
      <c r="FG147" s="835"/>
      <c r="FH147" s="835"/>
      <c r="FI147" s="835"/>
      <c r="FJ147" s="835"/>
      <c r="FK147" s="835"/>
      <c r="FL147" s="835"/>
      <c r="FM147" s="835"/>
      <c r="FN147" s="835"/>
      <c r="FO147" s="835"/>
      <c r="FP147" s="835"/>
      <c r="FQ147" s="835"/>
      <c r="FR147" s="835"/>
      <c r="FS147" s="835"/>
      <c r="FT147" s="835"/>
      <c r="FU147" s="835"/>
      <c r="FV147" s="835"/>
      <c r="FW147" s="835"/>
      <c r="FX147" s="835"/>
      <c r="FY147" s="835"/>
      <c r="FZ147" s="835"/>
      <c r="GA147" s="835"/>
      <c r="GB147" s="835"/>
      <c r="GC147" s="835"/>
      <c r="GD147" s="835"/>
      <c r="GE147" s="835"/>
      <c r="GF147" s="835"/>
      <c r="GG147" s="835"/>
      <c r="GH147" s="835"/>
      <c r="GI147" s="835"/>
    </row>
    <row r="148" spans="1:191" s="892" customFormat="1" ht="12" customHeight="1">
      <c r="A148" s="1230"/>
      <c r="B148" s="1232">
        <v>6</v>
      </c>
      <c r="C148" s="1234">
        <v>6</v>
      </c>
      <c r="D148" s="1236"/>
      <c r="E148" s="1237"/>
      <c r="F148" s="1237"/>
      <c r="G148" s="1237"/>
      <c r="H148" s="1237"/>
      <c r="I148" s="1237"/>
      <c r="J148" s="1237"/>
      <c r="K148" s="1256" t="str">
        <f>IF(TRIM(入力1!A148)&lt;&gt;"",入力1!A148,"")</f>
        <v/>
      </c>
      <c r="L148" s="1258">
        <f>IF(TRIM(入力1!B148)&lt;&gt;"",入力1!B148,"")</f>
        <v>6</v>
      </c>
      <c r="M148" s="1260">
        <f>C148</f>
        <v>6</v>
      </c>
      <c r="N148" s="1184"/>
      <c r="O148" s="1262"/>
      <c r="P148" s="1262"/>
      <c r="Q148" s="1264"/>
      <c r="R148" s="1265"/>
      <c r="S148" s="1254"/>
      <c r="T148" s="1282"/>
      <c r="U148" s="1283"/>
      <c r="V148" s="1272"/>
      <c r="W148" s="1273"/>
      <c r="X148" s="1272"/>
      <c r="Y148" s="1273"/>
      <c r="Z148" s="1272"/>
      <c r="AA148" s="1273"/>
      <c r="AB148" s="1276"/>
      <c r="AC148" s="1277"/>
      <c r="AD148" s="1277"/>
      <c r="AE148" s="1278"/>
      <c r="AF148" s="1217"/>
      <c r="AG148" s="1218"/>
      <c r="AH148" s="1218"/>
      <c r="AI148" s="1219"/>
      <c r="AJ148" s="1217"/>
      <c r="AK148" s="1218"/>
      <c r="AL148" s="1218"/>
      <c r="AM148" s="1219"/>
      <c r="AN148" s="1217"/>
      <c r="AO148" s="1218"/>
      <c r="AP148" s="1218"/>
      <c r="AQ148" s="1219"/>
      <c r="AR148" s="1240"/>
      <c r="AS148" s="1241"/>
      <c r="AT148" s="1241"/>
      <c r="AU148" s="1241"/>
      <c r="AV148" s="1242"/>
      <c r="AW148" s="1188"/>
      <c r="AX148" s="1189"/>
      <c r="AY148" s="1189"/>
      <c r="AZ148" s="1189"/>
      <c r="BA148" s="1189"/>
      <c r="BB148" s="1189"/>
      <c r="BC148" s="1190"/>
      <c r="BD148" s="1188"/>
      <c r="BE148" s="1189"/>
      <c r="BF148" s="1189"/>
      <c r="BG148" s="1189"/>
      <c r="BH148" s="1189"/>
      <c r="BI148" s="1189"/>
      <c r="BJ148" s="1190"/>
      <c r="BK148" s="1077" t="str">
        <f>IF(TRIM(入力2!AL146)&lt;&gt;"",IF(入力2!AL146&gt;=100000,MID(TEXT(入力2!AL146,"000000"),1,1),""),"")</f>
        <v/>
      </c>
      <c r="BL148" s="1063" t="str">
        <f>IF(TRIM(入力2!AL146)&lt;&gt;"",IF(入力2!AL146&gt;=10000,MID(TEXT(入力2!AL146,"000000"),2,1),""),"")</f>
        <v/>
      </c>
      <c r="BM148" s="1063" t="str">
        <f>IF(TRIM(入力2!AL146)&lt;&gt;"",IF(入力2!AL146&gt;=1000,MID(TEXT(入力2!AL146,"000000"),3,1),""),"")</f>
        <v/>
      </c>
      <c r="BN148" s="1063" t="str">
        <f>IF(TRIM(入力2!AL146)&lt;&gt;"",IF(入力2!AL146&gt;=100,MID(TEXT(入力2!AL146,"000000"),4,1),""),"")</f>
        <v/>
      </c>
      <c r="BO148" s="1063" t="str">
        <f>IF(TRIM(入力2!AL146)&lt;&gt;"",IF(入力2!AL146&gt;=10,MID(TEXT(入力2!AL146,"000000"),5,1),""),"")</f>
        <v/>
      </c>
      <c r="BP148" s="1079" t="str">
        <f>IF(TRIM(入力2!AL146)&lt;&gt;"",IF(入力2!AL146&gt;=0,MID(TEXT(入力2!AL146,"000000"),6,1),""),"0")</f>
        <v>0</v>
      </c>
      <c r="BQ148" s="1077" t="str">
        <f>IF(TRIM(入力2!AM146)&lt;&gt;"",IF(入力2!AM146&gt;=100000,MID(TEXT(入力2!AM146,"000000"),1,1),""),"")</f>
        <v/>
      </c>
      <c r="BR148" s="1063" t="str">
        <f>IF(TRIM(入力2!AM146)&lt;&gt;"",IF(入力2!AM146&gt;=10000,MID(TEXT(入力2!AM146,"000000"),2,1),""),"")</f>
        <v/>
      </c>
      <c r="BS148" s="1063" t="str">
        <f>IF(TRIM(入力2!AM146)&lt;&gt;"",IF(入力2!AM146&gt;=1000,MID(TEXT(入力2!AM146,"000000"),3,1),""),"")</f>
        <v/>
      </c>
      <c r="BT148" s="1063" t="str">
        <f>IF(TRIM(入力2!AM146)&lt;&gt;"",IF(入力2!AM146&gt;=100,MID(TEXT(入力2!AM146,"000000"),4,1),""),"")</f>
        <v/>
      </c>
      <c r="BU148" s="1063" t="str">
        <f>IF(TRIM(入力2!AM146)&lt;&gt;"",IF(入力2!AM146&gt;=10,MID(TEXT(入力2!AM146,"000000"),5,1),""),"")</f>
        <v/>
      </c>
      <c r="BV148" s="1079" t="str">
        <f>IF(TRIM(入力2!AM146)&lt;&gt;"",IF(入力2!AM146&gt;=0,MID(TEXT(入力2!AM146,"000000"),6,1),""),"0")</f>
        <v>0</v>
      </c>
      <c r="BW148" s="1095" t="str">
        <f>IF(TRIM(SUM(入力2!AJ146:AK146))&lt;&gt;"",IF(SUM(入力2!AJ146:AK146)&gt;=100000,MID(TEXT(SUM(入力2!AJ146:AK146),"000000"),1,1),""),"")</f>
        <v/>
      </c>
      <c r="BX148" s="1063" t="str">
        <f>IF(TRIM(SUM(入力2!AJ146:AK146))&lt;&gt;"",IF(SUM(入力2!AJ146:AK146)&gt;=10000,MID(TEXT(SUM(入力2!AJ146:AK146),"000000"),2,1),""),"")</f>
        <v/>
      </c>
      <c r="BY148" s="1063" t="str">
        <f>IF(TRIM(SUM(入力2!AJ146:AK146))&lt;&gt;"",IF(SUM(入力2!AJ146:AK146)&gt;=1000,MID(TEXT(SUM(入力2!AJ146:AK146),"000000"),3,1),""),"")</f>
        <v/>
      </c>
      <c r="BZ148" s="1063" t="str">
        <f>IF(TRIM(SUM(入力2!AJ146:AK146))&lt;&gt;"",IF(SUM(入力2!AJ146:AK146)&gt;=100,MID(TEXT(SUM(入力2!AJ146:AK146),"000000"),4,1),""),"")</f>
        <v/>
      </c>
      <c r="CA148" s="1063" t="str">
        <f>IF(TRIM(SUM(入力2!AJ146:AK146))&lt;&gt;"",IF(SUM(入力2!AJ146:AK146)&gt;=10,MID(TEXT(SUM(入力2!AJ146:AK146),"000000"),5,1),""),"")</f>
        <v/>
      </c>
      <c r="CB148" s="1109" t="str">
        <f>IF(TRIM(SUM(入力2!AJ146:AK146))&lt;&gt;"",IF(SUM(入力2!AJ146:AK146)&gt;=0,MID(TEXT(SUM(入力2!AJ146:AK146),"000000"),6,1),""),"0")</f>
        <v>0</v>
      </c>
      <c r="CC148" s="1095" t="str">
        <f>IF(TRIM(入力3!$AF78)&lt;&gt;"",IF(入力3!$AF78&gt;=10000000,MID(TEXT(入力3!$AF78,"00000000"),1,1),""),"")</f>
        <v/>
      </c>
      <c r="CD148" s="1097" t="str">
        <f>IF(TRIM(入力3!$AF78)&lt;&gt;"",IF(入力3!$AF78&gt;=1000000,MID(TEXT(入力3!$AF78,"00000000"),2,1),""),"")</f>
        <v/>
      </c>
      <c r="CE148" s="1059" t="str">
        <f>IF(TRIM(入力3!$AF78)&lt;&gt;"",IF(入力3!$AF78&gt;=100000,MID(TEXT(入力3!$AF78,"00000000"),3,1),""),"")</f>
        <v/>
      </c>
      <c r="CF148" s="1059" t="str">
        <f>IF(TRIM(入力3!$AF78)&lt;&gt;"",IF(入力3!$AF78&gt;=10000,MID(TEXT(入力3!$AF78,"00000000"),4,1),""),"")</f>
        <v/>
      </c>
      <c r="CG148" s="1059" t="str">
        <f>IF(TRIM(入力3!$AF78)&lt;&gt;"",IF(入力3!$AF78&gt;=1000,MID(TEXT(入力3!$AF78,"00000000"),5,1),""),"")</f>
        <v/>
      </c>
      <c r="CH148" s="1059" t="str">
        <f>IF(TRIM(入力3!$AF78)&lt;&gt;"",IF(入力3!$AF78&gt;=100,MID(TEXT(入力3!$AF78,"00000000"),6,1),""),"")</f>
        <v/>
      </c>
      <c r="CI148" s="1059" t="str">
        <f>IF(TRIM(入力3!$AF78)&lt;&gt;"",IF(入力3!$AF78&gt;=10,MID(TEXT(入力3!$AF78,"00000000"),7,1),""),"")</f>
        <v/>
      </c>
      <c r="CJ148" s="1093" t="str">
        <f>IF(TRIM(入力3!$AF78)&lt;&gt;"",IF(入力3!$AF78&gt;=1,MID(TEXT(入力3!$AF78,"00000000"),8,1),""),"0")</f>
        <v>0</v>
      </c>
      <c r="CK148" s="1060" t="str">
        <f>IF(TRIM(SUMIF(入力3!$AA$9:$AE$9,"インフレ手当",入力3!AA78:AE78))&lt;&gt;"",IF(SUMIF(入力3!$AA$9:$AE$9,"インフレ手当",入力3!AA78:AE78)&gt;=1000000,MID(TEXT(SUMIF(入力3!$AA$9:$AE$9,"インフレ手当",入力3!AA78:AE78),"00000000"),2,1),""),"")</f>
        <v/>
      </c>
      <c r="CL148" s="1059" t="str">
        <f>IF(TRIM(SUMIF(入力3!$AA$9:$AE$9,"インフレ手当",入力3!AA78:AE78))&lt;&gt;"",IF(SUMIF(入力3!$AA$9:$AE$9,"インフレ手当",入力3!AA78:AE78)&gt;=100000,MID(TEXT(SUMIF(入力3!$AA$9:$AE$9,"インフレ手当",入力3!AA78:AE78),"00000000"),3,1),""),"")</f>
        <v/>
      </c>
      <c r="CM148" s="1059" t="str">
        <f>IF(TRIM(SUMIF(入力3!$AA$9:$AE$9,"インフレ手当",入力3!AA78:AE78))&lt;&gt;"",IF(SUMIF(入力3!$AA$9:$AE$9,"インフレ手当",入力3!AA78:AE78)&gt;=10000,MID(TEXT(SUMIF(入力3!$AA$9:$AE$9,"インフレ手当",入力3!AA78:AE78),"00000000"),4,1),""),"")</f>
        <v/>
      </c>
      <c r="CN148" s="1059" t="str">
        <f>IF(TRIM(SUMIF(入力3!$AA$9:$AE$9,"インフレ手当",入力3!AA78:AE78))&lt;&gt;"",IF(SUMIF(入力3!$AA$9:$AE$9,"インフレ手当",入力3!AA78:AE78)&gt;=1000,MID(TEXT(SUMIF(入力3!$AA$9:$AE$9,"インフレ手当",入力3!AA78:AE78),"00000000"),5,1),""),"")</f>
        <v/>
      </c>
      <c r="CO148" s="1059" t="str">
        <f>IF(TRIM(SUMIF(入力3!$AA$9:$AE$9,"インフレ手当",入力3!AA78:AE78))&lt;&gt;"",IF(SUMIF(入力3!$AA$9:$AE$9,"インフレ手当",入力3!AA78:AE78)&gt;=100,MID(TEXT(SUMIF(入力3!$AA$9:$AE$9,"インフレ手当",入力3!AA78:AE78),"00000000"),6,1),""),"")</f>
        <v/>
      </c>
      <c r="CP148" s="1059" t="str">
        <f>IF(TRIM(SUMIF(入力3!$AA$9:$AE$9,"インフレ手当",入力3!AA78:AE78))&lt;&gt;"",IF(SUMIF(入力3!$AA$9:$AE$9,"インフレ手当",入力3!AA78:AE78)&gt;=10,MID(TEXT(SUMIF(入力3!$AA$9:$AE$9,"インフレ手当",入力3!AA78:AE78),"00000000"),7,1),""),"")</f>
        <v/>
      </c>
      <c r="CQ148" s="1076" t="str">
        <f>IF(TRIM(SUMIF(入力3!$AA$9:$AE$9,"インフレ手当",入力3!AA78:AE78))&lt;&gt;"",IF(SUMIF(入力3!$AA$9:$AE$9,"インフレ手当",入力3!AA78:AE78)&gt;=1,MID(TEXT(SUMIF(入力3!$AA$9:$AE$9,"インフレ手当",入力3!AA78:AE78),"00000000"),8,1),""),"0")</f>
        <v/>
      </c>
      <c r="CR148" s="1077" t="str">
        <f>IF(EO149=0,"-",IF(TRIM(入力3!Z78)&lt;&gt;"",IF(入力3!Z78&gt;=100,MID(TEXT(入力3!Z78,"000"),1,1),""),"-"))</f>
        <v>-</v>
      </c>
      <c r="CS148" s="1063" t="str">
        <f>IF(EO149=0,"-",IF(TRIM(入力3!Z78)&lt;&gt;"",IF(入力3!Z78&gt;=10,MID(TEXT(入力3!Z78,"000"),2,1),""),"-"))</f>
        <v>-</v>
      </c>
      <c r="CT148" s="1079" t="str">
        <f>IF(EO149=0,"-",IF(TRIM(入力3!Z78)&lt;&gt;"",IF(入力3!Z78&gt;=1,MID(TEXT(入力3!Z78,"000"),3,1),""),"-"))</f>
        <v>-</v>
      </c>
      <c r="CU148" s="1067"/>
      <c r="CV148" s="1068"/>
      <c r="CW148" s="1069"/>
      <c r="CX148" s="1205"/>
      <c r="CY148" s="1206"/>
      <c r="CZ148" s="1207"/>
      <c r="DA148" s="1188"/>
      <c r="DB148" s="1189"/>
      <c r="DC148" s="1189"/>
      <c r="DD148" s="1189"/>
      <c r="DE148" s="1190"/>
      <c r="DF148" s="1184"/>
      <c r="DG148" s="1188"/>
      <c r="DH148" s="1189"/>
      <c r="DI148" s="1189"/>
      <c r="DJ148" s="1190"/>
      <c r="DK148" s="1184"/>
      <c r="DL148" s="1188"/>
      <c r="DM148" s="1189"/>
      <c r="DN148" s="1189"/>
      <c r="DO148" s="1189"/>
      <c r="DP148" s="1190"/>
      <c r="DQ148" s="1184"/>
      <c r="DR148" s="1188"/>
      <c r="DS148" s="1189"/>
      <c r="DT148" s="1189"/>
      <c r="DU148" s="1189"/>
      <c r="DV148" s="1189"/>
      <c r="DW148" s="1026"/>
      <c r="DX148" s="865"/>
      <c r="DY148" s="865"/>
      <c r="DZ148" s="865"/>
      <c r="EA148" s="865"/>
      <c r="EB148" s="865"/>
      <c r="EC148" s="865"/>
      <c r="ED148" s="865"/>
      <c r="EE148" s="865"/>
      <c r="EF148" s="865"/>
      <c r="EG148" s="865"/>
      <c r="EH148" s="872"/>
      <c r="EI148" s="872"/>
      <c r="EJ148" s="862"/>
      <c r="EK148" s="862"/>
      <c r="EL148" s="865"/>
      <c r="EM148" s="865"/>
      <c r="EN148" s="865"/>
      <c r="EO148" s="865"/>
      <c r="EP148" s="835"/>
      <c r="EQ148" s="835"/>
      <c r="ER148" s="835"/>
      <c r="ES148" s="835"/>
      <c r="ET148" s="835"/>
      <c r="EU148" s="835"/>
      <c r="EV148" s="835"/>
      <c r="EW148" s="835"/>
      <c r="EX148" s="835"/>
      <c r="EY148" s="835"/>
      <c r="EZ148" s="835"/>
      <c r="FA148" s="835"/>
      <c r="FB148" s="835"/>
      <c r="FC148" s="835"/>
      <c r="FD148" s="835"/>
      <c r="FE148" s="835"/>
      <c r="FF148" s="835"/>
      <c r="FG148" s="835"/>
      <c r="FH148" s="835"/>
      <c r="FI148" s="835"/>
      <c r="FJ148" s="835"/>
      <c r="FK148" s="835"/>
      <c r="FL148" s="835"/>
      <c r="FM148" s="835"/>
      <c r="FN148" s="835"/>
      <c r="FO148" s="835"/>
      <c r="FP148" s="835"/>
      <c r="FQ148" s="835"/>
      <c r="FR148" s="835"/>
      <c r="FS148" s="835"/>
      <c r="FT148" s="835"/>
      <c r="FU148" s="835"/>
      <c r="FV148" s="835"/>
      <c r="FW148" s="835"/>
      <c r="FX148" s="835"/>
      <c r="FY148" s="835"/>
      <c r="FZ148" s="835"/>
      <c r="GA148" s="835"/>
      <c r="GB148" s="835"/>
      <c r="GC148" s="835"/>
      <c r="GD148" s="835"/>
      <c r="GE148" s="835"/>
      <c r="GF148" s="835"/>
      <c r="GG148" s="835"/>
      <c r="GH148" s="835"/>
      <c r="GI148" s="835"/>
    </row>
    <row r="149" spans="1:191" s="892" customFormat="1" ht="12" customHeight="1">
      <c r="A149" s="1231"/>
      <c r="B149" s="1233"/>
      <c r="C149" s="1235"/>
      <c r="D149" s="1238"/>
      <c r="E149" s="1239"/>
      <c r="F149" s="1239"/>
      <c r="G149" s="1239"/>
      <c r="H149" s="1239"/>
      <c r="I149" s="1239"/>
      <c r="J149" s="1239"/>
      <c r="K149" s="1256"/>
      <c r="L149" s="1258"/>
      <c r="M149" s="1279"/>
      <c r="N149" s="1199"/>
      <c r="O149" s="1262"/>
      <c r="P149" s="1262"/>
      <c r="Q149" s="1280"/>
      <c r="R149" s="1281"/>
      <c r="S149" s="1294"/>
      <c r="T149" s="1282"/>
      <c r="U149" s="1283"/>
      <c r="V149" s="1284"/>
      <c r="W149" s="1285"/>
      <c r="X149" s="1284"/>
      <c r="Y149" s="1285"/>
      <c r="Z149" s="1284"/>
      <c r="AA149" s="1285"/>
      <c r="AB149" s="1227"/>
      <c r="AC149" s="1228"/>
      <c r="AD149" s="1228"/>
      <c r="AE149" s="1229"/>
      <c r="AF149" s="1286"/>
      <c r="AG149" s="1287"/>
      <c r="AH149" s="1287"/>
      <c r="AI149" s="1288"/>
      <c r="AJ149" s="1286"/>
      <c r="AK149" s="1287"/>
      <c r="AL149" s="1287"/>
      <c r="AM149" s="1288"/>
      <c r="AN149" s="1286"/>
      <c r="AO149" s="1287"/>
      <c r="AP149" s="1287"/>
      <c r="AQ149" s="1288"/>
      <c r="AR149" s="1291"/>
      <c r="AS149" s="1292"/>
      <c r="AT149" s="1292"/>
      <c r="AU149" s="1292"/>
      <c r="AV149" s="1293"/>
      <c r="AW149" s="1196"/>
      <c r="AX149" s="1197"/>
      <c r="AY149" s="1197"/>
      <c r="AZ149" s="1197"/>
      <c r="BA149" s="1197"/>
      <c r="BB149" s="1197"/>
      <c r="BC149" s="1198"/>
      <c r="BD149" s="1196"/>
      <c r="BE149" s="1197"/>
      <c r="BF149" s="1197"/>
      <c r="BG149" s="1197"/>
      <c r="BH149" s="1197"/>
      <c r="BI149" s="1197"/>
      <c r="BJ149" s="1198"/>
      <c r="BK149" s="1078"/>
      <c r="BL149" s="1064"/>
      <c r="BM149" s="1064"/>
      <c r="BN149" s="1064"/>
      <c r="BO149" s="1064"/>
      <c r="BP149" s="1080"/>
      <c r="BQ149" s="1078"/>
      <c r="BR149" s="1064"/>
      <c r="BS149" s="1064"/>
      <c r="BT149" s="1064"/>
      <c r="BU149" s="1064"/>
      <c r="BV149" s="1080"/>
      <c r="BW149" s="1096"/>
      <c r="BX149" s="1064"/>
      <c r="BY149" s="1064"/>
      <c r="BZ149" s="1064"/>
      <c r="CA149" s="1064"/>
      <c r="CB149" s="1110"/>
      <c r="CC149" s="1096"/>
      <c r="CD149" s="1098"/>
      <c r="CE149" s="1059"/>
      <c r="CF149" s="1059"/>
      <c r="CG149" s="1059"/>
      <c r="CH149" s="1059"/>
      <c r="CI149" s="1059"/>
      <c r="CJ149" s="1093"/>
      <c r="CK149" s="1060"/>
      <c r="CL149" s="1059"/>
      <c r="CM149" s="1059"/>
      <c r="CN149" s="1059"/>
      <c r="CO149" s="1059"/>
      <c r="CP149" s="1059"/>
      <c r="CQ149" s="1076"/>
      <c r="CR149" s="1078"/>
      <c r="CS149" s="1064"/>
      <c r="CT149" s="1080"/>
      <c r="CU149" s="1070"/>
      <c r="CV149" s="1071"/>
      <c r="CW149" s="1072"/>
      <c r="CX149" s="1208"/>
      <c r="CY149" s="1209"/>
      <c r="CZ149" s="1210"/>
      <c r="DA149" s="1196"/>
      <c r="DB149" s="1197"/>
      <c r="DC149" s="1197"/>
      <c r="DD149" s="1197"/>
      <c r="DE149" s="1198"/>
      <c r="DF149" s="1199"/>
      <c r="DG149" s="1196"/>
      <c r="DH149" s="1197"/>
      <c r="DI149" s="1197"/>
      <c r="DJ149" s="1198"/>
      <c r="DK149" s="1199"/>
      <c r="DL149" s="1196"/>
      <c r="DM149" s="1197"/>
      <c r="DN149" s="1197"/>
      <c r="DO149" s="1197"/>
      <c r="DP149" s="1198"/>
      <c r="DQ149" s="1199"/>
      <c r="DR149" s="1196"/>
      <c r="DS149" s="1197"/>
      <c r="DT149" s="1197"/>
      <c r="DU149" s="1197"/>
      <c r="DV149" s="1197"/>
      <c r="DW149" s="1026"/>
      <c r="DX149" s="865"/>
      <c r="DY149" s="865"/>
      <c r="DZ149" s="865"/>
      <c r="EA149" s="865"/>
      <c r="EB149" s="865"/>
      <c r="EC149" s="865"/>
      <c r="ED149" s="865"/>
      <c r="EE149" s="865"/>
      <c r="EF149" s="865"/>
      <c r="EG149" s="865"/>
      <c r="EH149" s="872"/>
      <c r="EI149" s="872"/>
      <c r="EJ149" s="862"/>
      <c r="EK149" s="862"/>
      <c r="EL149" s="865">
        <f t="shared" ref="EL149" si="112">IF(OR(CU148=99.9,CU148=""),0,1)</f>
        <v>0</v>
      </c>
      <c r="EM149" s="865"/>
      <c r="EN149" s="865">
        <f>IF(入力3!AF78=" ",0,1)</f>
        <v>0</v>
      </c>
      <c r="EO149" s="865">
        <f>IF(EL149+EN149=0,0,1)</f>
        <v>0</v>
      </c>
      <c r="EP149" s="835"/>
      <c r="EQ149" s="835"/>
      <c r="ER149" s="835"/>
      <c r="ES149" s="835"/>
      <c r="ET149" s="835"/>
      <c r="EU149" s="835"/>
      <c r="EV149" s="835"/>
      <c r="EW149" s="835"/>
      <c r="EX149" s="835"/>
      <c r="EY149" s="835"/>
      <c r="EZ149" s="835"/>
      <c r="FA149" s="835"/>
      <c r="FB149" s="835"/>
      <c r="FC149" s="835"/>
      <c r="FD149" s="835"/>
      <c r="FE149" s="835"/>
      <c r="FF149" s="835"/>
      <c r="FG149" s="835"/>
      <c r="FH149" s="835"/>
      <c r="FI149" s="835"/>
      <c r="FJ149" s="835"/>
      <c r="FK149" s="835"/>
      <c r="FL149" s="835"/>
      <c r="FM149" s="835"/>
      <c r="FN149" s="835"/>
      <c r="FO149" s="835"/>
      <c r="FP149" s="835"/>
      <c r="FQ149" s="835"/>
      <c r="FR149" s="835"/>
      <c r="FS149" s="835"/>
      <c r="FT149" s="835"/>
      <c r="FU149" s="835"/>
      <c r="FV149" s="835"/>
      <c r="FW149" s="835"/>
      <c r="FX149" s="835"/>
      <c r="FY149" s="835"/>
      <c r="FZ149" s="835"/>
      <c r="GA149" s="835"/>
      <c r="GB149" s="835"/>
      <c r="GC149" s="835"/>
      <c r="GD149" s="835"/>
      <c r="GE149" s="835"/>
      <c r="GF149" s="835"/>
      <c r="GG149" s="835"/>
      <c r="GH149" s="835"/>
      <c r="GI149" s="835"/>
    </row>
    <row r="150" spans="1:191" s="892" customFormat="1" ht="12" customHeight="1">
      <c r="A150" s="1230"/>
      <c r="B150" s="1232">
        <v>6</v>
      </c>
      <c r="C150" s="1234">
        <v>7</v>
      </c>
      <c r="D150" s="1236"/>
      <c r="E150" s="1237"/>
      <c r="F150" s="1237"/>
      <c r="G150" s="1237"/>
      <c r="H150" s="1237"/>
      <c r="I150" s="1237"/>
      <c r="J150" s="1237"/>
      <c r="K150" s="1256" t="str">
        <f>IF(TRIM(入力1!A150)&lt;&gt;"",入力1!A150,"")</f>
        <v/>
      </c>
      <c r="L150" s="1258">
        <f>IF(TRIM(入力1!B150)&lt;&gt;"",入力1!B150,"")</f>
        <v>6</v>
      </c>
      <c r="M150" s="1260">
        <f>C150</f>
        <v>7</v>
      </c>
      <c r="N150" s="1184"/>
      <c r="O150" s="1262"/>
      <c r="P150" s="1262"/>
      <c r="Q150" s="1264"/>
      <c r="R150" s="1265"/>
      <c r="S150" s="1254"/>
      <c r="T150" s="1282"/>
      <c r="U150" s="1283"/>
      <c r="V150" s="1272"/>
      <c r="W150" s="1273"/>
      <c r="X150" s="1272"/>
      <c r="Y150" s="1273"/>
      <c r="Z150" s="1272"/>
      <c r="AA150" s="1273"/>
      <c r="AB150" s="1276"/>
      <c r="AC150" s="1277"/>
      <c r="AD150" s="1277"/>
      <c r="AE150" s="1278"/>
      <c r="AF150" s="1217"/>
      <c r="AG150" s="1218"/>
      <c r="AH150" s="1218"/>
      <c r="AI150" s="1219"/>
      <c r="AJ150" s="1217"/>
      <c r="AK150" s="1218"/>
      <c r="AL150" s="1218"/>
      <c r="AM150" s="1219"/>
      <c r="AN150" s="1217"/>
      <c r="AO150" s="1218"/>
      <c r="AP150" s="1218"/>
      <c r="AQ150" s="1219"/>
      <c r="AR150" s="1240"/>
      <c r="AS150" s="1241"/>
      <c r="AT150" s="1241"/>
      <c r="AU150" s="1241"/>
      <c r="AV150" s="1242"/>
      <c r="AW150" s="1188"/>
      <c r="AX150" s="1189"/>
      <c r="AY150" s="1189"/>
      <c r="AZ150" s="1189"/>
      <c r="BA150" s="1189"/>
      <c r="BB150" s="1189"/>
      <c r="BC150" s="1190"/>
      <c r="BD150" s="1188"/>
      <c r="BE150" s="1189"/>
      <c r="BF150" s="1189"/>
      <c r="BG150" s="1189"/>
      <c r="BH150" s="1189"/>
      <c r="BI150" s="1189"/>
      <c r="BJ150" s="1190"/>
      <c r="BK150" s="1077" t="str">
        <f>IF(TRIM(入力2!AL148)&lt;&gt;"",IF(入力2!AL148&gt;=100000,MID(TEXT(入力2!AL148,"000000"),1,1),""),"")</f>
        <v/>
      </c>
      <c r="BL150" s="1063" t="str">
        <f>IF(TRIM(入力2!AL148)&lt;&gt;"",IF(入力2!AL148&gt;=10000,MID(TEXT(入力2!AL148,"000000"),2,1),""),"")</f>
        <v/>
      </c>
      <c r="BM150" s="1063" t="str">
        <f>IF(TRIM(入力2!AL148)&lt;&gt;"",IF(入力2!AL148&gt;=1000,MID(TEXT(入力2!AL148,"000000"),3,1),""),"")</f>
        <v/>
      </c>
      <c r="BN150" s="1063" t="str">
        <f>IF(TRIM(入力2!AL148)&lt;&gt;"",IF(入力2!AL148&gt;=100,MID(TEXT(入力2!AL148,"000000"),4,1),""),"")</f>
        <v/>
      </c>
      <c r="BO150" s="1063" t="str">
        <f>IF(TRIM(入力2!AL148)&lt;&gt;"",IF(入力2!AL148&gt;=10,MID(TEXT(入力2!AL148,"000000"),5,1),""),"")</f>
        <v/>
      </c>
      <c r="BP150" s="1079" t="str">
        <f>IF(TRIM(入力2!AL148)&lt;&gt;"",IF(入力2!AL148&gt;=0,MID(TEXT(入力2!AL148,"000000"),6,1),""),"0")</f>
        <v>0</v>
      </c>
      <c r="BQ150" s="1077" t="str">
        <f>IF(TRIM(入力2!AM148)&lt;&gt;"",IF(入力2!AM148&gt;=100000,MID(TEXT(入力2!AM148,"000000"),1,1),""),"")</f>
        <v/>
      </c>
      <c r="BR150" s="1063" t="str">
        <f>IF(TRIM(入力2!AM148)&lt;&gt;"",IF(入力2!AM148&gt;=10000,MID(TEXT(入力2!AM148,"000000"),2,1),""),"")</f>
        <v/>
      </c>
      <c r="BS150" s="1063" t="str">
        <f>IF(TRIM(入力2!AM148)&lt;&gt;"",IF(入力2!AM148&gt;=1000,MID(TEXT(入力2!AM148,"000000"),3,1),""),"")</f>
        <v/>
      </c>
      <c r="BT150" s="1063" t="str">
        <f>IF(TRIM(入力2!AM148)&lt;&gt;"",IF(入力2!AM148&gt;=100,MID(TEXT(入力2!AM148,"000000"),4,1),""),"")</f>
        <v/>
      </c>
      <c r="BU150" s="1063" t="str">
        <f>IF(TRIM(入力2!AM148)&lt;&gt;"",IF(入力2!AM148&gt;=10,MID(TEXT(入力2!AM148,"000000"),5,1),""),"")</f>
        <v/>
      </c>
      <c r="BV150" s="1079" t="str">
        <f>IF(TRIM(入力2!AM148)&lt;&gt;"",IF(入力2!AM148&gt;=0,MID(TEXT(入力2!AM148,"000000"),6,1),""),"0")</f>
        <v>0</v>
      </c>
      <c r="BW150" s="1095" t="str">
        <f>IF(TRIM(SUM(入力2!AJ148:AK148))&lt;&gt;"",IF(SUM(入力2!AJ148:AK148)&gt;=100000,MID(TEXT(SUM(入力2!AJ148:AK148),"000000"),1,1),""),"")</f>
        <v/>
      </c>
      <c r="BX150" s="1063" t="str">
        <f>IF(TRIM(SUM(入力2!AJ148:AK148))&lt;&gt;"",IF(SUM(入力2!AJ148:AK148)&gt;=10000,MID(TEXT(SUM(入力2!AJ148:AK148),"000000"),2,1),""),"")</f>
        <v/>
      </c>
      <c r="BY150" s="1063" t="str">
        <f>IF(TRIM(SUM(入力2!AJ148:AK148))&lt;&gt;"",IF(SUM(入力2!AJ148:AK148)&gt;=1000,MID(TEXT(SUM(入力2!AJ148:AK148),"000000"),3,1),""),"")</f>
        <v/>
      </c>
      <c r="BZ150" s="1063" t="str">
        <f>IF(TRIM(SUM(入力2!AJ148:AK148))&lt;&gt;"",IF(SUM(入力2!AJ148:AK148)&gt;=100,MID(TEXT(SUM(入力2!AJ148:AK148),"000000"),4,1),""),"")</f>
        <v/>
      </c>
      <c r="CA150" s="1063" t="str">
        <f>IF(TRIM(SUM(入力2!AJ148:AK148))&lt;&gt;"",IF(SUM(入力2!AJ148:AK148)&gt;=10,MID(TEXT(SUM(入力2!AJ148:AK148),"000000"),5,1),""),"")</f>
        <v/>
      </c>
      <c r="CB150" s="1109" t="str">
        <f>IF(TRIM(SUM(入力2!AJ148:AK148))&lt;&gt;"",IF(SUM(入力2!AJ148:AK148)&gt;=0,MID(TEXT(SUM(入力2!AJ148:AK148),"000000"),6,1),""),"0")</f>
        <v>0</v>
      </c>
      <c r="CC150" s="1095" t="str">
        <f>IF(TRIM(入力3!$AF79)&lt;&gt;"",IF(入力3!$AF79&gt;=10000000,MID(TEXT(入力3!$AF79,"00000000"),1,1),""),"")</f>
        <v/>
      </c>
      <c r="CD150" s="1097" t="str">
        <f>IF(TRIM(入力3!$AF79)&lt;&gt;"",IF(入力3!$AF79&gt;=1000000,MID(TEXT(入力3!$AF79,"00000000"),2,1),""),"")</f>
        <v/>
      </c>
      <c r="CE150" s="1059" t="str">
        <f>IF(TRIM(入力3!$AF79)&lt;&gt;"",IF(入力3!$AF79&gt;=100000,MID(TEXT(入力3!$AF79,"00000000"),3,1),""),"")</f>
        <v/>
      </c>
      <c r="CF150" s="1059" t="str">
        <f>IF(TRIM(入力3!$AF79)&lt;&gt;"",IF(入力3!$AF79&gt;=10000,MID(TEXT(入力3!$AF79,"00000000"),4,1),""),"")</f>
        <v/>
      </c>
      <c r="CG150" s="1059" t="str">
        <f>IF(TRIM(入力3!$AF79)&lt;&gt;"",IF(入力3!$AF79&gt;=1000,MID(TEXT(入力3!$AF79,"00000000"),5,1),""),"")</f>
        <v/>
      </c>
      <c r="CH150" s="1059" t="str">
        <f>IF(TRIM(入力3!$AF79)&lt;&gt;"",IF(入力3!$AF79&gt;=100,MID(TEXT(入力3!$AF79,"00000000"),6,1),""),"")</f>
        <v/>
      </c>
      <c r="CI150" s="1059" t="str">
        <f>IF(TRIM(入力3!$AF79)&lt;&gt;"",IF(入力3!$AF79&gt;=10,MID(TEXT(入力3!$AF79,"00000000"),7,1),""),"")</f>
        <v/>
      </c>
      <c r="CJ150" s="1093" t="str">
        <f>IF(TRIM(入力3!$AF79)&lt;&gt;"",IF(入力3!$AF79&gt;=1,MID(TEXT(入力3!$AF79,"00000000"),8,1),""),"0")</f>
        <v>0</v>
      </c>
      <c r="CK150" s="1060" t="str">
        <f>IF(TRIM(SUMIF(入力3!$AA$9:$AE$9,"インフレ手当",入力3!AA79:AE79))&lt;&gt;"",IF(SUMIF(入力3!$AA$9:$AE$9,"インフレ手当",入力3!AA79:AE79)&gt;=1000000,MID(TEXT(SUMIF(入力3!$AA$9:$AE$9,"インフレ手当",入力3!AA79:AE79),"00000000"),2,1),""),"")</f>
        <v/>
      </c>
      <c r="CL150" s="1059" t="str">
        <f>IF(TRIM(SUMIF(入力3!$AA$9:$AE$9,"インフレ手当",入力3!AA79:AE79))&lt;&gt;"",IF(SUMIF(入力3!$AA$9:$AE$9,"インフレ手当",入力3!AA79:AE79)&gt;=100000,MID(TEXT(SUMIF(入力3!$AA$9:$AE$9,"インフレ手当",入力3!AA79:AE79),"00000000"),3,1),""),"")</f>
        <v/>
      </c>
      <c r="CM150" s="1059" t="str">
        <f>IF(TRIM(SUMIF(入力3!$AA$9:$AE$9,"インフレ手当",入力3!AA79:AE79))&lt;&gt;"",IF(SUMIF(入力3!$AA$9:$AE$9,"インフレ手当",入力3!AA79:AE79)&gt;=10000,MID(TEXT(SUMIF(入力3!$AA$9:$AE$9,"インフレ手当",入力3!AA79:AE79),"00000000"),4,1),""),"")</f>
        <v/>
      </c>
      <c r="CN150" s="1059" t="str">
        <f>IF(TRIM(SUMIF(入力3!$AA$9:$AE$9,"インフレ手当",入力3!AA79:AE79))&lt;&gt;"",IF(SUMIF(入力3!$AA$9:$AE$9,"インフレ手当",入力3!AA79:AE79)&gt;=1000,MID(TEXT(SUMIF(入力3!$AA$9:$AE$9,"インフレ手当",入力3!AA79:AE79),"00000000"),5,1),""),"")</f>
        <v/>
      </c>
      <c r="CO150" s="1059" t="str">
        <f>IF(TRIM(SUMIF(入力3!$AA$9:$AE$9,"インフレ手当",入力3!AA79:AE79))&lt;&gt;"",IF(SUMIF(入力3!$AA$9:$AE$9,"インフレ手当",入力3!AA79:AE79)&gt;=100,MID(TEXT(SUMIF(入力3!$AA$9:$AE$9,"インフレ手当",入力3!AA79:AE79),"00000000"),6,1),""),"")</f>
        <v/>
      </c>
      <c r="CP150" s="1059" t="str">
        <f>IF(TRIM(SUMIF(入力3!$AA$9:$AE$9,"インフレ手当",入力3!AA79:AE79))&lt;&gt;"",IF(SUMIF(入力3!$AA$9:$AE$9,"インフレ手当",入力3!AA79:AE79)&gt;=10,MID(TEXT(SUMIF(入力3!$AA$9:$AE$9,"インフレ手当",入力3!AA79:AE79),"00000000"),7,1),""),"")</f>
        <v/>
      </c>
      <c r="CQ150" s="1076" t="str">
        <f>IF(TRIM(SUMIF(入力3!$AA$9:$AE$9,"インフレ手当",入力3!AA79:AE79))&lt;&gt;"",IF(SUMIF(入力3!$AA$9:$AE$9,"インフレ手当",入力3!AA79:AE79)&gt;=1,MID(TEXT(SUMIF(入力3!$AA$9:$AE$9,"インフレ手当",入力3!AA79:AE79),"00000000"),8,1),""),"0")</f>
        <v/>
      </c>
      <c r="CR150" s="1077" t="str">
        <f>IF(EO151=0,"-",IF(TRIM(入力3!Z79)&lt;&gt;"",IF(入力3!Z79&gt;=100,MID(TEXT(入力3!Z79,"000"),1,1),""),"-"))</f>
        <v>-</v>
      </c>
      <c r="CS150" s="1063" t="str">
        <f>IF(EO151=0,"-",IF(TRIM(入力3!Z79)&lt;&gt;"",IF(入力3!Z79&gt;=10,MID(TEXT(入力3!Z79,"000"),2,1),""),"-"))</f>
        <v>-</v>
      </c>
      <c r="CT150" s="1079" t="str">
        <f>IF(EO151=0,"-",IF(TRIM(入力3!Z79)&lt;&gt;"",IF(入力3!Z79&gt;=1,MID(TEXT(入力3!Z79,"000"),3,1),""),"-"))</f>
        <v>-</v>
      </c>
      <c r="CU150" s="1067"/>
      <c r="CV150" s="1068"/>
      <c r="CW150" s="1069"/>
      <c r="CX150" s="1205"/>
      <c r="CY150" s="1206"/>
      <c r="CZ150" s="1207"/>
      <c r="DA150" s="1188"/>
      <c r="DB150" s="1189"/>
      <c r="DC150" s="1189"/>
      <c r="DD150" s="1189"/>
      <c r="DE150" s="1190"/>
      <c r="DF150" s="1184"/>
      <c r="DG150" s="1188"/>
      <c r="DH150" s="1189"/>
      <c r="DI150" s="1189"/>
      <c r="DJ150" s="1190"/>
      <c r="DK150" s="1184"/>
      <c r="DL150" s="1188"/>
      <c r="DM150" s="1189"/>
      <c r="DN150" s="1189"/>
      <c r="DO150" s="1189"/>
      <c r="DP150" s="1190"/>
      <c r="DQ150" s="1184"/>
      <c r="DR150" s="1188"/>
      <c r="DS150" s="1189"/>
      <c r="DT150" s="1189"/>
      <c r="DU150" s="1189"/>
      <c r="DV150" s="1189"/>
      <c r="DW150" s="1026"/>
      <c r="DX150" s="865"/>
      <c r="DY150" s="865"/>
      <c r="DZ150" s="865"/>
      <c r="EA150" s="865"/>
      <c r="EB150" s="865"/>
      <c r="EC150" s="865"/>
      <c r="ED150" s="865"/>
      <c r="EE150" s="865"/>
      <c r="EF150" s="865"/>
      <c r="EG150" s="865"/>
      <c r="EH150" s="872"/>
      <c r="EI150" s="872"/>
      <c r="EJ150" s="862"/>
      <c r="EK150" s="862"/>
      <c r="EL150" s="865"/>
      <c r="EM150" s="865"/>
      <c r="EN150" s="865"/>
      <c r="EO150" s="865"/>
      <c r="EP150" s="835"/>
      <c r="EQ150" s="835"/>
      <c r="ER150" s="835"/>
      <c r="ES150" s="835"/>
      <c r="ET150" s="835"/>
      <c r="EU150" s="835"/>
      <c r="EV150" s="835"/>
      <c r="EW150" s="835"/>
      <c r="EX150" s="835"/>
      <c r="EY150" s="835"/>
      <c r="EZ150" s="835"/>
      <c r="FA150" s="835"/>
      <c r="FB150" s="835"/>
      <c r="FC150" s="835"/>
      <c r="FD150" s="835"/>
      <c r="FE150" s="835"/>
      <c r="FF150" s="835"/>
      <c r="FG150" s="835"/>
      <c r="FH150" s="835"/>
      <c r="FI150" s="835"/>
      <c r="FJ150" s="835"/>
      <c r="FK150" s="835"/>
      <c r="FL150" s="835"/>
      <c r="FM150" s="835"/>
      <c r="FN150" s="835"/>
      <c r="FO150" s="835"/>
      <c r="FP150" s="835"/>
      <c r="FQ150" s="835"/>
      <c r="FR150" s="835"/>
      <c r="FS150" s="835"/>
      <c r="FT150" s="835"/>
      <c r="FU150" s="835"/>
      <c r="FV150" s="835"/>
      <c r="FW150" s="835"/>
      <c r="FX150" s="835"/>
      <c r="FY150" s="835"/>
      <c r="FZ150" s="835"/>
      <c r="GA150" s="835"/>
      <c r="GB150" s="835"/>
      <c r="GC150" s="835"/>
      <c r="GD150" s="835"/>
      <c r="GE150" s="835"/>
      <c r="GF150" s="835"/>
      <c r="GG150" s="835"/>
      <c r="GH150" s="835"/>
      <c r="GI150" s="835"/>
    </row>
    <row r="151" spans="1:191" s="892" customFormat="1" ht="12" customHeight="1">
      <c r="A151" s="1231"/>
      <c r="B151" s="1233"/>
      <c r="C151" s="1235"/>
      <c r="D151" s="1238"/>
      <c r="E151" s="1239"/>
      <c r="F151" s="1239"/>
      <c r="G151" s="1239"/>
      <c r="H151" s="1239"/>
      <c r="I151" s="1239"/>
      <c r="J151" s="1239"/>
      <c r="K151" s="1256"/>
      <c r="L151" s="1258"/>
      <c r="M151" s="1279"/>
      <c r="N151" s="1199"/>
      <c r="O151" s="1262"/>
      <c r="P151" s="1262"/>
      <c r="Q151" s="1280"/>
      <c r="R151" s="1281"/>
      <c r="S151" s="1294"/>
      <c r="T151" s="1282"/>
      <c r="U151" s="1283"/>
      <c r="V151" s="1284"/>
      <c r="W151" s="1285"/>
      <c r="X151" s="1284"/>
      <c r="Y151" s="1285"/>
      <c r="Z151" s="1284"/>
      <c r="AA151" s="1285"/>
      <c r="AB151" s="1227"/>
      <c r="AC151" s="1228"/>
      <c r="AD151" s="1228"/>
      <c r="AE151" s="1229"/>
      <c r="AF151" s="1286"/>
      <c r="AG151" s="1287"/>
      <c r="AH151" s="1287"/>
      <c r="AI151" s="1288"/>
      <c r="AJ151" s="1286"/>
      <c r="AK151" s="1287"/>
      <c r="AL151" s="1287"/>
      <c r="AM151" s="1288"/>
      <c r="AN151" s="1286"/>
      <c r="AO151" s="1287"/>
      <c r="AP151" s="1287"/>
      <c r="AQ151" s="1288"/>
      <c r="AR151" s="1291"/>
      <c r="AS151" s="1292"/>
      <c r="AT151" s="1292"/>
      <c r="AU151" s="1292"/>
      <c r="AV151" s="1293"/>
      <c r="AW151" s="1196"/>
      <c r="AX151" s="1197"/>
      <c r="AY151" s="1197"/>
      <c r="AZ151" s="1197"/>
      <c r="BA151" s="1197"/>
      <c r="BB151" s="1197"/>
      <c r="BC151" s="1198"/>
      <c r="BD151" s="1196"/>
      <c r="BE151" s="1197"/>
      <c r="BF151" s="1197"/>
      <c r="BG151" s="1197"/>
      <c r="BH151" s="1197"/>
      <c r="BI151" s="1197"/>
      <c r="BJ151" s="1198"/>
      <c r="BK151" s="1078"/>
      <c r="BL151" s="1064"/>
      <c r="BM151" s="1064"/>
      <c r="BN151" s="1064"/>
      <c r="BO151" s="1064"/>
      <c r="BP151" s="1080"/>
      <c r="BQ151" s="1078"/>
      <c r="BR151" s="1064"/>
      <c r="BS151" s="1064"/>
      <c r="BT151" s="1064"/>
      <c r="BU151" s="1064"/>
      <c r="BV151" s="1080"/>
      <c r="BW151" s="1096"/>
      <c r="BX151" s="1064"/>
      <c r="BY151" s="1064"/>
      <c r="BZ151" s="1064"/>
      <c r="CA151" s="1064"/>
      <c r="CB151" s="1110"/>
      <c r="CC151" s="1096"/>
      <c r="CD151" s="1098"/>
      <c r="CE151" s="1059"/>
      <c r="CF151" s="1059"/>
      <c r="CG151" s="1059"/>
      <c r="CH151" s="1059"/>
      <c r="CI151" s="1059"/>
      <c r="CJ151" s="1093"/>
      <c r="CK151" s="1060"/>
      <c r="CL151" s="1059"/>
      <c r="CM151" s="1059"/>
      <c r="CN151" s="1059"/>
      <c r="CO151" s="1059"/>
      <c r="CP151" s="1059"/>
      <c r="CQ151" s="1076"/>
      <c r="CR151" s="1078"/>
      <c r="CS151" s="1064"/>
      <c r="CT151" s="1080"/>
      <c r="CU151" s="1070"/>
      <c r="CV151" s="1071"/>
      <c r="CW151" s="1072"/>
      <c r="CX151" s="1208"/>
      <c r="CY151" s="1209"/>
      <c r="CZ151" s="1210"/>
      <c r="DA151" s="1196"/>
      <c r="DB151" s="1197"/>
      <c r="DC151" s="1197"/>
      <c r="DD151" s="1197"/>
      <c r="DE151" s="1198"/>
      <c r="DF151" s="1199"/>
      <c r="DG151" s="1196"/>
      <c r="DH151" s="1197"/>
      <c r="DI151" s="1197"/>
      <c r="DJ151" s="1198"/>
      <c r="DK151" s="1199"/>
      <c r="DL151" s="1196"/>
      <c r="DM151" s="1197"/>
      <c r="DN151" s="1197"/>
      <c r="DO151" s="1197"/>
      <c r="DP151" s="1198"/>
      <c r="DQ151" s="1199"/>
      <c r="DR151" s="1196"/>
      <c r="DS151" s="1197"/>
      <c r="DT151" s="1197"/>
      <c r="DU151" s="1197"/>
      <c r="DV151" s="1197"/>
      <c r="DW151" s="1026"/>
      <c r="DX151" s="865"/>
      <c r="DY151" s="865"/>
      <c r="DZ151" s="865"/>
      <c r="EA151" s="865"/>
      <c r="EB151" s="865"/>
      <c r="EC151" s="865"/>
      <c r="ED151" s="865"/>
      <c r="EE151" s="865"/>
      <c r="EF151" s="865"/>
      <c r="EG151" s="865"/>
      <c r="EH151" s="872"/>
      <c r="EI151" s="872"/>
      <c r="EJ151" s="862"/>
      <c r="EK151" s="862"/>
      <c r="EL151" s="865">
        <f t="shared" ref="EL151" si="113">IF(OR(CU150=99.9,CU150=""),0,1)</f>
        <v>0</v>
      </c>
      <c r="EM151" s="865"/>
      <c r="EN151" s="865">
        <f>IF(入力3!AF79=" ",0,1)</f>
        <v>0</v>
      </c>
      <c r="EO151" s="865">
        <f>IF(EL151+EN151=0,0,1)</f>
        <v>0</v>
      </c>
      <c r="EP151" s="835"/>
      <c r="EQ151" s="835"/>
      <c r="ER151" s="835"/>
      <c r="ES151" s="835"/>
      <c r="ET151" s="835"/>
      <c r="EU151" s="835"/>
      <c r="EV151" s="835"/>
      <c r="EW151" s="835"/>
      <c r="EX151" s="835"/>
      <c r="EY151" s="835"/>
      <c r="EZ151" s="835"/>
      <c r="FA151" s="835"/>
      <c r="FB151" s="835"/>
      <c r="FC151" s="835"/>
      <c r="FD151" s="835"/>
      <c r="FE151" s="835"/>
      <c r="FF151" s="835"/>
      <c r="FG151" s="835"/>
      <c r="FH151" s="835"/>
      <c r="FI151" s="835"/>
      <c r="FJ151" s="835"/>
      <c r="FK151" s="835"/>
      <c r="FL151" s="835"/>
      <c r="FM151" s="835"/>
      <c r="FN151" s="835"/>
      <c r="FO151" s="835"/>
      <c r="FP151" s="835"/>
      <c r="FQ151" s="835"/>
      <c r="FR151" s="835"/>
      <c r="FS151" s="835"/>
      <c r="FT151" s="835"/>
      <c r="FU151" s="835"/>
      <c r="FV151" s="835"/>
      <c r="FW151" s="835"/>
      <c r="FX151" s="835"/>
      <c r="FY151" s="835"/>
      <c r="FZ151" s="835"/>
      <c r="GA151" s="835"/>
      <c r="GB151" s="835"/>
      <c r="GC151" s="835"/>
      <c r="GD151" s="835"/>
      <c r="GE151" s="835"/>
      <c r="GF151" s="835"/>
      <c r="GG151" s="835"/>
      <c r="GH151" s="835"/>
      <c r="GI151" s="835"/>
    </row>
    <row r="152" spans="1:191" s="892" customFormat="1" ht="12" customHeight="1">
      <c r="A152" s="1230"/>
      <c r="B152" s="1232">
        <v>6</v>
      </c>
      <c r="C152" s="1234">
        <v>8</v>
      </c>
      <c r="D152" s="1236"/>
      <c r="E152" s="1237"/>
      <c r="F152" s="1237"/>
      <c r="G152" s="1237"/>
      <c r="H152" s="1237"/>
      <c r="I152" s="1237"/>
      <c r="J152" s="1237"/>
      <c r="K152" s="1256" t="str">
        <f>IF(TRIM(入力1!A152)&lt;&gt;"",入力1!A152,"")</f>
        <v/>
      </c>
      <c r="L152" s="1258">
        <f>IF(TRIM(入力1!B152)&lt;&gt;"",入力1!B152,"")</f>
        <v>6</v>
      </c>
      <c r="M152" s="1260">
        <f>C152</f>
        <v>8</v>
      </c>
      <c r="N152" s="1184"/>
      <c r="O152" s="1262"/>
      <c r="P152" s="1262"/>
      <c r="Q152" s="1264"/>
      <c r="R152" s="1265"/>
      <c r="S152" s="1254"/>
      <c r="T152" s="1282"/>
      <c r="U152" s="1283"/>
      <c r="V152" s="1272"/>
      <c r="W152" s="1273"/>
      <c r="X152" s="1272"/>
      <c r="Y152" s="1273"/>
      <c r="Z152" s="1272"/>
      <c r="AA152" s="1273"/>
      <c r="AB152" s="1276"/>
      <c r="AC152" s="1277"/>
      <c r="AD152" s="1277"/>
      <c r="AE152" s="1278"/>
      <c r="AF152" s="1217"/>
      <c r="AG152" s="1218"/>
      <c r="AH152" s="1218"/>
      <c r="AI152" s="1219"/>
      <c r="AJ152" s="1217"/>
      <c r="AK152" s="1218"/>
      <c r="AL152" s="1218"/>
      <c r="AM152" s="1219"/>
      <c r="AN152" s="1217"/>
      <c r="AO152" s="1218"/>
      <c r="AP152" s="1218"/>
      <c r="AQ152" s="1219"/>
      <c r="AR152" s="1240"/>
      <c r="AS152" s="1241"/>
      <c r="AT152" s="1241"/>
      <c r="AU152" s="1241"/>
      <c r="AV152" s="1242"/>
      <c r="AW152" s="1188"/>
      <c r="AX152" s="1189"/>
      <c r="AY152" s="1189"/>
      <c r="AZ152" s="1189"/>
      <c r="BA152" s="1189"/>
      <c r="BB152" s="1189"/>
      <c r="BC152" s="1190"/>
      <c r="BD152" s="1188"/>
      <c r="BE152" s="1189"/>
      <c r="BF152" s="1189"/>
      <c r="BG152" s="1189"/>
      <c r="BH152" s="1189"/>
      <c r="BI152" s="1189"/>
      <c r="BJ152" s="1190"/>
      <c r="BK152" s="1077" t="str">
        <f>IF(TRIM(入力2!AL150)&lt;&gt;"",IF(入力2!AL150&gt;=100000,MID(TEXT(入力2!AL150,"000000"),1,1),""),"")</f>
        <v/>
      </c>
      <c r="BL152" s="1063" t="str">
        <f>IF(TRIM(入力2!AL150)&lt;&gt;"",IF(入力2!AL150&gt;=10000,MID(TEXT(入力2!AL150,"000000"),2,1),""),"")</f>
        <v/>
      </c>
      <c r="BM152" s="1063" t="str">
        <f>IF(TRIM(入力2!AL150)&lt;&gt;"",IF(入力2!AL150&gt;=1000,MID(TEXT(入力2!AL150,"000000"),3,1),""),"")</f>
        <v/>
      </c>
      <c r="BN152" s="1063" t="str">
        <f>IF(TRIM(入力2!AL150)&lt;&gt;"",IF(入力2!AL150&gt;=100,MID(TEXT(入力2!AL150,"000000"),4,1),""),"")</f>
        <v/>
      </c>
      <c r="BO152" s="1063" t="str">
        <f>IF(TRIM(入力2!AL150)&lt;&gt;"",IF(入力2!AL150&gt;=10,MID(TEXT(入力2!AL150,"000000"),5,1),""),"")</f>
        <v/>
      </c>
      <c r="BP152" s="1079" t="str">
        <f>IF(TRIM(入力2!AL150)&lt;&gt;"",IF(入力2!AL150&gt;=0,MID(TEXT(入力2!AL150,"000000"),6,1),""),"0")</f>
        <v>0</v>
      </c>
      <c r="BQ152" s="1077" t="str">
        <f>IF(TRIM(入力2!AM150)&lt;&gt;"",IF(入力2!AM150&gt;=100000,MID(TEXT(入力2!AM150,"000000"),1,1),""),"")</f>
        <v/>
      </c>
      <c r="BR152" s="1063" t="str">
        <f>IF(TRIM(入力2!AM150)&lt;&gt;"",IF(入力2!AM150&gt;=10000,MID(TEXT(入力2!AM150,"000000"),2,1),""),"")</f>
        <v/>
      </c>
      <c r="BS152" s="1063" t="str">
        <f>IF(TRIM(入力2!AM150)&lt;&gt;"",IF(入力2!AM150&gt;=1000,MID(TEXT(入力2!AM150,"000000"),3,1),""),"")</f>
        <v/>
      </c>
      <c r="BT152" s="1063" t="str">
        <f>IF(TRIM(入力2!AM150)&lt;&gt;"",IF(入力2!AM150&gt;=100,MID(TEXT(入力2!AM150,"000000"),4,1),""),"")</f>
        <v/>
      </c>
      <c r="BU152" s="1063" t="str">
        <f>IF(TRIM(入力2!AM150)&lt;&gt;"",IF(入力2!AM150&gt;=10,MID(TEXT(入力2!AM150,"000000"),5,1),""),"")</f>
        <v/>
      </c>
      <c r="BV152" s="1079" t="str">
        <f>IF(TRIM(入力2!AM150)&lt;&gt;"",IF(入力2!AM150&gt;=0,MID(TEXT(入力2!AM150,"000000"),6,1),""),"0")</f>
        <v>0</v>
      </c>
      <c r="BW152" s="1095" t="str">
        <f>IF(TRIM(SUM(入力2!AJ150:AK150))&lt;&gt;"",IF(SUM(入力2!AJ150:AK150)&gt;=100000,MID(TEXT(SUM(入力2!AJ150:AK150),"000000"),1,1),""),"")</f>
        <v/>
      </c>
      <c r="BX152" s="1063" t="str">
        <f>IF(TRIM(SUM(入力2!AJ150:AK150))&lt;&gt;"",IF(SUM(入力2!AJ150:AK150)&gt;=10000,MID(TEXT(SUM(入力2!AJ150:AK150),"000000"),2,1),""),"")</f>
        <v/>
      </c>
      <c r="BY152" s="1063" t="str">
        <f>IF(TRIM(SUM(入力2!AJ150:AK150))&lt;&gt;"",IF(SUM(入力2!AJ150:AK150)&gt;=1000,MID(TEXT(SUM(入力2!AJ150:AK150),"000000"),3,1),""),"")</f>
        <v/>
      </c>
      <c r="BZ152" s="1063" t="str">
        <f>IF(TRIM(SUM(入力2!AJ150:AK150))&lt;&gt;"",IF(SUM(入力2!AJ150:AK150)&gt;=100,MID(TEXT(SUM(入力2!AJ150:AK150),"000000"),4,1),""),"")</f>
        <v/>
      </c>
      <c r="CA152" s="1063" t="str">
        <f>IF(TRIM(SUM(入力2!AJ150:AK150))&lt;&gt;"",IF(SUM(入力2!AJ150:AK150)&gt;=10,MID(TEXT(SUM(入力2!AJ150:AK150),"000000"),5,1),""),"")</f>
        <v/>
      </c>
      <c r="CB152" s="1109" t="str">
        <f>IF(TRIM(SUM(入力2!AJ150:AK150))&lt;&gt;"",IF(SUM(入力2!AJ150:AK150)&gt;=0,MID(TEXT(SUM(入力2!AJ150:AK150),"000000"),6,1),""),"0")</f>
        <v>0</v>
      </c>
      <c r="CC152" s="1095" t="str">
        <f>IF(TRIM(入力3!$AF80)&lt;&gt;"",IF(入力3!$AF80&gt;=10000000,MID(TEXT(入力3!$AF80,"00000000"),1,1),""),"")</f>
        <v/>
      </c>
      <c r="CD152" s="1097" t="str">
        <f>IF(TRIM(入力3!$AF80)&lt;&gt;"",IF(入力3!$AF80&gt;=1000000,MID(TEXT(入力3!$AF80,"00000000"),2,1),""),"")</f>
        <v/>
      </c>
      <c r="CE152" s="1059" t="str">
        <f>IF(TRIM(入力3!$AF80)&lt;&gt;"",IF(入力3!$AF80&gt;=100000,MID(TEXT(入力3!$AF80,"00000000"),3,1),""),"")</f>
        <v/>
      </c>
      <c r="CF152" s="1059" t="str">
        <f>IF(TRIM(入力3!$AF80)&lt;&gt;"",IF(入力3!$AF80&gt;=10000,MID(TEXT(入力3!$AF80,"00000000"),4,1),""),"")</f>
        <v/>
      </c>
      <c r="CG152" s="1059" t="str">
        <f>IF(TRIM(入力3!$AF80)&lt;&gt;"",IF(入力3!$AF80&gt;=1000,MID(TEXT(入力3!$AF80,"00000000"),5,1),""),"")</f>
        <v/>
      </c>
      <c r="CH152" s="1059" t="str">
        <f>IF(TRIM(入力3!$AF80)&lt;&gt;"",IF(入力3!$AF80&gt;=100,MID(TEXT(入力3!$AF80,"00000000"),6,1),""),"")</f>
        <v/>
      </c>
      <c r="CI152" s="1059" t="str">
        <f>IF(TRIM(入力3!$AF80)&lt;&gt;"",IF(入力3!$AF80&gt;=10,MID(TEXT(入力3!$AF80,"00000000"),7,1),""),"")</f>
        <v/>
      </c>
      <c r="CJ152" s="1093" t="str">
        <f>IF(TRIM(入力3!$AF80)&lt;&gt;"",IF(入力3!$AF80&gt;=1,MID(TEXT(入力3!$AF80,"00000000"),8,1),""),"0")</f>
        <v>0</v>
      </c>
      <c r="CK152" s="1060" t="str">
        <f>IF(TRIM(SUMIF(入力3!$AA$9:$AE$9,"インフレ手当",入力3!AA80:AE80))&lt;&gt;"",IF(SUMIF(入力3!$AA$9:$AE$9,"インフレ手当",入力3!AA80:AE80)&gt;=1000000,MID(TEXT(SUMIF(入力3!$AA$9:$AE$9,"インフレ手当",入力3!AA80:AE80),"00000000"),2,1),""),"")</f>
        <v/>
      </c>
      <c r="CL152" s="1059" t="str">
        <f>IF(TRIM(SUMIF(入力3!$AA$9:$AE$9,"インフレ手当",入力3!AA80:AE80))&lt;&gt;"",IF(SUMIF(入力3!$AA$9:$AE$9,"インフレ手当",入力3!AA80:AE80)&gt;=100000,MID(TEXT(SUMIF(入力3!$AA$9:$AE$9,"インフレ手当",入力3!AA80:AE80),"00000000"),3,1),""),"")</f>
        <v/>
      </c>
      <c r="CM152" s="1059" t="str">
        <f>IF(TRIM(SUMIF(入力3!$AA$9:$AE$9,"インフレ手当",入力3!AA80:AE80))&lt;&gt;"",IF(SUMIF(入力3!$AA$9:$AE$9,"インフレ手当",入力3!AA80:AE80)&gt;=10000,MID(TEXT(SUMIF(入力3!$AA$9:$AE$9,"インフレ手当",入力3!AA80:AE80),"00000000"),4,1),""),"")</f>
        <v/>
      </c>
      <c r="CN152" s="1059" t="str">
        <f>IF(TRIM(SUMIF(入力3!$AA$9:$AE$9,"インフレ手当",入力3!AA80:AE80))&lt;&gt;"",IF(SUMIF(入力3!$AA$9:$AE$9,"インフレ手当",入力3!AA80:AE80)&gt;=1000,MID(TEXT(SUMIF(入力3!$AA$9:$AE$9,"インフレ手当",入力3!AA80:AE80),"00000000"),5,1),""),"")</f>
        <v/>
      </c>
      <c r="CO152" s="1059" t="str">
        <f>IF(TRIM(SUMIF(入力3!$AA$9:$AE$9,"インフレ手当",入力3!AA80:AE80))&lt;&gt;"",IF(SUMIF(入力3!$AA$9:$AE$9,"インフレ手当",入力3!AA80:AE80)&gt;=100,MID(TEXT(SUMIF(入力3!$AA$9:$AE$9,"インフレ手当",入力3!AA80:AE80),"00000000"),6,1),""),"")</f>
        <v/>
      </c>
      <c r="CP152" s="1059" t="str">
        <f>IF(TRIM(SUMIF(入力3!$AA$9:$AE$9,"インフレ手当",入力3!AA80:AE80))&lt;&gt;"",IF(SUMIF(入力3!$AA$9:$AE$9,"インフレ手当",入力3!AA80:AE80)&gt;=10,MID(TEXT(SUMIF(入力3!$AA$9:$AE$9,"インフレ手当",入力3!AA80:AE80),"00000000"),7,1),""),"")</f>
        <v/>
      </c>
      <c r="CQ152" s="1076" t="str">
        <f>IF(TRIM(SUMIF(入力3!$AA$9:$AE$9,"インフレ手当",入力3!AA80:AE80))&lt;&gt;"",IF(SUMIF(入力3!$AA$9:$AE$9,"インフレ手当",入力3!AA80:AE80)&gt;=1,MID(TEXT(SUMIF(入力3!$AA$9:$AE$9,"インフレ手当",入力3!AA80:AE80),"00000000"),8,1),""),"0")</f>
        <v/>
      </c>
      <c r="CR152" s="1077" t="str">
        <f>IF(EO153=0,"-",IF(TRIM(入力3!Z80)&lt;&gt;"",IF(入力3!Z80&gt;=100,MID(TEXT(入力3!Z80,"000"),1,1),""),"-"))</f>
        <v>-</v>
      </c>
      <c r="CS152" s="1063" t="str">
        <f>IF(EO153=0,"-",IF(TRIM(入力3!Z80)&lt;&gt;"",IF(入力3!Z80&gt;=10,MID(TEXT(入力3!Z80,"000"),2,1),""),"-"))</f>
        <v>-</v>
      </c>
      <c r="CT152" s="1079" t="str">
        <f>IF(EO153=0,"-",IF(TRIM(入力3!Z80)&lt;&gt;"",IF(入力3!Z80&gt;=1,MID(TEXT(入力3!Z80,"000"),3,1),""),"-"))</f>
        <v>-</v>
      </c>
      <c r="CU152" s="1067"/>
      <c r="CV152" s="1068"/>
      <c r="CW152" s="1069"/>
      <c r="CX152" s="1205"/>
      <c r="CY152" s="1206"/>
      <c r="CZ152" s="1207"/>
      <c r="DA152" s="1188"/>
      <c r="DB152" s="1189"/>
      <c r="DC152" s="1189"/>
      <c r="DD152" s="1189"/>
      <c r="DE152" s="1190"/>
      <c r="DF152" s="1184"/>
      <c r="DG152" s="1188"/>
      <c r="DH152" s="1189"/>
      <c r="DI152" s="1189"/>
      <c r="DJ152" s="1190"/>
      <c r="DK152" s="1184"/>
      <c r="DL152" s="1188"/>
      <c r="DM152" s="1189"/>
      <c r="DN152" s="1189"/>
      <c r="DO152" s="1189"/>
      <c r="DP152" s="1190"/>
      <c r="DQ152" s="1184"/>
      <c r="DR152" s="1188"/>
      <c r="DS152" s="1189"/>
      <c r="DT152" s="1189"/>
      <c r="DU152" s="1189"/>
      <c r="DV152" s="1189"/>
      <c r="DW152" s="1026"/>
      <c r="DX152" s="865"/>
      <c r="DY152" s="865"/>
      <c r="DZ152" s="865"/>
      <c r="EA152" s="865"/>
      <c r="EB152" s="865"/>
      <c r="EC152" s="865"/>
      <c r="ED152" s="865"/>
      <c r="EE152" s="865"/>
      <c r="EF152" s="865"/>
      <c r="EG152" s="865"/>
      <c r="EH152" s="872"/>
      <c r="EI152" s="872"/>
      <c r="EJ152" s="862"/>
      <c r="EK152" s="862"/>
      <c r="EL152" s="865"/>
      <c r="EM152" s="865"/>
      <c r="EN152" s="865"/>
      <c r="EO152" s="865"/>
      <c r="EP152" s="835"/>
      <c r="EQ152" s="835"/>
      <c r="ER152" s="835"/>
      <c r="ES152" s="835"/>
      <c r="ET152" s="835"/>
      <c r="EU152" s="835"/>
      <c r="EV152" s="835"/>
      <c r="EW152" s="835"/>
      <c r="EX152" s="835"/>
      <c r="EY152" s="835"/>
      <c r="EZ152" s="835"/>
      <c r="FA152" s="835"/>
      <c r="FB152" s="835"/>
      <c r="FC152" s="835"/>
      <c r="FD152" s="835"/>
      <c r="FE152" s="835"/>
      <c r="FF152" s="835"/>
      <c r="FG152" s="835"/>
      <c r="FH152" s="835"/>
      <c r="FI152" s="835"/>
      <c r="FJ152" s="835"/>
      <c r="FK152" s="835"/>
      <c r="FL152" s="835"/>
      <c r="FM152" s="835"/>
      <c r="FN152" s="835"/>
      <c r="FO152" s="835"/>
      <c r="FP152" s="835"/>
      <c r="FQ152" s="835"/>
      <c r="FR152" s="835"/>
      <c r="FS152" s="835"/>
      <c r="FT152" s="835"/>
      <c r="FU152" s="835"/>
      <c r="FV152" s="835"/>
      <c r="FW152" s="835"/>
      <c r="FX152" s="835"/>
      <c r="FY152" s="835"/>
      <c r="FZ152" s="835"/>
      <c r="GA152" s="835"/>
      <c r="GB152" s="835"/>
      <c r="GC152" s="835"/>
      <c r="GD152" s="835"/>
      <c r="GE152" s="835"/>
      <c r="GF152" s="835"/>
      <c r="GG152" s="835"/>
      <c r="GH152" s="835"/>
      <c r="GI152" s="835"/>
    </row>
    <row r="153" spans="1:191" s="892" customFormat="1" ht="12" customHeight="1">
      <c r="A153" s="1231"/>
      <c r="B153" s="1233"/>
      <c r="C153" s="1235"/>
      <c r="D153" s="1238"/>
      <c r="E153" s="1239"/>
      <c r="F153" s="1239"/>
      <c r="G153" s="1239"/>
      <c r="H153" s="1239"/>
      <c r="I153" s="1239"/>
      <c r="J153" s="1239"/>
      <c r="K153" s="1256"/>
      <c r="L153" s="1258"/>
      <c r="M153" s="1279"/>
      <c r="N153" s="1199"/>
      <c r="O153" s="1262"/>
      <c r="P153" s="1262"/>
      <c r="Q153" s="1280"/>
      <c r="R153" s="1281"/>
      <c r="S153" s="1294"/>
      <c r="T153" s="1282"/>
      <c r="U153" s="1283"/>
      <c r="V153" s="1284"/>
      <c r="W153" s="1285"/>
      <c r="X153" s="1284"/>
      <c r="Y153" s="1285"/>
      <c r="Z153" s="1284"/>
      <c r="AA153" s="1285"/>
      <c r="AB153" s="1227"/>
      <c r="AC153" s="1228"/>
      <c r="AD153" s="1228"/>
      <c r="AE153" s="1229"/>
      <c r="AF153" s="1286"/>
      <c r="AG153" s="1287"/>
      <c r="AH153" s="1287"/>
      <c r="AI153" s="1288"/>
      <c r="AJ153" s="1286"/>
      <c r="AK153" s="1287"/>
      <c r="AL153" s="1287"/>
      <c r="AM153" s="1288"/>
      <c r="AN153" s="1286"/>
      <c r="AO153" s="1287"/>
      <c r="AP153" s="1287"/>
      <c r="AQ153" s="1288"/>
      <c r="AR153" s="1291"/>
      <c r="AS153" s="1292"/>
      <c r="AT153" s="1292"/>
      <c r="AU153" s="1292"/>
      <c r="AV153" s="1293"/>
      <c r="AW153" s="1196"/>
      <c r="AX153" s="1197"/>
      <c r="AY153" s="1197"/>
      <c r="AZ153" s="1197"/>
      <c r="BA153" s="1197"/>
      <c r="BB153" s="1197"/>
      <c r="BC153" s="1198"/>
      <c r="BD153" s="1196"/>
      <c r="BE153" s="1197"/>
      <c r="BF153" s="1197"/>
      <c r="BG153" s="1197"/>
      <c r="BH153" s="1197"/>
      <c r="BI153" s="1197"/>
      <c r="BJ153" s="1198"/>
      <c r="BK153" s="1078"/>
      <c r="BL153" s="1064"/>
      <c r="BM153" s="1064"/>
      <c r="BN153" s="1064"/>
      <c r="BO153" s="1064"/>
      <c r="BP153" s="1080"/>
      <c r="BQ153" s="1078"/>
      <c r="BR153" s="1064"/>
      <c r="BS153" s="1064"/>
      <c r="BT153" s="1064"/>
      <c r="BU153" s="1064"/>
      <c r="BV153" s="1080"/>
      <c r="BW153" s="1096"/>
      <c r="BX153" s="1064"/>
      <c r="BY153" s="1064"/>
      <c r="BZ153" s="1064"/>
      <c r="CA153" s="1064"/>
      <c r="CB153" s="1110"/>
      <c r="CC153" s="1096"/>
      <c r="CD153" s="1098"/>
      <c r="CE153" s="1059"/>
      <c r="CF153" s="1059"/>
      <c r="CG153" s="1059"/>
      <c r="CH153" s="1059"/>
      <c r="CI153" s="1059"/>
      <c r="CJ153" s="1093"/>
      <c r="CK153" s="1060"/>
      <c r="CL153" s="1059"/>
      <c r="CM153" s="1059"/>
      <c r="CN153" s="1059"/>
      <c r="CO153" s="1059"/>
      <c r="CP153" s="1059"/>
      <c r="CQ153" s="1076"/>
      <c r="CR153" s="1078"/>
      <c r="CS153" s="1064"/>
      <c r="CT153" s="1080"/>
      <c r="CU153" s="1070"/>
      <c r="CV153" s="1071"/>
      <c r="CW153" s="1072"/>
      <c r="CX153" s="1208"/>
      <c r="CY153" s="1209"/>
      <c r="CZ153" s="1210"/>
      <c r="DA153" s="1196"/>
      <c r="DB153" s="1197"/>
      <c r="DC153" s="1197"/>
      <c r="DD153" s="1197"/>
      <c r="DE153" s="1198"/>
      <c r="DF153" s="1199"/>
      <c r="DG153" s="1196"/>
      <c r="DH153" s="1197"/>
      <c r="DI153" s="1197"/>
      <c r="DJ153" s="1198"/>
      <c r="DK153" s="1199"/>
      <c r="DL153" s="1196"/>
      <c r="DM153" s="1197"/>
      <c r="DN153" s="1197"/>
      <c r="DO153" s="1197"/>
      <c r="DP153" s="1198"/>
      <c r="DQ153" s="1199"/>
      <c r="DR153" s="1196"/>
      <c r="DS153" s="1197"/>
      <c r="DT153" s="1197"/>
      <c r="DU153" s="1197"/>
      <c r="DV153" s="1197"/>
      <c r="DW153" s="1026"/>
      <c r="DX153" s="865"/>
      <c r="DY153" s="865"/>
      <c r="DZ153" s="865"/>
      <c r="EA153" s="865"/>
      <c r="EB153" s="865"/>
      <c r="EC153" s="865"/>
      <c r="ED153" s="865"/>
      <c r="EE153" s="865"/>
      <c r="EF153" s="865"/>
      <c r="EG153" s="865"/>
      <c r="EH153" s="872"/>
      <c r="EI153" s="872"/>
      <c r="EJ153" s="862"/>
      <c r="EK153" s="862"/>
      <c r="EL153" s="865">
        <f t="shared" ref="EL153" si="114">IF(OR(CU152=99.9,CU152=""),0,1)</f>
        <v>0</v>
      </c>
      <c r="EM153" s="865"/>
      <c r="EN153" s="865">
        <f>IF(入力3!AF80=" ",0,1)</f>
        <v>0</v>
      </c>
      <c r="EO153" s="865">
        <f>IF(EL153+EN153=0,0,1)</f>
        <v>0</v>
      </c>
      <c r="EP153" s="835"/>
      <c r="EQ153" s="835"/>
      <c r="ER153" s="835"/>
      <c r="ES153" s="835"/>
      <c r="ET153" s="835"/>
      <c r="EU153" s="835"/>
      <c r="EV153" s="835"/>
      <c r="EW153" s="835"/>
      <c r="EX153" s="835"/>
      <c r="EY153" s="835"/>
      <c r="EZ153" s="835"/>
      <c r="FA153" s="835"/>
      <c r="FB153" s="835"/>
      <c r="FC153" s="835"/>
      <c r="FD153" s="835"/>
      <c r="FE153" s="835"/>
      <c r="FF153" s="835"/>
      <c r="FG153" s="835"/>
      <c r="FH153" s="835"/>
      <c r="FI153" s="835"/>
      <c r="FJ153" s="835"/>
      <c r="FK153" s="835"/>
      <c r="FL153" s="835"/>
      <c r="FM153" s="835"/>
      <c r="FN153" s="835"/>
      <c r="FO153" s="835"/>
      <c r="FP153" s="835"/>
      <c r="FQ153" s="835"/>
      <c r="FR153" s="835"/>
      <c r="FS153" s="835"/>
      <c r="FT153" s="835"/>
      <c r="FU153" s="835"/>
      <c r="FV153" s="835"/>
      <c r="FW153" s="835"/>
      <c r="FX153" s="835"/>
      <c r="FY153" s="835"/>
      <c r="FZ153" s="835"/>
      <c r="GA153" s="835"/>
      <c r="GB153" s="835"/>
      <c r="GC153" s="835"/>
      <c r="GD153" s="835"/>
      <c r="GE153" s="835"/>
      <c r="GF153" s="835"/>
      <c r="GG153" s="835"/>
      <c r="GH153" s="835"/>
      <c r="GI153" s="835"/>
    </row>
    <row r="154" spans="1:191" s="892" customFormat="1" ht="12" customHeight="1">
      <c r="A154" s="1230"/>
      <c r="B154" s="1232">
        <v>6</v>
      </c>
      <c r="C154" s="1234">
        <v>9</v>
      </c>
      <c r="D154" s="1236"/>
      <c r="E154" s="1237"/>
      <c r="F154" s="1237"/>
      <c r="G154" s="1237"/>
      <c r="H154" s="1237"/>
      <c r="I154" s="1237"/>
      <c r="J154" s="1237"/>
      <c r="K154" s="1256" t="str">
        <f>IF(TRIM(入力1!A154)&lt;&gt;"",入力1!A154,"")</f>
        <v/>
      </c>
      <c r="L154" s="1258">
        <f>IF(TRIM(入力1!B154)&lt;&gt;"",入力1!B154,"")</f>
        <v>6</v>
      </c>
      <c r="M154" s="1260">
        <f>C154</f>
        <v>9</v>
      </c>
      <c r="N154" s="1184"/>
      <c r="O154" s="1262"/>
      <c r="P154" s="1262"/>
      <c r="Q154" s="1264"/>
      <c r="R154" s="1265"/>
      <c r="S154" s="1254"/>
      <c r="T154" s="1282"/>
      <c r="U154" s="1283"/>
      <c r="V154" s="1272"/>
      <c r="W154" s="1273"/>
      <c r="X154" s="1272"/>
      <c r="Y154" s="1273"/>
      <c r="Z154" s="1272"/>
      <c r="AA154" s="1273"/>
      <c r="AB154" s="1276"/>
      <c r="AC154" s="1277"/>
      <c r="AD154" s="1277"/>
      <c r="AE154" s="1278"/>
      <c r="AF154" s="1217"/>
      <c r="AG154" s="1218"/>
      <c r="AH154" s="1218"/>
      <c r="AI154" s="1219"/>
      <c r="AJ154" s="1217"/>
      <c r="AK154" s="1218"/>
      <c r="AL154" s="1218"/>
      <c r="AM154" s="1219"/>
      <c r="AN154" s="1217"/>
      <c r="AO154" s="1218"/>
      <c r="AP154" s="1218"/>
      <c r="AQ154" s="1219"/>
      <c r="AR154" s="1240"/>
      <c r="AS154" s="1241"/>
      <c r="AT154" s="1241"/>
      <c r="AU154" s="1241"/>
      <c r="AV154" s="1242"/>
      <c r="AW154" s="1188"/>
      <c r="AX154" s="1189"/>
      <c r="AY154" s="1189"/>
      <c r="AZ154" s="1189"/>
      <c r="BA154" s="1189"/>
      <c r="BB154" s="1189"/>
      <c r="BC154" s="1190"/>
      <c r="BD154" s="1188"/>
      <c r="BE154" s="1189"/>
      <c r="BF154" s="1189"/>
      <c r="BG154" s="1189"/>
      <c r="BH154" s="1189"/>
      <c r="BI154" s="1189"/>
      <c r="BJ154" s="1190"/>
      <c r="BK154" s="1077" t="str">
        <f>IF(TRIM(入力2!AL152)&lt;&gt;"",IF(入力2!AL152&gt;=100000,MID(TEXT(入力2!AL152,"000000"),1,1),""),"")</f>
        <v/>
      </c>
      <c r="BL154" s="1063" t="str">
        <f>IF(TRIM(入力2!AL152)&lt;&gt;"",IF(入力2!AL152&gt;=10000,MID(TEXT(入力2!AL152,"000000"),2,1),""),"")</f>
        <v/>
      </c>
      <c r="BM154" s="1063" t="str">
        <f>IF(TRIM(入力2!AL152)&lt;&gt;"",IF(入力2!AL152&gt;=1000,MID(TEXT(入力2!AL152,"000000"),3,1),""),"")</f>
        <v/>
      </c>
      <c r="BN154" s="1063" t="str">
        <f>IF(TRIM(入力2!AL152)&lt;&gt;"",IF(入力2!AL152&gt;=100,MID(TEXT(入力2!AL152,"000000"),4,1),""),"")</f>
        <v/>
      </c>
      <c r="BO154" s="1063" t="str">
        <f>IF(TRIM(入力2!AL152)&lt;&gt;"",IF(入力2!AL152&gt;=10,MID(TEXT(入力2!AL152,"000000"),5,1),""),"")</f>
        <v/>
      </c>
      <c r="BP154" s="1079" t="str">
        <f>IF(TRIM(入力2!AL152)&lt;&gt;"",IF(入力2!AL152&gt;=0,MID(TEXT(入力2!AL152,"000000"),6,1),""),"0")</f>
        <v>0</v>
      </c>
      <c r="BQ154" s="1077" t="str">
        <f>IF(TRIM(入力2!AM152)&lt;&gt;"",IF(入力2!AM152&gt;=100000,MID(TEXT(入力2!AM152,"000000"),1,1),""),"")</f>
        <v/>
      </c>
      <c r="BR154" s="1063" t="str">
        <f>IF(TRIM(入力2!AM152)&lt;&gt;"",IF(入力2!AM152&gt;=10000,MID(TEXT(入力2!AM152,"000000"),2,1),""),"")</f>
        <v/>
      </c>
      <c r="BS154" s="1063" t="str">
        <f>IF(TRIM(入力2!AM152)&lt;&gt;"",IF(入力2!AM152&gt;=1000,MID(TEXT(入力2!AM152,"000000"),3,1),""),"")</f>
        <v/>
      </c>
      <c r="BT154" s="1063" t="str">
        <f>IF(TRIM(入力2!AM152)&lt;&gt;"",IF(入力2!AM152&gt;=100,MID(TEXT(入力2!AM152,"000000"),4,1),""),"")</f>
        <v/>
      </c>
      <c r="BU154" s="1063" t="str">
        <f>IF(TRIM(入力2!AM152)&lt;&gt;"",IF(入力2!AM152&gt;=10,MID(TEXT(入力2!AM152,"000000"),5,1),""),"")</f>
        <v/>
      </c>
      <c r="BV154" s="1079" t="str">
        <f>IF(TRIM(入力2!AM152)&lt;&gt;"",IF(入力2!AM152&gt;=0,MID(TEXT(入力2!AM152,"000000"),6,1),""),"0")</f>
        <v>0</v>
      </c>
      <c r="BW154" s="1095" t="str">
        <f>IF(TRIM(SUM(入力2!AJ152:AK152))&lt;&gt;"",IF(SUM(入力2!AJ152:AK152)&gt;=100000,MID(TEXT(SUM(入力2!AJ152:AK152),"000000"),1,1),""),"")</f>
        <v/>
      </c>
      <c r="BX154" s="1063" t="str">
        <f>IF(TRIM(SUM(入力2!AJ152:AK152))&lt;&gt;"",IF(SUM(入力2!AJ152:AK152)&gt;=10000,MID(TEXT(SUM(入力2!AJ152:AK152),"000000"),2,1),""),"")</f>
        <v/>
      </c>
      <c r="BY154" s="1063" t="str">
        <f>IF(TRIM(SUM(入力2!AJ152:AK152))&lt;&gt;"",IF(SUM(入力2!AJ152:AK152)&gt;=1000,MID(TEXT(SUM(入力2!AJ152:AK152),"000000"),3,1),""),"")</f>
        <v/>
      </c>
      <c r="BZ154" s="1063" t="str">
        <f>IF(TRIM(SUM(入力2!AJ152:AK152))&lt;&gt;"",IF(SUM(入力2!AJ152:AK152)&gt;=100,MID(TEXT(SUM(入力2!AJ152:AK152),"000000"),4,1),""),"")</f>
        <v/>
      </c>
      <c r="CA154" s="1063" t="str">
        <f>IF(TRIM(SUM(入力2!AJ152:AK152))&lt;&gt;"",IF(SUM(入力2!AJ152:AK152)&gt;=10,MID(TEXT(SUM(入力2!AJ152:AK152),"000000"),5,1),""),"")</f>
        <v/>
      </c>
      <c r="CB154" s="1109" t="str">
        <f>IF(TRIM(SUM(入力2!AJ152:AK152))&lt;&gt;"",IF(SUM(入力2!AJ152:AK152)&gt;=0,MID(TEXT(SUM(入力2!AJ152:AK152),"000000"),6,1),""),"0")</f>
        <v>0</v>
      </c>
      <c r="CC154" s="1095" t="str">
        <f>IF(TRIM(入力3!$AF81)&lt;&gt;"",IF(入力3!$AF81&gt;=10000000,MID(TEXT(入力3!$AF81,"00000000"),1,1),""),"")</f>
        <v/>
      </c>
      <c r="CD154" s="1097" t="str">
        <f>IF(TRIM(入力3!$AF81)&lt;&gt;"",IF(入力3!$AF81&gt;=1000000,MID(TEXT(入力3!$AF81,"00000000"),2,1),""),"")</f>
        <v/>
      </c>
      <c r="CE154" s="1059" t="str">
        <f>IF(TRIM(入力3!$AF81)&lt;&gt;"",IF(入力3!$AF81&gt;=100000,MID(TEXT(入力3!$AF81,"00000000"),3,1),""),"")</f>
        <v/>
      </c>
      <c r="CF154" s="1059" t="str">
        <f>IF(TRIM(入力3!$AF81)&lt;&gt;"",IF(入力3!$AF81&gt;=10000,MID(TEXT(入力3!$AF81,"00000000"),4,1),""),"")</f>
        <v/>
      </c>
      <c r="CG154" s="1059" t="str">
        <f>IF(TRIM(入力3!$AF81)&lt;&gt;"",IF(入力3!$AF81&gt;=1000,MID(TEXT(入力3!$AF81,"00000000"),5,1),""),"")</f>
        <v/>
      </c>
      <c r="CH154" s="1059" t="str">
        <f>IF(TRIM(入力3!$AF81)&lt;&gt;"",IF(入力3!$AF81&gt;=100,MID(TEXT(入力3!$AF81,"00000000"),6,1),""),"")</f>
        <v/>
      </c>
      <c r="CI154" s="1059" t="str">
        <f>IF(TRIM(入力3!$AF81)&lt;&gt;"",IF(入力3!$AF81&gt;=10,MID(TEXT(入力3!$AF81,"00000000"),7,1),""),"")</f>
        <v/>
      </c>
      <c r="CJ154" s="1093" t="str">
        <f>IF(TRIM(入力3!$AF81)&lt;&gt;"",IF(入力3!$AF81&gt;=1,MID(TEXT(入力3!$AF81,"00000000"),8,1),""),"0")</f>
        <v>0</v>
      </c>
      <c r="CK154" s="1060" t="str">
        <f>IF(TRIM(SUMIF(入力3!$AA$9:$AE$9,"インフレ手当",入力3!AA81:AE81))&lt;&gt;"",IF(SUMIF(入力3!$AA$9:$AE$9,"インフレ手当",入力3!AA81:AE81)&gt;=1000000,MID(TEXT(SUMIF(入力3!$AA$9:$AE$9,"インフレ手当",入力3!AA81:AE81),"00000000"),2,1),""),"")</f>
        <v/>
      </c>
      <c r="CL154" s="1059" t="str">
        <f>IF(TRIM(SUMIF(入力3!$AA$9:$AE$9,"インフレ手当",入力3!AA81:AE81))&lt;&gt;"",IF(SUMIF(入力3!$AA$9:$AE$9,"インフレ手当",入力3!AA81:AE81)&gt;=100000,MID(TEXT(SUMIF(入力3!$AA$9:$AE$9,"インフレ手当",入力3!AA81:AE81),"00000000"),3,1),""),"")</f>
        <v/>
      </c>
      <c r="CM154" s="1059" t="str">
        <f>IF(TRIM(SUMIF(入力3!$AA$9:$AE$9,"インフレ手当",入力3!AA81:AE81))&lt;&gt;"",IF(SUMIF(入力3!$AA$9:$AE$9,"インフレ手当",入力3!AA81:AE81)&gt;=10000,MID(TEXT(SUMIF(入力3!$AA$9:$AE$9,"インフレ手当",入力3!AA81:AE81),"00000000"),4,1),""),"")</f>
        <v/>
      </c>
      <c r="CN154" s="1059" t="str">
        <f>IF(TRIM(SUMIF(入力3!$AA$9:$AE$9,"インフレ手当",入力3!AA81:AE81))&lt;&gt;"",IF(SUMIF(入力3!$AA$9:$AE$9,"インフレ手当",入力3!AA81:AE81)&gt;=1000,MID(TEXT(SUMIF(入力3!$AA$9:$AE$9,"インフレ手当",入力3!AA81:AE81),"00000000"),5,1),""),"")</f>
        <v/>
      </c>
      <c r="CO154" s="1059" t="str">
        <f>IF(TRIM(SUMIF(入力3!$AA$9:$AE$9,"インフレ手当",入力3!AA81:AE81))&lt;&gt;"",IF(SUMIF(入力3!$AA$9:$AE$9,"インフレ手当",入力3!AA81:AE81)&gt;=100,MID(TEXT(SUMIF(入力3!$AA$9:$AE$9,"インフレ手当",入力3!AA81:AE81),"00000000"),6,1),""),"")</f>
        <v/>
      </c>
      <c r="CP154" s="1059" t="str">
        <f>IF(TRIM(SUMIF(入力3!$AA$9:$AE$9,"インフレ手当",入力3!AA81:AE81))&lt;&gt;"",IF(SUMIF(入力3!$AA$9:$AE$9,"インフレ手当",入力3!AA81:AE81)&gt;=10,MID(TEXT(SUMIF(入力3!$AA$9:$AE$9,"インフレ手当",入力3!AA81:AE81),"00000000"),7,1),""),"")</f>
        <v/>
      </c>
      <c r="CQ154" s="1076" t="str">
        <f>IF(TRIM(SUMIF(入力3!$AA$9:$AE$9,"インフレ手当",入力3!AA81:AE81))&lt;&gt;"",IF(SUMIF(入力3!$AA$9:$AE$9,"インフレ手当",入力3!AA81:AE81)&gt;=1,MID(TEXT(SUMIF(入力3!$AA$9:$AE$9,"インフレ手当",入力3!AA81:AE81),"00000000"),8,1),""),"0")</f>
        <v/>
      </c>
      <c r="CR154" s="1077" t="str">
        <f>IF(EO155=0,"-",IF(TRIM(入力3!Z81)&lt;&gt;"",IF(入力3!Z81&gt;=100,MID(TEXT(入力3!Z81,"000"),1,1),""),"-"))</f>
        <v>-</v>
      </c>
      <c r="CS154" s="1063" t="str">
        <f>IF(EO155=0,"-",IF(TRIM(入力3!Z81)&lt;&gt;"",IF(入力3!Z81&gt;=10,MID(TEXT(入力3!Z81,"000"),2,1),""),"-"))</f>
        <v>-</v>
      </c>
      <c r="CT154" s="1079" t="str">
        <f>IF(EO155=0,"-",IF(TRIM(入力3!Z81)&lt;&gt;"",IF(入力3!Z81&gt;=1,MID(TEXT(入力3!Z81,"000"),3,1),""),"-"))</f>
        <v>-</v>
      </c>
      <c r="CU154" s="1067"/>
      <c r="CV154" s="1068"/>
      <c r="CW154" s="1069"/>
      <c r="CX154" s="1205"/>
      <c r="CY154" s="1206"/>
      <c r="CZ154" s="1207"/>
      <c r="DA154" s="1188"/>
      <c r="DB154" s="1189"/>
      <c r="DC154" s="1189"/>
      <c r="DD154" s="1189"/>
      <c r="DE154" s="1190"/>
      <c r="DF154" s="1184"/>
      <c r="DG154" s="1188"/>
      <c r="DH154" s="1189"/>
      <c r="DI154" s="1189"/>
      <c r="DJ154" s="1190"/>
      <c r="DK154" s="1184"/>
      <c r="DL154" s="1188"/>
      <c r="DM154" s="1189"/>
      <c r="DN154" s="1189"/>
      <c r="DO154" s="1189"/>
      <c r="DP154" s="1190"/>
      <c r="DQ154" s="1184"/>
      <c r="DR154" s="1188"/>
      <c r="DS154" s="1189"/>
      <c r="DT154" s="1189"/>
      <c r="DU154" s="1189"/>
      <c r="DV154" s="1189"/>
      <c r="DW154" s="1026"/>
      <c r="DX154" s="865"/>
      <c r="DY154" s="865"/>
      <c r="DZ154" s="865"/>
      <c r="EA154" s="865"/>
      <c r="EB154" s="865"/>
      <c r="EC154" s="865"/>
      <c r="ED154" s="865"/>
      <c r="EE154" s="865"/>
      <c r="EF154" s="865"/>
      <c r="EG154" s="865"/>
      <c r="EH154" s="872"/>
      <c r="EI154" s="872"/>
      <c r="EJ154" s="862"/>
      <c r="EK154" s="862"/>
      <c r="EL154" s="865"/>
      <c r="EM154" s="865"/>
      <c r="EN154" s="865"/>
      <c r="EO154" s="865"/>
      <c r="EP154" s="835"/>
      <c r="EQ154" s="835"/>
      <c r="ER154" s="835"/>
      <c r="ES154" s="835"/>
      <c r="ET154" s="835"/>
      <c r="EU154" s="835"/>
      <c r="EV154" s="835"/>
      <c r="EW154" s="835"/>
      <c r="EX154" s="835"/>
      <c r="EY154" s="835"/>
      <c r="EZ154" s="835"/>
      <c r="FA154" s="835"/>
      <c r="FB154" s="835"/>
      <c r="FC154" s="835"/>
      <c r="FD154" s="835"/>
      <c r="FE154" s="835"/>
      <c r="FF154" s="835"/>
      <c r="FG154" s="835"/>
      <c r="FH154" s="835"/>
      <c r="FI154" s="835"/>
      <c r="FJ154" s="835"/>
      <c r="FK154" s="835"/>
      <c r="FL154" s="835"/>
      <c r="FM154" s="835"/>
      <c r="FN154" s="835"/>
      <c r="FO154" s="835"/>
      <c r="FP154" s="835"/>
      <c r="FQ154" s="835"/>
      <c r="FR154" s="835"/>
      <c r="FS154" s="835"/>
      <c r="FT154" s="835"/>
      <c r="FU154" s="835"/>
      <c r="FV154" s="835"/>
      <c r="FW154" s="835"/>
      <c r="FX154" s="835"/>
      <c r="FY154" s="835"/>
      <c r="FZ154" s="835"/>
      <c r="GA154" s="835"/>
      <c r="GB154" s="835"/>
      <c r="GC154" s="835"/>
      <c r="GD154" s="835"/>
      <c r="GE154" s="835"/>
      <c r="GF154" s="835"/>
      <c r="GG154" s="835"/>
      <c r="GH154" s="835"/>
      <c r="GI154" s="835"/>
    </row>
    <row r="155" spans="1:191" s="892" customFormat="1" ht="12" customHeight="1">
      <c r="A155" s="1231"/>
      <c r="B155" s="1233"/>
      <c r="C155" s="1235"/>
      <c r="D155" s="1238"/>
      <c r="E155" s="1239"/>
      <c r="F155" s="1239"/>
      <c r="G155" s="1239"/>
      <c r="H155" s="1239"/>
      <c r="I155" s="1239"/>
      <c r="J155" s="1239"/>
      <c r="K155" s="1256"/>
      <c r="L155" s="1258"/>
      <c r="M155" s="1279"/>
      <c r="N155" s="1199"/>
      <c r="O155" s="1262"/>
      <c r="P155" s="1262"/>
      <c r="Q155" s="1280"/>
      <c r="R155" s="1281"/>
      <c r="S155" s="1294"/>
      <c r="T155" s="1282"/>
      <c r="U155" s="1283"/>
      <c r="V155" s="1284"/>
      <c r="W155" s="1285"/>
      <c r="X155" s="1284"/>
      <c r="Y155" s="1285"/>
      <c r="Z155" s="1284"/>
      <c r="AA155" s="1285"/>
      <c r="AB155" s="1227"/>
      <c r="AC155" s="1228"/>
      <c r="AD155" s="1228"/>
      <c r="AE155" s="1229"/>
      <c r="AF155" s="1286"/>
      <c r="AG155" s="1287"/>
      <c r="AH155" s="1287"/>
      <c r="AI155" s="1288"/>
      <c r="AJ155" s="1286"/>
      <c r="AK155" s="1287"/>
      <c r="AL155" s="1287"/>
      <c r="AM155" s="1288"/>
      <c r="AN155" s="1286"/>
      <c r="AO155" s="1287"/>
      <c r="AP155" s="1287"/>
      <c r="AQ155" s="1288"/>
      <c r="AR155" s="1291"/>
      <c r="AS155" s="1292"/>
      <c r="AT155" s="1292"/>
      <c r="AU155" s="1292"/>
      <c r="AV155" s="1293"/>
      <c r="AW155" s="1196"/>
      <c r="AX155" s="1197"/>
      <c r="AY155" s="1197"/>
      <c r="AZ155" s="1197"/>
      <c r="BA155" s="1197"/>
      <c r="BB155" s="1197"/>
      <c r="BC155" s="1198"/>
      <c r="BD155" s="1196"/>
      <c r="BE155" s="1197"/>
      <c r="BF155" s="1197"/>
      <c r="BG155" s="1197"/>
      <c r="BH155" s="1197"/>
      <c r="BI155" s="1197"/>
      <c r="BJ155" s="1198"/>
      <c r="BK155" s="1078"/>
      <c r="BL155" s="1064"/>
      <c r="BM155" s="1064"/>
      <c r="BN155" s="1064"/>
      <c r="BO155" s="1064"/>
      <c r="BP155" s="1080"/>
      <c r="BQ155" s="1078"/>
      <c r="BR155" s="1064"/>
      <c r="BS155" s="1064"/>
      <c r="BT155" s="1064"/>
      <c r="BU155" s="1064"/>
      <c r="BV155" s="1080"/>
      <c r="BW155" s="1096"/>
      <c r="BX155" s="1064"/>
      <c r="BY155" s="1064"/>
      <c r="BZ155" s="1064"/>
      <c r="CA155" s="1064"/>
      <c r="CB155" s="1110"/>
      <c r="CC155" s="1096"/>
      <c r="CD155" s="1098"/>
      <c r="CE155" s="1059"/>
      <c r="CF155" s="1059"/>
      <c r="CG155" s="1059"/>
      <c r="CH155" s="1059"/>
      <c r="CI155" s="1059"/>
      <c r="CJ155" s="1093"/>
      <c r="CK155" s="1060"/>
      <c r="CL155" s="1059"/>
      <c r="CM155" s="1059"/>
      <c r="CN155" s="1059"/>
      <c r="CO155" s="1059"/>
      <c r="CP155" s="1059"/>
      <c r="CQ155" s="1076"/>
      <c r="CR155" s="1078"/>
      <c r="CS155" s="1064"/>
      <c r="CT155" s="1080"/>
      <c r="CU155" s="1070"/>
      <c r="CV155" s="1071"/>
      <c r="CW155" s="1072"/>
      <c r="CX155" s="1208"/>
      <c r="CY155" s="1209"/>
      <c r="CZ155" s="1210"/>
      <c r="DA155" s="1196"/>
      <c r="DB155" s="1197"/>
      <c r="DC155" s="1197"/>
      <c r="DD155" s="1197"/>
      <c r="DE155" s="1198"/>
      <c r="DF155" s="1199"/>
      <c r="DG155" s="1196"/>
      <c r="DH155" s="1197"/>
      <c r="DI155" s="1197"/>
      <c r="DJ155" s="1198"/>
      <c r="DK155" s="1199"/>
      <c r="DL155" s="1196"/>
      <c r="DM155" s="1197"/>
      <c r="DN155" s="1197"/>
      <c r="DO155" s="1197"/>
      <c r="DP155" s="1198"/>
      <c r="DQ155" s="1199"/>
      <c r="DR155" s="1196"/>
      <c r="DS155" s="1197"/>
      <c r="DT155" s="1197"/>
      <c r="DU155" s="1197"/>
      <c r="DV155" s="1197"/>
      <c r="DW155" s="1026"/>
      <c r="DX155" s="865"/>
      <c r="DY155" s="865"/>
      <c r="DZ155" s="865"/>
      <c r="EA155" s="865"/>
      <c r="EB155" s="865"/>
      <c r="EC155" s="865"/>
      <c r="ED155" s="865"/>
      <c r="EE155" s="865"/>
      <c r="EF155" s="865"/>
      <c r="EG155" s="865"/>
      <c r="EH155" s="872"/>
      <c r="EI155" s="872"/>
      <c r="EJ155" s="862"/>
      <c r="EK155" s="862"/>
      <c r="EL155" s="865">
        <f t="shared" ref="EL155" si="115">IF(OR(CU154=99.9,CU154=""),0,1)</f>
        <v>0</v>
      </c>
      <c r="EM155" s="865"/>
      <c r="EN155" s="865">
        <f>IF(入力3!AF81=" ",0,1)</f>
        <v>0</v>
      </c>
      <c r="EO155" s="865">
        <f>IF(EL155+EN155=0,0,1)</f>
        <v>0</v>
      </c>
      <c r="EP155" s="835"/>
      <c r="EQ155" s="835"/>
      <c r="ER155" s="835"/>
      <c r="ES155" s="835"/>
      <c r="ET155" s="835"/>
      <c r="EU155" s="835"/>
      <c r="EV155" s="835"/>
      <c r="EW155" s="835"/>
      <c r="EX155" s="835"/>
      <c r="EY155" s="835"/>
      <c r="EZ155" s="835"/>
      <c r="FA155" s="835"/>
      <c r="FB155" s="835"/>
      <c r="FC155" s="835"/>
      <c r="FD155" s="835"/>
      <c r="FE155" s="835"/>
      <c r="FF155" s="835"/>
      <c r="FG155" s="835"/>
      <c r="FH155" s="835"/>
      <c r="FI155" s="835"/>
      <c r="FJ155" s="835"/>
      <c r="FK155" s="835"/>
      <c r="FL155" s="835"/>
      <c r="FM155" s="835"/>
      <c r="FN155" s="835"/>
      <c r="FO155" s="835"/>
      <c r="FP155" s="835"/>
      <c r="FQ155" s="835"/>
      <c r="FR155" s="835"/>
      <c r="FS155" s="835"/>
      <c r="FT155" s="835"/>
      <c r="FU155" s="835"/>
      <c r="FV155" s="835"/>
      <c r="FW155" s="835"/>
      <c r="FX155" s="835"/>
      <c r="FY155" s="835"/>
      <c r="FZ155" s="835"/>
      <c r="GA155" s="835"/>
      <c r="GB155" s="835"/>
      <c r="GC155" s="835"/>
      <c r="GD155" s="835"/>
      <c r="GE155" s="835"/>
      <c r="GF155" s="835"/>
      <c r="GG155" s="835"/>
      <c r="GH155" s="835"/>
      <c r="GI155" s="835"/>
    </row>
    <row r="156" spans="1:191" s="892" customFormat="1" ht="12" customHeight="1">
      <c r="A156" s="1230"/>
      <c r="B156" s="1232">
        <v>7</v>
      </c>
      <c r="C156" s="1234">
        <v>0</v>
      </c>
      <c r="D156" s="1236"/>
      <c r="E156" s="1237"/>
      <c r="F156" s="1237"/>
      <c r="G156" s="1237"/>
      <c r="H156" s="1237"/>
      <c r="I156" s="1237"/>
      <c r="J156" s="1237"/>
      <c r="K156" s="1256" t="str">
        <f>IF(TRIM(入力1!A156)&lt;&gt;"",入力1!A156,"")</f>
        <v/>
      </c>
      <c r="L156" s="1258">
        <f>IF(TRIM(入力1!B156)&lt;&gt;"",入力1!B156,"")</f>
        <v>7</v>
      </c>
      <c r="M156" s="1260">
        <f>C156</f>
        <v>0</v>
      </c>
      <c r="N156" s="1184"/>
      <c r="O156" s="1262"/>
      <c r="P156" s="1262"/>
      <c r="Q156" s="1264"/>
      <c r="R156" s="1265"/>
      <c r="S156" s="1254"/>
      <c r="T156" s="1282"/>
      <c r="U156" s="1283"/>
      <c r="V156" s="1272"/>
      <c r="W156" s="1273"/>
      <c r="X156" s="1272"/>
      <c r="Y156" s="1273"/>
      <c r="Z156" s="1272"/>
      <c r="AA156" s="1273"/>
      <c r="AB156" s="1276"/>
      <c r="AC156" s="1277"/>
      <c r="AD156" s="1277"/>
      <c r="AE156" s="1278"/>
      <c r="AF156" s="1217"/>
      <c r="AG156" s="1218"/>
      <c r="AH156" s="1218"/>
      <c r="AI156" s="1219"/>
      <c r="AJ156" s="1217"/>
      <c r="AK156" s="1218"/>
      <c r="AL156" s="1218"/>
      <c r="AM156" s="1219"/>
      <c r="AN156" s="1217"/>
      <c r="AO156" s="1218"/>
      <c r="AP156" s="1218"/>
      <c r="AQ156" s="1219"/>
      <c r="AR156" s="1240"/>
      <c r="AS156" s="1241"/>
      <c r="AT156" s="1241"/>
      <c r="AU156" s="1241"/>
      <c r="AV156" s="1242"/>
      <c r="AW156" s="1188"/>
      <c r="AX156" s="1189"/>
      <c r="AY156" s="1189"/>
      <c r="AZ156" s="1189"/>
      <c r="BA156" s="1189"/>
      <c r="BB156" s="1189"/>
      <c r="BC156" s="1190"/>
      <c r="BD156" s="1188"/>
      <c r="BE156" s="1189"/>
      <c r="BF156" s="1189"/>
      <c r="BG156" s="1189"/>
      <c r="BH156" s="1189"/>
      <c r="BI156" s="1189"/>
      <c r="BJ156" s="1190"/>
      <c r="BK156" s="1077" t="str">
        <f>IF(TRIM(入力2!AL154)&lt;&gt;"",IF(入力2!AL154&gt;=100000,MID(TEXT(入力2!AL154,"000000"),1,1),""),"")</f>
        <v/>
      </c>
      <c r="BL156" s="1063" t="str">
        <f>IF(TRIM(入力2!AL154)&lt;&gt;"",IF(入力2!AL154&gt;=10000,MID(TEXT(入力2!AL154,"000000"),2,1),""),"")</f>
        <v/>
      </c>
      <c r="BM156" s="1063" t="str">
        <f>IF(TRIM(入力2!AL154)&lt;&gt;"",IF(入力2!AL154&gt;=1000,MID(TEXT(入力2!AL154,"000000"),3,1),""),"")</f>
        <v/>
      </c>
      <c r="BN156" s="1063" t="str">
        <f>IF(TRIM(入力2!AL154)&lt;&gt;"",IF(入力2!AL154&gt;=100,MID(TEXT(入力2!AL154,"000000"),4,1),""),"")</f>
        <v/>
      </c>
      <c r="BO156" s="1063" t="str">
        <f>IF(TRIM(入力2!AL154)&lt;&gt;"",IF(入力2!AL154&gt;=10,MID(TEXT(入力2!AL154,"000000"),5,1),""),"")</f>
        <v/>
      </c>
      <c r="BP156" s="1079" t="str">
        <f>IF(TRIM(入力2!AL154)&lt;&gt;"",IF(入力2!AL154&gt;=0,MID(TEXT(入力2!AL154,"000000"),6,1),""),"0")</f>
        <v>0</v>
      </c>
      <c r="BQ156" s="1077" t="str">
        <f>IF(TRIM(入力2!AM154)&lt;&gt;"",IF(入力2!AM154&gt;=100000,MID(TEXT(入力2!AM154,"000000"),1,1),""),"")</f>
        <v/>
      </c>
      <c r="BR156" s="1063" t="str">
        <f>IF(TRIM(入力2!AM154)&lt;&gt;"",IF(入力2!AM154&gt;=10000,MID(TEXT(入力2!AM154,"000000"),2,1),""),"")</f>
        <v/>
      </c>
      <c r="BS156" s="1063" t="str">
        <f>IF(TRIM(入力2!AM154)&lt;&gt;"",IF(入力2!AM154&gt;=1000,MID(TEXT(入力2!AM154,"000000"),3,1),""),"")</f>
        <v/>
      </c>
      <c r="BT156" s="1063" t="str">
        <f>IF(TRIM(入力2!AM154)&lt;&gt;"",IF(入力2!AM154&gt;=100,MID(TEXT(入力2!AM154,"000000"),4,1),""),"")</f>
        <v/>
      </c>
      <c r="BU156" s="1063" t="str">
        <f>IF(TRIM(入力2!AM154)&lt;&gt;"",IF(入力2!AM154&gt;=10,MID(TEXT(入力2!AM154,"000000"),5,1),""),"")</f>
        <v/>
      </c>
      <c r="BV156" s="1079" t="str">
        <f>IF(TRIM(入力2!AM154)&lt;&gt;"",IF(入力2!AM154&gt;=0,MID(TEXT(入力2!AM154,"000000"),6,1),""),"0")</f>
        <v>0</v>
      </c>
      <c r="BW156" s="1095" t="str">
        <f>IF(TRIM(SUM(入力2!AJ154:AK154))&lt;&gt;"",IF(SUM(入力2!AJ154:AK154)&gt;=100000,MID(TEXT(SUM(入力2!AJ154:AK154),"000000"),1,1),""),"")</f>
        <v/>
      </c>
      <c r="BX156" s="1063" t="str">
        <f>IF(TRIM(SUM(入力2!AJ154:AK154))&lt;&gt;"",IF(SUM(入力2!AJ154:AK154)&gt;=10000,MID(TEXT(SUM(入力2!AJ154:AK154),"000000"),2,1),""),"")</f>
        <v/>
      </c>
      <c r="BY156" s="1063" t="str">
        <f>IF(TRIM(SUM(入力2!AJ154:AK154))&lt;&gt;"",IF(SUM(入力2!AJ154:AK154)&gt;=1000,MID(TEXT(SUM(入力2!AJ154:AK154),"000000"),3,1),""),"")</f>
        <v/>
      </c>
      <c r="BZ156" s="1063" t="str">
        <f>IF(TRIM(SUM(入力2!AJ154:AK154))&lt;&gt;"",IF(SUM(入力2!AJ154:AK154)&gt;=100,MID(TEXT(SUM(入力2!AJ154:AK154),"000000"),4,1),""),"")</f>
        <v/>
      </c>
      <c r="CA156" s="1063" t="str">
        <f>IF(TRIM(SUM(入力2!AJ154:AK154))&lt;&gt;"",IF(SUM(入力2!AJ154:AK154)&gt;=10,MID(TEXT(SUM(入力2!AJ154:AK154),"000000"),5,1),""),"")</f>
        <v/>
      </c>
      <c r="CB156" s="1109" t="str">
        <f>IF(TRIM(SUM(入力2!AJ154:AK154))&lt;&gt;"",IF(SUM(入力2!AJ154:AK154)&gt;=0,MID(TEXT(SUM(入力2!AJ154:AK154),"000000"),6,1),""),"0")</f>
        <v>0</v>
      </c>
      <c r="CC156" s="1095" t="str">
        <f>IF(TRIM(入力3!$AF82)&lt;&gt;"",IF(入力3!$AF82&gt;=10000000,MID(TEXT(入力3!$AF82,"00000000"),1,1),""),"")</f>
        <v/>
      </c>
      <c r="CD156" s="1097" t="str">
        <f>IF(TRIM(入力3!$AF82)&lt;&gt;"",IF(入力3!$AF82&gt;=1000000,MID(TEXT(入力3!$AF82,"00000000"),2,1),""),"")</f>
        <v/>
      </c>
      <c r="CE156" s="1059" t="str">
        <f>IF(TRIM(入力3!$AF82)&lt;&gt;"",IF(入力3!$AF82&gt;=100000,MID(TEXT(入力3!$AF82,"00000000"),3,1),""),"")</f>
        <v/>
      </c>
      <c r="CF156" s="1059" t="str">
        <f>IF(TRIM(入力3!$AF82)&lt;&gt;"",IF(入力3!$AF82&gt;=10000,MID(TEXT(入力3!$AF82,"00000000"),4,1),""),"")</f>
        <v/>
      </c>
      <c r="CG156" s="1059" t="str">
        <f>IF(TRIM(入力3!$AF82)&lt;&gt;"",IF(入力3!$AF82&gt;=1000,MID(TEXT(入力3!$AF82,"00000000"),5,1),""),"")</f>
        <v/>
      </c>
      <c r="CH156" s="1059" t="str">
        <f>IF(TRIM(入力3!$AF82)&lt;&gt;"",IF(入力3!$AF82&gt;=100,MID(TEXT(入力3!$AF82,"00000000"),6,1),""),"")</f>
        <v/>
      </c>
      <c r="CI156" s="1059" t="str">
        <f>IF(TRIM(入力3!$AF82)&lt;&gt;"",IF(入力3!$AF82&gt;=10,MID(TEXT(入力3!$AF82,"00000000"),7,1),""),"")</f>
        <v/>
      </c>
      <c r="CJ156" s="1093" t="str">
        <f>IF(TRIM(入力3!$AF82)&lt;&gt;"",IF(入力3!$AF82&gt;=1,MID(TEXT(入力3!$AF82,"00000000"),8,1),""),"0")</f>
        <v>0</v>
      </c>
      <c r="CK156" s="1060" t="str">
        <f>IF(TRIM(SUMIF(入力3!$AA$9:$AE$9,"インフレ手当",入力3!AA82:AE82))&lt;&gt;"",IF(SUMIF(入力3!$AA$9:$AE$9,"インフレ手当",入力3!AA82:AE82)&gt;=1000000,MID(TEXT(SUMIF(入力3!$AA$9:$AE$9,"インフレ手当",入力3!AA82:AE82),"00000000"),2,1),""),"")</f>
        <v/>
      </c>
      <c r="CL156" s="1059" t="str">
        <f>IF(TRIM(SUMIF(入力3!$AA$9:$AE$9,"インフレ手当",入力3!AA82:AE82))&lt;&gt;"",IF(SUMIF(入力3!$AA$9:$AE$9,"インフレ手当",入力3!AA82:AE82)&gt;=100000,MID(TEXT(SUMIF(入力3!$AA$9:$AE$9,"インフレ手当",入力3!AA82:AE82),"00000000"),3,1),""),"")</f>
        <v/>
      </c>
      <c r="CM156" s="1059" t="str">
        <f>IF(TRIM(SUMIF(入力3!$AA$9:$AE$9,"インフレ手当",入力3!AA82:AE82))&lt;&gt;"",IF(SUMIF(入力3!$AA$9:$AE$9,"インフレ手当",入力3!AA82:AE82)&gt;=10000,MID(TEXT(SUMIF(入力3!$AA$9:$AE$9,"インフレ手当",入力3!AA82:AE82),"00000000"),4,1),""),"")</f>
        <v/>
      </c>
      <c r="CN156" s="1059" t="str">
        <f>IF(TRIM(SUMIF(入力3!$AA$9:$AE$9,"インフレ手当",入力3!AA82:AE82))&lt;&gt;"",IF(SUMIF(入力3!$AA$9:$AE$9,"インフレ手当",入力3!AA82:AE82)&gt;=1000,MID(TEXT(SUMIF(入力3!$AA$9:$AE$9,"インフレ手当",入力3!AA82:AE82),"00000000"),5,1),""),"")</f>
        <v/>
      </c>
      <c r="CO156" s="1059" t="str">
        <f>IF(TRIM(SUMIF(入力3!$AA$9:$AE$9,"インフレ手当",入力3!AA82:AE82))&lt;&gt;"",IF(SUMIF(入力3!$AA$9:$AE$9,"インフレ手当",入力3!AA82:AE82)&gt;=100,MID(TEXT(SUMIF(入力3!$AA$9:$AE$9,"インフレ手当",入力3!AA82:AE82),"00000000"),6,1),""),"")</f>
        <v/>
      </c>
      <c r="CP156" s="1059" t="str">
        <f>IF(TRIM(SUMIF(入力3!$AA$9:$AE$9,"インフレ手当",入力3!AA82:AE82))&lt;&gt;"",IF(SUMIF(入力3!$AA$9:$AE$9,"インフレ手当",入力3!AA82:AE82)&gt;=10,MID(TEXT(SUMIF(入力3!$AA$9:$AE$9,"インフレ手当",入力3!AA82:AE82),"00000000"),7,1),""),"")</f>
        <v/>
      </c>
      <c r="CQ156" s="1076" t="str">
        <f>IF(TRIM(SUMIF(入力3!$AA$9:$AE$9,"インフレ手当",入力3!AA82:AE82))&lt;&gt;"",IF(SUMIF(入力3!$AA$9:$AE$9,"インフレ手当",入力3!AA82:AE82)&gt;=1,MID(TEXT(SUMIF(入力3!$AA$9:$AE$9,"インフレ手当",入力3!AA82:AE82),"00000000"),8,1),""),"0")</f>
        <v/>
      </c>
      <c r="CR156" s="1077" t="str">
        <f>IF(EO157=0,"-",IF(TRIM(入力3!Z82)&lt;&gt;"",IF(入力3!Z82&gt;=100,MID(TEXT(入力3!Z82,"000"),1,1),""),"-"))</f>
        <v>-</v>
      </c>
      <c r="CS156" s="1063" t="str">
        <f>IF(EO157=0,"-",IF(TRIM(入力3!Z82)&lt;&gt;"",IF(入力3!Z82&gt;=10,MID(TEXT(入力3!Z82,"000"),2,1),""),"-"))</f>
        <v>-</v>
      </c>
      <c r="CT156" s="1079" t="str">
        <f>IF(EO157=0,"-",IF(TRIM(入力3!Z82)&lt;&gt;"",IF(入力3!Z82&gt;=1,MID(TEXT(入力3!Z82,"000"),3,1),""),"-"))</f>
        <v>-</v>
      </c>
      <c r="CU156" s="1067"/>
      <c r="CV156" s="1068"/>
      <c r="CW156" s="1069"/>
      <c r="CX156" s="1205"/>
      <c r="CY156" s="1206"/>
      <c r="CZ156" s="1207"/>
      <c r="DA156" s="1188"/>
      <c r="DB156" s="1189"/>
      <c r="DC156" s="1189"/>
      <c r="DD156" s="1189"/>
      <c r="DE156" s="1190"/>
      <c r="DF156" s="1184"/>
      <c r="DG156" s="1188"/>
      <c r="DH156" s="1189"/>
      <c r="DI156" s="1189"/>
      <c r="DJ156" s="1190"/>
      <c r="DK156" s="1184"/>
      <c r="DL156" s="1188"/>
      <c r="DM156" s="1189"/>
      <c r="DN156" s="1189"/>
      <c r="DO156" s="1189"/>
      <c r="DP156" s="1190"/>
      <c r="DQ156" s="1184"/>
      <c r="DR156" s="1188"/>
      <c r="DS156" s="1189"/>
      <c r="DT156" s="1189"/>
      <c r="DU156" s="1189"/>
      <c r="DV156" s="1189"/>
      <c r="DW156" s="1026"/>
      <c r="DX156" s="865"/>
      <c r="DY156" s="865"/>
      <c r="DZ156" s="865"/>
      <c r="EA156" s="865"/>
      <c r="EB156" s="865"/>
      <c r="EC156" s="865"/>
      <c r="ED156" s="865"/>
      <c r="EE156" s="865"/>
      <c r="EF156" s="865"/>
      <c r="EG156" s="865"/>
      <c r="EH156" s="872"/>
      <c r="EI156" s="872"/>
      <c r="EJ156" s="862"/>
      <c r="EK156" s="862"/>
      <c r="EL156" s="865"/>
      <c r="EM156" s="865"/>
      <c r="EN156" s="865"/>
      <c r="EO156" s="865"/>
      <c r="EP156" s="835"/>
      <c r="EQ156" s="835"/>
      <c r="ER156" s="835"/>
      <c r="ES156" s="835"/>
      <c r="ET156" s="835"/>
      <c r="EU156" s="835"/>
      <c r="EV156" s="835"/>
      <c r="EW156" s="835"/>
      <c r="EX156" s="835"/>
      <c r="EY156" s="835"/>
      <c r="EZ156" s="835"/>
      <c r="FA156" s="835"/>
      <c r="FB156" s="835"/>
      <c r="FC156" s="835"/>
      <c r="FD156" s="835"/>
      <c r="FE156" s="835"/>
      <c r="FF156" s="835"/>
      <c r="FG156" s="835"/>
      <c r="FH156" s="835"/>
      <c r="FI156" s="835"/>
      <c r="FJ156" s="835"/>
      <c r="FK156" s="835"/>
      <c r="FL156" s="835"/>
      <c r="FM156" s="835"/>
      <c r="FN156" s="835"/>
      <c r="FO156" s="835"/>
      <c r="FP156" s="835"/>
      <c r="FQ156" s="835"/>
      <c r="FR156" s="835"/>
      <c r="FS156" s="835"/>
      <c r="FT156" s="835"/>
      <c r="FU156" s="835"/>
      <c r="FV156" s="835"/>
      <c r="FW156" s="835"/>
      <c r="FX156" s="835"/>
      <c r="FY156" s="835"/>
      <c r="FZ156" s="835"/>
      <c r="GA156" s="835"/>
      <c r="GB156" s="835"/>
      <c r="GC156" s="835"/>
      <c r="GD156" s="835"/>
      <c r="GE156" s="835"/>
      <c r="GF156" s="835"/>
      <c r="GG156" s="835"/>
      <c r="GH156" s="835"/>
      <c r="GI156" s="835"/>
    </row>
    <row r="157" spans="1:191" s="892" customFormat="1" ht="12" customHeight="1">
      <c r="A157" s="1231"/>
      <c r="B157" s="1233"/>
      <c r="C157" s="1235"/>
      <c r="D157" s="1238"/>
      <c r="E157" s="1239"/>
      <c r="F157" s="1239"/>
      <c r="G157" s="1239"/>
      <c r="H157" s="1239"/>
      <c r="I157" s="1239"/>
      <c r="J157" s="1239"/>
      <c r="K157" s="1256"/>
      <c r="L157" s="1258"/>
      <c r="M157" s="1279"/>
      <c r="N157" s="1199"/>
      <c r="O157" s="1262"/>
      <c r="P157" s="1262"/>
      <c r="Q157" s="1280"/>
      <c r="R157" s="1281"/>
      <c r="S157" s="1294"/>
      <c r="T157" s="1282"/>
      <c r="U157" s="1283"/>
      <c r="V157" s="1284"/>
      <c r="W157" s="1285"/>
      <c r="X157" s="1284"/>
      <c r="Y157" s="1285"/>
      <c r="Z157" s="1284"/>
      <c r="AA157" s="1285"/>
      <c r="AB157" s="1227"/>
      <c r="AC157" s="1228"/>
      <c r="AD157" s="1228"/>
      <c r="AE157" s="1229"/>
      <c r="AF157" s="1286"/>
      <c r="AG157" s="1287"/>
      <c r="AH157" s="1287"/>
      <c r="AI157" s="1288"/>
      <c r="AJ157" s="1286"/>
      <c r="AK157" s="1287"/>
      <c r="AL157" s="1287"/>
      <c r="AM157" s="1288"/>
      <c r="AN157" s="1286"/>
      <c r="AO157" s="1287"/>
      <c r="AP157" s="1287"/>
      <c r="AQ157" s="1288"/>
      <c r="AR157" s="1291"/>
      <c r="AS157" s="1292"/>
      <c r="AT157" s="1292"/>
      <c r="AU157" s="1292"/>
      <c r="AV157" s="1293"/>
      <c r="AW157" s="1196"/>
      <c r="AX157" s="1197"/>
      <c r="AY157" s="1197"/>
      <c r="AZ157" s="1197"/>
      <c r="BA157" s="1197"/>
      <c r="BB157" s="1197"/>
      <c r="BC157" s="1198"/>
      <c r="BD157" s="1196"/>
      <c r="BE157" s="1197"/>
      <c r="BF157" s="1197"/>
      <c r="BG157" s="1197"/>
      <c r="BH157" s="1197"/>
      <c r="BI157" s="1197"/>
      <c r="BJ157" s="1198"/>
      <c r="BK157" s="1078"/>
      <c r="BL157" s="1064"/>
      <c r="BM157" s="1064"/>
      <c r="BN157" s="1064"/>
      <c r="BO157" s="1064"/>
      <c r="BP157" s="1080"/>
      <c r="BQ157" s="1078"/>
      <c r="BR157" s="1064"/>
      <c r="BS157" s="1064"/>
      <c r="BT157" s="1064"/>
      <c r="BU157" s="1064"/>
      <c r="BV157" s="1080"/>
      <c r="BW157" s="1096"/>
      <c r="BX157" s="1064"/>
      <c r="BY157" s="1064"/>
      <c r="BZ157" s="1064"/>
      <c r="CA157" s="1064"/>
      <c r="CB157" s="1110"/>
      <c r="CC157" s="1096"/>
      <c r="CD157" s="1098"/>
      <c r="CE157" s="1059"/>
      <c r="CF157" s="1059"/>
      <c r="CG157" s="1059"/>
      <c r="CH157" s="1059"/>
      <c r="CI157" s="1059"/>
      <c r="CJ157" s="1093"/>
      <c r="CK157" s="1060"/>
      <c r="CL157" s="1059"/>
      <c r="CM157" s="1059"/>
      <c r="CN157" s="1059"/>
      <c r="CO157" s="1059"/>
      <c r="CP157" s="1059"/>
      <c r="CQ157" s="1076"/>
      <c r="CR157" s="1078"/>
      <c r="CS157" s="1064"/>
      <c r="CT157" s="1080"/>
      <c r="CU157" s="1070"/>
      <c r="CV157" s="1071"/>
      <c r="CW157" s="1072"/>
      <c r="CX157" s="1208"/>
      <c r="CY157" s="1209"/>
      <c r="CZ157" s="1210"/>
      <c r="DA157" s="1196"/>
      <c r="DB157" s="1197"/>
      <c r="DC157" s="1197"/>
      <c r="DD157" s="1197"/>
      <c r="DE157" s="1198"/>
      <c r="DF157" s="1199"/>
      <c r="DG157" s="1196"/>
      <c r="DH157" s="1197"/>
      <c r="DI157" s="1197"/>
      <c r="DJ157" s="1198"/>
      <c r="DK157" s="1199"/>
      <c r="DL157" s="1196"/>
      <c r="DM157" s="1197"/>
      <c r="DN157" s="1197"/>
      <c r="DO157" s="1197"/>
      <c r="DP157" s="1198"/>
      <c r="DQ157" s="1199"/>
      <c r="DR157" s="1196"/>
      <c r="DS157" s="1197"/>
      <c r="DT157" s="1197"/>
      <c r="DU157" s="1197"/>
      <c r="DV157" s="1197"/>
      <c r="DW157" s="1026"/>
      <c r="DX157" s="865"/>
      <c r="DY157" s="865"/>
      <c r="DZ157" s="865"/>
      <c r="EA157" s="865"/>
      <c r="EB157" s="865"/>
      <c r="EC157" s="865"/>
      <c r="ED157" s="865"/>
      <c r="EE157" s="865"/>
      <c r="EF157" s="865"/>
      <c r="EG157" s="865"/>
      <c r="EH157" s="872"/>
      <c r="EI157" s="872"/>
      <c r="EJ157" s="862"/>
      <c r="EK157" s="862"/>
      <c r="EL157" s="865">
        <f t="shared" ref="EL157" si="116">IF(OR(CU156=99.9,CU156=""),0,1)</f>
        <v>0</v>
      </c>
      <c r="EM157" s="865"/>
      <c r="EN157" s="865">
        <f>IF(入力3!AF82=" ",0,1)</f>
        <v>0</v>
      </c>
      <c r="EO157" s="865">
        <f>IF(EL157+EN157=0,0,1)</f>
        <v>0</v>
      </c>
      <c r="EP157" s="835"/>
      <c r="EQ157" s="835"/>
      <c r="ER157" s="835"/>
      <c r="ES157" s="835"/>
      <c r="ET157" s="835"/>
      <c r="EU157" s="835"/>
      <c r="EV157" s="835"/>
      <c r="EW157" s="835"/>
      <c r="EX157" s="835"/>
      <c r="EY157" s="835"/>
      <c r="EZ157" s="835"/>
      <c r="FA157" s="835"/>
      <c r="FB157" s="835"/>
      <c r="FC157" s="835"/>
      <c r="FD157" s="835"/>
      <c r="FE157" s="835"/>
      <c r="FF157" s="835"/>
      <c r="FG157" s="835"/>
      <c r="FH157" s="835"/>
      <c r="FI157" s="835"/>
      <c r="FJ157" s="835"/>
      <c r="FK157" s="835"/>
      <c r="FL157" s="835"/>
      <c r="FM157" s="835"/>
      <c r="FN157" s="835"/>
      <c r="FO157" s="835"/>
      <c r="FP157" s="835"/>
      <c r="FQ157" s="835"/>
      <c r="FR157" s="835"/>
      <c r="FS157" s="835"/>
      <c r="FT157" s="835"/>
      <c r="FU157" s="835"/>
      <c r="FV157" s="835"/>
      <c r="FW157" s="835"/>
      <c r="FX157" s="835"/>
      <c r="FY157" s="835"/>
      <c r="FZ157" s="835"/>
      <c r="GA157" s="835"/>
      <c r="GB157" s="835"/>
      <c r="GC157" s="835"/>
      <c r="GD157" s="835"/>
      <c r="GE157" s="835"/>
      <c r="GF157" s="835"/>
      <c r="GG157" s="835"/>
      <c r="GH157" s="835"/>
      <c r="GI157" s="835"/>
    </row>
    <row r="158" spans="1:191" s="892" customFormat="1" ht="12" customHeight="1">
      <c r="A158" s="1230"/>
      <c r="B158" s="1232">
        <v>7</v>
      </c>
      <c r="C158" s="1234">
        <v>1</v>
      </c>
      <c r="D158" s="1236"/>
      <c r="E158" s="1237"/>
      <c r="F158" s="1237"/>
      <c r="G158" s="1237"/>
      <c r="H158" s="1237"/>
      <c r="I158" s="1237"/>
      <c r="J158" s="1237"/>
      <c r="K158" s="1256" t="str">
        <f>IF(TRIM(入力1!A158)&lt;&gt;"",入力1!A158,"")</f>
        <v/>
      </c>
      <c r="L158" s="1258">
        <f>IF(TRIM(入力1!B158)&lt;&gt;"",入力1!B158,"")</f>
        <v>7</v>
      </c>
      <c r="M158" s="1260">
        <f>C158</f>
        <v>1</v>
      </c>
      <c r="N158" s="1184"/>
      <c r="O158" s="1262"/>
      <c r="P158" s="1262"/>
      <c r="Q158" s="1264"/>
      <c r="R158" s="1265"/>
      <c r="S158" s="1254"/>
      <c r="T158" s="1282"/>
      <c r="U158" s="1283"/>
      <c r="V158" s="1272"/>
      <c r="W158" s="1273"/>
      <c r="X158" s="1272"/>
      <c r="Y158" s="1273"/>
      <c r="Z158" s="1272"/>
      <c r="AA158" s="1273"/>
      <c r="AB158" s="1276"/>
      <c r="AC158" s="1277"/>
      <c r="AD158" s="1277"/>
      <c r="AE158" s="1278"/>
      <c r="AF158" s="1217"/>
      <c r="AG158" s="1218"/>
      <c r="AH158" s="1218"/>
      <c r="AI158" s="1219"/>
      <c r="AJ158" s="1217"/>
      <c r="AK158" s="1218"/>
      <c r="AL158" s="1218"/>
      <c r="AM158" s="1219"/>
      <c r="AN158" s="1217"/>
      <c r="AO158" s="1218"/>
      <c r="AP158" s="1218"/>
      <c r="AQ158" s="1219"/>
      <c r="AR158" s="1240"/>
      <c r="AS158" s="1241"/>
      <c r="AT158" s="1241"/>
      <c r="AU158" s="1241"/>
      <c r="AV158" s="1242"/>
      <c r="AW158" s="1188"/>
      <c r="AX158" s="1189"/>
      <c r="AY158" s="1189"/>
      <c r="AZ158" s="1189"/>
      <c r="BA158" s="1189"/>
      <c r="BB158" s="1189"/>
      <c r="BC158" s="1190"/>
      <c r="BD158" s="1188"/>
      <c r="BE158" s="1189"/>
      <c r="BF158" s="1189"/>
      <c r="BG158" s="1189"/>
      <c r="BH158" s="1189"/>
      <c r="BI158" s="1189"/>
      <c r="BJ158" s="1190"/>
      <c r="BK158" s="1077" t="str">
        <f>IF(TRIM(入力2!AL156)&lt;&gt;"",IF(入力2!AL156&gt;=100000,MID(TEXT(入力2!AL156,"000000"),1,1),""),"")</f>
        <v/>
      </c>
      <c r="BL158" s="1063" t="str">
        <f>IF(TRIM(入力2!AL156)&lt;&gt;"",IF(入力2!AL156&gt;=10000,MID(TEXT(入力2!AL156,"000000"),2,1),""),"")</f>
        <v/>
      </c>
      <c r="BM158" s="1063" t="str">
        <f>IF(TRIM(入力2!AL156)&lt;&gt;"",IF(入力2!AL156&gt;=1000,MID(TEXT(入力2!AL156,"000000"),3,1),""),"")</f>
        <v/>
      </c>
      <c r="BN158" s="1063" t="str">
        <f>IF(TRIM(入力2!AL156)&lt;&gt;"",IF(入力2!AL156&gt;=100,MID(TEXT(入力2!AL156,"000000"),4,1),""),"")</f>
        <v/>
      </c>
      <c r="BO158" s="1063" t="str">
        <f>IF(TRIM(入力2!AL156)&lt;&gt;"",IF(入力2!AL156&gt;=10,MID(TEXT(入力2!AL156,"000000"),5,1),""),"")</f>
        <v/>
      </c>
      <c r="BP158" s="1079" t="str">
        <f>IF(TRIM(入力2!AL156)&lt;&gt;"",IF(入力2!AL156&gt;=0,MID(TEXT(入力2!AL156,"000000"),6,1),""),"0")</f>
        <v>0</v>
      </c>
      <c r="BQ158" s="1077" t="str">
        <f>IF(TRIM(入力2!AM156)&lt;&gt;"",IF(入力2!AM156&gt;=100000,MID(TEXT(入力2!AM156,"000000"),1,1),""),"")</f>
        <v/>
      </c>
      <c r="BR158" s="1063" t="str">
        <f>IF(TRIM(入力2!AM156)&lt;&gt;"",IF(入力2!AM156&gt;=10000,MID(TEXT(入力2!AM156,"000000"),2,1),""),"")</f>
        <v/>
      </c>
      <c r="BS158" s="1063" t="str">
        <f>IF(TRIM(入力2!AM156)&lt;&gt;"",IF(入力2!AM156&gt;=1000,MID(TEXT(入力2!AM156,"000000"),3,1),""),"")</f>
        <v/>
      </c>
      <c r="BT158" s="1063" t="str">
        <f>IF(TRIM(入力2!AM156)&lt;&gt;"",IF(入力2!AM156&gt;=100,MID(TEXT(入力2!AM156,"000000"),4,1),""),"")</f>
        <v/>
      </c>
      <c r="BU158" s="1063" t="str">
        <f>IF(TRIM(入力2!AM156)&lt;&gt;"",IF(入力2!AM156&gt;=10,MID(TEXT(入力2!AM156,"000000"),5,1),""),"")</f>
        <v/>
      </c>
      <c r="BV158" s="1079" t="str">
        <f>IF(TRIM(入力2!AM156)&lt;&gt;"",IF(入力2!AM156&gt;=0,MID(TEXT(入力2!AM156,"000000"),6,1),""),"0")</f>
        <v>0</v>
      </c>
      <c r="BW158" s="1095" t="str">
        <f>IF(TRIM(SUM(入力2!AJ156:AK156))&lt;&gt;"",IF(SUM(入力2!AJ156:AK156)&gt;=100000,MID(TEXT(SUM(入力2!AJ156:AK156),"000000"),1,1),""),"")</f>
        <v/>
      </c>
      <c r="BX158" s="1063" t="str">
        <f>IF(TRIM(SUM(入力2!AJ156:AK156))&lt;&gt;"",IF(SUM(入力2!AJ156:AK156)&gt;=10000,MID(TEXT(SUM(入力2!AJ156:AK156),"000000"),2,1),""),"")</f>
        <v/>
      </c>
      <c r="BY158" s="1063" t="str">
        <f>IF(TRIM(SUM(入力2!AJ156:AK156))&lt;&gt;"",IF(SUM(入力2!AJ156:AK156)&gt;=1000,MID(TEXT(SUM(入力2!AJ156:AK156),"000000"),3,1),""),"")</f>
        <v/>
      </c>
      <c r="BZ158" s="1063" t="str">
        <f>IF(TRIM(SUM(入力2!AJ156:AK156))&lt;&gt;"",IF(SUM(入力2!AJ156:AK156)&gt;=100,MID(TEXT(SUM(入力2!AJ156:AK156),"000000"),4,1),""),"")</f>
        <v/>
      </c>
      <c r="CA158" s="1063" t="str">
        <f>IF(TRIM(SUM(入力2!AJ156:AK156))&lt;&gt;"",IF(SUM(入力2!AJ156:AK156)&gt;=10,MID(TEXT(SUM(入力2!AJ156:AK156),"000000"),5,1),""),"")</f>
        <v/>
      </c>
      <c r="CB158" s="1109" t="str">
        <f>IF(TRIM(SUM(入力2!AJ156:AK156))&lt;&gt;"",IF(SUM(入力2!AJ156:AK156)&gt;=0,MID(TEXT(SUM(入力2!AJ156:AK156),"000000"),6,1),""),"0")</f>
        <v>0</v>
      </c>
      <c r="CC158" s="1095" t="str">
        <f>IF(TRIM(入力3!$AF83)&lt;&gt;"",IF(入力3!$AF83&gt;=10000000,MID(TEXT(入力3!$AF83,"00000000"),1,1),""),"")</f>
        <v/>
      </c>
      <c r="CD158" s="1097" t="str">
        <f>IF(TRIM(入力3!$AF83)&lt;&gt;"",IF(入力3!$AF83&gt;=1000000,MID(TEXT(入力3!$AF83,"00000000"),2,1),""),"")</f>
        <v/>
      </c>
      <c r="CE158" s="1059" t="str">
        <f>IF(TRIM(入力3!$AF83)&lt;&gt;"",IF(入力3!$AF83&gt;=100000,MID(TEXT(入力3!$AF83,"00000000"),3,1),""),"")</f>
        <v/>
      </c>
      <c r="CF158" s="1059" t="str">
        <f>IF(TRIM(入力3!$AF83)&lt;&gt;"",IF(入力3!$AF83&gt;=10000,MID(TEXT(入力3!$AF83,"00000000"),4,1),""),"")</f>
        <v/>
      </c>
      <c r="CG158" s="1059" t="str">
        <f>IF(TRIM(入力3!$AF83)&lt;&gt;"",IF(入力3!$AF83&gt;=1000,MID(TEXT(入力3!$AF83,"00000000"),5,1),""),"")</f>
        <v/>
      </c>
      <c r="CH158" s="1059" t="str">
        <f>IF(TRIM(入力3!$AF83)&lt;&gt;"",IF(入力3!$AF83&gt;=100,MID(TEXT(入力3!$AF83,"00000000"),6,1),""),"")</f>
        <v/>
      </c>
      <c r="CI158" s="1059" t="str">
        <f>IF(TRIM(入力3!$AF83)&lt;&gt;"",IF(入力3!$AF83&gt;=10,MID(TEXT(入力3!$AF83,"00000000"),7,1),""),"")</f>
        <v/>
      </c>
      <c r="CJ158" s="1093" t="str">
        <f>IF(TRIM(入力3!$AF83)&lt;&gt;"",IF(入力3!$AF83&gt;=1,MID(TEXT(入力3!$AF83,"00000000"),8,1),""),"0")</f>
        <v>0</v>
      </c>
      <c r="CK158" s="1060" t="str">
        <f>IF(TRIM(SUMIF(入力3!$AA$9:$AE$9,"インフレ手当",入力3!AA83:AE83))&lt;&gt;"",IF(SUMIF(入力3!$AA$9:$AE$9,"インフレ手当",入力3!AA83:AE83)&gt;=1000000,MID(TEXT(SUMIF(入力3!$AA$9:$AE$9,"インフレ手当",入力3!AA83:AE83),"00000000"),2,1),""),"")</f>
        <v/>
      </c>
      <c r="CL158" s="1059" t="str">
        <f>IF(TRIM(SUMIF(入力3!$AA$9:$AE$9,"インフレ手当",入力3!AA83:AE83))&lt;&gt;"",IF(SUMIF(入力3!$AA$9:$AE$9,"インフレ手当",入力3!AA83:AE83)&gt;=100000,MID(TEXT(SUMIF(入力3!$AA$9:$AE$9,"インフレ手当",入力3!AA83:AE83),"00000000"),3,1),""),"")</f>
        <v/>
      </c>
      <c r="CM158" s="1059" t="str">
        <f>IF(TRIM(SUMIF(入力3!$AA$9:$AE$9,"インフレ手当",入力3!AA83:AE83))&lt;&gt;"",IF(SUMIF(入力3!$AA$9:$AE$9,"インフレ手当",入力3!AA83:AE83)&gt;=10000,MID(TEXT(SUMIF(入力3!$AA$9:$AE$9,"インフレ手当",入力3!AA83:AE83),"00000000"),4,1),""),"")</f>
        <v/>
      </c>
      <c r="CN158" s="1059" t="str">
        <f>IF(TRIM(SUMIF(入力3!$AA$9:$AE$9,"インフレ手当",入力3!AA83:AE83))&lt;&gt;"",IF(SUMIF(入力3!$AA$9:$AE$9,"インフレ手当",入力3!AA83:AE83)&gt;=1000,MID(TEXT(SUMIF(入力3!$AA$9:$AE$9,"インフレ手当",入力3!AA83:AE83),"00000000"),5,1),""),"")</f>
        <v/>
      </c>
      <c r="CO158" s="1059" t="str">
        <f>IF(TRIM(SUMIF(入力3!$AA$9:$AE$9,"インフレ手当",入力3!AA83:AE83))&lt;&gt;"",IF(SUMIF(入力3!$AA$9:$AE$9,"インフレ手当",入力3!AA83:AE83)&gt;=100,MID(TEXT(SUMIF(入力3!$AA$9:$AE$9,"インフレ手当",入力3!AA83:AE83),"00000000"),6,1),""),"")</f>
        <v/>
      </c>
      <c r="CP158" s="1059" t="str">
        <f>IF(TRIM(SUMIF(入力3!$AA$9:$AE$9,"インフレ手当",入力3!AA83:AE83))&lt;&gt;"",IF(SUMIF(入力3!$AA$9:$AE$9,"インフレ手当",入力3!AA83:AE83)&gt;=10,MID(TEXT(SUMIF(入力3!$AA$9:$AE$9,"インフレ手当",入力3!AA83:AE83),"00000000"),7,1),""),"")</f>
        <v/>
      </c>
      <c r="CQ158" s="1076" t="str">
        <f>IF(TRIM(SUMIF(入力3!$AA$9:$AE$9,"インフレ手当",入力3!AA83:AE83))&lt;&gt;"",IF(SUMIF(入力3!$AA$9:$AE$9,"インフレ手当",入力3!AA83:AE83)&gt;=1,MID(TEXT(SUMIF(入力3!$AA$9:$AE$9,"インフレ手当",入力3!AA83:AE83),"00000000"),8,1),""),"0")</f>
        <v/>
      </c>
      <c r="CR158" s="1077" t="str">
        <f>IF(EO159=0,"-",IF(TRIM(入力3!Z83)&lt;&gt;"",IF(入力3!Z83&gt;=100,MID(TEXT(入力3!Z83,"000"),1,1),""),"-"))</f>
        <v>-</v>
      </c>
      <c r="CS158" s="1063" t="str">
        <f>IF(EO159=0,"-",IF(TRIM(入力3!Z83)&lt;&gt;"",IF(入力3!Z83&gt;=10,MID(TEXT(入力3!Z83,"000"),2,1),""),"-"))</f>
        <v>-</v>
      </c>
      <c r="CT158" s="1079" t="str">
        <f>IF(EO159=0,"-",IF(TRIM(入力3!Z83)&lt;&gt;"",IF(入力3!Z83&gt;=1,MID(TEXT(入力3!Z83,"000"),3,1),""),"-"))</f>
        <v>-</v>
      </c>
      <c r="CU158" s="1067"/>
      <c r="CV158" s="1068"/>
      <c r="CW158" s="1069"/>
      <c r="CX158" s="1205"/>
      <c r="CY158" s="1206"/>
      <c r="CZ158" s="1207"/>
      <c r="DA158" s="1188"/>
      <c r="DB158" s="1189"/>
      <c r="DC158" s="1189"/>
      <c r="DD158" s="1189"/>
      <c r="DE158" s="1190"/>
      <c r="DF158" s="1184"/>
      <c r="DG158" s="1188"/>
      <c r="DH158" s="1189"/>
      <c r="DI158" s="1189"/>
      <c r="DJ158" s="1190"/>
      <c r="DK158" s="1184"/>
      <c r="DL158" s="1188"/>
      <c r="DM158" s="1189"/>
      <c r="DN158" s="1189"/>
      <c r="DO158" s="1189"/>
      <c r="DP158" s="1190"/>
      <c r="DQ158" s="1184"/>
      <c r="DR158" s="1188"/>
      <c r="DS158" s="1189"/>
      <c r="DT158" s="1189"/>
      <c r="DU158" s="1189"/>
      <c r="DV158" s="1189"/>
      <c r="DW158" s="1026"/>
      <c r="DX158" s="865"/>
      <c r="DY158" s="865"/>
      <c r="DZ158" s="865"/>
      <c r="EA158" s="865"/>
      <c r="EB158" s="865"/>
      <c r="EC158" s="865"/>
      <c r="ED158" s="865"/>
      <c r="EE158" s="865"/>
      <c r="EF158" s="865"/>
      <c r="EG158" s="865"/>
      <c r="EH158" s="872"/>
      <c r="EI158" s="872"/>
      <c r="EJ158" s="862"/>
      <c r="EK158" s="862"/>
      <c r="EL158" s="865"/>
      <c r="EM158" s="865"/>
      <c r="EN158" s="865"/>
      <c r="EO158" s="865"/>
      <c r="EP158" s="835"/>
      <c r="EQ158" s="835"/>
      <c r="ER158" s="835"/>
      <c r="ES158" s="835"/>
      <c r="ET158" s="835"/>
      <c r="EU158" s="835"/>
      <c r="EV158" s="835"/>
      <c r="EW158" s="835"/>
      <c r="EX158" s="835"/>
      <c r="EY158" s="835"/>
      <c r="EZ158" s="835"/>
      <c r="FA158" s="835"/>
      <c r="FB158" s="835"/>
      <c r="FC158" s="835"/>
      <c r="FD158" s="835"/>
      <c r="FE158" s="835"/>
      <c r="FF158" s="835"/>
      <c r="FG158" s="835"/>
      <c r="FH158" s="835"/>
      <c r="FI158" s="835"/>
      <c r="FJ158" s="835"/>
      <c r="FK158" s="835"/>
      <c r="FL158" s="835"/>
      <c r="FM158" s="835"/>
      <c r="FN158" s="835"/>
      <c r="FO158" s="835"/>
      <c r="FP158" s="835"/>
      <c r="FQ158" s="835"/>
      <c r="FR158" s="835"/>
      <c r="FS158" s="835"/>
      <c r="FT158" s="835"/>
      <c r="FU158" s="835"/>
      <c r="FV158" s="835"/>
      <c r="FW158" s="835"/>
      <c r="FX158" s="835"/>
      <c r="FY158" s="835"/>
      <c r="FZ158" s="835"/>
      <c r="GA158" s="835"/>
      <c r="GB158" s="835"/>
      <c r="GC158" s="835"/>
      <c r="GD158" s="835"/>
      <c r="GE158" s="835"/>
      <c r="GF158" s="835"/>
      <c r="GG158" s="835"/>
      <c r="GH158" s="835"/>
      <c r="GI158" s="835"/>
    </row>
    <row r="159" spans="1:191" s="892" customFormat="1" ht="12" customHeight="1">
      <c r="A159" s="1231"/>
      <c r="B159" s="1233"/>
      <c r="C159" s="1235"/>
      <c r="D159" s="1238"/>
      <c r="E159" s="1239"/>
      <c r="F159" s="1239"/>
      <c r="G159" s="1239"/>
      <c r="H159" s="1239"/>
      <c r="I159" s="1239"/>
      <c r="J159" s="1239"/>
      <c r="K159" s="1256"/>
      <c r="L159" s="1258"/>
      <c r="M159" s="1279"/>
      <c r="N159" s="1199"/>
      <c r="O159" s="1262"/>
      <c r="P159" s="1262"/>
      <c r="Q159" s="1280"/>
      <c r="R159" s="1281"/>
      <c r="S159" s="1294"/>
      <c r="T159" s="1282"/>
      <c r="U159" s="1283"/>
      <c r="V159" s="1284"/>
      <c r="W159" s="1285"/>
      <c r="X159" s="1284"/>
      <c r="Y159" s="1285"/>
      <c r="Z159" s="1284"/>
      <c r="AA159" s="1285"/>
      <c r="AB159" s="1227"/>
      <c r="AC159" s="1228"/>
      <c r="AD159" s="1228"/>
      <c r="AE159" s="1229"/>
      <c r="AF159" s="1286"/>
      <c r="AG159" s="1287"/>
      <c r="AH159" s="1287"/>
      <c r="AI159" s="1288"/>
      <c r="AJ159" s="1286"/>
      <c r="AK159" s="1287"/>
      <c r="AL159" s="1287"/>
      <c r="AM159" s="1288"/>
      <c r="AN159" s="1286"/>
      <c r="AO159" s="1287"/>
      <c r="AP159" s="1287"/>
      <c r="AQ159" s="1288"/>
      <c r="AR159" s="1291"/>
      <c r="AS159" s="1292"/>
      <c r="AT159" s="1292"/>
      <c r="AU159" s="1292"/>
      <c r="AV159" s="1293"/>
      <c r="AW159" s="1196"/>
      <c r="AX159" s="1197"/>
      <c r="AY159" s="1197"/>
      <c r="AZ159" s="1197"/>
      <c r="BA159" s="1197"/>
      <c r="BB159" s="1197"/>
      <c r="BC159" s="1198"/>
      <c r="BD159" s="1196"/>
      <c r="BE159" s="1197"/>
      <c r="BF159" s="1197"/>
      <c r="BG159" s="1197"/>
      <c r="BH159" s="1197"/>
      <c r="BI159" s="1197"/>
      <c r="BJ159" s="1198"/>
      <c r="BK159" s="1078"/>
      <c r="BL159" s="1064"/>
      <c r="BM159" s="1064"/>
      <c r="BN159" s="1064"/>
      <c r="BO159" s="1064"/>
      <c r="BP159" s="1080"/>
      <c r="BQ159" s="1078"/>
      <c r="BR159" s="1064"/>
      <c r="BS159" s="1064"/>
      <c r="BT159" s="1064"/>
      <c r="BU159" s="1064"/>
      <c r="BV159" s="1080"/>
      <c r="BW159" s="1096"/>
      <c r="BX159" s="1064"/>
      <c r="BY159" s="1064"/>
      <c r="BZ159" s="1064"/>
      <c r="CA159" s="1064"/>
      <c r="CB159" s="1110"/>
      <c r="CC159" s="1096"/>
      <c r="CD159" s="1098"/>
      <c r="CE159" s="1059"/>
      <c r="CF159" s="1059"/>
      <c r="CG159" s="1059"/>
      <c r="CH159" s="1059"/>
      <c r="CI159" s="1059"/>
      <c r="CJ159" s="1093"/>
      <c r="CK159" s="1060"/>
      <c r="CL159" s="1059"/>
      <c r="CM159" s="1059"/>
      <c r="CN159" s="1059"/>
      <c r="CO159" s="1059"/>
      <c r="CP159" s="1059"/>
      <c r="CQ159" s="1076"/>
      <c r="CR159" s="1078"/>
      <c r="CS159" s="1064"/>
      <c r="CT159" s="1080"/>
      <c r="CU159" s="1070"/>
      <c r="CV159" s="1071"/>
      <c r="CW159" s="1072"/>
      <c r="CX159" s="1208"/>
      <c r="CY159" s="1209"/>
      <c r="CZ159" s="1210"/>
      <c r="DA159" s="1196"/>
      <c r="DB159" s="1197"/>
      <c r="DC159" s="1197"/>
      <c r="DD159" s="1197"/>
      <c r="DE159" s="1198"/>
      <c r="DF159" s="1199"/>
      <c r="DG159" s="1196"/>
      <c r="DH159" s="1197"/>
      <c r="DI159" s="1197"/>
      <c r="DJ159" s="1198"/>
      <c r="DK159" s="1199"/>
      <c r="DL159" s="1196"/>
      <c r="DM159" s="1197"/>
      <c r="DN159" s="1197"/>
      <c r="DO159" s="1197"/>
      <c r="DP159" s="1198"/>
      <c r="DQ159" s="1199"/>
      <c r="DR159" s="1196"/>
      <c r="DS159" s="1197"/>
      <c r="DT159" s="1197"/>
      <c r="DU159" s="1197"/>
      <c r="DV159" s="1197"/>
      <c r="DW159" s="1026"/>
      <c r="DX159" s="865"/>
      <c r="DY159" s="865"/>
      <c r="DZ159" s="865"/>
      <c r="EA159" s="865"/>
      <c r="EB159" s="865"/>
      <c r="EC159" s="865"/>
      <c r="ED159" s="865"/>
      <c r="EE159" s="865"/>
      <c r="EF159" s="865"/>
      <c r="EG159" s="865"/>
      <c r="EH159" s="872"/>
      <c r="EI159" s="872"/>
      <c r="EJ159" s="862"/>
      <c r="EK159" s="862"/>
      <c r="EL159" s="865">
        <f t="shared" ref="EL159" si="117">IF(OR(CU158=99.9,CU158=""),0,1)</f>
        <v>0</v>
      </c>
      <c r="EM159" s="865"/>
      <c r="EN159" s="865">
        <f>IF(入力3!AF83=" ",0,1)</f>
        <v>0</v>
      </c>
      <c r="EO159" s="865">
        <f>IF(EL159+EN159=0,0,1)</f>
        <v>0</v>
      </c>
      <c r="EP159" s="835"/>
      <c r="EQ159" s="835"/>
      <c r="ER159" s="835"/>
      <c r="ES159" s="835"/>
      <c r="ET159" s="835"/>
      <c r="EU159" s="835"/>
      <c r="EV159" s="835"/>
      <c r="EW159" s="835"/>
      <c r="EX159" s="835"/>
      <c r="EY159" s="835"/>
      <c r="EZ159" s="835"/>
      <c r="FA159" s="835"/>
      <c r="FB159" s="835"/>
      <c r="FC159" s="835"/>
      <c r="FD159" s="835"/>
      <c r="FE159" s="835"/>
      <c r="FF159" s="835"/>
      <c r="FG159" s="835"/>
      <c r="FH159" s="835"/>
      <c r="FI159" s="835"/>
      <c r="FJ159" s="835"/>
      <c r="FK159" s="835"/>
      <c r="FL159" s="835"/>
      <c r="FM159" s="835"/>
      <c r="FN159" s="835"/>
      <c r="FO159" s="835"/>
      <c r="FP159" s="835"/>
      <c r="FQ159" s="835"/>
      <c r="FR159" s="835"/>
      <c r="FS159" s="835"/>
      <c r="FT159" s="835"/>
      <c r="FU159" s="835"/>
      <c r="FV159" s="835"/>
      <c r="FW159" s="835"/>
      <c r="FX159" s="835"/>
      <c r="FY159" s="835"/>
      <c r="FZ159" s="835"/>
      <c r="GA159" s="835"/>
      <c r="GB159" s="835"/>
      <c r="GC159" s="835"/>
      <c r="GD159" s="835"/>
      <c r="GE159" s="835"/>
      <c r="GF159" s="835"/>
      <c r="GG159" s="835"/>
      <c r="GH159" s="835"/>
      <c r="GI159" s="835"/>
    </row>
    <row r="160" spans="1:191" s="892" customFormat="1" ht="12" customHeight="1">
      <c r="A160" s="1230"/>
      <c r="B160" s="1232">
        <v>7</v>
      </c>
      <c r="C160" s="1234">
        <v>2</v>
      </c>
      <c r="D160" s="1236"/>
      <c r="E160" s="1237"/>
      <c r="F160" s="1237"/>
      <c r="G160" s="1237"/>
      <c r="H160" s="1237"/>
      <c r="I160" s="1237"/>
      <c r="J160" s="1237"/>
      <c r="K160" s="1256" t="str">
        <f>IF(TRIM(入力1!A160)&lt;&gt;"",入力1!A160,"")</f>
        <v/>
      </c>
      <c r="L160" s="1258">
        <f>IF(TRIM(入力1!B160)&lt;&gt;"",入力1!B160,"")</f>
        <v>7</v>
      </c>
      <c r="M160" s="1260">
        <f>C160</f>
        <v>2</v>
      </c>
      <c r="N160" s="1184"/>
      <c r="O160" s="1262"/>
      <c r="P160" s="1262"/>
      <c r="Q160" s="1264"/>
      <c r="R160" s="1265"/>
      <c r="S160" s="1254"/>
      <c r="T160" s="1282"/>
      <c r="U160" s="1283"/>
      <c r="V160" s="1272"/>
      <c r="W160" s="1273"/>
      <c r="X160" s="1272"/>
      <c r="Y160" s="1273"/>
      <c r="Z160" s="1272"/>
      <c r="AA160" s="1273"/>
      <c r="AB160" s="1276"/>
      <c r="AC160" s="1277"/>
      <c r="AD160" s="1277"/>
      <c r="AE160" s="1278"/>
      <c r="AF160" s="1217"/>
      <c r="AG160" s="1218"/>
      <c r="AH160" s="1218"/>
      <c r="AI160" s="1219"/>
      <c r="AJ160" s="1217"/>
      <c r="AK160" s="1218"/>
      <c r="AL160" s="1218"/>
      <c r="AM160" s="1219"/>
      <c r="AN160" s="1217"/>
      <c r="AO160" s="1218"/>
      <c r="AP160" s="1218"/>
      <c r="AQ160" s="1219"/>
      <c r="AR160" s="1240"/>
      <c r="AS160" s="1241"/>
      <c r="AT160" s="1241"/>
      <c r="AU160" s="1241"/>
      <c r="AV160" s="1242"/>
      <c r="AW160" s="1188"/>
      <c r="AX160" s="1189"/>
      <c r="AY160" s="1189"/>
      <c r="AZ160" s="1189"/>
      <c r="BA160" s="1189"/>
      <c r="BB160" s="1189"/>
      <c r="BC160" s="1190"/>
      <c r="BD160" s="1188"/>
      <c r="BE160" s="1189"/>
      <c r="BF160" s="1189"/>
      <c r="BG160" s="1189"/>
      <c r="BH160" s="1189"/>
      <c r="BI160" s="1189"/>
      <c r="BJ160" s="1190"/>
      <c r="BK160" s="1077" t="str">
        <f>IF(TRIM(入力2!AL158)&lt;&gt;"",IF(入力2!AL158&gt;=100000,MID(TEXT(入力2!AL158,"000000"),1,1),""),"")</f>
        <v/>
      </c>
      <c r="BL160" s="1063" t="str">
        <f>IF(TRIM(入力2!AL158)&lt;&gt;"",IF(入力2!AL158&gt;=10000,MID(TEXT(入力2!AL158,"000000"),2,1),""),"")</f>
        <v/>
      </c>
      <c r="BM160" s="1063" t="str">
        <f>IF(TRIM(入力2!AL158)&lt;&gt;"",IF(入力2!AL158&gt;=1000,MID(TEXT(入力2!AL158,"000000"),3,1),""),"")</f>
        <v/>
      </c>
      <c r="BN160" s="1063" t="str">
        <f>IF(TRIM(入力2!AL158)&lt;&gt;"",IF(入力2!AL158&gt;=100,MID(TEXT(入力2!AL158,"000000"),4,1),""),"")</f>
        <v/>
      </c>
      <c r="BO160" s="1063" t="str">
        <f>IF(TRIM(入力2!AL158)&lt;&gt;"",IF(入力2!AL158&gt;=10,MID(TEXT(入力2!AL158,"000000"),5,1),""),"")</f>
        <v/>
      </c>
      <c r="BP160" s="1079" t="str">
        <f>IF(TRIM(入力2!AL158)&lt;&gt;"",IF(入力2!AL158&gt;=0,MID(TEXT(入力2!AL158,"000000"),6,1),""),"0")</f>
        <v>0</v>
      </c>
      <c r="BQ160" s="1077" t="str">
        <f>IF(TRIM(入力2!AM158)&lt;&gt;"",IF(入力2!AM158&gt;=100000,MID(TEXT(入力2!AM158,"000000"),1,1),""),"")</f>
        <v/>
      </c>
      <c r="BR160" s="1063" t="str">
        <f>IF(TRIM(入力2!AM158)&lt;&gt;"",IF(入力2!AM158&gt;=10000,MID(TEXT(入力2!AM158,"000000"),2,1),""),"")</f>
        <v/>
      </c>
      <c r="BS160" s="1063" t="str">
        <f>IF(TRIM(入力2!AM158)&lt;&gt;"",IF(入力2!AM158&gt;=1000,MID(TEXT(入力2!AM158,"000000"),3,1),""),"")</f>
        <v/>
      </c>
      <c r="BT160" s="1063" t="str">
        <f>IF(TRIM(入力2!AM158)&lt;&gt;"",IF(入力2!AM158&gt;=100,MID(TEXT(入力2!AM158,"000000"),4,1),""),"")</f>
        <v/>
      </c>
      <c r="BU160" s="1063" t="str">
        <f>IF(TRIM(入力2!AM158)&lt;&gt;"",IF(入力2!AM158&gt;=10,MID(TEXT(入力2!AM158,"000000"),5,1),""),"")</f>
        <v/>
      </c>
      <c r="BV160" s="1079" t="str">
        <f>IF(TRIM(入力2!AM158)&lt;&gt;"",IF(入力2!AM158&gt;=0,MID(TEXT(入力2!AM158,"000000"),6,1),""),"0")</f>
        <v>0</v>
      </c>
      <c r="BW160" s="1095" t="str">
        <f>IF(TRIM(SUM(入力2!AJ158:AK158))&lt;&gt;"",IF(SUM(入力2!AJ158:AK158)&gt;=100000,MID(TEXT(SUM(入力2!AJ158:AK158),"000000"),1,1),""),"")</f>
        <v/>
      </c>
      <c r="BX160" s="1063" t="str">
        <f>IF(TRIM(SUM(入力2!AJ158:AK158))&lt;&gt;"",IF(SUM(入力2!AJ158:AK158)&gt;=10000,MID(TEXT(SUM(入力2!AJ158:AK158),"000000"),2,1),""),"")</f>
        <v/>
      </c>
      <c r="BY160" s="1063" t="str">
        <f>IF(TRIM(SUM(入力2!AJ158:AK158))&lt;&gt;"",IF(SUM(入力2!AJ158:AK158)&gt;=1000,MID(TEXT(SUM(入力2!AJ158:AK158),"000000"),3,1),""),"")</f>
        <v/>
      </c>
      <c r="BZ160" s="1063" t="str">
        <f>IF(TRIM(SUM(入力2!AJ158:AK158))&lt;&gt;"",IF(SUM(入力2!AJ158:AK158)&gt;=100,MID(TEXT(SUM(入力2!AJ158:AK158),"000000"),4,1),""),"")</f>
        <v/>
      </c>
      <c r="CA160" s="1063" t="str">
        <f>IF(TRIM(SUM(入力2!AJ158:AK158))&lt;&gt;"",IF(SUM(入力2!AJ158:AK158)&gt;=10,MID(TEXT(SUM(入力2!AJ158:AK158),"000000"),5,1),""),"")</f>
        <v/>
      </c>
      <c r="CB160" s="1109" t="str">
        <f>IF(TRIM(SUM(入力2!AJ158:AK158))&lt;&gt;"",IF(SUM(入力2!AJ158:AK158)&gt;=0,MID(TEXT(SUM(入力2!AJ158:AK158),"000000"),6,1),""),"0")</f>
        <v>0</v>
      </c>
      <c r="CC160" s="1095" t="str">
        <f>IF(TRIM(入力3!$AF84)&lt;&gt;"",IF(入力3!$AF84&gt;=10000000,MID(TEXT(入力3!$AF84,"00000000"),1,1),""),"")</f>
        <v/>
      </c>
      <c r="CD160" s="1097" t="str">
        <f>IF(TRIM(入力3!$AF84)&lt;&gt;"",IF(入力3!$AF84&gt;=1000000,MID(TEXT(入力3!$AF84,"00000000"),2,1),""),"")</f>
        <v/>
      </c>
      <c r="CE160" s="1059" t="str">
        <f>IF(TRIM(入力3!$AF84)&lt;&gt;"",IF(入力3!$AF84&gt;=100000,MID(TEXT(入力3!$AF84,"00000000"),3,1),""),"")</f>
        <v/>
      </c>
      <c r="CF160" s="1059" t="str">
        <f>IF(TRIM(入力3!$AF84)&lt;&gt;"",IF(入力3!$AF84&gt;=10000,MID(TEXT(入力3!$AF84,"00000000"),4,1),""),"")</f>
        <v/>
      </c>
      <c r="CG160" s="1059" t="str">
        <f>IF(TRIM(入力3!$AF84)&lt;&gt;"",IF(入力3!$AF84&gt;=1000,MID(TEXT(入力3!$AF84,"00000000"),5,1),""),"")</f>
        <v/>
      </c>
      <c r="CH160" s="1059" t="str">
        <f>IF(TRIM(入力3!$AF84)&lt;&gt;"",IF(入力3!$AF84&gt;=100,MID(TEXT(入力3!$AF84,"00000000"),6,1),""),"")</f>
        <v/>
      </c>
      <c r="CI160" s="1059" t="str">
        <f>IF(TRIM(入力3!$AF84)&lt;&gt;"",IF(入力3!$AF84&gt;=10,MID(TEXT(入力3!$AF84,"00000000"),7,1),""),"")</f>
        <v/>
      </c>
      <c r="CJ160" s="1093" t="str">
        <f>IF(TRIM(入力3!$AF84)&lt;&gt;"",IF(入力3!$AF84&gt;=1,MID(TEXT(入力3!$AF84,"00000000"),8,1),""),"0")</f>
        <v>0</v>
      </c>
      <c r="CK160" s="1060" t="str">
        <f>IF(TRIM(SUMIF(入力3!$AA$9:$AE$9,"インフレ手当",入力3!AA84:AE84))&lt;&gt;"",IF(SUMIF(入力3!$AA$9:$AE$9,"インフレ手当",入力3!AA84:AE84)&gt;=1000000,MID(TEXT(SUMIF(入力3!$AA$9:$AE$9,"インフレ手当",入力3!AA84:AE84),"00000000"),2,1),""),"")</f>
        <v/>
      </c>
      <c r="CL160" s="1059" t="str">
        <f>IF(TRIM(SUMIF(入力3!$AA$9:$AE$9,"インフレ手当",入力3!AA84:AE84))&lt;&gt;"",IF(SUMIF(入力3!$AA$9:$AE$9,"インフレ手当",入力3!AA84:AE84)&gt;=100000,MID(TEXT(SUMIF(入力3!$AA$9:$AE$9,"インフレ手当",入力3!AA84:AE84),"00000000"),3,1),""),"")</f>
        <v/>
      </c>
      <c r="CM160" s="1059" t="str">
        <f>IF(TRIM(SUMIF(入力3!$AA$9:$AE$9,"インフレ手当",入力3!AA84:AE84))&lt;&gt;"",IF(SUMIF(入力3!$AA$9:$AE$9,"インフレ手当",入力3!AA84:AE84)&gt;=10000,MID(TEXT(SUMIF(入力3!$AA$9:$AE$9,"インフレ手当",入力3!AA84:AE84),"00000000"),4,1),""),"")</f>
        <v/>
      </c>
      <c r="CN160" s="1059" t="str">
        <f>IF(TRIM(SUMIF(入力3!$AA$9:$AE$9,"インフレ手当",入力3!AA84:AE84))&lt;&gt;"",IF(SUMIF(入力3!$AA$9:$AE$9,"インフレ手当",入力3!AA84:AE84)&gt;=1000,MID(TEXT(SUMIF(入力3!$AA$9:$AE$9,"インフレ手当",入力3!AA84:AE84),"00000000"),5,1),""),"")</f>
        <v/>
      </c>
      <c r="CO160" s="1059" t="str">
        <f>IF(TRIM(SUMIF(入力3!$AA$9:$AE$9,"インフレ手当",入力3!AA84:AE84))&lt;&gt;"",IF(SUMIF(入力3!$AA$9:$AE$9,"インフレ手当",入力3!AA84:AE84)&gt;=100,MID(TEXT(SUMIF(入力3!$AA$9:$AE$9,"インフレ手当",入力3!AA84:AE84),"00000000"),6,1),""),"")</f>
        <v/>
      </c>
      <c r="CP160" s="1059" t="str">
        <f>IF(TRIM(SUMIF(入力3!$AA$9:$AE$9,"インフレ手当",入力3!AA84:AE84))&lt;&gt;"",IF(SUMIF(入力3!$AA$9:$AE$9,"インフレ手当",入力3!AA84:AE84)&gt;=10,MID(TEXT(SUMIF(入力3!$AA$9:$AE$9,"インフレ手当",入力3!AA84:AE84),"00000000"),7,1),""),"")</f>
        <v/>
      </c>
      <c r="CQ160" s="1076" t="str">
        <f>IF(TRIM(SUMIF(入力3!$AA$9:$AE$9,"インフレ手当",入力3!AA84:AE84))&lt;&gt;"",IF(SUMIF(入力3!$AA$9:$AE$9,"インフレ手当",入力3!AA84:AE84)&gt;=1,MID(TEXT(SUMIF(入力3!$AA$9:$AE$9,"インフレ手当",入力3!AA84:AE84),"00000000"),8,1),""),"0")</f>
        <v/>
      </c>
      <c r="CR160" s="1077" t="str">
        <f>IF(EO161=0,"-",IF(TRIM(入力3!Z84)&lt;&gt;"",IF(入力3!Z84&gt;=100,MID(TEXT(入力3!Z84,"000"),1,1),""),"-"))</f>
        <v>-</v>
      </c>
      <c r="CS160" s="1063" t="str">
        <f>IF(EO161=0,"-",IF(TRIM(入力3!Z84)&lt;&gt;"",IF(入力3!Z84&gt;=10,MID(TEXT(入力3!Z84,"000"),2,1),""),"-"))</f>
        <v>-</v>
      </c>
      <c r="CT160" s="1079" t="str">
        <f>IF(EO161=0,"-",IF(TRIM(入力3!Z84)&lt;&gt;"",IF(入力3!Z84&gt;=1,MID(TEXT(入力3!Z84,"000"),3,1),""),"-"))</f>
        <v>-</v>
      </c>
      <c r="CU160" s="1067"/>
      <c r="CV160" s="1068"/>
      <c r="CW160" s="1069"/>
      <c r="CX160" s="1205"/>
      <c r="CY160" s="1206"/>
      <c r="CZ160" s="1207"/>
      <c r="DA160" s="1188"/>
      <c r="DB160" s="1189"/>
      <c r="DC160" s="1189"/>
      <c r="DD160" s="1189"/>
      <c r="DE160" s="1190"/>
      <c r="DF160" s="1184"/>
      <c r="DG160" s="1188"/>
      <c r="DH160" s="1189"/>
      <c r="DI160" s="1189"/>
      <c r="DJ160" s="1190"/>
      <c r="DK160" s="1184"/>
      <c r="DL160" s="1188"/>
      <c r="DM160" s="1189"/>
      <c r="DN160" s="1189"/>
      <c r="DO160" s="1189"/>
      <c r="DP160" s="1190"/>
      <c r="DQ160" s="1184"/>
      <c r="DR160" s="1188"/>
      <c r="DS160" s="1189"/>
      <c r="DT160" s="1189"/>
      <c r="DU160" s="1189"/>
      <c r="DV160" s="1189"/>
      <c r="DW160" s="1026"/>
      <c r="DX160" s="865"/>
      <c r="DY160" s="865"/>
      <c r="DZ160" s="865"/>
      <c r="EA160" s="865"/>
      <c r="EB160" s="865"/>
      <c r="EC160" s="865"/>
      <c r="ED160" s="865"/>
      <c r="EE160" s="865"/>
      <c r="EF160" s="865"/>
      <c r="EG160" s="865"/>
      <c r="EH160" s="872"/>
      <c r="EI160" s="872"/>
      <c r="EJ160" s="862"/>
      <c r="EK160" s="862"/>
      <c r="EL160" s="865"/>
      <c r="EM160" s="865"/>
      <c r="EN160" s="865"/>
      <c r="EO160" s="865"/>
      <c r="EP160" s="835"/>
      <c r="EQ160" s="835"/>
      <c r="ER160" s="835"/>
      <c r="ES160" s="835"/>
      <c r="ET160" s="835"/>
      <c r="EU160" s="835"/>
      <c r="EV160" s="835"/>
      <c r="EW160" s="835"/>
      <c r="EX160" s="835"/>
      <c r="EY160" s="835"/>
      <c r="EZ160" s="835"/>
      <c r="FA160" s="835"/>
      <c r="FB160" s="835"/>
      <c r="FC160" s="835"/>
      <c r="FD160" s="835"/>
      <c r="FE160" s="835"/>
      <c r="FF160" s="835"/>
      <c r="FG160" s="835"/>
      <c r="FH160" s="835"/>
      <c r="FI160" s="835"/>
      <c r="FJ160" s="835"/>
      <c r="FK160" s="835"/>
      <c r="FL160" s="835"/>
      <c r="FM160" s="835"/>
      <c r="FN160" s="835"/>
      <c r="FO160" s="835"/>
      <c r="FP160" s="835"/>
      <c r="FQ160" s="835"/>
      <c r="FR160" s="835"/>
      <c r="FS160" s="835"/>
      <c r="FT160" s="835"/>
      <c r="FU160" s="835"/>
      <c r="FV160" s="835"/>
      <c r="FW160" s="835"/>
      <c r="FX160" s="835"/>
      <c r="FY160" s="835"/>
      <c r="FZ160" s="835"/>
      <c r="GA160" s="835"/>
      <c r="GB160" s="835"/>
      <c r="GC160" s="835"/>
      <c r="GD160" s="835"/>
      <c r="GE160" s="835"/>
      <c r="GF160" s="835"/>
      <c r="GG160" s="835"/>
      <c r="GH160" s="835"/>
      <c r="GI160" s="835"/>
    </row>
    <row r="161" spans="1:191" s="892" customFormat="1" ht="12" customHeight="1">
      <c r="A161" s="1231"/>
      <c r="B161" s="1233"/>
      <c r="C161" s="1235"/>
      <c r="D161" s="1238"/>
      <c r="E161" s="1239"/>
      <c r="F161" s="1239"/>
      <c r="G161" s="1239"/>
      <c r="H161" s="1239"/>
      <c r="I161" s="1239"/>
      <c r="J161" s="1239"/>
      <c r="K161" s="1256"/>
      <c r="L161" s="1258"/>
      <c r="M161" s="1279"/>
      <c r="N161" s="1199"/>
      <c r="O161" s="1262"/>
      <c r="P161" s="1262"/>
      <c r="Q161" s="1280"/>
      <c r="R161" s="1281"/>
      <c r="S161" s="1294"/>
      <c r="T161" s="1282"/>
      <c r="U161" s="1283"/>
      <c r="V161" s="1284"/>
      <c r="W161" s="1285"/>
      <c r="X161" s="1284"/>
      <c r="Y161" s="1285"/>
      <c r="Z161" s="1284"/>
      <c r="AA161" s="1285"/>
      <c r="AB161" s="1227"/>
      <c r="AC161" s="1228"/>
      <c r="AD161" s="1228"/>
      <c r="AE161" s="1229"/>
      <c r="AF161" s="1286"/>
      <c r="AG161" s="1287"/>
      <c r="AH161" s="1287"/>
      <c r="AI161" s="1288"/>
      <c r="AJ161" s="1286"/>
      <c r="AK161" s="1287"/>
      <c r="AL161" s="1287"/>
      <c r="AM161" s="1288"/>
      <c r="AN161" s="1286"/>
      <c r="AO161" s="1287"/>
      <c r="AP161" s="1287"/>
      <c r="AQ161" s="1288"/>
      <c r="AR161" s="1291"/>
      <c r="AS161" s="1292"/>
      <c r="AT161" s="1292"/>
      <c r="AU161" s="1292"/>
      <c r="AV161" s="1293"/>
      <c r="AW161" s="1196"/>
      <c r="AX161" s="1197"/>
      <c r="AY161" s="1197"/>
      <c r="AZ161" s="1197"/>
      <c r="BA161" s="1197"/>
      <c r="BB161" s="1197"/>
      <c r="BC161" s="1198"/>
      <c r="BD161" s="1196"/>
      <c r="BE161" s="1197"/>
      <c r="BF161" s="1197"/>
      <c r="BG161" s="1197"/>
      <c r="BH161" s="1197"/>
      <c r="BI161" s="1197"/>
      <c r="BJ161" s="1198"/>
      <c r="BK161" s="1078"/>
      <c r="BL161" s="1064"/>
      <c r="BM161" s="1064"/>
      <c r="BN161" s="1064"/>
      <c r="BO161" s="1064"/>
      <c r="BP161" s="1080"/>
      <c r="BQ161" s="1078"/>
      <c r="BR161" s="1064"/>
      <c r="BS161" s="1064"/>
      <c r="BT161" s="1064"/>
      <c r="BU161" s="1064"/>
      <c r="BV161" s="1080"/>
      <c r="BW161" s="1096"/>
      <c r="BX161" s="1064"/>
      <c r="BY161" s="1064"/>
      <c r="BZ161" s="1064"/>
      <c r="CA161" s="1064"/>
      <c r="CB161" s="1110"/>
      <c r="CC161" s="1096"/>
      <c r="CD161" s="1098"/>
      <c r="CE161" s="1059"/>
      <c r="CF161" s="1059"/>
      <c r="CG161" s="1059"/>
      <c r="CH161" s="1059"/>
      <c r="CI161" s="1059"/>
      <c r="CJ161" s="1093"/>
      <c r="CK161" s="1060"/>
      <c r="CL161" s="1059"/>
      <c r="CM161" s="1059"/>
      <c r="CN161" s="1059"/>
      <c r="CO161" s="1059"/>
      <c r="CP161" s="1059"/>
      <c r="CQ161" s="1076"/>
      <c r="CR161" s="1078"/>
      <c r="CS161" s="1064"/>
      <c r="CT161" s="1080"/>
      <c r="CU161" s="1070"/>
      <c r="CV161" s="1071"/>
      <c r="CW161" s="1072"/>
      <c r="CX161" s="1208"/>
      <c r="CY161" s="1209"/>
      <c r="CZ161" s="1210"/>
      <c r="DA161" s="1196"/>
      <c r="DB161" s="1197"/>
      <c r="DC161" s="1197"/>
      <c r="DD161" s="1197"/>
      <c r="DE161" s="1198"/>
      <c r="DF161" s="1199"/>
      <c r="DG161" s="1196"/>
      <c r="DH161" s="1197"/>
      <c r="DI161" s="1197"/>
      <c r="DJ161" s="1198"/>
      <c r="DK161" s="1199"/>
      <c r="DL161" s="1196"/>
      <c r="DM161" s="1197"/>
      <c r="DN161" s="1197"/>
      <c r="DO161" s="1197"/>
      <c r="DP161" s="1198"/>
      <c r="DQ161" s="1199"/>
      <c r="DR161" s="1196"/>
      <c r="DS161" s="1197"/>
      <c r="DT161" s="1197"/>
      <c r="DU161" s="1197"/>
      <c r="DV161" s="1197"/>
      <c r="DW161" s="1026"/>
      <c r="DX161" s="865"/>
      <c r="DY161" s="865"/>
      <c r="DZ161" s="865"/>
      <c r="EA161" s="865"/>
      <c r="EB161" s="865"/>
      <c r="EC161" s="865"/>
      <c r="ED161" s="865"/>
      <c r="EE161" s="865"/>
      <c r="EF161" s="865"/>
      <c r="EG161" s="865"/>
      <c r="EH161" s="865"/>
      <c r="EI161" s="872"/>
      <c r="EJ161" s="862"/>
      <c r="EK161" s="862"/>
      <c r="EL161" s="865">
        <f t="shared" ref="EL161" si="118">IF(OR(CU160=99.9,CU160=""),0,1)</f>
        <v>0</v>
      </c>
      <c r="EM161" s="865"/>
      <c r="EN161" s="865">
        <f>IF(入力3!AF84=" ",0,1)</f>
        <v>0</v>
      </c>
      <c r="EO161" s="865">
        <f>IF(EL161+EN161=0,0,1)</f>
        <v>0</v>
      </c>
      <c r="EP161" s="835"/>
      <c r="EQ161" s="835"/>
      <c r="ER161" s="835"/>
      <c r="ES161" s="835"/>
      <c r="ET161" s="835"/>
      <c r="EU161" s="835"/>
      <c r="EV161" s="835"/>
      <c r="EW161" s="835"/>
      <c r="EX161" s="835"/>
      <c r="EY161" s="835"/>
      <c r="EZ161" s="835"/>
      <c r="FA161" s="835"/>
      <c r="FB161" s="835"/>
      <c r="FC161" s="835"/>
      <c r="FD161" s="835"/>
      <c r="FE161" s="835"/>
      <c r="FF161" s="835"/>
      <c r="FG161" s="835"/>
      <c r="FH161" s="835"/>
      <c r="FI161" s="835"/>
      <c r="FJ161" s="835"/>
      <c r="FK161" s="835"/>
      <c r="FL161" s="835"/>
      <c r="FM161" s="835"/>
      <c r="FN161" s="835"/>
      <c r="FO161" s="835"/>
      <c r="FP161" s="835"/>
      <c r="FQ161" s="835"/>
      <c r="FR161" s="835"/>
      <c r="FS161" s="835"/>
      <c r="FT161" s="835"/>
      <c r="FU161" s="835"/>
      <c r="FV161" s="835"/>
      <c r="FW161" s="835"/>
      <c r="FX161" s="835"/>
      <c r="FY161" s="835"/>
      <c r="FZ161" s="835"/>
      <c r="GA161" s="835"/>
      <c r="GB161" s="835"/>
      <c r="GC161" s="835"/>
      <c r="GD161" s="835"/>
      <c r="GE161" s="835"/>
      <c r="GF161" s="835"/>
      <c r="GG161" s="835"/>
      <c r="GH161" s="835"/>
      <c r="GI161" s="835"/>
    </row>
    <row r="162" spans="1:191" s="892" customFormat="1" ht="12" customHeight="1">
      <c r="A162" s="1230"/>
      <c r="B162" s="1232">
        <v>7</v>
      </c>
      <c r="C162" s="1234">
        <v>3</v>
      </c>
      <c r="D162" s="1236"/>
      <c r="E162" s="1237"/>
      <c r="F162" s="1237"/>
      <c r="G162" s="1237"/>
      <c r="H162" s="1237"/>
      <c r="I162" s="1237"/>
      <c r="J162" s="1237"/>
      <c r="K162" s="1256" t="str">
        <f>IF(TRIM(入力1!A162)&lt;&gt;"",入力1!A162,"")</f>
        <v/>
      </c>
      <c r="L162" s="1258">
        <f>IF(TRIM(入力1!B162)&lt;&gt;"",入力1!B162,"")</f>
        <v>7</v>
      </c>
      <c r="M162" s="1260">
        <f>C162</f>
        <v>3</v>
      </c>
      <c r="N162" s="1184"/>
      <c r="O162" s="1262"/>
      <c r="P162" s="1262"/>
      <c r="Q162" s="1264"/>
      <c r="R162" s="1265"/>
      <c r="S162" s="1254"/>
      <c r="T162" s="1282"/>
      <c r="U162" s="1283"/>
      <c r="V162" s="1272"/>
      <c r="W162" s="1273"/>
      <c r="X162" s="1272"/>
      <c r="Y162" s="1273"/>
      <c r="Z162" s="1272"/>
      <c r="AA162" s="1273"/>
      <c r="AB162" s="1276"/>
      <c r="AC162" s="1277"/>
      <c r="AD162" s="1277"/>
      <c r="AE162" s="1278"/>
      <c r="AF162" s="1217"/>
      <c r="AG162" s="1218"/>
      <c r="AH162" s="1218"/>
      <c r="AI162" s="1219"/>
      <c r="AJ162" s="1217"/>
      <c r="AK162" s="1218"/>
      <c r="AL162" s="1218"/>
      <c r="AM162" s="1219"/>
      <c r="AN162" s="1217"/>
      <c r="AO162" s="1218"/>
      <c r="AP162" s="1218"/>
      <c r="AQ162" s="1219"/>
      <c r="AR162" s="1240"/>
      <c r="AS162" s="1241"/>
      <c r="AT162" s="1241"/>
      <c r="AU162" s="1241"/>
      <c r="AV162" s="1242"/>
      <c r="AW162" s="1188"/>
      <c r="AX162" s="1189"/>
      <c r="AY162" s="1189"/>
      <c r="AZ162" s="1189"/>
      <c r="BA162" s="1189"/>
      <c r="BB162" s="1189"/>
      <c r="BC162" s="1190"/>
      <c r="BD162" s="1188"/>
      <c r="BE162" s="1189"/>
      <c r="BF162" s="1189"/>
      <c r="BG162" s="1189"/>
      <c r="BH162" s="1189"/>
      <c r="BI162" s="1189"/>
      <c r="BJ162" s="1190"/>
      <c r="BK162" s="1077" t="str">
        <f>IF(TRIM(入力2!AL160)&lt;&gt;"",IF(入力2!AL160&gt;=100000,MID(TEXT(入力2!AL160,"000000"),1,1),""),"")</f>
        <v/>
      </c>
      <c r="BL162" s="1063" t="str">
        <f>IF(TRIM(入力2!AL160)&lt;&gt;"",IF(入力2!AL160&gt;=10000,MID(TEXT(入力2!AL160,"000000"),2,1),""),"")</f>
        <v/>
      </c>
      <c r="BM162" s="1063" t="str">
        <f>IF(TRIM(入力2!AL160)&lt;&gt;"",IF(入力2!AL160&gt;=1000,MID(TEXT(入力2!AL160,"000000"),3,1),""),"")</f>
        <v/>
      </c>
      <c r="BN162" s="1063" t="str">
        <f>IF(TRIM(入力2!AL160)&lt;&gt;"",IF(入力2!AL160&gt;=100,MID(TEXT(入力2!AL160,"000000"),4,1),""),"")</f>
        <v/>
      </c>
      <c r="BO162" s="1063" t="str">
        <f>IF(TRIM(入力2!AL160)&lt;&gt;"",IF(入力2!AL160&gt;=10,MID(TEXT(入力2!AL160,"000000"),5,1),""),"")</f>
        <v/>
      </c>
      <c r="BP162" s="1079" t="str">
        <f>IF(TRIM(入力2!AL160)&lt;&gt;"",IF(入力2!AL160&gt;=0,MID(TEXT(入力2!AL160,"000000"),6,1),""),"0")</f>
        <v>0</v>
      </c>
      <c r="BQ162" s="1077" t="str">
        <f>IF(TRIM(入力2!AM160)&lt;&gt;"",IF(入力2!AM160&gt;=100000,MID(TEXT(入力2!AM160,"000000"),1,1),""),"")</f>
        <v/>
      </c>
      <c r="BR162" s="1063" t="str">
        <f>IF(TRIM(入力2!AM160)&lt;&gt;"",IF(入力2!AM160&gt;=10000,MID(TEXT(入力2!AM160,"000000"),2,1),""),"")</f>
        <v/>
      </c>
      <c r="BS162" s="1063" t="str">
        <f>IF(TRIM(入力2!AM160)&lt;&gt;"",IF(入力2!AM160&gt;=1000,MID(TEXT(入力2!AM160,"000000"),3,1),""),"")</f>
        <v/>
      </c>
      <c r="BT162" s="1063" t="str">
        <f>IF(TRIM(入力2!AM160)&lt;&gt;"",IF(入力2!AM160&gt;=100,MID(TEXT(入力2!AM160,"000000"),4,1),""),"")</f>
        <v/>
      </c>
      <c r="BU162" s="1063" t="str">
        <f>IF(TRIM(入力2!AM160)&lt;&gt;"",IF(入力2!AM160&gt;=10,MID(TEXT(入力2!AM160,"000000"),5,1),""),"")</f>
        <v/>
      </c>
      <c r="BV162" s="1079" t="str">
        <f>IF(TRIM(入力2!AM160)&lt;&gt;"",IF(入力2!AM160&gt;=0,MID(TEXT(入力2!AM160,"000000"),6,1),""),"0")</f>
        <v>0</v>
      </c>
      <c r="BW162" s="1095" t="str">
        <f>IF(TRIM(SUM(入力2!AJ160:AK160))&lt;&gt;"",IF(SUM(入力2!AJ160:AK160)&gt;=100000,MID(TEXT(SUM(入力2!AJ160:AK160),"000000"),1,1),""),"")</f>
        <v/>
      </c>
      <c r="BX162" s="1063" t="str">
        <f>IF(TRIM(SUM(入力2!AJ160:AK160))&lt;&gt;"",IF(SUM(入力2!AJ160:AK160)&gt;=10000,MID(TEXT(SUM(入力2!AJ160:AK160),"000000"),2,1),""),"")</f>
        <v/>
      </c>
      <c r="BY162" s="1063" t="str">
        <f>IF(TRIM(SUM(入力2!AJ160:AK160))&lt;&gt;"",IF(SUM(入力2!AJ160:AK160)&gt;=1000,MID(TEXT(SUM(入力2!AJ160:AK160),"000000"),3,1),""),"")</f>
        <v/>
      </c>
      <c r="BZ162" s="1063" t="str">
        <f>IF(TRIM(SUM(入力2!AJ160:AK160))&lt;&gt;"",IF(SUM(入力2!AJ160:AK160)&gt;=100,MID(TEXT(SUM(入力2!AJ160:AK160),"000000"),4,1),""),"")</f>
        <v/>
      </c>
      <c r="CA162" s="1063" t="str">
        <f>IF(TRIM(SUM(入力2!AJ160:AK160))&lt;&gt;"",IF(SUM(入力2!AJ160:AK160)&gt;=10,MID(TEXT(SUM(入力2!AJ160:AK160),"000000"),5,1),""),"")</f>
        <v/>
      </c>
      <c r="CB162" s="1109" t="str">
        <f>IF(TRIM(SUM(入力2!AJ160:AK160))&lt;&gt;"",IF(SUM(入力2!AJ160:AK160)&gt;=0,MID(TEXT(SUM(入力2!AJ160:AK160),"000000"),6,1),""),"0")</f>
        <v>0</v>
      </c>
      <c r="CC162" s="1095" t="str">
        <f>IF(TRIM(入力3!$AF85)&lt;&gt;"",IF(入力3!$AF85&gt;=10000000,MID(TEXT(入力3!$AF85,"00000000"),1,1),""),"")</f>
        <v/>
      </c>
      <c r="CD162" s="1097" t="str">
        <f>IF(TRIM(入力3!$AF85)&lt;&gt;"",IF(入力3!$AF85&gt;=1000000,MID(TEXT(入力3!$AF85,"00000000"),2,1),""),"")</f>
        <v/>
      </c>
      <c r="CE162" s="1059" t="str">
        <f>IF(TRIM(入力3!$AF85)&lt;&gt;"",IF(入力3!$AF85&gt;=100000,MID(TEXT(入力3!$AF85,"00000000"),3,1),""),"")</f>
        <v/>
      </c>
      <c r="CF162" s="1059" t="str">
        <f>IF(TRIM(入力3!$AF85)&lt;&gt;"",IF(入力3!$AF85&gt;=10000,MID(TEXT(入力3!$AF85,"00000000"),4,1),""),"")</f>
        <v/>
      </c>
      <c r="CG162" s="1059" t="str">
        <f>IF(TRIM(入力3!$AF85)&lt;&gt;"",IF(入力3!$AF85&gt;=1000,MID(TEXT(入力3!$AF85,"00000000"),5,1),""),"")</f>
        <v/>
      </c>
      <c r="CH162" s="1059" t="str">
        <f>IF(TRIM(入力3!$AF85)&lt;&gt;"",IF(入力3!$AF85&gt;=100,MID(TEXT(入力3!$AF85,"00000000"),6,1),""),"")</f>
        <v/>
      </c>
      <c r="CI162" s="1059" t="str">
        <f>IF(TRIM(入力3!$AF85)&lt;&gt;"",IF(入力3!$AF85&gt;=10,MID(TEXT(入力3!$AF85,"00000000"),7,1),""),"")</f>
        <v/>
      </c>
      <c r="CJ162" s="1093" t="str">
        <f>IF(TRIM(入力3!$AF85)&lt;&gt;"",IF(入力3!$AF85&gt;=1,MID(TEXT(入力3!$AF85,"00000000"),8,1),""),"0")</f>
        <v>0</v>
      </c>
      <c r="CK162" s="1060" t="str">
        <f>IF(TRIM(SUMIF(入力3!$AA$9:$AE$9,"インフレ手当",入力3!AA85:AE85))&lt;&gt;"",IF(SUMIF(入力3!$AA$9:$AE$9,"インフレ手当",入力3!AA85:AE85)&gt;=1000000,MID(TEXT(SUMIF(入力3!$AA$9:$AE$9,"インフレ手当",入力3!AA85:AE85),"00000000"),2,1),""),"")</f>
        <v/>
      </c>
      <c r="CL162" s="1059" t="str">
        <f>IF(TRIM(SUMIF(入力3!$AA$9:$AE$9,"インフレ手当",入力3!AA85:AE85))&lt;&gt;"",IF(SUMIF(入力3!$AA$9:$AE$9,"インフレ手当",入力3!AA85:AE85)&gt;=100000,MID(TEXT(SUMIF(入力3!$AA$9:$AE$9,"インフレ手当",入力3!AA85:AE85),"00000000"),3,1),""),"")</f>
        <v/>
      </c>
      <c r="CM162" s="1059" t="str">
        <f>IF(TRIM(SUMIF(入力3!$AA$9:$AE$9,"インフレ手当",入力3!AA85:AE85))&lt;&gt;"",IF(SUMIF(入力3!$AA$9:$AE$9,"インフレ手当",入力3!AA85:AE85)&gt;=10000,MID(TEXT(SUMIF(入力3!$AA$9:$AE$9,"インフレ手当",入力3!AA85:AE85),"00000000"),4,1),""),"")</f>
        <v/>
      </c>
      <c r="CN162" s="1059" t="str">
        <f>IF(TRIM(SUMIF(入力3!$AA$9:$AE$9,"インフレ手当",入力3!AA85:AE85))&lt;&gt;"",IF(SUMIF(入力3!$AA$9:$AE$9,"インフレ手当",入力3!AA85:AE85)&gt;=1000,MID(TEXT(SUMIF(入力3!$AA$9:$AE$9,"インフレ手当",入力3!AA85:AE85),"00000000"),5,1),""),"")</f>
        <v/>
      </c>
      <c r="CO162" s="1059" t="str">
        <f>IF(TRIM(SUMIF(入力3!$AA$9:$AE$9,"インフレ手当",入力3!AA85:AE85))&lt;&gt;"",IF(SUMIF(入力3!$AA$9:$AE$9,"インフレ手当",入力3!AA85:AE85)&gt;=100,MID(TEXT(SUMIF(入力3!$AA$9:$AE$9,"インフレ手当",入力3!AA85:AE85),"00000000"),6,1),""),"")</f>
        <v/>
      </c>
      <c r="CP162" s="1059" t="str">
        <f>IF(TRIM(SUMIF(入力3!$AA$9:$AE$9,"インフレ手当",入力3!AA85:AE85))&lt;&gt;"",IF(SUMIF(入力3!$AA$9:$AE$9,"インフレ手当",入力3!AA85:AE85)&gt;=10,MID(TEXT(SUMIF(入力3!$AA$9:$AE$9,"インフレ手当",入力3!AA85:AE85),"00000000"),7,1),""),"")</f>
        <v/>
      </c>
      <c r="CQ162" s="1076" t="str">
        <f>IF(TRIM(SUMIF(入力3!$AA$9:$AE$9,"インフレ手当",入力3!AA85:AE85))&lt;&gt;"",IF(SUMIF(入力3!$AA$9:$AE$9,"インフレ手当",入力3!AA85:AE85)&gt;=1,MID(TEXT(SUMIF(入力3!$AA$9:$AE$9,"インフレ手当",入力3!AA85:AE85),"00000000"),8,1),""),"0")</f>
        <v/>
      </c>
      <c r="CR162" s="1077" t="str">
        <f>IF(EO163=0,"-",IF(TRIM(入力3!Z85)&lt;&gt;"",IF(入力3!Z85&gt;=100,MID(TEXT(入力3!Z85,"000"),1,1),""),"-"))</f>
        <v>-</v>
      </c>
      <c r="CS162" s="1063" t="str">
        <f>IF(EO163=0,"-",IF(TRIM(入力3!Z85)&lt;&gt;"",IF(入力3!Z85&gt;=10,MID(TEXT(入力3!Z85,"000"),2,1),""),"-"))</f>
        <v>-</v>
      </c>
      <c r="CT162" s="1079" t="str">
        <f>IF(EO163=0,"-",IF(TRIM(入力3!Z85)&lt;&gt;"",IF(入力3!Z85&gt;=1,MID(TEXT(入力3!Z85,"000"),3,1),""),"-"))</f>
        <v>-</v>
      </c>
      <c r="CU162" s="1067"/>
      <c r="CV162" s="1068"/>
      <c r="CW162" s="1069"/>
      <c r="CX162" s="1205"/>
      <c r="CY162" s="1206"/>
      <c r="CZ162" s="1207"/>
      <c r="DA162" s="1188"/>
      <c r="DB162" s="1189"/>
      <c r="DC162" s="1189"/>
      <c r="DD162" s="1189"/>
      <c r="DE162" s="1190"/>
      <c r="DF162" s="1184"/>
      <c r="DG162" s="1188"/>
      <c r="DH162" s="1189"/>
      <c r="DI162" s="1189"/>
      <c r="DJ162" s="1190"/>
      <c r="DK162" s="1184"/>
      <c r="DL162" s="1188"/>
      <c r="DM162" s="1189"/>
      <c r="DN162" s="1189"/>
      <c r="DO162" s="1189"/>
      <c r="DP162" s="1190"/>
      <c r="DQ162" s="1184"/>
      <c r="DR162" s="1188"/>
      <c r="DS162" s="1189"/>
      <c r="DT162" s="1189"/>
      <c r="DU162" s="1189"/>
      <c r="DV162" s="1189"/>
      <c r="DW162" s="1026"/>
      <c r="DX162" s="865"/>
      <c r="DY162" s="865"/>
      <c r="DZ162" s="865"/>
      <c r="EA162" s="865"/>
      <c r="EB162" s="865"/>
      <c r="EC162" s="865"/>
      <c r="ED162" s="865"/>
      <c r="EE162" s="865"/>
      <c r="EF162" s="865"/>
      <c r="EG162" s="865"/>
      <c r="EH162" s="865"/>
      <c r="EI162" s="872"/>
      <c r="EJ162" s="862"/>
      <c r="EK162" s="862"/>
      <c r="EL162" s="865"/>
      <c r="EM162" s="865"/>
      <c r="EN162" s="865"/>
      <c r="EO162" s="865"/>
      <c r="EP162" s="835"/>
      <c r="EQ162" s="835"/>
      <c r="ER162" s="835"/>
      <c r="ES162" s="835"/>
      <c r="ET162" s="835"/>
      <c r="EU162" s="835"/>
      <c r="EV162" s="835"/>
      <c r="EW162" s="835"/>
      <c r="EX162" s="835"/>
      <c r="EY162" s="835"/>
      <c r="EZ162" s="835"/>
      <c r="FA162" s="835"/>
      <c r="FB162" s="835"/>
      <c r="FC162" s="835"/>
      <c r="FD162" s="835"/>
      <c r="FE162" s="835"/>
      <c r="FF162" s="835"/>
      <c r="FG162" s="835"/>
      <c r="FH162" s="835"/>
      <c r="FI162" s="835"/>
      <c r="FJ162" s="835"/>
      <c r="FK162" s="835"/>
      <c r="FL162" s="835"/>
      <c r="FM162" s="835"/>
      <c r="FN162" s="835"/>
      <c r="FO162" s="835"/>
      <c r="FP162" s="835"/>
      <c r="FQ162" s="835"/>
      <c r="FR162" s="835"/>
      <c r="FS162" s="835"/>
      <c r="FT162" s="835"/>
      <c r="FU162" s="835"/>
      <c r="FV162" s="835"/>
      <c r="FW162" s="835"/>
      <c r="FX162" s="835"/>
      <c r="FY162" s="835"/>
      <c r="FZ162" s="835"/>
      <c r="GA162" s="835"/>
      <c r="GB162" s="835"/>
      <c r="GC162" s="835"/>
      <c r="GD162" s="835"/>
      <c r="GE162" s="835"/>
      <c r="GF162" s="835"/>
      <c r="GG162" s="835"/>
      <c r="GH162" s="835"/>
      <c r="GI162" s="835"/>
    </row>
    <row r="163" spans="1:191" s="892" customFormat="1" ht="12" customHeight="1">
      <c r="A163" s="1231"/>
      <c r="B163" s="1233"/>
      <c r="C163" s="1235"/>
      <c r="D163" s="1238"/>
      <c r="E163" s="1239"/>
      <c r="F163" s="1239"/>
      <c r="G163" s="1239"/>
      <c r="H163" s="1239"/>
      <c r="I163" s="1239"/>
      <c r="J163" s="1239"/>
      <c r="K163" s="1256"/>
      <c r="L163" s="1258"/>
      <c r="M163" s="1279"/>
      <c r="N163" s="1199"/>
      <c r="O163" s="1262"/>
      <c r="P163" s="1262"/>
      <c r="Q163" s="1280"/>
      <c r="R163" s="1281"/>
      <c r="S163" s="1294"/>
      <c r="T163" s="1282"/>
      <c r="U163" s="1283"/>
      <c r="V163" s="1284"/>
      <c r="W163" s="1285"/>
      <c r="X163" s="1284"/>
      <c r="Y163" s="1285"/>
      <c r="Z163" s="1284"/>
      <c r="AA163" s="1285"/>
      <c r="AB163" s="1227"/>
      <c r="AC163" s="1228"/>
      <c r="AD163" s="1228"/>
      <c r="AE163" s="1229"/>
      <c r="AF163" s="1286"/>
      <c r="AG163" s="1287"/>
      <c r="AH163" s="1287"/>
      <c r="AI163" s="1288"/>
      <c r="AJ163" s="1286"/>
      <c r="AK163" s="1287"/>
      <c r="AL163" s="1287"/>
      <c r="AM163" s="1288"/>
      <c r="AN163" s="1286"/>
      <c r="AO163" s="1287"/>
      <c r="AP163" s="1287"/>
      <c r="AQ163" s="1288"/>
      <c r="AR163" s="1291"/>
      <c r="AS163" s="1292"/>
      <c r="AT163" s="1292"/>
      <c r="AU163" s="1292"/>
      <c r="AV163" s="1293"/>
      <c r="AW163" s="1196"/>
      <c r="AX163" s="1197"/>
      <c r="AY163" s="1197"/>
      <c r="AZ163" s="1197"/>
      <c r="BA163" s="1197"/>
      <c r="BB163" s="1197"/>
      <c r="BC163" s="1198"/>
      <c r="BD163" s="1196"/>
      <c r="BE163" s="1197"/>
      <c r="BF163" s="1197"/>
      <c r="BG163" s="1197"/>
      <c r="BH163" s="1197"/>
      <c r="BI163" s="1197"/>
      <c r="BJ163" s="1198"/>
      <c r="BK163" s="1078"/>
      <c r="BL163" s="1064"/>
      <c r="BM163" s="1064"/>
      <c r="BN163" s="1064"/>
      <c r="BO163" s="1064"/>
      <c r="BP163" s="1080"/>
      <c r="BQ163" s="1078"/>
      <c r="BR163" s="1064"/>
      <c r="BS163" s="1064"/>
      <c r="BT163" s="1064"/>
      <c r="BU163" s="1064"/>
      <c r="BV163" s="1080"/>
      <c r="BW163" s="1096"/>
      <c r="BX163" s="1064"/>
      <c r="BY163" s="1064"/>
      <c r="BZ163" s="1064"/>
      <c r="CA163" s="1064"/>
      <c r="CB163" s="1110"/>
      <c r="CC163" s="1096"/>
      <c r="CD163" s="1098"/>
      <c r="CE163" s="1059"/>
      <c r="CF163" s="1059"/>
      <c r="CG163" s="1059"/>
      <c r="CH163" s="1059"/>
      <c r="CI163" s="1059"/>
      <c r="CJ163" s="1093"/>
      <c r="CK163" s="1060"/>
      <c r="CL163" s="1059"/>
      <c r="CM163" s="1059"/>
      <c r="CN163" s="1059"/>
      <c r="CO163" s="1059"/>
      <c r="CP163" s="1059"/>
      <c r="CQ163" s="1076"/>
      <c r="CR163" s="1078"/>
      <c r="CS163" s="1064"/>
      <c r="CT163" s="1080"/>
      <c r="CU163" s="1070"/>
      <c r="CV163" s="1071"/>
      <c r="CW163" s="1072"/>
      <c r="CX163" s="1208"/>
      <c r="CY163" s="1209"/>
      <c r="CZ163" s="1210"/>
      <c r="DA163" s="1196"/>
      <c r="DB163" s="1197"/>
      <c r="DC163" s="1197"/>
      <c r="DD163" s="1197"/>
      <c r="DE163" s="1198"/>
      <c r="DF163" s="1199"/>
      <c r="DG163" s="1196"/>
      <c r="DH163" s="1197"/>
      <c r="DI163" s="1197"/>
      <c r="DJ163" s="1198"/>
      <c r="DK163" s="1199"/>
      <c r="DL163" s="1196"/>
      <c r="DM163" s="1197"/>
      <c r="DN163" s="1197"/>
      <c r="DO163" s="1197"/>
      <c r="DP163" s="1198"/>
      <c r="DQ163" s="1199"/>
      <c r="DR163" s="1196"/>
      <c r="DS163" s="1197"/>
      <c r="DT163" s="1197"/>
      <c r="DU163" s="1197"/>
      <c r="DV163" s="1197"/>
      <c r="DW163" s="1026"/>
      <c r="DX163" s="865"/>
      <c r="DY163" s="865"/>
      <c r="DZ163" s="865"/>
      <c r="EA163" s="865"/>
      <c r="EB163" s="865"/>
      <c r="EC163" s="865"/>
      <c r="ED163" s="865"/>
      <c r="EE163" s="865"/>
      <c r="EF163" s="865"/>
      <c r="EG163" s="865"/>
      <c r="EH163" s="865"/>
      <c r="EI163" s="872"/>
      <c r="EJ163" s="862"/>
      <c r="EK163" s="862"/>
      <c r="EL163" s="865">
        <f t="shared" ref="EL163" si="119">IF(OR(CU162=99.9,CU162=""),0,1)</f>
        <v>0</v>
      </c>
      <c r="EM163" s="865"/>
      <c r="EN163" s="865">
        <f>IF(入力3!AF85=" ",0,1)</f>
        <v>0</v>
      </c>
      <c r="EO163" s="865">
        <f>IF(EL163+EN163=0,0,1)</f>
        <v>0</v>
      </c>
      <c r="EP163" s="835"/>
      <c r="EQ163" s="835"/>
      <c r="ER163" s="835"/>
      <c r="ES163" s="835"/>
      <c r="ET163" s="835"/>
      <c r="EU163" s="835"/>
      <c r="EV163" s="835"/>
      <c r="EW163" s="835"/>
      <c r="EX163" s="835"/>
      <c r="EY163" s="835"/>
      <c r="EZ163" s="835"/>
      <c r="FA163" s="835"/>
      <c r="FB163" s="835"/>
      <c r="FC163" s="835"/>
      <c r="FD163" s="835"/>
      <c r="FE163" s="835"/>
      <c r="FF163" s="835"/>
      <c r="FG163" s="835"/>
      <c r="FH163" s="835"/>
      <c r="FI163" s="835"/>
      <c r="FJ163" s="835"/>
      <c r="FK163" s="835"/>
      <c r="FL163" s="835"/>
      <c r="FM163" s="835"/>
      <c r="FN163" s="835"/>
      <c r="FO163" s="835"/>
      <c r="FP163" s="835"/>
      <c r="FQ163" s="835"/>
      <c r="FR163" s="835"/>
      <c r="FS163" s="835"/>
      <c r="FT163" s="835"/>
      <c r="FU163" s="835"/>
      <c r="FV163" s="835"/>
      <c r="FW163" s="835"/>
      <c r="FX163" s="835"/>
      <c r="FY163" s="835"/>
      <c r="FZ163" s="835"/>
      <c r="GA163" s="835"/>
      <c r="GB163" s="835"/>
      <c r="GC163" s="835"/>
      <c r="GD163" s="835"/>
      <c r="GE163" s="835"/>
      <c r="GF163" s="835"/>
      <c r="GG163" s="835"/>
      <c r="GH163" s="835"/>
      <c r="GI163" s="835"/>
    </row>
    <row r="164" spans="1:191" s="892" customFormat="1" ht="12" customHeight="1">
      <c r="A164" s="1230"/>
      <c r="B164" s="1232">
        <v>7</v>
      </c>
      <c r="C164" s="1234">
        <v>4</v>
      </c>
      <c r="D164" s="1236"/>
      <c r="E164" s="1237"/>
      <c r="F164" s="1237"/>
      <c r="G164" s="1237"/>
      <c r="H164" s="1237"/>
      <c r="I164" s="1237"/>
      <c r="J164" s="1237"/>
      <c r="K164" s="1256" t="str">
        <f>IF(TRIM(入力1!A164)&lt;&gt;"",入力1!A164,"")</f>
        <v/>
      </c>
      <c r="L164" s="1258">
        <f>IF(TRIM(入力1!B164)&lt;&gt;"",入力1!B164,"")</f>
        <v>7</v>
      </c>
      <c r="M164" s="1260">
        <f>C164</f>
        <v>4</v>
      </c>
      <c r="N164" s="1184"/>
      <c r="O164" s="1262"/>
      <c r="P164" s="1262"/>
      <c r="Q164" s="1264"/>
      <c r="R164" s="1265"/>
      <c r="S164" s="1254"/>
      <c r="T164" s="1282"/>
      <c r="U164" s="1283"/>
      <c r="V164" s="1272"/>
      <c r="W164" s="1273"/>
      <c r="X164" s="1272"/>
      <c r="Y164" s="1273"/>
      <c r="Z164" s="1272"/>
      <c r="AA164" s="1273"/>
      <c r="AB164" s="1276"/>
      <c r="AC164" s="1277"/>
      <c r="AD164" s="1277"/>
      <c r="AE164" s="1278"/>
      <c r="AF164" s="1217"/>
      <c r="AG164" s="1218"/>
      <c r="AH164" s="1218"/>
      <c r="AI164" s="1219"/>
      <c r="AJ164" s="1217"/>
      <c r="AK164" s="1218"/>
      <c r="AL164" s="1218"/>
      <c r="AM164" s="1219"/>
      <c r="AN164" s="1217"/>
      <c r="AO164" s="1218"/>
      <c r="AP164" s="1218"/>
      <c r="AQ164" s="1219"/>
      <c r="AR164" s="1240"/>
      <c r="AS164" s="1241"/>
      <c r="AT164" s="1241"/>
      <c r="AU164" s="1241"/>
      <c r="AV164" s="1242"/>
      <c r="AW164" s="1188"/>
      <c r="AX164" s="1189"/>
      <c r="AY164" s="1189"/>
      <c r="AZ164" s="1189"/>
      <c r="BA164" s="1189"/>
      <c r="BB164" s="1189"/>
      <c r="BC164" s="1190"/>
      <c r="BD164" s="1188"/>
      <c r="BE164" s="1189"/>
      <c r="BF164" s="1189"/>
      <c r="BG164" s="1189"/>
      <c r="BH164" s="1189"/>
      <c r="BI164" s="1189"/>
      <c r="BJ164" s="1190"/>
      <c r="BK164" s="1077" t="str">
        <f>IF(TRIM(入力2!AL162)&lt;&gt;"",IF(入力2!AL162&gt;=100000,MID(TEXT(入力2!AL162,"000000"),1,1),""),"")</f>
        <v/>
      </c>
      <c r="BL164" s="1063" t="str">
        <f>IF(TRIM(入力2!AL162)&lt;&gt;"",IF(入力2!AL162&gt;=10000,MID(TEXT(入力2!AL162,"000000"),2,1),""),"")</f>
        <v/>
      </c>
      <c r="BM164" s="1063" t="str">
        <f>IF(TRIM(入力2!AL162)&lt;&gt;"",IF(入力2!AL162&gt;=1000,MID(TEXT(入力2!AL162,"000000"),3,1),""),"")</f>
        <v/>
      </c>
      <c r="BN164" s="1063" t="str">
        <f>IF(TRIM(入力2!AL162)&lt;&gt;"",IF(入力2!AL162&gt;=100,MID(TEXT(入力2!AL162,"000000"),4,1),""),"")</f>
        <v/>
      </c>
      <c r="BO164" s="1063" t="str">
        <f>IF(TRIM(入力2!AL162)&lt;&gt;"",IF(入力2!AL162&gt;=10,MID(TEXT(入力2!AL162,"000000"),5,1),""),"")</f>
        <v/>
      </c>
      <c r="BP164" s="1079" t="str">
        <f>IF(TRIM(入力2!AL162)&lt;&gt;"",IF(入力2!AL162&gt;=0,MID(TEXT(入力2!AL162,"000000"),6,1),""),"0")</f>
        <v>0</v>
      </c>
      <c r="BQ164" s="1077" t="str">
        <f>IF(TRIM(入力2!AM162)&lt;&gt;"",IF(入力2!AM162&gt;=100000,MID(TEXT(入力2!AM162,"000000"),1,1),""),"")</f>
        <v/>
      </c>
      <c r="BR164" s="1063" t="str">
        <f>IF(TRIM(入力2!AM162)&lt;&gt;"",IF(入力2!AM162&gt;=10000,MID(TEXT(入力2!AM162,"000000"),2,1),""),"")</f>
        <v/>
      </c>
      <c r="BS164" s="1063" t="str">
        <f>IF(TRIM(入力2!AM162)&lt;&gt;"",IF(入力2!AM162&gt;=1000,MID(TEXT(入力2!AM162,"000000"),3,1),""),"")</f>
        <v/>
      </c>
      <c r="BT164" s="1063" t="str">
        <f>IF(TRIM(入力2!AM162)&lt;&gt;"",IF(入力2!AM162&gt;=100,MID(TEXT(入力2!AM162,"000000"),4,1),""),"")</f>
        <v/>
      </c>
      <c r="BU164" s="1063" t="str">
        <f>IF(TRIM(入力2!AM162)&lt;&gt;"",IF(入力2!AM162&gt;=10,MID(TEXT(入力2!AM162,"000000"),5,1),""),"")</f>
        <v/>
      </c>
      <c r="BV164" s="1079" t="str">
        <f>IF(TRIM(入力2!AM162)&lt;&gt;"",IF(入力2!AM162&gt;=0,MID(TEXT(入力2!AM162,"000000"),6,1),""),"0")</f>
        <v>0</v>
      </c>
      <c r="BW164" s="1095" t="str">
        <f>IF(TRIM(SUM(入力2!AJ162:AK162))&lt;&gt;"",IF(SUM(入力2!AJ162:AK162)&gt;=100000,MID(TEXT(SUM(入力2!AJ162:AK162),"000000"),1,1),""),"")</f>
        <v/>
      </c>
      <c r="BX164" s="1063" t="str">
        <f>IF(TRIM(SUM(入力2!AJ162:AK162))&lt;&gt;"",IF(SUM(入力2!AJ162:AK162)&gt;=10000,MID(TEXT(SUM(入力2!AJ162:AK162),"000000"),2,1),""),"")</f>
        <v/>
      </c>
      <c r="BY164" s="1063" t="str">
        <f>IF(TRIM(SUM(入力2!AJ162:AK162))&lt;&gt;"",IF(SUM(入力2!AJ162:AK162)&gt;=1000,MID(TEXT(SUM(入力2!AJ162:AK162),"000000"),3,1),""),"")</f>
        <v/>
      </c>
      <c r="BZ164" s="1063" t="str">
        <f>IF(TRIM(SUM(入力2!AJ162:AK162))&lt;&gt;"",IF(SUM(入力2!AJ162:AK162)&gt;=100,MID(TEXT(SUM(入力2!AJ162:AK162),"000000"),4,1),""),"")</f>
        <v/>
      </c>
      <c r="CA164" s="1063" t="str">
        <f>IF(TRIM(SUM(入力2!AJ162:AK162))&lt;&gt;"",IF(SUM(入力2!AJ162:AK162)&gt;=10,MID(TEXT(SUM(入力2!AJ162:AK162),"000000"),5,1),""),"")</f>
        <v/>
      </c>
      <c r="CB164" s="1109" t="str">
        <f>IF(TRIM(SUM(入力2!AJ162:AK162))&lt;&gt;"",IF(SUM(入力2!AJ162:AK162)&gt;=0,MID(TEXT(SUM(入力2!AJ162:AK162),"000000"),6,1),""),"0")</f>
        <v>0</v>
      </c>
      <c r="CC164" s="1095" t="str">
        <f>IF(TRIM(入力3!$AF86)&lt;&gt;"",IF(入力3!$AF86&gt;=10000000,MID(TEXT(入力3!$AF86,"00000000"),1,1),""),"")</f>
        <v/>
      </c>
      <c r="CD164" s="1097" t="str">
        <f>IF(TRIM(入力3!$AF86)&lt;&gt;"",IF(入力3!$AF86&gt;=1000000,MID(TEXT(入力3!$AF86,"00000000"),2,1),""),"")</f>
        <v/>
      </c>
      <c r="CE164" s="1059" t="str">
        <f>IF(TRIM(入力3!$AF86)&lt;&gt;"",IF(入力3!$AF86&gt;=100000,MID(TEXT(入力3!$AF86,"00000000"),3,1),""),"")</f>
        <v/>
      </c>
      <c r="CF164" s="1059" t="str">
        <f>IF(TRIM(入力3!$AF86)&lt;&gt;"",IF(入力3!$AF86&gt;=10000,MID(TEXT(入力3!$AF86,"00000000"),4,1),""),"")</f>
        <v/>
      </c>
      <c r="CG164" s="1059" t="str">
        <f>IF(TRIM(入力3!$AF86)&lt;&gt;"",IF(入力3!$AF86&gt;=1000,MID(TEXT(入力3!$AF86,"00000000"),5,1),""),"")</f>
        <v/>
      </c>
      <c r="CH164" s="1059" t="str">
        <f>IF(TRIM(入力3!$AF86)&lt;&gt;"",IF(入力3!$AF86&gt;=100,MID(TEXT(入力3!$AF86,"00000000"),6,1),""),"")</f>
        <v/>
      </c>
      <c r="CI164" s="1059" t="str">
        <f>IF(TRIM(入力3!$AF86)&lt;&gt;"",IF(入力3!$AF86&gt;=10,MID(TEXT(入力3!$AF86,"00000000"),7,1),""),"")</f>
        <v/>
      </c>
      <c r="CJ164" s="1093" t="str">
        <f>IF(TRIM(入力3!$AF86)&lt;&gt;"",IF(入力3!$AF86&gt;=1,MID(TEXT(入力3!$AF86,"00000000"),8,1),""),"0")</f>
        <v>0</v>
      </c>
      <c r="CK164" s="1060" t="str">
        <f>IF(TRIM(SUMIF(入力3!$AA$9:$AE$9,"インフレ手当",入力3!AA86:AE86))&lt;&gt;"",IF(SUMIF(入力3!$AA$9:$AE$9,"インフレ手当",入力3!AA86:AE86)&gt;=1000000,MID(TEXT(SUMIF(入力3!$AA$9:$AE$9,"インフレ手当",入力3!AA86:AE86),"00000000"),2,1),""),"")</f>
        <v/>
      </c>
      <c r="CL164" s="1059" t="str">
        <f>IF(TRIM(SUMIF(入力3!$AA$9:$AE$9,"インフレ手当",入力3!AA86:AE86))&lt;&gt;"",IF(SUMIF(入力3!$AA$9:$AE$9,"インフレ手当",入力3!AA86:AE86)&gt;=100000,MID(TEXT(SUMIF(入力3!$AA$9:$AE$9,"インフレ手当",入力3!AA86:AE86),"00000000"),3,1),""),"")</f>
        <v/>
      </c>
      <c r="CM164" s="1059" t="str">
        <f>IF(TRIM(SUMIF(入力3!$AA$9:$AE$9,"インフレ手当",入力3!AA86:AE86))&lt;&gt;"",IF(SUMIF(入力3!$AA$9:$AE$9,"インフレ手当",入力3!AA86:AE86)&gt;=10000,MID(TEXT(SUMIF(入力3!$AA$9:$AE$9,"インフレ手当",入力3!AA86:AE86),"00000000"),4,1),""),"")</f>
        <v/>
      </c>
      <c r="CN164" s="1059" t="str">
        <f>IF(TRIM(SUMIF(入力3!$AA$9:$AE$9,"インフレ手当",入力3!AA86:AE86))&lt;&gt;"",IF(SUMIF(入力3!$AA$9:$AE$9,"インフレ手当",入力3!AA86:AE86)&gt;=1000,MID(TEXT(SUMIF(入力3!$AA$9:$AE$9,"インフレ手当",入力3!AA86:AE86),"00000000"),5,1),""),"")</f>
        <v/>
      </c>
      <c r="CO164" s="1059" t="str">
        <f>IF(TRIM(SUMIF(入力3!$AA$9:$AE$9,"インフレ手当",入力3!AA86:AE86))&lt;&gt;"",IF(SUMIF(入力3!$AA$9:$AE$9,"インフレ手当",入力3!AA86:AE86)&gt;=100,MID(TEXT(SUMIF(入力3!$AA$9:$AE$9,"インフレ手当",入力3!AA86:AE86),"00000000"),6,1),""),"")</f>
        <v/>
      </c>
      <c r="CP164" s="1059" t="str">
        <f>IF(TRIM(SUMIF(入力3!$AA$9:$AE$9,"インフレ手当",入力3!AA86:AE86))&lt;&gt;"",IF(SUMIF(入力3!$AA$9:$AE$9,"インフレ手当",入力3!AA86:AE86)&gt;=10,MID(TEXT(SUMIF(入力3!$AA$9:$AE$9,"インフレ手当",入力3!AA86:AE86),"00000000"),7,1),""),"")</f>
        <v/>
      </c>
      <c r="CQ164" s="1076" t="str">
        <f>IF(TRIM(SUMIF(入力3!$AA$9:$AE$9,"インフレ手当",入力3!AA86:AE86))&lt;&gt;"",IF(SUMIF(入力3!$AA$9:$AE$9,"インフレ手当",入力3!AA86:AE86)&gt;=1,MID(TEXT(SUMIF(入力3!$AA$9:$AE$9,"インフレ手当",入力3!AA86:AE86),"00000000"),8,1),""),"0")</f>
        <v/>
      </c>
      <c r="CR164" s="1077" t="str">
        <f>IF(EO165=0,"-",IF(TRIM(入力3!Z86)&lt;&gt;"",IF(入力3!Z86&gt;=100,MID(TEXT(入力3!Z86,"000"),1,1),""),"-"))</f>
        <v>-</v>
      </c>
      <c r="CS164" s="1063" t="str">
        <f>IF(EO165=0,"-",IF(TRIM(入力3!Z86)&lt;&gt;"",IF(入力3!Z86&gt;=10,MID(TEXT(入力3!Z86,"000"),2,1),""),"-"))</f>
        <v>-</v>
      </c>
      <c r="CT164" s="1079" t="str">
        <f>IF(EO165=0,"-",IF(TRIM(入力3!Z86)&lt;&gt;"",IF(入力3!Z86&gt;=1,MID(TEXT(入力3!Z86,"000"),3,1),""),"-"))</f>
        <v>-</v>
      </c>
      <c r="CU164" s="1067"/>
      <c r="CV164" s="1068"/>
      <c r="CW164" s="1069"/>
      <c r="CX164" s="1205"/>
      <c r="CY164" s="1206"/>
      <c r="CZ164" s="1207"/>
      <c r="DA164" s="1188"/>
      <c r="DB164" s="1189"/>
      <c r="DC164" s="1189"/>
      <c r="DD164" s="1189"/>
      <c r="DE164" s="1190"/>
      <c r="DF164" s="1184"/>
      <c r="DG164" s="1188"/>
      <c r="DH164" s="1189"/>
      <c r="DI164" s="1189"/>
      <c r="DJ164" s="1190"/>
      <c r="DK164" s="1184"/>
      <c r="DL164" s="1188"/>
      <c r="DM164" s="1189"/>
      <c r="DN164" s="1189"/>
      <c r="DO164" s="1189"/>
      <c r="DP164" s="1190"/>
      <c r="DQ164" s="1184"/>
      <c r="DR164" s="1188"/>
      <c r="DS164" s="1189"/>
      <c r="DT164" s="1189"/>
      <c r="DU164" s="1189"/>
      <c r="DV164" s="1189"/>
      <c r="DW164" s="1026"/>
      <c r="DX164" s="865"/>
      <c r="DY164" s="865"/>
      <c r="DZ164" s="865"/>
      <c r="EA164" s="865"/>
      <c r="EB164" s="865"/>
      <c r="EC164" s="865"/>
      <c r="ED164" s="865"/>
      <c r="EE164" s="865"/>
      <c r="EF164" s="865"/>
      <c r="EG164" s="865"/>
      <c r="EH164" s="865"/>
      <c r="EI164" s="872"/>
      <c r="EJ164" s="862"/>
      <c r="EK164" s="862"/>
      <c r="EL164" s="865"/>
      <c r="EM164" s="865"/>
      <c r="EN164" s="865"/>
      <c r="EO164" s="865"/>
      <c r="EP164" s="835"/>
      <c r="EQ164" s="835"/>
      <c r="ER164" s="835"/>
      <c r="ES164" s="835"/>
      <c r="ET164" s="835"/>
      <c r="EU164" s="835"/>
      <c r="EV164" s="835"/>
      <c r="EW164" s="835"/>
      <c r="EX164" s="835"/>
      <c r="EY164" s="835"/>
      <c r="EZ164" s="835"/>
      <c r="FA164" s="835"/>
      <c r="FB164" s="835"/>
      <c r="FC164" s="835"/>
      <c r="FD164" s="835"/>
      <c r="FE164" s="835"/>
      <c r="FF164" s="835"/>
      <c r="FG164" s="835"/>
      <c r="FH164" s="835"/>
      <c r="FI164" s="835"/>
      <c r="FJ164" s="835"/>
      <c r="FK164" s="835"/>
      <c r="FL164" s="835"/>
      <c r="FM164" s="835"/>
      <c r="FN164" s="835"/>
      <c r="FO164" s="835"/>
      <c r="FP164" s="835"/>
      <c r="FQ164" s="835"/>
      <c r="FR164" s="835"/>
      <c r="FS164" s="835"/>
      <c r="FT164" s="835"/>
      <c r="FU164" s="835"/>
      <c r="FV164" s="835"/>
      <c r="FW164" s="835"/>
      <c r="FX164" s="835"/>
      <c r="FY164" s="835"/>
      <c r="FZ164" s="835"/>
      <c r="GA164" s="835"/>
      <c r="GB164" s="835"/>
      <c r="GC164" s="835"/>
      <c r="GD164" s="835"/>
      <c r="GE164" s="835"/>
      <c r="GF164" s="835"/>
      <c r="GG164" s="835"/>
      <c r="GH164" s="835"/>
      <c r="GI164" s="835"/>
    </row>
    <row r="165" spans="1:191" s="892" customFormat="1" ht="12" customHeight="1">
      <c r="A165" s="1231"/>
      <c r="B165" s="1233"/>
      <c r="C165" s="1235"/>
      <c r="D165" s="1238"/>
      <c r="E165" s="1239"/>
      <c r="F165" s="1239"/>
      <c r="G165" s="1239"/>
      <c r="H165" s="1239"/>
      <c r="I165" s="1239"/>
      <c r="J165" s="1239"/>
      <c r="K165" s="1256"/>
      <c r="L165" s="1258"/>
      <c r="M165" s="1279"/>
      <c r="N165" s="1199"/>
      <c r="O165" s="1262"/>
      <c r="P165" s="1262"/>
      <c r="Q165" s="1280"/>
      <c r="R165" s="1281"/>
      <c r="S165" s="1294"/>
      <c r="T165" s="1282"/>
      <c r="U165" s="1283"/>
      <c r="V165" s="1284"/>
      <c r="W165" s="1285"/>
      <c r="X165" s="1284"/>
      <c r="Y165" s="1285"/>
      <c r="Z165" s="1284"/>
      <c r="AA165" s="1285"/>
      <c r="AB165" s="1227"/>
      <c r="AC165" s="1228"/>
      <c r="AD165" s="1228"/>
      <c r="AE165" s="1229"/>
      <c r="AF165" s="1286"/>
      <c r="AG165" s="1287"/>
      <c r="AH165" s="1287"/>
      <c r="AI165" s="1288"/>
      <c r="AJ165" s="1286"/>
      <c r="AK165" s="1287"/>
      <c r="AL165" s="1287"/>
      <c r="AM165" s="1288"/>
      <c r="AN165" s="1286"/>
      <c r="AO165" s="1287"/>
      <c r="AP165" s="1287"/>
      <c r="AQ165" s="1288"/>
      <c r="AR165" s="1291"/>
      <c r="AS165" s="1292"/>
      <c r="AT165" s="1292"/>
      <c r="AU165" s="1292"/>
      <c r="AV165" s="1293"/>
      <c r="AW165" s="1196"/>
      <c r="AX165" s="1197"/>
      <c r="AY165" s="1197"/>
      <c r="AZ165" s="1197"/>
      <c r="BA165" s="1197"/>
      <c r="BB165" s="1197"/>
      <c r="BC165" s="1198"/>
      <c r="BD165" s="1196"/>
      <c r="BE165" s="1197"/>
      <c r="BF165" s="1197"/>
      <c r="BG165" s="1197"/>
      <c r="BH165" s="1197"/>
      <c r="BI165" s="1197"/>
      <c r="BJ165" s="1198"/>
      <c r="BK165" s="1078"/>
      <c r="BL165" s="1064"/>
      <c r="BM165" s="1064"/>
      <c r="BN165" s="1064"/>
      <c r="BO165" s="1064"/>
      <c r="BP165" s="1080"/>
      <c r="BQ165" s="1078"/>
      <c r="BR165" s="1064"/>
      <c r="BS165" s="1064"/>
      <c r="BT165" s="1064"/>
      <c r="BU165" s="1064"/>
      <c r="BV165" s="1080"/>
      <c r="BW165" s="1096"/>
      <c r="BX165" s="1064"/>
      <c r="BY165" s="1064"/>
      <c r="BZ165" s="1064"/>
      <c r="CA165" s="1064"/>
      <c r="CB165" s="1110"/>
      <c r="CC165" s="1096"/>
      <c r="CD165" s="1098"/>
      <c r="CE165" s="1059"/>
      <c r="CF165" s="1059"/>
      <c r="CG165" s="1059"/>
      <c r="CH165" s="1059"/>
      <c r="CI165" s="1059"/>
      <c r="CJ165" s="1093"/>
      <c r="CK165" s="1060"/>
      <c r="CL165" s="1059"/>
      <c r="CM165" s="1059"/>
      <c r="CN165" s="1059"/>
      <c r="CO165" s="1059"/>
      <c r="CP165" s="1059"/>
      <c r="CQ165" s="1076"/>
      <c r="CR165" s="1078"/>
      <c r="CS165" s="1064"/>
      <c r="CT165" s="1080"/>
      <c r="CU165" s="1070"/>
      <c r="CV165" s="1071"/>
      <c r="CW165" s="1072"/>
      <c r="CX165" s="1208"/>
      <c r="CY165" s="1209"/>
      <c r="CZ165" s="1210"/>
      <c r="DA165" s="1196"/>
      <c r="DB165" s="1197"/>
      <c r="DC165" s="1197"/>
      <c r="DD165" s="1197"/>
      <c r="DE165" s="1198"/>
      <c r="DF165" s="1199"/>
      <c r="DG165" s="1196"/>
      <c r="DH165" s="1197"/>
      <c r="DI165" s="1197"/>
      <c r="DJ165" s="1198"/>
      <c r="DK165" s="1199"/>
      <c r="DL165" s="1196"/>
      <c r="DM165" s="1197"/>
      <c r="DN165" s="1197"/>
      <c r="DO165" s="1197"/>
      <c r="DP165" s="1198"/>
      <c r="DQ165" s="1199"/>
      <c r="DR165" s="1196"/>
      <c r="DS165" s="1197"/>
      <c r="DT165" s="1197"/>
      <c r="DU165" s="1197"/>
      <c r="DV165" s="1197"/>
      <c r="DW165" s="1026"/>
      <c r="DX165" s="865"/>
      <c r="DY165" s="865"/>
      <c r="DZ165" s="865"/>
      <c r="EA165" s="865"/>
      <c r="EB165" s="865"/>
      <c r="EC165" s="865"/>
      <c r="ED165" s="865"/>
      <c r="EE165" s="865"/>
      <c r="EF165" s="865"/>
      <c r="EG165" s="865"/>
      <c r="EH165" s="865"/>
      <c r="EI165" s="872"/>
      <c r="EJ165" s="862"/>
      <c r="EK165" s="862"/>
      <c r="EL165" s="865">
        <f t="shared" ref="EL165" si="120">IF(OR(CU164=99.9,CU164=""),0,1)</f>
        <v>0</v>
      </c>
      <c r="EM165" s="865"/>
      <c r="EN165" s="865">
        <f>IF(入力3!AF86=" ",0,1)</f>
        <v>0</v>
      </c>
      <c r="EO165" s="865">
        <f>IF(EL165+EN165=0,0,1)</f>
        <v>0</v>
      </c>
      <c r="EP165" s="835"/>
      <c r="EQ165" s="835"/>
      <c r="ER165" s="835"/>
      <c r="ES165" s="835"/>
      <c r="ET165" s="835"/>
      <c r="EU165" s="835"/>
      <c r="EV165" s="835"/>
      <c r="EW165" s="835"/>
      <c r="EX165" s="835"/>
      <c r="EY165" s="835"/>
      <c r="EZ165" s="835"/>
      <c r="FA165" s="835"/>
      <c r="FB165" s="835"/>
      <c r="FC165" s="835"/>
      <c r="FD165" s="835"/>
      <c r="FE165" s="835"/>
      <c r="FF165" s="835"/>
      <c r="FG165" s="835"/>
      <c r="FH165" s="835"/>
      <c r="FI165" s="835"/>
      <c r="FJ165" s="835"/>
      <c r="FK165" s="835"/>
      <c r="FL165" s="835"/>
      <c r="FM165" s="835"/>
      <c r="FN165" s="835"/>
      <c r="FO165" s="835"/>
      <c r="FP165" s="835"/>
      <c r="FQ165" s="835"/>
      <c r="FR165" s="835"/>
      <c r="FS165" s="835"/>
      <c r="FT165" s="835"/>
      <c r="FU165" s="835"/>
      <c r="FV165" s="835"/>
      <c r="FW165" s="835"/>
      <c r="FX165" s="835"/>
      <c r="FY165" s="835"/>
      <c r="FZ165" s="835"/>
      <c r="GA165" s="835"/>
      <c r="GB165" s="835"/>
      <c r="GC165" s="835"/>
      <c r="GD165" s="835"/>
      <c r="GE165" s="835"/>
      <c r="GF165" s="835"/>
      <c r="GG165" s="835"/>
      <c r="GH165" s="835"/>
      <c r="GI165" s="835"/>
    </row>
    <row r="166" spans="1:191" s="892" customFormat="1" ht="12" customHeight="1">
      <c r="A166" s="1230"/>
      <c r="B166" s="1232">
        <v>7</v>
      </c>
      <c r="C166" s="1234">
        <v>5</v>
      </c>
      <c r="D166" s="1236"/>
      <c r="E166" s="1237"/>
      <c r="F166" s="1237"/>
      <c r="G166" s="1237"/>
      <c r="H166" s="1237"/>
      <c r="I166" s="1237"/>
      <c r="J166" s="1237"/>
      <c r="K166" s="1256" t="str">
        <f>IF(TRIM(入力1!A166)&lt;&gt;"",入力1!A166,"")</f>
        <v/>
      </c>
      <c r="L166" s="1258">
        <f>IF(TRIM(入力1!B166)&lt;&gt;"",入力1!B166,"")</f>
        <v>7</v>
      </c>
      <c r="M166" s="1260">
        <f>C166</f>
        <v>5</v>
      </c>
      <c r="N166" s="1184"/>
      <c r="O166" s="1262"/>
      <c r="P166" s="1262"/>
      <c r="Q166" s="1264"/>
      <c r="R166" s="1265"/>
      <c r="S166" s="1254"/>
      <c r="T166" s="1282"/>
      <c r="U166" s="1283"/>
      <c r="V166" s="1272"/>
      <c r="W166" s="1273"/>
      <c r="X166" s="1272"/>
      <c r="Y166" s="1273"/>
      <c r="Z166" s="1272"/>
      <c r="AA166" s="1273"/>
      <c r="AB166" s="1276"/>
      <c r="AC166" s="1277"/>
      <c r="AD166" s="1277"/>
      <c r="AE166" s="1278"/>
      <c r="AF166" s="1217"/>
      <c r="AG166" s="1218"/>
      <c r="AH166" s="1218"/>
      <c r="AI166" s="1219"/>
      <c r="AJ166" s="1217"/>
      <c r="AK166" s="1218"/>
      <c r="AL166" s="1218"/>
      <c r="AM166" s="1219"/>
      <c r="AN166" s="1217"/>
      <c r="AO166" s="1218"/>
      <c r="AP166" s="1218"/>
      <c r="AQ166" s="1219"/>
      <c r="AR166" s="1240"/>
      <c r="AS166" s="1241"/>
      <c r="AT166" s="1241"/>
      <c r="AU166" s="1241"/>
      <c r="AV166" s="1242"/>
      <c r="AW166" s="1188"/>
      <c r="AX166" s="1189"/>
      <c r="AY166" s="1189"/>
      <c r="AZ166" s="1189"/>
      <c r="BA166" s="1189"/>
      <c r="BB166" s="1189"/>
      <c r="BC166" s="1190"/>
      <c r="BD166" s="1188"/>
      <c r="BE166" s="1189"/>
      <c r="BF166" s="1189"/>
      <c r="BG166" s="1189"/>
      <c r="BH166" s="1189"/>
      <c r="BI166" s="1189"/>
      <c r="BJ166" s="1190"/>
      <c r="BK166" s="1077" t="str">
        <f>IF(TRIM(入力2!AL164)&lt;&gt;"",IF(入力2!AL164&gt;=100000,MID(TEXT(入力2!AL164,"000000"),1,1),""),"")</f>
        <v/>
      </c>
      <c r="BL166" s="1063" t="str">
        <f>IF(TRIM(入力2!AL164)&lt;&gt;"",IF(入力2!AL164&gt;=10000,MID(TEXT(入力2!AL164,"000000"),2,1),""),"")</f>
        <v/>
      </c>
      <c r="BM166" s="1063" t="str">
        <f>IF(TRIM(入力2!AL164)&lt;&gt;"",IF(入力2!AL164&gt;=1000,MID(TEXT(入力2!AL164,"000000"),3,1),""),"")</f>
        <v/>
      </c>
      <c r="BN166" s="1063" t="str">
        <f>IF(TRIM(入力2!AL164)&lt;&gt;"",IF(入力2!AL164&gt;=100,MID(TEXT(入力2!AL164,"000000"),4,1),""),"")</f>
        <v/>
      </c>
      <c r="BO166" s="1063" t="str">
        <f>IF(TRIM(入力2!AL164)&lt;&gt;"",IF(入力2!AL164&gt;=10,MID(TEXT(入力2!AL164,"000000"),5,1),""),"")</f>
        <v/>
      </c>
      <c r="BP166" s="1079" t="str">
        <f>IF(TRIM(入力2!AL164)&lt;&gt;"",IF(入力2!AL164&gt;=0,MID(TEXT(入力2!AL164,"000000"),6,1),""),"0")</f>
        <v>0</v>
      </c>
      <c r="BQ166" s="1077" t="str">
        <f>IF(TRIM(入力2!AM164)&lt;&gt;"",IF(入力2!AM164&gt;=100000,MID(TEXT(入力2!AM164,"000000"),1,1),""),"")</f>
        <v/>
      </c>
      <c r="BR166" s="1063" t="str">
        <f>IF(TRIM(入力2!AM164)&lt;&gt;"",IF(入力2!AM164&gt;=10000,MID(TEXT(入力2!AM164,"000000"),2,1),""),"")</f>
        <v/>
      </c>
      <c r="BS166" s="1063" t="str">
        <f>IF(TRIM(入力2!AM164)&lt;&gt;"",IF(入力2!AM164&gt;=1000,MID(TEXT(入力2!AM164,"000000"),3,1),""),"")</f>
        <v/>
      </c>
      <c r="BT166" s="1063" t="str">
        <f>IF(TRIM(入力2!AM164)&lt;&gt;"",IF(入力2!AM164&gt;=100,MID(TEXT(入力2!AM164,"000000"),4,1),""),"")</f>
        <v/>
      </c>
      <c r="BU166" s="1063" t="str">
        <f>IF(TRIM(入力2!AM164)&lt;&gt;"",IF(入力2!AM164&gt;=10,MID(TEXT(入力2!AM164,"000000"),5,1),""),"")</f>
        <v/>
      </c>
      <c r="BV166" s="1079" t="str">
        <f>IF(TRIM(入力2!AM164)&lt;&gt;"",IF(入力2!AM164&gt;=0,MID(TEXT(入力2!AM164,"000000"),6,1),""),"0")</f>
        <v>0</v>
      </c>
      <c r="BW166" s="1095" t="str">
        <f>IF(TRIM(SUM(入力2!AJ164:AK164))&lt;&gt;"",IF(SUM(入力2!AJ164:AK164)&gt;=100000,MID(TEXT(SUM(入力2!AJ164:AK164),"000000"),1,1),""),"")</f>
        <v/>
      </c>
      <c r="BX166" s="1063" t="str">
        <f>IF(TRIM(SUM(入力2!AJ164:AK164))&lt;&gt;"",IF(SUM(入力2!AJ164:AK164)&gt;=10000,MID(TEXT(SUM(入力2!AJ164:AK164),"000000"),2,1),""),"")</f>
        <v/>
      </c>
      <c r="BY166" s="1063" t="str">
        <f>IF(TRIM(SUM(入力2!AJ164:AK164))&lt;&gt;"",IF(SUM(入力2!AJ164:AK164)&gt;=1000,MID(TEXT(SUM(入力2!AJ164:AK164),"000000"),3,1),""),"")</f>
        <v/>
      </c>
      <c r="BZ166" s="1063" t="str">
        <f>IF(TRIM(SUM(入力2!AJ164:AK164))&lt;&gt;"",IF(SUM(入力2!AJ164:AK164)&gt;=100,MID(TEXT(SUM(入力2!AJ164:AK164),"000000"),4,1),""),"")</f>
        <v/>
      </c>
      <c r="CA166" s="1063" t="str">
        <f>IF(TRIM(SUM(入力2!AJ164:AK164))&lt;&gt;"",IF(SUM(入力2!AJ164:AK164)&gt;=10,MID(TEXT(SUM(入力2!AJ164:AK164),"000000"),5,1),""),"")</f>
        <v/>
      </c>
      <c r="CB166" s="1109" t="str">
        <f>IF(TRIM(SUM(入力2!AJ164:AK164))&lt;&gt;"",IF(SUM(入力2!AJ164:AK164)&gt;=0,MID(TEXT(SUM(入力2!AJ164:AK164),"000000"),6,1),""),"0")</f>
        <v>0</v>
      </c>
      <c r="CC166" s="1095" t="str">
        <f>IF(TRIM(入力3!$AF87)&lt;&gt;"",IF(入力3!$AF87&gt;=10000000,MID(TEXT(入力3!$AF87,"00000000"),1,1),""),"")</f>
        <v/>
      </c>
      <c r="CD166" s="1097" t="str">
        <f>IF(TRIM(入力3!$AF87)&lt;&gt;"",IF(入力3!$AF87&gt;=1000000,MID(TEXT(入力3!$AF87,"00000000"),2,1),""),"")</f>
        <v/>
      </c>
      <c r="CE166" s="1059" t="str">
        <f>IF(TRIM(入力3!$AF87)&lt;&gt;"",IF(入力3!$AF87&gt;=100000,MID(TEXT(入力3!$AF87,"00000000"),3,1),""),"")</f>
        <v/>
      </c>
      <c r="CF166" s="1059" t="str">
        <f>IF(TRIM(入力3!$AF87)&lt;&gt;"",IF(入力3!$AF87&gt;=10000,MID(TEXT(入力3!$AF87,"00000000"),4,1),""),"")</f>
        <v/>
      </c>
      <c r="CG166" s="1059" t="str">
        <f>IF(TRIM(入力3!$AF87)&lt;&gt;"",IF(入力3!$AF87&gt;=1000,MID(TEXT(入力3!$AF87,"00000000"),5,1),""),"")</f>
        <v/>
      </c>
      <c r="CH166" s="1059" t="str">
        <f>IF(TRIM(入力3!$AF87)&lt;&gt;"",IF(入力3!$AF87&gt;=100,MID(TEXT(入力3!$AF87,"00000000"),6,1),""),"")</f>
        <v/>
      </c>
      <c r="CI166" s="1059" t="str">
        <f>IF(TRIM(入力3!$AF87)&lt;&gt;"",IF(入力3!$AF87&gt;=10,MID(TEXT(入力3!$AF87,"00000000"),7,1),""),"")</f>
        <v/>
      </c>
      <c r="CJ166" s="1093" t="str">
        <f>IF(TRIM(入力3!$AF87)&lt;&gt;"",IF(入力3!$AF87&gt;=1,MID(TEXT(入力3!$AF87,"00000000"),8,1),""),"0")</f>
        <v>0</v>
      </c>
      <c r="CK166" s="1060" t="str">
        <f>IF(TRIM(SUMIF(入力3!$AA$9:$AE$9,"インフレ手当",入力3!AA87:AE87))&lt;&gt;"",IF(SUMIF(入力3!$AA$9:$AE$9,"インフレ手当",入力3!AA87:AE87)&gt;=1000000,MID(TEXT(SUMIF(入力3!$AA$9:$AE$9,"インフレ手当",入力3!AA87:AE87),"00000000"),2,1),""),"")</f>
        <v/>
      </c>
      <c r="CL166" s="1059" t="str">
        <f>IF(TRIM(SUMIF(入力3!$AA$9:$AE$9,"インフレ手当",入力3!AA87:AE87))&lt;&gt;"",IF(SUMIF(入力3!$AA$9:$AE$9,"インフレ手当",入力3!AA87:AE87)&gt;=100000,MID(TEXT(SUMIF(入力3!$AA$9:$AE$9,"インフレ手当",入力3!AA87:AE87),"00000000"),3,1),""),"")</f>
        <v/>
      </c>
      <c r="CM166" s="1059" t="str">
        <f>IF(TRIM(SUMIF(入力3!$AA$9:$AE$9,"インフレ手当",入力3!AA87:AE87))&lt;&gt;"",IF(SUMIF(入力3!$AA$9:$AE$9,"インフレ手当",入力3!AA87:AE87)&gt;=10000,MID(TEXT(SUMIF(入力3!$AA$9:$AE$9,"インフレ手当",入力3!AA87:AE87),"00000000"),4,1),""),"")</f>
        <v/>
      </c>
      <c r="CN166" s="1059" t="str">
        <f>IF(TRIM(SUMIF(入力3!$AA$9:$AE$9,"インフレ手当",入力3!AA87:AE87))&lt;&gt;"",IF(SUMIF(入力3!$AA$9:$AE$9,"インフレ手当",入力3!AA87:AE87)&gt;=1000,MID(TEXT(SUMIF(入力3!$AA$9:$AE$9,"インフレ手当",入力3!AA87:AE87),"00000000"),5,1),""),"")</f>
        <v/>
      </c>
      <c r="CO166" s="1059" t="str">
        <f>IF(TRIM(SUMIF(入力3!$AA$9:$AE$9,"インフレ手当",入力3!AA87:AE87))&lt;&gt;"",IF(SUMIF(入力3!$AA$9:$AE$9,"インフレ手当",入力3!AA87:AE87)&gt;=100,MID(TEXT(SUMIF(入力3!$AA$9:$AE$9,"インフレ手当",入力3!AA87:AE87),"00000000"),6,1),""),"")</f>
        <v/>
      </c>
      <c r="CP166" s="1059" t="str">
        <f>IF(TRIM(SUMIF(入力3!$AA$9:$AE$9,"インフレ手当",入力3!AA87:AE87))&lt;&gt;"",IF(SUMIF(入力3!$AA$9:$AE$9,"インフレ手当",入力3!AA87:AE87)&gt;=10,MID(TEXT(SUMIF(入力3!$AA$9:$AE$9,"インフレ手当",入力3!AA87:AE87),"00000000"),7,1),""),"")</f>
        <v/>
      </c>
      <c r="CQ166" s="1076" t="str">
        <f>IF(TRIM(SUMIF(入力3!$AA$9:$AE$9,"インフレ手当",入力3!AA87:AE87))&lt;&gt;"",IF(SUMIF(入力3!$AA$9:$AE$9,"インフレ手当",入力3!AA87:AE87)&gt;=1,MID(TEXT(SUMIF(入力3!$AA$9:$AE$9,"インフレ手当",入力3!AA87:AE87),"00000000"),8,1),""),"0")</f>
        <v/>
      </c>
      <c r="CR166" s="1077" t="str">
        <f>IF(EO167=0,"-",IF(TRIM(入力3!Z87)&lt;&gt;"",IF(入力3!Z87&gt;=100,MID(TEXT(入力3!Z87,"000"),1,1),""),"-"))</f>
        <v>-</v>
      </c>
      <c r="CS166" s="1063" t="str">
        <f>IF(EO167=0,"-",IF(TRIM(入力3!Z87)&lt;&gt;"",IF(入力3!Z87&gt;=10,MID(TEXT(入力3!Z87,"000"),2,1),""),"-"))</f>
        <v>-</v>
      </c>
      <c r="CT166" s="1079" t="str">
        <f>IF(EO167=0,"-",IF(TRIM(入力3!Z87)&lt;&gt;"",IF(入力3!Z87&gt;=1,MID(TEXT(入力3!Z87,"000"),3,1),""),"-"))</f>
        <v>-</v>
      </c>
      <c r="CU166" s="1067"/>
      <c r="CV166" s="1068"/>
      <c r="CW166" s="1069"/>
      <c r="CX166" s="1205"/>
      <c r="CY166" s="1206"/>
      <c r="CZ166" s="1207"/>
      <c r="DA166" s="1188"/>
      <c r="DB166" s="1189"/>
      <c r="DC166" s="1189"/>
      <c r="DD166" s="1189"/>
      <c r="DE166" s="1190"/>
      <c r="DF166" s="1184"/>
      <c r="DG166" s="1188"/>
      <c r="DH166" s="1189"/>
      <c r="DI166" s="1189"/>
      <c r="DJ166" s="1190"/>
      <c r="DK166" s="1184"/>
      <c r="DL166" s="1188"/>
      <c r="DM166" s="1189"/>
      <c r="DN166" s="1189"/>
      <c r="DO166" s="1189"/>
      <c r="DP166" s="1190"/>
      <c r="DQ166" s="1184"/>
      <c r="DR166" s="1188"/>
      <c r="DS166" s="1189"/>
      <c r="DT166" s="1189"/>
      <c r="DU166" s="1189"/>
      <c r="DV166" s="1189"/>
      <c r="DW166" s="1026"/>
      <c r="DX166" s="865"/>
      <c r="DY166" s="865"/>
      <c r="DZ166" s="865"/>
      <c r="EA166" s="865"/>
      <c r="EB166" s="865"/>
      <c r="EC166" s="865"/>
      <c r="ED166" s="865"/>
      <c r="EE166" s="865"/>
      <c r="EF166" s="865"/>
      <c r="EG166" s="865"/>
      <c r="EH166" s="865"/>
      <c r="EI166" s="872"/>
      <c r="EJ166" s="862"/>
      <c r="EK166" s="862"/>
      <c r="EL166" s="865"/>
      <c r="EM166" s="865"/>
      <c r="EN166" s="865"/>
      <c r="EO166" s="865"/>
      <c r="EP166" s="835"/>
      <c r="EQ166" s="835"/>
      <c r="ER166" s="835"/>
      <c r="ES166" s="835"/>
      <c r="ET166" s="835"/>
      <c r="EU166" s="835"/>
      <c r="EV166" s="835"/>
      <c r="EW166" s="835"/>
      <c r="EX166" s="835"/>
      <c r="EY166" s="835"/>
      <c r="EZ166" s="835"/>
      <c r="FA166" s="835"/>
      <c r="FB166" s="835"/>
      <c r="FC166" s="835"/>
      <c r="FD166" s="835"/>
      <c r="FE166" s="835"/>
      <c r="FF166" s="835"/>
      <c r="FG166" s="835"/>
      <c r="FH166" s="835"/>
      <c r="FI166" s="835"/>
      <c r="FJ166" s="835"/>
      <c r="FK166" s="835"/>
      <c r="FL166" s="835"/>
      <c r="FM166" s="835"/>
      <c r="FN166" s="835"/>
      <c r="FO166" s="835"/>
      <c r="FP166" s="835"/>
      <c r="FQ166" s="835"/>
      <c r="FR166" s="835"/>
      <c r="FS166" s="835"/>
      <c r="FT166" s="835"/>
      <c r="FU166" s="835"/>
      <c r="FV166" s="835"/>
      <c r="FW166" s="835"/>
      <c r="FX166" s="835"/>
      <c r="FY166" s="835"/>
      <c r="FZ166" s="835"/>
      <c r="GA166" s="835"/>
      <c r="GB166" s="835"/>
      <c r="GC166" s="835"/>
      <c r="GD166" s="835"/>
      <c r="GE166" s="835"/>
      <c r="GF166" s="835"/>
      <c r="GG166" s="835"/>
      <c r="GH166" s="835"/>
      <c r="GI166" s="835"/>
    </row>
    <row r="167" spans="1:191" s="892" customFormat="1" ht="12" customHeight="1">
      <c r="A167" s="1231"/>
      <c r="B167" s="1233"/>
      <c r="C167" s="1235"/>
      <c r="D167" s="1238"/>
      <c r="E167" s="1239"/>
      <c r="F167" s="1239"/>
      <c r="G167" s="1239"/>
      <c r="H167" s="1239"/>
      <c r="I167" s="1239"/>
      <c r="J167" s="1239"/>
      <c r="K167" s="1256"/>
      <c r="L167" s="1258"/>
      <c r="M167" s="1279"/>
      <c r="N167" s="1199"/>
      <c r="O167" s="1262"/>
      <c r="P167" s="1262"/>
      <c r="Q167" s="1280"/>
      <c r="R167" s="1281"/>
      <c r="S167" s="1294"/>
      <c r="T167" s="1282"/>
      <c r="U167" s="1283"/>
      <c r="V167" s="1284"/>
      <c r="W167" s="1285"/>
      <c r="X167" s="1284"/>
      <c r="Y167" s="1285"/>
      <c r="Z167" s="1284"/>
      <c r="AA167" s="1285"/>
      <c r="AB167" s="1227"/>
      <c r="AC167" s="1228"/>
      <c r="AD167" s="1228"/>
      <c r="AE167" s="1229"/>
      <c r="AF167" s="1286"/>
      <c r="AG167" s="1287"/>
      <c r="AH167" s="1287"/>
      <c r="AI167" s="1288"/>
      <c r="AJ167" s="1286"/>
      <c r="AK167" s="1287"/>
      <c r="AL167" s="1287"/>
      <c r="AM167" s="1288"/>
      <c r="AN167" s="1286"/>
      <c r="AO167" s="1287"/>
      <c r="AP167" s="1287"/>
      <c r="AQ167" s="1288"/>
      <c r="AR167" s="1291"/>
      <c r="AS167" s="1292"/>
      <c r="AT167" s="1292"/>
      <c r="AU167" s="1292"/>
      <c r="AV167" s="1293"/>
      <c r="AW167" s="1196"/>
      <c r="AX167" s="1197"/>
      <c r="AY167" s="1197"/>
      <c r="AZ167" s="1197"/>
      <c r="BA167" s="1197"/>
      <c r="BB167" s="1197"/>
      <c r="BC167" s="1198"/>
      <c r="BD167" s="1196"/>
      <c r="BE167" s="1197"/>
      <c r="BF167" s="1197"/>
      <c r="BG167" s="1197"/>
      <c r="BH167" s="1197"/>
      <c r="BI167" s="1197"/>
      <c r="BJ167" s="1198"/>
      <c r="BK167" s="1078"/>
      <c r="BL167" s="1064"/>
      <c r="BM167" s="1064"/>
      <c r="BN167" s="1064"/>
      <c r="BO167" s="1064"/>
      <c r="BP167" s="1080"/>
      <c r="BQ167" s="1078"/>
      <c r="BR167" s="1064"/>
      <c r="BS167" s="1064"/>
      <c r="BT167" s="1064"/>
      <c r="BU167" s="1064"/>
      <c r="BV167" s="1080"/>
      <c r="BW167" s="1096"/>
      <c r="BX167" s="1064"/>
      <c r="BY167" s="1064"/>
      <c r="BZ167" s="1064"/>
      <c r="CA167" s="1064"/>
      <c r="CB167" s="1110"/>
      <c r="CC167" s="1096"/>
      <c r="CD167" s="1098"/>
      <c r="CE167" s="1059"/>
      <c r="CF167" s="1059"/>
      <c r="CG167" s="1059"/>
      <c r="CH167" s="1059"/>
      <c r="CI167" s="1059"/>
      <c r="CJ167" s="1093"/>
      <c r="CK167" s="1060"/>
      <c r="CL167" s="1059"/>
      <c r="CM167" s="1059"/>
      <c r="CN167" s="1059"/>
      <c r="CO167" s="1059"/>
      <c r="CP167" s="1059"/>
      <c r="CQ167" s="1076"/>
      <c r="CR167" s="1078"/>
      <c r="CS167" s="1064"/>
      <c r="CT167" s="1080"/>
      <c r="CU167" s="1070"/>
      <c r="CV167" s="1071"/>
      <c r="CW167" s="1072"/>
      <c r="CX167" s="1208"/>
      <c r="CY167" s="1209"/>
      <c r="CZ167" s="1210"/>
      <c r="DA167" s="1196"/>
      <c r="DB167" s="1197"/>
      <c r="DC167" s="1197"/>
      <c r="DD167" s="1197"/>
      <c r="DE167" s="1198"/>
      <c r="DF167" s="1199"/>
      <c r="DG167" s="1196"/>
      <c r="DH167" s="1197"/>
      <c r="DI167" s="1197"/>
      <c r="DJ167" s="1198"/>
      <c r="DK167" s="1199"/>
      <c r="DL167" s="1196"/>
      <c r="DM167" s="1197"/>
      <c r="DN167" s="1197"/>
      <c r="DO167" s="1197"/>
      <c r="DP167" s="1198"/>
      <c r="DQ167" s="1199"/>
      <c r="DR167" s="1196"/>
      <c r="DS167" s="1197"/>
      <c r="DT167" s="1197"/>
      <c r="DU167" s="1197"/>
      <c r="DV167" s="1197"/>
      <c r="DW167" s="1026"/>
      <c r="DX167" s="865"/>
      <c r="DY167" s="865"/>
      <c r="DZ167" s="865"/>
      <c r="EA167" s="865"/>
      <c r="EB167" s="865"/>
      <c r="EC167" s="865"/>
      <c r="ED167" s="865"/>
      <c r="EE167" s="865"/>
      <c r="EF167" s="865"/>
      <c r="EG167" s="865"/>
      <c r="EH167" s="865"/>
      <c r="EI167" s="872"/>
      <c r="EJ167" s="862"/>
      <c r="EK167" s="862"/>
      <c r="EL167" s="865">
        <f t="shared" ref="EL167" si="121">IF(OR(CU166=99.9,CU166=""),0,1)</f>
        <v>0</v>
      </c>
      <c r="EM167" s="865"/>
      <c r="EN167" s="865">
        <f>IF(入力3!AF87=" ",0,1)</f>
        <v>0</v>
      </c>
      <c r="EO167" s="865">
        <f>IF(EL167+EN167=0,0,1)</f>
        <v>0</v>
      </c>
      <c r="EP167" s="835"/>
      <c r="EQ167" s="835"/>
      <c r="ER167" s="835"/>
      <c r="ES167" s="835"/>
      <c r="ET167" s="835"/>
      <c r="EU167" s="835"/>
      <c r="EV167" s="835"/>
      <c r="EW167" s="835"/>
      <c r="EX167" s="835"/>
      <c r="EY167" s="835"/>
      <c r="EZ167" s="835"/>
      <c r="FA167" s="835"/>
      <c r="FB167" s="835"/>
      <c r="FC167" s="835"/>
      <c r="FD167" s="835"/>
      <c r="FE167" s="835"/>
      <c r="FF167" s="835"/>
      <c r="FG167" s="835"/>
      <c r="FH167" s="835"/>
      <c r="FI167" s="835"/>
      <c r="FJ167" s="835"/>
      <c r="FK167" s="835"/>
      <c r="FL167" s="835"/>
      <c r="FM167" s="835"/>
      <c r="FN167" s="835"/>
      <c r="FO167" s="835"/>
      <c r="FP167" s="835"/>
      <c r="FQ167" s="835"/>
      <c r="FR167" s="835"/>
      <c r="FS167" s="835"/>
      <c r="FT167" s="835"/>
      <c r="FU167" s="835"/>
      <c r="FV167" s="835"/>
      <c r="FW167" s="835"/>
      <c r="FX167" s="835"/>
      <c r="FY167" s="835"/>
      <c r="FZ167" s="835"/>
      <c r="GA167" s="835"/>
      <c r="GB167" s="835"/>
      <c r="GC167" s="835"/>
      <c r="GD167" s="835"/>
      <c r="GE167" s="835"/>
      <c r="GF167" s="835"/>
      <c r="GG167" s="835"/>
      <c r="GH167" s="835"/>
      <c r="GI167" s="835"/>
    </row>
    <row r="168" spans="1:191" s="892" customFormat="1" ht="12" customHeight="1">
      <c r="A168" s="1230"/>
      <c r="B168" s="1232">
        <v>7</v>
      </c>
      <c r="C168" s="1234">
        <v>6</v>
      </c>
      <c r="D168" s="1236"/>
      <c r="E168" s="1237"/>
      <c r="F168" s="1237"/>
      <c r="G168" s="1237"/>
      <c r="H168" s="1237"/>
      <c r="I168" s="1237"/>
      <c r="J168" s="1237"/>
      <c r="K168" s="1256" t="str">
        <f>IF(TRIM(入力1!A168)&lt;&gt;"",入力1!A168,"")</f>
        <v/>
      </c>
      <c r="L168" s="1258">
        <f>IF(TRIM(入力1!B168)&lt;&gt;"",入力1!B168,"")</f>
        <v>7</v>
      </c>
      <c r="M168" s="1260">
        <f>C168</f>
        <v>6</v>
      </c>
      <c r="N168" s="1184"/>
      <c r="O168" s="1262"/>
      <c r="P168" s="1262"/>
      <c r="Q168" s="1264"/>
      <c r="R168" s="1265"/>
      <c r="S168" s="1254"/>
      <c r="T168" s="1282"/>
      <c r="U168" s="1283"/>
      <c r="V168" s="1272"/>
      <c r="W168" s="1273"/>
      <c r="X168" s="1272"/>
      <c r="Y168" s="1273"/>
      <c r="Z168" s="1272"/>
      <c r="AA168" s="1273"/>
      <c r="AB168" s="1276"/>
      <c r="AC168" s="1277"/>
      <c r="AD168" s="1277"/>
      <c r="AE168" s="1278"/>
      <c r="AF168" s="1217"/>
      <c r="AG168" s="1218"/>
      <c r="AH168" s="1218"/>
      <c r="AI168" s="1219"/>
      <c r="AJ168" s="1217"/>
      <c r="AK168" s="1218"/>
      <c r="AL168" s="1218"/>
      <c r="AM168" s="1219"/>
      <c r="AN168" s="1217"/>
      <c r="AO168" s="1218"/>
      <c r="AP168" s="1218"/>
      <c r="AQ168" s="1219"/>
      <c r="AR168" s="1240"/>
      <c r="AS168" s="1241"/>
      <c r="AT168" s="1241"/>
      <c r="AU168" s="1241"/>
      <c r="AV168" s="1242"/>
      <c r="AW168" s="1188"/>
      <c r="AX168" s="1189"/>
      <c r="AY168" s="1189"/>
      <c r="AZ168" s="1189"/>
      <c r="BA168" s="1189"/>
      <c r="BB168" s="1189"/>
      <c r="BC168" s="1190"/>
      <c r="BD168" s="1188"/>
      <c r="BE168" s="1189"/>
      <c r="BF168" s="1189"/>
      <c r="BG168" s="1189"/>
      <c r="BH168" s="1189"/>
      <c r="BI168" s="1189"/>
      <c r="BJ168" s="1190"/>
      <c r="BK168" s="1077" t="str">
        <f>IF(TRIM(入力2!AL166)&lt;&gt;"",IF(入力2!AL166&gt;=100000,MID(TEXT(入力2!AL166,"000000"),1,1),""),"")</f>
        <v/>
      </c>
      <c r="BL168" s="1063" t="str">
        <f>IF(TRIM(入力2!AL166)&lt;&gt;"",IF(入力2!AL166&gt;=10000,MID(TEXT(入力2!AL166,"000000"),2,1),""),"")</f>
        <v/>
      </c>
      <c r="BM168" s="1063" t="str">
        <f>IF(TRIM(入力2!AL166)&lt;&gt;"",IF(入力2!AL166&gt;=1000,MID(TEXT(入力2!AL166,"000000"),3,1),""),"")</f>
        <v/>
      </c>
      <c r="BN168" s="1063" t="str">
        <f>IF(TRIM(入力2!AL166)&lt;&gt;"",IF(入力2!AL166&gt;=100,MID(TEXT(入力2!AL166,"000000"),4,1),""),"")</f>
        <v/>
      </c>
      <c r="BO168" s="1063" t="str">
        <f>IF(TRIM(入力2!AL166)&lt;&gt;"",IF(入力2!AL166&gt;=10,MID(TEXT(入力2!AL166,"000000"),5,1),""),"")</f>
        <v/>
      </c>
      <c r="BP168" s="1079" t="str">
        <f>IF(TRIM(入力2!AL166)&lt;&gt;"",IF(入力2!AL166&gt;=0,MID(TEXT(入力2!AL166,"000000"),6,1),""),"0")</f>
        <v>0</v>
      </c>
      <c r="BQ168" s="1077" t="str">
        <f>IF(TRIM(入力2!AM166)&lt;&gt;"",IF(入力2!AM166&gt;=100000,MID(TEXT(入力2!AM166,"000000"),1,1),""),"")</f>
        <v/>
      </c>
      <c r="BR168" s="1063" t="str">
        <f>IF(TRIM(入力2!AM166)&lt;&gt;"",IF(入力2!AM166&gt;=10000,MID(TEXT(入力2!AM166,"000000"),2,1),""),"")</f>
        <v/>
      </c>
      <c r="BS168" s="1063" t="str">
        <f>IF(TRIM(入力2!AM166)&lt;&gt;"",IF(入力2!AM166&gt;=1000,MID(TEXT(入力2!AM166,"000000"),3,1),""),"")</f>
        <v/>
      </c>
      <c r="BT168" s="1063" t="str">
        <f>IF(TRIM(入力2!AM166)&lt;&gt;"",IF(入力2!AM166&gt;=100,MID(TEXT(入力2!AM166,"000000"),4,1),""),"")</f>
        <v/>
      </c>
      <c r="BU168" s="1063" t="str">
        <f>IF(TRIM(入力2!AM166)&lt;&gt;"",IF(入力2!AM166&gt;=10,MID(TEXT(入力2!AM166,"000000"),5,1),""),"")</f>
        <v/>
      </c>
      <c r="BV168" s="1079" t="str">
        <f>IF(TRIM(入力2!AM166)&lt;&gt;"",IF(入力2!AM166&gt;=0,MID(TEXT(入力2!AM166,"000000"),6,1),""),"0")</f>
        <v>0</v>
      </c>
      <c r="BW168" s="1095" t="str">
        <f>IF(TRIM(SUM(入力2!AJ166:AK166))&lt;&gt;"",IF(SUM(入力2!AJ166:AK166)&gt;=100000,MID(TEXT(SUM(入力2!AJ166:AK166),"000000"),1,1),""),"")</f>
        <v/>
      </c>
      <c r="BX168" s="1063" t="str">
        <f>IF(TRIM(SUM(入力2!AJ166:AK166))&lt;&gt;"",IF(SUM(入力2!AJ166:AK166)&gt;=10000,MID(TEXT(SUM(入力2!AJ166:AK166),"000000"),2,1),""),"")</f>
        <v/>
      </c>
      <c r="BY168" s="1063" t="str">
        <f>IF(TRIM(SUM(入力2!AJ166:AK166))&lt;&gt;"",IF(SUM(入力2!AJ166:AK166)&gt;=1000,MID(TEXT(SUM(入力2!AJ166:AK166),"000000"),3,1),""),"")</f>
        <v/>
      </c>
      <c r="BZ168" s="1063" t="str">
        <f>IF(TRIM(SUM(入力2!AJ166:AK166))&lt;&gt;"",IF(SUM(入力2!AJ166:AK166)&gt;=100,MID(TEXT(SUM(入力2!AJ166:AK166),"000000"),4,1),""),"")</f>
        <v/>
      </c>
      <c r="CA168" s="1063" t="str">
        <f>IF(TRIM(SUM(入力2!AJ166:AK166))&lt;&gt;"",IF(SUM(入力2!AJ166:AK166)&gt;=10,MID(TEXT(SUM(入力2!AJ166:AK166),"000000"),5,1),""),"")</f>
        <v/>
      </c>
      <c r="CB168" s="1109" t="str">
        <f>IF(TRIM(SUM(入力2!AJ166:AK166))&lt;&gt;"",IF(SUM(入力2!AJ166:AK166)&gt;=0,MID(TEXT(SUM(入力2!AJ166:AK166),"000000"),6,1),""),"0")</f>
        <v>0</v>
      </c>
      <c r="CC168" s="1095" t="str">
        <f>IF(TRIM(入力3!$AF88)&lt;&gt;"",IF(入力3!$AF88&gt;=10000000,MID(TEXT(入力3!$AF88,"00000000"),1,1),""),"")</f>
        <v/>
      </c>
      <c r="CD168" s="1097" t="str">
        <f>IF(TRIM(入力3!$AF88)&lt;&gt;"",IF(入力3!$AF88&gt;=1000000,MID(TEXT(入力3!$AF88,"00000000"),2,1),""),"")</f>
        <v/>
      </c>
      <c r="CE168" s="1059" t="str">
        <f>IF(TRIM(入力3!$AF88)&lt;&gt;"",IF(入力3!$AF88&gt;=100000,MID(TEXT(入力3!$AF88,"00000000"),3,1),""),"")</f>
        <v/>
      </c>
      <c r="CF168" s="1059" t="str">
        <f>IF(TRIM(入力3!$AF88)&lt;&gt;"",IF(入力3!$AF88&gt;=10000,MID(TEXT(入力3!$AF88,"00000000"),4,1),""),"")</f>
        <v/>
      </c>
      <c r="CG168" s="1059" t="str">
        <f>IF(TRIM(入力3!$AF88)&lt;&gt;"",IF(入力3!$AF88&gt;=1000,MID(TEXT(入力3!$AF88,"00000000"),5,1),""),"")</f>
        <v/>
      </c>
      <c r="CH168" s="1059" t="str">
        <f>IF(TRIM(入力3!$AF88)&lt;&gt;"",IF(入力3!$AF88&gt;=100,MID(TEXT(入力3!$AF88,"00000000"),6,1),""),"")</f>
        <v/>
      </c>
      <c r="CI168" s="1059" t="str">
        <f>IF(TRIM(入力3!$AF88)&lt;&gt;"",IF(入力3!$AF88&gt;=10,MID(TEXT(入力3!$AF88,"00000000"),7,1),""),"")</f>
        <v/>
      </c>
      <c r="CJ168" s="1093" t="str">
        <f>IF(TRIM(入力3!$AF88)&lt;&gt;"",IF(入力3!$AF88&gt;=1,MID(TEXT(入力3!$AF88,"00000000"),8,1),""),"0")</f>
        <v>0</v>
      </c>
      <c r="CK168" s="1060" t="str">
        <f>IF(TRIM(SUMIF(入力3!$AA$9:$AE$9,"インフレ手当",入力3!AA88:AE88))&lt;&gt;"",IF(SUMIF(入力3!$AA$9:$AE$9,"インフレ手当",入力3!AA88:AE88)&gt;=1000000,MID(TEXT(SUMIF(入力3!$AA$9:$AE$9,"インフレ手当",入力3!AA88:AE88),"00000000"),2,1),""),"")</f>
        <v/>
      </c>
      <c r="CL168" s="1059" t="str">
        <f>IF(TRIM(SUMIF(入力3!$AA$9:$AE$9,"インフレ手当",入力3!AA88:AE88))&lt;&gt;"",IF(SUMIF(入力3!$AA$9:$AE$9,"インフレ手当",入力3!AA88:AE88)&gt;=100000,MID(TEXT(SUMIF(入力3!$AA$9:$AE$9,"インフレ手当",入力3!AA88:AE88),"00000000"),3,1),""),"")</f>
        <v/>
      </c>
      <c r="CM168" s="1059" t="str">
        <f>IF(TRIM(SUMIF(入力3!$AA$9:$AE$9,"インフレ手当",入力3!AA88:AE88))&lt;&gt;"",IF(SUMIF(入力3!$AA$9:$AE$9,"インフレ手当",入力3!AA88:AE88)&gt;=10000,MID(TEXT(SUMIF(入力3!$AA$9:$AE$9,"インフレ手当",入力3!AA88:AE88),"00000000"),4,1),""),"")</f>
        <v/>
      </c>
      <c r="CN168" s="1059" t="str">
        <f>IF(TRIM(SUMIF(入力3!$AA$9:$AE$9,"インフレ手当",入力3!AA88:AE88))&lt;&gt;"",IF(SUMIF(入力3!$AA$9:$AE$9,"インフレ手当",入力3!AA88:AE88)&gt;=1000,MID(TEXT(SUMIF(入力3!$AA$9:$AE$9,"インフレ手当",入力3!AA88:AE88),"00000000"),5,1),""),"")</f>
        <v/>
      </c>
      <c r="CO168" s="1059" t="str">
        <f>IF(TRIM(SUMIF(入力3!$AA$9:$AE$9,"インフレ手当",入力3!AA88:AE88))&lt;&gt;"",IF(SUMIF(入力3!$AA$9:$AE$9,"インフレ手当",入力3!AA88:AE88)&gt;=100,MID(TEXT(SUMIF(入力3!$AA$9:$AE$9,"インフレ手当",入力3!AA88:AE88),"00000000"),6,1),""),"")</f>
        <v/>
      </c>
      <c r="CP168" s="1059" t="str">
        <f>IF(TRIM(SUMIF(入力3!$AA$9:$AE$9,"インフレ手当",入力3!AA88:AE88))&lt;&gt;"",IF(SUMIF(入力3!$AA$9:$AE$9,"インフレ手当",入力3!AA88:AE88)&gt;=10,MID(TEXT(SUMIF(入力3!$AA$9:$AE$9,"インフレ手当",入力3!AA88:AE88),"00000000"),7,1),""),"")</f>
        <v/>
      </c>
      <c r="CQ168" s="1076" t="str">
        <f>IF(TRIM(SUMIF(入力3!$AA$9:$AE$9,"インフレ手当",入力3!AA88:AE88))&lt;&gt;"",IF(SUMIF(入力3!$AA$9:$AE$9,"インフレ手当",入力3!AA88:AE88)&gt;=1,MID(TEXT(SUMIF(入力3!$AA$9:$AE$9,"インフレ手当",入力3!AA88:AE88),"00000000"),8,1),""),"0")</f>
        <v/>
      </c>
      <c r="CR168" s="1077" t="str">
        <f>IF(EO169=0,"-",IF(TRIM(入力3!Z88)&lt;&gt;"",IF(入力3!Z88&gt;=100,MID(TEXT(入力3!Z88,"000"),1,1),""),"-"))</f>
        <v>-</v>
      </c>
      <c r="CS168" s="1063" t="str">
        <f>IF(EO169=0,"-",IF(TRIM(入力3!Z88)&lt;&gt;"",IF(入力3!Z88&gt;=10,MID(TEXT(入力3!Z88,"000"),2,1),""),"-"))</f>
        <v>-</v>
      </c>
      <c r="CT168" s="1079" t="str">
        <f>IF(EO169=0,"-",IF(TRIM(入力3!Z88)&lt;&gt;"",IF(入力3!Z88&gt;=1,MID(TEXT(入力3!Z88,"000"),3,1),""),"-"))</f>
        <v>-</v>
      </c>
      <c r="CU168" s="1067"/>
      <c r="CV168" s="1068"/>
      <c r="CW168" s="1069"/>
      <c r="CX168" s="1205"/>
      <c r="CY168" s="1206"/>
      <c r="CZ168" s="1207"/>
      <c r="DA168" s="1188"/>
      <c r="DB168" s="1189"/>
      <c r="DC168" s="1189"/>
      <c r="DD168" s="1189"/>
      <c r="DE168" s="1190"/>
      <c r="DF168" s="1184"/>
      <c r="DG168" s="1188"/>
      <c r="DH168" s="1189"/>
      <c r="DI168" s="1189"/>
      <c r="DJ168" s="1190"/>
      <c r="DK168" s="1184"/>
      <c r="DL168" s="1188"/>
      <c r="DM168" s="1189"/>
      <c r="DN168" s="1189"/>
      <c r="DO168" s="1189"/>
      <c r="DP168" s="1190"/>
      <c r="DQ168" s="1184"/>
      <c r="DR168" s="1188"/>
      <c r="DS168" s="1189"/>
      <c r="DT168" s="1189"/>
      <c r="DU168" s="1189"/>
      <c r="DV168" s="1189"/>
      <c r="DW168" s="1026"/>
      <c r="DX168" s="865"/>
      <c r="DY168" s="865"/>
      <c r="DZ168" s="865"/>
      <c r="EA168" s="865"/>
      <c r="EB168" s="865"/>
      <c r="EC168" s="865"/>
      <c r="ED168" s="865"/>
      <c r="EE168" s="865"/>
      <c r="EF168" s="865"/>
      <c r="EG168" s="865"/>
      <c r="EH168" s="865"/>
      <c r="EI168" s="872"/>
      <c r="EJ168" s="862"/>
      <c r="EK168" s="862"/>
      <c r="EL168" s="865"/>
      <c r="EM168" s="865"/>
      <c r="EN168" s="865"/>
      <c r="EO168" s="865"/>
      <c r="EP168" s="835"/>
      <c r="EQ168" s="835"/>
      <c r="ER168" s="835"/>
      <c r="ES168" s="835"/>
      <c r="ET168" s="835"/>
      <c r="EU168" s="835"/>
      <c r="EV168" s="835"/>
      <c r="EW168" s="835"/>
      <c r="EX168" s="835"/>
      <c r="EY168" s="835"/>
      <c r="EZ168" s="835"/>
      <c r="FA168" s="835"/>
      <c r="FB168" s="835"/>
      <c r="FC168" s="835"/>
      <c r="FD168" s="835"/>
      <c r="FE168" s="835"/>
      <c r="FF168" s="835"/>
      <c r="FG168" s="835"/>
      <c r="FH168" s="835"/>
      <c r="FI168" s="835"/>
      <c r="FJ168" s="835"/>
      <c r="FK168" s="835"/>
      <c r="FL168" s="835"/>
      <c r="FM168" s="835"/>
      <c r="FN168" s="835"/>
      <c r="FO168" s="835"/>
      <c r="FP168" s="835"/>
      <c r="FQ168" s="835"/>
      <c r="FR168" s="835"/>
      <c r="FS168" s="835"/>
      <c r="FT168" s="835"/>
      <c r="FU168" s="835"/>
      <c r="FV168" s="835"/>
      <c r="FW168" s="835"/>
      <c r="FX168" s="835"/>
      <c r="FY168" s="835"/>
      <c r="FZ168" s="835"/>
      <c r="GA168" s="835"/>
      <c r="GB168" s="835"/>
      <c r="GC168" s="835"/>
      <c r="GD168" s="835"/>
      <c r="GE168" s="835"/>
      <c r="GF168" s="835"/>
      <c r="GG168" s="835"/>
      <c r="GH168" s="835"/>
      <c r="GI168" s="835"/>
    </row>
    <row r="169" spans="1:191" s="892" customFormat="1" ht="12" customHeight="1">
      <c r="A169" s="1231"/>
      <c r="B169" s="1233"/>
      <c r="C169" s="1235"/>
      <c r="D169" s="1238"/>
      <c r="E169" s="1239"/>
      <c r="F169" s="1239"/>
      <c r="G169" s="1239"/>
      <c r="H169" s="1239"/>
      <c r="I169" s="1239"/>
      <c r="J169" s="1239"/>
      <c r="K169" s="1256"/>
      <c r="L169" s="1258"/>
      <c r="M169" s="1279"/>
      <c r="N169" s="1199"/>
      <c r="O169" s="1262"/>
      <c r="P169" s="1262"/>
      <c r="Q169" s="1280"/>
      <c r="R169" s="1281"/>
      <c r="S169" s="1294"/>
      <c r="T169" s="1282"/>
      <c r="U169" s="1283"/>
      <c r="V169" s="1284"/>
      <c r="W169" s="1285"/>
      <c r="X169" s="1284"/>
      <c r="Y169" s="1285"/>
      <c r="Z169" s="1284"/>
      <c r="AA169" s="1285"/>
      <c r="AB169" s="1227"/>
      <c r="AC169" s="1228"/>
      <c r="AD169" s="1228"/>
      <c r="AE169" s="1229"/>
      <c r="AF169" s="1286"/>
      <c r="AG169" s="1287"/>
      <c r="AH169" s="1287"/>
      <c r="AI169" s="1288"/>
      <c r="AJ169" s="1286"/>
      <c r="AK169" s="1287"/>
      <c r="AL169" s="1287"/>
      <c r="AM169" s="1288"/>
      <c r="AN169" s="1286"/>
      <c r="AO169" s="1287"/>
      <c r="AP169" s="1287"/>
      <c r="AQ169" s="1288"/>
      <c r="AR169" s="1291"/>
      <c r="AS169" s="1292"/>
      <c r="AT169" s="1292"/>
      <c r="AU169" s="1292"/>
      <c r="AV169" s="1293"/>
      <c r="AW169" s="1196"/>
      <c r="AX169" s="1197"/>
      <c r="AY169" s="1197"/>
      <c r="AZ169" s="1197"/>
      <c r="BA169" s="1197"/>
      <c r="BB169" s="1197"/>
      <c r="BC169" s="1198"/>
      <c r="BD169" s="1196"/>
      <c r="BE169" s="1197"/>
      <c r="BF169" s="1197"/>
      <c r="BG169" s="1197"/>
      <c r="BH169" s="1197"/>
      <c r="BI169" s="1197"/>
      <c r="BJ169" s="1198"/>
      <c r="BK169" s="1078"/>
      <c r="BL169" s="1064"/>
      <c r="BM169" s="1064"/>
      <c r="BN169" s="1064"/>
      <c r="BO169" s="1064"/>
      <c r="BP169" s="1080"/>
      <c r="BQ169" s="1078"/>
      <c r="BR169" s="1064"/>
      <c r="BS169" s="1064"/>
      <c r="BT169" s="1064"/>
      <c r="BU169" s="1064"/>
      <c r="BV169" s="1080"/>
      <c r="BW169" s="1096"/>
      <c r="BX169" s="1064"/>
      <c r="BY169" s="1064"/>
      <c r="BZ169" s="1064"/>
      <c r="CA169" s="1064"/>
      <c r="CB169" s="1110"/>
      <c r="CC169" s="1096"/>
      <c r="CD169" s="1098"/>
      <c r="CE169" s="1059"/>
      <c r="CF169" s="1059"/>
      <c r="CG169" s="1059"/>
      <c r="CH169" s="1059"/>
      <c r="CI169" s="1059"/>
      <c r="CJ169" s="1093"/>
      <c r="CK169" s="1060"/>
      <c r="CL169" s="1059"/>
      <c r="CM169" s="1059"/>
      <c r="CN169" s="1059"/>
      <c r="CO169" s="1059"/>
      <c r="CP169" s="1059"/>
      <c r="CQ169" s="1076"/>
      <c r="CR169" s="1078"/>
      <c r="CS169" s="1064"/>
      <c r="CT169" s="1080"/>
      <c r="CU169" s="1070"/>
      <c r="CV169" s="1071"/>
      <c r="CW169" s="1072"/>
      <c r="CX169" s="1208"/>
      <c r="CY169" s="1209"/>
      <c r="CZ169" s="1210"/>
      <c r="DA169" s="1196"/>
      <c r="DB169" s="1197"/>
      <c r="DC169" s="1197"/>
      <c r="DD169" s="1197"/>
      <c r="DE169" s="1198"/>
      <c r="DF169" s="1199"/>
      <c r="DG169" s="1196"/>
      <c r="DH169" s="1197"/>
      <c r="DI169" s="1197"/>
      <c r="DJ169" s="1198"/>
      <c r="DK169" s="1199"/>
      <c r="DL169" s="1196"/>
      <c r="DM169" s="1197"/>
      <c r="DN169" s="1197"/>
      <c r="DO169" s="1197"/>
      <c r="DP169" s="1198"/>
      <c r="DQ169" s="1199"/>
      <c r="DR169" s="1196"/>
      <c r="DS169" s="1197"/>
      <c r="DT169" s="1197"/>
      <c r="DU169" s="1197"/>
      <c r="DV169" s="1197"/>
      <c r="DW169" s="1026"/>
      <c r="DX169" s="865"/>
      <c r="DY169" s="865"/>
      <c r="DZ169" s="865"/>
      <c r="EA169" s="865"/>
      <c r="EB169" s="865"/>
      <c r="EC169" s="865"/>
      <c r="ED169" s="865"/>
      <c r="EE169" s="865"/>
      <c r="EF169" s="865"/>
      <c r="EG169" s="865"/>
      <c r="EH169" s="865"/>
      <c r="EI169" s="872"/>
      <c r="EJ169" s="862"/>
      <c r="EK169" s="862"/>
      <c r="EL169" s="865">
        <f t="shared" ref="EL169" si="122">IF(OR(CU168=99.9,CU168=""),0,1)</f>
        <v>0</v>
      </c>
      <c r="EM169" s="865"/>
      <c r="EN169" s="865">
        <f>IF(入力3!AF88=" ",0,1)</f>
        <v>0</v>
      </c>
      <c r="EO169" s="865">
        <f>IF(EL169+EN169=0,0,1)</f>
        <v>0</v>
      </c>
      <c r="EP169" s="835"/>
      <c r="EQ169" s="835"/>
      <c r="ER169" s="835"/>
      <c r="ES169" s="835"/>
      <c r="ET169" s="835"/>
      <c r="EU169" s="835"/>
      <c r="EV169" s="835"/>
      <c r="EW169" s="835"/>
      <c r="EX169" s="835"/>
      <c r="EY169" s="835"/>
      <c r="EZ169" s="835"/>
      <c r="FA169" s="835"/>
      <c r="FB169" s="835"/>
      <c r="FC169" s="835"/>
      <c r="FD169" s="835"/>
      <c r="FE169" s="835"/>
      <c r="FF169" s="835"/>
      <c r="FG169" s="835"/>
      <c r="FH169" s="835"/>
      <c r="FI169" s="835"/>
      <c r="FJ169" s="835"/>
      <c r="FK169" s="835"/>
      <c r="FL169" s="835"/>
      <c r="FM169" s="835"/>
      <c r="FN169" s="835"/>
      <c r="FO169" s="835"/>
      <c r="FP169" s="835"/>
      <c r="FQ169" s="835"/>
      <c r="FR169" s="835"/>
      <c r="FS169" s="835"/>
      <c r="FT169" s="835"/>
      <c r="FU169" s="835"/>
      <c r="FV169" s="835"/>
      <c r="FW169" s="835"/>
      <c r="FX169" s="835"/>
      <c r="FY169" s="835"/>
      <c r="FZ169" s="835"/>
      <c r="GA169" s="835"/>
      <c r="GB169" s="835"/>
      <c r="GC169" s="835"/>
      <c r="GD169" s="835"/>
      <c r="GE169" s="835"/>
      <c r="GF169" s="835"/>
      <c r="GG169" s="835"/>
      <c r="GH169" s="835"/>
      <c r="GI169" s="835"/>
    </row>
    <row r="170" spans="1:191" s="892" customFormat="1" ht="12" customHeight="1">
      <c r="A170" s="1230"/>
      <c r="B170" s="1232">
        <v>7</v>
      </c>
      <c r="C170" s="1234">
        <v>7</v>
      </c>
      <c r="D170" s="1236"/>
      <c r="E170" s="1237"/>
      <c r="F170" s="1237"/>
      <c r="G170" s="1237"/>
      <c r="H170" s="1237"/>
      <c r="I170" s="1237"/>
      <c r="J170" s="1237"/>
      <c r="K170" s="1256" t="str">
        <f>IF(TRIM(入力1!A170)&lt;&gt;"",入力1!A170,"")</f>
        <v/>
      </c>
      <c r="L170" s="1258">
        <f>IF(TRIM(入力1!B170)&lt;&gt;"",入力1!B170,"")</f>
        <v>7</v>
      </c>
      <c r="M170" s="1260">
        <f>C170</f>
        <v>7</v>
      </c>
      <c r="N170" s="1184"/>
      <c r="O170" s="1262"/>
      <c r="P170" s="1262"/>
      <c r="Q170" s="1264"/>
      <c r="R170" s="1265"/>
      <c r="S170" s="1254"/>
      <c r="T170" s="1282"/>
      <c r="U170" s="1283"/>
      <c r="V170" s="1272"/>
      <c r="W170" s="1273"/>
      <c r="X170" s="1272"/>
      <c r="Y170" s="1273"/>
      <c r="Z170" s="1272"/>
      <c r="AA170" s="1273"/>
      <c r="AB170" s="1276"/>
      <c r="AC170" s="1277"/>
      <c r="AD170" s="1277"/>
      <c r="AE170" s="1278"/>
      <c r="AF170" s="1217"/>
      <c r="AG170" s="1218"/>
      <c r="AH170" s="1218"/>
      <c r="AI170" s="1219"/>
      <c r="AJ170" s="1217"/>
      <c r="AK170" s="1218"/>
      <c r="AL170" s="1218"/>
      <c r="AM170" s="1219"/>
      <c r="AN170" s="1217"/>
      <c r="AO170" s="1218"/>
      <c r="AP170" s="1218"/>
      <c r="AQ170" s="1219"/>
      <c r="AR170" s="1240"/>
      <c r="AS170" s="1241"/>
      <c r="AT170" s="1241"/>
      <c r="AU170" s="1241"/>
      <c r="AV170" s="1242"/>
      <c r="AW170" s="1188"/>
      <c r="AX170" s="1189"/>
      <c r="AY170" s="1189"/>
      <c r="AZ170" s="1189"/>
      <c r="BA170" s="1189"/>
      <c r="BB170" s="1189"/>
      <c r="BC170" s="1190"/>
      <c r="BD170" s="1188"/>
      <c r="BE170" s="1189"/>
      <c r="BF170" s="1189"/>
      <c r="BG170" s="1189"/>
      <c r="BH170" s="1189"/>
      <c r="BI170" s="1189"/>
      <c r="BJ170" s="1190"/>
      <c r="BK170" s="1077" t="str">
        <f>IF(TRIM(入力2!AL168)&lt;&gt;"",IF(入力2!AL168&gt;=100000,MID(TEXT(入力2!AL168,"000000"),1,1),""),"")</f>
        <v/>
      </c>
      <c r="BL170" s="1063" t="str">
        <f>IF(TRIM(入力2!AL168)&lt;&gt;"",IF(入力2!AL168&gt;=10000,MID(TEXT(入力2!AL168,"000000"),2,1),""),"")</f>
        <v/>
      </c>
      <c r="BM170" s="1063" t="str">
        <f>IF(TRIM(入力2!AL168)&lt;&gt;"",IF(入力2!AL168&gt;=1000,MID(TEXT(入力2!AL168,"000000"),3,1),""),"")</f>
        <v/>
      </c>
      <c r="BN170" s="1063" t="str">
        <f>IF(TRIM(入力2!AL168)&lt;&gt;"",IF(入力2!AL168&gt;=100,MID(TEXT(入力2!AL168,"000000"),4,1),""),"")</f>
        <v/>
      </c>
      <c r="BO170" s="1063" t="str">
        <f>IF(TRIM(入力2!AL168)&lt;&gt;"",IF(入力2!AL168&gt;=10,MID(TEXT(入力2!AL168,"000000"),5,1),""),"")</f>
        <v/>
      </c>
      <c r="BP170" s="1079" t="str">
        <f>IF(TRIM(入力2!AL168)&lt;&gt;"",IF(入力2!AL168&gt;=0,MID(TEXT(入力2!AL168,"000000"),6,1),""),"0")</f>
        <v>0</v>
      </c>
      <c r="BQ170" s="1077" t="str">
        <f>IF(TRIM(入力2!AM168)&lt;&gt;"",IF(入力2!AM168&gt;=100000,MID(TEXT(入力2!AM168,"000000"),1,1),""),"")</f>
        <v/>
      </c>
      <c r="BR170" s="1063" t="str">
        <f>IF(TRIM(入力2!AM168)&lt;&gt;"",IF(入力2!AM168&gt;=10000,MID(TEXT(入力2!AM168,"000000"),2,1),""),"")</f>
        <v/>
      </c>
      <c r="BS170" s="1063" t="str">
        <f>IF(TRIM(入力2!AM168)&lt;&gt;"",IF(入力2!AM168&gt;=1000,MID(TEXT(入力2!AM168,"000000"),3,1),""),"")</f>
        <v/>
      </c>
      <c r="BT170" s="1063" t="str">
        <f>IF(TRIM(入力2!AM168)&lt;&gt;"",IF(入力2!AM168&gt;=100,MID(TEXT(入力2!AM168,"000000"),4,1),""),"")</f>
        <v/>
      </c>
      <c r="BU170" s="1063" t="str">
        <f>IF(TRIM(入力2!AM168)&lt;&gt;"",IF(入力2!AM168&gt;=10,MID(TEXT(入力2!AM168,"000000"),5,1),""),"")</f>
        <v/>
      </c>
      <c r="BV170" s="1079" t="str">
        <f>IF(TRIM(入力2!AM168)&lt;&gt;"",IF(入力2!AM168&gt;=0,MID(TEXT(入力2!AM168,"000000"),6,1),""),"0")</f>
        <v>0</v>
      </c>
      <c r="BW170" s="1095" t="str">
        <f>IF(TRIM(SUM(入力2!AJ168:AK168))&lt;&gt;"",IF(SUM(入力2!AJ168:AK168)&gt;=100000,MID(TEXT(SUM(入力2!AJ168:AK168),"000000"),1,1),""),"")</f>
        <v/>
      </c>
      <c r="BX170" s="1063" t="str">
        <f>IF(TRIM(SUM(入力2!AJ168:AK168))&lt;&gt;"",IF(SUM(入力2!AJ168:AK168)&gt;=10000,MID(TEXT(SUM(入力2!AJ168:AK168),"000000"),2,1),""),"")</f>
        <v/>
      </c>
      <c r="BY170" s="1063" t="str">
        <f>IF(TRIM(SUM(入力2!AJ168:AK168))&lt;&gt;"",IF(SUM(入力2!AJ168:AK168)&gt;=1000,MID(TEXT(SUM(入力2!AJ168:AK168),"000000"),3,1),""),"")</f>
        <v/>
      </c>
      <c r="BZ170" s="1063" t="str">
        <f>IF(TRIM(SUM(入力2!AJ168:AK168))&lt;&gt;"",IF(SUM(入力2!AJ168:AK168)&gt;=100,MID(TEXT(SUM(入力2!AJ168:AK168),"000000"),4,1),""),"")</f>
        <v/>
      </c>
      <c r="CA170" s="1063" t="str">
        <f>IF(TRIM(SUM(入力2!AJ168:AK168))&lt;&gt;"",IF(SUM(入力2!AJ168:AK168)&gt;=10,MID(TEXT(SUM(入力2!AJ168:AK168),"000000"),5,1),""),"")</f>
        <v/>
      </c>
      <c r="CB170" s="1109" t="str">
        <f>IF(TRIM(SUM(入力2!AJ168:AK168))&lt;&gt;"",IF(SUM(入力2!AJ168:AK168)&gt;=0,MID(TEXT(SUM(入力2!AJ168:AK168),"000000"),6,1),""),"0")</f>
        <v>0</v>
      </c>
      <c r="CC170" s="1095" t="str">
        <f>IF(TRIM(入力3!$AF89)&lt;&gt;"",IF(入力3!$AF89&gt;=10000000,MID(TEXT(入力3!$AF89,"00000000"),1,1),""),"")</f>
        <v/>
      </c>
      <c r="CD170" s="1097" t="str">
        <f>IF(TRIM(入力3!$AF89)&lt;&gt;"",IF(入力3!$AF89&gt;=1000000,MID(TEXT(入力3!$AF89,"00000000"),2,1),""),"")</f>
        <v/>
      </c>
      <c r="CE170" s="1059" t="str">
        <f>IF(TRIM(入力3!$AF89)&lt;&gt;"",IF(入力3!$AF89&gt;=100000,MID(TEXT(入力3!$AF89,"00000000"),3,1),""),"")</f>
        <v/>
      </c>
      <c r="CF170" s="1059" t="str">
        <f>IF(TRIM(入力3!$AF89)&lt;&gt;"",IF(入力3!$AF89&gt;=10000,MID(TEXT(入力3!$AF89,"00000000"),4,1),""),"")</f>
        <v/>
      </c>
      <c r="CG170" s="1059" t="str">
        <f>IF(TRIM(入力3!$AF89)&lt;&gt;"",IF(入力3!$AF89&gt;=1000,MID(TEXT(入力3!$AF89,"00000000"),5,1),""),"")</f>
        <v/>
      </c>
      <c r="CH170" s="1059" t="str">
        <f>IF(TRIM(入力3!$AF89)&lt;&gt;"",IF(入力3!$AF89&gt;=100,MID(TEXT(入力3!$AF89,"00000000"),6,1),""),"")</f>
        <v/>
      </c>
      <c r="CI170" s="1059" t="str">
        <f>IF(TRIM(入力3!$AF89)&lt;&gt;"",IF(入力3!$AF89&gt;=10,MID(TEXT(入力3!$AF89,"00000000"),7,1),""),"")</f>
        <v/>
      </c>
      <c r="CJ170" s="1093" t="str">
        <f>IF(TRIM(入力3!$AF89)&lt;&gt;"",IF(入力3!$AF89&gt;=1,MID(TEXT(入力3!$AF89,"00000000"),8,1),""),"0")</f>
        <v>0</v>
      </c>
      <c r="CK170" s="1060" t="str">
        <f>IF(TRIM(SUMIF(入力3!$AA$9:$AE$9,"インフレ手当",入力3!AA89:AE89))&lt;&gt;"",IF(SUMIF(入力3!$AA$9:$AE$9,"インフレ手当",入力3!AA89:AE89)&gt;=1000000,MID(TEXT(SUMIF(入力3!$AA$9:$AE$9,"インフレ手当",入力3!AA89:AE89),"00000000"),2,1),""),"")</f>
        <v/>
      </c>
      <c r="CL170" s="1059" t="str">
        <f>IF(TRIM(SUMIF(入力3!$AA$9:$AE$9,"インフレ手当",入力3!AA89:AE89))&lt;&gt;"",IF(SUMIF(入力3!$AA$9:$AE$9,"インフレ手当",入力3!AA89:AE89)&gt;=100000,MID(TEXT(SUMIF(入力3!$AA$9:$AE$9,"インフレ手当",入力3!AA89:AE89),"00000000"),3,1),""),"")</f>
        <v/>
      </c>
      <c r="CM170" s="1059" t="str">
        <f>IF(TRIM(SUMIF(入力3!$AA$9:$AE$9,"インフレ手当",入力3!AA89:AE89))&lt;&gt;"",IF(SUMIF(入力3!$AA$9:$AE$9,"インフレ手当",入力3!AA89:AE89)&gt;=10000,MID(TEXT(SUMIF(入力3!$AA$9:$AE$9,"インフレ手当",入力3!AA89:AE89),"00000000"),4,1),""),"")</f>
        <v/>
      </c>
      <c r="CN170" s="1059" t="str">
        <f>IF(TRIM(SUMIF(入力3!$AA$9:$AE$9,"インフレ手当",入力3!AA89:AE89))&lt;&gt;"",IF(SUMIF(入力3!$AA$9:$AE$9,"インフレ手当",入力3!AA89:AE89)&gt;=1000,MID(TEXT(SUMIF(入力3!$AA$9:$AE$9,"インフレ手当",入力3!AA89:AE89),"00000000"),5,1),""),"")</f>
        <v/>
      </c>
      <c r="CO170" s="1059" t="str">
        <f>IF(TRIM(SUMIF(入力3!$AA$9:$AE$9,"インフレ手当",入力3!AA89:AE89))&lt;&gt;"",IF(SUMIF(入力3!$AA$9:$AE$9,"インフレ手当",入力3!AA89:AE89)&gt;=100,MID(TEXT(SUMIF(入力3!$AA$9:$AE$9,"インフレ手当",入力3!AA89:AE89),"00000000"),6,1),""),"")</f>
        <v/>
      </c>
      <c r="CP170" s="1059" t="str">
        <f>IF(TRIM(SUMIF(入力3!$AA$9:$AE$9,"インフレ手当",入力3!AA89:AE89))&lt;&gt;"",IF(SUMIF(入力3!$AA$9:$AE$9,"インフレ手当",入力3!AA89:AE89)&gt;=10,MID(TEXT(SUMIF(入力3!$AA$9:$AE$9,"インフレ手当",入力3!AA89:AE89),"00000000"),7,1),""),"")</f>
        <v/>
      </c>
      <c r="CQ170" s="1076" t="str">
        <f>IF(TRIM(SUMIF(入力3!$AA$9:$AE$9,"インフレ手当",入力3!AA89:AE89))&lt;&gt;"",IF(SUMIF(入力3!$AA$9:$AE$9,"インフレ手当",入力3!AA89:AE89)&gt;=1,MID(TEXT(SUMIF(入力3!$AA$9:$AE$9,"インフレ手当",入力3!AA89:AE89),"00000000"),8,1),""),"0")</f>
        <v/>
      </c>
      <c r="CR170" s="1077" t="str">
        <f>IF(EO171=0,"-",IF(TRIM(入力3!Z89)&lt;&gt;"",IF(入力3!Z89&gt;=100,MID(TEXT(入力3!Z89,"000"),1,1),""),"-"))</f>
        <v>-</v>
      </c>
      <c r="CS170" s="1063" t="str">
        <f>IF(EO171=0,"-",IF(TRIM(入力3!Z89)&lt;&gt;"",IF(入力3!Z89&gt;=10,MID(TEXT(入力3!Z89,"000"),2,1),""),"-"))</f>
        <v>-</v>
      </c>
      <c r="CT170" s="1079" t="str">
        <f>IF(EO171=0,"-",IF(TRIM(入力3!Z89)&lt;&gt;"",IF(入力3!Z89&gt;=1,MID(TEXT(入力3!Z89,"000"),3,1),""),"-"))</f>
        <v>-</v>
      </c>
      <c r="CU170" s="1067"/>
      <c r="CV170" s="1068"/>
      <c r="CW170" s="1069"/>
      <c r="CX170" s="1205"/>
      <c r="CY170" s="1206"/>
      <c r="CZ170" s="1207"/>
      <c r="DA170" s="1188"/>
      <c r="DB170" s="1189"/>
      <c r="DC170" s="1189"/>
      <c r="DD170" s="1189"/>
      <c r="DE170" s="1190"/>
      <c r="DF170" s="1184"/>
      <c r="DG170" s="1188"/>
      <c r="DH170" s="1189"/>
      <c r="DI170" s="1189"/>
      <c r="DJ170" s="1190"/>
      <c r="DK170" s="1184"/>
      <c r="DL170" s="1188"/>
      <c r="DM170" s="1189"/>
      <c r="DN170" s="1189"/>
      <c r="DO170" s="1189"/>
      <c r="DP170" s="1190"/>
      <c r="DQ170" s="1184"/>
      <c r="DR170" s="1188"/>
      <c r="DS170" s="1189"/>
      <c r="DT170" s="1189"/>
      <c r="DU170" s="1189"/>
      <c r="DV170" s="1189"/>
      <c r="DW170" s="1026"/>
      <c r="DX170" s="865"/>
      <c r="DY170" s="865"/>
      <c r="DZ170" s="865"/>
      <c r="EA170" s="865"/>
      <c r="EB170" s="865"/>
      <c r="EC170" s="865"/>
      <c r="ED170" s="865"/>
      <c r="EE170" s="865"/>
      <c r="EF170" s="865"/>
      <c r="EG170" s="865"/>
      <c r="EH170" s="865"/>
      <c r="EI170" s="872"/>
      <c r="EJ170" s="862"/>
      <c r="EK170" s="862"/>
      <c r="EL170" s="865"/>
      <c r="EM170" s="865"/>
      <c r="EN170" s="865"/>
      <c r="EO170" s="865"/>
      <c r="EP170" s="835"/>
      <c r="EQ170" s="835"/>
      <c r="ER170" s="835"/>
      <c r="ES170" s="835"/>
      <c r="ET170" s="835"/>
      <c r="EU170" s="835"/>
      <c r="EV170" s="835"/>
      <c r="EW170" s="835"/>
      <c r="EX170" s="835"/>
      <c r="EY170" s="835"/>
      <c r="EZ170" s="835"/>
      <c r="FA170" s="835"/>
      <c r="FB170" s="835"/>
      <c r="FC170" s="835"/>
      <c r="FD170" s="835"/>
      <c r="FE170" s="835"/>
      <c r="FF170" s="835"/>
      <c r="FG170" s="835"/>
      <c r="FH170" s="835"/>
      <c r="FI170" s="835"/>
      <c r="FJ170" s="835"/>
      <c r="FK170" s="835"/>
      <c r="FL170" s="835"/>
      <c r="FM170" s="835"/>
      <c r="FN170" s="835"/>
      <c r="FO170" s="835"/>
      <c r="FP170" s="835"/>
      <c r="FQ170" s="835"/>
      <c r="FR170" s="835"/>
      <c r="FS170" s="835"/>
      <c r="FT170" s="835"/>
      <c r="FU170" s="835"/>
      <c r="FV170" s="835"/>
      <c r="FW170" s="835"/>
      <c r="FX170" s="835"/>
      <c r="FY170" s="835"/>
      <c r="FZ170" s="835"/>
      <c r="GA170" s="835"/>
      <c r="GB170" s="835"/>
      <c r="GC170" s="835"/>
      <c r="GD170" s="835"/>
      <c r="GE170" s="835"/>
      <c r="GF170" s="835"/>
      <c r="GG170" s="835"/>
      <c r="GH170" s="835"/>
      <c r="GI170" s="835"/>
    </row>
    <row r="171" spans="1:191" s="892" customFormat="1" ht="12" customHeight="1">
      <c r="A171" s="1231"/>
      <c r="B171" s="1233"/>
      <c r="C171" s="1235"/>
      <c r="D171" s="1238"/>
      <c r="E171" s="1239"/>
      <c r="F171" s="1239"/>
      <c r="G171" s="1239"/>
      <c r="H171" s="1239"/>
      <c r="I171" s="1239"/>
      <c r="J171" s="1239"/>
      <c r="K171" s="1256"/>
      <c r="L171" s="1258"/>
      <c r="M171" s="1279"/>
      <c r="N171" s="1199"/>
      <c r="O171" s="1262"/>
      <c r="P171" s="1262"/>
      <c r="Q171" s="1280"/>
      <c r="R171" s="1281"/>
      <c r="S171" s="1294"/>
      <c r="T171" s="1282"/>
      <c r="U171" s="1283"/>
      <c r="V171" s="1284"/>
      <c r="W171" s="1285"/>
      <c r="X171" s="1284"/>
      <c r="Y171" s="1285"/>
      <c r="Z171" s="1284"/>
      <c r="AA171" s="1285"/>
      <c r="AB171" s="1227"/>
      <c r="AC171" s="1228"/>
      <c r="AD171" s="1228"/>
      <c r="AE171" s="1229"/>
      <c r="AF171" s="1286"/>
      <c r="AG171" s="1287"/>
      <c r="AH171" s="1287"/>
      <c r="AI171" s="1288"/>
      <c r="AJ171" s="1286"/>
      <c r="AK171" s="1287"/>
      <c r="AL171" s="1287"/>
      <c r="AM171" s="1288"/>
      <c r="AN171" s="1286"/>
      <c r="AO171" s="1287"/>
      <c r="AP171" s="1287"/>
      <c r="AQ171" s="1288"/>
      <c r="AR171" s="1291"/>
      <c r="AS171" s="1292"/>
      <c r="AT171" s="1292"/>
      <c r="AU171" s="1292"/>
      <c r="AV171" s="1293"/>
      <c r="AW171" s="1196"/>
      <c r="AX171" s="1197"/>
      <c r="AY171" s="1197"/>
      <c r="AZ171" s="1197"/>
      <c r="BA171" s="1197"/>
      <c r="BB171" s="1197"/>
      <c r="BC171" s="1198"/>
      <c r="BD171" s="1196"/>
      <c r="BE171" s="1197"/>
      <c r="BF171" s="1197"/>
      <c r="BG171" s="1197"/>
      <c r="BH171" s="1197"/>
      <c r="BI171" s="1197"/>
      <c r="BJ171" s="1198"/>
      <c r="BK171" s="1078"/>
      <c r="BL171" s="1064"/>
      <c r="BM171" s="1064"/>
      <c r="BN171" s="1064"/>
      <c r="BO171" s="1064"/>
      <c r="BP171" s="1080"/>
      <c r="BQ171" s="1078"/>
      <c r="BR171" s="1064"/>
      <c r="BS171" s="1064"/>
      <c r="BT171" s="1064"/>
      <c r="BU171" s="1064"/>
      <c r="BV171" s="1080"/>
      <c r="BW171" s="1096"/>
      <c r="BX171" s="1064"/>
      <c r="BY171" s="1064"/>
      <c r="BZ171" s="1064"/>
      <c r="CA171" s="1064"/>
      <c r="CB171" s="1110"/>
      <c r="CC171" s="1096"/>
      <c r="CD171" s="1098"/>
      <c r="CE171" s="1059"/>
      <c r="CF171" s="1059"/>
      <c r="CG171" s="1059"/>
      <c r="CH171" s="1059"/>
      <c r="CI171" s="1059"/>
      <c r="CJ171" s="1093"/>
      <c r="CK171" s="1060"/>
      <c r="CL171" s="1059"/>
      <c r="CM171" s="1059"/>
      <c r="CN171" s="1059"/>
      <c r="CO171" s="1059"/>
      <c r="CP171" s="1059"/>
      <c r="CQ171" s="1076"/>
      <c r="CR171" s="1078"/>
      <c r="CS171" s="1064"/>
      <c r="CT171" s="1080"/>
      <c r="CU171" s="1070"/>
      <c r="CV171" s="1071"/>
      <c r="CW171" s="1072"/>
      <c r="CX171" s="1208"/>
      <c r="CY171" s="1209"/>
      <c r="CZ171" s="1210"/>
      <c r="DA171" s="1196"/>
      <c r="DB171" s="1197"/>
      <c r="DC171" s="1197"/>
      <c r="DD171" s="1197"/>
      <c r="DE171" s="1198"/>
      <c r="DF171" s="1199"/>
      <c r="DG171" s="1196"/>
      <c r="DH171" s="1197"/>
      <c r="DI171" s="1197"/>
      <c r="DJ171" s="1198"/>
      <c r="DK171" s="1199"/>
      <c r="DL171" s="1196"/>
      <c r="DM171" s="1197"/>
      <c r="DN171" s="1197"/>
      <c r="DO171" s="1197"/>
      <c r="DP171" s="1198"/>
      <c r="DQ171" s="1199"/>
      <c r="DR171" s="1196"/>
      <c r="DS171" s="1197"/>
      <c r="DT171" s="1197"/>
      <c r="DU171" s="1197"/>
      <c r="DV171" s="1197"/>
      <c r="DW171" s="1026"/>
      <c r="DX171" s="865"/>
      <c r="DY171" s="865"/>
      <c r="DZ171" s="865"/>
      <c r="EA171" s="865"/>
      <c r="EB171" s="865"/>
      <c r="EC171" s="865"/>
      <c r="ED171" s="865"/>
      <c r="EE171" s="865"/>
      <c r="EF171" s="865"/>
      <c r="EG171" s="865"/>
      <c r="EH171" s="865"/>
      <c r="EI171" s="872"/>
      <c r="EJ171" s="862"/>
      <c r="EK171" s="862"/>
      <c r="EL171" s="865">
        <f t="shared" ref="EL171" si="123">IF(OR(CU170=99.9,CU170=""),0,1)</f>
        <v>0</v>
      </c>
      <c r="EM171" s="865"/>
      <c r="EN171" s="865">
        <f>IF(入力3!AF89=" ",0,1)</f>
        <v>0</v>
      </c>
      <c r="EO171" s="865">
        <f>IF(EL171+EN171=0,0,1)</f>
        <v>0</v>
      </c>
      <c r="EP171" s="835"/>
      <c r="EQ171" s="835"/>
      <c r="ER171" s="835"/>
      <c r="ES171" s="835"/>
      <c r="ET171" s="835"/>
      <c r="EU171" s="835"/>
      <c r="EV171" s="835"/>
      <c r="EW171" s="835"/>
      <c r="EX171" s="835"/>
      <c r="EY171" s="835"/>
      <c r="EZ171" s="835"/>
      <c r="FA171" s="835"/>
      <c r="FB171" s="835"/>
      <c r="FC171" s="835"/>
      <c r="FD171" s="835"/>
      <c r="FE171" s="835"/>
      <c r="FF171" s="835"/>
      <c r="FG171" s="835"/>
      <c r="FH171" s="835"/>
      <c r="FI171" s="835"/>
      <c r="FJ171" s="835"/>
      <c r="FK171" s="835"/>
      <c r="FL171" s="835"/>
      <c r="FM171" s="835"/>
      <c r="FN171" s="835"/>
      <c r="FO171" s="835"/>
      <c r="FP171" s="835"/>
      <c r="FQ171" s="835"/>
      <c r="FR171" s="835"/>
      <c r="FS171" s="835"/>
      <c r="FT171" s="835"/>
      <c r="FU171" s="835"/>
      <c r="FV171" s="835"/>
      <c r="FW171" s="835"/>
      <c r="FX171" s="835"/>
      <c r="FY171" s="835"/>
      <c r="FZ171" s="835"/>
      <c r="GA171" s="835"/>
      <c r="GB171" s="835"/>
      <c r="GC171" s="835"/>
      <c r="GD171" s="835"/>
      <c r="GE171" s="835"/>
      <c r="GF171" s="835"/>
      <c r="GG171" s="835"/>
      <c r="GH171" s="835"/>
      <c r="GI171" s="835"/>
    </row>
    <row r="172" spans="1:191" s="892" customFormat="1" ht="12" customHeight="1">
      <c r="A172" s="1230"/>
      <c r="B172" s="1232">
        <v>7</v>
      </c>
      <c r="C172" s="1234">
        <v>8</v>
      </c>
      <c r="D172" s="1236"/>
      <c r="E172" s="1237"/>
      <c r="F172" s="1237"/>
      <c r="G172" s="1237"/>
      <c r="H172" s="1237"/>
      <c r="I172" s="1237"/>
      <c r="J172" s="1237"/>
      <c r="K172" s="1256" t="str">
        <f>IF(TRIM(入力1!A172)&lt;&gt;"",入力1!A172,"")</f>
        <v/>
      </c>
      <c r="L172" s="1258">
        <f>IF(TRIM(入力1!B172)&lt;&gt;"",入力1!B172,"")</f>
        <v>7</v>
      </c>
      <c r="M172" s="1260">
        <f>C172</f>
        <v>8</v>
      </c>
      <c r="N172" s="1184"/>
      <c r="O172" s="1262"/>
      <c r="P172" s="1262"/>
      <c r="Q172" s="1264"/>
      <c r="R172" s="1265"/>
      <c r="S172" s="1254"/>
      <c r="T172" s="1282"/>
      <c r="U172" s="1283"/>
      <c r="V172" s="1272"/>
      <c r="W172" s="1273"/>
      <c r="X172" s="1272"/>
      <c r="Y172" s="1273"/>
      <c r="Z172" s="1272"/>
      <c r="AA172" s="1273"/>
      <c r="AB172" s="1276"/>
      <c r="AC172" s="1277"/>
      <c r="AD172" s="1277"/>
      <c r="AE172" s="1278"/>
      <c r="AF172" s="1217"/>
      <c r="AG172" s="1218"/>
      <c r="AH172" s="1218"/>
      <c r="AI172" s="1219"/>
      <c r="AJ172" s="1217"/>
      <c r="AK172" s="1218"/>
      <c r="AL172" s="1218"/>
      <c r="AM172" s="1219"/>
      <c r="AN172" s="1217"/>
      <c r="AO172" s="1218"/>
      <c r="AP172" s="1218"/>
      <c r="AQ172" s="1219"/>
      <c r="AR172" s="1240"/>
      <c r="AS172" s="1241"/>
      <c r="AT172" s="1241"/>
      <c r="AU172" s="1241"/>
      <c r="AV172" s="1242"/>
      <c r="AW172" s="1188"/>
      <c r="AX172" s="1189"/>
      <c r="AY172" s="1189"/>
      <c r="AZ172" s="1189"/>
      <c r="BA172" s="1189"/>
      <c r="BB172" s="1189"/>
      <c r="BC172" s="1190"/>
      <c r="BD172" s="1188"/>
      <c r="BE172" s="1189"/>
      <c r="BF172" s="1189"/>
      <c r="BG172" s="1189"/>
      <c r="BH172" s="1189"/>
      <c r="BI172" s="1189"/>
      <c r="BJ172" s="1190"/>
      <c r="BK172" s="1077" t="str">
        <f>IF(TRIM(入力2!AL170)&lt;&gt;"",IF(入力2!AL170&gt;=100000,MID(TEXT(入力2!AL170,"000000"),1,1),""),"")</f>
        <v/>
      </c>
      <c r="BL172" s="1063" t="str">
        <f>IF(TRIM(入力2!AL170)&lt;&gt;"",IF(入力2!AL170&gt;=10000,MID(TEXT(入力2!AL170,"000000"),2,1),""),"")</f>
        <v/>
      </c>
      <c r="BM172" s="1063" t="str">
        <f>IF(TRIM(入力2!AL170)&lt;&gt;"",IF(入力2!AL170&gt;=1000,MID(TEXT(入力2!AL170,"000000"),3,1),""),"")</f>
        <v/>
      </c>
      <c r="BN172" s="1063" t="str">
        <f>IF(TRIM(入力2!AL170)&lt;&gt;"",IF(入力2!AL170&gt;=100,MID(TEXT(入力2!AL170,"000000"),4,1),""),"")</f>
        <v/>
      </c>
      <c r="BO172" s="1063" t="str">
        <f>IF(TRIM(入力2!AL170)&lt;&gt;"",IF(入力2!AL170&gt;=10,MID(TEXT(入力2!AL170,"000000"),5,1),""),"")</f>
        <v/>
      </c>
      <c r="BP172" s="1079" t="str">
        <f>IF(TRIM(入力2!AL170)&lt;&gt;"",IF(入力2!AL170&gt;=0,MID(TEXT(入力2!AL170,"000000"),6,1),""),"0")</f>
        <v>0</v>
      </c>
      <c r="BQ172" s="1077" t="str">
        <f>IF(TRIM(入力2!AM170)&lt;&gt;"",IF(入力2!AM170&gt;=100000,MID(TEXT(入力2!AM170,"000000"),1,1),""),"")</f>
        <v/>
      </c>
      <c r="BR172" s="1063" t="str">
        <f>IF(TRIM(入力2!AM170)&lt;&gt;"",IF(入力2!AM170&gt;=10000,MID(TEXT(入力2!AM170,"000000"),2,1),""),"")</f>
        <v/>
      </c>
      <c r="BS172" s="1063" t="str">
        <f>IF(TRIM(入力2!AM170)&lt;&gt;"",IF(入力2!AM170&gt;=1000,MID(TEXT(入力2!AM170,"000000"),3,1),""),"")</f>
        <v/>
      </c>
      <c r="BT172" s="1063" t="str">
        <f>IF(TRIM(入力2!AM170)&lt;&gt;"",IF(入力2!AM170&gt;=100,MID(TEXT(入力2!AM170,"000000"),4,1),""),"")</f>
        <v/>
      </c>
      <c r="BU172" s="1063" t="str">
        <f>IF(TRIM(入力2!AM170)&lt;&gt;"",IF(入力2!AM170&gt;=10,MID(TEXT(入力2!AM170,"000000"),5,1),""),"")</f>
        <v/>
      </c>
      <c r="BV172" s="1079" t="str">
        <f>IF(TRIM(入力2!AM170)&lt;&gt;"",IF(入力2!AM170&gt;=0,MID(TEXT(入力2!AM170,"000000"),6,1),""),"0")</f>
        <v>0</v>
      </c>
      <c r="BW172" s="1095" t="str">
        <f>IF(TRIM(SUM(入力2!AJ170:AK170))&lt;&gt;"",IF(SUM(入力2!AJ170:AK170)&gt;=100000,MID(TEXT(SUM(入力2!AJ170:AK170),"000000"),1,1),""),"")</f>
        <v/>
      </c>
      <c r="BX172" s="1063" t="str">
        <f>IF(TRIM(SUM(入力2!AJ170:AK170))&lt;&gt;"",IF(SUM(入力2!AJ170:AK170)&gt;=10000,MID(TEXT(SUM(入力2!AJ170:AK170),"000000"),2,1),""),"")</f>
        <v/>
      </c>
      <c r="BY172" s="1063" t="str">
        <f>IF(TRIM(SUM(入力2!AJ170:AK170))&lt;&gt;"",IF(SUM(入力2!AJ170:AK170)&gt;=1000,MID(TEXT(SUM(入力2!AJ170:AK170),"000000"),3,1),""),"")</f>
        <v/>
      </c>
      <c r="BZ172" s="1063" t="str">
        <f>IF(TRIM(SUM(入力2!AJ170:AK170))&lt;&gt;"",IF(SUM(入力2!AJ170:AK170)&gt;=100,MID(TEXT(SUM(入力2!AJ170:AK170),"000000"),4,1),""),"")</f>
        <v/>
      </c>
      <c r="CA172" s="1063" t="str">
        <f>IF(TRIM(SUM(入力2!AJ170:AK170))&lt;&gt;"",IF(SUM(入力2!AJ170:AK170)&gt;=10,MID(TEXT(SUM(入力2!AJ170:AK170),"000000"),5,1),""),"")</f>
        <v/>
      </c>
      <c r="CB172" s="1109" t="str">
        <f>IF(TRIM(SUM(入力2!AJ170:AK170))&lt;&gt;"",IF(SUM(入力2!AJ170:AK170)&gt;=0,MID(TEXT(SUM(入力2!AJ170:AK170),"000000"),6,1),""),"0")</f>
        <v>0</v>
      </c>
      <c r="CC172" s="1095" t="str">
        <f>IF(TRIM(入力3!$AF90)&lt;&gt;"",IF(入力3!$AF90&gt;=10000000,MID(TEXT(入力3!$AF90,"00000000"),1,1),""),"")</f>
        <v/>
      </c>
      <c r="CD172" s="1097" t="str">
        <f>IF(TRIM(入力3!$AF90)&lt;&gt;"",IF(入力3!$AF90&gt;=1000000,MID(TEXT(入力3!$AF90,"00000000"),2,1),""),"")</f>
        <v/>
      </c>
      <c r="CE172" s="1059" t="str">
        <f>IF(TRIM(入力3!$AF90)&lt;&gt;"",IF(入力3!$AF90&gt;=100000,MID(TEXT(入力3!$AF90,"00000000"),3,1),""),"")</f>
        <v/>
      </c>
      <c r="CF172" s="1059" t="str">
        <f>IF(TRIM(入力3!$AF90)&lt;&gt;"",IF(入力3!$AF90&gt;=10000,MID(TEXT(入力3!$AF90,"00000000"),4,1),""),"")</f>
        <v/>
      </c>
      <c r="CG172" s="1059" t="str">
        <f>IF(TRIM(入力3!$AF90)&lt;&gt;"",IF(入力3!$AF90&gt;=1000,MID(TEXT(入力3!$AF90,"00000000"),5,1),""),"")</f>
        <v/>
      </c>
      <c r="CH172" s="1059" t="str">
        <f>IF(TRIM(入力3!$AF90)&lt;&gt;"",IF(入力3!$AF90&gt;=100,MID(TEXT(入力3!$AF90,"00000000"),6,1),""),"")</f>
        <v/>
      </c>
      <c r="CI172" s="1059" t="str">
        <f>IF(TRIM(入力3!$AF90)&lt;&gt;"",IF(入力3!$AF90&gt;=10,MID(TEXT(入力3!$AF90,"00000000"),7,1),""),"")</f>
        <v/>
      </c>
      <c r="CJ172" s="1093" t="str">
        <f>IF(TRIM(入力3!$AF90)&lt;&gt;"",IF(入力3!$AF90&gt;=1,MID(TEXT(入力3!$AF90,"00000000"),8,1),""),"0")</f>
        <v>0</v>
      </c>
      <c r="CK172" s="1060" t="str">
        <f>IF(TRIM(SUMIF(入力3!$AA$9:$AE$9,"インフレ手当",入力3!AA90:AE90))&lt;&gt;"",IF(SUMIF(入力3!$AA$9:$AE$9,"インフレ手当",入力3!AA90:AE90)&gt;=1000000,MID(TEXT(SUMIF(入力3!$AA$9:$AE$9,"インフレ手当",入力3!AA90:AE90),"00000000"),2,1),""),"")</f>
        <v/>
      </c>
      <c r="CL172" s="1059" t="str">
        <f>IF(TRIM(SUMIF(入力3!$AA$9:$AE$9,"インフレ手当",入力3!AA90:AE90))&lt;&gt;"",IF(SUMIF(入力3!$AA$9:$AE$9,"インフレ手当",入力3!AA90:AE90)&gt;=100000,MID(TEXT(SUMIF(入力3!$AA$9:$AE$9,"インフレ手当",入力3!AA90:AE90),"00000000"),3,1),""),"")</f>
        <v/>
      </c>
      <c r="CM172" s="1059" t="str">
        <f>IF(TRIM(SUMIF(入力3!$AA$9:$AE$9,"インフレ手当",入力3!AA90:AE90))&lt;&gt;"",IF(SUMIF(入力3!$AA$9:$AE$9,"インフレ手当",入力3!AA90:AE90)&gt;=10000,MID(TEXT(SUMIF(入力3!$AA$9:$AE$9,"インフレ手当",入力3!AA90:AE90),"00000000"),4,1),""),"")</f>
        <v/>
      </c>
      <c r="CN172" s="1059" t="str">
        <f>IF(TRIM(SUMIF(入力3!$AA$9:$AE$9,"インフレ手当",入力3!AA90:AE90))&lt;&gt;"",IF(SUMIF(入力3!$AA$9:$AE$9,"インフレ手当",入力3!AA90:AE90)&gt;=1000,MID(TEXT(SUMIF(入力3!$AA$9:$AE$9,"インフレ手当",入力3!AA90:AE90),"00000000"),5,1),""),"")</f>
        <v/>
      </c>
      <c r="CO172" s="1059" t="str">
        <f>IF(TRIM(SUMIF(入力3!$AA$9:$AE$9,"インフレ手当",入力3!AA90:AE90))&lt;&gt;"",IF(SUMIF(入力3!$AA$9:$AE$9,"インフレ手当",入力3!AA90:AE90)&gt;=100,MID(TEXT(SUMIF(入力3!$AA$9:$AE$9,"インフレ手当",入力3!AA90:AE90),"00000000"),6,1),""),"")</f>
        <v/>
      </c>
      <c r="CP172" s="1059" t="str">
        <f>IF(TRIM(SUMIF(入力3!$AA$9:$AE$9,"インフレ手当",入力3!AA90:AE90))&lt;&gt;"",IF(SUMIF(入力3!$AA$9:$AE$9,"インフレ手当",入力3!AA90:AE90)&gt;=10,MID(TEXT(SUMIF(入力3!$AA$9:$AE$9,"インフレ手当",入力3!AA90:AE90),"00000000"),7,1),""),"")</f>
        <v/>
      </c>
      <c r="CQ172" s="1076" t="str">
        <f>IF(TRIM(SUMIF(入力3!$AA$9:$AE$9,"インフレ手当",入力3!AA90:AE90))&lt;&gt;"",IF(SUMIF(入力3!$AA$9:$AE$9,"インフレ手当",入力3!AA90:AE90)&gt;=1,MID(TEXT(SUMIF(入力3!$AA$9:$AE$9,"インフレ手当",入力3!AA90:AE90),"00000000"),8,1),""),"0")</f>
        <v/>
      </c>
      <c r="CR172" s="1077" t="str">
        <f>IF(EO173=0,"-",IF(TRIM(入力3!Z90)&lt;&gt;"",IF(入力3!Z90&gt;=100,MID(TEXT(入力3!Z90,"000"),1,1),""),"-"))</f>
        <v>-</v>
      </c>
      <c r="CS172" s="1063" t="str">
        <f>IF(EO173=0,"-",IF(TRIM(入力3!Z90)&lt;&gt;"",IF(入力3!Z90&gt;=10,MID(TEXT(入力3!Z90,"000"),2,1),""),"-"))</f>
        <v>-</v>
      </c>
      <c r="CT172" s="1079" t="str">
        <f>IF(EO173=0,"-",IF(TRIM(入力3!Z90)&lt;&gt;"",IF(入力3!Z90&gt;=1,MID(TEXT(入力3!Z90,"000"),3,1),""),"-"))</f>
        <v>-</v>
      </c>
      <c r="CU172" s="1067"/>
      <c r="CV172" s="1068"/>
      <c r="CW172" s="1069"/>
      <c r="CX172" s="1205"/>
      <c r="CY172" s="1206"/>
      <c r="CZ172" s="1207"/>
      <c r="DA172" s="1188"/>
      <c r="DB172" s="1189"/>
      <c r="DC172" s="1189"/>
      <c r="DD172" s="1189"/>
      <c r="DE172" s="1190"/>
      <c r="DF172" s="1184"/>
      <c r="DG172" s="1188"/>
      <c r="DH172" s="1189"/>
      <c r="DI172" s="1189"/>
      <c r="DJ172" s="1190"/>
      <c r="DK172" s="1184"/>
      <c r="DL172" s="1188"/>
      <c r="DM172" s="1189"/>
      <c r="DN172" s="1189"/>
      <c r="DO172" s="1189"/>
      <c r="DP172" s="1190"/>
      <c r="DQ172" s="1184"/>
      <c r="DR172" s="1188"/>
      <c r="DS172" s="1189"/>
      <c r="DT172" s="1189"/>
      <c r="DU172" s="1189"/>
      <c r="DV172" s="1189"/>
      <c r="DW172" s="1026"/>
      <c r="DX172" s="865"/>
      <c r="DY172" s="865"/>
      <c r="DZ172" s="865"/>
      <c r="EA172" s="865"/>
      <c r="EB172" s="865"/>
      <c r="EC172" s="865"/>
      <c r="ED172" s="865"/>
      <c r="EE172" s="865"/>
      <c r="EF172" s="865"/>
      <c r="EG172" s="865"/>
      <c r="EH172" s="865"/>
      <c r="EI172" s="872"/>
      <c r="EJ172" s="862"/>
      <c r="EK172" s="862"/>
      <c r="EL172" s="865"/>
      <c r="EM172" s="865"/>
      <c r="EN172" s="865"/>
      <c r="EO172" s="865"/>
      <c r="EP172" s="835"/>
      <c r="EQ172" s="835"/>
      <c r="ER172" s="835"/>
      <c r="ES172" s="835"/>
      <c r="ET172" s="835"/>
      <c r="EU172" s="835"/>
      <c r="EV172" s="835"/>
      <c r="EW172" s="835"/>
      <c r="EX172" s="835"/>
      <c r="EY172" s="835"/>
      <c r="EZ172" s="835"/>
      <c r="FA172" s="835"/>
      <c r="FB172" s="835"/>
      <c r="FC172" s="835"/>
      <c r="FD172" s="835"/>
      <c r="FE172" s="835"/>
      <c r="FF172" s="835"/>
      <c r="FG172" s="835"/>
      <c r="FH172" s="835"/>
      <c r="FI172" s="835"/>
      <c r="FJ172" s="835"/>
      <c r="FK172" s="835"/>
      <c r="FL172" s="835"/>
      <c r="FM172" s="835"/>
      <c r="FN172" s="835"/>
      <c r="FO172" s="835"/>
      <c r="FP172" s="835"/>
      <c r="FQ172" s="835"/>
      <c r="FR172" s="835"/>
      <c r="FS172" s="835"/>
      <c r="FT172" s="835"/>
      <c r="FU172" s="835"/>
      <c r="FV172" s="835"/>
      <c r="FW172" s="835"/>
      <c r="FX172" s="835"/>
      <c r="FY172" s="835"/>
      <c r="FZ172" s="835"/>
      <c r="GA172" s="835"/>
      <c r="GB172" s="835"/>
      <c r="GC172" s="835"/>
      <c r="GD172" s="835"/>
      <c r="GE172" s="835"/>
      <c r="GF172" s="835"/>
      <c r="GG172" s="835"/>
      <c r="GH172" s="835"/>
      <c r="GI172" s="835"/>
    </row>
    <row r="173" spans="1:191" s="892" customFormat="1" ht="12" customHeight="1">
      <c r="A173" s="1231"/>
      <c r="B173" s="1233"/>
      <c r="C173" s="1235"/>
      <c r="D173" s="1238"/>
      <c r="E173" s="1239"/>
      <c r="F173" s="1239"/>
      <c r="G173" s="1239"/>
      <c r="H173" s="1239"/>
      <c r="I173" s="1239"/>
      <c r="J173" s="1239"/>
      <c r="K173" s="1256"/>
      <c r="L173" s="1258"/>
      <c r="M173" s="1279"/>
      <c r="N173" s="1199"/>
      <c r="O173" s="1262"/>
      <c r="P173" s="1262"/>
      <c r="Q173" s="1280"/>
      <c r="R173" s="1281"/>
      <c r="S173" s="1294"/>
      <c r="T173" s="1282"/>
      <c r="U173" s="1283"/>
      <c r="V173" s="1284"/>
      <c r="W173" s="1285"/>
      <c r="X173" s="1284"/>
      <c r="Y173" s="1285"/>
      <c r="Z173" s="1284"/>
      <c r="AA173" s="1285"/>
      <c r="AB173" s="1227"/>
      <c r="AC173" s="1228"/>
      <c r="AD173" s="1228"/>
      <c r="AE173" s="1229"/>
      <c r="AF173" s="1286"/>
      <c r="AG173" s="1287"/>
      <c r="AH173" s="1287"/>
      <c r="AI173" s="1288"/>
      <c r="AJ173" s="1286"/>
      <c r="AK173" s="1287"/>
      <c r="AL173" s="1287"/>
      <c r="AM173" s="1288"/>
      <c r="AN173" s="1286"/>
      <c r="AO173" s="1287"/>
      <c r="AP173" s="1287"/>
      <c r="AQ173" s="1288"/>
      <c r="AR173" s="1291"/>
      <c r="AS173" s="1292"/>
      <c r="AT173" s="1292"/>
      <c r="AU173" s="1292"/>
      <c r="AV173" s="1293"/>
      <c r="AW173" s="1196"/>
      <c r="AX173" s="1197"/>
      <c r="AY173" s="1197"/>
      <c r="AZ173" s="1197"/>
      <c r="BA173" s="1197"/>
      <c r="BB173" s="1197"/>
      <c r="BC173" s="1198"/>
      <c r="BD173" s="1196"/>
      <c r="BE173" s="1197"/>
      <c r="BF173" s="1197"/>
      <c r="BG173" s="1197"/>
      <c r="BH173" s="1197"/>
      <c r="BI173" s="1197"/>
      <c r="BJ173" s="1198"/>
      <c r="BK173" s="1078"/>
      <c r="BL173" s="1064"/>
      <c r="BM173" s="1064"/>
      <c r="BN173" s="1064"/>
      <c r="BO173" s="1064"/>
      <c r="BP173" s="1080"/>
      <c r="BQ173" s="1078"/>
      <c r="BR173" s="1064"/>
      <c r="BS173" s="1064"/>
      <c r="BT173" s="1064"/>
      <c r="BU173" s="1064"/>
      <c r="BV173" s="1080"/>
      <c r="BW173" s="1096"/>
      <c r="BX173" s="1064"/>
      <c r="BY173" s="1064"/>
      <c r="BZ173" s="1064"/>
      <c r="CA173" s="1064"/>
      <c r="CB173" s="1110"/>
      <c r="CC173" s="1096"/>
      <c r="CD173" s="1098"/>
      <c r="CE173" s="1059"/>
      <c r="CF173" s="1059"/>
      <c r="CG173" s="1059"/>
      <c r="CH173" s="1059"/>
      <c r="CI173" s="1059"/>
      <c r="CJ173" s="1093"/>
      <c r="CK173" s="1060"/>
      <c r="CL173" s="1059"/>
      <c r="CM173" s="1059"/>
      <c r="CN173" s="1059"/>
      <c r="CO173" s="1059"/>
      <c r="CP173" s="1059"/>
      <c r="CQ173" s="1076"/>
      <c r="CR173" s="1078"/>
      <c r="CS173" s="1064"/>
      <c r="CT173" s="1080"/>
      <c r="CU173" s="1070"/>
      <c r="CV173" s="1071"/>
      <c r="CW173" s="1072"/>
      <c r="CX173" s="1208"/>
      <c r="CY173" s="1209"/>
      <c r="CZ173" s="1210"/>
      <c r="DA173" s="1196"/>
      <c r="DB173" s="1197"/>
      <c r="DC173" s="1197"/>
      <c r="DD173" s="1197"/>
      <c r="DE173" s="1198"/>
      <c r="DF173" s="1199"/>
      <c r="DG173" s="1196"/>
      <c r="DH173" s="1197"/>
      <c r="DI173" s="1197"/>
      <c r="DJ173" s="1198"/>
      <c r="DK173" s="1199"/>
      <c r="DL173" s="1196"/>
      <c r="DM173" s="1197"/>
      <c r="DN173" s="1197"/>
      <c r="DO173" s="1197"/>
      <c r="DP173" s="1198"/>
      <c r="DQ173" s="1199"/>
      <c r="DR173" s="1196"/>
      <c r="DS173" s="1197"/>
      <c r="DT173" s="1197"/>
      <c r="DU173" s="1197"/>
      <c r="DV173" s="1197"/>
      <c r="DW173" s="1026"/>
      <c r="DX173" s="865"/>
      <c r="DY173" s="865"/>
      <c r="DZ173" s="865"/>
      <c r="EA173" s="865"/>
      <c r="EB173" s="865"/>
      <c r="EC173" s="865"/>
      <c r="ED173" s="865"/>
      <c r="EE173" s="865"/>
      <c r="EF173" s="865"/>
      <c r="EG173" s="865"/>
      <c r="EH173" s="865"/>
      <c r="EI173" s="872"/>
      <c r="EJ173" s="862"/>
      <c r="EK173" s="862"/>
      <c r="EL173" s="865">
        <f t="shared" ref="EL173" si="124">IF(OR(CU172=99.9,CU172=""),0,1)</f>
        <v>0</v>
      </c>
      <c r="EM173" s="865"/>
      <c r="EN173" s="865">
        <f>IF(入力3!AF90=" ",0,1)</f>
        <v>0</v>
      </c>
      <c r="EO173" s="865">
        <f>IF(EL173+EN173=0,0,1)</f>
        <v>0</v>
      </c>
      <c r="EP173" s="835"/>
      <c r="EQ173" s="835"/>
      <c r="ER173" s="835"/>
      <c r="ES173" s="835"/>
      <c r="ET173" s="835"/>
      <c r="EU173" s="835"/>
      <c r="EV173" s="835"/>
      <c r="EW173" s="835"/>
      <c r="EX173" s="835"/>
      <c r="EY173" s="835"/>
      <c r="EZ173" s="835"/>
      <c r="FA173" s="835"/>
      <c r="FB173" s="835"/>
      <c r="FC173" s="835"/>
      <c r="FD173" s="835"/>
      <c r="FE173" s="835"/>
      <c r="FF173" s="835"/>
      <c r="FG173" s="835"/>
      <c r="FH173" s="835"/>
      <c r="FI173" s="835"/>
      <c r="FJ173" s="835"/>
      <c r="FK173" s="835"/>
      <c r="FL173" s="835"/>
      <c r="FM173" s="835"/>
      <c r="FN173" s="835"/>
      <c r="FO173" s="835"/>
      <c r="FP173" s="835"/>
      <c r="FQ173" s="835"/>
      <c r="FR173" s="835"/>
      <c r="FS173" s="835"/>
      <c r="FT173" s="835"/>
      <c r="FU173" s="835"/>
      <c r="FV173" s="835"/>
      <c r="FW173" s="835"/>
      <c r="FX173" s="835"/>
      <c r="FY173" s="835"/>
      <c r="FZ173" s="835"/>
      <c r="GA173" s="835"/>
      <c r="GB173" s="835"/>
      <c r="GC173" s="835"/>
      <c r="GD173" s="835"/>
      <c r="GE173" s="835"/>
      <c r="GF173" s="835"/>
      <c r="GG173" s="835"/>
      <c r="GH173" s="835"/>
      <c r="GI173" s="835"/>
    </row>
    <row r="174" spans="1:191" s="892" customFormat="1" ht="12" customHeight="1">
      <c r="A174" s="1230"/>
      <c r="B174" s="1232">
        <v>7</v>
      </c>
      <c r="C174" s="1234">
        <v>9</v>
      </c>
      <c r="D174" s="1236"/>
      <c r="E174" s="1237"/>
      <c r="F174" s="1237"/>
      <c r="G174" s="1237"/>
      <c r="H174" s="1237"/>
      <c r="I174" s="1237"/>
      <c r="J174" s="1237"/>
      <c r="K174" s="1256" t="str">
        <f>IF(TRIM(入力1!A174)&lt;&gt;"",入力1!A174,"")</f>
        <v/>
      </c>
      <c r="L174" s="1258">
        <f>IF(TRIM(入力1!B174)&lt;&gt;"",入力1!B174,"")</f>
        <v>7</v>
      </c>
      <c r="M174" s="1260">
        <f>C174</f>
        <v>9</v>
      </c>
      <c r="N174" s="1184"/>
      <c r="O174" s="1262"/>
      <c r="P174" s="1262"/>
      <c r="Q174" s="1264"/>
      <c r="R174" s="1265"/>
      <c r="S174" s="1254"/>
      <c r="T174" s="1282"/>
      <c r="U174" s="1283"/>
      <c r="V174" s="1272"/>
      <c r="W174" s="1273"/>
      <c r="X174" s="1272"/>
      <c r="Y174" s="1273"/>
      <c r="Z174" s="1272"/>
      <c r="AA174" s="1273"/>
      <c r="AB174" s="1276"/>
      <c r="AC174" s="1277"/>
      <c r="AD174" s="1277"/>
      <c r="AE174" s="1278"/>
      <c r="AF174" s="1217"/>
      <c r="AG174" s="1218"/>
      <c r="AH174" s="1218"/>
      <c r="AI174" s="1219"/>
      <c r="AJ174" s="1217"/>
      <c r="AK174" s="1218"/>
      <c r="AL174" s="1218"/>
      <c r="AM174" s="1219"/>
      <c r="AN174" s="1217"/>
      <c r="AO174" s="1218"/>
      <c r="AP174" s="1218"/>
      <c r="AQ174" s="1219"/>
      <c r="AR174" s="1240"/>
      <c r="AS174" s="1241"/>
      <c r="AT174" s="1241"/>
      <c r="AU174" s="1241"/>
      <c r="AV174" s="1242"/>
      <c r="AW174" s="1188"/>
      <c r="AX174" s="1189"/>
      <c r="AY174" s="1189"/>
      <c r="AZ174" s="1189"/>
      <c r="BA174" s="1189"/>
      <c r="BB174" s="1189"/>
      <c r="BC174" s="1190"/>
      <c r="BD174" s="1188"/>
      <c r="BE174" s="1189"/>
      <c r="BF174" s="1189"/>
      <c r="BG174" s="1189"/>
      <c r="BH174" s="1189"/>
      <c r="BI174" s="1189"/>
      <c r="BJ174" s="1190"/>
      <c r="BK174" s="1077" t="str">
        <f>IF(TRIM(入力2!AL172)&lt;&gt;"",IF(入力2!AL172&gt;=100000,MID(TEXT(入力2!AL172,"000000"),1,1),""),"")</f>
        <v/>
      </c>
      <c r="BL174" s="1063" t="str">
        <f>IF(TRIM(入力2!AL172)&lt;&gt;"",IF(入力2!AL172&gt;=10000,MID(TEXT(入力2!AL172,"000000"),2,1),""),"")</f>
        <v/>
      </c>
      <c r="BM174" s="1063" t="str">
        <f>IF(TRIM(入力2!AL172)&lt;&gt;"",IF(入力2!AL172&gt;=1000,MID(TEXT(入力2!AL172,"000000"),3,1),""),"")</f>
        <v/>
      </c>
      <c r="BN174" s="1063" t="str">
        <f>IF(TRIM(入力2!AL172)&lt;&gt;"",IF(入力2!AL172&gt;=100,MID(TEXT(入力2!AL172,"000000"),4,1),""),"")</f>
        <v/>
      </c>
      <c r="BO174" s="1063" t="str">
        <f>IF(TRIM(入力2!AL172)&lt;&gt;"",IF(入力2!AL172&gt;=10,MID(TEXT(入力2!AL172,"000000"),5,1),""),"")</f>
        <v/>
      </c>
      <c r="BP174" s="1079" t="str">
        <f>IF(TRIM(入力2!AL172)&lt;&gt;"",IF(入力2!AL172&gt;=0,MID(TEXT(入力2!AL172,"000000"),6,1),""),"0")</f>
        <v>0</v>
      </c>
      <c r="BQ174" s="1077" t="str">
        <f>IF(TRIM(入力2!AM172)&lt;&gt;"",IF(入力2!AM172&gt;=100000,MID(TEXT(入力2!AM172,"000000"),1,1),""),"")</f>
        <v/>
      </c>
      <c r="BR174" s="1063" t="str">
        <f>IF(TRIM(入力2!AM172)&lt;&gt;"",IF(入力2!AM172&gt;=10000,MID(TEXT(入力2!AM172,"000000"),2,1),""),"")</f>
        <v/>
      </c>
      <c r="BS174" s="1063" t="str">
        <f>IF(TRIM(入力2!AM172)&lt;&gt;"",IF(入力2!AM172&gt;=1000,MID(TEXT(入力2!AM172,"000000"),3,1),""),"")</f>
        <v/>
      </c>
      <c r="BT174" s="1063" t="str">
        <f>IF(TRIM(入力2!AM172)&lt;&gt;"",IF(入力2!AM172&gt;=100,MID(TEXT(入力2!AM172,"000000"),4,1),""),"")</f>
        <v/>
      </c>
      <c r="BU174" s="1063" t="str">
        <f>IF(TRIM(入力2!AM172)&lt;&gt;"",IF(入力2!AM172&gt;=10,MID(TEXT(入力2!AM172,"000000"),5,1),""),"")</f>
        <v/>
      </c>
      <c r="BV174" s="1079" t="str">
        <f>IF(TRIM(入力2!AM172)&lt;&gt;"",IF(入力2!AM172&gt;=0,MID(TEXT(入力2!AM172,"000000"),6,1),""),"0")</f>
        <v>0</v>
      </c>
      <c r="BW174" s="1095" t="str">
        <f>IF(TRIM(SUM(入力2!AJ172:AK172))&lt;&gt;"",IF(SUM(入力2!AJ172:AK172)&gt;=100000,MID(TEXT(SUM(入力2!AJ172:AK172),"000000"),1,1),""),"")</f>
        <v/>
      </c>
      <c r="BX174" s="1063" t="str">
        <f>IF(TRIM(SUM(入力2!AJ172:AK172))&lt;&gt;"",IF(SUM(入力2!AJ172:AK172)&gt;=10000,MID(TEXT(SUM(入力2!AJ172:AK172),"000000"),2,1),""),"")</f>
        <v/>
      </c>
      <c r="BY174" s="1063" t="str">
        <f>IF(TRIM(SUM(入力2!AJ172:AK172))&lt;&gt;"",IF(SUM(入力2!AJ172:AK172)&gt;=1000,MID(TEXT(SUM(入力2!AJ172:AK172),"000000"),3,1),""),"")</f>
        <v/>
      </c>
      <c r="BZ174" s="1063" t="str">
        <f>IF(TRIM(SUM(入力2!AJ172:AK172))&lt;&gt;"",IF(SUM(入力2!AJ172:AK172)&gt;=100,MID(TEXT(SUM(入力2!AJ172:AK172),"000000"),4,1),""),"")</f>
        <v/>
      </c>
      <c r="CA174" s="1063" t="str">
        <f>IF(TRIM(SUM(入力2!AJ172:AK172))&lt;&gt;"",IF(SUM(入力2!AJ172:AK172)&gt;=10,MID(TEXT(SUM(入力2!AJ172:AK172),"000000"),5,1),""),"")</f>
        <v/>
      </c>
      <c r="CB174" s="1109" t="str">
        <f>IF(TRIM(SUM(入力2!AJ172:AK172))&lt;&gt;"",IF(SUM(入力2!AJ172:AK172)&gt;=0,MID(TEXT(SUM(入力2!AJ172:AK172),"000000"),6,1),""),"0")</f>
        <v>0</v>
      </c>
      <c r="CC174" s="1095" t="str">
        <f>IF(TRIM(入力3!$AF91)&lt;&gt;"",IF(入力3!$AF91&gt;=10000000,MID(TEXT(入力3!$AF91,"00000000"),1,1),""),"")</f>
        <v/>
      </c>
      <c r="CD174" s="1097" t="str">
        <f>IF(TRIM(入力3!$AF91)&lt;&gt;"",IF(入力3!$AF91&gt;=1000000,MID(TEXT(入力3!$AF91,"00000000"),2,1),""),"")</f>
        <v/>
      </c>
      <c r="CE174" s="1059" t="str">
        <f>IF(TRIM(入力3!$AF91)&lt;&gt;"",IF(入力3!$AF91&gt;=100000,MID(TEXT(入力3!$AF91,"00000000"),3,1),""),"")</f>
        <v/>
      </c>
      <c r="CF174" s="1059" t="str">
        <f>IF(TRIM(入力3!$AF91)&lt;&gt;"",IF(入力3!$AF91&gt;=10000,MID(TEXT(入力3!$AF91,"00000000"),4,1),""),"")</f>
        <v/>
      </c>
      <c r="CG174" s="1059" t="str">
        <f>IF(TRIM(入力3!$AF91)&lt;&gt;"",IF(入力3!$AF91&gt;=1000,MID(TEXT(入力3!$AF91,"00000000"),5,1),""),"")</f>
        <v/>
      </c>
      <c r="CH174" s="1059" t="str">
        <f>IF(TRIM(入力3!$AF91)&lt;&gt;"",IF(入力3!$AF91&gt;=100,MID(TEXT(入力3!$AF91,"00000000"),6,1),""),"")</f>
        <v/>
      </c>
      <c r="CI174" s="1059" t="str">
        <f>IF(TRIM(入力3!$AF91)&lt;&gt;"",IF(入力3!$AF91&gt;=10,MID(TEXT(入力3!$AF91,"00000000"),7,1),""),"")</f>
        <v/>
      </c>
      <c r="CJ174" s="1093" t="str">
        <f>IF(TRIM(入力3!$AF91)&lt;&gt;"",IF(入力3!$AF91&gt;=1,MID(TEXT(入力3!$AF91,"00000000"),8,1),""),"0")</f>
        <v>0</v>
      </c>
      <c r="CK174" s="1060" t="str">
        <f>IF(TRIM(SUMIF(入力3!$AA$9:$AE$9,"インフレ手当",入力3!AA91:AE91))&lt;&gt;"",IF(SUMIF(入力3!$AA$9:$AE$9,"インフレ手当",入力3!AA91:AE91)&gt;=1000000,MID(TEXT(SUMIF(入力3!$AA$9:$AE$9,"インフレ手当",入力3!AA91:AE91),"00000000"),2,1),""),"")</f>
        <v/>
      </c>
      <c r="CL174" s="1059" t="str">
        <f>IF(TRIM(SUMIF(入力3!$AA$9:$AE$9,"インフレ手当",入力3!AA91:AE91))&lt;&gt;"",IF(SUMIF(入力3!$AA$9:$AE$9,"インフレ手当",入力3!AA91:AE91)&gt;=100000,MID(TEXT(SUMIF(入力3!$AA$9:$AE$9,"インフレ手当",入力3!AA91:AE91),"00000000"),3,1),""),"")</f>
        <v/>
      </c>
      <c r="CM174" s="1059" t="str">
        <f>IF(TRIM(SUMIF(入力3!$AA$9:$AE$9,"インフレ手当",入力3!AA91:AE91))&lt;&gt;"",IF(SUMIF(入力3!$AA$9:$AE$9,"インフレ手当",入力3!AA91:AE91)&gt;=10000,MID(TEXT(SUMIF(入力3!$AA$9:$AE$9,"インフレ手当",入力3!AA91:AE91),"00000000"),4,1),""),"")</f>
        <v/>
      </c>
      <c r="CN174" s="1059" t="str">
        <f>IF(TRIM(SUMIF(入力3!$AA$9:$AE$9,"インフレ手当",入力3!AA91:AE91))&lt;&gt;"",IF(SUMIF(入力3!$AA$9:$AE$9,"インフレ手当",入力3!AA91:AE91)&gt;=1000,MID(TEXT(SUMIF(入力3!$AA$9:$AE$9,"インフレ手当",入力3!AA91:AE91),"00000000"),5,1),""),"")</f>
        <v/>
      </c>
      <c r="CO174" s="1059" t="str">
        <f>IF(TRIM(SUMIF(入力3!$AA$9:$AE$9,"インフレ手当",入力3!AA91:AE91))&lt;&gt;"",IF(SUMIF(入力3!$AA$9:$AE$9,"インフレ手当",入力3!AA91:AE91)&gt;=100,MID(TEXT(SUMIF(入力3!$AA$9:$AE$9,"インフレ手当",入力3!AA91:AE91),"00000000"),6,1),""),"")</f>
        <v/>
      </c>
      <c r="CP174" s="1059" t="str">
        <f>IF(TRIM(SUMIF(入力3!$AA$9:$AE$9,"インフレ手当",入力3!AA91:AE91))&lt;&gt;"",IF(SUMIF(入力3!$AA$9:$AE$9,"インフレ手当",入力3!AA91:AE91)&gt;=10,MID(TEXT(SUMIF(入力3!$AA$9:$AE$9,"インフレ手当",入力3!AA91:AE91),"00000000"),7,1),""),"")</f>
        <v/>
      </c>
      <c r="CQ174" s="1076" t="str">
        <f>IF(TRIM(SUMIF(入力3!$AA$9:$AE$9,"インフレ手当",入力3!AA91:AE91))&lt;&gt;"",IF(SUMIF(入力3!$AA$9:$AE$9,"インフレ手当",入力3!AA91:AE91)&gt;=1,MID(TEXT(SUMIF(入力3!$AA$9:$AE$9,"インフレ手当",入力3!AA91:AE91),"00000000"),8,1),""),"0")</f>
        <v/>
      </c>
      <c r="CR174" s="1077" t="str">
        <f>IF(EO175=0,"-",IF(TRIM(入力3!Z91)&lt;&gt;"",IF(入力3!Z91&gt;=100,MID(TEXT(入力3!Z91,"000"),1,1),""),"-"))</f>
        <v>-</v>
      </c>
      <c r="CS174" s="1063" t="str">
        <f>IF(EO175=0,"-",IF(TRIM(入力3!Z91)&lt;&gt;"",IF(入力3!Z91&gt;=10,MID(TEXT(入力3!Z91,"000"),2,1),""),"-"))</f>
        <v>-</v>
      </c>
      <c r="CT174" s="1079" t="str">
        <f>IF(EO175=0,"-",IF(TRIM(入力3!Z91)&lt;&gt;"",IF(入力3!Z91&gt;=1,MID(TEXT(入力3!Z91,"000"),3,1),""),"-"))</f>
        <v>-</v>
      </c>
      <c r="CU174" s="1067"/>
      <c r="CV174" s="1068"/>
      <c r="CW174" s="1069"/>
      <c r="CX174" s="1205"/>
      <c r="CY174" s="1206"/>
      <c r="CZ174" s="1207"/>
      <c r="DA174" s="1188"/>
      <c r="DB174" s="1189"/>
      <c r="DC174" s="1189"/>
      <c r="DD174" s="1189"/>
      <c r="DE174" s="1190"/>
      <c r="DF174" s="1184"/>
      <c r="DG174" s="1188"/>
      <c r="DH174" s="1189"/>
      <c r="DI174" s="1189"/>
      <c r="DJ174" s="1190"/>
      <c r="DK174" s="1184"/>
      <c r="DL174" s="1188"/>
      <c r="DM174" s="1189"/>
      <c r="DN174" s="1189"/>
      <c r="DO174" s="1189"/>
      <c r="DP174" s="1190"/>
      <c r="DQ174" s="1184"/>
      <c r="DR174" s="1188"/>
      <c r="DS174" s="1189"/>
      <c r="DT174" s="1189"/>
      <c r="DU174" s="1189"/>
      <c r="DV174" s="1189"/>
      <c r="DW174" s="1026"/>
      <c r="DX174" s="865"/>
      <c r="DY174" s="865"/>
      <c r="DZ174" s="865"/>
      <c r="EA174" s="865"/>
      <c r="EB174" s="865"/>
      <c r="EC174" s="865"/>
      <c r="ED174" s="865"/>
      <c r="EE174" s="865"/>
      <c r="EF174" s="865"/>
      <c r="EG174" s="865"/>
      <c r="EH174" s="865"/>
      <c r="EI174" s="865"/>
      <c r="EJ174" s="862"/>
      <c r="EK174" s="862"/>
      <c r="EL174" s="865"/>
      <c r="EM174" s="865"/>
      <c r="EN174" s="865"/>
      <c r="EO174" s="865"/>
      <c r="EP174" s="835"/>
      <c r="EQ174" s="835"/>
      <c r="ER174" s="835"/>
      <c r="ES174" s="835"/>
      <c r="ET174" s="835"/>
      <c r="EU174" s="835"/>
      <c r="EV174" s="835"/>
      <c r="EW174" s="835"/>
      <c r="EX174" s="835"/>
      <c r="EY174" s="835"/>
      <c r="EZ174" s="835"/>
      <c r="FA174" s="835"/>
      <c r="FB174" s="835"/>
      <c r="FC174" s="835"/>
      <c r="FD174" s="835"/>
      <c r="FE174" s="835"/>
      <c r="FF174" s="835"/>
      <c r="FG174" s="835"/>
      <c r="FH174" s="835"/>
      <c r="FI174" s="835"/>
      <c r="FJ174" s="835"/>
      <c r="FK174" s="835"/>
      <c r="FL174" s="835"/>
      <c r="FM174" s="835"/>
      <c r="FN174" s="835"/>
      <c r="FO174" s="835"/>
      <c r="FP174" s="835"/>
      <c r="FQ174" s="835"/>
      <c r="FR174" s="835"/>
      <c r="FS174" s="835"/>
      <c r="FT174" s="835"/>
      <c r="FU174" s="835"/>
      <c r="FV174" s="835"/>
      <c r="FW174" s="835"/>
      <c r="FX174" s="835"/>
      <c r="FY174" s="835"/>
      <c r="FZ174" s="835"/>
      <c r="GA174" s="835"/>
      <c r="GB174" s="835"/>
      <c r="GC174" s="835"/>
      <c r="GD174" s="835"/>
      <c r="GE174" s="835"/>
      <c r="GF174" s="835"/>
      <c r="GG174" s="835"/>
      <c r="GH174" s="835"/>
      <c r="GI174" s="835"/>
    </row>
    <row r="175" spans="1:191" s="892" customFormat="1" ht="12" customHeight="1">
      <c r="A175" s="1231"/>
      <c r="B175" s="1233"/>
      <c r="C175" s="1235"/>
      <c r="D175" s="1238"/>
      <c r="E175" s="1239"/>
      <c r="F175" s="1239"/>
      <c r="G175" s="1239"/>
      <c r="H175" s="1239"/>
      <c r="I175" s="1239"/>
      <c r="J175" s="1239"/>
      <c r="K175" s="1256"/>
      <c r="L175" s="1258"/>
      <c r="M175" s="1279"/>
      <c r="N175" s="1199"/>
      <c r="O175" s="1262"/>
      <c r="P175" s="1262"/>
      <c r="Q175" s="1280"/>
      <c r="R175" s="1281"/>
      <c r="S175" s="1294"/>
      <c r="T175" s="1282"/>
      <c r="U175" s="1283"/>
      <c r="V175" s="1284"/>
      <c r="W175" s="1285"/>
      <c r="X175" s="1284"/>
      <c r="Y175" s="1285"/>
      <c r="Z175" s="1284"/>
      <c r="AA175" s="1285"/>
      <c r="AB175" s="1227"/>
      <c r="AC175" s="1228"/>
      <c r="AD175" s="1228"/>
      <c r="AE175" s="1229"/>
      <c r="AF175" s="1286"/>
      <c r="AG175" s="1287"/>
      <c r="AH175" s="1287"/>
      <c r="AI175" s="1288"/>
      <c r="AJ175" s="1286"/>
      <c r="AK175" s="1287"/>
      <c r="AL175" s="1287"/>
      <c r="AM175" s="1288"/>
      <c r="AN175" s="1286"/>
      <c r="AO175" s="1287"/>
      <c r="AP175" s="1287"/>
      <c r="AQ175" s="1288"/>
      <c r="AR175" s="1291"/>
      <c r="AS175" s="1292"/>
      <c r="AT175" s="1292"/>
      <c r="AU175" s="1292"/>
      <c r="AV175" s="1293"/>
      <c r="AW175" s="1196"/>
      <c r="AX175" s="1197"/>
      <c r="AY175" s="1197"/>
      <c r="AZ175" s="1197"/>
      <c r="BA175" s="1197"/>
      <c r="BB175" s="1197"/>
      <c r="BC175" s="1198"/>
      <c r="BD175" s="1196"/>
      <c r="BE175" s="1197"/>
      <c r="BF175" s="1197"/>
      <c r="BG175" s="1197"/>
      <c r="BH175" s="1197"/>
      <c r="BI175" s="1197"/>
      <c r="BJ175" s="1198"/>
      <c r="BK175" s="1078"/>
      <c r="BL175" s="1064"/>
      <c r="BM175" s="1064"/>
      <c r="BN175" s="1064"/>
      <c r="BO175" s="1064"/>
      <c r="BP175" s="1080"/>
      <c r="BQ175" s="1078"/>
      <c r="BR175" s="1064"/>
      <c r="BS175" s="1064"/>
      <c r="BT175" s="1064"/>
      <c r="BU175" s="1064"/>
      <c r="BV175" s="1080"/>
      <c r="BW175" s="1096"/>
      <c r="BX175" s="1064"/>
      <c r="BY175" s="1064"/>
      <c r="BZ175" s="1064"/>
      <c r="CA175" s="1064"/>
      <c r="CB175" s="1110"/>
      <c r="CC175" s="1096"/>
      <c r="CD175" s="1098"/>
      <c r="CE175" s="1059"/>
      <c r="CF175" s="1059"/>
      <c r="CG175" s="1059"/>
      <c r="CH175" s="1059"/>
      <c r="CI175" s="1059"/>
      <c r="CJ175" s="1093"/>
      <c r="CK175" s="1060"/>
      <c r="CL175" s="1059"/>
      <c r="CM175" s="1059"/>
      <c r="CN175" s="1059"/>
      <c r="CO175" s="1059"/>
      <c r="CP175" s="1059"/>
      <c r="CQ175" s="1076"/>
      <c r="CR175" s="1078"/>
      <c r="CS175" s="1064"/>
      <c r="CT175" s="1080"/>
      <c r="CU175" s="1070"/>
      <c r="CV175" s="1071"/>
      <c r="CW175" s="1072"/>
      <c r="CX175" s="1208"/>
      <c r="CY175" s="1209"/>
      <c r="CZ175" s="1210"/>
      <c r="DA175" s="1196"/>
      <c r="DB175" s="1197"/>
      <c r="DC175" s="1197"/>
      <c r="DD175" s="1197"/>
      <c r="DE175" s="1198"/>
      <c r="DF175" s="1199"/>
      <c r="DG175" s="1196"/>
      <c r="DH175" s="1197"/>
      <c r="DI175" s="1197"/>
      <c r="DJ175" s="1198"/>
      <c r="DK175" s="1199"/>
      <c r="DL175" s="1196"/>
      <c r="DM175" s="1197"/>
      <c r="DN175" s="1197"/>
      <c r="DO175" s="1197"/>
      <c r="DP175" s="1198"/>
      <c r="DQ175" s="1199"/>
      <c r="DR175" s="1196"/>
      <c r="DS175" s="1197"/>
      <c r="DT175" s="1197"/>
      <c r="DU175" s="1197"/>
      <c r="DV175" s="1197"/>
      <c r="DW175" s="1026"/>
      <c r="DX175" s="865"/>
      <c r="DY175" s="865"/>
      <c r="DZ175" s="865"/>
      <c r="EA175" s="865"/>
      <c r="EB175" s="865"/>
      <c r="EC175" s="865"/>
      <c r="ED175" s="865"/>
      <c r="EE175" s="865"/>
      <c r="EF175" s="865"/>
      <c r="EG175" s="865"/>
      <c r="EH175" s="865"/>
      <c r="EI175" s="872"/>
      <c r="EJ175" s="862"/>
      <c r="EK175" s="862"/>
      <c r="EL175" s="865">
        <f t="shared" ref="EL175" si="125">IF(OR(CU174=99.9,CU174=""),0,1)</f>
        <v>0</v>
      </c>
      <c r="EM175" s="865"/>
      <c r="EN175" s="865">
        <f>IF(入力3!AF91=" ",0,1)</f>
        <v>0</v>
      </c>
      <c r="EO175" s="865">
        <f>IF(EL175+EN175=0,0,1)</f>
        <v>0</v>
      </c>
      <c r="EP175" s="835"/>
      <c r="EQ175" s="835"/>
      <c r="ER175" s="835"/>
      <c r="ES175" s="835"/>
      <c r="ET175" s="835"/>
      <c r="EU175" s="835"/>
      <c r="EV175" s="835"/>
      <c r="EW175" s="835"/>
      <c r="EX175" s="835"/>
      <c r="EY175" s="835"/>
      <c r="EZ175" s="835"/>
      <c r="FA175" s="835"/>
      <c r="FB175" s="835"/>
      <c r="FC175" s="835"/>
      <c r="FD175" s="835"/>
      <c r="FE175" s="835"/>
      <c r="FF175" s="835"/>
      <c r="FG175" s="835"/>
      <c r="FH175" s="835"/>
      <c r="FI175" s="835"/>
      <c r="FJ175" s="835"/>
      <c r="FK175" s="835"/>
      <c r="FL175" s="835"/>
      <c r="FM175" s="835"/>
      <c r="FN175" s="835"/>
      <c r="FO175" s="835"/>
      <c r="FP175" s="835"/>
      <c r="FQ175" s="835"/>
      <c r="FR175" s="835"/>
      <c r="FS175" s="835"/>
      <c r="FT175" s="835"/>
      <c r="FU175" s="835"/>
      <c r="FV175" s="835"/>
      <c r="FW175" s="835"/>
      <c r="FX175" s="835"/>
      <c r="FY175" s="835"/>
      <c r="FZ175" s="835"/>
      <c r="GA175" s="835"/>
      <c r="GB175" s="835"/>
      <c r="GC175" s="835"/>
      <c r="GD175" s="835"/>
      <c r="GE175" s="835"/>
      <c r="GF175" s="835"/>
      <c r="GG175" s="835"/>
      <c r="GH175" s="835"/>
      <c r="GI175" s="835"/>
    </row>
    <row r="176" spans="1:191" s="892" customFormat="1" ht="12" customHeight="1" thickBot="1">
      <c r="A176" s="1230"/>
      <c r="B176" s="1232">
        <v>8</v>
      </c>
      <c r="C176" s="1234">
        <v>0</v>
      </c>
      <c r="D176" s="1236"/>
      <c r="E176" s="1237"/>
      <c r="F176" s="1237"/>
      <c r="G176" s="1237"/>
      <c r="H176" s="1237"/>
      <c r="I176" s="1237"/>
      <c r="J176" s="1237"/>
      <c r="K176" s="1256" t="str">
        <f>IF(TRIM(入力1!A176)&lt;&gt;"",入力1!A176,"")</f>
        <v/>
      </c>
      <c r="L176" s="1258">
        <f>IF(TRIM(入力1!B176)&lt;&gt;"",入力1!B176,"")</f>
        <v>8</v>
      </c>
      <c r="M176" s="1260">
        <f>C176</f>
        <v>0</v>
      </c>
      <c r="N176" s="1184"/>
      <c r="O176" s="1184"/>
      <c r="P176" s="1262"/>
      <c r="Q176" s="1264"/>
      <c r="R176" s="1265"/>
      <c r="S176" s="1254"/>
      <c r="T176" s="1268"/>
      <c r="U176" s="1269"/>
      <c r="V176" s="1272"/>
      <c r="W176" s="1273"/>
      <c r="X176" s="1272"/>
      <c r="Y176" s="1273"/>
      <c r="Z176" s="1272"/>
      <c r="AA176" s="1273"/>
      <c r="AB176" s="1276"/>
      <c r="AC176" s="1277"/>
      <c r="AD176" s="1277"/>
      <c r="AE176" s="1278"/>
      <c r="AF176" s="1217"/>
      <c r="AG176" s="1218"/>
      <c r="AH176" s="1218"/>
      <c r="AI176" s="1219"/>
      <c r="AJ176" s="1217"/>
      <c r="AK176" s="1218"/>
      <c r="AL176" s="1218"/>
      <c r="AM176" s="1219"/>
      <c r="AN176" s="1217"/>
      <c r="AO176" s="1218"/>
      <c r="AP176" s="1218"/>
      <c r="AQ176" s="1219"/>
      <c r="AR176" s="1240"/>
      <c r="AS176" s="1241"/>
      <c r="AT176" s="1241"/>
      <c r="AU176" s="1241"/>
      <c r="AV176" s="1242"/>
      <c r="AW176" s="1188"/>
      <c r="AX176" s="1189"/>
      <c r="AY176" s="1189"/>
      <c r="AZ176" s="1189"/>
      <c r="BA176" s="1189"/>
      <c r="BB176" s="1189"/>
      <c r="BC176" s="1190"/>
      <c r="BD176" s="1188"/>
      <c r="BE176" s="1189"/>
      <c r="BF176" s="1189"/>
      <c r="BG176" s="1189"/>
      <c r="BH176" s="1189"/>
      <c r="BI176" s="1189"/>
      <c r="BJ176" s="1190"/>
      <c r="BK176" s="1077" t="str">
        <f>IF(TRIM(入力2!AL174)&lt;&gt;"",IF(入力2!AL174&gt;=100000,MID(TEXT(入力2!AL174,"000000"),1,1),""),"")</f>
        <v/>
      </c>
      <c r="BL176" s="1063" t="str">
        <f>IF(TRIM(入力2!AL174)&lt;&gt;"",IF(入力2!AL174&gt;=10000,MID(TEXT(入力2!AL174,"000000"),2,1),""),"")</f>
        <v/>
      </c>
      <c r="BM176" s="1063" t="str">
        <f>IF(TRIM(入力2!AL174)&lt;&gt;"",IF(入力2!AL174&gt;=1000,MID(TEXT(入力2!AL174,"000000"),3,1),""),"")</f>
        <v/>
      </c>
      <c r="BN176" s="1063" t="str">
        <f>IF(TRIM(入力2!AL174)&lt;&gt;"",IF(入力2!AL174&gt;=100,MID(TEXT(入力2!AL174,"000000"),4,1),""),"")</f>
        <v/>
      </c>
      <c r="BO176" s="1063" t="str">
        <f>IF(TRIM(入力2!AL174)&lt;&gt;"",IF(入力2!AL174&gt;=10,MID(TEXT(入力2!AL174,"000000"),5,1),""),"")</f>
        <v/>
      </c>
      <c r="BP176" s="1079" t="str">
        <f>IF(TRIM(入力2!AL174)&lt;&gt;"",IF(入力2!AL174&gt;=0,MID(TEXT(入力2!AL174,"000000"),6,1),""),"0")</f>
        <v>0</v>
      </c>
      <c r="BQ176" s="1077" t="str">
        <f>IF(TRIM(入力2!AM174)&lt;&gt;"",IF(入力2!AM174&gt;=100000,MID(TEXT(入力2!AM174,"000000"),1,1),""),"")</f>
        <v/>
      </c>
      <c r="BR176" s="1063" t="str">
        <f>IF(TRIM(入力2!AM174)&lt;&gt;"",IF(入力2!AM174&gt;=10000,MID(TEXT(入力2!AM174,"000000"),2,1),""),"")</f>
        <v/>
      </c>
      <c r="BS176" s="1063" t="str">
        <f>IF(TRIM(入力2!AM174)&lt;&gt;"",IF(入力2!AM174&gt;=1000,MID(TEXT(入力2!AM174,"000000"),3,1),""),"")</f>
        <v/>
      </c>
      <c r="BT176" s="1063" t="str">
        <f>IF(TRIM(入力2!AM174)&lt;&gt;"",IF(入力2!AM174&gt;=100,MID(TEXT(入力2!AM174,"000000"),4,1),""),"")</f>
        <v/>
      </c>
      <c r="BU176" s="1063" t="str">
        <f>IF(TRIM(入力2!AM174)&lt;&gt;"",IF(入力2!AM174&gt;=10,MID(TEXT(入力2!AM174,"000000"),5,1),""),"")</f>
        <v/>
      </c>
      <c r="BV176" s="1079" t="str">
        <f>IF(TRIM(入力2!AM174)&lt;&gt;"",IF(入力2!AM174&gt;=0,MID(TEXT(入力2!AM174,"000000"),6,1),""),"0")</f>
        <v>0</v>
      </c>
      <c r="BW176" s="1095" t="str">
        <f>IF(TRIM(SUM(入力2!AJ174:AK174))&lt;&gt;"",IF(SUM(入力2!AJ174:AK174)&gt;=100000,MID(TEXT(SUM(入力2!AJ174:AK174),"000000"),1,1),""),"")</f>
        <v/>
      </c>
      <c r="BX176" s="1063" t="str">
        <f>IF(TRIM(SUM(入力2!AJ174:AK174))&lt;&gt;"",IF(SUM(入力2!AJ174:AK174)&gt;=10000,MID(TEXT(SUM(入力2!AJ174:AK174),"000000"),2,1),""),"")</f>
        <v/>
      </c>
      <c r="BY176" s="1063" t="str">
        <f>IF(TRIM(SUM(入力2!AJ174:AK174))&lt;&gt;"",IF(SUM(入力2!AJ174:AK174)&gt;=1000,MID(TEXT(SUM(入力2!AJ174:AK174),"000000"),3,1),""),"")</f>
        <v/>
      </c>
      <c r="BZ176" s="1063" t="str">
        <f>IF(TRIM(SUM(入力2!AJ174:AK174))&lt;&gt;"",IF(SUM(入力2!AJ174:AK174)&gt;=100,MID(TEXT(SUM(入力2!AJ174:AK174),"000000"),4,1),""),"")</f>
        <v/>
      </c>
      <c r="CA176" s="1063" t="str">
        <f>IF(TRIM(SUM(入力2!AJ174:AK174))&lt;&gt;"",IF(SUM(入力2!AJ174:AK174)&gt;=10,MID(TEXT(SUM(入力2!AJ174:AK174),"000000"),5,1),""),"")</f>
        <v/>
      </c>
      <c r="CB176" s="1109" t="str">
        <f>IF(TRIM(SUM(入力2!AJ174:AK174))&lt;&gt;"",IF(SUM(入力2!AJ174:AK174)&gt;=0,MID(TEXT(SUM(入力2!AJ174:AK174),"000000"),6,1),""),"0")</f>
        <v>0</v>
      </c>
      <c r="CC176" s="1095" t="str">
        <f>IF(TRIM(入力3!$AF92)&lt;&gt;"",IF(入力3!$AF92&gt;=10000000,MID(TEXT(入力3!$AF92,"00000000"),1,1),""),"")</f>
        <v/>
      </c>
      <c r="CD176" s="1097" t="str">
        <f>IF(TRIM(入力3!$AF92)&lt;&gt;"",IF(入力3!$AF92&gt;=1000000,MID(TEXT(入力3!$AF92,"00000000"),2,1),""),"")</f>
        <v/>
      </c>
      <c r="CE176" s="1059" t="str">
        <f>IF(TRIM(入力3!$AF92)&lt;&gt;"",IF(入力3!$AF92&gt;=100000,MID(TEXT(入力3!$AF92,"00000000"),3,1),""),"")</f>
        <v/>
      </c>
      <c r="CF176" s="1059" t="str">
        <f>IF(TRIM(入力3!$AF92)&lt;&gt;"",IF(入力3!$AF92&gt;=10000,MID(TEXT(入力3!$AF92,"00000000"),4,1),""),"")</f>
        <v/>
      </c>
      <c r="CG176" s="1059" t="str">
        <f>IF(TRIM(入力3!$AF92)&lt;&gt;"",IF(入力3!$AF92&gt;=1000,MID(TEXT(入力3!$AF92,"00000000"),5,1),""),"")</f>
        <v/>
      </c>
      <c r="CH176" s="1059" t="str">
        <f>IF(TRIM(入力3!$AF92)&lt;&gt;"",IF(入力3!$AF92&gt;=100,MID(TEXT(入力3!$AF92,"00000000"),6,1),""),"")</f>
        <v/>
      </c>
      <c r="CI176" s="1059" t="str">
        <f>IF(TRIM(入力3!$AF92)&lt;&gt;"",IF(入力3!$AF92&gt;=10,MID(TEXT(入力3!$AF92,"00000000"),7,1),""),"")</f>
        <v/>
      </c>
      <c r="CJ176" s="1093" t="str">
        <f>IF(TRIM(入力3!$AF92)&lt;&gt;"",IF(入力3!$AF92&gt;=1,MID(TEXT(入力3!$AF92,"00000000"),8,1),""),"0")</f>
        <v>0</v>
      </c>
      <c r="CK176" s="1186" t="str">
        <f>IF(TRIM(SUMIF(入力3!$AA$9:$AE$9,"インフレ手当",入力3!AA92:AE92))&lt;&gt;"",IF(SUMIF(入力3!$AA$9:$AE$9,"インフレ手当",入力3!AA92:AE92)&gt;=1000000,MID(TEXT(SUMIF(入力3!$AA$9:$AE$9,"インフレ手当",入力3!AA92:AE92),"00000000"),2,1),""),"")</f>
        <v/>
      </c>
      <c r="CL176" s="1061" t="str">
        <f>IF(TRIM(SUMIF(入力3!$AA$9:$AE$9,"インフレ手当",入力3!AA92:AE92))&lt;&gt;"",IF(SUMIF(入力3!$AA$9:$AE$9,"インフレ手当",入力3!AA92:AE92)&gt;=100000,MID(TEXT(SUMIF(入力3!$AA$9:$AE$9,"インフレ手当",入力3!AA92:AE92),"00000000"),3,1),""),"")</f>
        <v/>
      </c>
      <c r="CM176" s="1061" t="str">
        <f>IF(TRIM(SUMIF(入力3!$AA$9:$AE$9,"インフレ手当",入力3!AA92:AE92))&lt;&gt;"",IF(SUMIF(入力3!$AA$9:$AE$9,"インフレ手当",入力3!AA92:AE92)&gt;=10000,MID(TEXT(SUMIF(入力3!$AA$9:$AE$9,"インフレ手当",入力3!AA92:AE92),"00000000"),4,1),""),"")</f>
        <v/>
      </c>
      <c r="CN176" s="1061" t="str">
        <f>IF(TRIM(SUMIF(入力3!$AA$9:$AE$9,"インフレ手当",入力3!AA92:AE92))&lt;&gt;"",IF(SUMIF(入力3!$AA$9:$AE$9,"インフレ手当",入力3!AA92:AE92)&gt;=1000,MID(TEXT(SUMIF(入力3!$AA$9:$AE$9,"インフレ手当",入力3!AA92:AE92),"00000000"),5,1),""),"")</f>
        <v/>
      </c>
      <c r="CO176" s="1061" t="str">
        <f>IF(TRIM(SUMIF(入力3!$AA$9:$AE$9,"インフレ手当",入力3!AA92:AE92))&lt;&gt;"",IF(SUMIF(入力3!$AA$9:$AE$9,"インフレ手当",入力3!AA92:AE92)&gt;=100,MID(TEXT(SUMIF(入力3!$AA$9:$AE$9,"インフレ手当",入力3!AA92:AE92),"00000000"),6,1),""),"")</f>
        <v/>
      </c>
      <c r="CP176" s="1061" t="str">
        <f>IF(TRIM(SUMIF(入力3!$AA$9:$AE$9,"インフレ手当",入力3!AA92:AE92))&lt;&gt;"",IF(SUMIF(入力3!$AA$9:$AE$9,"インフレ手当",入力3!AA92:AE92)&gt;=10,MID(TEXT(SUMIF(入力3!$AA$9:$AE$9,"インフレ手当",入力3!AA92:AE92),"00000000"),7,1),""),"")</f>
        <v/>
      </c>
      <c r="CQ176" s="1246" t="str">
        <f>IF(TRIM(SUMIF(入力3!$AA$9:$AE$9,"インフレ手当",入力3!AA92:AE92))&lt;&gt;"",IF(SUMIF(入力3!$AA$9:$AE$9,"インフレ手当",入力3!AA92:AE92)&gt;=1,MID(TEXT(SUMIF(入力3!$AA$9:$AE$9,"インフレ手当",入力3!AA92:AE92),"00000000"),8,1),""),"0")</f>
        <v/>
      </c>
      <c r="CR176" s="1077" t="str">
        <f>IF(EO177=0,"-",IF(TRIM(入力3!Z92)&lt;&gt;"",IF(入力3!Z92&gt;=100,MID(TEXT(入力3!Z92,"000"),1,1),""),"-"))</f>
        <v>-</v>
      </c>
      <c r="CS176" s="1063" t="str">
        <f>IF(EO177=0,"-",IF(TRIM(入力3!Z92)&lt;&gt;"",IF(入力3!Z92&gt;=10,MID(TEXT(入力3!Z92,"000"),2,1),""),"-"))</f>
        <v>-</v>
      </c>
      <c r="CT176" s="1079" t="str">
        <f>IF(EO177=0,"-",IF(TRIM(入力3!Z92)&lt;&gt;"",IF(入力3!Z92&gt;=1,MID(TEXT(入力3!Z92,"000"),3,1),""),"-"))</f>
        <v>-</v>
      </c>
      <c r="CU176" s="1067"/>
      <c r="CV176" s="1068"/>
      <c r="CW176" s="1069"/>
      <c r="CX176" s="1205"/>
      <c r="CY176" s="1206"/>
      <c r="CZ176" s="1207"/>
      <c r="DA176" s="1188"/>
      <c r="DB176" s="1189"/>
      <c r="DC176" s="1189"/>
      <c r="DD176" s="1189"/>
      <c r="DE176" s="1190"/>
      <c r="DF176" s="1184"/>
      <c r="DG176" s="1188"/>
      <c r="DH176" s="1189"/>
      <c r="DI176" s="1189"/>
      <c r="DJ176" s="1190"/>
      <c r="DK176" s="1184"/>
      <c r="DL176" s="1188"/>
      <c r="DM176" s="1189"/>
      <c r="DN176" s="1189"/>
      <c r="DO176" s="1189"/>
      <c r="DP176" s="1190"/>
      <c r="DQ176" s="1184"/>
      <c r="DR176" s="1188"/>
      <c r="DS176" s="1189"/>
      <c r="DT176" s="1189"/>
      <c r="DU176" s="1189"/>
      <c r="DV176" s="1223"/>
      <c r="DW176" s="1026"/>
      <c r="DX176" s="865"/>
      <c r="DY176" s="865"/>
      <c r="DZ176" s="865"/>
      <c r="EA176" s="865"/>
      <c r="EB176" s="865"/>
      <c r="EC176" s="865"/>
      <c r="ED176" s="865"/>
      <c r="EE176" s="865"/>
      <c r="EF176" s="865"/>
      <c r="EG176" s="865"/>
      <c r="EH176" s="865"/>
      <c r="EI176" s="872"/>
      <c r="EJ176" s="862"/>
      <c r="EK176" s="862"/>
      <c r="EL176" s="865"/>
      <c r="EM176" s="865"/>
      <c r="EN176" s="865"/>
      <c r="EO176" s="865"/>
      <c r="EP176" s="835"/>
      <c r="EQ176" s="835"/>
      <c r="ER176" s="835"/>
      <c r="ES176" s="835"/>
      <c r="ET176" s="835"/>
      <c r="EU176" s="835"/>
      <c r="EV176" s="835"/>
      <c r="EW176" s="835"/>
      <c r="EX176" s="835"/>
      <c r="EY176" s="835"/>
      <c r="EZ176" s="835"/>
      <c r="FA176" s="835"/>
      <c r="FB176" s="835"/>
      <c r="FC176" s="835"/>
      <c r="FD176" s="835"/>
      <c r="FE176" s="835"/>
      <c r="FF176" s="835"/>
      <c r="FG176" s="835"/>
      <c r="FH176" s="835"/>
      <c r="FI176" s="835"/>
      <c r="FJ176" s="835"/>
      <c r="FK176" s="835"/>
      <c r="FL176" s="835"/>
      <c r="FM176" s="835"/>
      <c r="FN176" s="835"/>
      <c r="FO176" s="835"/>
      <c r="FP176" s="835"/>
      <c r="FQ176" s="835"/>
      <c r="FR176" s="835"/>
      <c r="FS176" s="835"/>
      <c r="FT176" s="835"/>
      <c r="FU176" s="835"/>
      <c r="FV176" s="835"/>
      <c r="FW176" s="835"/>
      <c r="FX176" s="835"/>
      <c r="FY176" s="835"/>
      <c r="FZ176" s="835"/>
      <c r="GA176" s="835"/>
      <c r="GB176" s="835"/>
      <c r="GC176" s="835"/>
      <c r="GD176" s="835"/>
      <c r="GE176" s="835"/>
      <c r="GF176" s="835"/>
      <c r="GG176" s="835"/>
      <c r="GH176" s="835"/>
      <c r="GI176" s="835"/>
    </row>
    <row r="177" spans="1:191" s="892" customFormat="1" ht="12" customHeight="1" thickBot="1">
      <c r="A177" s="1249"/>
      <c r="B177" s="1250"/>
      <c r="C177" s="1251"/>
      <c r="D177" s="1252"/>
      <c r="E177" s="1253"/>
      <c r="F177" s="1253"/>
      <c r="G177" s="1253"/>
      <c r="H177" s="1253"/>
      <c r="I177" s="1253"/>
      <c r="J177" s="1253"/>
      <c r="K177" s="1490"/>
      <c r="L177" s="1259"/>
      <c r="M177" s="1491"/>
      <c r="N177" s="1492"/>
      <c r="O177" s="1492"/>
      <c r="P177" s="1263"/>
      <c r="Q177" s="1266"/>
      <c r="R177" s="1267"/>
      <c r="S177" s="1255"/>
      <c r="T177" s="1493"/>
      <c r="U177" s="1494"/>
      <c r="V177" s="1495"/>
      <c r="W177" s="1496"/>
      <c r="X177" s="1495"/>
      <c r="Y177" s="1496"/>
      <c r="Z177" s="1495"/>
      <c r="AA177" s="1496"/>
      <c r="AB177" s="1512"/>
      <c r="AC177" s="1513"/>
      <c r="AD177" s="1513"/>
      <c r="AE177" s="1514"/>
      <c r="AF177" s="1498"/>
      <c r="AG177" s="1499"/>
      <c r="AH177" s="1499"/>
      <c r="AI177" s="1500"/>
      <c r="AJ177" s="1498"/>
      <c r="AK177" s="1499"/>
      <c r="AL177" s="1499"/>
      <c r="AM177" s="1500"/>
      <c r="AN177" s="1498"/>
      <c r="AO177" s="1499"/>
      <c r="AP177" s="1499"/>
      <c r="AQ177" s="1500"/>
      <c r="AR177" s="1501"/>
      <c r="AS177" s="1502"/>
      <c r="AT177" s="1502"/>
      <c r="AU177" s="1502"/>
      <c r="AV177" s="1503"/>
      <c r="AW177" s="1224"/>
      <c r="AX177" s="1225"/>
      <c r="AY177" s="1225"/>
      <c r="AZ177" s="1225"/>
      <c r="BA177" s="1225"/>
      <c r="BB177" s="1225"/>
      <c r="BC177" s="1497"/>
      <c r="BD177" s="1224"/>
      <c r="BE177" s="1225"/>
      <c r="BF177" s="1225"/>
      <c r="BG177" s="1225"/>
      <c r="BH177" s="1225"/>
      <c r="BI177" s="1225"/>
      <c r="BJ177" s="1497"/>
      <c r="BK177" s="1504"/>
      <c r="BL177" s="1248"/>
      <c r="BM177" s="1248"/>
      <c r="BN177" s="1248"/>
      <c r="BO177" s="1248"/>
      <c r="BP177" s="1505"/>
      <c r="BQ177" s="1504"/>
      <c r="BR177" s="1248"/>
      <c r="BS177" s="1248"/>
      <c r="BT177" s="1248"/>
      <c r="BU177" s="1248"/>
      <c r="BV177" s="1505"/>
      <c r="BW177" s="1102"/>
      <c r="BX177" s="1248"/>
      <c r="BY177" s="1248"/>
      <c r="BZ177" s="1248"/>
      <c r="CA177" s="1248"/>
      <c r="CB177" s="1216"/>
      <c r="CC177" s="1102"/>
      <c r="CD177" s="1101"/>
      <c r="CE177" s="1061"/>
      <c r="CF177" s="1061"/>
      <c r="CG177" s="1061"/>
      <c r="CH177" s="1061"/>
      <c r="CI177" s="1061"/>
      <c r="CJ177" s="1094"/>
      <c r="CK177" s="1187"/>
      <c r="CL177" s="1062"/>
      <c r="CM177" s="1062"/>
      <c r="CN177" s="1062"/>
      <c r="CO177" s="1062"/>
      <c r="CP177" s="1062"/>
      <c r="CQ177" s="1247"/>
      <c r="CR177" s="1504"/>
      <c r="CS177" s="1248"/>
      <c r="CT177" s="1505"/>
      <c r="CU177" s="1084"/>
      <c r="CV177" s="1085"/>
      <c r="CW177" s="1086"/>
      <c r="CX177" s="1506"/>
      <c r="CY177" s="1507"/>
      <c r="CZ177" s="1508"/>
      <c r="DA177" s="1224"/>
      <c r="DB177" s="1225"/>
      <c r="DC177" s="1225"/>
      <c r="DD177" s="1225"/>
      <c r="DE177" s="1497"/>
      <c r="DF177" s="1492"/>
      <c r="DG177" s="1224"/>
      <c r="DH177" s="1225"/>
      <c r="DI177" s="1225"/>
      <c r="DJ177" s="1497"/>
      <c r="DK177" s="1492"/>
      <c r="DL177" s="1224"/>
      <c r="DM177" s="1225"/>
      <c r="DN177" s="1225"/>
      <c r="DO177" s="1225"/>
      <c r="DP177" s="1497"/>
      <c r="DQ177" s="1492"/>
      <c r="DR177" s="1224"/>
      <c r="DS177" s="1225"/>
      <c r="DT177" s="1225"/>
      <c r="DU177" s="1225"/>
      <c r="DV177" s="1226"/>
      <c r="DW177" s="1026"/>
      <c r="DX177" s="865"/>
      <c r="DY177" s="865"/>
      <c r="DZ177" s="865"/>
      <c r="EA177" s="865"/>
      <c r="EB177" s="865"/>
      <c r="EC177" s="865"/>
      <c r="ED177" s="865"/>
      <c r="EE177" s="865"/>
      <c r="EF177" s="865"/>
      <c r="EG177" s="865"/>
      <c r="EH177" s="865"/>
      <c r="EI177" s="872"/>
      <c r="EJ177" s="862"/>
      <c r="EK177" s="862"/>
      <c r="EL177" s="865">
        <f t="shared" ref="EL177" si="126">IF(OR(CU176=99.9,CU176=""),0,1)</f>
        <v>0</v>
      </c>
      <c r="EM177" s="865"/>
      <c r="EN177" s="865">
        <f>IF(入力3!AF92=" ",0,1)</f>
        <v>0</v>
      </c>
      <c r="EO177" s="865">
        <f>IF(EL177+EN177=0,0,1)</f>
        <v>0</v>
      </c>
      <c r="EP177" s="835"/>
      <c r="EQ177" s="835"/>
      <c r="ER177" s="835"/>
      <c r="ES177" s="835"/>
      <c r="ET177" s="835"/>
      <c r="EU177" s="835"/>
      <c r="EV177" s="835"/>
      <c r="EW177" s="835"/>
      <c r="EX177" s="835"/>
      <c r="EY177" s="835"/>
      <c r="EZ177" s="835"/>
      <c r="FA177" s="835"/>
      <c r="FB177" s="835"/>
      <c r="FC177" s="835"/>
      <c r="FD177" s="835"/>
      <c r="FE177" s="835"/>
      <c r="FF177" s="835"/>
      <c r="FG177" s="835"/>
      <c r="FH177" s="835"/>
      <c r="FI177" s="835"/>
      <c r="FJ177" s="835"/>
      <c r="FK177" s="835"/>
      <c r="FL177" s="835"/>
      <c r="FM177" s="835"/>
      <c r="FN177" s="835"/>
      <c r="FO177" s="835"/>
      <c r="FP177" s="835"/>
      <c r="FQ177" s="835"/>
      <c r="FR177" s="835"/>
      <c r="FS177" s="835"/>
      <c r="FT177" s="835"/>
      <c r="FU177" s="835"/>
      <c r="FV177" s="835"/>
      <c r="FW177" s="835"/>
      <c r="FX177" s="835"/>
      <c r="FY177" s="835"/>
      <c r="FZ177" s="835"/>
      <c r="GA177" s="835"/>
      <c r="GB177" s="835"/>
      <c r="GC177" s="835"/>
      <c r="GD177" s="835"/>
      <c r="GE177" s="835"/>
      <c r="GF177" s="835"/>
      <c r="GG177" s="835"/>
      <c r="GH177" s="835"/>
      <c r="GI177" s="835"/>
    </row>
    <row r="178" spans="1:191" s="892" customFormat="1" ht="12" customHeight="1" thickBot="1">
      <c r="A178" s="1307"/>
      <c r="B178" s="1308">
        <v>8</v>
      </c>
      <c r="C178" s="1309">
        <v>1</v>
      </c>
      <c r="D178" s="1310"/>
      <c r="E178" s="1311"/>
      <c r="F178" s="1311"/>
      <c r="G178" s="1311"/>
      <c r="H178" s="1311"/>
      <c r="I178" s="1311"/>
      <c r="J178" s="1311"/>
      <c r="K178" s="1312" t="str">
        <f>IF(TRIM(入力1!A178)&lt;&gt;"",入力1!A178,"")</f>
        <v/>
      </c>
      <c r="L178" s="1313">
        <f>IF(TRIM(入力1!B178)&lt;&gt;"",入力1!B178,"")</f>
        <v>8</v>
      </c>
      <c r="M178" s="1261">
        <f>C178</f>
        <v>1</v>
      </c>
      <c r="N178" s="1185"/>
      <c r="O178" s="1185"/>
      <c r="P178" s="1199"/>
      <c r="Q178" s="1345"/>
      <c r="R178" s="1346"/>
      <c r="S178" s="1341"/>
      <c r="T178" s="1270"/>
      <c r="U178" s="1314"/>
      <c r="V178" s="1274"/>
      <c r="W178" s="1317"/>
      <c r="X178" s="1274"/>
      <c r="Y178" s="1317"/>
      <c r="Z178" s="1274"/>
      <c r="AA178" s="1317"/>
      <c r="AB178" s="1515"/>
      <c r="AC178" s="1516"/>
      <c r="AD178" s="1516"/>
      <c r="AE178" s="1517"/>
      <c r="AF178" s="1220"/>
      <c r="AG178" s="1295"/>
      <c r="AH178" s="1295"/>
      <c r="AI178" s="1296"/>
      <c r="AJ178" s="1220"/>
      <c r="AK178" s="1295"/>
      <c r="AL178" s="1295"/>
      <c r="AM178" s="1296"/>
      <c r="AN178" s="1220"/>
      <c r="AO178" s="1295"/>
      <c r="AP178" s="1295"/>
      <c r="AQ178" s="1296"/>
      <c r="AR178" s="1243"/>
      <c r="AS178" s="1299"/>
      <c r="AT178" s="1299"/>
      <c r="AU178" s="1299"/>
      <c r="AV178" s="1300"/>
      <c r="AW178" s="1191"/>
      <c r="AX178" s="1303"/>
      <c r="AY178" s="1303"/>
      <c r="AZ178" s="1303"/>
      <c r="BA178" s="1303"/>
      <c r="BB178" s="1303"/>
      <c r="BC178" s="1304"/>
      <c r="BD178" s="1191"/>
      <c r="BE178" s="1303"/>
      <c r="BF178" s="1303"/>
      <c r="BG178" s="1303"/>
      <c r="BH178" s="1303"/>
      <c r="BI178" s="1303"/>
      <c r="BJ178" s="1304"/>
      <c r="BK178" s="1204" t="str">
        <f>IF(TRIM(入力2!AL176)&lt;&gt;"",IF(入力2!AL176&gt;=100000,MID(TEXT(入力2!AL176,"000000"),1,1),""),"")</f>
        <v/>
      </c>
      <c r="BL178" s="1214" t="str">
        <f>IF(TRIM(入力2!AL176)&lt;&gt;"",IF(入力2!AL176&gt;=10000,MID(TEXT(入力2!AL176,"000000"),2,1),""),"")</f>
        <v/>
      </c>
      <c r="BM178" s="1214" t="str">
        <f>IF(TRIM(入力2!AL176)&lt;&gt;"",IF(入力2!AL176&gt;=1000,MID(TEXT(入力2!AL176,"000000"),3,1),""),"")</f>
        <v/>
      </c>
      <c r="BN178" s="1214" t="str">
        <f>IF(TRIM(入力2!AL176)&lt;&gt;"",IF(入力2!AL176&gt;=100,MID(TEXT(入力2!AL176,"000000"),4,1),""),"")</f>
        <v/>
      </c>
      <c r="BO178" s="1214" t="str">
        <f>IF(TRIM(入力2!AL176)&lt;&gt;"",IF(入力2!AL176&gt;=10,MID(TEXT(入力2!AL176,"000000"),5,1),""),"")</f>
        <v/>
      </c>
      <c r="BP178" s="1215" t="str">
        <f>IF(TRIM(入力2!AL176)&lt;&gt;"",IF(入力2!AL176&gt;=0,MID(TEXT(入力2!AL176,"000000"),6,1),""),"0")</f>
        <v>0</v>
      </c>
      <c r="BQ178" s="1204" t="str">
        <f>IF(TRIM(入力2!AM176)&lt;&gt;"",IF(入力2!AM176&gt;=100000,MID(TEXT(入力2!AM176,"000000"),1,1),""),"")</f>
        <v/>
      </c>
      <c r="BR178" s="1214" t="str">
        <f>IF(TRIM(入力2!AM176)&lt;&gt;"",IF(入力2!AM176&gt;=10000,MID(TEXT(入力2!AM176,"000000"),2,1),""),"")</f>
        <v/>
      </c>
      <c r="BS178" s="1214" t="str">
        <f>IF(TRIM(入力2!AM176)&lt;&gt;"",IF(入力2!AM176&gt;=1000,MID(TEXT(入力2!AM176,"000000"),3,1),""),"")</f>
        <v/>
      </c>
      <c r="BT178" s="1214" t="str">
        <f>IF(TRIM(入力2!AM176)&lt;&gt;"",IF(入力2!AM176&gt;=100,MID(TEXT(入力2!AM176,"000000"),4,1),""),"")</f>
        <v/>
      </c>
      <c r="BU178" s="1214" t="str">
        <f>IF(TRIM(入力2!AM176)&lt;&gt;"",IF(入力2!AM176&gt;=10,MID(TEXT(入力2!AM176,"000000"),5,1),""),"")</f>
        <v/>
      </c>
      <c r="BV178" s="1215" t="str">
        <f>IF(TRIM(入力2!AM176)&lt;&gt;"",IF(入力2!AM176&gt;=0,MID(TEXT(入力2!AM176,"000000"),6,1),""),"0")</f>
        <v>0</v>
      </c>
      <c r="BW178" s="1319" t="str">
        <f>IF(TRIM(SUM(入力2!AJ176:AK176))&lt;&gt;"",IF(SUM(入力2!AJ176:AK176)&gt;=100000,MID(TEXT(SUM(入力2!AJ176:AK176),"000000"),1,1),""),"")</f>
        <v/>
      </c>
      <c r="BX178" s="1111" t="str">
        <f>IF(TRIM(SUM(入力2!AJ176:AK176))&lt;&gt;"",IF(SUM(入力2!AJ176:AK176)&gt;=10000,MID(TEXT(SUM(入力2!AJ176:AK176),"000000"),2,1),""),"")</f>
        <v/>
      </c>
      <c r="BY178" s="1111" t="str">
        <f>IF(TRIM(SUM(入力2!AJ176:AK176))&lt;&gt;"",IF(SUM(入力2!AJ176:AK176)&gt;=1000,MID(TEXT(SUM(入力2!AJ176:AK176),"000000"),3,1),""),"")</f>
        <v/>
      </c>
      <c r="BZ178" s="1111" t="str">
        <f>IF(TRIM(SUM(入力2!AJ176:AK176))&lt;&gt;"",IF(SUM(入力2!AJ176:AK176)&gt;=100,MID(TEXT(SUM(入力2!AJ176:AK176),"000000"),4,1),""),"")</f>
        <v/>
      </c>
      <c r="CA178" s="1111" t="str">
        <f>IF(TRIM(SUM(入力2!AJ176:AK176))&lt;&gt;"",IF(SUM(入力2!AJ176:AK176)&gt;=10,MID(TEXT(SUM(入力2!AJ176:AK176),"000000"),5,1),""),"")</f>
        <v/>
      </c>
      <c r="CB178" s="1320" t="str">
        <f>IF(TRIM(SUM(入力2!AJ176:AK176))&lt;&gt;"",IF(SUM(入力2!AJ176:AK176)&gt;=0,MID(TEXT(SUM(入力2!AJ176:AK176),"000000"),6,1),""),"0")</f>
        <v>0</v>
      </c>
      <c r="CC178" s="1099" t="str">
        <f>IF(TRIM(入力3!$AF93)&lt;&gt;"",IF(入力3!$AF93&gt;=10000000,MID(TEXT(入力3!$AF93,"00000000"),1,1),""),"")</f>
        <v/>
      </c>
      <c r="CD178" s="1100" t="str">
        <f>IF(TRIM(入力3!$AF93)&lt;&gt;"",IF(入力3!$AF93&gt;=1000000,MID(TEXT(入力3!$AF93,"00000000"),2,1),""),"")</f>
        <v/>
      </c>
      <c r="CE178" s="1064" t="str">
        <f>IF(TRIM(入力3!$AF93)&lt;&gt;"",IF(入力3!$AF93&gt;=100000,MID(TEXT(入力3!$AF93,"00000000"),3,1),""),"")</f>
        <v/>
      </c>
      <c r="CF178" s="1064" t="str">
        <f>IF(TRIM(入力3!$AF93)&lt;&gt;"",IF(入力3!$AF93&gt;=10000,MID(TEXT(入力3!$AF93,"00000000"),4,1),""),"")</f>
        <v/>
      </c>
      <c r="CG178" s="1064" t="str">
        <f>IF(TRIM(入力3!$AF93)&lt;&gt;"",IF(入力3!$AF93&gt;=1000,MID(TEXT(入力3!$AF93,"00000000"),5,1),""),"")</f>
        <v/>
      </c>
      <c r="CH178" s="1064" t="str">
        <f>IF(TRIM(入力3!$AF93)&lt;&gt;"",IF(入力3!$AF93&gt;=100,MID(TEXT(入力3!$AF93,"00000000"),6,1),""),"")</f>
        <v/>
      </c>
      <c r="CI178" s="1064" t="str">
        <f>IF(TRIM(入力3!$AF93)&lt;&gt;"",IF(入力3!$AF93&gt;=10,MID(TEXT(入力3!$AF93,"00000000"),7,1),""),"")</f>
        <v/>
      </c>
      <c r="CJ178" s="1080" t="str">
        <f>IF(TRIM(入力3!$AF93)&lt;&gt;"",IF(入力3!$AF93&gt;=1,MID(TEXT(入力3!$AF93,"00000000"),8,1),""),"0")</f>
        <v>0</v>
      </c>
      <c r="CK178" s="1187" t="str">
        <f>IF(TRIM(SUMIF(入力3!$AA$9:$AE$9,"インフレ手当",入力3!AA93:AE93))&lt;&gt;"",IF(SUMIF(入力3!$AA$9:$AE$9,"インフレ手当",入力3!AA93:AE93)&gt;=1000000,MID(TEXT(SUMIF(入力3!$AA$9:$AE$9,"インフレ手当",入力3!AA93:AE93),"00000000"),2,1),""),"")</f>
        <v/>
      </c>
      <c r="CL178" s="1062" t="str">
        <f>IF(TRIM(SUMIF(入力3!$AA$9:$AE$9,"インフレ手当",入力3!AA93:AE93))&lt;&gt;"",IF(SUMIF(入力3!$AA$9:$AE$9,"インフレ手当",入力3!AA93:AE93)&gt;=100000,MID(TEXT(SUMIF(入力3!$AA$9:$AE$9,"インフレ手当",入力3!AA93:AE93),"00000000"),3,1),""),"")</f>
        <v/>
      </c>
      <c r="CM178" s="1062" t="str">
        <f>IF(TRIM(SUMIF(入力3!$AA$9:$AE$9,"インフレ手当",入力3!AA93:AE93))&lt;&gt;"",IF(SUMIF(入力3!$AA$9:$AE$9,"インフレ手当",入力3!AA93:AE93)&gt;=10000,MID(TEXT(SUMIF(入力3!$AA$9:$AE$9,"インフレ手当",入力3!AA93:AE93),"00000000"),4,1),""),"")</f>
        <v/>
      </c>
      <c r="CN178" s="1062" t="str">
        <f>IF(TRIM(SUMIF(入力3!$AA$9:$AE$9,"インフレ手当",入力3!AA93:AE93))&lt;&gt;"",IF(SUMIF(入力3!$AA$9:$AE$9,"インフレ手当",入力3!AA93:AE93)&gt;=1000,MID(TEXT(SUMIF(入力3!$AA$9:$AE$9,"インフレ手当",入力3!AA93:AE93),"00000000"),5,1),""),"")</f>
        <v/>
      </c>
      <c r="CO178" s="1062" t="str">
        <f>IF(TRIM(SUMIF(入力3!$AA$9:$AE$9,"インフレ手当",入力3!AA93:AE93))&lt;&gt;"",IF(SUMIF(入力3!$AA$9:$AE$9,"インフレ手当",入力3!AA93:AE93)&gt;=100,MID(TEXT(SUMIF(入力3!$AA$9:$AE$9,"インフレ手当",入力3!AA93:AE93),"00000000"),6,1),""),"")</f>
        <v/>
      </c>
      <c r="CP178" s="1062" t="str">
        <f>IF(TRIM(SUMIF(入力3!$AA$9:$AE$9,"インフレ手当",入力3!AA93:AE93))&lt;&gt;"",IF(SUMIF(入力3!$AA$9:$AE$9,"インフレ手当",入力3!AA93:AE93)&gt;=10,MID(TEXT(SUMIF(入力3!$AA$9:$AE$9,"インフレ手当",入力3!AA93:AE93),"00000000"),7,1),""),"")</f>
        <v/>
      </c>
      <c r="CQ178" s="1247" t="str">
        <f>IF(TRIM(SUMIF(入力3!$AA$9:$AE$9,"インフレ手当",入力3!AA93:AE93))&lt;&gt;"",IF(SUMIF(入力3!$AA$9:$AE$9,"インフレ手当",入力3!AA93:AE93)&gt;=1,MID(TEXT(SUMIF(入力3!$AA$9:$AE$9,"インフレ手当",入力3!AA93:AE93),"00000000"),8,1),""),"0")</f>
        <v/>
      </c>
      <c r="CR178" s="1204" t="str">
        <f>IF(EO179=0,"-",IF(TRIM(入力3!Z93)&lt;&gt;"",IF(入力3!Z93&gt;=100,MID(TEXT(入力3!Z93,"000"),1,1),""),"-"))</f>
        <v>-</v>
      </c>
      <c r="CS178" s="1214" t="str">
        <f>IF(EO179=0,"-",IF(TRIM(入力3!Z93)&lt;&gt;"",IF(入力3!Z93&gt;=10,MID(TEXT(入力3!Z93,"000"),2,1),""),"-"))</f>
        <v>-</v>
      </c>
      <c r="CT178" s="1215" t="str">
        <f>IF(EO179=0,"-",IF(TRIM(入力3!Z93)&lt;&gt;"",IF(入力3!Z93&gt;=1,MID(TEXT(入力3!Z93,"000"),3,1),""),"-"))</f>
        <v>-</v>
      </c>
      <c r="CU178" s="1087"/>
      <c r="CV178" s="1088"/>
      <c r="CW178" s="1089"/>
      <c r="CX178" s="1509"/>
      <c r="CY178" s="1510"/>
      <c r="CZ178" s="1511"/>
      <c r="DA178" s="1191"/>
      <c r="DB178" s="1192"/>
      <c r="DC178" s="1192"/>
      <c r="DD178" s="1192"/>
      <c r="DE178" s="1193"/>
      <c r="DF178" s="1185"/>
      <c r="DG178" s="1191"/>
      <c r="DH178" s="1192"/>
      <c r="DI178" s="1192"/>
      <c r="DJ178" s="1193"/>
      <c r="DK178" s="1185"/>
      <c r="DL178" s="1191"/>
      <c r="DM178" s="1192"/>
      <c r="DN178" s="1192"/>
      <c r="DO178" s="1192"/>
      <c r="DP178" s="1193"/>
      <c r="DQ178" s="1185"/>
      <c r="DR178" s="1191"/>
      <c r="DS178" s="1192"/>
      <c r="DT178" s="1192"/>
      <c r="DU178" s="1192"/>
      <c r="DV178" s="1192"/>
      <c r="DW178" s="1026"/>
      <c r="DX178" s="865"/>
      <c r="DY178" s="865"/>
      <c r="DZ178" s="865"/>
      <c r="EA178" s="865"/>
      <c r="EB178" s="865"/>
      <c r="EC178" s="865"/>
      <c r="ED178" s="865"/>
      <c r="EE178" s="865"/>
      <c r="EF178" s="865"/>
      <c r="EG178" s="865"/>
      <c r="EH178" s="865"/>
      <c r="EI178" s="872"/>
      <c r="EJ178" s="862"/>
      <c r="EK178" s="862"/>
      <c r="EL178" s="865"/>
      <c r="EM178" s="865"/>
      <c r="EN178" s="865"/>
      <c r="EO178" s="865"/>
      <c r="EP178" s="835"/>
      <c r="EQ178" s="835"/>
      <c r="ER178" s="835"/>
      <c r="ES178" s="835"/>
      <c r="ET178" s="835"/>
      <c r="EU178" s="835"/>
      <c r="EV178" s="835"/>
      <c r="EW178" s="835"/>
      <c r="EX178" s="835"/>
      <c r="EY178" s="835"/>
      <c r="EZ178" s="835"/>
      <c r="FA178" s="835"/>
      <c r="FB178" s="835"/>
      <c r="FC178" s="835"/>
      <c r="FD178" s="835"/>
      <c r="FE178" s="835"/>
      <c r="FF178" s="835"/>
      <c r="FG178" s="835"/>
      <c r="FH178" s="835"/>
      <c r="FI178" s="835"/>
      <c r="FJ178" s="835"/>
      <c r="FK178" s="835"/>
      <c r="FL178" s="835"/>
      <c r="FM178" s="835"/>
      <c r="FN178" s="835"/>
      <c r="FO178" s="835"/>
      <c r="FP178" s="835"/>
      <c r="FQ178" s="835"/>
      <c r="FR178" s="835"/>
      <c r="FS178" s="835"/>
      <c r="FT178" s="835"/>
      <c r="FU178" s="835"/>
      <c r="FV178" s="835"/>
      <c r="FW178" s="835"/>
      <c r="FX178" s="835"/>
      <c r="FY178" s="835"/>
      <c r="FZ178" s="835"/>
      <c r="GA178" s="835"/>
      <c r="GB178" s="835"/>
      <c r="GC178" s="835"/>
      <c r="GD178" s="835"/>
      <c r="GE178" s="835"/>
      <c r="GF178" s="835"/>
      <c r="GG178" s="835"/>
      <c r="GH178" s="835"/>
      <c r="GI178" s="835"/>
    </row>
    <row r="179" spans="1:191" s="892" customFormat="1" ht="12" customHeight="1">
      <c r="A179" s="1231"/>
      <c r="B179" s="1233"/>
      <c r="C179" s="1235"/>
      <c r="D179" s="1238"/>
      <c r="E179" s="1239"/>
      <c r="F179" s="1239"/>
      <c r="G179" s="1239"/>
      <c r="H179" s="1239"/>
      <c r="I179" s="1239"/>
      <c r="J179" s="1239"/>
      <c r="K179" s="1256"/>
      <c r="L179" s="1258"/>
      <c r="M179" s="1279"/>
      <c r="N179" s="1199"/>
      <c r="O179" s="1199"/>
      <c r="P179" s="1262"/>
      <c r="Q179" s="1280"/>
      <c r="R179" s="1281"/>
      <c r="S179" s="1294"/>
      <c r="T179" s="1315"/>
      <c r="U179" s="1316"/>
      <c r="V179" s="1284"/>
      <c r="W179" s="1318"/>
      <c r="X179" s="1284"/>
      <c r="Y179" s="1318"/>
      <c r="Z179" s="1284"/>
      <c r="AA179" s="1318"/>
      <c r="AB179" s="1227"/>
      <c r="AC179" s="1289"/>
      <c r="AD179" s="1289"/>
      <c r="AE179" s="1290"/>
      <c r="AF179" s="1286"/>
      <c r="AG179" s="1297"/>
      <c r="AH179" s="1297"/>
      <c r="AI179" s="1298"/>
      <c r="AJ179" s="1286"/>
      <c r="AK179" s="1297"/>
      <c r="AL179" s="1297"/>
      <c r="AM179" s="1298"/>
      <c r="AN179" s="1286"/>
      <c r="AO179" s="1297"/>
      <c r="AP179" s="1297"/>
      <c r="AQ179" s="1298"/>
      <c r="AR179" s="1291"/>
      <c r="AS179" s="1301"/>
      <c r="AT179" s="1301"/>
      <c r="AU179" s="1301"/>
      <c r="AV179" s="1302"/>
      <c r="AW179" s="1196"/>
      <c r="AX179" s="1305"/>
      <c r="AY179" s="1305"/>
      <c r="AZ179" s="1305"/>
      <c r="BA179" s="1305"/>
      <c r="BB179" s="1305"/>
      <c r="BC179" s="1306"/>
      <c r="BD179" s="1196"/>
      <c r="BE179" s="1305"/>
      <c r="BF179" s="1305"/>
      <c r="BG179" s="1305"/>
      <c r="BH179" s="1305"/>
      <c r="BI179" s="1305"/>
      <c r="BJ179" s="1306"/>
      <c r="BK179" s="1078"/>
      <c r="BL179" s="1064"/>
      <c r="BM179" s="1064"/>
      <c r="BN179" s="1064"/>
      <c r="BO179" s="1064"/>
      <c r="BP179" s="1080"/>
      <c r="BQ179" s="1078"/>
      <c r="BR179" s="1064"/>
      <c r="BS179" s="1064"/>
      <c r="BT179" s="1064"/>
      <c r="BU179" s="1064"/>
      <c r="BV179" s="1080"/>
      <c r="BW179" s="1096"/>
      <c r="BX179" s="1064"/>
      <c r="BY179" s="1064"/>
      <c r="BZ179" s="1064"/>
      <c r="CA179" s="1064"/>
      <c r="CB179" s="1110"/>
      <c r="CC179" s="1096"/>
      <c r="CD179" s="1098"/>
      <c r="CE179" s="1059"/>
      <c r="CF179" s="1059"/>
      <c r="CG179" s="1059"/>
      <c r="CH179" s="1059"/>
      <c r="CI179" s="1059"/>
      <c r="CJ179" s="1093"/>
      <c r="CK179" s="1486"/>
      <c r="CL179" s="1487"/>
      <c r="CM179" s="1487"/>
      <c r="CN179" s="1487"/>
      <c r="CO179" s="1487"/>
      <c r="CP179" s="1487"/>
      <c r="CQ179" s="1488"/>
      <c r="CR179" s="1078"/>
      <c r="CS179" s="1064"/>
      <c r="CT179" s="1080"/>
      <c r="CU179" s="1070"/>
      <c r="CV179" s="1071"/>
      <c r="CW179" s="1072"/>
      <c r="CX179" s="1208"/>
      <c r="CY179" s="1209"/>
      <c r="CZ179" s="1210"/>
      <c r="DA179" s="1196"/>
      <c r="DB179" s="1197"/>
      <c r="DC179" s="1197"/>
      <c r="DD179" s="1197"/>
      <c r="DE179" s="1198"/>
      <c r="DF179" s="1199"/>
      <c r="DG179" s="1196"/>
      <c r="DH179" s="1197"/>
      <c r="DI179" s="1197"/>
      <c r="DJ179" s="1198"/>
      <c r="DK179" s="1199"/>
      <c r="DL179" s="1196"/>
      <c r="DM179" s="1197"/>
      <c r="DN179" s="1197"/>
      <c r="DO179" s="1197"/>
      <c r="DP179" s="1198"/>
      <c r="DQ179" s="1199"/>
      <c r="DR179" s="1196"/>
      <c r="DS179" s="1197"/>
      <c r="DT179" s="1197"/>
      <c r="DU179" s="1197"/>
      <c r="DV179" s="1197"/>
      <c r="DW179" s="1026"/>
      <c r="DX179" s="865"/>
      <c r="DY179" s="865"/>
      <c r="DZ179" s="865"/>
      <c r="EA179" s="865"/>
      <c r="EB179" s="865"/>
      <c r="EC179" s="865"/>
      <c r="ED179" s="865"/>
      <c r="EE179" s="865"/>
      <c r="EF179" s="865"/>
      <c r="EG179" s="865"/>
      <c r="EH179" s="865"/>
      <c r="EI179" s="872"/>
      <c r="EJ179" s="862"/>
      <c r="EK179" s="862"/>
      <c r="EL179" s="865">
        <f t="shared" ref="EL179" si="127">IF(OR(CU178=99.9,CU178=""),0,1)</f>
        <v>0</v>
      </c>
      <c r="EM179" s="865"/>
      <c r="EN179" s="865">
        <f>IF(入力3!AF93=" ",0,1)</f>
        <v>0</v>
      </c>
      <c r="EO179" s="865">
        <f>IF(EL179+EN179=0,0,1)</f>
        <v>0</v>
      </c>
      <c r="EP179" s="835"/>
      <c r="EQ179" s="835"/>
      <c r="ER179" s="835"/>
      <c r="ES179" s="835"/>
      <c r="ET179" s="835"/>
      <c r="EU179" s="835"/>
      <c r="EV179" s="835"/>
      <c r="EW179" s="835"/>
      <c r="EX179" s="835"/>
      <c r="EY179" s="835"/>
      <c r="EZ179" s="835"/>
      <c r="FA179" s="835"/>
      <c r="FB179" s="835"/>
      <c r="FC179" s="835"/>
      <c r="FD179" s="835"/>
      <c r="FE179" s="835"/>
      <c r="FF179" s="835"/>
      <c r="FG179" s="835"/>
      <c r="FH179" s="835"/>
      <c r="FI179" s="835"/>
      <c r="FJ179" s="835"/>
      <c r="FK179" s="835"/>
      <c r="FL179" s="835"/>
      <c r="FM179" s="835"/>
      <c r="FN179" s="835"/>
      <c r="FO179" s="835"/>
      <c r="FP179" s="835"/>
      <c r="FQ179" s="835"/>
      <c r="FR179" s="835"/>
      <c r="FS179" s="835"/>
      <c r="FT179" s="835"/>
      <c r="FU179" s="835"/>
      <c r="FV179" s="835"/>
      <c r="FW179" s="835"/>
      <c r="FX179" s="835"/>
      <c r="FY179" s="835"/>
      <c r="FZ179" s="835"/>
      <c r="GA179" s="835"/>
      <c r="GB179" s="835"/>
      <c r="GC179" s="835"/>
      <c r="GD179" s="835"/>
      <c r="GE179" s="835"/>
      <c r="GF179" s="835"/>
      <c r="GG179" s="835"/>
      <c r="GH179" s="835"/>
      <c r="GI179" s="835"/>
    </row>
    <row r="180" spans="1:191" s="892" customFormat="1" ht="12" customHeight="1">
      <c r="A180" s="1230"/>
      <c r="B180" s="1232">
        <v>8</v>
      </c>
      <c r="C180" s="1234">
        <v>2</v>
      </c>
      <c r="D180" s="1236"/>
      <c r="E180" s="1237"/>
      <c r="F180" s="1237"/>
      <c r="G180" s="1237"/>
      <c r="H180" s="1237"/>
      <c r="I180" s="1237"/>
      <c r="J180" s="1237"/>
      <c r="K180" s="1256" t="str">
        <f>IF(TRIM(入力1!A180)&lt;&gt;"",入力1!A180,"")</f>
        <v/>
      </c>
      <c r="L180" s="1258">
        <f>IF(TRIM(入力1!B180)&lt;&gt;"",入力1!B180,"")</f>
        <v>8</v>
      </c>
      <c r="M180" s="1260">
        <f>C180</f>
        <v>2</v>
      </c>
      <c r="N180" s="1184"/>
      <c r="O180" s="1262"/>
      <c r="P180" s="1262"/>
      <c r="Q180" s="1264"/>
      <c r="R180" s="1265"/>
      <c r="S180" s="1254"/>
      <c r="T180" s="1282"/>
      <c r="U180" s="1283"/>
      <c r="V180" s="1272"/>
      <c r="W180" s="1273"/>
      <c r="X180" s="1272"/>
      <c r="Y180" s="1273"/>
      <c r="Z180" s="1272"/>
      <c r="AA180" s="1273"/>
      <c r="AB180" s="1276"/>
      <c r="AC180" s="1277"/>
      <c r="AD180" s="1277"/>
      <c r="AE180" s="1278"/>
      <c r="AF180" s="1217"/>
      <c r="AG180" s="1218"/>
      <c r="AH180" s="1218"/>
      <c r="AI180" s="1219"/>
      <c r="AJ180" s="1217"/>
      <c r="AK180" s="1218"/>
      <c r="AL180" s="1218"/>
      <c r="AM180" s="1219"/>
      <c r="AN180" s="1217"/>
      <c r="AO180" s="1218"/>
      <c r="AP180" s="1218"/>
      <c r="AQ180" s="1219"/>
      <c r="AR180" s="1240"/>
      <c r="AS180" s="1241"/>
      <c r="AT180" s="1241"/>
      <c r="AU180" s="1241"/>
      <c r="AV180" s="1242"/>
      <c r="AW180" s="1188"/>
      <c r="AX180" s="1189"/>
      <c r="AY180" s="1189"/>
      <c r="AZ180" s="1189"/>
      <c r="BA180" s="1189"/>
      <c r="BB180" s="1189"/>
      <c r="BC180" s="1190"/>
      <c r="BD180" s="1188"/>
      <c r="BE180" s="1189"/>
      <c r="BF180" s="1189"/>
      <c r="BG180" s="1189"/>
      <c r="BH180" s="1189"/>
      <c r="BI180" s="1189"/>
      <c r="BJ180" s="1190"/>
      <c r="BK180" s="1077" t="str">
        <f>IF(TRIM(入力2!AL178)&lt;&gt;"",IF(入力2!AL178&gt;=100000,MID(TEXT(入力2!AL178,"000000"),1,1),""),"")</f>
        <v/>
      </c>
      <c r="BL180" s="1063" t="str">
        <f>IF(TRIM(入力2!AL178)&lt;&gt;"",IF(入力2!AL178&gt;=10000,MID(TEXT(入力2!AL178,"000000"),2,1),""),"")</f>
        <v/>
      </c>
      <c r="BM180" s="1063" t="str">
        <f>IF(TRIM(入力2!AL178)&lt;&gt;"",IF(入力2!AL178&gt;=1000,MID(TEXT(入力2!AL178,"000000"),3,1),""),"")</f>
        <v/>
      </c>
      <c r="BN180" s="1063" t="str">
        <f>IF(TRIM(入力2!AL178)&lt;&gt;"",IF(入力2!AL178&gt;=100,MID(TEXT(入力2!AL178,"000000"),4,1),""),"")</f>
        <v/>
      </c>
      <c r="BO180" s="1063" t="str">
        <f>IF(TRIM(入力2!AL178)&lt;&gt;"",IF(入力2!AL178&gt;=10,MID(TEXT(入力2!AL178,"000000"),5,1),""),"")</f>
        <v/>
      </c>
      <c r="BP180" s="1079" t="str">
        <f>IF(TRIM(入力2!AL178)&lt;&gt;"",IF(入力2!AL178&gt;=0,MID(TEXT(入力2!AL178,"000000"),6,1),""),"0")</f>
        <v>0</v>
      </c>
      <c r="BQ180" s="1077" t="str">
        <f>IF(TRIM(入力2!AM178)&lt;&gt;"",IF(入力2!AM178&gt;=100000,MID(TEXT(入力2!AM178,"000000"),1,1),""),"")</f>
        <v/>
      </c>
      <c r="BR180" s="1063" t="str">
        <f>IF(TRIM(入力2!AM178)&lt;&gt;"",IF(入力2!AM178&gt;=10000,MID(TEXT(入力2!AM178,"000000"),2,1),""),"")</f>
        <v/>
      </c>
      <c r="BS180" s="1063" t="str">
        <f>IF(TRIM(入力2!AM178)&lt;&gt;"",IF(入力2!AM178&gt;=1000,MID(TEXT(入力2!AM178,"000000"),3,1),""),"")</f>
        <v/>
      </c>
      <c r="BT180" s="1063" t="str">
        <f>IF(TRIM(入力2!AM178)&lt;&gt;"",IF(入力2!AM178&gt;=100,MID(TEXT(入力2!AM178,"000000"),4,1),""),"")</f>
        <v/>
      </c>
      <c r="BU180" s="1063" t="str">
        <f>IF(TRIM(入力2!AM178)&lt;&gt;"",IF(入力2!AM178&gt;=10,MID(TEXT(入力2!AM178,"000000"),5,1),""),"")</f>
        <v/>
      </c>
      <c r="BV180" s="1079" t="str">
        <f>IF(TRIM(入力2!AM178)&lt;&gt;"",IF(入力2!AM178&gt;=0,MID(TEXT(入力2!AM178,"000000"),6,1),""),"0")</f>
        <v>0</v>
      </c>
      <c r="BW180" s="1095" t="str">
        <f>IF(TRIM(SUM(入力2!AJ178:AK178))&lt;&gt;"",IF(SUM(入力2!AJ178:AK178)&gt;=100000,MID(TEXT(SUM(入力2!AJ178:AK178),"000000"),1,1),""),"")</f>
        <v/>
      </c>
      <c r="BX180" s="1063" t="str">
        <f>IF(TRIM(SUM(入力2!AJ178:AK178))&lt;&gt;"",IF(SUM(入力2!AJ178:AK178)&gt;=10000,MID(TEXT(SUM(入力2!AJ178:AK178),"000000"),2,1),""),"")</f>
        <v/>
      </c>
      <c r="BY180" s="1063" t="str">
        <f>IF(TRIM(SUM(入力2!AJ178:AK178))&lt;&gt;"",IF(SUM(入力2!AJ178:AK178)&gt;=1000,MID(TEXT(SUM(入力2!AJ178:AK178),"000000"),3,1),""),"")</f>
        <v/>
      </c>
      <c r="BZ180" s="1063" t="str">
        <f>IF(TRIM(SUM(入力2!AJ178:AK178))&lt;&gt;"",IF(SUM(入力2!AJ178:AK178)&gt;=100,MID(TEXT(SUM(入力2!AJ178:AK178),"000000"),4,1),""),"")</f>
        <v/>
      </c>
      <c r="CA180" s="1063" t="str">
        <f>IF(TRIM(SUM(入力2!AJ178:AK178))&lt;&gt;"",IF(SUM(入力2!AJ178:AK178)&gt;=10,MID(TEXT(SUM(入力2!AJ178:AK178),"000000"),5,1),""),"")</f>
        <v/>
      </c>
      <c r="CB180" s="1109" t="str">
        <f>IF(TRIM(SUM(入力2!AJ178:AK178))&lt;&gt;"",IF(SUM(入力2!AJ178:AK178)&gt;=0,MID(TEXT(SUM(入力2!AJ178:AK178),"000000"),6,1),""),"0")</f>
        <v>0</v>
      </c>
      <c r="CC180" s="1095" t="str">
        <f>IF(TRIM(入力3!$AF94)&lt;&gt;"",IF(入力3!$AF94&gt;=10000000,MID(TEXT(入力3!$AF94,"00000000"),1,1),""),"")</f>
        <v/>
      </c>
      <c r="CD180" s="1097" t="str">
        <f>IF(TRIM(入力3!$AF94)&lt;&gt;"",IF(入力3!$AF94&gt;=1000000,MID(TEXT(入力3!$AF94,"00000000"),2,1),""),"")</f>
        <v/>
      </c>
      <c r="CE180" s="1059" t="str">
        <f>IF(TRIM(入力3!$AF94)&lt;&gt;"",IF(入力3!$AF94&gt;=100000,MID(TEXT(入力3!$AF94,"00000000"),3,1),""),"")</f>
        <v/>
      </c>
      <c r="CF180" s="1059" t="str">
        <f>IF(TRIM(入力3!$AF94)&lt;&gt;"",IF(入力3!$AF94&gt;=10000,MID(TEXT(入力3!$AF94,"00000000"),4,1),""),"")</f>
        <v/>
      </c>
      <c r="CG180" s="1059" t="str">
        <f>IF(TRIM(入力3!$AF94)&lt;&gt;"",IF(入力3!$AF94&gt;=1000,MID(TEXT(入力3!$AF94,"00000000"),5,1),""),"")</f>
        <v/>
      </c>
      <c r="CH180" s="1059" t="str">
        <f>IF(TRIM(入力3!$AF94)&lt;&gt;"",IF(入力3!$AF94&gt;=100,MID(TEXT(入力3!$AF94,"00000000"),6,1),""),"")</f>
        <v/>
      </c>
      <c r="CI180" s="1059" t="str">
        <f>IF(TRIM(入力3!$AF94)&lt;&gt;"",IF(入力3!$AF94&gt;=10,MID(TEXT(入力3!$AF94,"00000000"),7,1),""),"")</f>
        <v/>
      </c>
      <c r="CJ180" s="1093" t="str">
        <f>IF(TRIM(入力3!$AF94)&lt;&gt;"",IF(入力3!$AF94&gt;=1,MID(TEXT(入力3!$AF94,"00000000"),8,1),""),"0")</f>
        <v>0</v>
      </c>
      <c r="CK180" s="1060" t="str">
        <f>IF(TRIM(SUMIF(入力3!$AA$9:$AE$9,"インフレ手当",入力3!AA94:AE94))&lt;&gt;"",IF(SUMIF(入力3!$AA$9:$AE$9,"インフレ手当",入力3!AA94:AE94)&gt;=1000000,MID(TEXT(SUMIF(入力3!$AA$9:$AE$9,"インフレ手当",入力3!AA94:AE94),"00000000"),2,1),""),"")</f>
        <v/>
      </c>
      <c r="CL180" s="1059" t="str">
        <f>IF(TRIM(SUMIF(入力3!$AA$9:$AE$9,"インフレ手当",入力3!AA94:AE94))&lt;&gt;"",IF(SUMIF(入力3!$AA$9:$AE$9,"インフレ手当",入力3!AA94:AE94)&gt;=100000,MID(TEXT(SUMIF(入力3!$AA$9:$AE$9,"インフレ手当",入力3!AA94:AE94),"00000000"),3,1),""),"")</f>
        <v/>
      </c>
      <c r="CM180" s="1059" t="str">
        <f>IF(TRIM(SUMIF(入力3!$AA$9:$AE$9,"インフレ手当",入力3!AA94:AE94))&lt;&gt;"",IF(SUMIF(入力3!$AA$9:$AE$9,"インフレ手当",入力3!AA94:AE94)&gt;=10000,MID(TEXT(SUMIF(入力3!$AA$9:$AE$9,"インフレ手当",入力3!AA94:AE94),"00000000"),4,1),""),"")</f>
        <v/>
      </c>
      <c r="CN180" s="1059" t="str">
        <f>IF(TRIM(SUMIF(入力3!$AA$9:$AE$9,"インフレ手当",入力3!AA94:AE94))&lt;&gt;"",IF(SUMIF(入力3!$AA$9:$AE$9,"インフレ手当",入力3!AA94:AE94)&gt;=1000,MID(TEXT(SUMIF(入力3!$AA$9:$AE$9,"インフレ手当",入力3!AA94:AE94),"00000000"),5,1),""),"")</f>
        <v/>
      </c>
      <c r="CO180" s="1059" t="str">
        <f>IF(TRIM(SUMIF(入力3!$AA$9:$AE$9,"インフレ手当",入力3!AA94:AE94))&lt;&gt;"",IF(SUMIF(入力3!$AA$9:$AE$9,"インフレ手当",入力3!AA94:AE94)&gt;=100,MID(TEXT(SUMIF(入力3!$AA$9:$AE$9,"インフレ手当",入力3!AA94:AE94),"00000000"),6,1),""),"")</f>
        <v/>
      </c>
      <c r="CP180" s="1059" t="str">
        <f>IF(TRIM(SUMIF(入力3!$AA$9:$AE$9,"インフレ手当",入力3!AA94:AE94))&lt;&gt;"",IF(SUMIF(入力3!$AA$9:$AE$9,"インフレ手当",入力3!AA94:AE94)&gt;=10,MID(TEXT(SUMIF(入力3!$AA$9:$AE$9,"インフレ手当",入力3!AA94:AE94),"00000000"),7,1),""),"")</f>
        <v/>
      </c>
      <c r="CQ180" s="1076" t="str">
        <f>IF(TRIM(SUMIF(入力3!$AA$9:$AE$9,"インフレ手当",入力3!AA94:AE94))&lt;&gt;"",IF(SUMIF(入力3!$AA$9:$AE$9,"インフレ手当",入力3!AA94:AE94)&gt;=1,MID(TEXT(SUMIF(入力3!$AA$9:$AE$9,"インフレ手当",入力3!AA94:AE94),"00000000"),8,1),""),"0")</f>
        <v/>
      </c>
      <c r="CR180" s="1077" t="str">
        <f>IF(EO181=0,"-",IF(TRIM(入力3!Z94)&lt;&gt;"",IF(入力3!Z94&gt;=100,MID(TEXT(入力3!Z94,"000"),1,1),""),"-"))</f>
        <v>-</v>
      </c>
      <c r="CS180" s="1063" t="str">
        <f>IF(EO181=0,"-",IF(TRIM(入力3!Z94)&lt;&gt;"",IF(入力3!Z94&gt;=10,MID(TEXT(入力3!Z94,"000"),2,1),""),"-"))</f>
        <v>-</v>
      </c>
      <c r="CT180" s="1079" t="str">
        <f>IF(EO181=0,"-",IF(TRIM(入力3!Z94)&lt;&gt;"",IF(入力3!Z94&gt;=1,MID(TEXT(入力3!Z94,"000"),3,1),""),"-"))</f>
        <v>-</v>
      </c>
      <c r="CU180" s="1067"/>
      <c r="CV180" s="1068"/>
      <c r="CW180" s="1069"/>
      <c r="CX180" s="1205"/>
      <c r="CY180" s="1206"/>
      <c r="CZ180" s="1207"/>
      <c r="DA180" s="1188"/>
      <c r="DB180" s="1189"/>
      <c r="DC180" s="1189"/>
      <c r="DD180" s="1189"/>
      <c r="DE180" s="1190"/>
      <c r="DF180" s="1184"/>
      <c r="DG180" s="1188"/>
      <c r="DH180" s="1189"/>
      <c r="DI180" s="1189"/>
      <c r="DJ180" s="1190"/>
      <c r="DK180" s="1184"/>
      <c r="DL180" s="1188"/>
      <c r="DM180" s="1189"/>
      <c r="DN180" s="1189"/>
      <c r="DO180" s="1189"/>
      <c r="DP180" s="1190"/>
      <c r="DQ180" s="1184"/>
      <c r="DR180" s="1188"/>
      <c r="DS180" s="1189"/>
      <c r="DT180" s="1189"/>
      <c r="DU180" s="1189"/>
      <c r="DV180" s="1189"/>
      <c r="DW180" s="1026"/>
      <c r="DX180" s="865"/>
      <c r="DY180" s="865"/>
      <c r="DZ180" s="865"/>
      <c r="EA180" s="865"/>
      <c r="EB180" s="865"/>
      <c r="EC180" s="865"/>
      <c r="ED180" s="865"/>
      <c r="EE180" s="865"/>
      <c r="EF180" s="865"/>
      <c r="EG180" s="865"/>
      <c r="EH180" s="834"/>
      <c r="EI180" s="872"/>
      <c r="EJ180" s="862"/>
      <c r="EK180" s="862"/>
      <c r="EL180" s="865"/>
      <c r="EM180" s="865"/>
      <c r="EN180" s="865"/>
      <c r="EO180" s="865"/>
      <c r="EP180" s="835"/>
      <c r="EQ180" s="835"/>
      <c r="ER180" s="835"/>
      <c r="ES180" s="835"/>
      <c r="ET180" s="835"/>
      <c r="EU180" s="835"/>
      <c r="EV180" s="835"/>
      <c r="EW180" s="835"/>
      <c r="EX180" s="835"/>
      <c r="EY180" s="835"/>
      <c r="EZ180" s="835"/>
      <c r="FA180" s="835"/>
      <c r="FB180" s="835"/>
      <c r="FC180" s="835"/>
      <c r="FD180" s="835"/>
      <c r="FE180" s="835"/>
      <c r="FF180" s="835"/>
      <c r="FG180" s="835"/>
      <c r="FH180" s="835"/>
      <c r="FI180" s="835"/>
      <c r="FJ180" s="835"/>
      <c r="FK180" s="835"/>
      <c r="FL180" s="835"/>
      <c r="FM180" s="835"/>
      <c r="FN180" s="835"/>
      <c r="FO180" s="835"/>
      <c r="FP180" s="835"/>
      <c r="FQ180" s="835"/>
      <c r="FR180" s="835"/>
      <c r="FS180" s="835"/>
      <c r="FT180" s="835"/>
      <c r="FU180" s="835"/>
      <c r="FV180" s="835"/>
      <c r="FW180" s="835"/>
      <c r="FX180" s="835"/>
      <c r="FY180" s="835"/>
      <c r="FZ180" s="835"/>
      <c r="GA180" s="835"/>
      <c r="GB180" s="835"/>
      <c r="GC180" s="835"/>
      <c r="GD180" s="835"/>
      <c r="GE180" s="835"/>
      <c r="GF180" s="835"/>
      <c r="GG180" s="835"/>
      <c r="GH180" s="835"/>
      <c r="GI180" s="835"/>
    </row>
    <row r="181" spans="1:191" s="892" customFormat="1" ht="12" customHeight="1">
      <c r="A181" s="1231"/>
      <c r="B181" s="1233"/>
      <c r="C181" s="1235"/>
      <c r="D181" s="1238"/>
      <c r="E181" s="1239"/>
      <c r="F181" s="1239"/>
      <c r="G181" s="1239"/>
      <c r="H181" s="1239"/>
      <c r="I181" s="1239"/>
      <c r="J181" s="1239"/>
      <c r="K181" s="1256"/>
      <c r="L181" s="1258"/>
      <c r="M181" s="1279"/>
      <c r="N181" s="1199"/>
      <c r="O181" s="1262"/>
      <c r="P181" s="1262"/>
      <c r="Q181" s="1280"/>
      <c r="R181" s="1281"/>
      <c r="S181" s="1294"/>
      <c r="T181" s="1282"/>
      <c r="U181" s="1283"/>
      <c r="V181" s="1284"/>
      <c r="W181" s="1285"/>
      <c r="X181" s="1284"/>
      <c r="Y181" s="1285"/>
      <c r="Z181" s="1284"/>
      <c r="AA181" s="1285"/>
      <c r="AB181" s="1227"/>
      <c r="AC181" s="1289"/>
      <c r="AD181" s="1289"/>
      <c r="AE181" s="1290"/>
      <c r="AF181" s="1286"/>
      <c r="AG181" s="1287"/>
      <c r="AH181" s="1287"/>
      <c r="AI181" s="1288"/>
      <c r="AJ181" s="1286"/>
      <c r="AK181" s="1287"/>
      <c r="AL181" s="1287"/>
      <c r="AM181" s="1288"/>
      <c r="AN181" s="1286"/>
      <c r="AO181" s="1287"/>
      <c r="AP181" s="1287"/>
      <c r="AQ181" s="1288"/>
      <c r="AR181" s="1291"/>
      <c r="AS181" s="1292"/>
      <c r="AT181" s="1292"/>
      <c r="AU181" s="1292"/>
      <c r="AV181" s="1293"/>
      <c r="AW181" s="1196"/>
      <c r="AX181" s="1197"/>
      <c r="AY181" s="1197"/>
      <c r="AZ181" s="1197"/>
      <c r="BA181" s="1197"/>
      <c r="BB181" s="1197"/>
      <c r="BC181" s="1198"/>
      <c r="BD181" s="1196"/>
      <c r="BE181" s="1197"/>
      <c r="BF181" s="1197"/>
      <c r="BG181" s="1197"/>
      <c r="BH181" s="1197"/>
      <c r="BI181" s="1197"/>
      <c r="BJ181" s="1198"/>
      <c r="BK181" s="1078"/>
      <c r="BL181" s="1064"/>
      <c r="BM181" s="1064"/>
      <c r="BN181" s="1064"/>
      <c r="BO181" s="1064"/>
      <c r="BP181" s="1080"/>
      <c r="BQ181" s="1078"/>
      <c r="BR181" s="1064"/>
      <c r="BS181" s="1064"/>
      <c r="BT181" s="1064"/>
      <c r="BU181" s="1064"/>
      <c r="BV181" s="1080"/>
      <c r="BW181" s="1096"/>
      <c r="BX181" s="1064"/>
      <c r="BY181" s="1064"/>
      <c r="BZ181" s="1064"/>
      <c r="CA181" s="1064"/>
      <c r="CB181" s="1110"/>
      <c r="CC181" s="1096"/>
      <c r="CD181" s="1098"/>
      <c r="CE181" s="1059"/>
      <c r="CF181" s="1059"/>
      <c r="CG181" s="1059"/>
      <c r="CH181" s="1059"/>
      <c r="CI181" s="1059"/>
      <c r="CJ181" s="1093"/>
      <c r="CK181" s="1060"/>
      <c r="CL181" s="1059"/>
      <c r="CM181" s="1059"/>
      <c r="CN181" s="1059"/>
      <c r="CO181" s="1059"/>
      <c r="CP181" s="1059"/>
      <c r="CQ181" s="1076"/>
      <c r="CR181" s="1078"/>
      <c r="CS181" s="1064"/>
      <c r="CT181" s="1080"/>
      <c r="CU181" s="1070"/>
      <c r="CV181" s="1071"/>
      <c r="CW181" s="1072"/>
      <c r="CX181" s="1208"/>
      <c r="CY181" s="1209"/>
      <c r="CZ181" s="1210"/>
      <c r="DA181" s="1196"/>
      <c r="DB181" s="1197"/>
      <c r="DC181" s="1197"/>
      <c r="DD181" s="1197"/>
      <c r="DE181" s="1198"/>
      <c r="DF181" s="1199"/>
      <c r="DG181" s="1196"/>
      <c r="DH181" s="1197"/>
      <c r="DI181" s="1197"/>
      <c r="DJ181" s="1198"/>
      <c r="DK181" s="1199"/>
      <c r="DL181" s="1196"/>
      <c r="DM181" s="1197"/>
      <c r="DN181" s="1197"/>
      <c r="DO181" s="1197"/>
      <c r="DP181" s="1198"/>
      <c r="DQ181" s="1199"/>
      <c r="DR181" s="1196"/>
      <c r="DS181" s="1197"/>
      <c r="DT181" s="1197"/>
      <c r="DU181" s="1197"/>
      <c r="DV181" s="1197"/>
      <c r="DW181" s="1026"/>
      <c r="DX181" s="865"/>
      <c r="DY181" s="865"/>
      <c r="DZ181" s="865"/>
      <c r="EA181" s="865"/>
      <c r="EB181" s="865"/>
      <c r="EC181" s="865"/>
      <c r="ED181" s="865"/>
      <c r="EE181" s="865"/>
      <c r="EF181" s="865"/>
      <c r="EG181" s="865"/>
      <c r="EH181" s="834"/>
      <c r="EI181" s="872"/>
      <c r="EJ181" s="862"/>
      <c r="EK181" s="862"/>
      <c r="EL181" s="865">
        <f t="shared" ref="EL181" si="128">IF(OR(CU180=99.9,CU180=""),0,1)</f>
        <v>0</v>
      </c>
      <c r="EM181" s="865"/>
      <c r="EN181" s="865">
        <f>IF(入力3!AF94=" ",0,1)</f>
        <v>0</v>
      </c>
      <c r="EO181" s="865">
        <f>IF(EL181+EN181=0,0,1)</f>
        <v>0</v>
      </c>
      <c r="EP181" s="835"/>
      <c r="EQ181" s="835"/>
      <c r="ER181" s="835"/>
      <c r="ES181" s="835"/>
      <c r="ET181" s="835"/>
      <c r="EU181" s="835"/>
      <c r="EV181" s="835"/>
      <c r="EW181" s="835"/>
      <c r="EX181" s="835"/>
      <c r="EY181" s="835"/>
      <c r="EZ181" s="835"/>
      <c r="FA181" s="835"/>
      <c r="FB181" s="835"/>
      <c r="FC181" s="835"/>
      <c r="FD181" s="835"/>
      <c r="FE181" s="835"/>
      <c r="FF181" s="835"/>
      <c r="FG181" s="835"/>
      <c r="FH181" s="835"/>
      <c r="FI181" s="835"/>
      <c r="FJ181" s="835"/>
      <c r="FK181" s="835"/>
      <c r="FL181" s="835"/>
      <c r="FM181" s="835"/>
      <c r="FN181" s="835"/>
      <c r="FO181" s="835"/>
      <c r="FP181" s="835"/>
      <c r="FQ181" s="835"/>
      <c r="FR181" s="835"/>
      <c r="FS181" s="835"/>
      <c r="FT181" s="835"/>
      <c r="FU181" s="835"/>
      <c r="FV181" s="835"/>
      <c r="FW181" s="835"/>
      <c r="FX181" s="835"/>
      <c r="FY181" s="835"/>
      <c r="FZ181" s="835"/>
      <c r="GA181" s="835"/>
      <c r="GB181" s="835"/>
      <c r="GC181" s="835"/>
      <c r="GD181" s="835"/>
      <c r="GE181" s="835"/>
      <c r="GF181" s="835"/>
      <c r="GG181" s="835"/>
      <c r="GH181" s="835"/>
      <c r="GI181" s="835"/>
    </row>
    <row r="182" spans="1:191" s="892" customFormat="1" ht="12" customHeight="1">
      <c r="A182" s="1230"/>
      <c r="B182" s="1232">
        <v>8</v>
      </c>
      <c r="C182" s="1234">
        <v>3</v>
      </c>
      <c r="D182" s="1236"/>
      <c r="E182" s="1237"/>
      <c r="F182" s="1237"/>
      <c r="G182" s="1237"/>
      <c r="H182" s="1237"/>
      <c r="I182" s="1237"/>
      <c r="J182" s="1237"/>
      <c r="K182" s="1256" t="str">
        <f>IF(TRIM(入力1!A182)&lt;&gt;"",入力1!A182,"")</f>
        <v/>
      </c>
      <c r="L182" s="1258">
        <f>IF(TRIM(入力1!B182)&lt;&gt;"",入力1!B182,"")</f>
        <v>8</v>
      </c>
      <c r="M182" s="1260">
        <f>C182</f>
        <v>3</v>
      </c>
      <c r="N182" s="1184"/>
      <c r="O182" s="1262"/>
      <c r="P182" s="1262"/>
      <c r="Q182" s="1264"/>
      <c r="R182" s="1265"/>
      <c r="S182" s="1254"/>
      <c r="T182" s="1282"/>
      <c r="U182" s="1283"/>
      <c r="V182" s="1272"/>
      <c r="W182" s="1273"/>
      <c r="X182" s="1272"/>
      <c r="Y182" s="1273"/>
      <c r="Z182" s="1272"/>
      <c r="AA182" s="1273"/>
      <c r="AB182" s="1276"/>
      <c r="AC182" s="1277"/>
      <c r="AD182" s="1277"/>
      <c r="AE182" s="1278"/>
      <c r="AF182" s="1217"/>
      <c r="AG182" s="1218"/>
      <c r="AH182" s="1218"/>
      <c r="AI182" s="1219"/>
      <c r="AJ182" s="1217"/>
      <c r="AK182" s="1218"/>
      <c r="AL182" s="1218"/>
      <c r="AM182" s="1219"/>
      <c r="AN182" s="1217"/>
      <c r="AO182" s="1218"/>
      <c r="AP182" s="1218"/>
      <c r="AQ182" s="1219"/>
      <c r="AR182" s="1240"/>
      <c r="AS182" s="1241"/>
      <c r="AT182" s="1241"/>
      <c r="AU182" s="1241"/>
      <c r="AV182" s="1242"/>
      <c r="AW182" s="1188"/>
      <c r="AX182" s="1189"/>
      <c r="AY182" s="1189"/>
      <c r="AZ182" s="1189"/>
      <c r="BA182" s="1189"/>
      <c r="BB182" s="1189"/>
      <c r="BC182" s="1190"/>
      <c r="BD182" s="1188"/>
      <c r="BE182" s="1189"/>
      <c r="BF182" s="1189"/>
      <c r="BG182" s="1189"/>
      <c r="BH182" s="1189"/>
      <c r="BI182" s="1189"/>
      <c r="BJ182" s="1190"/>
      <c r="BK182" s="1077" t="str">
        <f>IF(TRIM(入力2!AL180)&lt;&gt;"",IF(入力2!AL180&gt;=100000,MID(TEXT(入力2!AL180,"000000"),1,1),""),"")</f>
        <v/>
      </c>
      <c r="BL182" s="1063" t="str">
        <f>IF(TRIM(入力2!AL180)&lt;&gt;"",IF(入力2!AL180&gt;=10000,MID(TEXT(入力2!AL180,"000000"),2,1),""),"")</f>
        <v/>
      </c>
      <c r="BM182" s="1063" t="str">
        <f>IF(TRIM(入力2!AL180)&lt;&gt;"",IF(入力2!AL180&gt;=1000,MID(TEXT(入力2!AL180,"000000"),3,1),""),"")</f>
        <v/>
      </c>
      <c r="BN182" s="1063" t="str">
        <f>IF(TRIM(入力2!AL180)&lt;&gt;"",IF(入力2!AL180&gt;=100,MID(TEXT(入力2!AL180,"000000"),4,1),""),"")</f>
        <v/>
      </c>
      <c r="BO182" s="1063" t="str">
        <f>IF(TRIM(入力2!AL180)&lt;&gt;"",IF(入力2!AL180&gt;=10,MID(TEXT(入力2!AL180,"000000"),5,1),""),"")</f>
        <v/>
      </c>
      <c r="BP182" s="1079" t="str">
        <f>IF(TRIM(入力2!AL180)&lt;&gt;"",IF(入力2!AL180&gt;=0,MID(TEXT(入力2!AL180,"000000"),6,1),""),"0")</f>
        <v>0</v>
      </c>
      <c r="BQ182" s="1077" t="str">
        <f>IF(TRIM(入力2!AM180)&lt;&gt;"",IF(入力2!AM180&gt;=100000,MID(TEXT(入力2!AM180,"000000"),1,1),""),"")</f>
        <v/>
      </c>
      <c r="BR182" s="1063" t="str">
        <f>IF(TRIM(入力2!AM180)&lt;&gt;"",IF(入力2!AM180&gt;=10000,MID(TEXT(入力2!AM180,"000000"),2,1),""),"")</f>
        <v/>
      </c>
      <c r="BS182" s="1063" t="str">
        <f>IF(TRIM(入力2!AM180)&lt;&gt;"",IF(入力2!AM180&gt;=1000,MID(TEXT(入力2!AM180,"000000"),3,1),""),"")</f>
        <v/>
      </c>
      <c r="BT182" s="1063" t="str">
        <f>IF(TRIM(入力2!AM180)&lt;&gt;"",IF(入力2!AM180&gt;=100,MID(TEXT(入力2!AM180,"000000"),4,1),""),"")</f>
        <v/>
      </c>
      <c r="BU182" s="1063" t="str">
        <f>IF(TRIM(入力2!AM180)&lt;&gt;"",IF(入力2!AM180&gt;=10,MID(TEXT(入力2!AM180,"000000"),5,1),""),"")</f>
        <v/>
      </c>
      <c r="BV182" s="1079" t="str">
        <f>IF(TRIM(入力2!AM180)&lt;&gt;"",IF(入力2!AM180&gt;=0,MID(TEXT(入力2!AM180,"000000"),6,1),""),"0")</f>
        <v>0</v>
      </c>
      <c r="BW182" s="1095" t="str">
        <f>IF(TRIM(SUM(入力2!AJ180:AK180))&lt;&gt;"",IF(SUM(入力2!AJ180:AK180)&gt;=100000,MID(TEXT(SUM(入力2!AJ180:AK180),"000000"),1,1),""),"")</f>
        <v/>
      </c>
      <c r="BX182" s="1063" t="str">
        <f>IF(TRIM(SUM(入力2!AJ180:AK180))&lt;&gt;"",IF(SUM(入力2!AJ180:AK180)&gt;=10000,MID(TEXT(SUM(入力2!AJ180:AK180),"000000"),2,1),""),"")</f>
        <v/>
      </c>
      <c r="BY182" s="1063" t="str">
        <f>IF(TRIM(SUM(入力2!AJ180:AK180))&lt;&gt;"",IF(SUM(入力2!AJ180:AK180)&gt;=1000,MID(TEXT(SUM(入力2!AJ180:AK180),"000000"),3,1),""),"")</f>
        <v/>
      </c>
      <c r="BZ182" s="1063" t="str">
        <f>IF(TRIM(SUM(入力2!AJ180:AK180))&lt;&gt;"",IF(SUM(入力2!AJ180:AK180)&gt;=100,MID(TEXT(SUM(入力2!AJ180:AK180),"000000"),4,1),""),"")</f>
        <v/>
      </c>
      <c r="CA182" s="1063" t="str">
        <f>IF(TRIM(SUM(入力2!AJ180:AK180))&lt;&gt;"",IF(SUM(入力2!AJ180:AK180)&gt;=10,MID(TEXT(SUM(入力2!AJ180:AK180),"000000"),5,1),""),"")</f>
        <v/>
      </c>
      <c r="CB182" s="1109" t="str">
        <f>IF(TRIM(SUM(入力2!AJ180:AK180))&lt;&gt;"",IF(SUM(入力2!AJ180:AK180)&gt;=0,MID(TEXT(SUM(入力2!AJ180:AK180),"000000"),6,1),""),"0")</f>
        <v>0</v>
      </c>
      <c r="CC182" s="1095" t="str">
        <f>IF(TRIM(入力3!$AF95)&lt;&gt;"",IF(入力3!$AF95&gt;=10000000,MID(TEXT(入力3!$AF95,"00000000"),1,1),""),"")</f>
        <v/>
      </c>
      <c r="CD182" s="1097" t="str">
        <f>IF(TRIM(入力3!$AF95)&lt;&gt;"",IF(入力3!$AF95&gt;=1000000,MID(TEXT(入力3!$AF95,"00000000"),2,1),""),"")</f>
        <v/>
      </c>
      <c r="CE182" s="1059" t="str">
        <f>IF(TRIM(入力3!$AF95)&lt;&gt;"",IF(入力3!$AF95&gt;=100000,MID(TEXT(入力3!$AF95,"00000000"),3,1),""),"")</f>
        <v/>
      </c>
      <c r="CF182" s="1059" t="str">
        <f>IF(TRIM(入力3!$AF95)&lt;&gt;"",IF(入力3!$AF95&gt;=10000,MID(TEXT(入力3!$AF95,"00000000"),4,1),""),"")</f>
        <v/>
      </c>
      <c r="CG182" s="1059" t="str">
        <f>IF(TRIM(入力3!$AF95)&lt;&gt;"",IF(入力3!$AF95&gt;=1000,MID(TEXT(入力3!$AF95,"00000000"),5,1),""),"")</f>
        <v/>
      </c>
      <c r="CH182" s="1059" t="str">
        <f>IF(TRIM(入力3!$AF95)&lt;&gt;"",IF(入力3!$AF95&gt;=100,MID(TEXT(入力3!$AF95,"00000000"),6,1),""),"")</f>
        <v/>
      </c>
      <c r="CI182" s="1059" t="str">
        <f>IF(TRIM(入力3!$AF95)&lt;&gt;"",IF(入力3!$AF95&gt;=10,MID(TEXT(入力3!$AF95,"00000000"),7,1),""),"")</f>
        <v/>
      </c>
      <c r="CJ182" s="1093" t="str">
        <f>IF(TRIM(入力3!$AF95)&lt;&gt;"",IF(入力3!$AF95&gt;=1,MID(TEXT(入力3!$AF95,"00000000"),8,1),""),"0")</f>
        <v>0</v>
      </c>
      <c r="CK182" s="1060" t="str">
        <f>IF(TRIM(SUMIF(入力3!$AA$9:$AE$9,"インフレ手当",入力3!AA95:AE95))&lt;&gt;"",IF(SUMIF(入力3!$AA$9:$AE$9,"インフレ手当",入力3!AA95:AE95)&gt;=1000000,MID(TEXT(SUMIF(入力3!$AA$9:$AE$9,"インフレ手当",入力3!AA95:AE95),"00000000"),2,1),""),"")</f>
        <v/>
      </c>
      <c r="CL182" s="1059" t="str">
        <f>IF(TRIM(SUMIF(入力3!$AA$9:$AE$9,"インフレ手当",入力3!AA95:AE95))&lt;&gt;"",IF(SUMIF(入力3!$AA$9:$AE$9,"インフレ手当",入力3!AA95:AE95)&gt;=100000,MID(TEXT(SUMIF(入力3!$AA$9:$AE$9,"インフレ手当",入力3!AA95:AE95),"00000000"),3,1),""),"")</f>
        <v/>
      </c>
      <c r="CM182" s="1059" t="str">
        <f>IF(TRIM(SUMIF(入力3!$AA$9:$AE$9,"インフレ手当",入力3!AA95:AE95))&lt;&gt;"",IF(SUMIF(入力3!$AA$9:$AE$9,"インフレ手当",入力3!AA95:AE95)&gt;=10000,MID(TEXT(SUMIF(入力3!$AA$9:$AE$9,"インフレ手当",入力3!AA95:AE95),"00000000"),4,1),""),"")</f>
        <v/>
      </c>
      <c r="CN182" s="1059" t="str">
        <f>IF(TRIM(SUMIF(入力3!$AA$9:$AE$9,"インフレ手当",入力3!AA95:AE95))&lt;&gt;"",IF(SUMIF(入力3!$AA$9:$AE$9,"インフレ手当",入力3!AA95:AE95)&gt;=1000,MID(TEXT(SUMIF(入力3!$AA$9:$AE$9,"インフレ手当",入力3!AA95:AE95),"00000000"),5,1),""),"")</f>
        <v/>
      </c>
      <c r="CO182" s="1059" t="str">
        <f>IF(TRIM(SUMIF(入力3!$AA$9:$AE$9,"インフレ手当",入力3!AA95:AE95))&lt;&gt;"",IF(SUMIF(入力3!$AA$9:$AE$9,"インフレ手当",入力3!AA95:AE95)&gt;=100,MID(TEXT(SUMIF(入力3!$AA$9:$AE$9,"インフレ手当",入力3!AA95:AE95),"00000000"),6,1),""),"")</f>
        <v/>
      </c>
      <c r="CP182" s="1059" t="str">
        <f>IF(TRIM(SUMIF(入力3!$AA$9:$AE$9,"インフレ手当",入力3!AA95:AE95))&lt;&gt;"",IF(SUMIF(入力3!$AA$9:$AE$9,"インフレ手当",入力3!AA95:AE95)&gt;=10,MID(TEXT(SUMIF(入力3!$AA$9:$AE$9,"インフレ手当",入力3!AA95:AE95),"00000000"),7,1),""),"")</f>
        <v/>
      </c>
      <c r="CQ182" s="1076" t="str">
        <f>IF(TRIM(SUMIF(入力3!$AA$9:$AE$9,"インフレ手当",入力3!AA95:AE95))&lt;&gt;"",IF(SUMIF(入力3!$AA$9:$AE$9,"インフレ手当",入力3!AA95:AE95)&gt;=1,MID(TEXT(SUMIF(入力3!$AA$9:$AE$9,"インフレ手当",入力3!AA95:AE95),"00000000"),8,1),""),"0")</f>
        <v/>
      </c>
      <c r="CR182" s="1077" t="str">
        <f>IF(EO183=0,"-",IF(TRIM(入力3!Z95)&lt;&gt;"",IF(入力3!Z95&gt;=100,MID(TEXT(入力3!Z95,"000"),1,1),""),"-"))</f>
        <v>-</v>
      </c>
      <c r="CS182" s="1063" t="str">
        <f>IF(EO183=0,"-",IF(TRIM(入力3!Z95)&lt;&gt;"",IF(入力3!Z95&gt;=10,MID(TEXT(入力3!Z95,"000"),2,1),""),"-"))</f>
        <v>-</v>
      </c>
      <c r="CT182" s="1079" t="str">
        <f>IF(EO183=0,"-",IF(TRIM(入力3!Z95)&lt;&gt;"",IF(入力3!Z95&gt;=1,MID(TEXT(入力3!Z95,"000"),3,1),""),"-"))</f>
        <v>-</v>
      </c>
      <c r="CU182" s="1067"/>
      <c r="CV182" s="1068"/>
      <c r="CW182" s="1069"/>
      <c r="CX182" s="1205"/>
      <c r="CY182" s="1206"/>
      <c r="CZ182" s="1207"/>
      <c r="DA182" s="1188"/>
      <c r="DB182" s="1189"/>
      <c r="DC182" s="1189"/>
      <c r="DD182" s="1189"/>
      <c r="DE182" s="1190"/>
      <c r="DF182" s="1184"/>
      <c r="DG182" s="1188"/>
      <c r="DH182" s="1189"/>
      <c r="DI182" s="1189"/>
      <c r="DJ182" s="1190"/>
      <c r="DK182" s="1184"/>
      <c r="DL182" s="1188"/>
      <c r="DM182" s="1189"/>
      <c r="DN182" s="1189"/>
      <c r="DO182" s="1189"/>
      <c r="DP182" s="1190"/>
      <c r="DQ182" s="1184"/>
      <c r="DR182" s="1188"/>
      <c r="DS182" s="1189"/>
      <c r="DT182" s="1189"/>
      <c r="DU182" s="1189"/>
      <c r="DV182" s="1189"/>
      <c r="DW182" s="1026"/>
      <c r="DX182" s="865"/>
      <c r="DY182" s="865"/>
      <c r="DZ182" s="865"/>
      <c r="EA182" s="865"/>
      <c r="EB182" s="865"/>
      <c r="EC182" s="865"/>
      <c r="ED182" s="865"/>
      <c r="EE182" s="865"/>
      <c r="EF182" s="865"/>
      <c r="EG182" s="865"/>
      <c r="EH182" s="834"/>
      <c r="EI182" s="872"/>
      <c r="EJ182" s="862"/>
      <c r="EK182" s="862"/>
      <c r="EL182" s="865"/>
      <c r="EM182" s="865"/>
      <c r="EN182" s="865"/>
      <c r="EO182" s="865"/>
      <c r="EP182" s="835"/>
      <c r="EQ182" s="835"/>
      <c r="ER182" s="835"/>
      <c r="ES182" s="835"/>
      <c r="ET182" s="835"/>
      <c r="EU182" s="835"/>
      <c r="EV182" s="835"/>
      <c r="EW182" s="835"/>
      <c r="EX182" s="835"/>
      <c r="EY182" s="835"/>
      <c r="EZ182" s="835"/>
      <c r="FA182" s="835"/>
      <c r="FB182" s="835"/>
      <c r="FC182" s="835"/>
      <c r="FD182" s="835"/>
      <c r="FE182" s="835"/>
      <c r="FF182" s="835"/>
      <c r="FG182" s="835"/>
      <c r="FH182" s="835"/>
      <c r="FI182" s="835"/>
      <c r="FJ182" s="835"/>
      <c r="FK182" s="835"/>
      <c r="FL182" s="835"/>
      <c r="FM182" s="835"/>
      <c r="FN182" s="835"/>
      <c r="FO182" s="835"/>
      <c r="FP182" s="835"/>
      <c r="FQ182" s="835"/>
      <c r="FR182" s="835"/>
      <c r="FS182" s="835"/>
      <c r="FT182" s="835"/>
      <c r="FU182" s="835"/>
      <c r="FV182" s="835"/>
      <c r="FW182" s="835"/>
      <c r="FX182" s="835"/>
      <c r="FY182" s="835"/>
      <c r="FZ182" s="835"/>
      <c r="GA182" s="835"/>
      <c r="GB182" s="835"/>
      <c r="GC182" s="835"/>
      <c r="GD182" s="835"/>
      <c r="GE182" s="835"/>
      <c r="GF182" s="835"/>
      <c r="GG182" s="835"/>
      <c r="GH182" s="835"/>
      <c r="GI182" s="835"/>
    </row>
    <row r="183" spans="1:191" s="892" customFormat="1" ht="12" customHeight="1">
      <c r="A183" s="1231"/>
      <c r="B183" s="1233"/>
      <c r="C183" s="1235"/>
      <c r="D183" s="1238"/>
      <c r="E183" s="1239"/>
      <c r="F183" s="1239"/>
      <c r="G183" s="1239"/>
      <c r="H183" s="1239"/>
      <c r="I183" s="1239"/>
      <c r="J183" s="1239"/>
      <c r="K183" s="1256"/>
      <c r="L183" s="1258"/>
      <c r="M183" s="1279"/>
      <c r="N183" s="1199"/>
      <c r="O183" s="1262"/>
      <c r="P183" s="1262"/>
      <c r="Q183" s="1280"/>
      <c r="R183" s="1281"/>
      <c r="S183" s="1294"/>
      <c r="T183" s="1282"/>
      <c r="U183" s="1283"/>
      <c r="V183" s="1284"/>
      <c r="W183" s="1285"/>
      <c r="X183" s="1284"/>
      <c r="Y183" s="1285"/>
      <c r="Z183" s="1284"/>
      <c r="AA183" s="1285"/>
      <c r="AB183" s="1227"/>
      <c r="AC183" s="1289"/>
      <c r="AD183" s="1289"/>
      <c r="AE183" s="1290"/>
      <c r="AF183" s="1286"/>
      <c r="AG183" s="1287"/>
      <c r="AH183" s="1287"/>
      <c r="AI183" s="1288"/>
      <c r="AJ183" s="1286"/>
      <c r="AK183" s="1287"/>
      <c r="AL183" s="1287"/>
      <c r="AM183" s="1288"/>
      <c r="AN183" s="1286"/>
      <c r="AO183" s="1287"/>
      <c r="AP183" s="1287"/>
      <c r="AQ183" s="1288"/>
      <c r="AR183" s="1291"/>
      <c r="AS183" s="1292"/>
      <c r="AT183" s="1292"/>
      <c r="AU183" s="1292"/>
      <c r="AV183" s="1293"/>
      <c r="AW183" s="1196"/>
      <c r="AX183" s="1197"/>
      <c r="AY183" s="1197"/>
      <c r="AZ183" s="1197"/>
      <c r="BA183" s="1197"/>
      <c r="BB183" s="1197"/>
      <c r="BC183" s="1198"/>
      <c r="BD183" s="1196"/>
      <c r="BE183" s="1197"/>
      <c r="BF183" s="1197"/>
      <c r="BG183" s="1197"/>
      <c r="BH183" s="1197"/>
      <c r="BI183" s="1197"/>
      <c r="BJ183" s="1198"/>
      <c r="BK183" s="1078"/>
      <c r="BL183" s="1064"/>
      <c r="BM183" s="1064"/>
      <c r="BN183" s="1064"/>
      <c r="BO183" s="1064"/>
      <c r="BP183" s="1080"/>
      <c r="BQ183" s="1078"/>
      <c r="BR183" s="1064"/>
      <c r="BS183" s="1064"/>
      <c r="BT183" s="1064"/>
      <c r="BU183" s="1064"/>
      <c r="BV183" s="1080"/>
      <c r="BW183" s="1096"/>
      <c r="BX183" s="1064"/>
      <c r="BY183" s="1064"/>
      <c r="BZ183" s="1064"/>
      <c r="CA183" s="1064"/>
      <c r="CB183" s="1110"/>
      <c r="CC183" s="1096"/>
      <c r="CD183" s="1098"/>
      <c r="CE183" s="1059"/>
      <c r="CF183" s="1059"/>
      <c r="CG183" s="1059"/>
      <c r="CH183" s="1059"/>
      <c r="CI183" s="1059"/>
      <c r="CJ183" s="1093"/>
      <c r="CK183" s="1060"/>
      <c r="CL183" s="1059"/>
      <c r="CM183" s="1059"/>
      <c r="CN183" s="1059"/>
      <c r="CO183" s="1059"/>
      <c r="CP183" s="1059"/>
      <c r="CQ183" s="1076"/>
      <c r="CR183" s="1078"/>
      <c r="CS183" s="1064"/>
      <c r="CT183" s="1080"/>
      <c r="CU183" s="1070"/>
      <c r="CV183" s="1071"/>
      <c r="CW183" s="1072"/>
      <c r="CX183" s="1208"/>
      <c r="CY183" s="1209"/>
      <c r="CZ183" s="1210"/>
      <c r="DA183" s="1196"/>
      <c r="DB183" s="1197"/>
      <c r="DC183" s="1197"/>
      <c r="DD183" s="1197"/>
      <c r="DE183" s="1198"/>
      <c r="DF183" s="1199"/>
      <c r="DG183" s="1196"/>
      <c r="DH183" s="1197"/>
      <c r="DI183" s="1197"/>
      <c r="DJ183" s="1198"/>
      <c r="DK183" s="1199"/>
      <c r="DL183" s="1196"/>
      <c r="DM183" s="1197"/>
      <c r="DN183" s="1197"/>
      <c r="DO183" s="1197"/>
      <c r="DP183" s="1198"/>
      <c r="DQ183" s="1199"/>
      <c r="DR183" s="1196"/>
      <c r="DS183" s="1197"/>
      <c r="DT183" s="1197"/>
      <c r="DU183" s="1197"/>
      <c r="DV183" s="1197"/>
      <c r="DW183" s="1026"/>
      <c r="DX183" s="865"/>
      <c r="DY183" s="865"/>
      <c r="DZ183" s="865"/>
      <c r="EA183" s="865"/>
      <c r="EB183" s="865"/>
      <c r="EC183" s="865"/>
      <c r="ED183" s="865"/>
      <c r="EE183" s="865"/>
      <c r="EF183" s="865"/>
      <c r="EG183" s="865"/>
      <c r="EH183" s="834"/>
      <c r="EI183" s="872"/>
      <c r="EJ183" s="862"/>
      <c r="EK183" s="862"/>
      <c r="EL183" s="865">
        <f t="shared" ref="EL183" si="129">IF(OR(CU182=99.9,CU182=""),0,1)</f>
        <v>0</v>
      </c>
      <c r="EM183" s="865"/>
      <c r="EN183" s="865">
        <f>IF(入力3!AF95=" ",0,1)</f>
        <v>0</v>
      </c>
      <c r="EO183" s="865">
        <f>IF(EL183+EN183=0,0,1)</f>
        <v>0</v>
      </c>
      <c r="EP183" s="835"/>
      <c r="EQ183" s="835"/>
      <c r="ER183" s="835"/>
      <c r="ES183" s="835"/>
      <c r="ET183" s="835"/>
      <c r="EU183" s="835"/>
      <c r="EV183" s="835"/>
      <c r="EW183" s="835"/>
      <c r="EX183" s="835"/>
      <c r="EY183" s="835"/>
      <c r="EZ183" s="835"/>
      <c r="FA183" s="835"/>
      <c r="FB183" s="835"/>
      <c r="FC183" s="835"/>
      <c r="FD183" s="835"/>
      <c r="FE183" s="835"/>
      <c r="FF183" s="835"/>
      <c r="FG183" s="835"/>
      <c r="FH183" s="835"/>
      <c r="FI183" s="835"/>
      <c r="FJ183" s="835"/>
      <c r="FK183" s="835"/>
      <c r="FL183" s="835"/>
      <c r="FM183" s="835"/>
      <c r="FN183" s="835"/>
      <c r="FO183" s="835"/>
      <c r="FP183" s="835"/>
      <c r="FQ183" s="835"/>
      <c r="FR183" s="835"/>
      <c r="FS183" s="835"/>
      <c r="FT183" s="835"/>
      <c r="FU183" s="835"/>
      <c r="FV183" s="835"/>
      <c r="FW183" s="835"/>
      <c r="FX183" s="835"/>
      <c r="FY183" s="835"/>
      <c r="FZ183" s="835"/>
      <c r="GA183" s="835"/>
      <c r="GB183" s="835"/>
      <c r="GC183" s="835"/>
      <c r="GD183" s="835"/>
      <c r="GE183" s="835"/>
      <c r="GF183" s="835"/>
      <c r="GG183" s="835"/>
      <c r="GH183" s="835"/>
      <c r="GI183" s="835"/>
    </row>
    <row r="184" spans="1:191" s="892" customFormat="1" ht="12" customHeight="1">
      <c r="A184" s="1230"/>
      <c r="B184" s="1232">
        <v>8</v>
      </c>
      <c r="C184" s="1234">
        <v>4</v>
      </c>
      <c r="D184" s="1236"/>
      <c r="E184" s="1237"/>
      <c r="F184" s="1237"/>
      <c r="G184" s="1237"/>
      <c r="H184" s="1237"/>
      <c r="I184" s="1237"/>
      <c r="J184" s="1237"/>
      <c r="K184" s="1256" t="str">
        <f>IF(TRIM(入力1!A184)&lt;&gt;"",入力1!A184,"")</f>
        <v/>
      </c>
      <c r="L184" s="1258">
        <f>IF(TRIM(入力1!B184)&lt;&gt;"",入力1!B184,"")</f>
        <v>8</v>
      </c>
      <c r="M184" s="1260">
        <f>C184</f>
        <v>4</v>
      </c>
      <c r="N184" s="1184"/>
      <c r="O184" s="1262"/>
      <c r="P184" s="1262"/>
      <c r="Q184" s="1264"/>
      <c r="R184" s="1265"/>
      <c r="S184" s="1254"/>
      <c r="T184" s="1282"/>
      <c r="U184" s="1283"/>
      <c r="V184" s="1272"/>
      <c r="W184" s="1273"/>
      <c r="X184" s="1272"/>
      <c r="Y184" s="1273"/>
      <c r="Z184" s="1272"/>
      <c r="AA184" s="1273"/>
      <c r="AB184" s="1276"/>
      <c r="AC184" s="1277"/>
      <c r="AD184" s="1277"/>
      <c r="AE184" s="1278"/>
      <c r="AF184" s="1217"/>
      <c r="AG184" s="1218"/>
      <c r="AH184" s="1218"/>
      <c r="AI184" s="1219"/>
      <c r="AJ184" s="1217"/>
      <c r="AK184" s="1218"/>
      <c r="AL184" s="1218"/>
      <c r="AM184" s="1219"/>
      <c r="AN184" s="1217"/>
      <c r="AO184" s="1218"/>
      <c r="AP184" s="1218"/>
      <c r="AQ184" s="1219"/>
      <c r="AR184" s="1240"/>
      <c r="AS184" s="1241"/>
      <c r="AT184" s="1241"/>
      <c r="AU184" s="1241"/>
      <c r="AV184" s="1242"/>
      <c r="AW184" s="1188"/>
      <c r="AX184" s="1189"/>
      <c r="AY184" s="1189"/>
      <c r="AZ184" s="1189"/>
      <c r="BA184" s="1189"/>
      <c r="BB184" s="1189"/>
      <c r="BC184" s="1190"/>
      <c r="BD184" s="1188"/>
      <c r="BE184" s="1189"/>
      <c r="BF184" s="1189"/>
      <c r="BG184" s="1189"/>
      <c r="BH184" s="1189"/>
      <c r="BI184" s="1189"/>
      <c r="BJ184" s="1190"/>
      <c r="BK184" s="1077" t="str">
        <f>IF(TRIM(入力2!AL182)&lt;&gt;"",IF(入力2!AL182&gt;=100000,MID(TEXT(入力2!AL182,"000000"),1,1),""),"")</f>
        <v/>
      </c>
      <c r="BL184" s="1063" t="str">
        <f>IF(TRIM(入力2!AL182)&lt;&gt;"",IF(入力2!AL182&gt;=10000,MID(TEXT(入力2!AL182,"000000"),2,1),""),"")</f>
        <v/>
      </c>
      <c r="BM184" s="1063" t="str">
        <f>IF(TRIM(入力2!AL182)&lt;&gt;"",IF(入力2!AL182&gt;=1000,MID(TEXT(入力2!AL182,"000000"),3,1),""),"")</f>
        <v/>
      </c>
      <c r="BN184" s="1063" t="str">
        <f>IF(TRIM(入力2!AL182)&lt;&gt;"",IF(入力2!AL182&gt;=100,MID(TEXT(入力2!AL182,"000000"),4,1),""),"")</f>
        <v/>
      </c>
      <c r="BO184" s="1063" t="str">
        <f>IF(TRIM(入力2!AL182)&lt;&gt;"",IF(入力2!AL182&gt;=10,MID(TEXT(入力2!AL182,"000000"),5,1),""),"")</f>
        <v/>
      </c>
      <c r="BP184" s="1079" t="str">
        <f>IF(TRIM(入力2!AL182)&lt;&gt;"",IF(入力2!AL182&gt;=0,MID(TEXT(入力2!AL182,"000000"),6,1),""),"0")</f>
        <v>0</v>
      </c>
      <c r="BQ184" s="1077" t="str">
        <f>IF(TRIM(入力2!AM182)&lt;&gt;"",IF(入力2!AM182&gt;=100000,MID(TEXT(入力2!AM182,"000000"),1,1),""),"")</f>
        <v/>
      </c>
      <c r="BR184" s="1063" t="str">
        <f>IF(TRIM(入力2!AM182)&lt;&gt;"",IF(入力2!AM182&gt;=10000,MID(TEXT(入力2!AM182,"000000"),2,1),""),"")</f>
        <v/>
      </c>
      <c r="BS184" s="1063" t="str">
        <f>IF(TRIM(入力2!AM182)&lt;&gt;"",IF(入力2!AM182&gt;=1000,MID(TEXT(入力2!AM182,"000000"),3,1),""),"")</f>
        <v/>
      </c>
      <c r="BT184" s="1063" t="str">
        <f>IF(TRIM(入力2!AM182)&lt;&gt;"",IF(入力2!AM182&gt;=100,MID(TEXT(入力2!AM182,"000000"),4,1),""),"")</f>
        <v/>
      </c>
      <c r="BU184" s="1063" t="str">
        <f>IF(TRIM(入力2!AM182)&lt;&gt;"",IF(入力2!AM182&gt;=10,MID(TEXT(入力2!AM182,"000000"),5,1),""),"")</f>
        <v/>
      </c>
      <c r="BV184" s="1079" t="str">
        <f>IF(TRIM(入力2!AM182)&lt;&gt;"",IF(入力2!AM182&gt;=0,MID(TEXT(入力2!AM182,"000000"),6,1),""),"0")</f>
        <v>0</v>
      </c>
      <c r="BW184" s="1095" t="str">
        <f>IF(TRIM(SUM(入力2!AJ182:AK182))&lt;&gt;"",IF(SUM(入力2!AJ182:AK182)&gt;=100000,MID(TEXT(SUM(入力2!AJ182:AK182),"000000"),1,1),""),"")</f>
        <v/>
      </c>
      <c r="BX184" s="1063" t="str">
        <f>IF(TRIM(SUM(入力2!AJ182:AK182))&lt;&gt;"",IF(SUM(入力2!AJ182:AK182)&gt;=10000,MID(TEXT(SUM(入力2!AJ182:AK182),"000000"),2,1),""),"")</f>
        <v/>
      </c>
      <c r="BY184" s="1063" t="str">
        <f>IF(TRIM(SUM(入力2!AJ182:AK182))&lt;&gt;"",IF(SUM(入力2!AJ182:AK182)&gt;=1000,MID(TEXT(SUM(入力2!AJ182:AK182),"000000"),3,1),""),"")</f>
        <v/>
      </c>
      <c r="BZ184" s="1063" t="str">
        <f>IF(TRIM(SUM(入力2!AJ182:AK182))&lt;&gt;"",IF(SUM(入力2!AJ182:AK182)&gt;=100,MID(TEXT(SUM(入力2!AJ182:AK182),"000000"),4,1),""),"")</f>
        <v/>
      </c>
      <c r="CA184" s="1063" t="str">
        <f>IF(TRIM(SUM(入力2!AJ182:AK182))&lt;&gt;"",IF(SUM(入力2!AJ182:AK182)&gt;=10,MID(TEXT(SUM(入力2!AJ182:AK182),"000000"),5,1),""),"")</f>
        <v/>
      </c>
      <c r="CB184" s="1109" t="str">
        <f>IF(TRIM(SUM(入力2!AJ182:AK182))&lt;&gt;"",IF(SUM(入力2!AJ182:AK182)&gt;=0,MID(TEXT(SUM(入力2!AJ182:AK182),"000000"),6,1),""),"0")</f>
        <v>0</v>
      </c>
      <c r="CC184" s="1095" t="str">
        <f>IF(TRIM(入力3!$AF96)&lt;&gt;"",IF(入力3!$AF96&gt;=10000000,MID(TEXT(入力3!$AF96,"00000000"),1,1),""),"")</f>
        <v/>
      </c>
      <c r="CD184" s="1097" t="str">
        <f>IF(TRIM(入力3!$AF96)&lt;&gt;"",IF(入力3!$AF96&gt;=1000000,MID(TEXT(入力3!$AF96,"00000000"),2,1),""),"")</f>
        <v/>
      </c>
      <c r="CE184" s="1059" t="str">
        <f>IF(TRIM(入力3!$AF96)&lt;&gt;"",IF(入力3!$AF96&gt;=100000,MID(TEXT(入力3!$AF96,"00000000"),3,1),""),"")</f>
        <v/>
      </c>
      <c r="CF184" s="1059" t="str">
        <f>IF(TRIM(入力3!$AF96)&lt;&gt;"",IF(入力3!$AF96&gt;=10000,MID(TEXT(入力3!$AF96,"00000000"),4,1),""),"")</f>
        <v/>
      </c>
      <c r="CG184" s="1059" t="str">
        <f>IF(TRIM(入力3!$AF96)&lt;&gt;"",IF(入力3!$AF96&gt;=1000,MID(TEXT(入力3!$AF96,"00000000"),5,1),""),"")</f>
        <v/>
      </c>
      <c r="CH184" s="1059" t="str">
        <f>IF(TRIM(入力3!$AF96)&lt;&gt;"",IF(入力3!$AF96&gt;=100,MID(TEXT(入力3!$AF96,"00000000"),6,1),""),"")</f>
        <v/>
      </c>
      <c r="CI184" s="1059" t="str">
        <f>IF(TRIM(入力3!$AF96)&lt;&gt;"",IF(入力3!$AF96&gt;=10,MID(TEXT(入力3!$AF96,"00000000"),7,1),""),"")</f>
        <v/>
      </c>
      <c r="CJ184" s="1093" t="str">
        <f>IF(TRIM(入力3!$AF96)&lt;&gt;"",IF(入力3!$AF96&gt;=1,MID(TEXT(入力3!$AF96,"00000000"),8,1),""),"0")</f>
        <v>0</v>
      </c>
      <c r="CK184" s="1060" t="str">
        <f>IF(TRIM(SUMIF(入力3!$AA$9:$AE$9,"インフレ手当",入力3!AA96:AE96))&lt;&gt;"",IF(SUMIF(入力3!$AA$9:$AE$9,"インフレ手当",入力3!AA96:AE96)&gt;=1000000,MID(TEXT(SUMIF(入力3!$AA$9:$AE$9,"インフレ手当",入力3!AA96:AE96),"00000000"),2,1),""),"")</f>
        <v/>
      </c>
      <c r="CL184" s="1059" t="str">
        <f>IF(TRIM(SUMIF(入力3!$AA$9:$AE$9,"インフレ手当",入力3!AA96:AE96))&lt;&gt;"",IF(SUMIF(入力3!$AA$9:$AE$9,"インフレ手当",入力3!AA96:AE96)&gt;=100000,MID(TEXT(SUMIF(入力3!$AA$9:$AE$9,"インフレ手当",入力3!AA96:AE96),"00000000"),3,1),""),"")</f>
        <v/>
      </c>
      <c r="CM184" s="1059" t="str">
        <f>IF(TRIM(SUMIF(入力3!$AA$9:$AE$9,"インフレ手当",入力3!AA96:AE96))&lt;&gt;"",IF(SUMIF(入力3!$AA$9:$AE$9,"インフレ手当",入力3!AA96:AE96)&gt;=10000,MID(TEXT(SUMIF(入力3!$AA$9:$AE$9,"インフレ手当",入力3!AA96:AE96),"00000000"),4,1),""),"")</f>
        <v/>
      </c>
      <c r="CN184" s="1059" t="str">
        <f>IF(TRIM(SUMIF(入力3!$AA$9:$AE$9,"インフレ手当",入力3!AA96:AE96))&lt;&gt;"",IF(SUMIF(入力3!$AA$9:$AE$9,"インフレ手当",入力3!AA96:AE96)&gt;=1000,MID(TEXT(SUMIF(入力3!$AA$9:$AE$9,"インフレ手当",入力3!AA96:AE96),"00000000"),5,1),""),"")</f>
        <v/>
      </c>
      <c r="CO184" s="1059" t="str">
        <f>IF(TRIM(SUMIF(入力3!$AA$9:$AE$9,"インフレ手当",入力3!AA96:AE96))&lt;&gt;"",IF(SUMIF(入力3!$AA$9:$AE$9,"インフレ手当",入力3!AA96:AE96)&gt;=100,MID(TEXT(SUMIF(入力3!$AA$9:$AE$9,"インフレ手当",入力3!AA96:AE96),"00000000"),6,1),""),"")</f>
        <v/>
      </c>
      <c r="CP184" s="1059" t="str">
        <f>IF(TRIM(SUMIF(入力3!$AA$9:$AE$9,"インフレ手当",入力3!AA96:AE96))&lt;&gt;"",IF(SUMIF(入力3!$AA$9:$AE$9,"インフレ手当",入力3!AA96:AE96)&gt;=10,MID(TEXT(SUMIF(入力3!$AA$9:$AE$9,"インフレ手当",入力3!AA96:AE96),"00000000"),7,1),""),"")</f>
        <v/>
      </c>
      <c r="CQ184" s="1076" t="str">
        <f>IF(TRIM(SUMIF(入力3!$AA$9:$AE$9,"インフレ手当",入力3!AA96:AE96))&lt;&gt;"",IF(SUMIF(入力3!$AA$9:$AE$9,"インフレ手当",入力3!AA96:AE96)&gt;=1,MID(TEXT(SUMIF(入力3!$AA$9:$AE$9,"インフレ手当",入力3!AA96:AE96),"00000000"),8,1),""),"0")</f>
        <v/>
      </c>
      <c r="CR184" s="1077" t="str">
        <f>IF(EO185=0,"-",IF(TRIM(入力3!Z96)&lt;&gt;"",IF(入力3!Z96&gt;=100,MID(TEXT(入力3!Z96,"000"),1,1),""),"-"))</f>
        <v>-</v>
      </c>
      <c r="CS184" s="1063" t="str">
        <f>IF(EO185=0,"-",IF(TRIM(入力3!Z96)&lt;&gt;"",IF(入力3!Z96&gt;=10,MID(TEXT(入力3!Z96,"000"),2,1),""),"-"))</f>
        <v>-</v>
      </c>
      <c r="CT184" s="1079" t="str">
        <f>IF(EO185=0,"-",IF(TRIM(入力3!Z96)&lt;&gt;"",IF(入力3!Z96&gt;=1,MID(TEXT(入力3!Z96,"000"),3,1),""),"-"))</f>
        <v>-</v>
      </c>
      <c r="CU184" s="1067"/>
      <c r="CV184" s="1068"/>
      <c r="CW184" s="1069"/>
      <c r="CX184" s="1205"/>
      <c r="CY184" s="1206"/>
      <c r="CZ184" s="1207"/>
      <c r="DA184" s="1188"/>
      <c r="DB184" s="1189"/>
      <c r="DC184" s="1189"/>
      <c r="DD184" s="1189"/>
      <c r="DE184" s="1190"/>
      <c r="DF184" s="1184"/>
      <c r="DG184" s="1188"/>
      <c r="DH184" s="1189"/>
      <c r="DI184" s="1189"/>
      <c r="DJ184" s="1190"/>
      <c r="DK184" s="1184"/>
      <c r="DL184" s="1188"/>
      <c r="DM184" s="1189"/>
      <c r="DN184" s="1189"/>
      <c r="DO184" s="1189"/>
      <c r="DP184" s="1190"/>
      <c r="DQ184" s="1184"/>
      <c r="DR184" s="1188"/>
      <c r="DS184" s="1189"/>
      <c r="DT184" s="1189"/>
      <c r="DU184" s="1189"/>
      <c r="DV184" s="1189"/>
      <c r="DW184" s="1026"/>
      <c r="DX184" s="865"/>
      <c r="DY184" s="865"/>
      <c r="DZ184" s="865"/>
      <c r="EA184" s="865"/>
      <c r="EB184" s="865"/>
      <c r="EC184" s="865"/>
      <c r="ED184" s="865"/>
      <c r="EE184" s="865"/>
      <c r="EF184" s="865"/>
      <c r="EG184" s="865"/>
      <c r="EH184" s="872"/>
      <c r="EI184" s="872"/>
      <c r="EJ184" s="862"/>
      <c r="EK184" s="862"/>
      <c r="EL184" s="865"/>
      <c r="EM184" s="865"/>
      <c r="EN184" s="865"/>
      <c r="EO184" s="865"/>
      <c r="EP184" s="835"/>
      <c r="EQ184" s="835"/>
      <c r="ER184" s="835"/>
      <c r="ES184" s="835"/>
      <c r="ET184" s="835"/>
      <c r="EU184" s="835"/>
      <c r="EV184" s="835"/>
      <c r="EW184" s="835"/>
      <c r="EX184" s="835"/>
      <c r="EY184" s="835"/>
      <c r="EZ184" s="835"/>
      <c r="FA184" s="835"/>
      <c r="FB184" s="835"/>
      <c r="FC184" s="835"/>
      <c r="FD184" s="835"/>
      <c r="FE184" s="835"/>
      <c r="FF184" s="835"/>
      <c r="FG184" s="835"/>
      <c r="FH184" s="835"/>
      <c r="FI184" s="835"/>
      <c r="FJ184" s="835"/>
      <c r="FK184" s="835"/>
      <c r="FL184" s="835"/>
      <c r="FM184" s="835"/>
      <c r="FN184" s="835"/>
      <c r="FO184" s="835"/>
      <c r="FP184" s="835"/>
      <c r="FQ184" s="835"/>
      <c r="FR184" s="835"/>
      <c r="FS184" s="835"/>
      <c r="FT184" s="835"/>
      <c r="FU184" s="835"/>
      <c r="FV184" s="835"/>
      <c r="FW184" s="835"/>
      <c r="FX184" s="835"/>
      <c r="FY184" s="835"/>
      <c r="FZ184" s="835"/>
      <c r="GA184" s="835"/>
      <c r="GB184" s="835"/>
      <c r="GC184" s="835"/>
      <c r="GD184" s="835"/>
      <c r="GE184" s="835"/>
      <c r="GF184" s="835"/>
      <c r="GG184" s="835"/>
      <c r="GH184" s="835"/>
      <c r="GI184" s="835"/>
    </row>
    <row r="185" spans="1:191" s="892" customFormat="1" ht="12" customHeight="1">
      <c r="A185" s="1231"/>
      <c r="B185" s="1233"/>
      <c r="C185" s="1235"/>
      <c r="D185" s="1238"/>
      <c r="E185" s="1239"/>
      <c r="F185" s="1239"/>
      <c r="G185" s="1239"/>
      <c r="H185" s="1239"/>
      <c r="I185" s="1239"/>
      <c r="J185" s="1239"/>
      <c r="K185" s="1256"/>
      <c r="L185" s="1258"/>
      <c r="M185" s="1279"/>
      <c r="N185" s="1199"/>
      <c r="O185" s="1262"/>
      <c r="P185" s="1262"/>
      <c r="Q185" s="1280"/>
      <c r="R185" s="1281"/>
      <c r="S185" s="1294"/>
      <c r="T185" s="1282"/>
      <c r="U185" s="1283"/>
      <c r="V185" s="1284"/>
      <c r="W185" s="1285"/>
      <c r="X185" s="1284"/>
      <c r="Y185" s="1285"/>
      <c r="Z185" s="1284"/>
      <c r="AA185" s="1285"/>
      <c r="AB185" s="1227"/>
      <c r="AC185" s="1289"/>
      <c r="AD185" s="1289"/>
      <c r="AE185" s="1290"/>
      <c r="AF185" s="1286"/>
      <c r="AG185" s="1287"/>
      <c r="AH185" s="1287"/>
      <c r="AI185" s="1288"/>
      <c r="AJ185" s="1286"/>
      <c r="AK185" s="1287"/>
      <c r="AL185" s="1287"/>
      <c r="AM185" s="1288"/>
      <c r="AN185" s="1286"/>
      <c r="AO185" s="1287"/>
      <c r="AP185" s="1287"/>
      <c r="AQ185" s="1288"/>
      <c r="AR185" s="1291"/>
      <c r="AS185" s="1292"/>
      <c r="AT185" s="1292"/>
      <c r="AU185" s="1292"/>
      <c r="AV185" s="1293"/>
      <c r="AW185" s="1196"/>
      <c r="AX185" s="1197"/>
      <c r="AY185" s="1197"/>
      <c r="AZ185" s="1197"/>
      <c r="BA185" s="1197"/>
      <c r="BB185" s="1197"/>
      <c r="BC185" s="1198"/>
      <c r="BD185" s="1196"/>
      <c r="BE185" s="1197"/>
      <c r="BF185" s="1197"/>
      <c r="BG185" s="1197"/>
      <c r="BH185" s="1197"/>
      <c r="BI185" s="1197"/>
      <c r="BJ185" s="1198"/>
      <c r="BK185" s="1078"/>
      <c r="BL185" s="1064"/>
      <c r="BM185" s="1064"/>
      <c r="BN185" s="1064"/>
      <c r="BO185" s="1064"/>
      <c r="BP185" s="1080"/>
      <c r="BQ185" s="1078"/>
      <c r="BR185" s="1064"/>
      <c r="BS185" s="1064"/>
      <c r="BT185" s="1064"/>
      <c r="BU185" s="1064"/>
      <c r="BV185" s="1080"/>
      <c r="BW185" s="1096"/>
      <c r="BX185" s="1064"/>
      <c r="BY185" s="1064"/>
      <c r="BZ185" s="1064"/>
      <c r="CA185" s="1064"/>
      <c r="CB185" s="1110"/>
      <c r="CC185" s="1096"/>
      <c r="CD185" s="1098"/>
      <c r="CE185" s="1059"/>
      <c r="CF185" s="1059"/>
      <c r="CG185" s="1059"/>
      <c r="CH185" s="1059"/>
      <c r="CI185" s="1059"/>
      <c r="CJ185" s="1093"/>
      <c r="CK185" s="1060"/>
      <c r="CL185" s="1059"/>
      <c r="CM185" s="1059"/>
      <c r="CN185" s="1059"/>
      <c r="CO185" s="1059"/>
      <c r="CP185" s="1059"/>
      <c r="CQ185" s="1076"/>
      <c r="CR185" s="1078"/>
      <c r="CS185" s="1064"/>
      <c r="CT185" s="1080"/>
      <c r="CU185" s="1070"/>
      <c r="CV185" s="1071"/>
      <c r="CW185" s="1072"/>
      <c r="CX185" s="1208"/>
      <c r="CY185" s="1209"/>
      <c r="CZ185" s="1210"/>
      <c r="DA185" s="1196"/>
      <c r="DB185" s="1197"/>
      <c r="DC185" s="1197"/>
      <c r="DD185" s="1197"/>
      <c r="DE185" s="1198"/>
      <c r="DF185" s="1199"/>
      <c r="DG185" s="1196"/>
      <c r="DH185" s="1197"/>
      <c r="DI185" s="1197"/>
      <c r="DJ185" s="1198"/>
      <c r="DK185" s="1199"/>
      <c r="DL185" s="1196"/>
      <c r="DM185" s="1197"/>
      <c r="DN185" s="1197"/>
      <c r="DO185" s="1197"/>
      <c r="DP185" s="1198"/>
      <c r="DQ185" s="1199"/>
      <c r="DR185" s="1196"/>
      <c r="DS185" s="1197"/>
      <c r="DT185" s="1197"/>
      <c r="DU185" s="1197"/>
      <c r="DV185" s="1197"/>
      <c r="DW185" s="1026"/>
      <c r="DX185" s="865"/>
      <c r="DY185" s="865"/>
      <c r="DZ185" s="865"/>
      <c r="EA185" s="865"/>
      <c r="EB185" s="865"/>
      <c r="EC185" s="865"/>
      <c r="ED185" s="865"/>
      <c r="EE185" s="865"/>
      <c r="EF185" s="865"/>
      <c r="EG185" s="865"/>
      <c r="EH185" s="872"/>
      <c r="EI185" s="872"/>
      <c r="EJ185" s="862"/>
      <c r="EK185" s="862"/>
      <c r="EL185" s="865">
        <f t="shared" ref="EL185" si="130">IF(OR(CU184=99.9,CU184=""),0,1)</f>
        <v>0</v>
      </c>
      <c r="EM185" s="865"/>
      <c r="EN185" s="865">
        <f>IF(入力3!AF96=" ",0,1)</f>
        <v>0</v>
      </c>
      <c r="EO185" s="865">
        <f>IF(EL185+EN185=0,0,1)</f>
        <v>0</v>
      </c>
      <c r="EP185" s="835"/>
      <c r="EQ185" s="835"/>
      <c r="ER185" s="835"/>
      <c r="ES185" s="835"/>
      <c r="ET185" s="835"/>
      <c r="EU185" s="835"/>
      <c r="EV185" s="835"/>
      <c r="EW185" s="835"/>
      <c r="EX185" s="835"/>
      <c r="EY185" s="835"/>
      <c r="EZ185" s="835"/>
      <c r="FA185" s="835"/>
      <c r="FB185" s="835"/>
      <c r="FC185" s="835"/>
      <c r="FD185" s="835"/>
      <c r="FE185" s="835"/>
      <c r="FF185" s="835"/>
      <c r="FG185" s="835"/>
      <c r="FH185" s="835"/>
      <c r="FI185" s="835"/>
      <c r="FJ185" s="835"/>
      <c r="FK185" s="835"/>
      <c r="FL185" s="835"/>
      <c r="FM185" s="835"/>
      <c r="FN185" s="835"/>
      <c r="FO185" s="835"/>
      <c r="FP185" s="835"/>
      <c r="FQ185" s="835"/>
      <c r="FR185" s="835"/>
      <c r="FS185" s="835"/>
      <c r="FT185" s="835"/>
      <c r="FU185" s="835"/>
      <c r="FV185" s="835"/>
      <c r="FW185" s="835"/>
      <c r="FX185" s="835"/>
      <c r="FY185" s="835"/>
      <c r="FZ185" s="835"/>
      <c r="GA185" s="835"/>
      <c r="GB185" s="835"/>
      <c r="GC185" s="835"/>
      <c r="GD185" s="835"/>
      <c r="GE185" s="835"/>
      <c r="GF185" s="835"/>
      <c r="GG185" s="835"/>
      <c r="GH185" s="835"/>
      <c r="GI185" s="835"/>
    </row>
    <row r="186" spans="1:191" s="892" customFormat="1" ht="12" customHeight="1">
      <c r="A186" s="1230"/>
      <c r="B186" s="1232">
        <v>8</v>
      </c>
      <c r="C186" s="1234">
        <v>5</v>
      </c>
      <c r="D186" s="1236"/>
      <c r="E186" s="1237"/>
      <c r="F186" s="1237"/>
      <c r="G186" s="1237"/>
      <c r="H186" s="1237"/>
      <c r="I186" s="1237"/>
      <c r="J186" s="1237"/>
      <c r="K186" s="1256" t="str">
        <f>IF(TRIM(入力1!A186)&lt;&gt;"",入力1!A186,"")</f>
        <v/>
      </c>
      <c r="L186" s="1258">
        <f>IF(TRIM(入力1!B186)&lt;&gt;"",入力1!B186,"")</f>
        <v>8</v>
      </c>
      <c r="M186" s="1260">
        <f>C186</f>
        <v>5</v>
      </c>
      <c r="N186" s="1184"/>
      <c r="O186" s="1262"/>
      <c r="P186" s="1262"/>
      <c r="Q186" s="1264"/>
      <c r="R186" s="1265"/>
      <c r="S186" s="1254"/>
      <c r="T186" s="1282"/>
      <c r="U186" s="1283"/>
      <c r="V186" s="1272"/>
      <c r="W186" s="1273"/>
      <c r="X186" s="1272"/>
      <c r="Y186" s="1273"/>
      <c r="Z186" s="1272"/>
      <c r="AA186" s="1273"/>
      <c r="AB186" s="1276"/>
      <c r="AC186" s="1277"/>
      <c r="AD186" s="1277"/>
      <c r="AE186" s="1278"/>
      <c r="AF186" s="1217"/>
      <c r="AG186" s="1218"/>
      <c r="AH186" s="1218"/>
      <c r="AI186" s="1219"/>
      <c r="AJ186" s="1217"/>
      <c r="AK186" s="1218"/>
      <c r="AL186" s="1218"/>
      <c r="AM186" s="1219"/>
      <c r="AN186" s="1217"/>
      <c r="AO186" s="1218"/>
      <c r="AP186" s="1218"/>
      <c r="AQ186" s="1219"/>
      <c r="AR186" s="1240"/>
      <c r="AS186" s="1241"/>
      <c r="AT186" s="1241"/>
      <c r="AU186" s="1241"/>
      <c r="AV186" s="1242"/>
      <c r="AW186" s="1188"/>
      <c r="AX186" s="1189"/>
      <c r="AY186" s="1189"/>
      <c r="AZ186" s="1189"/>
      <c r="BA186" s="1189"/>
      <c r="BB186" s="1189"/>
      <c r="BC186" s="1190"/>
      <c r="BD186" s="1188"/>
      <c r="BE186" s="1189"/>
      <c r="BF186" s="1189"/>
      <c r="BG186" s="1189"/>
      <c r="BH186" s="1189"/>
      <c r="BI186" s="1189"/>
      <c r="BJ186" s="1190"/>
      <c r="BK186" s="1077" t="str">
        <f>IF(TRIM(入力2!AL184)&lt;&gt;"",IF(入力2!AL184&gt;=100000,MID(TEXT(入力2!AL184,"000000"),1,1),""),"")</f>
        <v/>
      </c>
      <c r="BL186" s="1063" t="str">
        <f>IF(TRIM(入力2!AL184)&lt;&gt;"",IF(入力2!AL184&gt;=10000,MID(TEXT(入力2!AL184,"000000"),2,1),""),"")</f>
        <v/>
      </c>
      <c r="BM186" s="1063" t="str">
        <f>IF(TRIM(入力2!AL184)&lt;&gt;"",IF(入力2!AL184&gt;=1000,MID(TEXT(入力2!AL184,"000000"),3,1),""),"")</f>
        <v/>
      </c>
      <c r="BN186" s="1063" t="str">
        <f>IF(TRIM(入力2!AL184)&lt;&gt;"",IF(入力2!AL184&gt;=100,MID(TEXT(入力2!AL184,"000000"),4,1),""),"")</f>
        <v/>
      </c>
      <c r="BO186" s="1063" t="str">
        <f>IF(TRIM(入力2!AL184)&lt;&gt;"",IF(入力2!AL184&gt;=10,MID(TEXT(入力2!AL184,"000000"),5,1),""),"")</f>
        <v/>
      </c>
      <c r="BP186" s="1079" t="str">
        <f>IF(TRIM(入力2!AL184)&lt;&gt;"",IF(入力2!AL184&gt;=0,MID(TEXT(入力2!AL184,"000000"),6,1),""),"0")</f>
        <v>0</v>
      </c>
      <c r="BQ186" s="1077" t="str">
        <f>IF(TRIM(入力2!AM184)&lt;&gt;"",IF(入力2!AM184&gt;=100000,MID(TEXT(入力2!AM184,"000000"),1,1),""),"")</f>
        <v/>
      </c>
      <c r="BR186" s="1063" t="str">
        <f>IF(TRIM(入力2!AM184)&lt;&gt;"",IF(入力2!AM184&gt;=10000,MID(TEXT(入力2!AM184,"000000"),2,1),""),"")</f>
        <v/>
      </c>
      <c r="BS186" s="1063" t="str">
        <f>IF(TRIM(入力2!AM184)&lt;&gt;"",IF(入力2!AM184&gt;=1000,MID(TEXT(入力2!AM184,"000000"),3,1),""),"")</f>
        <v/>
      </c>
      <c r="BT186" s="1063" t="str">
        <f>IF(TRIM(入力2!AM184)&lt;&gt;"",IF(入力2!AM184&gt;=100,MID(TEXT(入力2!AM184,"000000"),4,1),""),"")</f>
        <v/>
      </c>
      <c r="BU186" s="1063" t="str">
        <f>IF(TRIM(入力2!AM184)&lt;&gt;"",IF(入力2!AM184&gt;=10,MID(TEXT(入力2!AM184,"000000"),5,1),""),"")</f>
        <v/>
      </c>
      <c r="BV186" s="1079" t="str">
        <f>IF(TRIM(入力2!AM184)&lt;&gt;"",IF(入力2!AM184&gt;=0,MID(TEXT(入力2!AM184,"000000"),6,1),""),"0")</f>
        <v>0</v>
      </c>
      <c r="BW186" s="1095" t="str">
        <f>IF(TRIM(SUM(入力2!AJ184:AK184))&lt;&gt;"",IF(SUM(入力2!AJ184:AK184)&gt;=100000,MID(TEXT(SUM(入力2!AJ184:AK184),"000000"),1,1),""),"")</f>
        <v/>
      </c>
      <c r="BX186" s="1063" t="str">
        <f>IF(TRIM(SUM(入力2!AJ184:AK184))&lt;&gt;"",IF(SUM(入力2!AJ184:AK184)&gt;=10000,MID(TEXT(SUM(入力2!AJ184:AK184),"000000"),2,1),""),"")</f>
        <v/>
      </c>
      <c r="BY186" s="1063" t="str">
        <f>IF(TRIM(SUM(入力2!AJ184:AK184))&lt;&gt;"",IF(SUM(入力2!AJ184:AK184)&gt;=1000,MID(TEXT(SUM(入力2!AJ184:AK184),"000000"),3,1),""),"")</f>
        <v/>
      </c>
      <c r="BZ186" s="1063" t="str">
        <f>IF(TRIM(SUM(入力2!AJ184:AK184))&lt;&gt;"",IF(SUM(入力2!AJ184:AK184)&gt;=100,MID(TEXT(SUM(入力2!AJ184:AK184),"000000"),4,1),""),"")</f>
        <v/>
      </c>
      <c r="CA186" s="1063" t="str">
        <f>IF(TRIM(SUM(入力2!AJ184:AK184))&lt;&gt;"",IF(SUM(入力2!AJ184:AK184)&gt;=10,MID(TEXT(SUM(入力2!AJ184:AK184),"000000"),5,1),""),"")</f>
        <v/>
      </c>
      <c r="CB186" s="1109" t="str">
        <f>IF(TRIM(SUM(入力2!AJ184:AK184))&lt;&gt;"",IF(SUM(入力2!AJ184:AK184)&gt;=0,MID(TEXT(SUM(入力2!AJ184:AK184),"000000"),6,1),""),"0")</f>
        <v>0</v>
      </c>
      <c r="CC186" s="1095" t="str">
        <f>IF(TRIM(入力3!$AF97)&lt;&gt;"",IF(入力3!$AF97&gt;=10000000,MID(TEXT(入力3!$AF97,"00000000"),1,1),""),"")</f>
        <v/>
      </c>
      <c r="CD186" s="1097" t="str">
        <f>IF(TRIM(入力3!$AF97)&lt;&gt;"",IF(入力3!$AF97&gt;=1000000,MID(TEXT(入力3!$AF97,"00000000"),2,1),""),"")</f>
        <v/>
      </c>
      <c r="CE186" s="1059" t="str">
        <f>IF(TRIM(入力3!$AF97)&lt;&gt;"",IF(入力3!$AF97&gt;=100000,MID(TEXT(入力3!$AF97,"00000000"),3,1),""),"")</f>
        <v/>
      </c>
      <c r="CF186" s="1059" t="str">
        <f>IF(TRIM(入力3!$AF97)&lt;&gt;"",IF(入力3!$AF97&gt;=10000,MID(TEXT(入力3!$AF97,"00000000"),4,1),""),"")</f>
        <v/>
      </c>
      <c r="CG186" s="1059" t="str">
        <f>IF(TRIM(入力3!$AF97)&lt;&gt;"",IF(入力3!$AF97&gt;=1000,MID(TEXT(入力3!$AF97,"00000000"),5,1),""),"")</f>
        <v/>
      </c>
      <c r="CH186" s="1059" t="str">
        <f>IF(TRIM(入力3!$AF97)&lt;&gt;"",IF(入力3!$AF97&gt;=100,MID(TEXT(入力3!$AF97,"00000000"),6,1),""),"")</f>
        <v/>
      </c>
      <c r="CI186" s="1059" t="str">
        <f>IF(TRIM(入力3!$AF97)&lt;&gt;"",IF(入力3!$AF97&gt;=10,MID(TEXT(入力3!$AF97,"00000000"),7,1),""),"")</f>
        <v/>
      </c>
      <c r="CJ186" s="1093" t="str">
        <f>IF(TRIM(入力3!$AF97)&lt;&gt;"",IF(入力3!$AF97&gt;=1,MID(TEXT(入力3!$AF97,"00000000"),8,1),""),"0")</f>
        <v>0</v>
      </c>
      <c r="CK186" s="1060" t="str">
        <f>IF(TRIM(SUMIF(入力3!$AA$9:$AE$9,"インフレ手当",入力3!AA97:AE97))&lt;&gt;"",IF(SUMIF(入力3!$AA$9:$AE$9,"インフレ手当",入力3!AA97:AE97)&gt;=1000000,MID(TEXT(SUMIF(入力3!$AA$9:$AE$9,"インフレ手当",入力3!AA97:AE97),"00000000"),2,1),""),"")</f>
        <v/>
      </c>
      <c r="CL186" s="1059" t="str">
        <f>IF(TRIM(SUMIF(入力3!$AA$9:$AE$9,"インフレ手当",入力3!AA97:AE97))&lt;&gt;"",IF(SUMIF(入力3!$AA$9:$AE$9,"インフレ手当",入力3!AA97:AE97)&gt;=100000,MID(TEXT(SUMIF(入力3!$AA$9:$AE$9,"インフレ手当",入力3!AA97:AE97),"00000000"),3,1),""),"")</f>
        <v/>
      </c>
      <c r="CM186" s="1059" t="str">
        <f>IF(TRIM(SUMIF(入力3!$AA$9:$AE$9,"インフレ手当",入力3!AA97:AE97))&lt;&gt;"",IF(SUMIF(入力3!$AA$9:$AE$9,"インフレ手当",入力3!AA97:AE97)&gt;=10000,MID(TEXT(SUMIF(入力3!$AA$9:$AE$9,"インフレ手当",入力3!AA97:AE97),"00000000"),4,1),""),"")</f>
        <v/>
      </c>
      <c r="CN186" s="1059" t="str">
        <f>IF(TRIM(SUMIF(入力3!$AA$9:$AE$9,"インフレ手当",入力3!AA97:AE97))&lt;&gt;"",IF(SUMIF(入力3!$AA$9:$AE$9,"インフレ手当",入力3!AA97:AE97)&gt;=1000,MID(TEXT(SUMIF(入力3!$AA$9:$AE$9,"インフレ手当",入力3!AA97:AE97),"00000000"),5,1),""),"")</f>
        <v/>
      </c>
      <c r="CO186" s="1059" t="str">
        <f>IF(TRIM(SUMIF(入力3!$AA$9:$AE$9,"インフレ手当",入力3!AA97:AE97))&lt;&gt;"",IF(SUMIF(入力3!$AA$9:$AE$9,"インフレ手当",入力3!AA97:AE97)&gt;=100,MID(TEXT(SUMIF(入力3!$AA$9:$AE$9,"インフレ手当",入力3!AA97:AE97),"00000000"),6,1),""),"")</f>
        <v/>
      </c>
      <c r="CP186" s="1059" t="str">
        <f>IF(TRIM(SUMIF(入力3!$AA$9:$AE$9,"インフレ手当",入力3!AA97:AE97))&lt;&gt;"",IF(SUMIF(入力3!$AA$9:$AE$9,"インフレ手当",入力3!AA97:AE97)&gt;=10,MID(TEXT(SUMIF(入力3!$AA$9:$AE$9,"インフレ手当",入力3!AA97:AE97),"00000000"),7,1),""),"")</f>
        <v/>
      </c>
      <c r="CQ186" s="1076" t="str">
        <f>IF(TRIM(SUMIF(入力3!$AA$9:$AE$9,"インフレ手当",入力3!AA97:AE97))&lt;&gt;"",IF(SUMIF(入力3!$AA$9:$AE$9,"インフレ手当",入力3!AA97:AE97)&gt;=1,MID(TEXT(SUMIF(入力3!$AA$9:$AE$9,"インフレ手当",入力3!AA97:AE97),"00000000"),8,1),""),"0")</f>
        <v/>
      </c>
      <c r="CR186" s="1077" t="str">
        <f>IF(EO187=0,"-",IF(TRIM(入力3!Z97)&lt;&gt;"",IF(入力3!Z97&gt;=100,MID(TEXT(入力3!Z97,"000"),1,1),""),"-"))</f>
        <v>-</v>
      </c>
      <c r="CS186" s="1063" t="str">
        <f>IF(EO187=0,"-",IF(TRIM(入力3!Z97)&lt;&gt;"",IF(入力3!Z97&gt;=10,MID(TEXT(入力3!Z97,"000"),2,1),""),"-"))</f>
        <v>-</v>
      </c>
      <c r="CT186" s="1079" t="str">
        <f>IF(EO187=0,"-",IF(TRIM(入力3!Z97)&lt;&gt;"",IF(入力3!Z97&gt;=1,MID(TEXT(入力3!Z97,"000"),3,1),""),"-"))</f>
        <v>-</v>
      </c>
      <c r="CU186" s="1067"/>
      <c r="CV186" s="1068"/>
      <c r="CW186" s="1069"/>
      <c r="CX186" s="1205"/>
      <c r="CY186" s="1206"/>
      <c r="CZ186" s="1207"/>
      <c r="DA186" s="1188"/>
      <c r="DB186" s="1189"/>
      <c r="DC186" s="1189"/>
      <c r="DD186" s="1189"/>
      <c r="DE186" s="1190"/>
      <c r="DF186" s="1184"/>
      <c r="DG186" s="1188"/>
      <c r="DH186" s="1189"/>
      <c r="DI186" s="1189"/>
      <c r="DJ186" s="1190"/>
      <c r="DK186" s="1184"/>
      <c r="DL186" s="1188"/>
      <c r="DM186" s="1189"/>
      <c r="DN186" s="1189"/>
      <c r="DO186" s="1189"/>
      <c r="DP186" s="1190"/>
      <c r="DQ186" s="1184"/>
      <c r="DR186" s="1188"/>
      <c r="DS186" s="1189"/>
      <c r="DT186" s="1189"/>
      <c r="DU186" s="1189"/>
      <c r="DV186" s="1189"/>
      <c r="DW186" s="1026"/>
      <c r="DX186" s="865"/>
      <c r="DY186" s="865"/>
      <c r="DZ186" s="865"/>
      <c r="EA186" s="865"/>
      <c r="EB186" s="865"/>
      <c r="EC186" s="865"/>
      <c r="ED186" s="865"/>
      <c r="EE186" s="865"/>
      <c r="EF186" s="865"/>
      <c r="EG186" s="865"/>
      <c r="EH186" s="872"/>
      <c r="EI186" s="872"/>
      <c r="EJ186" s="862"/>
      <c r="EK186" s="862"/>
      <c r="EL186" s="865"/>
      <c r="EM186" s="865"/>
      <c r="EN186" s="865"/>
      <c r="EO186" s="865"/>
      <c r="EP186" s="835"/>
      <c r="EQ186" s="835"/>
      <c r="ER186" s="835"/>
      <c r="ES186" s="835"/>
      <c r="ET186" s="835"/>
      <c r="EU186" s="835"/>
      <c r="EV186" s="835"/>
      <c r="EW186" s="835"/>
      <c r="EX186" s="835"/>
      <c r="EY186" s="835"/>
      <c r="EZ186" s="835"/>
      <c r="FA186" s="835"/>
      <c r="FB186" s="835"/>
      <c r="FC186" s="835"/>
      <c r="FD186" s="835"/>
      <c r="FE186" s="835"/>
      <c r="FF186" s="835"/>
      <c r="FG186" s="835"/>
      <c r="FH186" s="835"/>
      <c r="FI186" s="835"/>
      <c r="FJ186" s="835"/>
      <c r="FK186" s="835"/>
      <c r="FL186" s="835"/>
      <c r="FM186" s="835"/>
      <c r="FN186" s="835"/>
      <c r="FO186" s="835"/>
      <c r="FP186" s="835"/>
      <c r="FQ186" s="835"/>
      <c r="FR186" s="835"/>
      <c r="FS186" s="835"/>
      <c r="FT186" s="835"/>
      <c r="FU186" s="835"/>
      <c r="FV186" s="835"/>
      <c r="FW186" s="835"/>
      <c r="FX186" s="835"/>
      <c r="FY186" s="835"/>
      <c r="FZ186" s="835"/>
      <c r="GA186" s="835"/>
      <c r="GB186" s="835"/>
      <c r="GC186" s="835"/>
      <c r="GD186" s="835"/>
      <c r="GE186" s="835"/>
      <c r="GF186" s="835"/>
      <c r="GG186" s="835"/>
      <c r="GH186" s="835"/>
      <c r="GI186" s="835"/>
    </row>
    <row r="187" spans="1:191" s="892" customFormat="1" ht="12" customHeight="1">
      <c r="A187" s="1231"/>
      <c r="B187" s="1233"/>
      <c r="C187" s="1235"/>
      <c r="D187" s="1238"/>
      <c r="E187" s="1239"/>
      <c r="F187" s="1239"/>
      <c r="G187" s="1239"/>
      <c r="H187" s="1239"/>
      <c r="I187" s="1239"/>
      <c r="J187" s="1239"/>
      <c r="K187" s="1256"/>
      <c r="L187" s="1258"/>
      <c r="M187" s="1279"/>
      <c r="N187" s="1199"/>
      <c r="O187" s="1262"/>
      <c r="P187" s="1262"/>
      <c r="Q187" s="1280"/>
      <c r="R187" s="1281"/>
      <c r="S187" s="1294"/>
      <c r="T187" s="1282"/>
      <c r="U187" s="1283"/>
      <c r="V187" s="1284"/>
      <c r="W187" s="1285"/>
      <c r="X187" s="1284"/>
      <c r="Y187" s="1285"/>
      <c r="Z187" s="1284"/>
      <c r="AA187" s="1285"/>
      <c r="AB187" s="1227"/>
      <c r="AC187" s="1289"/>
      <c r="AD187" s="1289"/>
      <c r="AE187" s="1290"/>
      <c r="AF187" s="1286"/>
      <c r="AG187" s="1287"/>
      <c r="AH187" s="1287"/>
      <c r="AI187" s="1288"/>
      <c r="AJ187" s="1286"/>
      <c r="AK187" s="1287"/>
      <c r="AL187" s="1287"/>
      <c r="AM187" s="1288"/>
      <c r="AN187" s="1286"/>
      <c r="AO187" s="1287"/>
      <c r="AP187" s="1287"/>
      <c r="AQ187" s="1288"/>
      <c r="AR187" s="1291"/>
      <c r="AS187" s="1292"/>
      <c r="AT187" s="1292"/>
      <c r="AU187" s="1292"/>
      <c r="AV187" s="1293"/>
      <c r="AW187" s="1196"/>
      <c r="AX187" s="1197"/>
      <c r="AY187" s="1197"/>
      <c r="AZ187" s="1197"/>
      <c r="BA187" s="1197"/>
      <c r="BB187" s="1197"/>
      <c r="BC187" s="1198"/>
      <c r="BD187" s="1196"/>
      <c r="BE187" s="1197"/>
      <c r="BF187" s="1197"/>
      <c r="BG187" s="1197"/>
      <c r="BH187" s="1197"/>
      <c r="BI187" s="1197"/>
      <c r="BJ187" s="1198"/>
      <c r="BK187" s="1078"/>
      <c r="BL187" s="1064"/>
      <c r="BM187" s="1064"/>
      <c r="BN187" s="1064"/>
      <c r="BO187" s="1064"/>
      <c r="BP187" s="1080"/>
      <c r="BQ187" s="1078"/>
      <c r="BR187" s="1064"/>
      <c r="BS187" s="1064"/>
      <c r="BT187" s="1064"/>
      <c r="BU187" s="1064"/>
      <c r="BV187" s="1080"/>
      <c r="BW187" s="1096"/>
      <c r="BX187" s="1064"/>
      <c r="BY187" s="1064"/>
      <c r="BZ187" s="1064"/>
      <c r="CA187" s="1064"/>
      <c r="CB187" s="1110"/>
      <c r="CC187" s="1096"/>
      <c r="CD187" s="1098"/>
      <c r="CE187" s="1059"/>
      <c r="CF187" s="1059"/>
      <c r="CG187" s="1059"/>
      <c r="CH187" s="1059"/>
      <c r="CI187" s="1059"/>
      <c r="CJ187" s="1093"/>
      <c r="CK187" s="1060"/>
      <c r="CL187" s="1059"/>
      <c r="CM187" s="1059"/>
      <c r="CN187" s="1059"/>
      <c r="CO187" s="1059"/>
      <c r="CP187" s="1059"/>
      <c r="CQ187" s="1076"/>
      <c r="CR187" s="1078"/>
      <c r="CS187" s="1064"/>
      <c r="CT187" s="1080"/>
      <c r="CU187" s="1070"/>
      <c r="CV187" s="1071"/>
      <c r="CW187" s="1072"/>
      <c r="CX187" s="1208"/>
      <c r="CY187" s="1209"/>
      <c r="CZ187" s="1210"/>
      <c r="DA187" s="1196"/>
      <c r="DB187" s="1197"/>
      <c r="DC187" s="1197"/>
      <c r="DD187" s="1197"/>
      <c r="DE187" s="1198"/>
      <c r="DF187" s="1199"/>
      <c r="DG187" s="1196"/>
      <c r="DH187" s="1197"/>
      <c r="DI187" s="1197"/>
      <c r="DJ187" s="1198"/>
      <c r="DK187" s="1199"/>
      <c r="DL187" s="1196"/>
      <c r="DM187" s="1197"/>
      <c r="DN187" s="1197"/>
      <c r="DO187" s="1197"/>
      <c r="DP187" s="1198"/>
      <c r="DQ187" s="1199"/>
      <c r="DR187" s="1196"/>
      <c r="DS187" s="1197"/>
      <c r="DT187" s="1197"/>
      <c r="DU187" s="1197"/>
      <c r="DV187" s="1197"/>
      <c r="DW187" s="1026"/>
      <c r="DX187" s="865"/>
      <c r="DY187" s="865"/>
      <c r="DZ187" s="865"/>
      <c r="EA187" s="865"/>
      <c r="EB187" s="865"/>
      <c r="EC187" s="865"/>
      <c r="ED187" s="865"/>
      <c r="EE187" s="865"/>
      <c r="EF187" s="865"/>
      <c r="EG187" s="865"/>
      <c r="EH187" s="872"/>
      <c r="EI187" s="872"/>
      <c r="EJ187" s="862"/>
      <c r="EK187" s="862"/>
      <c r="EL187" s="865">
        <f t="shared" ref="EL187" si="131">IF(OR(CU186=99.9,CU186=""),0,1)</f>
        <v>0</v>
      </c>
      <c r="EM187" s="865"/>
      <c r="EN187" s="865">
        <f>IF(入力3!AF97=" ",0,1)</f>
        <v>0</v>
      </c>
      <c r="EO187" s="865">
        <f>IF(EL187+EN187=0,0,1)</f>
        <v>0</v>
      </c>
      <c r="EP187" s="835"/>
      <c r="EQ187" s="835"/>
      <c r="ER187" s="835"/>
      <c r="ES187" s="835"/>
      <c r="ET187" s="835"/>
      <c r="EU187" s="835"/>
      <c r="EV187" s="835"/>
      <c r="EW187" s="835"/>
      <c r="EX187" s="835"/>
      <c r="EY187" s="835"/>
      <c r="EZ187" s="835"/>
      <c r="FA187" s="835"/>
      <c r="FB187" s="835"/>
      <c r="FC187" s="835"/>
      <c r="FD187" s="835"/>
      <c r="FE187" s="835"/>
      <c r="FF187" s="835"/>
      <c r="FG187" s="835"/>
      <c r="FH187" s="835"/>
      <c r="FI187" s="835"/>
      <c r="FJ187" s="835"/>
      <c r="FK187" s="835"/>
      <c r="FL187" s="835"/>
      <c r="FM187" s="835"/>
      <c r="FN187" s="835"/>
      <c r="FO187" s="835"/>
      <c r="FP187" s="835"/>
      <c r="FQ187" s="835"/>
      <c r="FR187" s="835"/>
      <c r="FS187" s="835"/>
      <c r="FT187" s="835"/>
      <c r="FU187" s="835"/>
      <c r="FV187" s="835"/>
      <c r="FW187" s="835"/>
      <c r="FX187" s="835"/>
      <c r="FY187" s="835"/>
      <c r="FZ187" s="835"/>
      <c r="GA187" s="835"/>
      <c r="GB187" s="835"/>
      <c r="GC187" s="835"/>
      <c r="GD187" s="835"/>
      <c r="GE187" s="835"/>
      <c r="GF187" s="835"/>
      <c r="GG187" s="835"/>
      <c r="GH187" s="835"/>
      <c r="GI187" s="835"/>
    </row>
    <row r="188" spans="1:191" s="892" customFormat="1" ht="12" customHeight="1">
      <c r="A188" s="1230"/>
      <c r="B188" s="1232">
        <v>8</v>
      </c>
      <c r="C188" s="1234">
        <v>6</v>
      </c>
      <c r="D188" s="1236"/>
      <c r="E188" s="1237"/>
      <c r="F188" s="1237"/>
      <c r="G188" s="1237"/>
      <c r="H188" s="1237"/>
      <c r="I188" s="1237"/>
      <c r="J188" s="1237"/>
      <c r="K188" s="1256" t="str">
        <f>IF(TRIM(入力1!A188)&lt;&gt;"",入力1!A188,"")</f>
        <v/>
      </c>
      <c r="L188" s="1258">
        <f>IF(TRIM(入力1!B188)&lt;&gt;"",入力1!B188,"")</f>
        <v>8</v>
      </c>
      <c r="M188" s="1260">
        <f>C188</f>
        <v>6</v>
      </c>
      <c r="N188" s="1184"/>
      <c r="O188" s="1262"/>
      <c r="P188" s="1262"/>
      <c r="Q188" s="1264"/>
      <c r="R188" s="1265"/>
      <c r="S188" s="1254"/>
      <c r="T188" s="1282"/>
      <c r="U188" s="1283"/>
      <c r="V188" s="1272"/>
      <c r="W188" s="1273"/>
      <c r="X188" s="1272"/>
      <c r="Y188" s="1273"/>
      <c r="Z188" s="1272"/>
      <c r="AA188" s="1273"/>
      <c r="AB188" s="1276"/>
      <c r="AC188" s="1277"/>
      <c r="AD188" s="1277"/>
      <c r="AE188" s="1278"/>
      <c r="AF188" s="1217"/>
      <c r="AG188" s="1218"/>
      <c r="AH188" s="1218"/>
      <c r="AI188" s="1219"/>
      <c r="AJ188" s="1217"/>
      <c r="AK188" s="1218"/>
      <c r="AL188" s="1218"/>
      <c r="AM188" s="1219"/>
      <c r="AN188" s="1217"/>
      <c r="AO188" s="1218"/>
      <c r="AP188" s="1218"/>
      <c r="AQ188" s="1219"/>
      <c r="AR188" s="1240"/>
      <c r="AS188" s="1241"/>
      <c r="AT188" s="1241"/>
      <c r="AU188" s="1241"/>
      <c r="AV188" s="1242"/>
      <c r="AW188" s="1188"/>
      <c r="AX188" s="1189"/>
      <c r="AY188" s="1189"/>
      <c r="AZ188" s="1189"/>
      <c r="BA188" s="1189"/>
      <c r="BB188" s="1189"/>
      <c r="BC188" s="1190"/>
      <c r="BD188" s="1188"/>
      <c r="BE188" s="1189"/>
      <c r="BF188" s="1189"/>
      <c r="BG188" s="1189"/>
      <c r="BH188" s="1189"/>
      <c r="BI188" s="1189"/>
      <c r="BJ188" s="1190"/>
      <c r="BK188" s="1077" t="str">
        <f>IF(TRIM(入力2!AL186)&lt;&gt;"",IF(入力2!AL186&gt;=100000,MID(TEXT(入力2!AL186,"000000"),1,1),""),"")</f>
        <v/>
      </c>
      <c r="BL188" s="1063" t="str">
        <f>IF(TRIM(入力2!AL186)&lt;&gt;"",IF(入力2!AL186&gt;=10000,MID(TEXT(入力2!AL186,"000000"),2,1),""),"")</f>
        <v/>
      </c>
      <c r="BM188" s="1063" t="str">
        <f>IF(TRIM(入力2!AL186)&lt;&gt;"",IF(入力2!AL186&gt;=1000,MID(TEXT(入力2!AL186,"000000"),3,1),""),"")</f>
        <v/>
      </c>
      <c r="BN188" s="1063" t="str">
        <f>IF(TRIM(入力2!AL186)&lt;&gt;"",IF(入力2!AL186&gt;=100,MID(TEXT(入力2!AL186,"000000"),4,1),""),"")</f>
        <v/>
      </c>
      <c r="BO188" s="1063" t="str">
        <f>IF(TRIM(入力2!AL186)&lt;&gt;"",IF(入力2!AL186&gt;=10,MID(TEXT(入力2!AL186,"000000"),5,1),""),"")</f>
        <v/>
      </c>
      <c r="BP188" s="1079" t="str">
        <f>IF(TRIM(入力2!AL186)&lt;&gt;"",IF(入力2!AL186&gt;=0,MID(TEXT(入力2!AL186,"000000"),6,1),""),"0")</f>
        <v>0</v>
      </c>
      <c r="BQ188" s="1077" t="str">
        <f>IF(TRIM(入力2!AM186)&lt;&gt;"",IF(入力2!AM186&gt;=100000,MID(TEXT(入力2!AM186,"000000"),1,1),""),"")</f>
        <v/>
      </c>
      <c r="BR188" s="1063" t="str">
        <f>IF(TRIM(入力2!AM186)&lt;&gt;"",IF(入力2!AM186&gt;=10000,MID(TEXT(入力2!AM186,"000000"),2,1),""),"")</f>
        <v/>
      </c>
      <c r="BS188" s="1063" t="str">
        <f>IF(TRIM(入力2!AM186)&lt;&gt;"",IF(入力2!AM186&gt;=1000,MID(TEXT(入力2!AM186,"000000"),3,1),""),"")</f>
        <v/>
      </c>
      <c r="BT188" s="1063" t="str">
        <f>IF(TRIM(入力2!AM186)&lt;&gt;"",IF(入力2!AM186&gt;=100,MID(TEXT(入力2!AM186,"000000"),4,1),""),"")</f>
        <v/>
      </c>
      <c r="BU188" s="1063" t="str">
        <f>IF(TRIM(入力2!AM186)&lt;&gt;"",IF(入力2!AM186&gt;=10,MID(TEXT(入力2!AM186,"000000"),5,1),""),"")</f>
        <v/>
      </c>
      <c r="BV188" s="1079" t="str">
        <f>IF(TRIM(入力2!AM186)&lt;&gt;"",IF(入力2!AM186&gt;=0,MID(TEXT(入力2!AM186,"000000"),6,1),""),"0")</f>
        <v>0</v>
      </c>
      <c r="BW188" s="1095" t="str">
        <f>IF(TRIM(SUM(入力2!AJ186:AK186))&lt;&gt;"",IF(SUM(入力2!AJ186:AK186)&gt;=100000,MID(TEXT(SUM(入力2!AJ186:AK186),"000000"),1,1),""),"")</f>
        <v/>
      </c>
      <c r="BX188" s="1063" t="str">
        <f>IF(TRIM(SUM(入力2!AJ186:AK186))&lt;&gt;"",IF(SUM(入力2!AJ186:AK186)&gt;=10000,MID(TEXT(SUM(入力2!AJ186:AK186),"000000"),2,1),""),"")</f>
        <v/>
      </c>
      <c r="BY188" s="1063" t="str">
        <f>IF(TRIM(SUM(入力2!AJ186:AK186))&lt;&gt;"",IF(SUM(入力2!AJ186:AK186)&gt;=1000,MID(TEXT(SUM(入力2!AJ186:AK186),"000000"),3,1),""),"")</f>
        <v/>
      </c>
      <c r="BZ188" s="1063" t="str">
        <f>IF(TRIM(SUM(入力2!AJ186:AK186))&lt;&gt;"",IF(SUM(入力2!AJ186:AK186)&gt;=100,MID(TEXT(SUM(入力2!AJ186:AK186),"000000"),4,1),""),"")</f>
        <v/>
      </c>
      <c r="CA188" s="1063" t="str">
        <f>IF(TRIM(SUM(入力2!AJ186:AK186))&lt;&gt;"",IF(SUM(入力2!AJ186:AK186)&gt;=10,MID(TEXT(SUM(入力2!AJ186:AK186),"000000"),5,1),""),"")</f>
        <v/>
      </c>
      <c r="CB188" s="1109" t="str">
        <f>IF(TRIM(SUM(入力2!AJ186:AK186))&lt;&gt;"",IF(SUM(入力2!AJ186:AK186)&gt;=0,MID(TEXT(SUM(入力2!AJ186:AK186),"000000"),6,1),""),"0")</f>
        <v>0</v>
      </c>
      <c r="CC188" s="1095" t="str">
        <f>IF(TRIM(入力3!$AF98)&lt;&gt;"",IF(入力3!$AF98&gt;=10000000,MID(TEXT(入力3!$AF98,"00000000"),1,1),""),"")</f>
        <v/>
      </c>
      <c r="CD188" s="1097" t="str">
        <f>IF(TRIM(入力3!$AF98)&lt;&gt;"",IF(入力3!$AF98&gt;=1000000,MID(TEXT(入力3!$AF98,"00000000"),2,1),""),"")</f>
        <v/>
      </c>
      <c r="CE188" s="1059" t="str">
        <f>IF(TRIM(入力3!$AF98)&lt;&gt;"",IF(入力3!$AF98&gt;=100000,MID(TEXT(入力3!$AF98,"00000000"),3,1),""),"")</f>
        <v/>
      </c>
      <c r="CF188" s="1059" t="str">
        <f>IF(TRIM(入力3!$AF98)&lt;&gt;"",IF(入力3!$AF98&gt;=10000,MID(TEXT(入力3!$AF98,"00000000"),4,1),""),"")</f>
        <v/>
      </c>
      <c r="CG188" s="1059" t="str">
        <f>IF(TRIM(入力3!$AF98)&lt;&gt;"",IF(入力3!$AF98&gt;=1000,MID(TEXT(入力3!$AF98,"00000000"),5,1),""),"")</f>
        <v/>
      </c>
      <c r="CH188" s="1059" t="str">
        <f>IF(TRIM(入力3!$AF98)&lt;&gt;"",IF(入力3!$AF98&gt;=100,MID(TEXT(入力3!$AF98,"00000000"),6,1),""),"")</f>
        <v/>
      </c>
      <c r="CI188" s="1059" t="str">
        <f>IF(TRIM(入力3!$AF98)&lt;&gt;"",IF(入力3!$AF98&gt;=10,MID(TEXT(入力3!$AF98,"00000000"),7,1),""),"")</f>
        <v/>
      </c>
      <c r="CJ188" s="1093" t="str">
        <f>IF(TRIM(入力3!$AF98)&lt;&gt;"",IF(入力3!$AF98&gt;=1,MID(TEXT(入力3!$AF98,"00000000"),8,1),""),"0")</f>
        <v>0</v>
      </c>
      <c r="CK188" s="1060" t="str">
        <f>IF(TRIM(SUMIF(入力3!$AA$9:$AE$9,"インフレ手当",入力3!AA98:AE98))&lt;&gt;"",IF(SUMIF(入力3!$AA$9:$AE$9,"インフレ手当",入力3!AA98:AE98)&gt;=1000000,MID(TEXT(SUMIF(入力3!$AA$9:$AE$9,"インフレ手当",入力3!AA98:AE98),"00000000"),2,1),""),"")</f>
        <v/>
      </c>
      <c r="CL188" s="1059" t="str">
        <f>IF(TRIM(SUMIF(入力3!$AA$9:$AE$9,"インフレ手当",入力3!AA98:AE98))&lt;&gt;"",IF(SUMIF(入力3!$AA$9:$AE$9,"インフレ手当",入力3!AA98:AE98)&gt;=100000,MID(TEXT(SUMIF(入力3!$AA$9:$AE$9,"インフレ手当",入力3!AA98:AE98),"00000000"),3,1),""),"")</f>
        <v/>
      </c>
      <c r="CM188" s="1059" t="str">
        <f>IF(TRIM(SUMIF(入力3!$AA$9:$AE$9,"インフレ手当",入力3!AA98:AE98))&lt;&gt;"",IF(SUMIF(入力3!$AA$9:$AE$9,"インフレ手当",入力3!AA98:AE98)&gt;=10000,MID(TEXT(SUMIF(入力3!$AA$9:$AE$9,"インフレ手当",入力3!AA98:AE98),"00000000"),4,1),""),"")</f>
        <v/>
      </c>
      <c r="CN188" s="1059" t="str">
        <f>IF(TRIM(SUMIF(入力3!$AA$9:$AE$9,"インフレ手当",入力3!AA98:AE98))&lt;&gt;"",IF(SUMIF(入力3!$AA$9:$AE$9,"インフレ手当",入力3!AA98:AE98)&gt;=1000,MID(TEXT(SUMIF(入力3!$AA$9:$AE$9,"インフレ手当",入力3!AA98:AE98),"00000000"),5,1),""),"")</f>
        <v/>
      </c>
      <c r="CO188" s="1059" t="str">
        <f>IF(TRIM(SUMIF(入力3!$AA$9:$AE$9,"インフレ手当",入力3!AA98:AE98))&lt;&gt;"",IF(SUMIF(入力3!$AA$9:$AE$9,"インフレ手当",入力3!AA98:AE98)&gt;=100,MID(TEXT(SUMIF(入力3!$AA$9:$AE$9,"インフレ手当",入力3!AA98:AE98),"00000000"),6,1),""),"")</f>
        <v/>
      </c>
      <c r="CP188" s="1059" t="str">
        <f>IF(TRIM(SUMIF(入力3!$AA$9:$AE$9,"インフレ手当",入力3!AA98:AE98))&lt;&gt;"",IF(SUMIF(入力3!$AA$9:$AE$9,"インフレ手当",入力3!AA98:AE98)&gt;=10,MID(TEXT(SUMIF(入力3!$AA$9:$AE$9,"インフレ手当",入力3!AA98:AE98),"00000000"),7,1),""),"")</f>
        <v/>
      </c>
      <c r="CQ188" s="1076" t="str">
        <f>IF(TRIM(SUMIF(入力3!$AA$9:$AE$9,"インフレ手当",入力3!AA98:AE98))&lt;&gt;"",IF(SUMIF(入力3!$AA$9:$AE$9,"インフレ手当",入力3!AA98:AE98)&gt;=1,MID(TEXT(SUMIF(入力3!$AA$9:$AE$9,"インフレ手当",入力3!AA98:AE98),"00000000"),8,1),""),"0")</f>
        <v/>
      </c>
      <c r="CR188" s="1077" t="str">
        <f>IF(EO189=0,"-",IF(TRIM(入力3!Z98)&lt;&gt;"",IF(入力3!Z98&gt;=100,MID(TEXT(入力3!Z98,"000"),1,1),""),"-"))</f>
        <v>-</v>
      </c>
      <c r="CS188" s="1063" t="str">
        <f>IF(EO189=0,"-",IF(TRIM(入力3!Z98)&lt;&gt;"",IF(入力3!Z98&gt;=10,MID(TEXT(入力3!Z98,"000"),2,1),""),"-"))</f>
        <v>-</v>
      </c>
      <c r="CT188" s="1079" t="str">
        <f>IF(EO189=0,"-",IF(TRIM(入力3!Z98)&lt;&gt;"",IF(入力3!Z98&gt;=1,MID(TEXT(入力3!Z98,"000"),3,1),""),"-"))</f>
        <v>-</v>
      </c>
      <c r="CU188" s="1067"/>
      <c r="CV188" s="1068"/>
      <c r="CW188" s="1069"/>
      <c r="CX188" s="1205"/>
      <c r="CY188" s="1206"/>
      <c r="CZ188" s="1207"/>
      <c r="DA188" s="1188"/>
      <c r="DB188" s="1189"/>
      <c r="DC188" s="1189"/>
      <c r="DD188" s="1189"/>
      <c r="DE188" s="1190"/>
      <c r="DF188" s="1184"/>
      <c r="DG188" s="1188"/>
      <c r="DH188" s="1189"/>
      <c r="DI188" s="1189"/>
      <c r="DJ188" s="1190"/>
      <c r="DK188" s="1184"/>
      <c r="DL188" s="1188"/>
      <c r="DM188" s="1189"/>
      <c r="DN188" s="1189"/>
      <c r="DO188" s="1189"/>
      <c r="DP188" s="1190"/>
      <c r="DQ188" s="1184"/>
      <c r="DR188" s="1188"/>
      <c r="DS188" s="1189"/>
      <c r="DT188" s="1189"/>
      <c r="DU188" s="1189"/>
      <c r="DV188" s="1189"/>
      <c r="DW188" s="1026"/>
      <c r="DX188" s="865"/>
      <c r="DY188" s="865"/>
      <c r="DZ188" s="865"/>
      <c r="EA188" s="865"/>
      <c r="EB188" s="865"/>
      <c r="EC188" s="865"/>
      <c r="ED188" s="865"/>
      <c r="EE188" s="865"/>
      <c r="EF188" s="865"/>
      <c r="EG188" s="865"/>
      <c r="EH188" s="872"/>
      <c r="EI188" s="872"/>
      <c r="EJ188" s="862"/>
      <c r="EK188" s="862"/>
      <c r="EL188" s="865"/>
      <c r="EM188" s="865"/>
      <c r="EN188" s="865"/>
      <c r="EO188" s="865"/>
      <c r="EP188" s="835"/>
      <c r="EQ188" s="835"/>
      <c r="ER188" s="835"/>
      <c r="ES188" s="835"/>
      <c r="ET188" s="835"/>
      <c r="EU188" s="835"/>
      <c r="EV188" s="835"/>
      <c r="EW188" s="835"/>
      <c r="EX188" s="835"/>
      <c r="EY188" s="835"/>
      <c r="EZ188" s="835"/>
      <c r="FA188" s="835"/>
      <c r="FB188" s="835"/>
      <c r="FC188" s="835"/>
      <c r="FD188" s="835"/>
      <c r="FE188" s="835"/>
      <c r="FF188" s="835"/>
      <c r="FG188" s="835"/>
      <c r="FH188" s="835"/>
      <c r="FI188" s="835"/>
      <c r="FJ188" s="835"/>
      <c r="FK188" s="835"/>
      <c r="FL188" s="835"/>
      <c r="FM188" s="835"/>
      <c r="FN188" s="835"/>
      <c r="FO188" s="835"/>
      <c r="FP188" s="835"/>
      <c r="FQ188" s="835"/>
      <c r="FR188" s="835"/>
      <c r="FS188" s="835"/>
      <c r="FT188" s="835"/>
      <c r="FU188" s="835"/>
      <c r="FV188" s="835"/>
      <c r="FW188" s="835"/>
      <c r="FX188" s="835"/>
      <c r="FY188" s="835"/>
      <c r="FZ188" s="835"/>
      <c r="GA188" s="835"/>
      <c r="GB188" s="835"/>
      <c r="GC188" s="835"/>
      <c r="GD188" s="835"/>
      <c r="GE188" s="835"/>
      <c r="GF188" s="835"/>
      <c r="GG188" s="835"/>
      <c r="GH188" s="835"/>
      <c r="GI188" s="835"/>
    </row>
    <row r="189" spans="1:191" s="892" customFormat="1" ht="12" customHeight="1">
      <c r="A189" s="1231"/>
      <c r="B189" s="1233"/>
      <c r="C189" s="1235"/>
      <c r="D189" s="1238"/>
      <c r="E189" s="1239"/>
      <c r="F189" s="1239"/>
      <c r="G189" s="1239"/>
      <c r="H189" s="1239"/>
      <c r="I189" s="1239"/>
      <c r="J189" s="1239"/>
      <c r="K189" s="1256"/>
      <c r="L189" s="1258"/>
      <c r="M189" s="1279"/>
      <c r="N189" s="1199"/>
      <c r="O189" s="1262"/>
      <c r="P189" s="1262"/>
      <c r="Q189" s="1280"/>
      <c r="R189" s="1281"/>
      <c r="S189" s="1294"/>
      <c r="T189" s="1282"/>
      <c r="U189" s="1283"/>
      <c r="V189" s="1284"/>
      <c r="W189" s="1285"/>
      <c r="X189" s="1284"/>
      <c r="Y189" s="1285"/>
      <c r="Z189" s="1284"/>
      <c r="AA189" s="1285"/>
      <c r="AB189" s="1227"/>
      <c r="AC189" s="1289"/>
      <c r="AD189" s="1289"/>
      <c r="AE189" s="1290"/>
      <c r="AF189" s="1286"/>
      <c r="AG189" s="1287"/>
      <c r="AH189" s="1287"/>
      <c r="AI189" s="1288"/>
      <c r="AJ189" s="1286"/>
      <c r="AK189" s="1287"/>
      <c r="AL189" s="1287"/>
      <c r="AM189" s="1288"/>
      <c r="AN189" s="1286"/>
      <c r="AO189" s="1287"/>
      <c r="AP189" s="1287"/>
      <c r="AQ189" s="1288"/>
      <c r="AR189" s="1291"/>
      <c r="AS189" s="1292"/>
      <c r="AT189" s="1292"/>
      <c r="AU189" s="1292"/>
      <c r="AV189" s="1293"/>
      <c r="AW189" s="1196"/>
      <c r="AX189" s="1197"/>
      <c r="AY189" s="1197"/>
      <c r="AZ189" s="1197"/>
      <c r="BA189" s="1197"/>
      <c r="BB189" s="1197"/>
      <c r="BC189" s="1198"/>
      <c r="BD189" s="1196"/>
      <c r="BE189" s="1197"/>
      <c r="BF189" s="1197"/>
      <c r="BG189" s="1197"/>
      <c r="BH189" s="1197"/>
      <c r="BI189" s="1197"/>
      <c r="BJ189" s="1198"/>
      <c r="BK189" s="1078"/>
      <c r="BL189" s="1064"/>
      <c r="BM189" s="1064"/>
      <c r="BN189" s="1064"/>
      <c r="BO189" s="1064"/>
      <c r="BP189" s="1080"/>
      <c r="BQ189" s="1078"/>
      <c r="BR189" s="1064"/>
      <c r="BS189" s="1064"/>
      <c r="BT189" s="1064"/>
      <c r="BU189" s="1064"/>
      <c r="BV189" s="1080"/>
      <c r="BW189" s="1096"/>
      <c r="BX189" s="1064"/>
      <c r="BY189" s="1064"/>
      <c r="BZ189" s="1064"/>
      <c r="CA189" s="1064"/>
      <c r="CB189" s="1110"/>
      <c r="CC189" s="1096"/>
      <c r="CD189" s="1098"/>
      <c r="CE189" s="1059"/>
      <c r="CF189" s="1059"/>
      <c r="CG189" s="1059"/>
      <c r="CH189" s="1059"/>
      <c r="CI189" s="1059"/>
      <c r="CJ189" s="1093"/>
      <c r="CK189" s="1060"/>
      <c r="CL189" s="1059"/>
      <c r="CM189" s="1059"/>
      <c r="CN189" s="1059"/>
      <c r="CO189" s="1059"/>
      <c r="CP189" s="1059"/>
      <c r="CQ189" s="1076"/>
      <c r="CR189" s="1078"/>
      <c r="CS189" s="1064"/>
      <c r="CT189" s="1080"/>
      <c r="CU189" s="1070"/>
      <c r="CV189" s="1071"/>
      <c r="CW189" s="1072"/>
      <c r="CX189" s="1208"/>
      <c r="CY189" s="1209"/>
      <c r="CZ189" s="1210"/>
      <c r="DA189" s="1196"/>
      <c r="DB189" s="1197"/>
      <c r="DC189" s="1197"/>
      <c r="DD189" s="1197"/>
      <c r="DE189" s="1198"/>
      <c r="DF189" s="1199"/>
      <c r="DG189" s="1196"/>
      <c r="DH189" s="1197"/>
      <c r="DI189" s="1197"/>
      <c r="DJ189" s="1198"/>
      <c r="DK189" s="1199"/>
      <c r="DL189" s="1196"/>
      <c r="DM189" s="1197"/>
      <c r="DN189" s="1197"/>
      <c r="DO189" s="1197"/>
      <c r="DP189" s="1198"/>
      <c r="DQ189" s="1199"/>
      <c r="DR189" s="1196"/>
      <c r="DS189" s="1197"/>
      <c r="DT189" s="1197"/>
      <c r="DU189" s="1197"/>
      <c r="DV189" s="1197"/>
      <c r="DW189" s="1026"/>
      <c r="DX189" s="865"/>
      <c r="DY189" s="865"/>
      <c r="DZ189" s="865"/>
      <c r="EA189" s="865"/>
      <c r="EB189" s="865"/>
      <c r="EC189" s="865"/>
      <c r="ED189" s="865"/>
      <c r="EE189" s="865"/>
      <c r="EF189" s="865"/>
      <c r="EG189" s="865"/>
      <c r="EH189" s="872"/>
      <c r="EI189" s="872"/>
      <c r="EJ189" s="862"/>
      <c r="EK189" s="862"/>
      <c r="EL189" s="865">
        <f t="shared" ref="EL189" si="132">IF(OR(CU188=99.9,CU188=""),0,1)</f>
        <v>0</v>
      </c>
      <c r="EM189" s="865"/>
      <c r="EN189" s="865">
        <f>IF(入力3!AF98=" ",0,1)</f>
        <v>0</v>
      </c>
      <c r="EO189" s="865">
        <f>IF(EL189+EN189=0,0,1)</f>
        <v>0</v>
      </c>
      <c r="EP189" s="835"/>
      <c r="EQ189" s="835"/>
      <c r="ER189" s="835"/>
      <c r="ES189" s="835"/>
      <c r="ET189" s="835"/>
      <c r="EU189" s="835"/>
      <c r="EV189" s="835"/>
      <c r="EW189" s="835"/>
      <c r="EX189" s="835"/>
      <c r="EY189" s="835"/>
      <c r="EZ189" s="835"/>
      <c r="FA189" s="835"/>
      <c r="FB189" s="835"/>
      <c r="FC189" s="835"/>
      <c r="FD189" s="835"/>
      <c r="FE189" s="835"/>
      <c r="FF189" s="835"/>
      <c r="FG189" s="835"/>
      <c r="FH189" s="835"/>
      <c r="FI189" s="835"/>
      <c r="FJ189" s="835"/>
      <c r="FK189" s="835"/>
      <c r="FL189" s="835"/>
      <c r="FM189" s="835"/>
      <c r="FN189" s="835"/>
      <c r="FO189" s="835"/>
      <c r="FP189" s="835"/>
      <c r="FQ189" s="835"/>
      <c r="FR189" s="835"/>
      <c r="FS189" s="835"/>
      <c r="FT189" s="835"/>
      <c r="FU189" s="835"/>
      <c r="FV189" s="835"/>
      <c r="FW189" s="835"/>
      <c r="FX189" s="835"/>
      <c r="FY189" s="835"/>
      <c r="FZ189" s="835"/>
      <c r="GA189" s="835"/>
      <c r="GB189" s="835"/>
      <c r="GC189" s="835"/>
      <c r="GD189" s="835"/>
      <c r="GE189" s="835"/>
      <c r="GF189" s="835"/>
      <c r="GG189" s="835"/>
      <c r="GH189" s="835"/>
      <c r="GI189" s="835"/>
    </row>
    <row r="190" spans="1:191" s="892" customFormat="1" ht="12" customHeight="1">
      <c r="A190" s="1230"/>
      <c r="B190" s="1232">
        <v>8</v>
      </c>
      <c r="C190" s="1234">
        <v>7</v>
      </c>
      <c r="D190" s="1236"/>
      <c r="E190" s="1237"/>
      <c r="F190" s="1237"/>
      <c r="G190" s="1237"/>
      <c r="H190" s="1237"/>
      <c r="I190" s="1237"/>
      <c r="J190" s="1237"/>
      <c r="K190" s="1256" t="str">
        <f>IF(TRIM(入力1!A190)&lt;&gt;"",入力1!A190,"")</f>
        <v/>
      </c>
      <c r="L190" s="1258">
        <f>IF(TRIM(入力1!B190)&lt;&gt;"",入力1!B190,"")</f>
        <v>8</v>
      </c>
      <c r="M190" s="1260">
        <f>C190</f>
        <v>7</v>
      </c>
      <c r="N190" s="1184"/>
      <c r="O190" s="1262"/>
      <c r="P190" s="1262"/>
      <c r="Q190" s="1264"/>
      <c r="R190" s="1265"/>
      <c r="S190" s="1254"/>
      <c r="T190" s="1282"/>
      <c r="U190" s="1283"/>
      <c r="V190" s="1272"/>
      <c r="W190" s="1273"/>
      <c r="X190" s="1272"/>
      <c r="Y190" s="1273"/>
      <c r="Z190" s="1272"/>
      <c r="AA190" s="1273"/>
      <c r="AB190" s="1276"/>
      <c r="AC190" s="1277"/>
      <c r="AD190" s="1277"/>
      <c r="AE190" s="1278"/>
      <c r="AF190" s="1217"/>
      <c r="AG190" s="1218"/>
      <c r="AH190" s="1218"/>
      <c r="AI190" s="1219"/>
      <c r="AJ190" s="1217"/>
      <c r="AK190" s="1218"/>
      <c r="AL190" s="1218"/>
      <c r="AM190" s="1219"/>
      <c r="AN190" s="1217"/>
      <c r="AO190" s="1218"/>
      <c r="AP190" s="1218"/>
      <c r="AQ190" s="1219"/>
      <c r="AR190" s="1240"/>
      <c r="AS190" s="1241"/>
      <c r="AT190" s="1241"/>
      <c r="AU190" s="1241"/>
      <c r="AV190" s="1242"/>
      <c r="AW190" s="1188"/>
      <c r="AX190" s="1189"/>
      <c r="AY190" s="1189"/>
      <c r="AZ190" s="1189"/>
      <c r="BA190" s="1189"/>
      <c r="BB190" s="1189"/>
      <c r="BC190" s="1190"/>
      <c r="BD190" s="1188"/>
      <c r="BE190" s="1189"/>
      <c r="BF190" s="1189"/>
      <c r="BG190" s="1189"/>
      <c r="BH190" s="1189"/>
      <c r="BI190" s="1189"/>
      <c r="BJ190" s="1190"/>
      <c r="BK190" s="1077" t="str">
        <f>IF(TRIM(入力2!AL188)&lt;&gt;"",IF(入力2!AL188&gt;=100000,MID(TEXT(入力2!AL188,"000000"),1,1),""),"")</f>
        <v/>
      </c>
      <c r="BL190" s="1063" t="str">
        <f>IF(TRIM(入力2!AL188)&lt;&gt;"",IF(入力2!AL188&gt;=10000,MID(TEXT(入力2!AL188,"000000"),2,1),""),"")</f>
        <v/>
      </c>
      <c r="BM190" s="1063" t="str">
        <f>IF(TRIM(入力2!AL188)&lt;&gt;"",IF(入力2!AL188&gt;=1000,MID(TEXT(入力2!AL188,"000000"),3,1),""),"")</f>
        <v/>
      </c>
      <c r="BN190" s="1063" t="str">
        <f>IF(TRIM(入力2!AL188)&lt;&gt;"",IF(入力2!AL188&gt;=100,MID(TEXT(入力2!AL188,"000000"),4,1),""),"")</f>
        <v/>
      </c>
      <c r="BO190" s="1063" t="str">
        <f>IF(TRIM(入力2!AL188)&lt;&gt;"",IF(入力2!AL188&gt;=10,MID(TEXT(入力2!AL188,"000000"),5,1),""),"")</f>
        <v/>
      </c>
      <c r="BP190" s="1079" t="str">
        <f>IF(TRIM(入力2!AL188)&lt;&gt;"",IF(入力2!AL188&gt;=0,MID(TEXT(入力2!AL188,"000000"),6,1),""),"0")</f>
        <v>0</v>
      </c>
      <c r="BQ190" s="1077" t="str">
        <f>IF(TRIM(入力2!AM188)&lt;&gt;"",IF(入力2!AM188&gt;=100000,MID(TEXT(入力2!AM188,"000000"),1,1),""),"")</f>
        <v/>
      </c>
      <c r="BR190" s="1063" t="str">
        <f>IF(TRIM(入力2!AM188)&lt;&gt;"",IF(入力2!AM188&gt;=10000,MID(TEXT(入力2!AM188,"000000"),2,1),""),"")</f>
        <v/>
      </c>
      <c r="BS190" s="1063" t="str">
        <f>IF(TRIM(入力2!AM188)&lt;&gt;"",IF(入力2!AM188&gt;=1000,MID(TEXT(入力2!AM188,"000000"),3,1),""),"")</f>
        <v/>
      </c>
      <c r="BT190" s="1063" t="str">
        <f>IF(TRIM(入力2!AM188)&lt;&gt;"",IF(入力2!AM188&gt;=100,MID(TEXT(入力2!AM188,"000000"),4,1),""),"")</f>
        <v/>
      </c>
      <c r="BU190" s="1063" t="str">
        <f>IF(TRIM(入力2!AM188)&lt;&gt;"",IF(入力2!AM188&gt;=10,MID(TEXT(入力2!AM188,"000000"),5,1),""),"")</f>
        <v/>
      </c>
      <c r="BV190" s="1079" t="str">
        <f>IF(TRIM(入力2!AM188)&lt;&gt;"",IF(入力2!AM188&gt;=0,MID(TEXT(入力2!AM188,"000000"),6,1),""),"0")</f>
        <v>0</v>
      </c>
      <c r="BW190" s="1095" t="str">
        <f>IF(TRIM(SUM(入力2!AJ188:AK188))&lt;&gt;"",IF(SUM(入力2!AJ188:AK188)&gt;=100000,MID(TEXT(SUM(入力2!AJ188:AK188),"000000"),1,1),""),"")</f>
        <v/>
      </c>
      <c r="BX190" s="1063" t="str">
        <f>IF(TRIM(SUM(入力2!AJ188:AK188))&lt;&gt;"",IF(SUM(入力2!AJ188:AK188)&gt;=10000,MID(TEXT(SUM(入力2!AJ188:AK188),"000000"),2,1),""),"")</f>
        <v/>
      </c>
      <c r="BY190" s="1063" t="str">
        <f>IF(TRIM(SUM(入力2!AJ188:AK188))&lt;&gt;"",IF(SUM(入力2!AJ188:AK188)&gt;=1000,MID(TEXT(SUM(入力2!AJ188:AK188),"000000"),3,1),""),"")</f>
        <v/>
      </c>
      <c r="BZ190" s="1063" t="str">
        <f>IF(TRIM(SUM(入力2!AJ188:AK188))&lt;&gt;"",IF(SUM(入力2!AJ188:AK188)&gt;=100,MID(TEXT(SUM(入力2!AJ188:AK188),"000000"),4,1),""),"")</f>
        <v/>
      </c>
      <c r="CA190" s="1063" t="str">
        <f>IF(TRIM(SUM(入力2!AJ188:AK188))&lt;&gt;"",IF(SUM(入力2!AJ188:AK188)&gt;=10,MID(TEXT(SUM(入力2!AJ188:AK188),"000000"),5,1),""),"")</f>
        <v/>
      </c>
      <c r="CB190" s="1109" t="str">
        <f>IF(TRIM(SUM(入力2!AJ188:AK188))&lt;&gt;"",IF(SUM(入力2!AJ188:AK188)&gt;=0,MID(TEXT(SUM(入力2!AJ188:AK188),"000000"),6,1),""),"0")</f>
        <v>0</v>
      </c>
      <c r="CC190" s="1095" t="str">
        <f>IF(TRIM(入力3!$AF99)&lt;&gt;"",IF(入力3!$AF99&gt;=10000000,MID(TEXT(入力3!$AF99,"00000000"),1,1),""),"")</f>
        <v/>
      </c>
      <c r="CD190" s="1097" t="str">
        <f>IF(TRIM(入力3!$AF99)&lt;&gt;"",IF(入力3!$AF99&gt;=1000000,MID(TEXT(入力3!$AF99,"00000000"),2,1),""),"")</f>
        <v/>
      </c>
      <c r="CE190" s="1059" t="str">
        <f>IF(TRIM(入力3!$AF99)&lt;&gt;"",IF(入力3!$AF99&gt;=100000,MID(TEXT(入力3!$AF99,"00000000"),3,1),""),"")</f>
        <v/>
      </c>
      <c r="CF190" s="1059" t="str">
        <f>IF(TRIM(入力3!$AF99)&lt;&gt;"",IF(入力3!$AF99&gt;=10000,MID(TEXT(入力3!$AF99,"00000000"),4,1),""),"")</f>
        <v/>
      </c>
      <c r="CG190" s="1059" t="str">
        <f>IF(TRIM(入力3!$AF99)&lt;&gt;"",IF(入力3!$AF99&gt;=1000,MID(TEXT(入力3!$AF99,"00000000"),5,1),""),"")</f>
        <v/>
      </c>
      <c r="CH190" s="1059" t="str">
        <f>IF(TRIM(入力3!$AF99)&lt;&gt;"",IF(入力3!$AF99&gt;=100,MID(TEXT(入力3!$AF99,"00000000"),6,1),""),"")</f>
        <v/>
      </c>
      <c r="CI190" s="1059" t="str">
        <f>IF(TRIM(入力3!$AF99)&lt;&gt;"",IF(入力3!$AF99&gt;=10,MID(TEXT(入力3!$AF99,"00000000"),7,1),""),"")</f>
        <v/>
      </c>
      <c r="CJ190" s="1093" t="str">
        <f>IF(TRIM(入力3!$AF99)&lt;&gt;"",IF(入力3!$AF99&gt;=1,MID(TEXT(入力3!$AF99,"00000000"),8,1),""),"0")</f>
        <v>0</v>
      </c>
      <c r="CK190" s="1060" t="str">
        <f>IF(TRIM(SUMIF(入力3!$AA$9:$AE$9,"インフレ手当",入力3!AA99:AE99))&lt;&gt;"",IF(SUMIF(入力3!$AA$9:$AE$9,"インフレ手当",入力3!AA99:AE99)&gt;=1000000,MID(TEXT(SUMIF(入力3!$AA$9:$AE$9,"インフレ手当",入力3!AA99:AE99),"00000000"),2,1),""),"")</f>
        <v/>
      </c>
      <c r="CL190" s="1059" t="str">
        <f>IF(TRIM(SUMIF(入力3!$AA$9:$AE$9,"インフレ手当",入力3!AA99:AE99))&lt;&gt;"",IF(SUMIF(入力3!$AA$9:$AE$9,"インフレ手当",入力3!AA99:AE99)&gt;=100000,MID(TEXT(SUMIF(入力3!$AA$9:$AE$9,"インフレ手当",入力3!AA99:AE99),"00000000"),3,1),""),"")</f>
        <v/>
      </c>
      <c r="CM190" s="1059" t="str">
        <f>IF(TRIM(SUMIF(入力3!$AA$9:$AE$9,"インフレ手当",入力3!AA99:AE99))&lt;&gt;"",IF(SUMIF(入力3!$AA$9:$AE$9,"インフレ手当",入力3!AA99:AE99)&gt;=10000,MID(TEXT(SUMIF(入力3!$AA$9:$AE$9,"インフレ手当",入力3!AA99:AE99),"00000000"),4,1),""),"")</f>
        <v/>
      </c>
      <c r="CN190" s="1059" t="str">
        <f>IF(TRIM(SUMIF(入力3!$AA$9:$AE$9,"インフレ手当",入力3!AA99:AE99))&lt;&gt;"",IF(SUMIF(入力3!$AA$9:$AE$9,"インフレ手当",入力3!AA99:AE99)&gt;=1000,MID(TEXT(SUMIF(入力3!$AA$9:$AE$9,"インフレ手当",入力3!AA99:AE99),"00000000"),5,1),""),"")</f>
        <v/>
      </c>
      <c r="CO190" s="1059" t="str">
        <f>IF(TRIM(SUMIF(入力3!$AA$9:$AE$9,"インフレ手当",入力3!AA99:AE99))&lt;&gt;"",IF(SUMIF(入力3!$AA$9:$AE$9,"インフレ手当",入力3!AA99:AE99)&gt;=100,MID(TEXT(SUMIF(入力3!$AA$9:$AE$9,"インフレ手当",入力3!AA99:AE99),"00000000"),6,1),""),"")</f>
        <v/>
      </c>
      <c r="CP190" s="1059" t="str">
        <f>IF(TRIM(SUMIF(入力3!$AA$9:$AE$9,"インフレ手当",入力3!AA99:AE99))&lt;&gt;"",IF(SUMIF(入力3!$AA$9:$AE$9,"インフレ手当",入力3!AA99:AE99)&gt;=10,MID(TEXT(SUMIF(入力3!$AA$9:$AE$9,"インフレ手当",入力3!AA99:AE99),"00000000"),7,1),""),"")</f>
        <v/>
      </c>
      <c r="CQ190" s="1076" t="str">
        <f>IF(TRIM(SUMIF(入力3!$AA$9:$AE$9,"インフレ手当",入力3!AA99:AE99))&lt;&gt;"",IF(SUMIF(入力3!$AA$9:$AE$9,"インフレ手当",入力3!AA99:AE99)&gt;=1,MID(TEXT(SUMIF(入力3!$AA$9:$AE$9,"インフレ手当",入力3!AA99:AE99),"00000000"),8,1),""),"0")</f>
        <v/>
      </c>
      <c r="CR190" s="1077" t="str">
        <f>IF(EO191=0,"-",IF(TRIM(入力3!Z99)&lt;&gt;"",IF(入力3!Z99&gt;=100,MID(TEXT(入力3!Z99,"000"),1,1),""),"-"))</f>
        <v>-</v>
      </c>
      <c r="CS190" s="1063" t="str">
        <f>IF(EO191=0,"-",IF(TRIM(入力3!Z99)&lt;&gt;"",IF(入力3!Z99&gt;=10,MID(TEXT(入力3!Z99,"000"),2,1),""),"-"))</f>
        <v>-</v>
      </c>
      <c r="CT190" s="1079" t="str">
        <f>IF(EO191=0,"-",IF(TRIM(入力3!Z99)&lt;&gt;"",IF(入力3!Z99&gt;=1,MID(TEXT(入力3!Z99,"000"),3,1),""),"-"))</f>
        <v>-</v>
      </c>
      <c r="CU190" s="1067"/>
      <c r="CV190" s="1068"/>
      <c r="CW190" s="1069"/>
      <c r="CX190" s="1205"/>
      <c r="CY190" s="1206"/>
      <c r="CZ190" s="1207"/>
      <c r="DA190" s="1188"/>
      <c r="DB190" s="1189"/>
      <c r="DC190" s="1189"/>
      <c r="DD190" s="1189"/>
      <c r="DE190" s="1190"/>
      <c r="DF190" s="1184"/>
      <c r="DG190" s="1188"/>
      <c r="DH190" s="1189"/>
      <c r="DI190" s="1189"/>
      <c r="DJ190" s="1190"/>
      <c r="DK190" s="1184"/>
      <c r="DL190" s="1188"/>
      <c r="DM190" s="1189"/>
      <c r="DN190" s="1189"/>
      <c r="DO190" s="1189"/>
      <c r="DP190" s="1190"/>
      <c r="DQ190" s="1184"/>
      <c r="DR190" s="1188"/>
      <c r="DS190" s="1189"/>
      <c r="DT190" s="1189"/>
      <c r="DU190" s="1189"/>
      <c r="DV190" s="1189"/>
      <c r="DW190" s="1026"/>
      <c r="DX190" s="865"/>
      <c r="DY190" s="865"/>
      <c r="DZ190" s="865"/>
      <c r="EA190" s="865"/>
      <c r="EB190" s="865"/>
      <c r="EC190" s="865"/>
      <c r="ED190" s="865"/>
      <c r="EE190" s="865"/>
      <c r="EF190" s="865"/>
      <c r="EG190" s="865"/>
      <c r="EH190" s="872"/>
      <c r="EI190" s="872"/>
      <c r="EJ190" s="862"/>
      <c r="EK190" s="862"/>
      <c r="EL190" s="865"/>
      <c r="EM190" s="865"/>
      <c r="EN190" s="865"/>
      <c r="EO190" s="865"/>
      <c r="EP190" s="835"/>
      <c r="EQ190" s="835"/>
      <c r="ER190" s="835"/>
      <c r="ES190" s="835"/>
      <c r="ET190" s="835"/>
      <c r="EU190" s="835"/>
      <c r="EV190" s="835"/>
      <c r="EW190" s="835"/>
      <c r="EX190" s="835"/>
      <c r="EY190" s="835"/>
      <c r="EZ190" s="835"/>
      <c r="FA190" s="835"/>
      <c r="FB190" s="835"/>
      <c r="FC190" s="835"/>
      <c r="FD190" s="835"/>
      <c r="FE190" s="835"/>
      <c r="FF190" s="835"/>
      <c r="FG190" s="835"/>
      <c r="FH190" s="835"/>
      <c r="FI190" s="835"/>
      <c r="FJ190" s="835"/>
      <c r="FK190" s="835"/>
      <c r="FL190" s="835"/>
      <c r="FM190" s="835"/>
      <c r="FN190" s="835"/>
      <c r="FO190" s="835"/>
      <c r="FP190" s="835"/>
      <c r="FQ190" s="835"/>
      <c r="FR190" s="835"/>
      <c r="FS190" s="835"/>
      <c r="FT190" s="835"/>
      <c r="FU190" s="835"/>
      <c r="FV190" s="835"/>
      <c r="FW190" s="835"/>
      <c r="FX190" s="835"/>
      <c r="FY190" s="835"/>
      <c r="FZ190" s="835"/>
      <c r="GA190" s="835"/>
      <c r="GB190" s="835"/>
      <c r="GC190" s="835"/>
      <c r="GD190" s="835"/>
      <c r="GE190" s="835"/>
      <c r="GF190" s="835"/>
      <c r="GG190" s="835"/>
      <c r="GH190" s="835"/>
      <c r="GI190" s="835"/>
    </row>
    <row r="191" spans="1:191" s="892" customFormat="1" ht="12" customHeight="1">
      <c r="A191" s="1231"/>
      <c r="B191" s="1233"/>
      <c r="C191" s="1235"/>
      <c r="D191" s="1238"/>
      <c r="E191" s="1239"/>
      <c r="F191" s="1239"/>
      <c r="G191" s="1239"/>
      <c r="H191" s="1239"/>
      <c r="I191" s="1239"/>
      <c r="J191" s="1239"/>
      <c r="K191" s="1256"/>
      <c r="L191" s="1258"/>
      <c r="M191" s="1279"/>
      <c r="N191" s="1199"/>
      <c r="O191" s="1262"/>
      <c r="P191" s="1262"/>
      <c r="Q191" s="1280"/>
      <c r="R191" s="1281"/>
      <c r="S191" s="1294"/>
      <c r="T191" s="1282"/>
      <c r="U191" s="1283"/>
      <c r="V191" s="1284"/>
      <c r="W191" s="1285"/>
      <c r="X191" s="1284"/>
      <c r="Y191" s="1285"/>
      <c r="Z191" s="1284"/>
      <c r="AA191" s="1285"/>
      <c r="AB191" s="1227"/>
      <c r="AC191" s="1289"/>
      <c r="AD191" s="1289"/>
      <c r="AE191" s="1290"/>
      <c r="AF191" s="1286"/>
      <c r="AG191" s="1287"/>
      <c r="AH191" s="1287"/>
      <c r="AI191" s="1288"/>
      <c r="AJ191" s="1286"/>
      <c r="AK191" s="1287"/>
      <c r="AL191" s="1287"/>
      <c r="AM191" s="1288"/>
      <c r="AN191" s="1286"/>
      <c r="AO191" s="1287"/>
      <c r="AP191" s="1287"/>
      <c r="AQ191" s="1288"/>
      <c r="AR191" s="1291"/>
      <c r="AS191" s="1292"/>
      <c r="AT191" s="1292"/>
      <c r="AU191" s="1292"/>
      <c r="AV191" s="1293"/>
      <c r="AW191" s="1196"/>
      <c r="AX191" s="1197"/>
      <c r="AY191" s="1197"/>
      <c r="AZ191" s="1197"/>
      <c r="BA191" s="1197"/>
      <c r="BB191" s="1197"/>
      <c r="BC191" s="1198"/>
      <c r="BD191" s="1196"/>
      <c r="BE191" s="1197"/>
      <c r="BF191" s="1197"/>
      <c r="BG191" s="1197"/>
      <c r="BH191" s="1197"/>
      <c r="BI191" s="1197"/>
      <c r="BJ191" s="1198"/>
      <c r="BK191" s="1078"/>
      <c r="BL191" s="1064"/>
      <c r="BM191" s="1064"/>
      <c r="BN191" s="1064"/>
      <c r="BO191" s="1064"/>
      <c r="BP191" s="1080"/>
      <c r="BQ191" s="1078"/>
      <c r="BR191" s="1064"/>
      <c r="BS191" s="1064"/>
      <c r="BT191" s="1064"/>
      <c r="BU191" s="1064"/>
      <c r="BV191" s="1080"/>
      <c r="BW191" s="1096"/>
      <c r="BX191" s="1064"/>
      <c r="BY191" s="1064"/>
      <c r="BZ191" s="1064"/>
      <c r="CA191" s="1064"/>
      <c r="CB191" s="1110"/>
      <c r="CC191" s="1096"/>
      <c r="CD191" s="1098"/>
      <c r="CE191" s="1059"/>
      <c r="CF191" s="1059"/>
      <c r="CG191" s="1059"/>
      <c r="CH191" s="1059"/>
      <c r="CI191" s="1059"/>
      <c r="CJ191" s="1093"/>
      <c r="CK191" s="1060"/>
      <c r="CL191" s="1059"/>
      <c r="CM191" s="1059"/>
      <c r="CN191" s="1059"/>
      <c r="CO191" s="1059"/>
      <c r="CP191" s="1059"/>
      <c r="CQ191" s="1076"/>
      <c r="CR191" s="1078"/>
      <c r="CS191" s="1064"/>
      <c r="CT191" s="1080"/>
      <c r="CU191" s="1070"/>
      <c r="CV191" s="1071"/>
      <c r="CW191" s="1072"/>
      <c r="CX191" s="1208"/>
      <c r="CY191" s="1209"/>
      <c r="CZ191" s="1210"/>
      <c r="DA191" s="1196"/>
      <c r="DB191" s="1197"/>
      <c r="DC191" s="1197"/>
      <c r="DD191" s="1197"/>
      <c r="DE191" s="1198"/>
      <c r="DF191" s="1199"/>
      <c r="DG191" s="1196"/>
      <c r="DH191" s="1197"/>
      <c r="DI191" s="1197"/>
      <c r="DJ191" s="1198"/>
      <c r="DK191" s="1199"/>
      <c r="DL191" s="1196"/>
      <c r="DM191" s="1197"/>
      <c r="DN191" s="1197"/>
      <c r="DO191" s="1197"/>
      <c r="DP191" s="1198"/>
      <c r="DQ191" s="1199"/>
      <c r="DR191" s="1196"/>
      <c r="DS191" s="1197"/>
      <c r="DT191" s="1197"/>
      <c r="DU191" s="1197"/>
      <c r="DV191" s="1197"/>
      <c r="DW191" s="1026"/>
      <c r="DX191" s="865"/>
      <c r="DY191" s="865"/>
      <c r="DZ191" s="865"/>
      <c r="EA191" s="865"/>
      <c r="EB191" s="865"/>
      <c r="EC191" s="865"/>
      <c r="ED191" s="865"/>
      <c r="EE191" s="865"/>
      <c r="EF191" s="865"/>
      <c r="EG191" s="865"/>
      <c r="EH191" s="872"/>
      <c r="EI191" s="872"/>
      <c r="EJ191" s="862"/>
      <c r="EK191" s="862"/>
      <c r="EL191" s="865">
        <f t="shared" ref="EL191" si="133">IF(OR(CU190=99.9,CU190=""),0,1)</f>
        <v>0</v>
      </c>
      <c r="EM191" s="865"/>
      <c r="EN191" s="865">
        <f>IF(入力3!AF99=" ",0,1)</f>
        <v>0</v>
      </c>
      <c r="EO191" s="865">
        <f>IF(EL191+EN191=0,0,1)</f>
        <v>0</v>
      </c>
      <c r="EP191" s="835"/>
      <c r="EQ191" s="835"/>
      <c r="ER191" s="835"/>
      <c r="ES191" s="835"/>
      <c r="ET191" s="835"/>
      <c r="EU191" s="835"/>
      <c r="EV191" s="835"/>
      <c r="EW191" s="835"/>
      <c r="EX191" s="835"/>
      <c r="EY191" s="835"/>
      <c r="EZ191" s="835"/>
      <c r="FA191" s="835"/>
      <c r="FB191" s="835"/>
      <c r="FC191" s="835"/>
      <c r="FD191" s="835"/>
      <c r="FE191" s="835"/>
      <c r="FF191" s="835"/>
      <c r="FG191" s="835"/>
      <c r="FH191" s="835"/>
      <c r="FI191" s="835"/>
      <c r="FJ191" s="835"/>
      <c r="FK191" s="835"/>
      <c r="FL191" s="835"/>
      <c r="FM191" s="835"/>
      <c r="FN191" s="835"/>
      <c r="FO191" s="835"/>
      <c r="FP191" s="835"/>
      <c r="FQ191" s="835"/>
      <c r="FR191" s="835"/>
      <c r="FS191" s="835"/>
      <c r="FT191" s="835"/>
      <c r="FU191" s="835"/>
      <c r="FV191" s="835"/>
      <c r="FW191" s="835"/>
      <c r="FX191" s="835"/>
      <c r="FY191" s="835"/>
      <c r="FZ191" s="835"/>
      <c r="GA191" s="835"/>
      <c r="GB191" s="835"/>
      <c r="GC191" s="835"/>
      <c r="GD191" s="835"/>
      <c r="GE191" s="835"/>
      <c r="GF191" s="835"/>
      <c r="GG191" s="835"/>
      <c r="GH191" s="835"/>
      <c r="GI191" s="835"/>
    </row>
    <row r="192" spans="1:191" s="892" customFormat="1" ht="12" customHeight="1">
      <c r="A192" s="1230"/>
      <c r="B192" s="1232">
        <v>8</v>
      </c>
      <c r="C192" s="1234">
        <v>8</v>
      </c>
      <c r="D192" s="1236"/>
      <c r="E192" s="1237"/>
      <c r="F192" s="1237"/>
      <c r="G192" s="1237"/>
      <c r="H192" s="1237"/>
      <c r="I192" s="1237"/>
      <c r="J192" s="1237"/>
      <c r="K192" s="1256" t="str">
        <f>IF(TRIM(入力1!A192)&lt;&gt;"",入力1!A192,"")</f>
        <v/>
      </c>
      <c r="L192" s="1258">
        <f>IF(TRIM(入力1!B192)&lt;&gt;"",入力1!B192,"")</f>
        <v>8</v>
      </c>
      <c r="M192" s="1260">
        <f>C192</f>
        <v>8</v>
      </c>
      <c r="N192" s="1184"/>
      <c r="O192" s="1262"/>
      <c r="P192" s="1262"/>
      <c r="Q192" s="1264"/>
      <c r="R192" s="1265"/>
      <c r="S192" s="1254"/>
      <c r="T192" s="1282"/>
      <c r="U192" s="1283"/>
      <c r="V192" s="1272"/>
      <c r="W192" s="1273"/>
      <c r="X192" s="1272"/>
      <c r="Y192" s="1273"/>
      <c r="Z192" s="1272"/>
      <c r="AA192" s="1273"/>
      <c r="AB192" s="1276"/>
      <c r="AC192" s="1277"/>
      <c r="AD192" s="1277"/>
      <c r="AE192" s="1278"/>
      <c r="AF192" s="1217"/>
      <c r="AG192" s="1218"/>
      <c r="AH192" s="1218"/>
      <c r="AI192" s="1219"/>
      <c r="AJ192" s="1217"/>
      <c r="AK192" s="1218"/>
      <c r="AL192" s="1218"/>
      <c r="AM192" s="1219"/>
      <c r="AN192" s="1217"/>
      <c r="AO192" s="1218"/>
      <c r="AP192" s="1218"/>
      <c r="AQ192" s="1219"/>
      <c r="AR192" s="1240"/>
      <c r="AS192" s="1241"/>
      <c r="AT192" s="1241"/>
      <c r="AU192" s="1241"/>
      <c r="AV192" s="1242"/>
      <c r="AW192" s="1188"/>
      <c r="AX192" s="1189"/>
      <c r="AY192" s="1189"/>
      <c r="AZ192" s="1189"/>
      <c r="BA192" s="1189"/>
      <c r="BB192" s="1189"/>
      <c r="BC192" s="1190"/>
      <c r="BD192" s="1188"/>
      <c r="BE192" s="1189"/>
      <c r="BF192" s="1189"/>
      <c r="BG192" s="1189"/>
      <c r="BH192" s="1189"/>
      <c r="BI192" s="1189"/>
      <c r="BJ192" s="1190"/>
      <c r="BK192" s="1077" t="str">
        <f>IF(TRIM(入力2!AL190)&lt;&gt;"",IF(入力2!AL190&gt;=100000,MID(TEXT(入力2!AL190,"000000"),1,1),""),"")</f>
        <v/>
      </c>
      <c r="BL192" s="1063" t="str">
        <f>IF(TRIM(入力2!AL190)&lt;&gt;"",IF(入力2!AL190&gt;=10000,MID(TEXT(入力2!AL190,"000000"),2,1),""),"")</f>
        <v/>
      </c>
      <c r="BM192" s="1063" t="str">
        <f>IF(TRIM(入力2!AL190)&lt;&gt;"",IF(入力2!AL190&gt;=1000,MID(TEXT(入力2!AL190,"000000"),3,1),""),"")</f>
        <v/>
      </c>
      <c r="BN192" s="1063" t="str">
        <f>IF(TRIM(入力2!AL190)&lt;&gt;"",IF(入力2!AL190&gt;=100,MID(TEXT(入力2!AL190,"000000"),4,1),""),"")</f>
        <v/>
      </c>
      <c r="BO192" s="1063" t="str">
        <f>IF(TRIM(入力2!AL190)&lt;&gt;"",IF(入力2!AL190&gt;=10,MID(TEXT(入力2!AL190,"000000"),5,1),""),"")</f>
        <v/>
      </c>
      <c r="BP192" s="1079" t="str">
        <f>IF(TRIM(入力2!AL190)&lt;&gt;"",IF(入力2!AL190&gt;=0,MID(TEXT(入力2!AL190,"000000"),6,1),""),"0")</f>
        <v>0</v>
      </c>
      <c r="BQ192" s="1077" t="str">
        <f>IF(TRIM(入力2!AM190)&lt;&gt;"",IF(入力2!AM190&gt;=100000,MID(TEXT(入力2!AM190,"000000"),1,1),""),"")</f>
        <v/>
      </c>
      <c r="BR192" s="1063" t="str">
        <f>IF(TRIM(入力2!AM190)&lt;&gt;"",IF(入力2!AM190&gt;=10000,MID(TEXT(入力2!AM190,"000000"),2,1),""),"")</f>
        <v/>
      </c>
      <c r="BS192" s="1063" t="str">
        <f>IF(TRIM(入力2!AM190)&lt;&gt;"",IF(入力2!AM190&gt;=1000,MID(TEXT(入力2!AM190,"000000"),3,1),""),"")</f>
        <v/>
      </c>
      <c r="BT192" s="1063" t="str">
        <f>IF(TRIM(入力2!AM190)&lt;&gt;"",IF(入力2!AM190&gt;=100,MID(TEXT(入力2!AM190,"000000"),4,1),""),"")</f>
        <v/>
      </c>
      <c r="BU192" s="1063" t="str">
        <f>IF(TRIM(入力2!AM190)&lt;&gt;"",IF(入力2!AM190&gt;=10,MID(TEXT(入力2!AM190,"000000"),5,1),""),"")</f>
        <v/>
      </c>
      <c r="BV192" s="1079" t="str">
        <f>IF(TRIM(入力2!AM190)&lt;&gt;"",IF(入力2!AM190&gt;=0,MID(TEXT(入力2!AM190,"000000"),6,1),""),"0")</f>
        <v>0</v>
      </c>
      <c r="BW192" s="1095" t="str">
        <f>IF(TRIM(SUM(入力2!AJ190:AK190))&lt;&gt;"",IF(SUM(入力2!AJ190:AK190)&gt;=100000,MID(TEXT(SUM(入力2!AJ190:AK190),"000000"),1,1),""),"")</f>
        <v/>
      </c>
      <c r="BX192" s="1063" t="str">
        <f>IF(TRIM(SUM(入力2!AJ190:AK190))&lt;&gt;"",IF(SUM(入力2!AJ190:AK190)&gt;=10000,MID(TEXT(SUM(入力2!AJ190:AK190),"000000"),2,1),""),"")</f>
        <v/>
      </c>
      <c r="BY192" s="1063" t="str">
        <f>IF(TRIM(SUM(入力2!AJ190:AK190))&lt;&gt;"",IF(SUM(入力2!AJ190:AK190)&gt;=1000,MID(TEXT(SUM(入力2!AJ190:AK190),"000000"),3,1),""),"")</f>
        <v/>
      </c>
      <c r="BZ192" s="1063" t="str">
        <f>IF(TRIM(SUM(入力2!AJ190:AK190))&lt;&gt;"",IF(SUM(入力2!AJ190:AK190)&gt;=100,MID(TEXT(SUM(入力2!AJ190:AK190),"000000"),4,1),""),"")</f>
        <v/>
      </c>
      <c r="CA192" s="1063" t="str">
        <f>IF(TRIM(SUM(入力2!AJ190:AK190))&lt;&gt;"",IF(SUM(入力2!AJ190:AK190)&gt;=10,MID(TEXT(SUM(入力2!AJ190:AK190),"000000"),5,1),""),"")</f>
        <v/>
      </c>
      <c r="CB192" s="1109" t="str">
        <f>IF(TRIM(SUM(入力2!AJ190:AK190))&lt;&gt;"",IF(SUM(入力2!AJ190:AK190)&gt;=0,MID(TEXT(SUM(入力2!AJ190:AK190),"000000"),6,1),""),"0")</f>
        <v>0</v>
      </c>
      <c r="CC192" s="1095" t="str">
        <f>IF(TRIM(入力3!$AF100)&lt;&gt;"",IF(入力3!$AF100&gt;=10000000,MID(TEXT(入力3!$AF100,"00000000"),1,1),""),"")</f>
        <v/>
      </c>
      <c r="CD192" s="1097" t="str">
        <f>IF(TRIM(入力3!$AF100)&lt;&gt;"",IF(入力3!$AF100&gt;=1000000,MID(TEXT(入力3!$AF100,"00000000"),2,1),""),"")</f>
        <v/>
      </c>
      <c r="CE192" s="1059" t="str">
        <f>IF(TRIM(入力3!$AF100)&lt;&gt;"",IF(入力3!$AF100&gt;=100000,MID(TEXT(入力3!$AF100,"00000000"),3,1),""),"")</f>
        <v/>
      </c>
      <c r="CF192" s="1059" t="str">
        <f>IF(TRIM(入力3!$AF100)&lt;&gt;"",IF(入力3!$AF100&gt;=10000,MID(TEXT(入力3!$AF100,"00000000"),4,1),""),"")</f>
        <v/>
      </c>
      <c r="CG192" s="1059" t="str">
        <f>IF(TRIM(入力3!$AF100)&lt;&gt;"",IF(入力3!$AF100&gt;=1000,MID(TEXT(入力3!$AF100,"00000000"),5,1),""),"")</f>
        <v/>
      </c>
      <c r="CH192" s="1059" t="str">
        <f>IF(TRIM(入力3!$AF100)&lt;&gt;"",IF(入力3!$AF100&gt;=100,MID(TEXT(入力3!$AF100,"00000000"),6,1),""),"")</f>
        <v/>
      </c>
      <c r="CI192" s="1059" t="str">
        <f>IF(TRIM(入力3!$AF100)&lt;&gt;"",IF(入力3!$AF100&gt;=10,MID(TEXT(入力3!$AF100,"00000000"),7,1),""),"")</f>
        <v/>
      </c>
      <c r="CJ192" s="1093" t="str">
        <f>IF(TRIM(入力3!$AF100)&lt;&gt;"",IF(入力3!$AF100&gt;=1,MID(TEXT(入力3!$AF100,"00000000"),8,1),""),"0")</f>
        <v>0</v>
      </c>
      <c r="CK192" s="1060" t="str">
        <f>IF(TRIM(SUMIF(入力3!$AA$9:$AE$9,"インフレ手当",入力3!AA100:AE100))&lt;&gt;"",IF(SUMIF(入力3!$AA$9:$AE$9,"インフレ手当",入力3!AA100:AE100)&gt;=1000000,MID(TEXT(SUMIF(入力3!$AA$9:$AE$9,"インフレ手当",入力3!AA100:AE100),"00000000"),2,1),""),"")</f>
        <v/>
      </c>
      <c r="CL192" s="1059" t="str">
        <f>IF(TRIM(SUMIF(入力3!$AA$9:$AE$9,"インフレ手当",入力3!AA100:AE100))&lt;&gt;"",IF(SUMIF(入力3!$AA$9:$AE$9,"インフレ手当",入力3!AA100:AE100)&gt;=100000,MID(TEXT(SUMIF(入力3!$AA$9:$AE$9,"インフレ手当",入力3!AA100:AE100),"00000000"),3,1),""),"")</f>
        <v/>
      </c>
      <c r="CM192" s="1059" t="str">
        <f>IF(TRIM(SUMIF(入力3!$AA$9:$AE$9,"インフレ手当",入力3!AA100:AE100))&lt;&gt;"",IF(SUMIF(入力3!$AA$9:$AE$9,"インフレ手当",入力3!AA100:AE100)&gt;=10000,MID(TEXT(SUMIF(入力3!$AA$9:$AE$9,"インフレ手当",入力3!AA100:AE100),"00000000"),4,1),""),"")</f>
        <v/>
      </c>
      <c r="CN192" s="1059" t="str">
        <f>IF(TRIM(SUMIF(入力3!$AA$9:$AE$9,"インフレ手当",入力3!AA100:AE100))&lt;&gt;"",IF(SUMIF(入力3!$AA$9:$AE$9,"インフレ手当",入力3!AA100:AE100)&gt;=1000,MID(TEXT(SUMIF(入力3!$AA$9:$AE$9,"インフレ手当",入力3!AA100:AE100),"00000000"),5,1),""),"")</f>
        <v/>
      </c>
      <c r="CO192" s="1059" t="str">
        <f>IF(TRIM(SUMIF(入力3!$AA$9:$AE$9,"インフレ手当",入力3!AA100:AE100))&lt;&gt;"",IF(SUMIF(入力3!$AA$9:$AE$9,"インフレ手当",入力3!AA100:AE100)&gt;=100,MID(TEXT(SUMIF(入力3!$AA$9:$AE$9,"インフレ手当",入力3!AA100:AE100),"00000000"),6,1),""),"")</f>
        <v/>
      </c>
      <c r="CP192" s="1059" t="str">
        <f>IF(TRIM(SUMIF(入力3!$AA$9:$AE$9,"インフレ手当",入力3!AA100:AE100))&lt;&gt;"",IF(SUMIF(入力3!$AA$9:$AE$9,"インフレ手当",入力3!AA100:AE100)&gt;=10,MID(TEXT(SUMIF(入力3!$AA$9:$AE$9,"インフレ手当",入力3!AA100:AE100),"00000000"),7,1),""),"")</f>
        <v/>
      </c>
      <c r="CQ192" s="1076" t="str">
        <f>IF(TRIM(SUMIF(入力3!$AA$9:$AE$9,"インフレ手当",入力3!AA100:AE100))&lt;&gt;"",IF(SUMIF(入力3!$AA$9:$AE$9,"インフレ手当",入力3!AA100:AE100)&gt;=1,MID(TEXT(SUMIF(入力3!$AA$9:$AE$9,"インフレ手当",入力3!AA100:AE100),"00000000"),8,1),""),"0")</f>
        <v/>
      </c>
      <c r="CR192" s="1077" t="str">
        <f>IF(EO193=0,"-",IF(TRIM(入力3!Z100)&lt;&gt;"",IF(入力3!Z100&gt;=100,MID(TEXT(入力3!Z100,"000"),1,1),""),"-"))</f>
        <v>-</v>
      </c>
      <c r="CS192" s="1063" t="str">
        <f>IF(EO193=0,"-",IF(TRIM(入力3!Z100)&lt;&gt;"",IF(入力3!Z100&gt;=10,MID(TEXT(入力3!Z100,"000"),2,1),""),"-"))</f>
        <v>-</v>
      </c>
      <c r="CT192" s="1079" t="str">
        <f>IF(EO193=0,"-",IF(TRIM(入力3!Z100)&lt;&gt;"",IF(入力3!Z100&gt;=1,MID(TEXT(入力3!Z100,"000"),3,1),""),"-"))</f>
        <v>-</v>
      </c>
      <c r="CU192" s="1067"/>
      <c r="CV192" s="1068"/>
      <c r="CW192" s="1069"/>
      <c r="CX192" s="1205"/>
      <c r="CY192" s="1206"/>
      <c r="CZ192" s="1207"/>
      <c r="DA192" s="1188"/>
      <c r="DB192" s="1189"/>
      <c r="DC192" s="1189"/>
      <c r="DD192" s="1189"/>
      <c r="DE192" s="1190"/>
      <c r="DF192" s="1184"/>
      <c r="DG192" s="1188"/>
      <c r="DH192" s="1189"/>
      <c r="DI192" s="1189"/>
      <c r="DJ192" s="1190"/>
      <c r="DK192" s="1184"/>
      <c r="DL192" s="1188"/>
      <c r="DM192" s="1189"/>
      <c r="DN192" s="1189"/>
      <c r="DO192" s="1189"/>
      <c r="DP192" s="1190"/>
      <c r="DQ192" s="1184"/>
      <c r="DR192" s="1188"/>
      <c r="DS192" s="1189"/>
      <c r="DT192" s="1189"/>
      <c r="DU192" s="1189"/>
      <c r="DV192" s="1189"/>
      <c r="DW192" s="1026"/>
      <c r="DX192" s="865"/>
      <c r="DY192" s="865"/>
      <c r="DZ192" s="865"/>
      <c r="EA192" s="865"/>
      <c r="EB192" s="865"/>
      <c r="EC192" s="865"/>
      <c r="ED192" s="865"/>
      <c r="EE192" s="865"/>
      <c r="EF192" s="865"/>
      <c r="EG192" s="865"/>
      <c r="EH192" s="872"/>
      <c r="EI192" s="872"/>
      <c r="EJ192" s="862"/>
      <c r="EK192" s="862"/>
      <c r="EL192" s="865"/>
      <c r="EM192" s="865"/>
      <c r="EN192" s="865"/>
      <c r="EO192" s="865"/>
      <c r="EP192" s="835"/>
      <c r="EQ192" s="835"/>
      <c r="ER192" s="835"/>
      <c r="ES192" s="835"/>
      <c r="ET192" s="835"/>
      <c r="EU192" s="835"/>
      <c r="EV192" s="835"/>
      <c r="EW192" s="835"/>
      <c r="EX192" s="835"/>
      <c r="EY192" s="835"/>
      <c r="EZ192" s="835"/>
      <c r="FA192" s="835"/>
      <c r="FB192" s="835"/>
      <c r="FC192" s="835"/>
      <c r="FD192" s="835"/>
      <c r="FE192" s="835"/>
      <c r="FF192" s="835"/>
      <c r="FG192" s="835"/>
      <c r="FH192" s="835"/>
      <c r="FI192" s="835"/>
      <c r="FJ192" s="835"/>
      <c r="FK192" s="835"/>
      <c r="FL192" s="835"/>
      <c r="FM192" s="835"/>
      <c r="FN192" s="835"/>
      <c r="FO192" s="835"/>
      <c r="FP192" s="835"/>
      <c r="FQ192" s="835"/>
      <c r="FR192" s="835"/>
      <c r="FS192" s="835"/>
      <c r="FT192" s="835"/>
      <c r="FU192" s="835"/>
      <c r="FV192" s="835"/>
      <c r="FW192" s="835"/>
      <c r="FX192" s="835"/>
      <c r="FY192" s="835"/>
      <c r="FZ192" s="835"/>
      <c r="GA192" s="835"/>
      <c r="GB192" s="835"/>
      <c r="GC192" s="835"/>
      <c r="GD192" s="835"/>
      <c r="GE192" s="835"/>
      <c r="GF192" s="835"/>
      <c r="GG192" s="835"/>
      <c r="GH192" s="835"/>
      <c r="GI192" s="835"/>
    </row>
    <row r="193" spans="1:191" s="892" customFormat="1" ht="12" customHeight="1">
      <c r="A193" s="1231"/>
      <c r="B193" s="1233"/>
      <c r="C193" s="1235"/>
      <c r="D193" s="1238"/>
      <c r="E193" s="1239"/>
      <c r="F193" s="1239"/>
      <c r="G193" s="1239"/>
      <c r="H193" s="1239"/>
      <c r="I193" s="1239"/>
      <c r="J193" s="1239"/>
      <c r="K193" s="1256"/>
      <c r="L193" s="1258"/>
      <c r="M193" s="1279"/>
      <c r="N193" s="1199"/>
      <c r="O193" s="1262"/>
      <c r="P193" s="1262"/>
      <c r="Q193" s="1280"/>
      <c r="R193" s="1281"/>
      <c r="S193" s="1294"/>
      <c r="T193" s="1282"/>
      <c r="U193" s="1283"/>
      <c r="V193" s="1284"/>
      <c r="W193" s="1285"/>
      <c r="X193" s="1284"/>
      <c r="Y193" s="1285"/>
      <c r="Z193" s="1284"/>
      <c r="AA193" s="1285"/>
      <c r="AB193" s="1227"/>
      <c r="AC193" s="1289"/>
      <c r="AD193" s="1289"/>
      <c r="AE193" s="1290"/>
      <c r="AF193" s="1286"/>
      <c r="AG193" s="1287"/>
      <c r="AH193" s="1287"/>
      <c r="AI193" s="1288"/>
      <c r="AJ193" s="1286"/>
      <c r="AK193" s="1287"/>
      <c r="AL193" s="1287"/>
      <c r="AM193" s="1288"/>
      <c r="AN193" s="1286"/>
      <c r="AO193" s="1287"/>
      <c r="AP193" s="1287"/>
      <c r="AQ193" s="1288"/>
      <c r="AR193" s="1291"/>
      <c r="AS193" s="1292"/>
      <c r="AT193" s="1292"/>
      <c r="AU193" s="1292"/>
      <c r="AV193" s="1293"/>
      <c r="AW193" s="1196"/>
      <c r="AX193" s="1197"/>
      <c r="AY193" s="1197"/>
      <c r="AZ193" s="1197"/>
      <c r="BA193" s="1197"/>
      <c r="BB193" s="1197"/>
      <c r="BC193" s="1198"/>
      <c r="BD193" s="1196"/>
      <c r="BE193" s="1197"/>
      <c r="BF193" s="1197"/>
      <c r="BG193" s="1197"/>
      <c r="BH193" s="1197"/>
      <c r="BI193" s="1197"/>
      <c r="BJ193" s="1198"/>
      <c r="BK193" s="1078"/>
      <c r="BL193" s="1064"/>
      <c r="BM193" s="1064"/>
      <c r="BN193" s="1064"/>
      <c r="BO193" s="1064"/>
      <c r="BP193" s="1080"/>
      <c r="BQ193" s="1078"/>
      <c r="BR193" s="1064"/>
      <c r="BS193" s="1064"/>
      <c r="BT193" s="1064"/>
      <c r="BU193" s="1064"/>
      <c r="BV193" s="1080"/>
      <c r="BW193" s="1096"/>
      <c r="BX193" s="1064"/>
      <c r="BY193" s="1064"/>
      <c r="BZ193" s="1064"/>
      <c r="CA193" s="1064"/>
      <c r="CB193" s="1110"/>
      <c r="CC193" s="1096"/>
      <c r="CD193" s="1098"/>
      <c r="CE193" s="1059"/>
      <c r="CF193" s="1059"/>
      <c r="CG193" s="1059"/>
      <c r="CH193" s="1059"/>
      <c r="CI193" s="1059"/>
      <c r="CJ193" s="1093"/>
      <c r="CK193" s="1060"/>
      <c r="CL193" s="1059"/>
      <c r="CM193" s="1059"/>
      <c r="CN193" s="1059"/>
      <c r="CO193" s="1059"/>
      <c r="CP193" s="1059"/>
      <c r="CQ193" s="1076"/>
      <c r="CR193" s="1078"/>
      <c r="CS193" s="1064"/>
      <c r="CT193" s="1080"/>
      <c r="CU193" s="1070"/>
      <c r="CV193" s="1071"/>
      <c r="CW193" s="1072"/>
      <c r="CX193" s="1208"/>
      <c r="CY193" s="1209"/>
      <c r="CZ193" s="1210"/>
      <c r="DA193" s="1196"/>
      <c r="DB193" s="1197"/>
      <c r="DC193" s="1197"/>
      <c r="DD193" s="1197"/>
      <c r="DE193" s="1198"/>
      <c r="DF193" s="1199"/>
      <c r="DG193" s="1196"/>
      <c r="DH193" s="1197"/>
      <c r="DI193" s="1197"/>
      <c r="DJ193" s="1198"/>
      <c r="DK193" s="1199"/>
      <c r="DL193" s="1196"/>
      <c r="DM193" s="1197"/>
      <c r="DN193" s="1197"/>
      <c r="DO193" s="1197"/>
      <c r="DP193" s="1198"/>
      <c r="DQ193" s="1199"/>
      <c r="DR193" s="1196"/>
      <c r="DS193" s="1197"/>
      <c r="DT193" s="1197"/>
      <c r="DU193" s="1197"/>
      <c r="DV193" s="1197"/>
      <c r="DW193" s="1026"/>
      <c r="DX193" s="865"/>
      <c r="DY193" s="865"/>
      <c r="DZ193" s="865"/>
      <c r="EA193" s="865"/>
      <c r="EB193" s="865"/>
      <c r="EC193" s="865"/>
      <c r="ED193" s="865"/>
      <c r="EE193" s="865"/>
      <c r="EF193" s="865"/>
      <c r="EG193" s="865"/>
      <c r="EH193" s="872"/>
      <c r="EI193" s="872"/>
      <c r="EJ193" s="862"/>
      <c r="EK193" s="862"/>
      <c r="EL193" s="865">
        <f t="shared" ref="EL193" si="134">IF(OR(CU192=99.9,CU192=""),0,1)</f>
        <v>0</v>
      </c>
      <c r="EM193" s="865"/>
      <c r="EN193" s="865">
        <f>IF(入力3!AF100=" ",0,1)</f>
        <v>0</v>
      </c>
      <c r="EO193" s="865">
        <f>IF(EL193+EN193=0,0,1)</f>
        <v>0</v>
      </c>
      <c r="EP193" s="835"/>
      <c r="EQ193" s="835"/>
      <c r="ER193" s="835"/>
      <c r="ES193" s="835"/>
      <c r="ET193" s="835"/>
      <c r="EU193" s="835"/>
      <c r="EV193" s="835"/>
      <c r="EW193" s="835"/>
      <c r="EX193" s="835"/>
      <c r="EY193" s="835"/>
      <c r="EZ193" s="835"/>
      <c r="FA193" s="835"/>
      <c r="FB193" s="835"/>
      <c r="FC193" s="835"/>
      <c r="FD193" s="835"/>
      <c r="FE193" s="835"/>
      <c r="FF193" s="835"/>
      <c r="FG193" s="835"/>
      <c r="FH193" s="835"/>
      <c r="FI193" s="835"/>
      <c r="FJ193" s="835"/>
      <c r="FK193" s="835"/>
      <c r="FL193" s="835"/>
      <c r="FM193" s="835"/>
      <c r="FN193" s="835"/>
      <c r="FO193" s="835"/>
      <c r="FP193" s="835"/>
      <c r="FQ193" s="835"/>
      <c r="FR193" s="835"/>
      <c r="FS193" s="835"/>
      <c r="FT193" s="835"/>
      <c r="FU193" s="835"/>
      <c r="FV193" s="835"/>
      <c r="FW193" s="835"/>
      <c r="FX193" s="835"/>
      <c r="FY193" s="835"/>
      <c r="FZ193" s="835"/>
      <c r="GA193" s="835"/>
      <c r="GB193" s="835"/>
      <c r="GC193" s="835"/>
      <c r="GD193" s="835"/>
      <c r="GE193" s="835"/>
      <c r="GF193" s="835"/>
      <c r="GG193" s="835"/>
      <c r="GH193" s="835"/>
      <c r="GI193" s="835"/>
    </row>
    <row r="194" spans="1:191" s="892" customFormat="1" ht="12" customHeight="1">
      <c r="A194" s="1230"/>
      <c r="B194" s="1232">
        <v>8</v>
      </c>
      <c r="C194" s="1234">
        <v>9</v>
      </c>
      <c r="D194" s="1236"/>
      <c r="E194" s="1237"/>
      <c r="F194" s="1237"/>
      <c r="G194" s="1237"/>
      <c r="H194" s="1237"/>
      <c r="I194" s="1237"/>
      <c r="J194" s="1237"/>
      <c r="K194" s="1256" t="str">
        <f>IF(TRIM(入力1!A194)&lt;&gt;"",入力1!A194,"")</f>
        <v/>
      </c>
      <c r="L194" s="1258">
        <f>IF(TRIM(入力1!B194)&lt;&gt;"",入力1!B194,"")</f>
        <v>8</v>
      </c>
      <c r="M194" s="1260">
        <f>C194</f>
        <v>9</v>
      </c>
      <c r="N194" s="1184"/>
      <c r="O194" s="1262"/>
      <c r="P194" s="1262"/>
      <c r="Q194" s="1264"/>
      <c r="R194" s="1265"/>
      <c r="S194" s="1254"/>
      <c r="T194" s="1282"/>
      <c r="U194" s="1283"/>
      <c r="V194" s="1272"/>
      <c r="W194" s="1273"/>
      <c r="X194" s="1272"/>
      <c r="Y194" s="1273"/>
      <c r="Z194" s="1272"/>
      <c r="AA194" s="1273"/>
      <c r="AB194" s="1276"/>
      <c r="AC194" s="1277"/>
      <c r="AD194" s="1277"/>
      <c r="AE194" s="1278"/>
      <c r="AF194" s="1217"/>
      <c r="AG194" s="1218"/>
      <c r="AH194" s="1218"/>
      <c r="AI194" s="1219"/>
      <c r="AJ194" s="1217"/>
      <c r="AK194" s="1218"/>
      <c r="AL194" s="1218"/>
      <c r="AM194" s="1219"/>
      <c r="AN194" s="1217"/>
      <c r="AO194" s="1218"/>
      <c r="AP194" s="1218"/>
      <c r="AQ194" s="1219"/>
      <c r="AR194" s="1240"/>
      <c r="AS194" s="1241"/>
      <c r="AT194" s="1241"/>
      <c r="AU194" s="1241"/>
      <c r="AV194" s="1242"/>
      <c r="AW194" s="1188"/>
      <c r="AX194" s="1189"/>
      <c r="AY194" s="1189"/>
      <c r="AZ194" s="1189"/>
      <c r="BA194" s="1189"/>
      <c r="BB194" s="1189"/>
      <c r="BC194" s="1190"/>
      <c r="BD194" s="1188"/>
      <c r="BE194" s="1189"/>
      <c r="BF194" s="1189"/>
      <c r="BG194" s="1189"/>
      <c r="BH194" s="1189"/>
      <c r="BI194" s="1189"/>
      <c r="BJ194" s="1190"/>
      <c r="BK194" s="1077" t="str">
        <f>IF(TRIM(入力2!AL192)&lt;&gt;"",IF(入力2!AL192&gt;=100000,MID(TEXT(入力2!AL192,"000000"),1,1),""),"")</f>
        <v/>
      </c>
      <c r="BL194" s="1063" t="str">
        <f>IF(TRIM(入力2!AL192)&lt;&gt;"",IF(入力2!AL192&gt;=10000,MID(TEXT(入力2!AL192,"000000"),2,1),""),"")</f>
        <v/>
      </c>
      <c r="BM194" s="1063" t="str">
        <f>IF(TRIM(入力2!AL192)&lt;&gt;"",IF(入力2!AL192&gt;=1000,MID(TEXT(入力2!AL192,"000000"),3,1),""),"")</f>
        <v/>
      </c>
      <c r="BN194" s="1063" t="str">
        <f>IF(TRIM(入力2!AL192)&lt;&gt;"",IF(入力2!AL192&gt;=100,MID(TEXT(入力2!AL192,"000000"),4,1),""),"")</f>
        <v/>
      </c>
      <c r="BO194" s="1063" t="str">
        <f>IF(TRIM(入力2!AL192)&lt;&gt;"",IF(入力2!AL192&gt;=10,MID(TEXT(入力2!AL192,"000000"),5,1),""),"")</f>
        <v/>
      </c>
      <c r="BP194" s="1079" t="str">
        <f>IF(TRIM(入力2!AL192)&lt;&gt;"",IF(入力2!AL192&gt;=0,MID(TEXT(入力2!AL192,"000000"),6,1),""),"0")</f>
        <v>0</v>
      </c>
      <c r="BQ194" s="1077" t="str">
        <f>IF(TRIM(入力2!AM192)&lt;&gt;"",IF(入力2!AM192&gt;=100000,MID(TEXT(入力2!AM192,"000000"),1,1),""),"")</f>
        <v/>
      </c>
      <c r="BR194" s="1063" t="str">
        <f>IF(TRIM(入力2!AM192)&lt;&gt;"",IF(入力2!AM192&gt;=10000,MID(TEXT(入力2!AM192,"000000"),2,1),""),"")</f>
        <v/>
      </c>
      <c r="BS194" s="1063" t="str">
        <f>IF(TRIM(入力2!AM192)&lt;&gt;"",IF(入力2!AM192&gt;=1000,MID(TEXT(入力2!AM192,"000000"),3,1),""),"")</f>
        <v/>
      </c>
      <c r="BT194" s="1063" t="str">
        <f>IF(TRIM(入力2!AM192)&lt;&gt;"",IF(入力2!AM192&gt;=100,MID(TEXT(入力2!AM192,"000000"),4,1),""),"")</f>
        <v/>
      </c>
      <c r="BU194" s="1063" t="str">
        <f>IF(TRIM(入力2!AM192)&lt;&gt;"",IF(入力2!AM192&gt;=10,MID(TEXT(入力2!AM192,"000000"),5,1),""),"")</f>
        <v/>
      </c>
      <c r="BV194" s="1079" t="str">
        <f>IF(TRIM(入力2!AM192)&lt;&gt;"",IF(入力2!AM192&gt;=0,MID(TEXT(入力2!AM192,"000000"),6,1),""),"0")</f>
        <v>0</v>
      </c>
      <c r="BW194" s="1095" t="str">
        <f>IF(TRIM(SUM(入力2!AJ192:AK192))&lt;&gt;"",IF(SUM(入力2!AJ192:AK192)&gt;=100000,MID(TEXT(SUM(入力2!AJ192:AK192),"000000"),1,1),""),"")</f>
        <v/>
      </c>
      <c r="BX194" s="1063" t="str">
        <f>IF(TRIM(SUM(入力2!AJ192:AK192))&lt;&gt;"",IF(SUM(入力2!AJ192:AK192)&gt;=10000,MID(TEXT(SUM(入力2!AJ192:AK192),"000000"),2,1),""),"")</f>
        <v/>
      </c>
      <c r="BY194" s="1063" t="str">
        <f>IF(TRIM(SUM(入力2!AJ192:AK192))&lt;&gt;"",IF(SUM(入力2!AJ192:AK192)&gt;=1000,MID(TEXT(SUM(入力2!AJ192:AK192),"000000"),3,1),""),"")</f>
        <v/>
      </c>
      <c r="BZ194" s="1063" t="str">
        <f>IF(TRIM(SUM(入力2!AJ192:AK192))&lt;&gt;"",IF(SUM(入力2!AJ192:AK192)&gt;=100,MID(TEXT(SUM(入力2!AJ192:AK192),"000000"),4,1),""),"")</f>
        <v/>
      </c>
      <c r="CA194" s="1063" t="str">
        <f>IF(TRIM(SUM(入力2!AJ192:AK192))&lt;&gt;"",IF(SUM(入力2!AJ192:AK192)&gt;=10,MID(TEXT(SUM(入力2!AJ192:AK192),"000000"),5,1),""),"")</f>
        <v/>
      </c>
      <c r="CB194" s="1109" t="str">
        <f>IF(TRIM(SUM(入力2!AJ192:AK192))&lt;&gt;"",IF(SUM(入力2!AJ192:AK192)&gt;=0,MID(TEXT(SUM(入力2!AJ192:AK192),"000000"),6,1),""),"0")</f>
        <v>0</v>
      </c>
      <c r="CC194" s="1095" t="str">
        <f>IF(TRIM(入力3!$AF101)&lt;&gt;"",IF(入力3!$AF101&gt;=10000000,MID(TEXT(入力3!$AF101,"00000000"),1,1),""),"")</f>
        <v/>
      </c>
      <c r="CD194" s="1097" t="str">
        <f>IF(TRIM(入力3!$AF101)&lt;&gt;"",IF(入力3!$AF101&gt;=1000000,MID(TEXT(入力3!$AF101,"00000000"),2,1),""),"")</f>
        <v/>
      </c>
      <c r="CE194" s="1059" t="str">
        <f>IF(TRIM(入力3!$AF101)&lt;&gt;"",IF(入力3!$AF101&gt;=100000,MID(TEXT(入力3!$AF101,"00000000"),3,1),""),"")</f>
        <v/>
      </c>
      <c r="CF194" s="1059" t="str">
        <f>IF(TRIM(入力3!$AF101)&lt;&gt;"",IF(入力3!$AF101&gt;=10000,MID(TEXT(入力3!$AF101,"00000000"),4,1),""),"")</f>
        <v/>
      </c>
      <c r="CG194" s="1059" t="str">
        <f>IF(TRIM(入力3!$AF101)&lt;&gt;"",IF(入力3!$AF101&gt;=1000,MID(TEXT(入力3!$AF101,"00000000"),5,1),""),"")</f>
        <v/>
      </c>
      <c r="CH194" s="1059" t="str">
        <f>IF(TRIM(入力3!$AF101)&lt;&gt;"",IF(入力3!$AF101&gt;=100,MID(TEXT(入力3!$AF101,"00000000"),6,1),""),"")</f>
        <v/>
      </c>
      <c r="CI194" s="1059" t="str">
        <f>IF(TRIM(入力3!$AF101)&lt;&gt;"",IF(入力3!$AF101&gt;=10,MID(TEXT(入力3!$AF101,"00000000"),7,1),""),"")</f>
        <v/>
      </c>
      <c r="CJ194" s="1093" t="str">
        <f>IF(TRIM(入力3!$AF101)&lt;&gt;"",IF(入力3!$AF101&gt;=1,MID(TEXT(入力3!$AF101,"00000000"),8,1),""),"0")</f>
        <v>0</v>
      </c>
      <c r="CK194" s="1060" t="str">
        <f>IF(TRIM(SUMIF(入力3!$AA$9:$AE$9,"インフレ手当",入力3!AA101:AE101))&lt;&gt;"",IF(SUMIF(入力3!$AA$9:$AE$9,"インフレ手当",入力3!AA101:AE101)&gt;=1000000,MID(TEXT(SUMIF(入力3!$AA$9:$AE$9,"インフレ手当",入力3!AA101:AE101),"00000000"),2,1),""),"")</f>
        <v/>
      </c>
      <c r="CL194" s="1059" t="str">
        <f>IF(TRIM(SUMIF(入力3!$AA$9:$AE$9,"インフレ手当",入力3!AA101:AE101))&lt;&gt;"",IF(SUMIF(入力3!$AA$9:$AE$9,"インフレ手当",入力3!AA101:AE101)&gt;=100000,MID(TEXT(SUMIF(入力3!$AA$9:$AE$9,"インフレ手当",入力3!AA101:AE101),"00000000"),3,1),""),"")</f>
        <v/>
      </c>
      <c r="CM194" s="1059" t="str">
        <f>IF(TRIM(SUMIF(入力3!$AA$9:$AE$9,"インフレ手当",入力3!AA101:AE101))&lt;&gt;"",IF(SUMIF(入力3!$AA$9:$AE$9,"インフレ手当",入力3!AA101:AE101)&gt;=10000,MID(TEXT(SUMIF(入力3!$AA$9:$AE$9,"インフレ手当",入力3!AA101:AE101),"00000000"),4,1),""),"")</f>
        <v/>
      </c>
      <c r="CN194" s="1059" t="str">
        <f>IF(TRIM(SUMIF(入力3!$AA$9:$AE$9,"インフレ手当",入力3!AA101:AE101))&lt;&gt;"",IF(SUMIF(入力3!$AA$9:$AE$9,"インフレ手当",入力3!AA101:AE101)&gt;=1000,MID(TEXT(SUMIF(入力3!$AA$9:$AE$9,"インフレ手当",入力3!AA101:AE101),"00000000"),5,1),""),"")</f>
        <v/>
      </c>
      <c r="CO194" s="1059" t="str">
        <f>IF(TRIM(SUMIF(入力3!$AA$9:$AE$9,"インフレ手当",入力3!AA101:AE101))&lt;&gt;"",IF(SUMIF(入力3!$AA$9:$AE$9,"インフレ手当",入力3!AA101:AE101)&gt;=100,MID(TEXT(SUMIF(入力3!$AA$9:$AE$9,"インフレ手当",入力3!AA101:AE101),"00000000"),6,1),""),"")</f>
        <v/>
      </c>
      <c r="CP194" s="1059" t="str">
        <f>IF(TRIM(SUMIF(入力3!$AA$9:$AE$9,"インフレ手当",入力3!AA101:AE101))&lt;&gt;"",IF(SUMIF(入力3!$AA$9:$AE$9,"インフレ手当",入力3!AA101:AE101)&gt;=10,MID(TEXT(SUMIF(入力3!$AA$9:$AE$9,"インフレ手当",入力3!AA101:AE101),"00000000"),7,1),""),"")</f>
        <v/>
      </c>
      <c r="CQ194" s="1076" t="str">
        <f>IF(TRIM(SUMIF(入力3!$AA$9:$AE$9,"インフレ手当",入力3!AA101:AE101))&lt;&gt;"",IF(SUMIF(入力3!$AA$9:$AE$9,"インフレ手当",入力3!AA101:AE101)&gt;=1,MID(TEXT(SUMIF(入力3!$AA$9:$AE$9,"インフレ手当",入力3!AA101:AE101),"00000000"),8,1),""),"0")</f>
        <v/>
      </c>
      <c r="CR194" s="1077" t="str">
        <f>IF(EO195=0,"-",IF(TRIM(入力3!Z101)&lt;&gt;"",IF(入力3!Z101&gt;=100,MID(TEXT(入力3!Z101,"000"),1,1),""),"-"))</f>
        <v>-</v>
      </c>
      <c r="CS194" s="1063" t="str">
        <f>IF(EO195=0,"-",IF(TRIM(入力3!Z101)&lt;&gt;"",IF(入力3!Z101&gt;=10,MID(TEXT(入力3!Z101,"000"),2,1),""),"-"))</f>
        <v>-</v>
      </c>
      <c r="CT194" s="1079" t="str">
        <f>IF(EO195=0,"-",IF(TRIM(入力3!Z101)&lt;&gt;"",IF(入力3!Z101&gt;=1,MID(TEXT(入力3!Z101,"000"),3,1),""),"-"))</f>
        <v>-</v>
      </c>
      <c r="CU194" s="1067"/>
      <c r="CV194" s="1068"/>
      <c r="CW194" s="1069"/>
      <c r="CX194" s="1205"/>
      <c r="CY194" s="1206"/>
      <c r="CZ194" s="1207"/>
      <c r="DA194" s="1188"/>
      <c r="DB194" s="1189"/>
      <c r="DC194" s="1189"/>
      <c r="DD194" s="1189"/>
      <c r="DE194" s="1190"/>
      <c r="DF194" s="1184"/>
      <c r="DG194" s="1188"/>
      <c r="DH194" s="1189"/>
      <c r="DI194" s="1189"/>
      <c r="DJ194" s="1190"/>
      <c r="DK194" s="1184"/>
      <c r="DL194" s="1188"/>
      <c r="DM194" s="1189"/>
      <c r="DN194" s="1189"/>
      <c r="DO194" s="1189"/>
      <c r="DP194" s="1190"/>
      <c r="DQ194" s="1184"/>
      <c r="DR194" s="1188"/>
      <c r="DS194" s="1189"/>
      <c r="DT194" s="1189"/>
      <c r="DU194" s="1189"/>
      <c r="DV194" s="1189"/>
      <c r="DW194" s="1026"/>
      <c r="DX194" s="865"/>
      <c r="DY194" s="865"/>
      <c r="DZ194" s="865"/>
      <c r="EA194" s="865"/>
      <c r="EB194" s="865"/>
      <c r="EC194" s="865"/>
      <c r="ED194" s="865"/>
      <c r="EE194" s="865"/>
      <c r="EF194" s="865"/>
      <c r="EG194" s="865"/>
      <c r="EH194" s="872"/>
      <c r="EI194" s="872"/>
      <c r="EJ194" s="862"/>
      <c r="EK194" s="862"/>
      <c r="EL194" s="865"/>
      <c r="EM194" s="865"/>
      <c r="EN194" s="865"/>
      <c r="EO194" s="865"/>
      <c r="EP194" s="835"/>
      <c r="EQ194" s="835"/>
      <c r="ER194" s="835"/>
      <c r="ES194" s="835"/>
      <c r="ET194" s="835"/>
      <c r="EU194" s="835"/>
      <c r="EV194" s="835"/>
      <c r="EW194" s="835"/>
      <c r="EX194" s="835"/>
      <c r="EY194" s="835"/>
      <c r="EZ194" s="835"/>
      <c r="FA194" s="835"/>
      <c r="FB194" s="835"/>
      <c r="FC194" s="835"/>
      <c r="FD194" s="835"/>
      <c r="FE194" s="835"/>
      <c r="FF194" s="835"/>
      <c r="FG194" s="835"/>
      <c r="FH194" s="835"/>
      <c r="FI194" s="835"/>
      <c r="FJ194" s="835"/>
      <c r="FK194" s="835"/>
      <c r="FL194" s="835"/>
      <c r="FM194" s="835"/>
      <c r="FN194" s="835"/>
      <c r="FO194" s="835"/>
      <c r="FP194" s="835"/>
      <c r="FQ194" s="835"/>
      <c r="FR194" s="835"/>
      <c r="FS194" s="835"/>
      <c r="FT194" s="835"/>
      <c r="FU194" s="835"/>
      <c r="FV194" s="835"/>
      <c r="FW194" s="835"/>
      <c r="FX194" s="835"/>
      <c r="FY194" s="835"/>
      <c r="FZ194" s="835"/>
      <c r="GA194" s="835"/>
      <c r="GB194" s="835"/>
      <c r="GC194" s="835"/>
      <c r="GD194" s="835"/>
      <c r="GE194" s="835"/>
      <c r="GF194" s="835"/>
      <c r="GG194" s="835"/>
      <c r="GH194" s="835"/>
      <c r="GI194" s="835"/>
    </row>
    <row r="195" spans="1:191" s="892" customFormat="1" ht="12" customHeight="1">
      <c r="A195" s="1231"/>
      <c r="B195" s="1233"/>
      <c r="C195" s="1235"/>
      <c r="D195" s="1238"/>
      <c r="E195" s="1239"/>
      <c r="F195" s="1239"/>
      <c r="G195" s="1239"/>
      <c r="H195" s="1239"/>
      <c r="I195" s="1239"/>
      <c r="J195" s="1239"/>
      <c r="K195" s="1256"/>
      <c r="L195" s="1258"/>
      <c r="M195" s="1279"/>
      <c r="N195" s="1199"/>
      <c r="O195" s="1262"/>
      <c r="P195" s="1262"/>
      <c r="Q195" s="1280"/>
      <c r="R195" s="1281"/>
      <c r="S195" s="1294"/>
      <c r="T195" s="1282"/>
      <c r="U195" s="1283"/>
      <c r="V195" s="1284"/>
      <c r="W195" s="1285"/>
      <c r="X195" s="1284"/>
      <c r="Y195" s="1285"/>
      <c r="Z195" s="1284"/>
      <c r="AA195" s="1285"/>
      <c r="AB195" s="1227"/>
      <c r="AC195" s="1289"/>
      <c r="AD195" s="1289"/>
      <c r="AE195" s="1290"/>
      <c r="AF195" s="1286"/>
      <c r="AG195" s="1287"/>
      <c r="AH195" s="1287"/>
      <c r="AI195" s="1288"/>
      <c r="AJ195" s="1286"/>
      <c r="AK195" s="1287"/>
      <c r="AL195" s="1287"/>
      <c r="AM195" s="1288"/>
      <c r="AN195" s="1286"/>
      <c r="AO195" s="1287"/>
      <c r="AP195" s="1287"/>
      <c r="AQ195" s="1288"/>
      <c r="AR195" s="1291"/>
      <c r="AS195" s="1292"/>
      <c r="AT195" s="1292"/>
      <c r="AU195" s="1292"/>
      <c r="AV195" s="1293"/>
      <c r="AW195" s="1196"/>
      <c r="AX195" s="1197"/>
      <c r="AY195" s="1197"/>
      <c r="AZ195" s="1197"/>
      <c r="BA195" s="1197"/>
      <c r="BB195" s="1197"/>
      <c r="BC195" s="1198"/>
      <c r="BD195" s="1196"/>
      <c r="BE195" s="1197"/>
      <c r="BF195" s="1197"/>
      <c r="BG195" s="1197"/>
      <c r="BH195" s="1197"/>
      <c r="BI195" s="1197"/>
      <c r="BJ195" s="1198"/>
      <c r="BK195" s="1078"/>
      <c r="BL195" s="1064"/>
      <c r="BM195" s="1064"/>
      <c r="BN195" s="1064"/>
      <c r="BO195" s="1064"/>
      <c r="BP195" s="1080"/>
      <c r="BQ195" s="1078"/>
      <c r="BR195" s="1064"/>
      <c r="BS195" s="1064"/>
      <c r="BT195" s="1064"/>
      <c r="BU195" s="1064"/>
      <c r="BV195" s="1080"/>
      <c r="BW195" s="1096"/>
      <c r="BX195" s="1064"/>
      <c r="BY195" s="1064"/>
      <c r="BZ195" s="1064"/>
      <c r="CA195" s="1064"/>
      <c r="CB195" s="1110"/>
      <c r="CC195" s="1096"/>
      <c r="CD195" s="1098"/>
      <c r="CE195" s="1059"/>
      <c r="CF195" s="1059"/>
      <c r="CG195" s="1059"/>
      <c r="CH195" s="1059"/>
      <c r="CI195" s="1059"/>
      <c r="CJ195" s="1093"/>
      <c r="CK195" s="1060"/>
      <c r="CL195" s="1059"/>
      <c r="CM195" s="1059"/>
      <c r="CN195" s="1059"/>
      <c r="CO195" s="1059"/>
      <c r="CP195" s="1059"/>
      <c r="CQ195" s="1076"/>
      <c r="CR195" s="1078"/>
      <c r="CS195" s="1064"/>
      <c r="CT195" s="1080"/>
      <c r="CU195" s="1070"/>
      <c r="CV195" s="1071"/>
      <c r="CW195" s="1072"/>
      <c r="CX195" s="1208"/>
      <c r="CY195" s="1209"/>
      <c r="CZ195" s="1210"/>
      <c r="DA195" s="1196"/>
      <c r="DB195" s="1197"/>
      <c r="DC195" s="1197"/>
      <c r="DD195" s="1197"/>
      <c r="DE195" s="1198"/>
      <c r="DF195" s="1199"/>
      <c r="DG195" s="1196"/>
      <c r="DH195" s="1197"/>
      <c r="DI195" s="1197"/>
      <c r="DJ195" s="1198"/>
      <c r="DK195" s="1199"/>
      <c r="DL195" s="1196"/>
      <c r="DM195" s="1197"/>
      <c r="DN195" s="1197"/>
      <c r="DO195" s="1197"/>
      <c r="DP195" s="1198"/>
      <c r="DQ195" s="1199"/>
      <c r="DR195" s="1196"/>
      <c r="DS195" s="1197"/>
      <c r="DT195" s="1197"/>
      <c r="DU195" s="1197"/>
      <c r="DV195" s="1197"/>
      <c r="DW195" s="1026"/>
      <c r="DX195" s="865"/>
      <c r="DY195" s="865"/>
      <c r="DZ195" s="865"/>
      <c r="EA195" s="865"/>
      <c r="EB195" s="865"/>
      <c r="EC195" s="865"/>
      <c r="ED195" s="865"/>
      <c r="EE195" s="865"/>
      <c r="EF195" s="865"/>
      <c r="EG195" s="865"/>
      <c r="EH195" s="872"/>
      <c r="EI195" s="872"/>
      <c r="EJ195" s="862"/>
      <c r="EK195" s="862"/>
      <c r="EL195" s="865">
        <f t="shared" ref="EL195" si="135">IF(OR(CU194=99.9,CU194=""),0,1)</f>
        <v>0</v>
      </c>
      <c r="EM195" s="865"/>
      <c r="EN195" s="865">
        <f>IF(入力3!AF101=" ",0,1)</f>
        <v>0</v>
      </c>
      <c r="EO195" s="865">
        <f>IF(EL195+EN195=0,0,1)</f>
        <v>0</v>
      </c>
      <c r="EP195" s="835"/>
      <c r="EQ195" s="835"/>
      <c r="ER195" s="835"/>
      <c r="ES195" s="835"/>
      <c r="ET195" s="835"/>
      <c r="EU195" s="835"/>
      <c r="EV195" s="835"/>
      <c r="EW195" s="835"/>
      <c r="EX195" s="835"/>
      <c r="EY195" s="835"/>
      <c r="EZ195" s="835"/>
      <c r="FA195" s="835"/>
      <c r="FB195" s="835"/>
      <c r="FC195" s="835"/>
      <c r="FD195" s="835"/>
      <c r="FE195" s="835"/>
      <c r="FF195" s="835"/>
      <c r="FG195" s="835"/>
      <c r="FH195" s="835"/>
      <c r="FI195" s="835"/>
      <c r="FJ195" s="835"/>
      <c r="FK195" s="835"/>
      <c r="FL195" s="835"/>
      <c r="FM195" s="835"/>
      <c r="FN195" s="835"/>
      <c r="FO195" s="835"/>
      <c r="FP195" s="835"/>
      <c r="FQ195" s="835"/>
      <c r="FR195" s="835"/>
      <c r="FS195" s="835"/>
      <c r="FT195" s="835"/>
      <c r="FU195" s="835"/>
      <c r="FV195" s="835"/>
      <c r="FW195" s="835"/>
      <c r="FX195" s="835"/>
      <c r="FY195" s="835"/>
      <c r="FZ195" s="835"/>
      <c r="GA195" s="835"/>
      <c r="GB195" s="835"/>
      <c r="GC195" s="835"/>
      <c r="GD195" s="835"/>
      <c r="GE195" s="835"/>
      <c r="GF195" s="835"/>
      <c r="GG195" s="835"/>
      <c r="GH195" s="835"/>
      <c r="GI195" s="835"/>
    </row>
    <row r="196" spans="1:191" s="892" customFormat="1" ht="12" customHeight="1">
      <c r="A196" s="1230"/>
      <c r="B196" s="1232">
        <v>9</v>
      </c>
      <c r="C196" s="1234">
        <v>0</v>
      </c>
      <c r="D196" s="1236"/>
      <c r="E196" s="1237"/>
      <c r="F196" s="1237"/>
      <c r="G196" s="1237"/>
      <c r="H196" s="1237"/>
      <c r="I196" s="1237"/>
      <c r="J196" s="1237"/>
      <c r="K196" s="1256" t="str">
        <f>IF(TRIM(入力1!A196)&lt;&gt;"",入力1!A196,"")</f>
        <v/>
      </c>
      <c r="L196" s="1258">
        <f>IF(TRIM(入力1!B196)&lt;&gt;"",入力1!B196,"")</f>
        <v>9</v>
      </c>
      <c r="M196" s="1260">
        <f>C196</f>
        <v>0</v>
      </c>
      <c r="N196" s="1184"/>
      <c r="O196" s="1262"/>
      <c r="P196" s="1262"/>
      <c r="Q196" s="1264"/>
      <c r="R196" s="1265"/>
      <c r="S196" s="1254"/>
      <c r="T196" s="1282"/>
      <c r="U196" s="1283"/>
      <c r="V196" s="1272"/>
      <c r="W196" s="1273"/>
      <c r="X196" s="1272"/>
      <c r="Y196" s="1273"/>
      <c r="Z196" s="1272"/>
      <c r="AA196" s="1273"/>
      <c r="AB196" s="1276"/>
      <c r="AC196" s="1277"/>
      <c r="AD196" s="1277"/>
      <c r="AE196" s="1278"/>
      <c r="AF196" s="1217"/>
      <c r="AG196" s="1218"/>
      <c r="AH196" s="1218"/>
      <c r="AI196" s="1219"/>
      <c r="AJ196" s="1217"/>
      <c r="AK196" s="1218"/>
      <c r="AL196" s="1218"/>
      <c r="AM196" s="1219"/>
      <c r="AN196" s="1217"/>
      <c r="AO196" s="1218"/>
      <c r="AP196" s="1218"/>
      <c r="AQ196" s="1219"/>
      <c r="AR196" s="1240"/>
      <c r="AS196" s="1241"/>
      <c r="AT196" s="1241"/>
      <c r="AU196" s="1241"/>
      <c r="AV196" s="1242"/>
      <c r="AW196" s="1188"/>
      <c r="AX196" s="1189"/>
      <c r="AY196" s="1189"/>
      <c r="AZ196" s="1189"/>
      <c r="BA196" s="1189"/>
      <c r="BB196" s="1189"/>
      <c r="BC196" s="1190"/>
      <c r="BD196" s="1188"/>
      <c r="BE196" s="1189"/>
      <c r="BF196" s="1189"/>
      <c r="BG196" s="1189"/>
      <c r="BH196" s="1189"/>
      <c r="BI196" s="1189"/>
      <c r="BJ196" s="1190"/>
      <c r="BK196" s="1077" t="str">
        <f>IF(TRIM(入力2!AL194)&lt;&gt;"",IF(入力2!AL194&gt;=100000,MID(TEXT(入力2!AL194,"000000"),1,1),""),"")</f>
        <v/>
      </c>
      <c r="BL196" s="1063" t="str">
        <f>IF(TRIM(入力2!AL194)&lt;&gt;"",IF(入力2!AL194&gt;=10000,MID(TEXT(入力2!AL194,"000000"),2,1),""),"")</f>
        <v/>
      </c>
      <c r="BM196" s="1063" t="str">
        <f>IF(TRIM(入力2!AL194)&lt;&gt;"",IF(入力2!AL194&gt;=1000,MID(TEXT(入力2!AL194,"000000"),3,1),""),"")</f>
        <v/>
      </c>
      <c r="BN196" s="1063" t="str">
        <f>IF(TRIM(入力2!AL194)&lt;&gt;"",IF(入力2!AL194&gt;=100,MID(TEXT(入力2!AL194,"000000"),4,1),""),"")</f>
        <v/>
      </c>
      <c r="BO196" s="1063" t="str">
        <f>IF(TRIM(入力2!AL194)&lt;&gt;"",IF(入力2!AL194&gt;=10,MID(TEXT(入力2!AL194,"000000"),5,1),""),"")</f>
        <v/>
      </c>
      <c r="BP196" s="1079" t="str">
        <f>IF(TRIM(入力2!AL194)&lt;&gt;"",IF(入力2!AL194&gt;=0,MID(TEXT(入力2!AL194,"000000"),6,1),""),"0")</f>
        <v>0</v>
      </c>
      <c r="BQ196" s="1077" t="str">
        <f>IF(TRIM(入力2!AM194)&lt;&gt;"",IF(入力2!AM194&gt;=100000,MID(TEXT(入力2!AM194,"000000"),1,1),""),"")</f>
        <v/>
      </c>
      <c r="BR196" s="1063" t="str">
        <f>IF(TRIM(入力2!AM194)&lt;&gt;"",IF(入力2!AM194&gt;=10000,MID(TEXT(入力2!AM194,"000000"),2,1),""),"")</f>
        <v/>
      </c>
      <c r="BS196" s="1063" t="str">
        <f>IF(TRIM(入力2!AM194)&lt;&gt;"",IF(入力2!AM194&gt;=1000,MID(TEXT(入力2!AM194,"000000"),3,1),""),"")</f>
        <v/>
      </c>
      <c r="BT196" s="1063" t="str">
        <f>IF(TRIM(入力2!AM194)&lt;&gt;"",IF(入力2!AM194&gt;=100,MID(TEXT(入力2!AM194,"000000"),4,1),""),"")</f>
        <v/>
      </c>
      <c r="BU196" s="1063" t="str">
        <f>IF(TRIM(入力2!AM194)&lt;&gt;"",IF(入力2!AM194&gt;=10,MID(TEXT(入力2!AM194,"000000"),5,1),""),"")</f>
        <v/>
      </c>
      <c r="BV196" s="1079" t="str">
        <f>IF(TRIM(入力2!AM194)&lt;&gt;"",IF(入力2!AM194&gt;=0,MID(TEXT(入力2!AM194,"000000"),6,1),""),"0")</f>
        <v>0</v>
      </c>
      <c r="BW196" s="1095" t="str">
        <f>IF(TRIM(SUM(入力2!AJ194:AK194))&lt;&gt;"",IF(SUM(入力2!AJ194:AK194)&gt;=100000,MID(TEXT(SUM(入力2!AJ194:AK194),"000000"),1,1),""),"")</f>
        <v/>
      </c>
      <c r="BX196" s="1063" t="str">
        <f>IF(TRIM(SUM(入力2!AJ194:AK194))&lt;&gt;"",IF(SUM(入力2!AJ194:AK194)&gt;=10000,MID(TEXT(SUM(入力2!AJ194:AK194),"000000"),2,1),""),"")</f>
        <v/>
      </c>
      <c r="BY196" s="1063" t="str">
        <f>IF(TRIM(SUM(入力2!AJ194:AK194))&lt;&gt;"",IF(SUM(入力2!AJ194:AK194)&gt;=1000,MID(TEXT(SUM(入力2!AJ194:AK194),"000000"),3,1),""),"")</f>
        <v/>
      </c>
      <c r="BZ196" s="1063" t="str">
        <f>IF(TRIM(SUM(入力2!AJ194:AK194))&lt;&gt;"",IF(SUM(入力2!AJ194:AK194)&gt;=100,MID(TEXT(SUM(入力2!AJ194:AK194),"000000"),4,1),""),"")</f>
        <v/>
      </c>
      <c r="CA196" s="1063" t="str">
        <f>IF(TRIM(SUM(入力2!AJ194:AK194))&lt;&gt;"",IF(SUM(入力2!AJ194:AK194)&gt;=10,MID(TEXT(SUM(入力2!AJ194:AK194),"000000"),5,1),""),"")</f>
        <v/>
      </c>
      <c r="CB196" s="1109" t="str">
        <f>IF(TRIM(SUM(入力2!AJ194:AK194))&lt;&gt;"",IF(SUM(入力2!AJ194:AK194)&gt;=0,MID(TEXT(SUM(入力2!AJ194:AK194),"000000"),6,1),""),"0")</f>
        <v>0</v>
      </c>
      <c r="CC196" s="1095" t="str">
        <f>IF(TRIM(入力3!$AF102)&lt;&gt;"",IF(入力3!$AF102&gt;=10000000,MID(TEXT(入力3!$AF102,"00000000"),1,1),""),"")</f>
        <v/>
      </c>
      <c r="CD196" s="1097" t="str">
        <f>IF(TRIM(入力3!$AF102)&lt;&gt;"",IF(入力3!$AF102&gt;=1000000,MID(TEXT(入力3!$AF102,"00000000"),2,1),""),"")</f>
        <v/>
      </c>
      <c r="CE196" s="1059" t="str">
        <f>IF(TRIM(入力3!$AF102)&lt;&gt;"",IF(入力3!$AF102&gt;=100000,MID(TEXT(入力3!$AF102,"00000000"),3,1),""),"")</f>
        <v/>
      </c>
      <c r="CF196" s="1059" t="str">
        <f>IF(TRIM(入力3!$AF102)&lt;&gt;"",IF(入力3!$AF102&gt;=10000,MID(TEXT(入力3!$AF102,"00000000"),4,1),""),"")</f>
        <v/>
      </c>
      <c r="CG196" s="1059" t="str">
        <f>IF(TRIM(入力3!$AF102)&lt;&gt;"",IF(入力3!$AF102&gt;=1000,MID(TEXT(入力3!$AF102,"00000000"),5,1),""),"")</f>
        <v/>
      </c>
      <c r="CH196" s="1059" t="str">
        <f>IF(TRIM(入力3!$AF102)&lt;&gt;"",IF(入力3!$AF102&gt;=100,MID(TEXT(入力3!$AF102,"00000000"),6,1),""),"")</f>
        <v/>
      </c>
      <c r="CI196" s="1059" t="str">
        <f>IF(TRIM(入力3!$AF102)&lt;&gt;"",IF(入力3!$AF102&gt;=10,MID(TEXT(入力3!$AF102,"00000000"),7,1),""),"")</f>
        <v/>
      </c>
      <c r="CJ196" s="1093" t="str">
        <f>IF(TRIM(入力3!$AF102)&lt;&gt;"",IF(入力3!$AF102&gt;=1,MID(TEXT(入力3!$AF102,"00000000"),8,1),""),"0")</f>
        <v>0</v>
      </c>
      <c r="CK196" s="1060" t="str">
        <f>IF(TRIM(SUMIF(入力3!$AA$9:$AE$9,"インフレ手当",入力3!AA102:AE102))&lt;&gt;"",IF(SUMIF(入力3!$AA$9:$AE$9,"インフレ手当",入力3!AA102:AE102)&gt;=1000000,MID(TEXT(SUMIF(入力3!$AA$9:$AE$9,"インフレ手当",入力3!AA102:AE102),"00000000"),2,1),""),"")</f>
        <v/>
      </c>
      <c r="CL196" s="1059" t="str">
        <f>IF(TRIM(SUMIF(入力3!$AA$9:$AE$9,"インフレ手当",入力3!AA102:AE102))&lt;&gt;"",IF(SUMIF(入力3!$AA$9:$AE$9,"インフレ手当",入力3!AA102:AE102)&gt;=100000,MID(TEXT(SUMIF(入力3!$AA$9:$AE$9,"インフレ手当",入力3!AA102:AE102),"00000000"),3,1),""),"")</f>
        <v/>
      </c>
      <c r="CM196" s="1059" t="str">
        <f>IF(TRIM(SUMIF(入力3!$AA$9:$AE$9,"インフレ手当",入力3!AA102:AE102))&lt;&gt;"",IF(SUMIF(入力3!$AA$9:$AE$9,"インフレ手当",入力3!AA102:AE102)&gt;=10000,MID(TEXT(SUMIF(入力3!$AA$9:$AE$9,"インフレ手当",入力3!AA102:AE102),"00000000"),4,1),""),"")</f>
        <v/>
      </c>
      <c r="CN196" s="1059" t="str">
        <f>IF(TRIM(SUMIF(入力3!$AA$9:$AE$9,"インフレ手当",入力3!AA102:AE102))&lt;&gt;"",IF(SUMIF(入力3!$AA$9:$AE$9,"インフレ手当",入力3!AA102:AE102)&gt;=1000,MID(TEXT(SUMIF(入力3!$AA$9:$AE$9,"インフレ手当",入力3!AA102:AE102),"00000000"),5,1),""),"")</f>
        <v/>
      </c>
      <c r="CO196" s="1059" t="str">
        <f>IF(TRIM(SUMIF(入力3!$AA$9:$AE$9,"インフレ手当",入力3!AA102:AE102))&lt;&gt;"",IF(SUMIF(入力3!$AA$9:$AE$9,"インフレ手当",入力3!AA102:AE102)&gt;=100,MID(TEXT(SUMIF(入力3!$AA$9:$AE$9,"インフレ手当",入力3!AA102:AE102),"00000000"),6,1),""),"")</f>
        <v/>
      </c>
      <c r="CP196" s="1059" t="str">
        <f>IF(TRIM(SUMIF(入力3!$AA$9:$AE$9,"インフレ手当",入力3!AA102:AE102))&lt;&gt;"",IF(SUMIF(入力3!$AA$9:$AE$9,"インフレ手当",入力3!AA102:AE102)&gt;=10,MID(TEXT(SUMIF(入力3!$AA$9:$AE$9,"インフレ手当",入力3!AA102:AE102),"00000000"),7,1),""),"")</f>
        <v/>
      </c>
      <c r="CQ196" s="1076" t="str">
        <f>IF(TRIM(SUMIF(入力3!$AA$9:$AE$9,"インフレ手当",入力3!AA102:AE102))&lt;&gt;"",IF(SUMIF(入力3!$AA$9:$AE$9,"インフレ手当",入力3!AA102:AE102)&gt;=1,MID(TEXT(SUMIF(入力3!$AA$9:$AE$9,"インフレ手当",入力3!AA102:AE102),"00000000"),8,1),""),"0")</f>
        <v/>
      </c>
      <c r="CR196" s="1077" t="str">
        <f>IF(EO197=0,"-",IF(TRIM(入力3!Z102)&lt;&gt;"",IF(入力3!Z102&gt;=100,MID(TEXT(入力3!Z102,"000"),1,1),""),"-"))</f>
        <v>-</v>
      </c>
      <c r="CS196" s="1063" t="str">
        <f>IF(EO197=0,"-",IF(TRIM(入力3!Z102)&lt;&gt;"",IF(入力3!Z102&gt;=10,MID(TEXT(入力3!Z102,"000"),2,1),""),"-"))</f>
        <v>-</v>
      </c>
      <c r="CT196" s="1079" t="str">
        <f>IF(EO197=0,"-",IF(TRIM(入力3!Z102)&lt;&gt;"",IF(入力3!Z102&gt;=1,MID(TEXT(入力3!Z102,"000"),3,1),""),"-"))</f>
        <v>-</v>
      </c>
      <c r="CU196" s="1067"/>
      <c r="CV196" s="1068"/>
      <c r="CW196" s="1069"/>
      <c r="CX196" s="1205"/>
      <c r="CY196" s="1206"/>
      <c r="CZ196" s="1207"/>
      <c r="DA196" s="1188"/>
      <c r="DB196" s="1189"/>
      <c r="DC196" s="1189"/>
      <c r="DD196" s="1189"/>
      <c r="DE196" s="1190"/>
      <c r="DF196" s="1184"/>
      <c r="DG196" s="1188"/>
      <c r="DH196" s="1189"/>
      <c r="DI196" s="1189"/>
      <c r="DJ196" s="1190"/>
      <c r="DK196" s="1184"/>
      <c r="DL196" s="1188"/>
      <c r="DM196" s="1189"/>
      <c r="DN196" s="1189"/>
      <c r="DO196" s="1189"/>
      <c r="DP196" s="1190"/>
      <c r="DQ196" s="1184"/>
      <c r="DR196" s="1188"/>
      <c r="DS196" s="1189"/>
      <c r="DT196" s="1189"/>
      <c r="DU196" s="1189"/>
      <c r="DV196" s="1189"/>
      <c r="DW196" s="1026"/>
      <c r="DX196" s="865"/>
      <c r="DY196" s="865"/>
      <c r="DZ196" s="865"/>
      <c r="EA196" s="865"/>
      <c r="EB196" s="865"/>
      <c r="EC196" s="865"/>
      <c r="ED196" s="865"/>
      <c r="EE196" s="865"/>
      <c r="EF196" s="865"/>
      <c r="EG196" s="865"/>
      <c r="EH196" s="872"/>
      <c r="EI196" s="872"/>
      <c r="EJ196" s="862"/>
      <c r="EK196" s="862"/>
      <c r="EL196" s="865"/>
      <c r="EM196" s="865"/>
      <c r="EN196" s="865"/>
      <c r="EO196" s="865"/>
      <c r="EP196" s="835"/>
      <c r="EQ196" s="835"/>
      <c r="ER196" s="835"/>
      <c r="ES196" s="835"/>
      <c r="ET196" s="835"/>
      <c r="EU196" s="835"/>
      <c r="EV196" s="835"/>
      <c r="EW196" s="835"/>
      <c r="EX196" s="835"/>
      <c r="EY196" s="835"/>
      <c r="EZ196" s="835"/>
      <c r="FA196" s="835"/>
      <c r="FB196" s="835"/>
      <c r="FC196" s="835"/>
      <c r="FD196" s="835"/>
      <c r="FE196" s="835"/>
      <c r="FF196" s="835"/>
      <c r="FG196" s="835"/>
      <c r="FH196" s="835"/>
      <c r="FI196" s="835"/>
      <c r="FJ196" s="835"/>
      <c r="FK196" s="835"/>
      <c r="FL196" s="835"/>
      <c r="FM196" s="835"/>
      <c r="FN196" s="835"/>
      <c r="FO196" s="835"/>
      <c r="FP196" s="835"/>
      <c r="FQ196" s="835"/>
      <c r="FR196" s="835"/>
      <c r="FS196" s="835"/>
      <c r="FT196" s="835"/>
      <c r="FU196" s="835"/>
      <c r="FV196" s="835"/>
      <c r="FW196" s="835"/>
      <c r="FX196" s="835"/>
      <c r="FY196" s="835"/>
      <c r="FZ196" s="835"/>
      <c r="GA196" s="835"/>
      <c r="GB196" s="835"/>
      <c r="GC196" s="835"/>
      <c r="GD196" s="835"/>
      <c r="GE196" s="835"/>
      <c r="GF196" s="835"/>
      <c r="GG196" s="835"/>
      <c r="GH196" s="835"/>
      <c r="GI196" s="835"/>
    </row>
    <row r="197" spans="1:191" s="892" customFormat="1" ht="12" customHeight="1">
      <c r="A197" s="1231"/>
      <c r="B197" s="1233"/>
      <c r="C197" s="1235"/>
      <c r="D197" s="1238"/>
      <c r="E197" s="1239"/>
      <c r="F197" s="1239"/>
      <c r="G197" s="1239"/>
      <c r="H197" s="1239"/>
      <c r="I197" s="1239"/>
      <c r="J197" s="1239"/>
      <c r="K197" s="1256"/>
      <c r="L197" s="1258"/>
      <c r="M197" s="1279"/>
      <c r="N197" s="1199"/>
      <c r="O197" s="1262"/>
      <c r="P197" s="1262"/>
      <c r="Q197" s="1280"/>
      <c r="R197" s="1281"/>
      <c r="S197" s="1294"/>
      <c r="T197" s="1282"/>
      <c r="U197" s="1283"/>
      <c r="V197" s="1284"/>
      <c r="W197" s="1285"/>
      <c r="X197" s="1284"/>
      <c r="Y197" s="1285"/>
      <c r="Z197" s="1284"/>
      <c r="AA197" s="1285"/>
      <c r="AB197" s="1227"/>
      <c r="AC197" s="1289"/>
      <c r="AD197" s="1289"/>
      <c r="AE197" s="1290"/>
      <c r="AF197" s="1286"/>
      <c r="AG197" s="1287"/>
      <c r="AH197" s="1287"/>
      <c r="AI197" s="1288"/>
      <c r="AJ197" s="1286"/>
      <c r="AK197" s="1287"/>
      <c r="AL197" s="1287"/>
      <c r="AM197" s="1288"/>
      <c r="AN197" s="1286"/>
      <c r="AO197" s="1287"/>
      <c r="AP197" s="1287"/>
      <c r="AQ197" s="1288"/>
      <c r="AR197" s="1291"/>
      <c r="AS197" s="1292"/>
      <c r="AT197" s="1292"/>
      <c r="AU197" s="1292"/>
      <c r="AV197" s="1293"/>
      <c r="AW197" s="1196"/>
      <c r="AX197" s="1197"/>
      <c r="AY197" s="1197"/>
      <c r="AZ197" s="1197"/>
      <c r="BA197" s="1197"/>
      <c r="BB197" s="1197"/>
      <c r="BC197" s="1198"/>
      <c r="BD197" s="1196"/>
      <c r="BE197" s="1197"/>
      <c r="BF197" s="1197"/>
      <c r="BG197" s="1197"/>
      <c r="BH197" s="1197"/>
      <c r="BI197" s="1197"/>
      <c r="BJ197" s="1198"/>
      <c r="BK197" s="1078"/>
      <c r="BL197" s="1064"/>
      <c r="BM197" s="1064"/>
      <c r="BN197" s="1064"/>
      <c r="BO197" s="1064"/>
      <c r="BP197" s="1080"/>
      <c r="BQ197" s="1078"/>
      <c r="BR197" s="1064"/>
      <c r="BS197" s="1064"/>
      <c r="BT197" s="1064"/>
      <c r="BU197" s="1064"/>
      <c r="BV197" s="1080"/>
      <c r="BW197" s="1096"/>
      <c r="BX197" s="1064"/>
      <c r="BY197" s="1064"/>
      <c r="BZ197" s="1064"/>
      <c r="CA197" s="1064"/>
      <c r="CB197" s="1110"/>
      <c r="CC197" s="1096"/>
      <c r="CD197" s="1098"/>
      <c r="CE197" s="1059"/>
      <c r="CF197" s="1059"/>
      <c r="CG197" s="1059"/>
      <c r="CH197" s="1059"/>
      <c r="CI197" s="1059"/>
      <c r="CJ197" s="1093"/>
      <c r="CK197" s="1060"/>
      <c r="CL197" s="1059"/>
      <c r="CM197" s="1059"/>
      <c r="CN197" s="1059"/>
      <c r="CO197" s="1059"/>
      <c r="CP197" s="1059"/>
      <c r="CQ197" s="1076"/>
      <c r="CR197" s="1078"/>
      <c r="CS197" s="1064"/>
      <c r="CT197" s="1080"/>
      <c r="CU197" s="1070"/>
      <c r="CV197" s="1071"/>
      <c r="CW197" s="1072"/>
      <c r="CX197" s="1208"/>
      <c r="CY197" s="1209"/>
      <c r="CZ197" s="1210"/>
      <c r="DA197" s="1196"/>
      <c r="DB197" s="1197"/>
      <c r="DC197" s="1197"/>
      <c r="DD197" s="1197"/>
      <c r="DE197" s="1198"/>
      <c r="DF197" s="1199"/>
      <c r="DG197" s="1196"/>
      <c r="DH197" s="1197"/>
      <c r="DI197" s="1197"/>
      <c r="DJ197" s="1198"/>
      <c r="DK197" s="1199"/>
      <c r="DL197" s="1196"/>
      <c r="DM197" s="1197"/>
      <c r="DN197" s="1197"/>
      <c r="DO197" s="1197"/>
      <c r="DP197" s="1198"/>
      <c r="DQ197" s="1199"/>
      <c r="DR197" s="1196"/>
      <c r="DS197" s="1197"/>
      <c r="DT197" s="1197"/>
      <c r="DU197" s="1197"/>
      <c r="DV197" s="1197"/>
      <c r="DW197" s="1026"/>
      <c r="DX197" s="865"/>
      <c r="DY197" s="865"/>
      <c r="DZ197" s="865"/>
      <c r="EA197" s="865"/>
      <c r="EB197" s="865"/>
      <c r="EC197" s="865"/>
      <c r="ED197" s="865"/>
      <c r="EE197" s="865"/>
      <c r="EF197" s="865"/>
      <c r="EG197" s="865"/>
      <c r="EH197" s="872"/>
      <c r="EI197" s="872"/>
      <c r="EJ197" s="862"/>
      <c r="EK197" s="862"/>
      <c r="EL197" s="865">
        <f t="shared" ref="EL197" si="136">IF(OR(CU196=99.9,CU196=""),0,1)</f>
        <v>0</v>
      </c>
      <c r="EM197" s="865"/>
      <c r="EN197" s="865">
        <f>IF(入力3!AF102=" ",0,1)</f>
        <v>0</v>
      </c>
      <c r="EO197" s="865">
        <f>IF(EL197+EN197=0,0,1)</f>
        <v>0</v>
      </c>
      <c r="EP197" s="835"/>
      <c r="EQ197" s="835"/>
      <c r="ER197" s="835"/>
      <c r="ES197" s="835"/>
      <c r="ET197" s="835"/>
      <c r="EU197" s="835"/>
      <c r="EV197" s="835"/>
      <c r="EW197" s="835"/>
      <c r="EX197" s="835"/>
      <c r="EY197" s="835"/>
      <c r="EZ197" s="835"/>
      <c r="FA197" s="835"/>
      <c r="FB197" s="835"/>
      <c r="FC197" s="835"/>
      <c r="FD197" s="835"/>
      <c r="FE197" s="835"/>
      <c r="FF197" s="835"/>
      <c r="FG197" s="835"/>
      <c r="FH197" s="835"/>
      <c r="FI197" s="835"/>
      <c r="FJ197" s="835"/>
      <c r="FK197" s="835"/>
      <c r="FL197" s="835"/>
      <c r="FM197" s="835"/>
      <c r="FN197" s="835"/>
      <c r="FO197" s="835"/>
      <c r="FP197" s="835"/>
      <c r="FQ197" s="835"/>
      <c r="FR197" s="835"/>
      <c r="FS197" s="835"/>
      <c r="FT197" s="835"/>
      <c r="FU197" s="835"/>
      <c r="FV197" s="835"/>
      <c r="FW197" s="835"/>
      <c r="FX197" s="835"/>
      <c r="FY197" s="835"/>
      <c r="FZ197" s="835"/>
      <c r="GA197" s="835"/>
      <c r="GB197" s="835"/>
      <c r="GC197" s="835"/>
      <c r="GD197" s="835"/>
      <c r="GE197" s="835"/>
      <c r="GF197" s="835"/>
      <c r="GG197" s="835"/>
      <c r="GH197" s="835"/>
      <c r="GI197" s="835"/>
    </row>
    <row r="198" spans="1:191" s="892" customFormat="1" ht="12" customHeight="1">
      <c r="A198" s="1230"/>
      <c r="B198" s="1232">
        <v>9</v>
      </c>
      <c r="C198" s="1234">
        <v>1</v>
      </c>
      <c r="D198" s="1236"/>
      <c r="E198" s="1237"/>
      <c r="F198" s="1237"/>
      <c r="G198" s="1237"/>
      <c r="H198" s="1237"/>
      <c r="I198" s="1237"/>
      <c r="J198" s="1237"/>
      <c r="K198" s="1256" t="str">
        <f>IF(TRIM(入力1!A198)&lt;&gt;"",入力1!A198,"")</f>
        <v/>
      </c>
      <c r="L198" s="1258">
        <f>IF(TRIM(入力1!B198)&lt;&gt;"",入力1!B198,"")</f>
        <v>9</v>
      </c>
      <c r="M198" s="1260">
        <f>C198</f>
        <v>1</v>
      </c>
      <c r="N198" s="1184"/>
      <c r="O198" s="1262"/>
      <c r="P198" s="1262"/>
      <c r="Q198" s="1264"/>
      <c r="R198" s="1265"/>
      <c r="S198" s="1254"/>
      <c r="T198" s="1282"/>
      <c r="U198" s="1283"/>
      <c r="V198" s="1272"/>
      <c r="W198" s="1273"/>
      <c r="X198" s="1272"/>
      <c r="Y198" s="1273"/>
      <c r="Z198" s="1272"/>
      <c r="AA198" s="1273"/>
      <c r="AB198" s="1276"/>
      <c r="AC198" s="1277"/>
      <c r="AD198" s="1277"/>
      <c r="AE198" s="1278"/>
      <c r="AF198" s="1217"/>
      <c r="AG198" s="1218"/>
      <c r="AH198" s="1218"/>
      <c r="AI198" s="1219"/>
      <c r="AJ198" s="1217"/>
      <c r="AK198" s="1218"/>
      <c r="AL198" s="1218"/>
      <c r="AM198" s="1219"/>
      <c r="AN198" s="1217"/>
      <c r="AO198" s="1218"/>
      <c r="AP198" s="1218"/>
      <c r="AQ198" s="1219"/>
      <c r="AR198" s="1240"/>
      <c r="AS198" s="1241"/>
      <c r="AT198" s="1241"/>
      <c r="AU198" s="1241"/>
      <c r="AV198" s="1242"/>
      <c r="AW198" s="1188"/>
      <c r="AX198" s="1189"/>
      <c r="AY198" s="1189"/>
      <c r="AZ198" s="1189"/>
      <c r="BA198" s="1189"/>
      <c r="BB198" s="1189"/>
      <c r="BC198" s="1190"/>
      <c r="BD198" s="1188"/>
      <c r="BE198" s="1189"/>
      <c r="BF198" s="1189"/>
      <c r="BG198" s="1189"/>
      <c r="BH198" s="1189"/>
      <c r="BI198" s="1189"/>
      <c r="BJ198" s="1190"/>
      <c r="BK198" s="1077" t="str">
        <f>IF(TRIM(入力2!AL196)&lt;&gt;"",IF(入力2!AL196&gt;=100000,MID(TEXT(入力2!AL196,"000000"),1,1),""),"")</f>
        <v/>
      </c>
      <c r="BL198" s="1063" t="str">
        <f>IF(TRIM(入力2!AL196)&lt;&gt;"",IF(入力2!AL196&gt;=10000,MID(TEXT(入力2!AL196,"000000"),2,1),""),"")</f>
        <v/>
      </c>
      <c r="BM198" s="1063" t="str">
        <f>IF(TRIM(入力2!AL196)&lt;&gt;"",IF(入力2!AL196&gt;=1000,MID(TEXT(入力2!AL196,"000000"),3,1),""),"")</f>
        <v/>
      </c>
      <c r="BN198" s="1063" t="str">
        <f>IF(TRIM(入力2!AL196)&lt;&gt;"",IF(入力2!AL196&gt;=100,MID(TEXT(入力2!AL196,"000000"),4,1),""),"")</f>
        <v/>
      </c>
      <c r="BO198" s="1063" t="str">
        <f>IF(TRIM(入力2!AL196)&lt;&gt;"",IF(入力2!AL196&gt;=10,MID(TEXT(入力2!AL196,"000000"),5,1),""),"")</f>
        <v/>
      </c>
      <c r="BP198" s="1079" t="str">
        <f>IF(TRIM(入力2!AL196)&lt;&gt;"",IF(入力2!AL196&gt;=0,MID(TEXT(入力2!AL196,"000000"),6,1),""),"0")</f>
        <v>0</v>
      </c>
      <c r="BQ198" s="1077" t="str">
        <f>IF(TRIM(入力2!AM196)&lt;&gt;"",IF(入力2!AM196&gt;=100000,MID(TEXT(入力2!AM196,"000000"),1,1),""),"")</f>
        <v/>
      </c>
      <c r="BR198" s="1063" t="str">
        <f>IF(TRIM(入力2!AM196)&lt;&gt;"",IF(入力2!AM196&gt;=10000,MID(TEXT(入力2!AM196,"000000"),2,1),""),"")</f>
        <v/>
      </c>
      <c r="BS198" s="1063" t="str">
        <f>IF(TRIM(入力2!AM196)&lt;&gt;"",IF(入力2!AM196&gt;=1000,MID(TEXT(入力2!AM196,"000000"),3,1),""),"")</f>
        <v/>
      </c>
      <c r="BT198" s="1063" t="str">
        <f>IF(TRIM(入力2!AM196)&lt;&gt;"",IF(入力2!AM196&gt;=100,MID(TEXT(入力2!AM196,"000000"),4,1),""),"")</f>
        <v/>
      </c>
      <c r="BU198" s="1063" t="str">
        <f>IF(TRIM(入力2!AM196)&lt;&gt;"",IF(入力2!AM196&gt;=10,MID(TEXT(入力2!AM196,"000000"),5,1),""),"")</f>
        <v/>
      </c>
      <c r="BV198" s="1079" t="str">
        <f>IF(TRIM(入力2!AM196)&lt;&gt;"",IF(入力2!AM196&gt;=0,MID(TEXT(入力2!AM196,"000000"),6,1),""),"0")</f>
        <v>0</v>
      </c>
      <c r="BW198" s="1095" t="str">
        <f>IF(TRIM(SUM(入力2!AJ196:AK196))&lt;&gt;"",IF(SUM(入力2!AJ196:AK196)&gt;=100000,MID(TEXT(SUM(入力2!AJ196:AK196),"000000"),1,1),""),"")</f>
        <v/>
      </c>
      <c r="BX198" s="1063" t="str">
        <f>IF(TRIM(SUM(入力2!AJ196:AK196))&lt;&gt;"",IF(SUM(入力2!AJ196:AK196)&gt;=10000,MID(TEXT(SUM(入力2!AJ196:AK196),"000000"),2,1),""),"")</f>
        <v/>
      </c>
      <c r="BY198" s="1063" t="str">
        <f>IF(TRIM(SUM(入力2!AJ196:AK196))&lt;&gt;"",IF(SUM(入力2!AJ196:AK196)&gt;=1000,MID(TEXT(SUM(入力2!AJ196:AK196),"000000"),3,1),""),"")</f>
        <v/>
      </c>
      <c r="BZ198" s="1063" t="str">
        <f>IF(TRIM(SUM(入力2!AJ196:AK196))&lt;&gt;"",IF(SUM(入力2!AJ196:AK196)&gt;=100,MID(TEXT(SUM(入力2!AJ196:AK196),"000000"),4,1),""),"")</f>
        <v/>
      </c>
      <c r="CA198" s="1063" t="str">
        <f>IF(TRIM(SUM(入力2!AJ196:AK196))&lt;&gt;"",IF(SUM(入力2!AJ196:AK196)&gt;=10,MID(TEXT(SUM(入力2!AJ196:AK196),"000000"),5,1),""),"")</f>
        <v/>
      </c>
      <c r="CB198" s="1109" t="str">
        <f>IF(TRIM(SUM(入力2!AJ196:AK196))&lt;&gt;"",IF(SUM(入力2!AJ196:AK196)&gt;=0,MID(TEXT(SUM(入力2!AJ196:AK196),"000000"),6,1),""),"0")</f>
        <v>0</v>
      </c>
      <c r="CC198" s="1095" t="str">
        <f>IF(TRIM(入力3!$AF103)&lt;&gt;"",IF(入力3!$AF103&gt;=10000000,MID(TEXT(入力3!$AF103,"00000000"),1,1),""),"")</f>
        <v/>
      </c>
      <c r="CD198" s="1097" t="str">
        <f>IF(TRIM(入力3!$AF103)&lt;&gt;"",IF(入力3!$AF103&gt;=1000000,MID(TEXT(入力3!$AF103,"00000000"),2,1),""),"")</f>
        <v/>
      </c>
      <c r="CE198" s="1059" t="str">
        <f>IF(TRIM(入力3!$AF103)&lt;&gt;"",IF(入力3!$AF103&gt;=100000,MID(TEXT(入力3!$AF103,"00000000"),3,1),""),"")</f>
        <v/>
      </c>
      <c r="CF198" s="1059" t="str">
        <f>IF(TRIM(入力3!$AF103)&lt;&gt;"",IF(入力3!$AF103&gt;=10000,MID(TEXT(入力3!$AF103,"00000000"),4,1),""),"")</f>
        <v/>
      </c>
      <c r="CG198" s="1059" t="str">
        <f>IF(TRIM(入力3!$AF103)&lt;&gt;"",IF(入力3!$AF103&gt;=1000,MID(TEXT(入力3!$AF103,"00000000"),5,1),""),"")</f>
        <v/>
      </c>
      <c r="CH198" s="1059" t="str">
        <f>IF(TRIM(入力3!$AF103)&lt;&gt;"",IF(入力3!$AF103&gt;=100,MID(TEXT(入力3!$AF103,"00000000"),6,1),""),"")</f>
        <v/>
      </c>
      <c r="CI198" s="1059" t="str">
        <f>IF(TRIM(入力3!$AF103)&lt;&gt;"",IF(入力3!$AF103&gt;=10,MID(TEXT(入力3!$AF103,"00000000"),7,1),""),"")</f>
        <v/>
      </c>
      <c r="CJ198" s="1093" t="str">
        <f>IF(TRIM(入力3!$AF103)&lt;&gt;"",IF(入力3!$AF103&gt;=1,MID(TEXT(入力3!$AF103,"00000000"),8,1),""),"0")</f>
        <v>0</v>
      </c>
      <c r="CK198" s="1060" t="str">
        <f>IF(TRIM(SUMIF(入力3!$AA$9:$AE$9,"インフレ手当",入力3!AA103:AE103))&lt;&gt;"",IF(SUMIF(入力3!$AA$9:$AE$9,"インフレ手当",入力3!AA103:AE103)&gt;=1000000,MID(TEXT(SUMIF(入力3!$AA$9:$AE$9,"インフレ手当",入力3!AA103:AE103),"00000000"),2,1),""),"")</f>
        <v/>
      </c>
      <c r="CL198" s="1059" t="str">
        <f>IF(TRIM(SUMIF(入力3!$AA$9:$AE$9,"インフレ手当",入力3!AA103:AE103))&lt;&gt;"",IF(SUMIF(入力3!$AA$9:$AE$9,"インフレ手当",入力3!AA103:AE103)&gt;=100000,MID(TEXT(SUMIF(入力3!$AA$9:$AE$9,"インフレ手当",入力3!AA103:AE103),"00000000"),3,1),""),"")</f>
        <v/>
      </c>
      <c r="CM198" s="1059" t="str">
        <f>IF(TRIM(SUMIF(入力3!$AA$9:$AE$9,"インフレ手当",入力3!AA103:AE103))&lt;&gt;"",IF(SUMIF(入力3!$AA$9:$AE$9,"インフレ手当",入力3!AA103:AE103)&gt;=10000,MID(TEXT(SUMIF(入力3!$AA$9:$AE$9,"インフレ手当",入力3!AA103:AE103),"00000000"),4,1),""),"")</f>
        <v/>
      </c>
      <c r="CN198" s="1059" t="str">
        <f>IF(TRIM(SUMIF(入力3!$AA$9:$AE$9,"インフレ手当",入力3!AA103:AE103))&lt;&gt;"",IF(SUMIF(入力3!$AA$9:$AE$9,"インフレ手当",入力3!AA103:AE103)&gt;=1000,MID(TEXT(SUMIF(入力3!$AA$9:$AE$9,"インフレ手当",入力3!AA103:AE103),"00000000"),5,1),""),"")</f>
        <v/>
      </c>
      <c r="CO198" s="1059" t="str">
        <f>IF(TRIM(SUMIF(入力3!$AA$9:$AE$9,"インフレ手当",入力3!AA103:AE103))&lt;&gt;"",IF(SUMIF(入力3!$AA$9:$AE$9,"インフレ手当",入力3!AA103:AE103)&gt;=100,MID(TEXT(SUMIF(入力3!$AA$9:$AE$9,"インフレ手当",入力3!AA103:AE103),"00000000"),6,1),""),"")</f>
        <v/>
      </c>
      <c r="CP198" s="1059" t="str">
        <f>IF(TRIM(SUMIF(入力3!$AA$9:$AE$9,"インフレ手当",入力3!AA103:AE103))&lt;&gt;"",IF(SUMIF(入力3!$AA$9:$AE$9,"インフレ手当",入力3!AA103:AE103)&gt;=10,MID(TEXT(SUMIF(入力3!$AA$9:$AE$9,"インフレ手当",入力3!AA103:AE103),"00000000"),7,1),""),"")</f>
        <v/>
      </c>
      <c r="CQ198" s="1076" t="str">
        <f>IF(TRIM(SUMIF(入力3!$AA$9:$AE$9,"インフレ手当",入力3!AA103:AE103))&lt;&gt;"",IF(SUMIF(入力3!$AA$9:$AE$9,"インフレ手当",入力3!AA103:AE103)&gt;=1,MID(TEXT(SUMIF(入力3!$AA$9:$AE$9,"インフレ手当",入力3!AA103:AE103),"00000000"),8,1),""),"0")</f>
        <v/>
      </c>
      <c r="CR198" s="1077" t="str">
        <f>IF(EO199=0,"-",IF(TRIM(入力3!Z103)&lt;&gt;"",IF(入力3!Z103&gt;=100,MID(TEXT(入力3!Z103,"000"),1,1),""),"-"))</f>
        <v>-</v>
      </c>
      <c r="CS198" s="1063" t="str">
        <f>IF(EO199=0,"-",IF(TRIM(入力3!Z103)&lt;&gt;"",IF(入力3!Z103&gt;=10,MID(TEXT(入力3!Z103,"000"),2,1),""),"-"))</f>
        <v>-</v>
      </c>
      <c r="CT198" s="1079" t="str">
        <f>IF(EO199=0,"-",IF(TRIM(入力3!Z103)&lt;&gt;"",IF(入力3!Z103&gt;=1,MID(TEXT(入力3!Z103,"000"),3,1),""),"-"))</f>
        <v>-</v>
      </c>
      <c r="CU198" s="1067"/>
      <c r="CV198" s="1068"/>
      <c r="CW198" s="1069"/>
      <c r="CX198" s="1205"/>
      <c r="CY198" s="1206"/>
      <c r="CZ198" s="1207"/>
      <c r="DA198" s="1188"/>
      <c r="DB198" s="1189"/>
      <c r="DC198" s="1189"/>
      <c r="DD198" s="1189"/>
      <c r="DE198" s="1190"/>
      <c r="DF198" s="1184"/>
      <c r="DG198" s="1188"/>
      <c r="DH198" s="1189"/>
      <c r="DI198" s="1189"/>
      <c r="DJ198" s="1190"/>
      <c r="DK198" s="1184"/>
      <c r="DL198" s="1188"/>
      <c r="DM198" s="1189"/>
      <c r="DN198" s="1189"/>
      <c r="DO198" s="1189"/>
      <c r="DP198" s="1190"/>
      <c r="DQ198" s="1184"/>
      <c r="DR198" s="1188"/>
      <c r="DS198" s="1189"/>
      <c r="DT198" s="1189"/>
      <c r="DU198" s="1189"/>
      <c r="DV198" s="1189"/>
      <c r="DW198" s="1026"/>
      <c r="DX198" s="865"/>
      <c r="DY198" s="865"/>
      <c r="DZ198" s="865"/>
      <c r="EA198" s="865"/>
      <c r="EB198" s="865"/>
      <c r="EC198" s="865"/>
      <c r="ED198" s="865"/>
      <c r="EE198" s="865"/>
      <c r="EF198" s="865"/>
      <c r="EG198" s="865"/>
      <c r="EH198" s="872"/>
      <c r="EI198" s="872"/>
      <c r="EJ198" s="862"/>
      <c r="EK198" s="862"/>
      <c r="EL198" s="865"/>
      <c r="EM198" s="865"/>
      <c r="EN198" s="865"/>
      <c r="EO198" s="865"/>
      <c r="EP198" s="835"/>
      <c r="EQ198" s="835"/>
      <c r="ER198" s="835"/>
      <c r="ES198" s="835"/>
      <c r="ET198" s="835"/>
      <c r="EU198" s="835"/>
      <c r="EV198" s="835"/>
      <c r="EW198" s="835"/>
      <c r="EX198" s="835"/>
      <c r="EY198" s="835"/>
      <c r="EZ198" s="835"/>
      <c r="FA198" s="835"/>
      <c r="FB198" s="835"/>
      <c r="FC198" s="835"/>
      <c r="FD198" s="835"/>
      <c r="FE198" s="835"/>
      <c r="FF198" s="835"/>
      <c r="FG198" s="835"/>
      <c r="FH198" s="835"/>
      <c r="FI198" s="835"/>
      <c r="FJ198" s="835"/>
      <c r="FK198" s="835"/>
      <c r="FL198" s="835"/>
      <c r="FM198" s="835"/>
      <c r="FN198" s="835"/>
      <c r="FO198" s="835"/>
      <c r="FP198" s="835"/>
      <c r="FQ198" s="835"/>
      <c r="FR198" s="835"/>
      <c r="FS198" s="835"/>
      <c r="FT198" s="835"/>
      <c r="FU198" s="835"/>
      <c r="FV198" s="835"/>
      <c r="FW198" s="835"/>
      <c r="FX198" s="835"/>
      <c r="FY198" s="835"/>
      <c r="FZ198" s="835"/>
      <c r="GA198" s="835"/>
      <c r="GB198" s="835"/>
      <c r="GC198" s="835"/>
      <c r="GD198" s="835"/>
      <c r="GE198" s="835"/>
      <c r="GF198" s="835"/>
      <c r="GG198" s="835"/>
      <c r="GH198" s="835"/>
      <c r="GI198" s="835"/>
    </row>
    <row r="199" spans="1:191" s="892" customFormat="1" ht="12" customHeight="1">
      <c r="A199" s="1231"/>
      <c r="B199" s="1233"/>
      <c r="C199" s="1235"/>
      <c r="D199" s="1238"/>
      <c r="E199" s="1239"/>
      <c r="F199" s="1239"/>
      <c r="G199" s="1239"/>
      <c r="H199" s="1239"/>
      <c r="I199" s="1239"/>
      <c r="J199" s="1239"/>
      <c r="K199" s="1256"/>
      <c r="L199" s="1258"/>
      <c r="M199" s="1279"/>
      <c r="N199" s="1199"/>
      <c r="O199" s="1262"/>
      <c r="P199" s="1262"/>
      <c r="Q199" s="1280"/>
      <c r="R199" s="1281"/>
      <c r="S199" s="1294"/>
      <c r="T199" s="1282"/>
      <c r="U199" s="1283"/>
      <c r="V199" s="1284"/>
      <c r="W199" s="1285"/>
      <c r="X199" s="1284"/>
      <c r="Y199" s="1285"/>
      <c r="Z199" s="1284"/>
      <c r="AA199" s="1285"/>
      <c r="AB199" s="1227"/>
      <c r="AC199" s="1289"/>
      <c r="AD199" s="1289"/>
      <c r="AE199" s="1290"/>
      <c r="AF199" s="1286"/>
      <c r="AG199" s="1287"/>
      <c r="AH199" s="1287"/>
      <c r="AI199" s="1288"/>
      <c r="AJ199" s="1286"/>
      <c r="AK199" s="1287"/>
      <c r="AL199" s="1287"/>
      <c r="AM199" s="1288"/>
      <c r="AN199" s="1286"/>
      <c r="AO199" s="1287"/>
      <c r="AP199" s="1287"/>
      <c r="AQ199" s="1288"/>
      <c r="AR199" s="1291"/>
      <c r="AS199" s="1292"/>
      <c r="AT199" s="1292"/>
      <c r="AU199" s="1292"/>
      <c r="AV199" s="1293"/>
      <c r="AW199" s="1196"/>
      <c r="AX199" s="1197"/>
      <c r="AY199" s="1197"/>
      <c r="AZ199" s="1197"/>
      <c r="BA199" s="1197"/>
      <c r="BB199" s="1197"/>
      <c r="BC199" s="1198"/>
      <c r="BD199" s="1196"/>
      <c r="BE199" s="1197"/>
      <c r="BF199" s="1197"/>
      <c r="BG199" s="1197"/>
      <c r="BH199" s="1197"/>
      <c r="BI199" s="1197"/>
      <c r="BJ199" s="1198"/>
      <c r="BK199" s="1078"/>
      <c r="BL199" s="1064"/>
      <c r="BM199" s="1064"/>
      <c r="BN199" s="1064"/>
      <c r="BO199" s="1064"/>
      <c r="BP199" s="1080"/>
      <c r="BQ199" s="1078"/>
      <c r="BR199" s="1064"/>
      <c r="BS199" s="1064"/>
      <c r="BT199" s="1064"/>
      <c r="BU199" s="1064"/>
      <c r="BV199" s="1080"/>
      <c r="BW199" s="1096"/>
      <c r="BX199" s="1064"/>
      <c r="BY199" s="1064"/>
      <c r="BZ199" s="1064"/>
      <c r="CA199" s="1064"/>
      <c r="CB199" s="1110"/>
      <c r="CC199" s="1096"/>
      <c r="CD199" s="1098"/>
      <c r="CE199" s="1059"/>
      <c r="CF199" s="1059"/>
      <c r="CG199" s="1059"/>
      <c r="CH199" s="1059"/>
      <c r="CI199" s="1059"/>
      <c r="CJ199" s="1093"/>
      <c r="CK199" s="1060"/>
      <c r="CL199" s="1059"/>
      <c r="CM199" s="1059"/>
      <c r="CN199" s="1059"/>
      <c r="CO199" s="1059"/>
      <c r="CP199" s="1059"/>
      <c r="CQ199" s="1076"/>
      <c r="CR199" s="1078"/>
      <c r="CS199" s="1064"/>
      <c r="CT199" s="1080"/>
      <c r="CU199" s="1070"/>
      <c r="CV199" s="1071"/>
      <c r="CW199" s="1072"/>
      <c r="CX199" s="1208"/>
      <c r="CY199" s="1209"/>
      <c r="CZ199" s="1210"/>
      <c r="DA199" s="1196"/>
      <c r="DB199" s="1197"/>
      <c r="DC199" s="1197"/>
      <c r="DD199" s="1197"/>
      <c r="DE199" s="1198"/>
      <c r="DF199" s="1199"/>
      <c r="DG199" s="1196"/>
      <c r="DH199" s="1197"/>
      <c r="DI199" s="1197"/>
      <c r="DJ199" s="1198"/>
      <c r="DK199" s="1199"/>
      <c r="DL199" s="1196"/>
      <c r="DM199" s="1197"/>
      <c r="DN199" s="1197"/>
      <c r="DO199" s="1197"/>
      <c r="DP199" s="1198"/>
      <c r="DQ199" s="1199"/>
      <c r="DR199" s="1196"/>
      <c r="DS199" s="1197"/>
      <c r="DT199" s="1197"/>
      <c r="DU199" s="1197"/>
      <c r="DV199" s="1197"/>
      <c r="DW199" s="1026"/>
      <c r="DX199" s="865"/>
      <c r="DY199" s="865"/>
      <c r="DZ199" s="865"/>
      <c r="EA199" s="865"/>
      <c r="EB199" s="865"/>
      <c r="EC199" s="865"/>
      <c r="ED199" s="865"/>
      <c r="EE199" s="865"/>
      <c r="EF199" s="865"/>
      <c r="EG199" s="865"/>
      <c r="EH199" s="872"/>
      <c r="EI199" s="872"/>
      <c r="EJ199" s="862"/>
      <c r="EK199" s="862"/>
      <c r="EL199" s="865">
        <f t="shared" ref="EL199" si="137">IF(OR(CU198=99.9,CU198=""),0,1)</f>
        <v>0</v>
      </c>
      <c r="EM199" s="865"/>
      <c r="EN199" s="865">
        <f>IF(入力3!AF103=" ",0,1)</f>
        <v>0</v>
      </c>
      <c r="EO199" s="865">
        <f>IF(EL199+EN199=0,0,1)</f>
        <v>0</v>
      </c>
      <c r="EP199" s="835"/>
      <c r="EQ199" s="835"/>
      <c r="ER199" s="835"/>
      <c r="ES199" s="835"/>
      <c r="ET199" s="835"/>
      <c r="EU199" s="835"/>
      <c r="EV199" s="835"/>
      <c r="EW199" s="835"/>
      <c r="EX199" s="835"/>
      <c r="EY199" s="835"/>
      <c r="EZ199" s="835"/>
      <c r="FA199" s="835"/>
      <c r="FB199" s="835"/>
      <c r="FC199" s="835"/>
      <c r="FD199" s="835"/>
      <c r="FE199" s="835"/>
      <c r="FF199" s="835"/>
      <c r="FG199" s="835"/>
      <c r="FH199" s="835"/>
      <c r="FI199" s="835"/>
      <c r="FJ199" s="835"/>
      <c r="FK199" s="835"/>
      <c r="FL199" s="835"/>
      <c r="FM199" s="835"/>
      <c r="FN199" s="835"/>
      <c r="FO199" s="835"/>
      <c r="FP199" s="835"/>
      <c r="FQ199" s="835"/>
      <c r="FR199" s="835"/>
      <c r="FS199" s="835"/>
      <c r="FT199" s="835"/>
      <c r="FU199" s="835"/>
      <c r="FV199" s="835"/>
      <c r="FW199" s="835"/>
      <c r="FX199" s="835"/>
      <c r="FY199" s="835"/>
      <c r="FZ199" s="835"/>
      <c r="GA199" s="835"/>
      <c r="GB199" s="835"/>
      <c r="GC199" s="835"/>
      <c r="GD199" s="835"/>
      <c r="GE199" s="835"/>
      <c r="GF199" s="835"/>
      <c r="GG199" s="835"/>
      <c r="GH199" s="835"/>
      <c r="GI199" s="835"/>
    </row>
    <row r="200" spans="1:191" s="892" customFormat="1" ht="12" customHeight="1">
      <c r="A200" s="1230"/>
      <c r="B200" s="1232">
        <v>9</v>
      </c>
      <c r="C200" s="1234">
        <v>2</v>
      </c>
      <c r="D200" s="1236"/>
      <c r="E200" s="1237"/>
      <c r="F200" s="1237"/>
      <c r="G200" s="1237"/>
      <c r="H200" s="1237"/>
      <c r="I200" s="1237"/>
      <c r="J200" s="1237"/>
      <c r="K200" s="1256" t="str">
        <f>IF(TRIM(入力1!A200)&lt;&gt;"",入力1!A200,"")</f>
        <v/>
      </c>
      <c r="L200" s="1258">
        <f>IF(TRIM(入力1!B200)&lt;&gt;"",入力1!B200,"")</f>
        <v>9</v>
      </c>
      <c r="M200" s="1260">
        <f>C200</f>
        <v>2</v>
      </c>
      <c r="N200" s="1184"/>
      <c r="O200" s="1262"/>
      <c r="P200" s="1262"/>
      <c r="Q200" s="1264"/>
      <c r="R200" s="1265"/>
      <c r="S200" s="1254"/>
      <c r="T200" s="1282"/>
      <c r="U200" s="1283"/>
      <c r="V200" s="1272"/>
      <c r="W200" s="1273"/>
      <c r="X200" s="1272"/>
      <c r="Y200" s="1273"/>
      <c r="Z200" s="1272"/>
      <c r="AA200" s="1273"/>
      <c r="AB200" s="1276"/>
      <c r="AC200" s="1277"/>
      <c r="AD200" s="1277"/>
      <c r="AE200" s="1278"/>
      <c r="AF200" s="1217"/>
      <c r="AG200" s="1218"/>
      <c r="AH200" s="1218"/>
      <c r="AI200" s="1219"/>
      <c r="AJ200" s="1217"/>
      <c r="AK200" s="1218"/>
      <c r="AL200" s="1218"/>
      <c r="AM200" s="1219"/>
      <c r="AN200" s="1217"/>
      <c r="AO200" s="1218"/>
      <c r="AP200" s="1218"/>
      <c r="AQ200" s="1219"/>
      <c r="AR200" s="1240"/>
      <c r="AS200" s="1241"/>
      <c r="AT200" s="1241"/>
      <c r="AU200" s="1241"/>
      <c r="AV200" s="1242"/>
      <c r="AW200" s="1188"/>
      <c r="AX200" s="1189"/>
      <c r="AY200" s="1189"/>
      <c r="AZ200" s="1189"/>
      <c r="BA200" s="1189"/>
      <c r="BB200" s="1189"/>
      <c r="BC200" s="1190"/>
      <c r="BD200" s="1188"/>
      <c r="BE200" s="1189"/>
      <c r="BF200" s="1189"/>
      <c r="BG200" s="1189"/>
      <c r="BH200" s="1189"/>
      <c r="BI200" s="1189"/>
      <c r="BJ200" s="1190"/>
      <c r="BK200" s="1077" t="str">
        <f>IF(TRIM(入力2!AL198)&lt;&gt;"",IF(入力2!AL198&gt;=100000,MID(TEXT(入力2!AL198,"000000"),1,1),""),"")</f>
        <v/>
      </c>
      <c r="BL200" s="1063" t="str">
        <f>IF(TRIM(入力2!AL198)&lt;&gt;"",IF(入力2!AL198&gt;=10000,MID(TEXT(入力2!AL198,"000000"),2,1),""),"")</f>
        <v/>
      </c>
      <c r="BM200" s="1063" t="str">
        <f>IF(TRIM(入力2!AL198)&lt;&gt;"",IF(入力2!AL198&gt;=1000,MID(TEXT(入力2!AL198,"000000"),3,1),""),"")</f>
        <v/>
      </c>
      <c r="BN200" s="1063" t="str">
        <f>IF(TRIM(入力2!AL198)&lt;&gt;"",IF(入力2!AL198&gt;=100,MID(TEXT(入力2!AL198,"000000"),4,1),""),"")</f>
        <v/>
      </c>
      <c r="BO200" s="1063" t="str">
        <f>IF(TRIM(入力2!AL198)&lt;&gt;"",IF(入力2!AL198&gt;=10,MID(TEXT(入力2!AL198,"000000"),5,1),""),"")</f>
        <v/>
      </c>
      <c r="BP200" s="1079" t="str">
        <f>IF(TRIM(入力2!AL198)&lt;&gt;"",IF(入力2!AL198&gt;=0,MID(TEXT(入力2!AL198,"000000"),6,1),""),"0")</f>
        <v>0</v>
      </c>
      <c r="BQ200" s="1077" t="str">
        <f>IF(TRIM(入力2!AM198)&lt;&gt;"",IF(入力2!AM198&gt;=100000,MID(TEXT(入力2!AM198,"000000"),1,1),""),"")</f>
        <v/>
      </c>
      <c r="BR200" s="1063" t="str">
        <f>IF(TRIM(入力2!AM198)&lt;&gt;"",IF(入力2!AM198&gt;=10000,MID(TEXT(入力2!AM198,"000000"),2,1),""),"")</f>
        <v/>
      </c>
      <c r="BS200" s="1063" t="str">
        <f>IF(TRIM(入力2!AM198)&lt;&gt;"",IF(入力2!AM198&gt;=1000,MID(TEXT(入力2!AM198,"000000"),3,1),""),"")</f>
        <v/>
      </c>
      <c r="BT200" s="1063" t="str">
        <f>IF(TRIM(入力2!AM198)&lt;&gt;"",IF(入力2!AM198&gt;=100,MID(TEXT(入力2!AM198,"000000"),4,1),""),"")</f>
        <v/>
      </c>
      <c r="BU200" s="1063" t="str">
        <f>IF(TRIM(入力2!AM198)&lt;&gt;"",IF(入力2!AM198&gt;=10,MID(TEXT(入力2!AM198,"000000"),5,1),""),"")</f>
        <v/>
      </c>
      <c r="BV200" s="1079" t="str">
        <f>IF(TRIM(入力2!AM198)&lt;&gt;"",IF(入力2!AM198&gt;=0,MID(TEXT(入力2!AM198,"000000"),6,1),""),"0")</f>
        <v>0</v>
      </c>
      <c r="BW200" s="1095" t="str">
        <f>IF(TRIM(SUM(入力2!AJ198:AK198))&lt;&gt;"",IF(SUM(入力2!AJ198:AK198)&gt;=100000,MID(TEXT(SUM(入力2!AJ198:AK198),"000000"),1,1),""),"")</f>
        <v/>
      </c>
      <c r="BX200" s="1063" t="str">
        <f>IF(TRIM(SUM(入力2!AJ198:AK198))&lt;&gt;"",IF(SUM(入力2!AJ198:AK198)&gt;=10000,MID(TEXT(SUM(入力2!AJ198:AK198),"000000"),2,1),""),"")</f>
        <v/>
      </c>
      <c r="BY200" s="1063" t="str">
        <f>IF(TRIM(SUM(入力2!AJ198:AK198))&lt;&gt;"",IF(SUM(入力2!AJ198:AK198)&gt;=1000,MID(TEXT(SUM(入力2!AJ198:AK198),"000000"),3,1),""),"")</f>
        <v/>
      </c>
      <c r="BZ200" s="1063" t="str">
        <f>IF(TRIM(SUM(入力2!AJ198:AK198))&lt;&gt;"",IF(SUM(入力2!AJ198:AK198)&gt;=100,MID(TEXT(SUM(入力2!AJ198:AK198),"000000"),4,1),""),"")</f>
        <v/>
      </c>
      <c r="CA200" s="1063" t="str">
        <f>IF(TRIM(SUM(入力2!AJ198:AK198))&lt;&gt;"",IF(SUM(入力2!AJ198:AK198)&gt;=10,MID(TEXT(SUM(入力2!AJ198:AK198),"000000"),5,1),""),"")</f>
        <v/>
      </c>
      <c r="CB200" s="1109" t="str">
        <f>IF(TRIM(SUM(入力2!AJ198:AK198))&lt;&gt;"",IF(SUM(入力2!AJ198:AK198)&gt;=0,MID(TEXT(SUM(入力2!AJ198:AK198),"000000"),6,1),""),"0")</f>
        <v>0</v>
      </c>
      <c r="CC200" s="1095" t="str">
        <f>IF(TRIM(入力3!$AF104)&lt;&gt;"",IF(入力3!$AF104&gt;=10000000,MID(TEXT(入力3!$AF104,"00000000"),1,1),""),"")</f>
        <v/>
      </c>
      <c r="CD200" s="1097" t="str">
        <f>IF(TRIM(入力3!$AF104)&lt;&gt;"",IF(入力3!$AF104&gt;=1000000,MID(TEXT(入力3!$AF104,"00000000"),2,1),""),"")</f>
        <v/>
      </c>
      <c r="CE200" s="1059" t="str">
        <f>IF(TRIM(入力3!$AF104)&lt;&gt;"",IF(入力3!$AF104&gt;=100000,MID(TEXT(入力3!$AF104,"00000000"),3,1),""),"")</f>
        <v/>
      </c>
      <c r="CF200" s="1059" t="str">
        <f>IF(TRIM(入力3!$AF104)&lt;&gt;"",IF(入力3!$AF104&gt;=10000,MID(TEXT(入力3!$AF104,"00000000"),4,1),""),"")</f>
        <v/>
      </c>
      <c r="CG200" s="1059" t="str">
        <f>IF(TRIM(入力3!$AF104)&lt;&gt;"",IF(入力3!$AF104&gt;=1000,MID(TEXT(入力3!$AF104,"00000000"),5,1),""),"")</f>
        <v/>
      </c>
      <c r="CH200" s="1059" t="str">
        <f>IF(TRIM(入力3!$AF104)&lt;&gt;"",IF(入力3!$AF104&gt;=100,MID(TEXT(入力3!$AF104,"00000000"),6,1),""),"")</f>
        <v/>
      </c>
      <c r="CI200" s="1059" t="str">
        <f>IF(TRIM(入力3!$AF104)&lt;&gt;"",IF(入力3!$AF104&gt;=10,MID(TEXT(入力3!$AF104,"00000000"),7,1),""),"")</f>
        <v/>
      </c>
      <c r="CJ200" s="1093" t="str">
        <f>IF(TRIM(入力3!$AF104)&lt;&gt;"",IF(入力3!$AF104&gt;=1,MID(TEXT(入力3!$AF104,"00000000"),8,1),""),"0")</f>
        <v>0</v>
      </c>
      <c r="CK200" s="1060" t="str">
        <f>IF(TRIM(SUMIF(入力3!$AA$9:$AE$9,"インフレ手当",入力3!AA104:AE104))&lt;&gt;"",IF(SUMIF(入力3!$AA$9:$AE$9,"インフレ手当",入力3!AA104:AE104)&gt;=1000000,MID(TEXT(SUMIF(入力3!$AA$9:$AE$9,"インフレ手当",入力3!AA104:AE104),"00000000"),2,1),""),"")</f>
        <v/>
      </c>
      <c r="CL200" s="1059" t="str">
        <f>IF(TRIM(SUMIF(入力3!$AA$9:$AE$9,"インフレ手当",入力3!AA104:AE104))&lt;&gt;"",IF(SUMIF(入力3!$AA$9:$AE$9,"インフレ手当",入力3!AA104:AE104)&gt;=100000,MID(TEXT(SUMIF(入力3!$AA$9:$AE$9,"インフレ手当",入力3!AA104:AE104),"00000000"),3,1),""),"")</f>
        <v/>
      </c>
      <c r="CM200" s="1059" t="str">
        <f>IF(TRIM(SUMIF(入力3!$AA$9:$AE$9,"インフレ手当",入力3!AA104:AE104))&lt;&gt;"",IF(SUMIF(入力3!$AA$9:$AE$9,"インフレ手当",入力3!AA104:AE104)&gt;=10000,MID(TEXT(SUMIF(入力3!$AA$9:$AE$9,"インフレ手当",入力3!AA104:AE104),"00000000"),4,1),""),"")</f>
        <v/>
      </c>
      <c r="CN200" s="1059" t="str">
        <f>IF(TRIM(SUMIF(入力3!$AA$9:$AE$9,"インフレ手当",入力3!AA104:AE104))&lt;&gt;"",IF(SUMIF(入力3!$AA$9:$AE$9,"インフレ手当",入力3!AA104:AE104)&gt;=1000,MID(TEXT(SUMIF(入力3!$AA$9:$AE$9,"インフレ手当",入力3!AA104:AE104),"00000000"),5,1),""),"")</f>
        <v/>
      </c>
      <c r="CO200" s="1059" t="str">
        <f>IF(TRIM(SUMIF(入力3!$AA$9:$AE$9,"インフレ手当",入力3!AA104:AE104))&lt;&gt;"",IF(SUMIF(入力3!$AA$9:$AE$9,"インフレ手当",入力3!AA104:AE104)&gt;=100,MID(TEXT(SUMIF(入力3!$AA$9:$AE$9,"インフレ手当",入力3!AA104:AE104),"00000000"),6,1),""),"")</f>
        <v/>
      </c>
      <c r="CP200" s="1059" t="str">
        <f>IF(TRIM(SUMIF(入力3!$AA$9:$AE$9,"インフレ手当",入力3!AA104:AE104))&lt;&gt;"",IF(SUMIF(入力3!$AA$9:$AE$9,"インフレ手当",入力3!AA104:AE104)&gt;=10,MID(TEXT(SUMIF(入力3!$AA$9:$AE$9,"インフレ手当",入力3!AA104:AE104),"00000000"),7,1),""),"")</f>
        <v/>
      </c>
      <c r="CQ200" s="1076" t="str">
        <f>IF(TRIM(SUMIF(入力3!$AA$9:$AE$9,"インフレ手当",入力3!AA104:AE104))&lt;&gt;"",IF(SUMIF(入力3!$AA$9:$AE$9,"インフレ手当",入力3!AA104:AE104)&gt;=1,MID(TEXT(SUMIF(入力3!$AA$9:$AE$9,"インフレ手当",入力3!AA104:AE104),"00000000"),8,1),""),"0")</f>
        <v/>
      </c>
      <c r="CR200" s="1077" t="str">
        <f>IF(EO201=0,"-",IF(TRIM(入力3!Z104)&lt;&gt;"",IF(入力3!Z104&gt;=100,MID(TEXT(入力3!Z104,"000"),1,1),""),"-"))</f>
        <v>-</v>
      </c>
      <c r="CS200" s="1063" t="str">
        <f>IF(EO201=0,"-",IF(TRIM(入力3!Z104)&lt;&gt;"",IF(入力3!Z104&gt;=10,MID(TEXT(入力3!Z104,"000"),2,1),""),"-"))</f>
        <v>-</v>
      </c>
      <c r="CT200" s="1079" t="str">
        <f>IF(EO201=0,"-",IF(TRIM(入力3!Z104)&lt;&gt;"",IF(入力3!Z104&gt;=1,MID(TEXT(入力3!Z104,"000"),3,1),""),"-"))</f>
        <v>-</v>
      </c>
      <c r="CU200" s="1067"/>
      <c r="CV200" s="1068"/>
      <c r="CW200" s="1069"/>
      <c r="CX200" s="1205"/>
      <c r="CY200" s="1206"/>
      <c r="CZ200" s="1207"/>
      <c r="DA200" s="1188"/>
      <c r="DB200" s="1189"/>
      <c r="DC200" s="1189"/>
      <c r="DD200" s="1189"/>
      <c r="DE200" s="1190"/>
      <c r="DF200" s="1184"/>
      <c r="DG200" s="1188"/>
      <c r="DH200" s="1189"/>
      <c r="DI200" s="1189"/>
      <c r="DJ200" s="1190"/>
      <c r="DK200" s="1184"/>
      <c r="DL200" s="1188"/>
      <c r="DM200" s="1189"/>
      <c r="DN200" s="1189"/>
      <c r="DO200" s="1189"/>
      <c r="DP200" s="1190"/>
      <c r="DQ200" s="1184"/>
      <c r="DR200" s="1188"/>
      <c r="DS200" s="1189"/>
      <c r="DT200" s="1189"/>
      <c r="DU200" s="1189"/>
      <c r="DV200" s="1189"/>
      <c r="DW200" s="1026"/>
      <c r="DX200" s="865"/>
      <c r="DY200" s="865"/>
      <c r="DZ200" s="865"/>
      <c r="EA200" s="865"/>
      <c r="EB200" s="865"/>
      <c r="EC200" s="865"/>
      <c r="ED200" s="865"/>
      <c r="EE200" s="865"/>
      <c r="EF200" s="865"/>
      <c r="EG200" s="865"/>
      <c r="EH200" s="872"/>
      <c r="EI200" s="872"/>
      <c r="EJ200" s="862"/>
      <c r="EK200" s="862"/>
      <c r="EL200" s="865"/>
      <c r="EM200" s="865"/>
      <c r="EN200" s="865"/>
      <c r="EO200" s="865"/>
      <c r="EP200" s="835"/>
      <c r="EQ200" s="835"/>
      <c r="ER200" s="835"/>
      <c r="ES200" s="835"/>
      <c r="ET200" s="835"/>
      <c r="EU200" s="835"/>
      <c r="EV200" s="835"/>
      <c r="EW200" s="835"/>
      <c r="EX200" s="835"/>
      <c r="EY200" s="835"/>
      <c r="EZ200" s="835"/>
      <c r="FA200" s="835"/>
      <c r="FB200" s="835"/>
      <c r="FC200" s="835"/>
      <c r="FD200" s="835"/>
      <c r="FE200" s="835"/>
      <c r="FF200" s="835"/>
      <c r="FG200" s="835"/>
      <c r="FH200" s="835"/>
      <c r="FI200" s="835"/>
      <c r="FJ200" s="835"/>
      <c r="FK200" s="835"/>
      <c r="FL200" s="835"/>
      <c r="FM200" s="835"/>
      <c r="FN200" s="835"/>
      <c r="FO200" s="835"/>
      <c r="FP200" s="835"/>
      <c r="FQ200" s="835"/>
      <c r="FR200" s="835"/>
      <c r="FS200" s="835"/>
      <c r="FT200" s="835"/>
      <c r="FU200" s="835"/>
      <c r="FV200" s="835"/>
      <c r="FW200" s="835"/>
      <c r="FX200" s="835"/>
      <c r="FY200" s="835"/>
      <c r="FZ200" s="835"/>
      <c r="GA200" s="835"/>
      <c r="GB200" s="835"/>
      <c r="GC200" s="835"/>
      <c r="GD200" s="835"/>
      <c r="GE200" s="835"/>
      <c r="GF200" s="835"/>
      <c r="GG200" s="835"/>
      <c r="GH200" s="835"/>
      <c r="GI200" s="835"/>
    </row>
    <row r="201" spans="1:191" s="892" customFormat="1" ht="12" customHeight="1">
      <c r="A201" s="1231"/>
      <c r="B201" s="1233"/>
      <c r="C201" s="1235"/>
      <c r="D201" s="1238"/>
      <c r="E201" s="1239"/>
      <c r="F201" s="1239"/>
      <c r="G201" s="1239"/>
      <c r="H201" s="1239"/>
      <c r="I201" s="1239"/>
      <c r="J201" s="1239"/>
      <c r="K201" s="1256"/>
      <c r="L201" s="1258"/>
      <c r="M201" s="1279"/>
      <c r="N201" s="1199"/>
      <c r="O201" s="1262"/>
      <c r="P201" s="1262"/>
      <c r="Q201" s="1280"/>
      <c r="R201" s="1281"/>
      <c r="S201" s="1294"/>
      <c r="T201" s="1282"/>
      <c r="U201" s="1283"/>
      <c r="V201" s="1284"/>
      <c r="W201" s="1285"/>
      <c r="X201" s="1284"/>
      <c r="Y201" s="1285"/>
      <c r="Z201" s="1284"/>
      <c r="AA201" s="1285"/>
      <c r="AB201" s="1227"/>
      <c r="AC201" s="1289"/>
      <c r="AD201" s="1289"/>
      <c r="AE201" s="1290"/>
      <c r="AF201" s="1286"/>
      <c r="AG201" s="1287"/>
      <c r="AH201" s="1287"/>
      <c r="AI201" s="1288"/>
      <c r="AJ201" s="1286"/>
      <c r="AK201" s="1287"/>
      <c r="AL201" s="1287"/>
      <c r="AM201" s="1288"/>
      <c r="AN201" s="1286"/>
      <c r="AO201" s="1287"/>
      <c r="AP201" s="1287"/>
      <c r="AQ201" s="1288"/>
      <c r="AR201" s="1291"/>
      <c r="AS201" s="1292"/>
      <c r="AT201" s="1292"/>
      <c r="AU201" s="1292"/>
      <c r="AV201" s="1293"/>
      <c r="AW201" s="1196"/>
      <c r="AX201" s="1197"/>
      <c r="AY201" s="1197"/>
      <c r="AZ201" s="1197"/>
      <c r="BA201" s="1197"/>
      <c r="BB201" s="1197"/>
      <c r="BC201" s="1198"/>
      <c r="BD201" s="1196"/>
      <c r="BE201" s="1197"/>
      <c r="BF201" s="1197"/>
      <c r="BG201" s="1197"/>
      <c r="BH201" s="1197"/>
      <c r="BI201" s="1197"/>
      <c r="BJ201" s="1198"/>
      <c r="BK201" s="1078"/>
      <c r="BL201" s="1064"/>
      <c r="BM201" s="1064"/>
      <c r="BN201" s="1064"/>
      <c r="BO201" s="1064"/>
      <c r="BP201" s="1080"/>
      <c r="BQ201" s="1078"/>
      <c r="BR201" s="1064"/>
      <c r="BS201" s="1064"/>
      <c r="BT201" s="1064"/>
      <c r="BU201" s="1064"/>
      <c r="BV201" s="1080"/>
      <c r="BW201" s="1096"/>
      <c r="BX201" s="1064"/>
      <c r="BY201" s="1064"/>
      <c r="BZ201" s="1064"/>
      <c r="CA201" s="1064"/>
      <c r="CB201" s="1110"/>
      <c r="CC201" s="1096"/>
      <c r="CD201" s="1098"/>
      <c r="CE201" s="1059"/>
      <c r="CF201" s="1059"/>
      <c r="CG201" s="1059"/>
      <c r="CH201" s="1059"/>
      <c r="CI201" s="1059"/>
      <c r="CJ201" s="1093"/>
      <c r="CK201" s="1060"/>
      <c r="CL201" s="1059"/>
      <c r="CM201" s="1059"/>
      <c r="CN201" s="1059"/>
      <c r="CO201" s="1059"/>
      <c r="CP201" s="1059"/>
      <c r="CQ201" s="1076"/>
      <c r="CR201" s="1078"/>
      <c r="CS201" s="1064"/>
      <c r="CT201" s="1080"/>
      <c r="CU201" s="1070"/>
      <c r="CV201" s="1071"/>
      <c r="CW201" s="1072"/>
      <c r="CX201" s="1208"/>
      <c r="CY201" s="1209"/>
      <c r="CZ201" s="1210"/>
      <c r="DA201" s="1196"/>
      <c r="DB201" s="1197"/>
      <c r="DC201" s="1197"/>
      <c r="DD201" s="1197"/>
      <c r="DE201" s="1198"/>
      <c r="DF201" s="1199"/>
      <c r="DG201" s="1196"/>
      <c r="DH201" s="1197"/>
      <c r="DI201" s="1197"/>
      <c r="DJ201" s="1198"/>
      <c r="DK201" s="1199"/>
      <c r="DL201" s="1196"/>
      <c r="DM201" s="1197"/>
      <c r="DN201" s="1197"/>
      <c r="DO201" s="1197"/>
      <c r="DP201" s="1198"/>
      <c r="DQ201" s="1199"/>
      <c r="DR201" s="1196"/>
      <c r="DS201" s="1197"/>
      <c r="DT201" s="1197"/>
      <c r="DU201" s="1197"/>
      <c r="DV201" s="1197"/>
      <c r="DW201" s="1026"/>
      <c r="DX201" s="865"/>
      <c r="DY201" s="865"/>
      <c r="DZ201" s="865"/>
      <c r="EA201" s="865"/>
      <c r="EB201" s="865"/>
      <c r="EC201" s="865"/>
      <c r="ED201" s="865"/>
      <c r="EE201" s="865"/>
      <c r="EF201" s="865"/>
      <c r="EG201" s="865"/>
      <c r="EH201" s="865"/>
      <c r="EI201" s="872"/>
      <c r="EJ201" s="862"/>
      <c r="EK201" s="862"/>
      <c r="EL201" s="865">
        <f t="shared" ref="EL201" si="138">IF(OR(CU200=99.9,CU200=""),0,1)</f>
        <v>0</v>
      </c>
      <c r="EM201" s="865"/>
      <c r="EN201" s="865">
        <f>IF(入力3!AF104=" ",0,1)</f>
        <v>0</v>
      </c>
      <c r="EO201" s="865">
        <f>IF(EL201+EN201=0,0,1)</f>
        <v>0</v>
      </c>
      <c r="EP201" s="835"/>
      <c r="EQ201" s="835"/>
      <c r="ER201" s="835"/>
      <c r="ES201" s="835"/>
      <c r="ET201" s="835"/>
      <c r="EU201" s="835"/>
      <c r="EV201" s="835"/>
      <c r="EW201" s="835"/>
      <c r="EX201" s="835"/>
      <c r="EY201" s="835"/>
      <c r="EZ201" s="835"/>
      <c r="FA201" s="835"/>
      <c r="FB201" s="835"/>
      <c r="FC201" s="835"/>
      <c r="FD201" s="835"/>
      <c r="FE201" s="835"/>
      <c r="FF201" s="835"/>
      <c r="FG201" s="835"/>
      <c r="FH201" s="835"/>
      <c r="FI201" s="835"/>
      <c r="FJ201" s="835"/>
      <c r="FK201" s="835"/>
      <c r="FL201" s="835"/>
      <c r="FM201" s="835"/>
      <c r="FN201" s="835"/>
      <c r="FO201" s="835"/>
      <c r="FP201" s="835"/>
      <c r="FQ201" s="835"/>
      <c r="FR201" s="835"/>
      <c r="FS201" s="835"/>
      <c r="FT201" s="835"/>
      <c r="FU201" s="835"/>
      <c r="FV201" s="835"/>
      <c r="FW201" s="835"/>
      <c r="FX201" s="835"/>
      <c r="FY201" s="835"/>
      <c r="FZ201" s="835"/>
      <c r="GA201" s="835"/>
      <c r="GB201" s="835"/>
      <c r="GC201" s="835"/>
      <c r="GD201" s="835"/>
      <c r="GE201" s="835"/>
      <c r="GF201" s="835"/>
      <c r="GG201" s="835"/>
      <c r="GH201" s="835"/>
      <c r="GI201" s="835"/>
    </row>
    <row r="202" spans="1:191" s="892" customFormat="1" ht="12" customHeight="1">
      <c r="A202" s="1230"/>
      <c r="B202" s="1232">
        <v>9</v>
      </c>
      <c r="C202" s="1234">
        <v>3</v>
      </c>
      <c r="D202" s="1236"/>
      <c r="E202" s="1237"/>
      <c r="F202" s="1237"/>
      <c r="G202" s="1237"/>
      <c r="H202" s="1237"/>
      <c r="I202" s="1237"/>
      <c r="J202" s="1237"/>
      <c r="K202" s="1256" t="str">
        <f>IF(TRIM(入力1!A202)&lt;&gt;"",入力1!A202,"")</f>
        <v/>
      </c>
      <c r="L202" s="1258">
        <f>IF(TRIM(入力1!B202)&lt;&gt;"",入力1!B202,"")</f>
        <v>9</v>
      </c>
      <c r="M202" s="1260">
        <f>C202</f>
        <v>3</v>
      </c>
      <c r="N202" s="1184"/>
      <c r="O202" s="1262"/>
      <c r="P202" s="1262"/>
      <c r="Q202" s="1264"/>
      <c r="R202" s="1265"/>
      <c r="S202" s="1254"/>
      <c r="T202" s="1282"/>
      <c r="U202" s="1283"/>
      <c r="V202" s="1272"/>
      <c r="W202" s="1273"/>
      <c r="X202" s="1272"/>
      <c r="Y202" s="1273"/>
      <c r="Z202" s="1272"/>
      <c r="AA202" s="1273"/>
      <c r="AB202" s="1276"/>
      <c r="AC202" s="1277"/>
      <c r="AD202" s="1277"/>
      <c r="AE202" s="1278"/>
      <c r="AF202" s="1217"/>
      <c r="AG202" s="1218"/>
      <c r="AH202" s="1218"/>
      <c r="AI202" s="1219"/>
      <c r="AJ202" s="1217"/>
      <c r="AK202" s="1218"/>
      <c r="AL202" s="1218"/>
      <c r="AM202" s="1219"/>
      <c r="AN202" s="1217"/>
      <c r="AO202" s="1218"/>
      <c r="AP202" s="1218"/>
      <c r="AQ202" s="1219"/>
      <c r="AR202" s="1240"/>
      <c r="AS202" s="1241"/>
      <c r="AT202" s="1241"/>
      <c r="AU202" s="1241"/>
      <c r="AV202" s="1242"/>
      <c r="AW202" s="1188"/>
      <c r="AX202" s="1189"/>
      <c r="AY202" s="1189"/>
      <c r="AZ202" s="1189"/>
      <c r="BA202" s="1189"/>
      <c r="BB202" s="1189"/>
      <c r="BC202" s="1190"/>
      <c r="BD202" s="1188"/>
      <c r="BE202" s="1189"/>
      <c r="BF202" s="1189"/>
      <c r="BG202" s="1189"/>
      <c r="BH202" s="1189"/>
      <c r="BI202" s="1189"/>
      <c r="BJ202" s="1190"/>
      <c r="BK202" s="1077" t="str">
        <f>IF(TRIM(入力2!AL200)&lt;&gt;"",IF(入力2!AL200&gt;=100000,MID(TEXT(入力2!AL200,"000000"),1,1),""),"")</f>
        <v/>
      </c>
      <c r="BL202" s="1063" t="str">
        <f>IF(TRIM(入力2!AL200)&lt;&gt;"",IF(入力2!AL200&gt;=10000,MID(TEXT(入力2!AL200,"000000"),2,1),""),"")</f>
        <v/>
      </c>
      <c r="BM202" s="1063" t="str">
        <f>IF(TRIM(入力2!AL200)&lt;&gt;"",IF(入力2!AL200&gt;=1000,MID(TEXT(入力2!AL200,"000000"),3,1),""),"")</f>
        <v/>
      </c>
      <c r="BN202" s="1063" t="str">
        <f>IF(TRIM(入力2!AL200)&lt;&gt;"",IF(入力2!AL200&gt;=100,MID(TEXT(入力2!AL200,"000000"),4,1),""),"")</f>
        <v/>
      </c>
      <c r="BO202" s="1063" t="str">
        <f>IF(TRIM(入力2!AL200)&lt;&gt;"",IF(入力2!AL200&gt;=10,MID(TEXT(入力2!AL200,"000000"),5,1),""),"")</f>
        <v/>
      </c>
      <c r="BP202" s="1079" t="str">
        <f>IF(TRIM(入力2!AL200)&lt;&gt;"",IF(入力2!AL200&gt;=0,MID(TEXT(入力2!AL200,"000000"),6,1),""),"0")</f>
        <v>0</v>
      </c>
      <c r="BQ202" s="1077" t="str">
        <f>IF(TRIM(入力2!AM200)&lt;&gt;"",IF(入力2!AM200&gt;=100000,MID(TEXT(入力2!AM200,"000000"),1,1),""),"")</f>
        <v/>
      </c>
      <c r="BR202" s="1063" t="str">
        <f>IF(TRIM(入力2!AM200)&lt;&gt;"",IF(入力2!AM200&gt;=10000,MID(TEXT(入力2!AM200,"000000"),2,1),""),"")</f>
        <v/>
      </c>
      <c r="BS202" s="1063" t="str">
        <f>IF(TRIM(入力2!AM200)&lt;&gt;"",IF(入力2!AM200&gt;=1000,MID(TEXT(入力2!AM200,"000000"),3,1),""),"")</f>
        <v/>
      </c>
      <c r="BT202" s="1063" t="str">
        <f>IF(TRIM(入力2!AM200)&lt;&gt;"",IF(入力2!AM200&gt;=100,MID(TEXT(入力2!AM200,"000000"),4,1),""),"")</f>
        <v/>
      </c>
      <c r="BU202" s="1063" t="str">
        <f>IF(TRIM(入力2!AM200)&lt;&gt;"",IF(入力2!AM200&gt;=10,MID(TEXT(入力2!AM200,"000000"),5,1),""),"")</f>
        <v/>
      </c>
      <c r="BV202" s="1079" t="str">
        <f>IF(TRIM(入力2!AM200)&lt;&gt;"",IF(入力2!AM200&gt;=0,MID(TEXT(入力2!AM200,"000000"),6,1),""),"0")</f>
        <v>0</v>
      </c>
      <c r="BW202" s="1095" t="str">
        <f>IF(TRIM(SUM(入力2!AJ200:AK200))&lt;&gt;"",IF(SUM(入力2!AJ200:AK200)&gt;=100000,MID(TEXT(SUM(入力2!AJ200:AK200),"000000"),1,1),""),"")</f>
        <v/>
      </c>
      <c r="BX202" s="1063" t="str">
        <f>IF(TRIM(SUM(入力2!AJ200:AK200))&lt;&gt;"",IF(SUM(入力2!AJ200:AK200)&gt;=10000,MID(TEXT(SUM(入力2!AJ200:AK200),"000000"),2,1),""),"")</f>
        <v/>
      </c>
      <c r="BY202" s="1063" t="str">
        <f>IF(TRIM(SUM(入力2!AJ200:AK200))&lt;&gt;"",IF(SUM(入力2!AJ200:AK200)&gt;=1000,MID(TEXT(SUM(入力2!AJ200:AK200),"000000"),3,1),""),"")</f>
        <v/>
      </c>
      <c r="BZ202" s="1063" t="str">
        <f>IF(TRIM(SUM(入力2!AJ200:AK200))&lt;&gt;"",IF(SUM(入力2!AJ200:AK200)&gt;=100,MID(TEXT(SUM(入力2!AJ200:AK200),"000000"),4,1),""),"")</f>
        <v/>
      </c>
      <c r="CA202" s="1063" t="str">
        <f>IF(TRIM(SUM(入力2!AJ200:AK200))&lt;&gt;"",IF(SUM(入力2!AJ200:AK200)&gt;=10,MID(TEXT(SUM(入力2!AJ200:AK200),"000000"),5,1),""),"")</f>
        <v/>
      </c>
      <c r="CB202" s="1109" t="str">
        <f>IF(TRIM(SUM(入力2!AJ200:AK200))&lt;&gt;"",IF(SUM(入力2!AJ200:AK200)&gt;=0,MID(TEXT(SUM(入力2!AJ200:AK200),"000000"),6,1),""),"0")</f>
        <v>0</v>
      </c>
      <c r="CC202" s="1095" t="str">
        <f>IF(TRIM(入力3!$AF105)&lt;&gt;"",IF(入力3!$AF105&gt;=10000000,MID(TEXT(入力3!$AF105,"00000000"),1,1),""),"")</f>
        <v/>
      </c>
      <c r="CD202" s="1097" t="str">
        <f>IF(TRIM(入力3!$AF105)&lt;&gt;"",IF(入力3!$AF105&gt;=1000000,MID(TEXT(入力3!$AF105,"00000000"),2,1),""),"")</f>
        <v/>
      </c>
      <c r="CE202" s="1059" t="str">
        <f>IF(TRIM(入力3!$AF105)&lt;&gt;"",IF(入力3!$AF105&gt;=100000,MID(TEXT(入力3!$AF105,"00000000"),3,1),""),"")</f>
        <v/>
      </c>
      <c r="CF202" s="1059" t="str">
        <f>IF(TRIM(入力3!$AF105)&lt;&gt;"",IF(入力3!$AF105&gt;=10000,MID(TEXT(入力3!$AF105,"00000000"),4,1),""),"")</f>
        <v/>
      </c>
      <c r="CG202" s="1059" t="str">
        <f>IF(TRIM(入力3!$AF105)&lt;&gt;"",IF(入力3!$AF105&gt;=1000,MID(TEXT(入力3!$AF105,"00000000"),5,1),""),"")</f>
        <v/>
      </c>
      <c r="CH202" s="1059" t="str">
        <f>IF(TRIM(入力3!$AF105)&lt;&gt;"",IF(入力3!$AF105&gt;=100,MID(TEXT(入力3!$AF105,"00000000"),6,1),""),"")</f>
        <v/>
      </c>
      <c r="CI202" s="1059" t="str">
        <f>IF(TRIM(入力3!$AF105)&lt;&gt;"",IF(入力3!$AF105&gt;=10,MID(TEXT(入力3!$AF105,"00000000"),7,1),""),"")</f>
        <v/>
      </c>
      <c r="CJ202" s="1093" t="str">
        <f>IF(TRIM(入力3!$AF105)&lt;&gt;"",IF(入力3!$AF105&gt;=1,MID(TEXT(入力3!$AF105,"00000000"),8,1),""),"0")</f>
        <v>0</v>
      </c>
      <c r="CK202" s="1060" t="str">
        <f>IF(TRIM(SUMIF(入力3!$AA$9:$AE$9,"インフレ手当",入力3!AA105:AE105))&lt;&gt;"",IF(SUMIF(入力3!$AA$9:$AE$9,"インフレ手当",入力3!AA105:AE105)&gt;=1000000,MID(TEXT(SUMIF(入力3!$AA$9:$AE$9,"インフレ手当",入力3!AA105:AE105),"00000000"),2,1),""),"")</f>
        <v/>
      </c>
      <c r="CL202" s="1059" t="str">
        <f>IF(TRIM(SUMIF(入力3!$AA$9:$AE$9,"インフレ手当",入力3!AA105:AE105))&lt;&gt;"",IF(SUMIF(入力3!$AA$9:$AE$9,"インフレ手当",入力3!AA105:AE105)&gt;=100000,MID(TEXT(SUMIF(入力3!$AA$9:$AE$9,"インフレ手当",入力3!AA105:AE105),"00000000"),3,1),""),"")</f>
        <v/>
      </c>
      <c r="CM202" s="1059" t="str">
        <f>IF(TRIM(SUMIF(入力3!$AA$9:$AE$9,"インフレ手当",入力3!AA105:AE105))&lt;&gt;"",IF(SUMIF(入力3!$AA$9:$AE$9,"インフレ手当",入力3!AA105:AE105)&gt;=10000,MID(TEXT(SUMIF(入力3!$AA$9:$AE$9,"インフレ手当",入力3!AA105:AE105),"00000000"),4,1),""),"")</f>
        <v/>
      </c>
      <c r="CN202" s="1059" t="str">
        <f>IF(TRIM(SUMIF(入力3!$AA$9:$AE$9,"インフレ手当",入力3!AA105:AE105))&lt;&gt;"",IF(SUMIF(入力3!$AA$9:$AE$9,"インフレ手当",入力3!AA105:AE105)&gt;=1000,MID(TEXT(SUMIF(入力3!$AA$9:$AE$9,"インフレ手当",入力3!AA105:AE105),"00000000"),5,1),""),"")</f>
        <v/>
      </c>
      <c r="CO202" s="1059" t="str">
        <f>IF(TRIM(SUMIF(入力3!$AA$9:$AE$9,"インフレ手当",入力3!AA105:AE105))&lt;&gt;"",IF(SUMIF(入力3!$AA$9:$AE$9,"インフレ手当",入力3!AA105:AE105)&gt;=100,MID(TEXT(SUMIF(入力3!$AA$9:$AE$9,"インフレ手当",入力3!AA105:AE105),"00000000"),6,1),""),"")</f>
        <v/>
      </c>
      <c r="CP202" s="1059" t="str">
        <f>IF(TRIM(SUMIF(入力3!$AA$9:$AE$9,"インフレ手当",入力3!AA105:AE105))&lt;&gt;"",IF(SUMIF(入力3!$AA$9:$AE$9,"インフレ手当",入力3!AA105:AE105)&gt;=10,MID(TEXT(SUMIF(入力3!$AA$9:$AE$9,"インフレ手当",入力3!AA105:AE105),"00000000"),7,1),""),"")</f>
        <v/>
      </c>
      <c r="CQ202" s="1076" t="str">
        <f>IF(TRIM(SUMIF(入力3!$AA$9:$AE$9,"インフレ手当",入力3!AA105:AE105))&lt;&gt;"",IF(SUMIF(入力3!$AA$9:$AE$9,"インフレ手当",入力3!AA105:AE105)&gt;=1,MID(TEXT(SUMIF(入力3!$AA$9:$AE$9,"インフレ手当",入力3!AA105:AE105),"00000000"),8,1),""),"0")</f>
        <v/>
      </c>
      <c r="CR202" s="1077" t="str">
        <f>IF(EO203=0,"-",IF(TRIM(入力3!Z105)&lt;&gt;"",IF(入力3!Z105&gt;=100,MID(TEXT(入力3!Z105,"000"),1,1),""),"-"))</f>
        <v>-</v>
      </c>
      <c r="CS202" s="1063" t="str">
        <f>IF(EO203=0,"-",IF(TRIM(入力3!Z105)&lt;&gt;"",IF(入力3!Z105&gt;=10,MID(TEXT(入力3!Z105,"000"),2,1),""),"-"))</f>
        <v>-</v>
      </c>
      <c r="CT202" s="1079" t="str">
        <f>IF(EO203=0,"-",IF(TRIM(入力3!Z105)&lt;&gt;"",IF(入力3!Z105&gt;=1,MID(TEXT(入力3!Z105,"000"),3,1),""),"-"))</f>
        <v>-</v>
      </c>
      <c r="CU202" s="1067"/>
      <c r="CV202" s="1068"/>
      <c r="CW202" s="1069"/>
      <c r="CX202" s="1205"/>
      <c r="CY202" s="1206"/>
      <c r="CZ202" s="1207"/>
      <c r="DA202" s="1188"/>
      <c r="DB202" s="1189"/>
      <c r="DC202" s="1189"/>
      <c r="DD202" s="1189"/>
      <c r="DE202" s="1190"/>
      <c r="DF202" s="1184"/>
      <c r="DG202" s="1188"/>
      <c r="DH202" s="1189"/>
      <c r="DI202" s="1189"/>
      <c r="DJ202" s="1190"/>
      <c r="DK202" s="1184"/>
      <c r="DL202" s="1188"/>
      <c r="DM202" s="1189"/>
      <c r="DN202" s="1189"/>
      <c r="DO202" s="1189"/>
      <c r="DP202" s="1190"/>
      <c r="DQ202" s="1184"/>
      <c r="DR202" s="1188"/>
      <c r="DS202" s="1189"/>
      <c r="DT202" s="1189"/>
      <c r="DU202" s="1189"/>
      <c r="DV202" s="1189"/>
      <c r="DW202" s="1026"/>
      <c r="DX202" s="865"/>
      <c r="DY202" s="865"/>
      <c r="DZ202" s="865"/>
      <c r="EA202" s="865"/>
      <c r="EB202" s="865"/>
      <c r="EC202" s="865"/>
      <c r="ED202" s="865"/>
      <c r="EE202" s="865"/>
      <c r="EF202" s="865"/>
      <c r="EG202" s="865"/>
      <c r="EH202" s="865"/>
      <c r="EI202" s="872"/>
      <c r="EJ202" s="862"/>
      <c r="EK202" s="862"/>
      <c r="EL202" s="865"/>
      <c r="EM202" s="865"/>
      <c r="EN202" s="865"/>
      <c r="EO202" s="865"/>
      <c r="EP202" s="835"/>
      <c r="EQ202" s="835"/>
      <c r="ER202" s="835"/>
      <c r="ES202" s="835"/>
      <c r="ET202" s="835"/>
      <c r="EU202" s="835"/>
      <c r="EV202" s="835"/>
      <c r="EW202" s="835"/>
      <c r="EX202" s="835"/>
      <c r="EY202" s="835"/>
      <c r="EZ202" s="835"/>
      <c r="FA202" s="835"/>
      <c r="FB202" s="835"/>
      <c r="FC202" s="835"/>
      <c r="FD202" s="835"/>
      <c r="FE202" s="835"/>
      <c r="FF202" s="835"/>
      <c r="FG202" s="835"/>
      <c r="FH202" s="835"/>
      <c r="FI202" s="835"/>
      <c r="FJ202" s="835"/>
      <c r="FK202" s="835"/>
      <c r="FL202" s="835"/>
      <c r="FM202" s="835"/>
      <c r="FN202" s="835"/>
      <c r="FO202" s="835"/>
      <c r="FP202" s="835"/>
      <c r="FQ202" s="835"/>
      <c r="FR202" s="835"/>
      <c r="FS202" s="835"/>
      <c r="FT202" s="835"/>
      <c r="FU202" s="835"/>
      <c r="FV202" s="835"/>
      <c r="FW202" s="835"/>
      <c r="FX202" s="835"/>
      <c r="FY202" s="835"/>
      <c r="FZ202" s="835"/>
      <c r="GA202" s="835"/>
      <c r="GB202" s="835"/>
      <c r="GC202" s="835"/>
      <c r="GD202" s="835"/>
      <c r="GE202" s="835"/>
      <c r="GF202" s="835"/>
      <c r="GG202" s="835"/>
      <c r="GH202" s="835"/>
      <c r="GI202" s="835"/>
    </row>
    <row r="203" spans="1:191" s="892" customFormat="1" ht="12" customHeight="1">
      <c r="A203" s="1231"/>
      <c r="B203" s="1233"/>
      <c r="C203" s="1235"/>
      <c r="D203" s="1238"/>
      <c r="E203" s="1239"/>
      <c r="F203" s="1239"/>
      <c r="G203" s="1239"/>
      <c r="H203" s="1239"/>
      <c r="I203" s="1239"/>
      <c r="J203" s="1239"/>
      <c r="K203" s="1256"/>
      <c r="L203" s="1258"/>
      <c r="M203" s="1279"/>
      <c r="N203" s="1199"/>
      <c r="O203" s="1262"/>
      <c r="P203" s="1262"/>
      <c r="Q203" s="1280"/>
      <c r="R203" s="1281"/>
      <c r="S203" s="1294"/>
      <c r="T203" s="1282"/>
      <c r="U203" s="1283"/>
      <c r="V203" s="1284"/>
      <c r="W203" s="1285"/>
      <c r="X203" s="1284"/>
      <c r="Y203" s="1285"/>
      <c r="Z203" s="1284"/>
      <c r="AA203" s="1285"/>
      <c r="AB203" s="1227"/>
      <c r="AC203" s="1289"/>
      <c r="AD203" s="1289"/>
      <c r="AE203" s="1290"/>
      <c r="AF203" s="1286"/>
      <c r="AG203" s="1287"/>
      <c r="AH203" s="1287"/>
      <c r="AI203" s="1288"/>
      <c r="AJ203" s="1286"/>
      <c r="AK203" s="1287"/>
      <c r="AL203" s="1287"/>
      <c r="AM203" s="1288"/>
      <c r="AN203" s="1286"/>
      <c r="AO203" s="1287"/>
      <c r="AP203" s="1287"/>
      <c r="AQ203" s="1288"/>
      <c r="AR203" s="1291"/>
      <c r="AS203" s="1292"/>
      <c r="AT203" s="1292"/>
      <c r="AU203" s="1292"/>
      <c r="AV203" s="1293"/>
      <c r="AW203" s="1196"/>
      <c r="AX203" s="1197"/>
      <c r="AY203" s="1197"/>
      <c r="AZ203" s="1197"/>
      <c r="BA203" s="1197"/>
      <c r="BB203" s="1197"/>
      <c r="BC203" s="1198"/>
      <c r="BD203" s="1196"/>
      <c r="BE203" s="1197"/>
      <c r="BF203" s="1197"/>
      <c r="BG203" s="1197"/>
      <c r="BH203" s="1197"/>
      <c r="BI203" s="1197"/>
      <c r="BJ203" s="1198"/>
      <c r="BK203" s="1078"/>
      <c r="BL203" s="1064"/>
      <c r="BM203" s="1064"/>
      <c r="BN203" s="1064"/>
      <c r="BO203" s="1064"/>
      <c r="BP203" s="1080"/>
      <c r="BQ203" s="1078"/>
      <c r="BR203" s="1064"/>
      <c r="BS203" s="1064"/>
      <c r="BT203" s="1064"/>
      <c r="BU203" s="1064"/>
      <c r="BV203" s="1080"/>
      <c r="BW203" s="1096"/>
      <c r="BX203" s="1064"/>
      <c r="BY203" s="1064"/>
      <c r="BZ203" s="1064"/>
      <c r="CA203" s="1064"/>
      <c r="CB203" s="1110"/>
      <c r="CC203" s="1096"/>
      <c r="CD203" s="1098"/>
      <c r="CE203" s="1059"/>
      <c r="CF203" s="1059"/>
      <c r="CG203" s="1059"/>
      <c r="CH203" s="1059"/>
      <c r="CI203" s="1059"/>
      <c r="CJ203" s="1093"/>
      <c r="CK203" s="1060"/>
      <c r="CL203" s="1059"/>
      <c r="CM203" s="1059"/>
      <c r="CN203" s="1059"/>
      <c r="CO203" s="1059"/>
      <c r="CP203" s="1059"/>
      <c r="CQ203" s="1076"/>
      <c r="CR203" s="1078"/>
      <c r="CS203" s="1064"/>
      <c r="CT203" s="1080"/>
      <c r="CU203" s="1070"/>
      <c r="CV203" s="1071"/>
      <c r="CW203" s="1072"/>
      <c r="CX203" s="1208"/>
      <c r="CY203" s="1209"/>
      <c r="CZ203" s="1210"/>
      <c r="DA203" s="1196"/>
      <c r="DB203" s="1197"/>
      <c r="DC203" s="1197"/>
      <c r="DD203" s="1197"/>
      <c r="DE203" s="1198"/>
      <c r="DF203" s="1199"/>
      <c r="DG203" s="1196"/>
      <c r="DH203" s="1197"/>
      <c r="DI203" s="1197"/>
      <c r="DJ203" s="1198"/>
      <c r="DK203" s="1199"/>
      <c r="DL203" s="1196"/>
      <c r="DM203" s="1197"/>
      <c r="DN203" s="1197"/>
      <c r="DO203" s="1197"/>
      <c r="DP203" s="1198"/>
      <c r="DQ203" s="1199"/>
      <c r="DR203" s="1196"/>
      <c r="DS203" s="1197"/>
      <c r="DT203" s="1197"/>
      <c r="DU203" s="1197"/>
      <c r="DV203" s="1197"/>
      <c r="DW203" s="1026"/>
      <c r="DX203" s="865"/>
      <c r="DY203" s="865"/>
      <c r="DZ203" s="865"/>
      <c r="EA203" s="865"/>
      <c r="EB203" s="865"/>
      <c r="EC203" s="865"/>
      <c r="ED203" s="865"/>
      <c r="EE203" s="865"/>
      <c r="EF203" s="865"/>
      <c r="EG203" s="865"/>
      <c r="EH203" s="865"/>
      <c r="EI203" s="872"/>
      <c r="EJ203" s="862"/>
      <c r="EK203" s="862"/>
      <c r="EL203" s="865">
        <f t="shared" ref="EL203" si="139">IF(OR(CU202=99.9,CU202=""),0,1)</f>
        <v>0</v>
      </c>
      <c r="EM203" s="865"/>
      <c r="EN203" s="865">
        <f>IF(入力3!AF105=" ",0,1)</f>
        <v>0</v>
      </c>
      <c r="EO203" s="865">
        <f>IF(EL203+EN203=0,0,1)</f>
        <v>0</v>
      </c>
      <c r="EP203" s="835"/>
      <c r="EQ203" s="835"/>
      <c r="ER203" s="835"/>
      <c r="ES203" s="835"/>
      <c r="ET203" s="835"/>
      <c r="EU203" s="835"/>
      <c r="EV203" s="835"/>
      <c r="EW203" s="835"/>
      <c r="EX203" s="835"/>
      <c r="EY203" s="835"/>
      <c r="EZ203" s="835"/>
      <c r="FA203" s="835"/>
      <c r="FB203" s="835"/>
      <c r="FC203" s="835"/>
      <c r="FD203" s="835"/>
      <c r="FE203" s="835"/>
      <c r="FF203" s="835"/>
      <c r="FG203" s="835"/>
      <c r="FH203" s="835"/>
      <c r="FI203" s="835"/>
      <c r="FJ203" s="835"/>
      <c r="FK203" s="835"/>
      <c r="FL203" s="835"/>
      <c r="FM203" s="835"/>
      <c r="FN203" s="835"/>
      <c r="FO203" s="835"/>
      <c r="FP203" s="835"/>
      <c r="FQ203" s="835"/>
      <c r="FR203" s="835"/>
      <c r="FS203" s="835"/>
      <c r="FT203" s="835"/>
      <c r="FU203" s="835"/>
      <c r="FV203" s="835"/>
      <c r="FW203" s="835"/>
      <c r="FX203" s="835"/>
      <c r="FY203" s="835"/>
      <c r="FZ203" s="835"/>
      <c r="GA203" s="835"/>
      <c r="GB203" s="835"/>
      <c r="GC203" s="835"/>
      <c r="GD203" s="835"/>
      <c r="GE203" s="835"/>
      <c r="GF203" s="835"/>
      <c r="GG203" s="835"/>
      <c r="GH203" s="835"/>
      <c r="GI203" s="835"/>
    </row>
    <row r="204" spans="1:191" s="892" customFormat="1" ht="12" customHeight="1">
      <c r="A204" s="1230"/>
      <c r="B204" s="1232">
        <v>9</v>
      </c>
      <c r="C204" s="1234">
        <v>4</v>
      </c>
      <c r="D204" s="1236"/>
      <c r="E204" s="1237"/>
      <c r="F204" s="1237"/>
      <c r="G204" s="1237"/>
      <c r="H204" s="1237"/>
      <c r="I204" s="1237"/>
      <c r="J204" s="1237"/>
      <c r="K204" s="1256" t="str">
        <f>IF(TRIM(入力1!A204)&lt;&gt;"",入力1!A204,"")</f>
        <v/>
      </c>
      <c r="L204" s="1258">
        <f>IF(TRIM(入力1!B204)&lt;&gt;"",入力1!B204,"")</f>
        <v>9</v>
      </c>
      <c r="M204" s="1260">
        <f>C204</f>
        <v>4</v>
      </c>
      <c r="N204" s="1184"/>
      <c r="O204" s="1262"/>
      <c r="P204" s="1262"/>
      <c r="Q204" s="1264"/>
      <c r="R204" s="1265"/>
      <c r="S204" s="1254"/>
      <c r="T204" s="1282"/>
      <c r="U204" s="1283"/>
      <c r="V204" s="1272"/>
      <c r="W204" s="1273"/>
      <c r="X204" s="1272"/>
      <c r="Y204" s="1273"/>
      <c r="Z204" s="1272"/>
      <c r="AA204" s="1273"/>
      <c r="AB204" s="1276"/>
      <c r="AC204" s="1277"/>
      <c r="AD204" s="1277"/>
      <c r="AE204" s="1278"/>
      <c r="AF204" s="1217"/>
      <c r="AG204" s="1218"/>
      <c r="AH204" s="1218"/>
      <c r="AI204" s="1219"/>
      <c r="AJ204" s="1217"/>
      <c r="AK204" s="1218"/>
      <c r="AL204" s="1218"/>
      <c r="AM204" s="1219"/>
      <c r="AN204" s="1217"/>
      <c r="AO204" s="1218"/>
      <c r="AP204" s="1218"/>
      <c r="AQ204" s="1219"/>
      <c r="AR204" s="1240"/>
      <c r="AS204" s="1241"/>
      <c r="AT204" s="1241"/>
      <c r="AU204" s="1241"/>
      <c r="AV204" s="1242"/>
      <c r="AW204" s="1188"/>
      <c r="AX204" s="1189"/>
      <c r="AY204" s="1189"/>
      <c r="AZ204" s="1189"/>
      <c r="BA204" s="1189"/>
      <c r="BB204" s="1189"/>
      <c r="BC204" s="1190"/>
      <c r="BD204" s="1188"/>
      <c r="BE204" s="1189"/>
      <c r="BF204" s="1189"/>
      <c r="BG204" s="1189"/>
      <c r="BH204" s="1189"/>
      <c r="BI204" s="1189"/>
      <c r="BJ204" s="1190"/>
      <c r="BK204" s="1077" t="str">
        <f>IF(TRIM(入力2!AL202)&lt;&gt;"",IF(入力2!AL202&gt;=100000,MID(TEXT(入力2!AL202,"000000"),1,1),""),"")</f>
        <v/>
      </c>
      <c r="BL204" s="1063" t="str">
        <f>IF(TRIM(入力2!AL202)&lt;&gt;"",IF(入力2!AL202&gt;=10000,MID(TEXT(入力2!AL202,"000000"),2,1),""),"")</f>
        <v/>
      </c>
      <c r="BM204" s="1063" t="str">
        <f>IF(TRIM(入力2!AL202)&lt;&gt;"",IF(入力2!AL202&gt;=1000,MID(TEXT(入力2!AL202,"000000"),3,1),""),"")</f>
        <v/>
      </c>
      <c r="BN204" s="1063" t="str">
        <f>IF(TRIM(入力2!AL202)&lt;&gt;"",IF(入力2!AL202&gt;=100,MID(TEXT(入力2!AL202,"000000"),4,1),""),"")</f>
        <v/>
      </c>
      <c r="BO204" s="1063" t="str">
        <f>IF(TRIM(入力2!AL202)&lt;&gt;"",IF(入力2!AL202&gt;=10,MID(TEXT(入力2!AL202,"000000"),5,1),""),"")</f>
        <v/>
      </c>
      <c r="BP204" s="1079" t="str">
        <f>IF(TRIM(入力2!AL202)&lt;&gt;"",IF(入力2!AL202&gt;=0,MID(TEXT(入力2!AL202,"000000"),6,1),""),"0")</f>
        <v>0</v>
      </c>
      <c r="BQ204" s="1077" t="str">
        <f>IF(TRIM(入力2!AM202)&lt;&gt;"",IF(入力2!AM202&gt;=100000,MID(TEXT(入力2!AM202,"000000"),1,1),""),"")</f>
        <v/>
      </c>
      <c r="BR204" s="1063" t="str">
        <f>IF(TRIM(入力2!AM202)&lt;&gt;"",IF(入力2!AM202&gt;=10000,MID(TEXT(入力2!AM202,"000000"),2,1),""),"")</f>
        <v/>
      </c>
      <c r="BS204" s="1063" t="str">
        <f>IF(TRIM(入力2!AM202)&lt;&gt;"",IF(入力2!AM202&gt;=1000,MID(TEXT(入力2!AM202,"000000"),3,1),""),"")</f>
        <v/>
      </c>
      <c r="BT204" s="1063" t="str">
        <f>IF(TRIM(入力2!AM202)&lt;&gt;"",IF(入力2!AM202&gt;=100,MID(TEXT(入力2!AM202,"000000"),4,1),""),"")</f>
        <v/>
      </c>
      <c r="BU204" s="1063" t="str">
        <f>IF(TRIM(入力2!AM202)&lt;&gt;"",IF(入力2!AM202&gt;=10,MID(TEXT(入力2!AM202,"000000"),5,1),""),"")</f>
        <v/>
      </c>
      <c r="BV204" s="1079" t="str">
        <f>IF(TRIM(入力2!AM202)&lt;&gt;"",IF(入力2!AM202&gt;=0,MID(TEXT(入力2!AM202,"000000"),6,1),""),"0")</f>
        <v>0</v>
      </c>
      <c r="BW204" s="1095" t="str">
        <f>IF(TRIM(SUM(入力2!AJ202:AK202))&lt;&gt;"",IF(SUM(入力2!AJ202:AK202)&gt;=100000,MID(TEXT(SUM(入力2!AJ202:AK202),"000000"),1,1),""),"")</f>
        <v/>
      </c>
      <c r="BX204" s="1063" t="str">
        <f>IF(TRIM(SUM(入力2!AJ202:AK202))&lt;&gt;"",IF(SUM(入力2!AJ202:AK202)&gt;=10000,MID(TEXT(SUM(入力2!AJ202:AK202),"000000"),2,1),""),"")</f>
        <v/>
      </c>
      <c r="BY204" s="1063" t="str">
        <f>IF(TRIM(SUM(入力2!AJ202:AK202))&lt;&gt;"",IF(SUM(入力2!AJ202:AK202)&gt;=1000,MID(TEXT(SUM(入力2!AJ202:AK202),"000000"),3,1),""),"")</f>
        <v/>
      </c>
      <c r="BZ204" s="1063" t="str">
        <f>IF(TRIM(SUM(入力2!AJ202:AK202))&lt;&gt;"",IF(SUM(入力2!AJ202:AK202)&gt;=100,MID(TEXT(SUM(入力2!AJ202:AK202),"000000"),4,1),""),"")</f>
        <v/>
      </c>
      <c r="CA204" s="1063" t="str">
        <f>IF(TRIM(SUM(入力2!AJ202:AK202))&lt;&gt;"",IF(SUM(入力2!AJ202:AK202)&gt;=10,MID(TEXT(SUM(入力2!AJ202:AK202),"000000"),5,1),""),"")</f>
        <v/>
      </c>
      <c r="CB204" s="1109" t="str">
        <f>IF(TRIM(SUM(入力2!AJ202:AK202))&lt;&gt;"",IF(SUM(入力2!AJ202:AK202)&gt;=0,MID(TEXT(SUM(入力2!AJ202:AK202),"000000"),6,1),""),"0")</f>
        <v>0</v>
      </c>
      <c r="CC204" s="1095" t="str">
        <f>IF(TRIM(入力3!$AF106)&lt;&gt;"",IF(入力3!$AF106&gt;=10000000,MID(TEXT(入力3!$AF106,"00000000"),1,1),""),"")</f>
        <v/>
      </c>
      <c r="CD204" s="1097" t="str">
        <f>IF(TRIM(入力3!$AF106)&lt;&gt;"",IF(入力3!$AF106&gt;=1000000,MID(TEXT(入力3!$AF106,"00000000"),2,1),""),"")</f>
        <v/>
      </c>
      <c r="CE204" s="1059" t="str">
        <f>IF(TRIM(入力3!$AF106)&lt;&gt;"",IF(入力3!$AF106&gt;=100000,MID(TEXT(入力3!$AF106,"00000000"),3,1),""),"")</f>
        <v/>
      </c>
      <c r="CF204" s="1059" t="str">
        <f>IF(TRIM(入力3!$AF106)&lt;&gt;"",IF(入力3!$AF106&gt;=10000,MID(TEXT(入力3!$AF106,"00000000"),4,1),""),"")</f>
        <v/>
      </c>
      <c r="CG204" s="1059" t="str">
        <f>IF(TRIM(入力3!$AF106)&lt;&gt;"",IF(入力3!$AF106&gt;=1000,MID(TEXT(入力3!$AF106,"00000000"),5,1),""),"")</f>
        <v/>
      </c>
      <c r="CH204" s="1059" t="str">
        <f>IF(TRIM(入力3!$AF106)&lt;&gt;"",IF(入力3!$AF106&gt;=100,MID(TEXT(入力3!$AF106,"00000000"),6,1),""),"")</f>
        <v/>
      </c>
      <c r="CI204" s="1059" t="str">
        <f>IF(TRIM(入力3!$AF106)&lt;&gt;"",IF(入力3!$AF106&gt;=10,MID(TEXT(入力3!$AF106,"00000000"),7,1),""),"")</f>
        <v/>
      </c>
      <c r="CJ204" s="1093" t="str">
        <f>IF(TRIM(入力3!$AF106)&lt;&gt;"",IF(入力3!$AF106&gt;=1,MID(TEXT(入力3!$AF106,"00000000"),8,1),""),"0")</f>
        <v>0</v>
      </c>
      <c r="CK204" s="1060" t="str">
        <f>IF(TRIM(SUMIF(入力3!$AA$9:$AE$9,"インフレ手当",入力3!AA106:AE106))&lt;&gt;"",IF(SUMIF(入力3!$AA$9:$AE$9,"インフレ手当",入力3!AA106:AE106)&gt;=1000000,MID(TEXT(SUMIF(入力3!$AA$9:$AE$9,"インフレ手当",入力3!AA106:AE106),"00000000"),2,1),""),"")</f>
        <v/>
      </c>
      <c r="CL204" s="1059" t="str">
        <f>IF(TRIM(SUMIF(入力3!$AA$9:$AE$9,"インフレ手当",入力3!AA106:AE106))&lt;&gt;"",IF(SUMIF(入力3!$AA$9:$AE$9,"インフレ手当",入力3!AA106:AE106)&gt;=100000,MID(TEXT(SUMIF(入力3!$AA$9:$AE$9,"インフレ手当",入力3!AA106:AE106),"00000000"),3,1),""),"")</f>
        <v/>
      </c>
      <c r="CM204" s="1059" t="str">
        <f>IF(TRIM(SUMIF(入力3!$AA$9:$AE$9,"インフレ手当",入力3!AA106:AE106))&lt;&gt;"",IF(SUMIF(入力3!$AA$9:$AE$9,"インフレ手当",入力3!AA106:AE106)&gt;=10000,MID(TEXT(SUMIF(入力3!$AA$9:$AE$9,"インフレ手当",入力3!AA106:AE106),"00000000"),4,1),""),"")</f>
        <v/>
      </c>
      <c r="CN204" s="1059" t="str">
        <f>IF(TRIM(SUMIF(入力3!$AA$9:$AE$9,"インフレ手当",入力3!AA106:AE106))&lt;&gt;"",IF(SUMIF(入力3!$AA$9:$AE$9,"インフレ手当",入力3!AA106:AE106)&gt;=1000,MID(TEXT(SUMIF(入力3!$AA$9:$AE$9,"インフレ手当",入力3!AA106:AE106),"00000000"),5,1),""),"")</f>
        <v/>
      </c>
      <c r="CO204" s="1059" t="str">
        <f>IF(TRIM(SUMIF(入力3!$AA$9:$AE$9,"インフレ手当",入力3!AA106:AE106))&lt;&gt;"",IF(SUMIF(入力3!$AA$9:$AE$9,"インフレ手当",入力3!AA106:AE106)&gt;=100,MID(TEXT(SUMIF(入力3!$AA$9:$AE$9,"インフレ手当",入力3!AA106:AE106),"00000000"),6,1),""),"")</f>
        <v/>
      </c>
      <c r="CP204" s="1059" t="str">
        <f>IF(TRIM(SUMIF(入力3!$AA$9:$AE$9,"インフレ手当",入力3!AA106:AE106))&lt;&gt;"",IF(SUMIF(入力3!$AA$9:$AE$9,"インフレ手当",入力3!AA106:AE106)&gt;=10,MID(TEXT(SUMIF(入力3!$AA$9:$AE$9,"インフレ手当",入力3!AA106:AE106),"00000000"),7,1),""),"")</f>
        <v/>
      </c>
      <c r="CQ204" s="1076" t="str">
        <f>IF(TRIM(SUMIF(入力3!$AA$9:$AE$9,"インフレ手当",入力3!AA106:AE106))&lt;&gt;"",IF(SUMIF(入力3!$AA$9:$AE$9,"インフレ手当",入力3!AA106:AE106)&gt;=1,MID(TEXT(SUMIF(入力3!$AA$9:$AE$9,"インフレ手当",入力3!AA106:AE106),"00000000"),8,1),""),"0")</f>
        <v/>
      </c>
      <c r="CR204" s="1077" t="str">
        <f>IF(EO205=0,"-",IF(TRIM(入力3!Z106)&lt;&gt;"",IF(入力3!Z106&gt;=100,MID(TEXT(入力3!Z106,"000"),1,1),""),"-"))</f>
        <v>-</v>
      </c>
      <c r="CS204" s="1063" t="str">
        <f>IF(EO205=0,"-",IF(TRIM(入力3!Z106)&lt;&gt;"",IF(入力3!Z106&gt;=10,MID(TEXT(入力3!Z106,"000"),2,1),""),"-"))</f>
        <v>-</v>
      </c>
      <c r="CT204" s="1079" t="str">
        <f>IF(EO205=0,"-",IF(TRIM(入力3!Z106)&lt;&gt;"",IF(入力3!Z106&gt;=1,MID(TEXT(入力3!Z106,"000"),3,1),""),"-"))</f>
        <v>-</v>
      </c>
      <c r="CU204" s="1067"/>
      <c r="CV204" s="1068"/>
      <c r="CW204" s="1069"/>
      <c r="CX204" s="1205"/>
      <c r="CY204" s="1206"/>
      <c r="CZ204" s="1207"/>
      <c r="DA204" s="1188"/>
      <c r="DB204" s="1189"/>
      <c r="DC204" s="1189"/>
      <c r="DD204" s="1189"/>
      <c r="DE204" s="1190"/>
      <c r="DF204" s="1184"/>
      <c r="DG204" s="1188"/>
      <c r="DH204" s="1189"/>
      <c r="DI204" s="1189"/>
      <c r="DJ204" s="1190"/>
      <c r="DK204" s="1184"/>
      <c r="DL204" s="1188"/>
      <c r="DM204" s="1189"/>
      <c r="DN204" s="1189"/>
      <c r="DO204" s="1189"/>
      <c r="DP204" s="1190"/>
      <c r="DQ204" s="1184"/>
      <c r="DR204" s="1188"/>
      <c r="DS204" s="1189"/>
      <c r="DT204" s="1189"/>
      <c r="DU204" s="1189"/>
      <c r="DV204" s="1189"/>
      <c r="DW204" s="1026"/>
      <c r="DX204" s="865"/>
      <c r="DY204" s="865"/>
      <c r="DZ204" s="865"/>
      <c r="EA204" s="865"/>
      <c r="EB204" s="865"/>
      <c r="EC204" s="865"/>
      <c r="ED204" s="865"/>
      <c r="EE204" s="865"/>
      <c r="EF204" s="865"/>
      <c r="EG204" s="865"/>
      <c r="EH204" s="865"/>
      <c r="EI204" s="872"/>
      <c r="EJ204" s="862"/>
      <c r="EK204" s="862"/>
      <c r="EL204" s="865"/>
      <c r="EM204" s="865"/>
      <c r="EN204" s="865"/>
      <c r="EO204" s="865"/>
      <c r="EP204" s="835"/>
      <c r="EQ204" s="835"/>
      <c r="ER204" s="835"/>
      <c r="ES204" s="835"/>
      <c r="ET204" s="835"/>
      <c r="EU204" s="835"/>
      <c r="EV204" s="835"/>
      <c r="EW204" s="835"/>
      <c r="EX204" s="835"/>
      <c r="EY204" s="835"/>
      <c r="EZ204" s="835"/>
      <c r="FA204" s="835"/>
      <c r="FB204" s="835"/>
      <c r="FC204" s="835"/>
      <c r="FD204" s="835"/>
      <c r="FE204" s="835"/>
      <c r="FF204" s="835"/>
      <c r="FG204" s="835"/>
      <c r="FH204" s="835"/>
      <c r="FI204" s="835"/>
      <c r="FJ204" s="835"/>
      <c r="FK204" s="835"/>
      <c r="FL204" s="835"/>
      <c r="FM204" s="835"/>
      <c r="FN204" s="835"/>
      <c r="FO204" s="835"/>
      <c r="FP204" s="835"/>
      <c r="FQ204" s="835"/>
      <c r="FR204" s="835"/>
      <c r="FS204" s="835"/>
      <c r="FT204" s="835"/>
      <c r="FU204" s="835"/>
      <c r="FV204" s="835"/>
      <c r="FW204" s="835"/>
      <c r="FX204" s="835"/>
      <c r="FY204" s="835"/>
      <c r="FZ204" s="835"/>
      <c r="GA204" s="835"/>
      <c r="GB204" s="835"/>
      <c r="GC204" s="835"/>
      <c r="GD204" s="835"/>
      <c r="GE204" s="835"/>
      <c r="GF204" s="835"/>
      <c r="GG204" s="835"/>
      <c r="GH204" s="835"/>
      <c r="GI204" s="835"/>
    </row>
    <row r="205" spans="1:191" s="892" customFormat="1" ht="12" customHeight="1">
      <c r="A205" s="1231"/>
      <c r="B205" s="1233"/>
      <c r="C205" s="1235"/>
      <c r="D205" s="1238"/>
      <c r="E205" s="1239"/>
      <c r="F205" s="1239"/>
      <c r="G205" s="1239"/>
      <c r="H205" s="1239"/>
      <c r="I205" s="1239"/>
      <c r="J205" s="1239"/>
      <c r="K205" s="1256"/>
      <c r="L205" s="1258"/>
      <c r="M205" s="1279"/>
      <c r="N205" s="1199"/>
      <c r="O205" s="1262"/>
      <c r="P205" s="1262"/>
      <c r="Q205" s="1280"/>
      <c r="R205" s="1281"/>
      <c r="S205" s="1294"/>
      <c r="T205" s="1282"/>
      <c r="U205" s="1283"/>
      <c r="V205" s="1284"/>
      <c r="W205" s="1285"/>
      <c r="X205" s="1284"/>
      <c r="Y205" s="1285"/>
      <c r="Z205" s="1284"/>
      <c r="AA205" s="1285"/>
      <c r="AB205" s="1227"/>
      <c r="AC205" s="1289"/>
      <c r="AD205" s="1289"/>
      <c r="AE205" s="1290"/>
      <c r="AF205" s="1286"/>
      <c r="AG205" s="1287"/>
      <c r="AH205" s="1287"/>
      <c r="AI205" s="1288"/>
      <c r="AJ205" s="1286"/>
      <c r="AK205" s="1287"/>
      <c r="AL205" s="1287"/>
      <c r="AM205" s="1288"/>
      <c r="AN205" s="1286"/>
      <c r="AO205" s="1287"/>
      <c r="AP205" s="1287"/>
      <c r="AQ205" s="1288"/>
      <c r="AR205" s="1291"/>
      <c r="AS205" s="1292"/>
      <c r="AT205" s="1292"/>
      <c r="AU205" s="1292"/>
      <c r="AV205" s="1293"/>
      <c r="AW205" s="1196"/>
      <c r="AX205" s="1197"/>
      <c r="AY205" s="1197"/>
      <c r="AZ205" s="1197"/>
      <c r="BA205" s="1197"/>
      <c r="BB205" s="1197"/>
      <c r="BC205" s="1198"/>
      <c r="BD205" s="1196"/>
      <c r="BE205" s="1197"/>
      <c r="BF205" s="1197"/>
      <c r="BG205" s="1197"/>
      <c r="BH205" s="1197"/>
      <c r="BI205" s="1197"/>
      <c r="BJ205" s="1198"/>
      <c r="BK205" s="1078"/>
      <c r="BL205" s="1064"/>
      <c r="BM205" s="1064"/>
      <c r="BN205" s="1064"/>
      <c r="BO205" s="1064"/>
      <c r="BP205" s="1080"/>
      <c r="BQ205" s="1078"/>
      <c r="BR205" s="1064"/>
      <c r="BS205" s="1064"/>
      <c r="BT205" s="1064"/>
      <c r="BU205" s="1064"/>
      <c r="BV205" s="1080"/>
      <c r="BW205" s="1096"/>
      <c r="BX205" s="1064"/>
      <c r="BY205" s="1064"/>
      <c r="BZ205" s="1064"/>
      <c r="CA205" s="1064"/>
      <c r="CB205" s="1110"/>
      <c r="CC205" s="1096"/>
      <c r="CD205" s="1098"/>
      <c r="CE205" s="1059"/>
      <c r="CF205" s="1059"/>
      <c r="CG205" s="1059"/>
      <c r="CH205" s="1059"/>
      <c r="CI205" s="1059"/>
      <c r="CJ205" s="1093"/>
      <c r="CK205" s="1060"/>
      <c r="CL205" s="1059"/>
      <c r="CM205" s="1059"/>
      <c r="CN205" s="1059"/>
      <c r="CO205" s="1059"/>
      <c r="CP205" s="1059"/>
      <c r="CQ205" s="1076"/>
      <c r="CR205" s="1078"/>
      <c r="CS205" s="1064"/>
      <c r="CT205" s="1080"/>
      <c r="CU205" s="1070"/>
      <c r="CV205" s="1071"/>
      <c r="CW205" s="1072"/>
      <c r="CX205" s="1208"/>
      <c r="CY205" s="1209"/>
      <c r="CZ205" s="1210"/>
      <c r="DA205" s="1196"/>
      <c r="DB205" s="1197"/>
      <c r="DC205" s="1197"/>
      <c r="DD205" s="1197"/>
      <c r="DE205" s="1198"/>
      <c r="DF205" s="1199"/>
      <c r="DG205" s="1196"/>
      <c r="DH205" s="1197"/>
      <c r="DI205" s="1197"/>
      <c r="DJ205" s="1198"/>
      <c r="DK205" s="1199"/>
      <c r="DL205" s="1196"/>
      <c r="DM205" s="1197"/>
      <c r="DN205" s="1197"/>
      <c r="DO205" s="1197"/>
      <c r="DP205" s="1198"/>
      <c r="DQ205" s="1199"/>
      <c r="DR205" s="1196"/>
      <c r="DS205" s="1197"/>
      <c r="DT205" s="1197"/>
      <c r="DU205" s="1197"/>
      <c r="DV205" s="1197"/>
      <c r="DW205" s="1026"/>
      <c r="DX205" s="865"/>
      <c r="DY205" s="865"/>
      <c r="DZ205" s="865"/>
      <c r="EA205" s="865"/>
      <c r="EB205" s="865"/>
      <c r="EC205" s="865"/>
      <c r="ED205" s="865"/>
      <c r="EE205" s="865"/>
      <c r="EF205" s="865"/>
      <c r="EG205" s="865"/>
      <c r="EH205" s="865"/>
      <c r="EI205" s="872"/>
      <c r="EJ205" s="862"/>
      <c r="EK205" s="862"/>
      <c r="EL205" s="865">
        <f t="shared" ref="EL205" si="140">IF(OR(CU204=99.9,CU204=""),0,1)</f>
        <v>0</v>
      </c>
      <c r="EM205" s="865"/>
      <c r="EN205" s="865">
        <f>IF(入力3!AF106=" ",0,1)</f>
        <v>0</v>
      </c>
      <c r="EO205" s="865">
        <f>IF(EL205+EN205=0,0,1)</f>
        <v>0</v>
      </c>
      <c r="EP205" s="835"/>
      <c r="EQ205" s="835"/>
      <c r="ER205" s="835"/>
      <c r="ES205" s="835"/>
      <c r="ET205" s="835"/>
      <c r="EU205" s="835"/>
      <c r="EV205" s="835"/>
      <c r="EW205" s="835"/>
      <c r="EX205" s="835"/>
      <c r="EY205" s="835"/>
      <c r="EZ205" s="835"/>
      <c r="FA205" s="835"/>
      <c r="FB205" s="835"/>
      <c r="FC205" s="835"/>
      <c r="FD205" s="835"/>
      <c r="FE205" s="835"/>
      <c r="FF205" s="835"/>
      <c r="FG205" s="835"/>
      <c r="FH205" s="835"/>
      <c r="FI205" s="835"/>
      <c r="FJ205" s="835"/>
      <c r="FK205" s="835"/>
      <c r="FL205" s="835"/>
      <c r="FM205" s="835"/>
      <c r="FN205" s="835"/>
      <c r="FO205" s="835"/>
      <c r="FP205" s="835"/>
      <c r="FQ205" s="835"/>
      <c r="FR205" s="835"/>
      <c r="FS205" s="835"/>
      <c r="FT205" s="835"/>
      <c r="FU205" s="835"/>
      <c r="FV205" s="835"/>
      <c r="FW205" s="835"/>
      <c r="FX205" s="835"/>
      <c r="FY205" s="835"/>
      <c r="FZ205" s="835"/>
      <c r="GA205" s="835"/>
      <c r="GB205" s="835"/>
      <c r="GC205" s="835"/>
      <c r="GD205" s="835"/>
      <c r="GE205" s="835"/>
      <c r="GF205" s="835"/>
      <c r="GG205" s="835"/>
      <c r="GH205" s="835"/>
      <c r="GI205" s="835"/>
    </row>
    <row r="206" spans="1:191" s="892" customFormat="1" ht="12" customHeight="1">
      <c r="A206" s="1230"/>
      <c r="B206" s="1232">
        <v>9</v>
      </c>
      <c r="C206" s="1234">
        <v>5</v>
      </c>
      <c r="D206" s="1236"/>
      <c r="E206" s="1237"/>
      <c r="F206" s="1237"/>
      <c r="G206" s="1237"/>
      <c r="H206" s="1237"/>
      <c r="I206" s="1237"/>
      <c r="J206" s="1237"/>
      <c r="K206" s="1256" t="str">
        <f>IF(TRIM(入力1!A206)&lt;&gt;"",入力1!A206,"")</f>
        <v/>
      </c>
      <c r="L206" s="1258">
        <f>IF(TRIM(入力1!B206)&lt;&gt;"",入力1!B206,"")</f>
        <v>9</v>
      </c>
      <c r="M206" s="1260">
        <f>C206</f>
        <v>5</v>
      </c>
      <c r="N206" s="1184"/>
      <c r="O206" s="1262"/>
      <c r="P206" s="1262"/>
      <c r="Q206" s="1264"/>
      <c r="R206" s="1265"/>
      <c r="S206" s="1254"/>
      <c r="T206" s="1282"/>
      <c r="U206" s="1283"/>
      <c r="V206" s="1272"/>
      <c r="W206" s="1273"/>
      <c r="X206" s="1272"/>
      <c r="Y206" s="1273"/>
      <c r="Z206" s="1272"/>
      <c r="AA206" s="1273"/>
      <c r="AB206" s="1276"/>
      <c r="AC206" s="1277"/>
      <c r="AD206" s="1277"/>
      <c r="AE206" s="1278"/>
      <c r="AF206" s="1217"/>
      <c r="AG206" s="1218"/>
      <c r="AH206" s="1218"/>
      <c r="AI206" s="1219"/>
      <c r="AJ206" s="1217"/>
      <c r="AK206" s="1218"/>
      <c r="AL206" s="1218"/>
      <c r="AM206" s="1219"/>
      <c r="AN206" s="1217"/>
      <c r="AO206" s="1218"/>
      <c r="AP206" s="1218"/>
      <c r="AQ206" s="1219"/>
      <c r="AR206" s="1240"/>
      <c r="AS206" s="1241"/>
      <c r="AT206" s="1241"/>
      <c r="AU206" s="1241"/>
      <c r="AV206" s="1242"/>
      <c r="AW206" s="1188"/>
      <c r="AX206" s="1189"/>
      <c r="AY206" s="1189"/>
      <c r="AZ206" s="1189"/>
      <c r="BA206" s="1189"/>
      <c r="BB206" s="1189"/>
      <c r="BC206" s="1190"/>
      <c r="BD206" s="1188"/>
      <c r="BE206" s="1189"/>
      <c r="BF206" s="1189"/>
      <c r="BG206" s="1189"/>
      <c r="BH206" s="1189"/>
      <c r="BI206" s="1189"/>
      <c r="BJ206" s="1190"/>
      <c r="BK206" s="1077" t="str">
        <f>IF(TRIM(入力2!AL204)&lt;&gt;"",IF(入力2!AL204&gt;=100000,MID(TEXT(入力2!AL204,"000000"),1,1),""),"")</f>
        <v/>
      </c>
      <c r="BL206" s="1063" t="str">
        <f>IF(TRIM(入力2!AL204)&lt;&gt;"",IF(入力2!AL204&gt;=10000,MID(TEXT(入力2!AL204,"000000"),2,1),""),"")</f>
        <v/>
      </c>
      <c r="BM206" s="1063" t="str">
        <f>IF(TRIM(入力2!AL204)&lt;&gt;"",IF(入力2!AL204&gt;=1000,MID(TEXT(入力2!AL204,"000000"),3,1),""),"")</f>
        <v/>
      </c>
      <c r="BN206" s="1063" t="str">
        <f>IF(TRIM(入力2!AL204)&lt;&gt;"",IF(入力2!AL204&gt;=100,MID(TEXT(入力2!AL204,"000000"),4,1),""),"")</f>
        <v/>
      </c>
      <c r="BO206" s="1063" t="str">
        <f>IF(TRIM(入力2!AL204)&lt;&gt;"",IF(入力2!AL204&gt;=10,MID(TEXT(入力2!AL204,"000000"),5,1),""),"")</f>
        <v/>
      </c>
      <c r="BP206" s="1079" t="str">
        <f>IF(TRIM(入力2!AL204)&lt;&gt;"",IF(入力2!AL204&gt;=0,MID(TEXT(入力2!AL204,"000000"),6,1),""),"0")</f>
        <v>0</v>
      </c>
      <c r="BQ206" s="1077" t="str">
        <f>IF(TRIM(入力2!AM204)&lt;&gt;"",IF(入力2!AM204&gt;=100000,MID(TEXT(入力2!AM204,"000000"),1,1),""),"")</f>
        <v/>
      </c>
      <c r="BR206" s="1063" t="str">
        <f>IF(TRIM(入力2!AM204)&lt;&gt;"",IF(入力2!AM204&gt;=10000,MID(TEXT(入力2!AM204,"000000"),2,1),""),"")</f>
        <v/>
      </c>
      <c r="BS206" s="1063" t="str">
        <f>IF(TRIM(入力2!AM204)&lt;&gt;"",IF(入力2!AM204&gt;=1000,MID(TEXT(入力2!AM204,"000000"),3,1),""),"")</f>
        <v/>
      </c>
      <c r="BT206" s="1063" t="str">
        <f>IF(TRIM(入力2!AM204)&lt;&gt;"",IF(入力2!AM204&gt;=100,MID(TEXT(入力2!AM204,"000000"),4,1),""),"")</f>
        <v/>
      </c>
      <c r="BU206" s="1063" t="str">
        <f>IF(TRIM(入力2!AM204)&lt;&gt;"",IF(入力2!AM204&gt;=10,MID(TEXT(入力2!AM204,"000000"),5,1),""),"")</f>
        <v/>
      </c>
      <c r="BV206" s="1079" t="str">
        <f>IF(TRIM(入力2!AM204)&lt;&gt;"",IF(入力2!AM204&gt;=0,MID(TEXT(入力2!AM204,"000000"),6,1),""),"0")</f>
        <v>0</v>
      </c>
      <c r="BW206" s="1095" t="str">
        <f>IF(TRIM(SUM(入力2!AJ204:AK204))&lt;&gt;"",IF(SUM(入力2!AJ204:AK204)&gt;=100000,MID(TEXT(SUM(入力2!AJ204:AK204),"000000"),1,1),""),"")</f>
        <v/>
      </c>
      <c r="BX206" s="1063" t="str">
        <f>IF(TRIM(SUM(入力2!AJ204:AK204))&lt;&gt;"",IF(SUM(入力2!AJ204:AK204)&gt;=10000,MID(TEXT(SUM(入力2!AJ204:AK204),"000000"),2,1),""),"")</f>
        <v/>
      </c>
      <c r="BY206" s="1063" t="str">
        <f>IF(TRIM(SUM(入力2!AJ204:AK204))&lt;&gt;"",IF(SUM(入力2!AJ204:AK204)&gt;=1000,MID(TEXT(SUM(入力2!AJ204:AK204),"000000"),3,1),""),"")</f>
        <v/>
      </c>
      <c r="BZ206" s="1063" t="str">
        <f>IF(TRIM(SUM(入力2!AJ204:AK204))&lt;&gt;"",IF(SUM(入力2!AJ204:AK204)&gt;=100,MID(TEXT(SUM(入力2!AJ204:AK204),"000000"),4,1),""),"")</f>
        <v/>
      </c>
      <c r="CA206" s="1063" t="str">
        <f>IF(TRIM(SUM(入力2!AJ204:AK204))&lt;&gt;"",IF(SUM(入力2!AJ204:AK204)&gt;=10,MID(TEXT(SUM(入力2!AJ204:AK204),"000000"),5,1),""),"")</f>
        <v/>
      </c>
      <c r="CB206" s="1109" t="str">
        <f>IF(TRIM(SUM(入力2!AJ204:AK204))&lt;&gt;"",IF(SUM(入力2!AJ204:AK204)&gt;=0,MID(TEXT(SUM(入力2!AJ204:AK204),"000000"),6,1),""),"0")</f>
        <v>0</v>
      </c>
      <c r="CC206" s="1095" t="str">
        <f>IF(TRIM(入力3!$AF107)&lt;&gt;"",IF(入力3!$AF107&gt;=10000000,MID(TEXT(入力3!$AF107,"00000000"),1,1),""),"")</f>
        <v/>
      </c>
      <c r="CD206" s="1097" t="str">
        <f>IF(TRIM(入力3!$AF107)&lt;&gt;"",IF(入力3!$AF107&gt;=1000000,MID(TEXT(入力3!$AF107,"00000000"),2,1),""),"")</f>
        <v/>
      </c>
      <c r="CE206" s="1059" t="str">
        <f>IF(TRIM(入力3!$AF107)&lt;&gt;"",IF(入力3!$AF107&gt;=100000,MID(TEXT(入力3!$AF107,"00000000"),3,1),""),"")</f>
        <v/>
      </c>
      <c r="CF206" s="1059" t="str">
        <f>IF(TRIM(入力3!$AF107)&lt;&gt;"",IF(入力3!$AF107&gt;=10000,MID(TEXT(入力3!$AF107,"00000000"),4,1),""),"")</f>
        <v/>
      </c>
      <c r="CG206" s="1059" t="str">
        <f>IF(TRIM(入力3!$AF107)&lt;&gt;"",IF(入力3!$AF107&gt;=1000,MID(TEXT(入力3!$AF107,"00000000"),5,1),""),"")</f>
        <v/>
      </c>
      <c r="CH206" s="1059" t="str">
        <f>IF(TRIM(入力3!$AF107)&lt;&gt;"",IF(入力3!$AF107&gt;=100,MID(TEXT(入力3!$AF107,"00000000"),6,1),""),"")</f>
        <v/>
      </c>
      <c r="CI206" s="1059" t="str">
        <f>IF(TRIM(入力3!$AF107)&lt;&gt;"",IF(入力3!$AF107&gt;=10,MID(TEXT(入力3!$AF107,"00000000"),7,1),""),"")</f>
        <v/>
      </c>
      <c r="CJ206" s="1093" t="str">
        <f>IF(TRIM(入力3!$AF107)&lt;&gt;"",IF(入力3!$AF107&gt;=1,MID(TEXT(入力3!$AF107,"00000000"),8,1),""),"0")</f>
        <v>0</v>
      </c>
      <c r="CK206" s="1060" t="str">
        <f>IF(TRIM(SUMIF(入力3!$AA$9:$AE$9,"インフレ手当",入力3!AA107:AE107))&lt;&gt;"",IF(SUMIF(入力3!$AA$9:$AE$9,"インフレ手当",入力3!AA107:AE107)&gt;=1000000,MID(TEXT(SUMIF(入力3!$AA$9:$AE$9,"インフレ手当",入力3!AA107:AE107),"00000000"),2,1),""),"")</f>
        <v/>
      </c>
      <c r="CL206" s="1059" t="str">
        <f>IF(TRIM(SUMIF(入力3!$AA$9:$AE$9,"インフレ手当",入力3!AA107:AE107))&lt;&gt;"",IF(SUMIF(入力3!$AA$9:$AE$9,"インフレ手当",入力3!AA107:AE107)&gt;=100000,MID(TEXT(SUMIF(入力3!$AA$9:$AE$9,"インフレ手当",入力3!AA107:AE107),"00000000"),3,1),""),"")</f>
        <v/>
      </c>
      <c r="CM206" s="1059" t="str">
        <f>IF(TRIM(SUMIF(入力3!$AA$9:$AE$9,"インフレ手当",入力3!AA107:AE107))&lt;&gt;"",IF(SUMIF(入力3!$AA$9:$AE$9,"インフレ手当",入力3!AA107:AE107)&gt;=10000,MID(TEXT(SUMIF(入力3!$AA$9:$AE$9,"インフレ手当",入力3!AA107:AE107),"00000000"),4,1),""),"")</f>
        <v/>
      </c>
      <c r="CN206" s="1059" t="str">
        <f>IF(TRIM(SUMIF(入力3!$AA$9:$AE$9,"インフレ手当",入力3!AA107:AE107))&lt;&gt;"",IF(SUMIF(入力3!$AA$9:$AE$9,"インフレ手当",入力3!AA107:AE107)&gt;=1000,MID(TEXT(SUMIF(入力3!$AA$9:$AE$9,"インフレ手当",入力3!AA107:AE107),"00000000"),5,1),""),"")</f>
        <v/>
      </c>
      <c r="CO206" s="1059" t="str">
        <f>IF(TRIM(SUMIF(入力3!$AA$9:$AE$9,"インフレ手当",入力3!AA107:AE107))&lt;&gt;"",IF(SUMIF(入力3!$AA$9:$AE$9,"インフレ手当",入力3!AA107:AE107)&gt;=100,MID(TEXT(SUMIF(入力3!$AA$9:$AE$9,"インフレ手当",入力3!AA107:AE107),"00000000"),6,1),""),"")</f>
        <v/>
      </c>
      <c r="CP206" s="1059" t="str">
        <f>IF(TRIM(SUMIF(入力3!$AA$9:$AE$9,"インフレ手当",入力3!AA107:AE107))&lt;&gt;"",IF(SUMIF(入力3!$AA$9:$AE$9,"インフレ手当",入力3!AA107:AE107)&gt;=10,MID(TEXT(SUMIF(入力3!$AA$9:$AE$9,"インフレ手当",入力3!AA107:AE107),"00000000"),7,1),""),"")</f>
        <v/>
      </c>
      <c r="CQ206" s="1076" t="str">
        <f>IF(TRIM(SUMIF(入力3!$AA$9:$AE$9,"インフレ手当",入力3!AA107:AE107))&lt;&gt;"",IF(SUMIF(入力3!$AA$9:$AE$9,"インフレ手当",入力3!AA107:AE107)&gt;=1,MID(TEXT(SUMIF(入力3!$AA$9:$AE$9,"インフレ手当",入力3!AA107:AE107),"00000000"),8,1),""),"0")</f>
        <v/>
      </c>
      <c r="CR206" s="1077" t="str">
        <f>IF(EO207=0,"-",IF(TRIM(入力3!Z107)&lt;&gt;"",IF(入力3!Z107&gt;=100,MID(TEXT(入力3!Z107,"000"),1,1),""),"-"))</f>
        <v>-</v>
      </c>
      <c r="CS206" s="1063" t="str">
        <f>IF(EO207=0,"-",IF(TRIM(入力3!Z107)&lt;&gt;"",IF(入力3!Z107&gt;=10,MID(TEXT(入力3!Z107,"000"),2,1),""),"-"))</f>
        <v>-</v>
      </c>
      <c r="CT206" s="1079" t="str">
        <f>IF(EO207=0,"-",IF(TRIM(入力3!Z107)&lt;&gt;"",IF(入力3!Z107&gt;=1,MID(TEXT(入力3!Z107,"000"),3,1),""),"-"))</f>
        <v>-</v>
      </c>
      <c r="CU206" s="1067"/>
      <c r="CV206" s="1068"/>
      <c r="CW206" s="1069"/>
      <c r="CX206" s="1205"/>
      <c r="CY206" s="1206"/>
      <c r="CZ206" s="1207"/>
      <c r="DA206" s="1188"/>
      <c r="DB206" s="1189"/>
      <c r="DC206" s="1189"/>
      <c r="DD206" s="1189"/>
      <c r="DE206" s="1190"/>
      <c r="DF206" s="1184"/>
      <c r="DG206" s="1188"/>
      <c r="DH206" s="1189"/>
      <c r="DI206" s="1189"/>
      <c r="DJ206" s="1190"/>
      <c r="DK206" s="1184"/>
      <c r="DL206" s="1188"/>
      <c r="DM206" s="1189"/>
      <c r="DN206" s="1189"/>
      <c r="DO206" s="1189"/>
      <c r="DP206" s="1190"/>
      <c r="DQ206" s="1184"/>
      <c r="DR206" s="1188"/>
      <c r="DS206" s="1189"/>
      <c r="DT206" s="1189"/>
      <c r="DU206" s="1189"/>
      <c r="DV206" s="1189"/>
      <c r="DW206" s="1026"/>
      <c r="DX206" s="865"/>
      <c r="DY206" s="865"/>
      <c r="DZ206" s="865"/>
      <c r="EA206" s="865"/>
      <c r="EB206" s="865"/>
      <c r="EC206" s="865"/>
      <c r="ED206" s="865"/>
      <c r="EE206" s="865"/>
      <c r="EF206" s="865"/>
      <c r="EG206" s="865"/>
      <c r="EH206" s="865"/>
      <c r="EI206" s="872"/>
      <c r="EJ206" s="862"/>
      <c r="EK206" s="862"/>
      <c r="EL206" s="865"/>
      <c r="EM206" s="865"/>
      <c r="EN206" s="865"/>
      <c r="EO206" s="865"/>
      <c r="EP206" s="835"/>
      <c r="EQ206" s="835"/>
      <c r="ER206" s="835"/>
      <c r="ES206" s="835"/>
      <c r="ET206" s="835"/>
      <c r="EU206" s="835"/>
      <c r="EV206" s="835"/>
      <c r="EW206" s="835"/>
      <c r="EX206" s="835"/>
      <c r="EY206" s="835"/>
      <c r="EZ206" s="835"/>
      <c r="FA206" s="835"/>
      <c r="FB206" s="835"/>
      <c r="FC206" s="835"/>
      <c r="FD206" s="835"/>
      <c r="FE206" s="835"/>
      <c r="FF206" s="835"/>
      <c r="FG206" s="835"/>
      <c r="FH206" s="835"/>
      <c r="FI206" s="835"/>
      <c r="FJ206" s="835"/>
      <c r="FK206" s="835"/>
      <c r="FL206" s="835"/>
      <c r="FM206" s="835"/>
      <c r="FN206" s="835"/>
      <c r="FO206" s="835"/>
      <c r="FP206" s="835"/>
      <c r="FQ206" s="835"/>
      <c r="FR206" s="835"/>
      <c r="FS206" s="835"/>
      <c r="FT206" s="835"/>
      <c r="FU206" s="835"/>
      <c r="FV206" s="835"/>
      <c r="FW206" s="835"/>
      <c r="FX206" s="835"/>
      <c r="FY206" s="835"/>
      <c r="FZ206" s="835"/>
      <c r="GA206" s="835"/>
      <c r="GB206" s="835"/>
      <c r="GC206" s="835"/>
      <c r="GD206" s="835"/>
      <c r="GE206" s="835"/>
      <c r="GF206" s="835"/>
      <c r="GG206" s="835"/>
      <c r="GH206" s="835"/>
      <c r="GI206" s="835"/>
    </row>
    <row r="207" spans="1:191" s="892" customFormat="1" ht="12" customHeight="1">
      <c r="A207" s="1231"/>
      <c r="B207" s="1233"/>
      <c r="C207" s="1235"/>
      <c r="D207" s="1238"/>
      <c r="E207" s="1239"/>
      <c r="F207" s="1239"/>
      <c r="G207" s="1239"/>
      <c r="H207" s="1239"/>
      <c r="I207" s="1239"/>
      <c r="J207" s="1239"/>
      <c r="K207" s="1256"/>
      <c r="L207" s="1258"/>
      <c r="M207" s="1279"/>
      <c r="N207" s="1199"/>
      <c r="O207" s="1262"/>
      <c r="P207" s="1262"/>
      <c r="Q207" s="1280"/>
      <c r="R207" s="1281"/>
      <c r="S207" s="1294"/>
      <c r="T207" s="1282"/>
      <c r="U207" s="1283"/>
      <c r="V207" s="1284"/>
      <c r="W207" s="1285"/>
      <c r="X207" s="1284"/>
      <c r="Y207" s="1285"/>
      <c r="Z207" s="1284"/>
      <c r="AA207" s="1285"/>
      <c r="AB207" s="1227"/>
      <c r="AC207" s="1289"/>
      <c r="AD207" s="1289"/>
      <c r="AE207" s="1290"/>
      <c r="AF207" s="1286"/>
      <c r="AG207" s="1287"/>
      <c r="AH207" s="1287"/>
      <c r="AI207" s="1288"/>
      <c r="AJ207" s="1286"/>
      <c r="AK207" s="1287"/>
      <c r="AL207" s="1287"/>
      <c r="AM207" s="1288"/>
      <c r="AN207" s="1286"/>
      <c r="AO207" s="1287"/>
      <c r="AP207" s="1287"/>
      <c r="AQ207" s="1288"/>
      <c r="AR207" s="1291"/>
      <c r="AS207" s="1292"/>
      <c r="AT207" s="1292"/>
      <c r="AU207" s="1292"/>
      <c r="AV207" s="1293"/>
      <c r="AW207" s="1196"/>
      <c r="AX207" s="1197"/>
      <c r="AY207" s="1197"/>
      <c r="AZ207" s="1197"/>
      <c r="BA207" s="1197"/>
      <c r="BB207" s="1197"/>
      <c r="BC207" s="1198"/>
      <c r="BD207" s="1196"/>
      <c r="BE207" s="1197"/>
      <c r="BF207" s="1197"/>
      <c r="BG207" s="1197"/>
      <c r="BH207" s="1197"/>
      <c r="BI207" s="1197"/>
      <c r="BJ207" s="1198"/>
      <c r="BK207" s="1078"/>
      <c r="BL207" s="1064"/>
      <c r="BM207" s="1064"/>
      <c r="BN207" s="1064"/>
      <c r="BO207" s="1064"/>
      <c r="BP207" s="1080"/>
      <c r="BQ207" s="1078"/>
      <c r="BR207" s="1064"/>
      <c r="BS207" s="1064"/>
      <c r="BT207" s="1064"/>
      <c r="BU207" s="1064"/>
      <c r="BV207" s="1080"/>
      <c r="BW207" s="1096"/>
      <c r="BX207" s="1064"/>
      <c r="BY207" s="1064"/>
      <c r="BZ207" s="1064"/>
      <c r="CA207" s="1064"/>
      <c r="CB207" s="1110"/>
      <c r="CC207" s="1096"/>
      <c r="CD207" s="1098"/>
      <c r="CE207" s="1059"/>
      <c r="CF207" s="1059"/>
      <c r="CG207" s="1059"/>
      <c r="CH207" s="1059"/>
      <c r="CI207" s="1059"/>
      <c r="CJ207" s="1093"/>
      <c r="CK207" s="1060"/>
      <c r="CL207" s="1059"/>
      <c r="CM207" s="1059"/>
      <c r="CN207" s="1059"/>
      <c r="CO207" s="1059"/>
      <c r="CP207" s="1059"/>
      <c r="CQ207" s="1076"/>
      <c r="CR207" s="1078"/>
      <c r="CS207" s="1064"/>
      <c r="CT207" s="1080"/>
      <c r="CU207" s="1070"/>
      <c r="CV207" s="1071"/>
      <c r="CW207" s="1072"/>
      <c r="CX207" s="1208"/>
      <c r="CY207" s="1209"/>
      <c r="CZ207" s="1210"/>
      <c r="DA207" s="1196"/>
      <c r="DB207" s="1197"/>
      <c r="DC207" s="1197"/>
      <c r="DD207" s="1197"/>
      <c r="DE207" s="1198"/>
      <c r="DF207" s="1199"/>
      <c r="DG207" s="1196"/>
      <c r="DH207" s="1197"/>
      <c r="DI207" s="1197"/>
      <c r="DJ207" s="1198"/>
      <c r="DK207" s="1199"/>
      <c r="DL207" s="1196"/>
      <c r="DM207" s="1197"/>
      <c r="DN207" s="1197"/>
      <c r="DO207" s="1197"/>
      <c r="DP207" s="1198"/>
      <c r="DQ207" s="1199"/>
      <c r="DR207" s="1196"/>
      <c r="DS207" s="1197"/>
      <c r="DT207" s="1197"/>
      <c r="DU207" s="1197"/>
      <c r="DV207" s="1197"/>
      <c r="DW207" s="1026"/>
      <c r="DX207" s="865"/>
      <c r="DY207" s="865"/>
      <c r="DZ207" s="865"/>
      <c r="EA207" s="865"/>
      <c r="EB207" s="865"/>
      <c r="EC207" s="865"/>
      <c r="ED207" s="865"/>
      <c r="EE207" s="865"/>
      <c r="EF207" s="865"/>
      <c r="EG207" s="865"/>
      <c r="EH207" s="865"/>
      <c r="EI207" s="872"/>
      <c r="EJ207" s="862"/>
      <c r="EK207" s="862"/>
      <c r="EL207" s="865">
        <f t="shared" ref="EL207" si="141">IF(OR(CU206=99.9,CU206=""),0,1)</f>
        <v>0</v>
      </c>
      <c r="EM207" s="865"/>
      <c r="EN207" s="865">
        <f>IF(入力3!AF107=" ",0,1)</f>
        <v>0</v>
      </c>
      <c r="EO207" s="865">
        <f>IF(EL207+EN207=0,0,1)</f>
        <v>0</v>
      </c>
      <c r="EP207" s="835"/>
      <c r="EQ207" s="835"/>
      <c r="ER207" s="835"/>
      <c r="ES207" s="835"/>
      <c r="ET207" s="835"/>
      <c r="EU207" s="835"/>
      <c r="EV207" s="835"/>
      <c r="EW207" s="835"/>
      <c r="EX207" s="835"/>
      <c r="EY207" s="835"/>
      <c r="EZ207" s="835"/>
      <c r="FA207" s="835"/>
      <c r="FB207" s="835"/>
      <c r="FC207" s="835"/>
      <c r="FD207" s="835"/>
      <c r="FE207" s="835"/>
      <c r="FF207" s="835"/>
      <c r="FG207" s="835"/>
      <c r="FH207" s="835"/>
      <c r="FI207" s="835"/>
      <c r="FJ207" s="835"/>
      <c r="FK207" s="835"/>
      <c r="FL207" s="835"/>
      <c r="FM207" s="835"/>
      <c r="FN207" s="835"/>
      <c r="FO207" s="835"/>
      <c r="FP207" s="835"/>
      <c r="FQ207" s="835"/>
      <c r="FR207" s="835"/>
      <c r="FS207" s="835"/>
      <c r="FT207" s="835"/>
      <c r="FU207" s="835"/>
      <c r="FV207" s="835"/>
      <c r="FW207" s="835"/>
      <c r="FX207" s="835"/>
      <c r="FY207" s="835"/>
      <c r="FZ207" s="835"/>
      <c r="GA207" s="835"/>
      <c r="GB207" s="835"/>
      <c r="GC207" s="835"/>
      <c r="GD207" s="835"/>
      <c r="GE207" s="835"/>
      <c r="GF207" s="835"/>
      <c r="GG207" s="835"/>
      <c r="GH207" s="835"/>
      <c r="GI207" s="835"/>
    </row>
    <row r="208" spans="1:191" s="892" customFormat="1" ht="12" customHeight="1">
      <c r="A208" s="1230"/>
      <c r="B208" s="1232">
        <v>9</v>
      </c>
      <c r="C208" s="1234">
        <v>6</v>
      </c>
      <c r="D208" s="1236"/>
      <c r="E208" s="1237"/>
      <c r="F208" s="1237"/>
      <c r="G208" s="1237"/>
      <c r="H208" s="1237"/>
      <c r="I208" s="1237"/>
      <c r="J208" s="1237"/>
      <c r="K208" s="1256" t="str">
        <f>IF(TRIM(入力1!A208)&lt;&gt;"",入力1!A208,"")</f>
        <v/>
      </c>
      <c r="L208" s="1258">
        <f>IF(TRIM(入力1!B208)&lt;&gt;"",入力1!B208,"")</f>
        <v>9</v>
      </c>
      <c r="M208" s="1260">
        <f>C208</f>
        <v>6</v>
      </c>
      <c r="N208" s="1184"/>
      <c r="O208" s="1262"/>
      <c r="P208" s="1262"/>
      <c r="Q208" s="1264"/>
      <c r="R208" s="1265"/>
      <c r="S208" s="1254"/>
      <c r="T208" s="1282"/>
      <c r="U208" s="1283"/>
      <c r="V208" s="1272"/>
      <c r="W208" s="1273"/>
      <c r="X208" s="1272"/>
      <c r="Y208" s="1273"/>
      <c r="Z208" s="1272"/>
      <c r="AA208" s="1273"/>
      <c r="AB208" s="1276"/>
      <c r="AC208" s="1277"/>
      <c r="AD208" s="1277"/>
      <c r="AE208" s="1278"/>
      <c r="AF208" s="1217"/>
      <c r="AG208" s="1218"/>
      <c r="AH208" s="1218"/>
      <c r="AI208" s="1219"/>
      <c r="AJ208" s="1217"/>
      <c r="AK208" s="1218"/>
      <c r="AL208" s="1218"/>
      <c r="AM208" s="1219"/>
      <c r="AN208" s="1217"/>
      <c r="AO208" s="1218"/>
      <c r="AP208" s="1218"/>
      <c r="AQ208" s="1219"/>
      <c r="AR208" s="1240"/>
      <c r="AS208" s="1241"/>
      <c r="AT208" s="1241"/>
      <c r="AU208" s="1241"/>
      <c r="AV208" s="1242"/>
      <c r="AW208" s="1188"/>
      <c r="AX208" s="1189"/>
      <c r="AY208" s="1189"/>
      <c r="AZ208" s="1189"/>
      <c r="BA208" s="1189"/>
      <c r="BB208" s="1189"/>
      <c r="BC208" s="1190"/>
      <c r="BD208" s="1188"/>
      <c r="BE208" s="1189"/>
      <c r="BF208" s="1189"/>
      <c r="BG208" s="1189"/>
      <c r="BH208" s="1189"/>
      <c r="BI208" s="1189"/>
      <c r="BJ208" s="1190"/>
      <c r="BK208" s="1077" t="str">
        <f>IF(TRIM(入力2!AL206)&lt;&gt;"",IF(入力2!AL206&gt;=100000,MID(TEXT(入力2!AL206,"000000"),1,1),""),"")</f>
        <v/>
      </c>
      <c r="BL208" s="1063" t="str">
        <f>IF(TRIM(入力2!AL206)&lt;&gt;"",IF(入力2!AL206&gt;=10000,MID(TEXT(入力2!AL206,"000000"),2,1),""),"")</f>
        <v/>
      </c>
      <c r="BM208" s="1063" t="str">
        <f>IF(TRIM(入力2!AL206)&lt;&gt;"",IF(入力2!AL206&gt;=1000,MID(TEXT(入力2!AL206,"000000"),3,1),""),"")</f>
        <v/>
      </c>
      <c r="BN208" s="1063" t="str">
        <f>IF(TRIM(入力2!AL206)&lt;&gt;"",IF(入力2!AL206&gt;=100,MID(TEXT(入力2!AL206,"000000"),4,1),""),"")</f>
        <v/>
      </c>
      <c r="BO208" s="1063" t="str">
        <f>IF(TRIM(入力2!AL206)&lt;&gt;"",IF(入力2!AL206&gt;=10,MID(TEXT(入力2!AL206,"000000"),5,1),""),"")</f>
        <v/>
      </c>
      <c r="BP208" s="1079" t="str">
        <f>IF(TRIM(入力2!AL206)&lt;&gt;"",IF(入力2!AL206&gt;=0,MID(TEXT(入力2!AL206,"000000"),6,1),""),"0")</f>
        <v>0</v>
      </c>
      <c r="BQ208" s="1077" t="str">
        <f>IF(TRIM(入力2!AM206)&lt;&gt;"",IF(入力2!AM206&gt;=100000,MID(TEXT(入力2!AM206,"000000"),1,1),""),"")</f>
        <v/>
      </c>
      <c r="BR208" s="1063" t="str">
        <f>IF(TRIM(入力2!AM206)&lt;&gt;"",IF(入力2!AM206&gt;=10000,MID(TEXT(入力2!AM206,"000000"),2,1),""),"")</f>
        <v/>
      </c>
      <c r="BS208" s="1063" t="str">
        <f>IF(TRIM(入力2!AM206)&lt;&gt;"",IF(入力2!AM206&gt;=1000,MID(TEXT(入力2!AM206,"000000"),3,1),""),"")</f>
        <v/>
      </c>
      <c r="BT208" s="1063" t="str">
        <f>IF(TRIM(入力2!AM206)&lt;&gt;"",IF(入力2!AM206&gt;=100,MID(TEXT(入力2!AM206,"000000"),4,1),""),"")</f>
        <v/>
      </c>
      <c r="BU208" s="1063" t="str">
        <f>IF(TRIM(入力2!AM206)&lt;&gt;"",IF(入力2!AM206&gt;=10,MID(TEXT(入力2!AM206,"000000"),5,1),""),"")</f>
        <v/>
      </c>
      <c r="BV208" s="1079" t="str">
        <f>IF(TRIM(入力2!AM206)&lt;&gt;"",IF(入力2!AM206&gt;=0,MID(TEXT(入力2!AM206,"000000"),6,1),""),"0")</f>
        <v>0</v>
      </c>
      <c r="BW208" s="1095" t="str">
        <f>IF(TRIM(SUM(入力2!AJ206:AK206))&lt;&gt;"",IF(SUM(入力2!AJ206:AK206)&gt;=100000,MID(TEXT(SUM(入力2!AJ206:AK206),"000000"),1,1),""),"")</f>
        <v/>
      </c>
      <c r="BX208" s="1063" t="str">
        <f>IF(TRIM(SUM(入力2!AJ206:AK206))&lt;&gt;"",IF(SUM(入力2!AJ206:AK206)&gt;=10000,MID(TEXT(SUM(入力2!AJ206:AK206),"000000"),2,1),""),"")</f>
        <v/>
      </c>
      <c r="BY208" s="1063" t="str">
        <f>IF(TRIM(SUM(入力2!AJ206:AK206))&lt;&gt;"",IF(SUM(入力2!AJ206:AK206)&gt;=1000,MID(TEXT(SUM(入力2!AJ206:AK206),"000000"),3,1),""),"")</f>
        <v/>
      </c>
      <c r="BZ208" s="1063" t="str">
        <f>IF(TRIM(SUM(入力2!AJ206:AK206))&lt;&gt;"",IF(SUM(入力2!AJ206:AK206)&gt;=100,MID(TEXT(SUM(入力2!AJ206:AK206),"000000"),4,1),""),"")</f>
        <v/>
      </c>
      <c r="CA208" s="1063" t="str">
        <f>IF(TRIM(SUM(入力2!AJ206:AK206))&lt;&gt;"",IF(SUM(入力2!AJ206:AK206)&gt;=10,MID(TEXT(SUM(入力2!AJ206:AK206),"000000"),5,1),""),"")</f>
        <v/>
      </c>
      <c r="CB208" s="1109" t="str">
        <f>IF(TRIM(SUM(入力2!AJ206:AK206))&lt;&gt;"",IF(SUM(入力2!AJ206:AK206)&gt;=0,MID(TEXT(SUM(入力2!AJ206:AK206),"000000"),6,1),""),"0")</f>
        <v>0</v>
      </c>
      <c r="CC208" s="1095" t="str">
        <f>IF(TRIM(入力3!$AF108)&lt;&gt;"",IF(入力3!$AF108&gt;=10000000,MID(TEXT(入力3!$AF108,"00000000"),1,1),""),"")</f>
        <v/>
      </c>
      <c r="CD208" s="1097" t="str">
        <f>IF(TRIM(入力3!$AF108)&lt;&gt;"",IF(入力3!$AF108&gt;=1000000,MID(TEXT(入力3!$AF108,"00000000"),2,1),""),"")</f>
        <v/>
      </c>
      <c r="CE208" s="1059" t="str">
        <f>IF(TRIM(入力3!$AF108)&lt;&gt;"",IF(入力3!$AF108&gt;=100000,MID(TEXT(入力3!$AF108,"00000000"),3,1),""),"")</f>
        <v/>
      </c>
      <c r="CF208" s="1059" t="str">
        <f>IF(TRIM(入力3!$AF108)&lt;&gt;"",IF(入力3!$AF108&gt;=10000,MID(TEXT(入力3!$AF108,"00000000"),4,1),""),"")</f>
        <v/>
      </c>
      <c r="CG208" s="1059" t="str">
        <f>IF(TRIM(入力3!$AF108)&lt;&gt;"",IF(入力3!$AF108&gt;=1000,MID(TEXT(入力3!$AF108,"00000000"),5,1),""),"")</f>
        <v/>
      </c>
      <c r="CH208" s="1059" t="str">
        <f>IF(TRIM(入力3!$AF108)&lt;&gt;"",IF(入力3!$AF108&gt;=100,MID(TEXT(入力3!$AF108,"00000000"),6,1),""),"")</f>
        <v/>
      </c>
      <c r="CI208" s="1059" t="str">
        <f>IF(TRIM(入力3!$AF108)&lt;&gt;"",IF(入力3!$AF108&gt;=10,MID(TEXT(入力3!$AF108,"00000000"),7,1),""),"")</f>
        <v/>
      </c>
      <c r="CJ208" s="1093" t="str">
        <f>IF(TRIM(入力3!$AF108)&lt;&gt;"",IF(入力3!$AF108&gt;=1,MID(TEXT(入力3!$AF108,"00000000"),8,1),""),"0")</f>
        <v>0</v>
      </c>
      <c r="CK208" s="1060" t="str">
        <f>IF(TRIM(SUMIF(入力3!$AA$9:$AE$9,"インフレ手当",入力3!AA108:AE108))&lt;&gt;"",IF(SUMIF(入力3!$AA$9:$AE$9,"インフレ手当",入力3!AA108:AE108)&gt;=1000000,MID(TEXT(SUMIF(入力3!$AA$9:$AE$9,"インフレ手当",入力3!AA108:AE108),"00000000"),2,1),""),"")</f>
        <v/>
      </c>
      <c r="CL208" s="1059" t="str">
        <f>IF(TRIM(SUMIF(入力3!$AA$9:$AE$9,"インフレ手当",入力3!AA108:AE108))&lt;&gt;"",IF(SUMIF(入力3!$AA$9:$AE$9,"インフレ手当",入力3!AA108:AE108)&gt;=100000,MID(TEXT(SUMIF(入力3!$AA$9:$AE$9,"インフレ手当",入力3!AA108:AE108),"00000000"),3,1),""),"")</f>
        <v/>
      </c>
      <c r="CM208" s="1059" t="str">
        <f>IF(TRIM(SUMIF(入力3!$AA$9:$AE$9,"インフレ手当",入力3!AA108:AE108))&lt;&gt;"",IF(SUMIF(入力3!$AA$9:$AE$9,"インフレ手当",入力3!AA108:AE108)&gt;=10000,MID(TEXT(SUMIF(入力3!$AA$9:$AE$9,"インフレ手当",入力3!AA108:AE108),"00000000"),4,1),""),"")</f>
        <v/>
      </c>
      <c r="CN208" s="1059" t="str">
        <f>IF(TRIM(SUMIF(入力3!$AA$9:$AE$9,"インフレ手当",入力3!AA108:AE108))&lt;&gt;"",IF(SUMIF(入力3!$AA$9:$AE$9,"インフレ手当",入力3!AA108:AE108)&gt;=1000,MID(TEXT(SUMIF(入力3!$AA$9:$AE$9,"インフレ手当",入力3!AA108:AE108),"00000000"),5,1),""),"")</f>
        <v/>
      </c>
      <c r="CO208" s="1059" t="str">
        <f>IF(TRIM(SUMIF(入力3!$AA$9:$AE$9,"インフレ手当",入力3!AA108:AE108))&lt;&gt;"",IF(SUMIF(入力3!$AA$9:$AE$9,"インフレ手当",入力3!AA108:AE108)&gt;=100,MID(TEXT(SUMIF(入力3!$AA$9:$AE$9,"インフレ手当",入力3!AA108:AE108),"00000000"),6,1),""),"")</f>
        <v/>
      </c>
      <c r="CP208" s="1059" t="str">
        <f>IF(TRIM(SUMIF(入力3!$AA$9:$AE$9,"インフレ手当",入力3!AA108:AE108))&lt;&gt;"",IF(SUMIF(入力3!$AA$9:$AE$9,"インフレ手当",入力3!AA108:AE108)&gt;=10,MID(TEXT(SUMIF(入力3!$AA$9:$AE$9,"インフレ手当",入力3!AA108:AE108),"00000000"),7,1),""),"")</f>
        <v/>
      </c>
      <c r="CQ208" s="1076" t="str">
        <f>IF(TRIM(SUMIF(入力3!$AA$9:$AE$9,"インフレ手当",入力3!AA108:AE108))&lt;&gt;"",IF(SUMIF(入力3!$AA$9:$AE$9,"インフレ手当",入力3!AA108:AE108)&gt;=1,MID(TEXT(SUMIF(入力3!$AA$9:$AE$9,"インフレ手当",入力3!AA108:AE108),"00000000"),8,1),""),"0")</f>
        <v/>
      </c>
      <c r="CR208" s="1077" t="str">
        <f>IF(EO209=0,"-",IF(TRIM(入力3!Z108)&lt;&gt;"",IF(入力3!Z108&gt;=100,MID(TEXT(入力3!Z108,"000"),1,1),""),"-"))</f>
        <v>-</v>
      </c>
      <c r="CS208" s="1063" t="str">
        <f>IF(EO209=0,"-",IF(TRIM(入力3!Z108)&lt;&gt;"",IF(入力3!Z108&gt;=10,MID(TEXT(入力3!Z108,"000"),2,1),""),"-"))</f>
        <v>-</v>
      </c>
      <c r="CT208" s="1079" t="str">
        <f>IF(EO209=0,"-",IF(TRIM(入力3!Z108)&lt;&gt;"",IF(入力3!Z108&gt;=1,MID(TEXT(入力3!Z108,"000"),3,1),""),"-"))</f>
        <v>-</v>
      </c>
      <c r="CU208" s="1067"/>
      <c r="CV208" s="1068"/>
      <c r="CW208" s="1069"/>
      <c r="CX208" s="1205"/>
      <c r="CY208" s="1206"/>
      <c r="CZ208" s="1207"/>
      <c r="DA208" s="1188"/>
      <c r="DB208" s="1189"/>
      <c r="DC208" s="1189"/>
      <c r="DD208" s="1189"/>
      <c r="DE208" s="1190"/>
      <c r="DF208" s="1184"/>
      <c r="DG208" s="1188"/>
      <c r="DH208" s="1189"/>
      <c r="DI208" s="1189"/>
      <c r="DJ208" s="1190"/>
      <c r="DK208" s="1184"/>
      <c r="DL208" s="1188"/>
      <c r="DM208" s="1189"/>
      <c r="DN208" s="1189"/>
      <c r="DO208" s="1189"/>
      <c r="DP208" s="1190"/>
      <c r="DQ208" s="1184"/>
      <c r="DR208" s="1188"/>
      <c r="DS208" s="1189"/>
      <c r="DT208" s="1189"/>
      <c r="DU208" s="1189"/>
      <c r="DV208" s="1189"/>
      <c r="DW208" s="1026"/>
      <c r="DX208" s="865"/>
      <c r="DY208" s="865"/>
      <c r="DZ208" s="865"/>
      <c r="EA208" s="865"/>
      <c r="EB208" s="865"/>
      <c r="EC208" s="865"/>
      <c r="ED208" s="865"/>
      <c r="EE208" s="865"/>
      <c r="EF208" s="865"/>
      <c r="EG208" s="865"/>
      <c r="EH208" s="865"/>
      <c r="EI208" s="872"/>
      <c r="EJ208" s="862"/>
      <c r="EK208" s="862"/>
      <c r="EL208" s="865"/>
      <c r="EM208" s="865"/>
      <c r="EN208" s="865"/>
      <c r="EO208" s="865"/>
      <c r="EP208" s="835"/>
      <c r="EQ208" s="835"/>
      <c r="ER208" s="835"/>
      <c r="ES208" s="835"/>
      <c r="ET208" s="835"/>
      <c r="EU208" s="835"/>
      <c r="EV208" s="835"/>
      <c r="EW208" s="835"/>
      <c r="EX208" s="835"/>
      <c r="EY208" s="835"/>
      <c r="EZ208" s="835"/>
      <c r="FA208" s="835"/>
      <c r="FB208" s="835"/>
      <c r="FC208" s="835"/>
      <c r="FD208" s="835"/>
      <c r="FE208" s="835"/>
      <c r="FF208" s="835"/>
      <c r="FG208" s="835"/>
      <c r="FH208" s="835"/>
      <c r="FI208" s="835"/>
      <c r="FJ208" s="835"/>
      <c r="FK208" s="835"/>
      <c r="FL208" s="835"/>
      <c r="FM208" s="835"/>
      <c r="FN208" s="835"/>
      <c r="FO208" s="835"/>
      <c r="FP208" s="835"/>
      <c r="FQ208" s="835"/>
      <c r="FR208" s="835"/>
      <c r="FS208" s="835"/>
      <c r="FT208" s="835"/>
      <c r="FU208" s="835"/>
      <c r="FV208" s="835"/>
      <c r="FW208" s="835"/>
      <c r="FX208" s="835"/>
      <c r="FY208" s="835"/>
      <c r="FZ208" s="835"/>
      <c r="GA208" s="835"/>
      <c r="GB208" s="835"/>
      <c r="GC208" s="835"/>
      <c r="GD208" s="835"/>
      <c r="GE208" s="835"/>
      <c r="GF208" s="835"/>
      <c r="GG208" s="835"/>
      <c r="GH208" s="835"/>
      <c r="GI208" s="835"/>
    </row>
    <row r="209" spans="1:191" s="892" customFormat="1" ht="12" customHeight="1">
      <c r="A209" s="1231"/>
      <c r="B209" s="1233"/>
      <c r="C209" s="1235"/>
      <c r="D209" s="1238"/>
      <c r="E209" s="1239"/>
      <c r="F209" s="1239"/>
      <c r="G209" s="1239"/>
      <c r="H209" s="1239"/>
      <c r="I209" s="1239"/>
      <c r="J209" s="1239"/>
      <c r="K209" s="1256"/>
      <c r="L209" s="1258"/>
      <c r="M209" s="1279"/>
      <c r="N209" s="1199"/>
      <c r="O209" s="1262"/>
      <c r="P209" s="1262"/>
      <c r="Q209" s="1280"/>
      <c r="R209" s="1281"/>
      <c r="S209" s="1294"/>
      <c r="T209" s="1282"/>
      <c r="U209" s="1283"/>
      <c r="V209" s="1284"/>
      <c r="W209" s="1285"/>
      <c r="X209" s="1284"/>
      <c r="Y209" s="1285"/>
      <c r="Z209" s="1284"/>
      <c r="AA209" s="1285"/>
      <c r="AB209" s="1227"/>
      <c r="AC209" s="1289"/>
      <c r="AD209" s="1289"/>
      <c r="AE209" s="1290"/>
      <c r="AF209" s="1286"/>
      <c r="AG209" s="1287"/>
      <c r="AH209" s="1287"/>
      <c r="AI209" s="1288"/>
      <c r="AJ209" s="1286"/>
      <c r="AK209" s="1287"/>
      <c r="AL209" s="1287"/>
      <c r="AM209" s="1288"/>
      <c r="AN209" s="1286"/>
      <c r="AO209" s="1287"/>
      <c r="AP209" s="1287"/>
      <c r="AQ209" s="1288"/>
      <c r="AR209" s="1291"/>
      <c r="AS209" s="1292"/>
      <c r="AT209" s="1292"/>
      <c r="AU209" s="1292"/>
      <c r="AV209" s="1293"/>
      <c r="AW209" s="1196"/>
      <c r="AX209" s="1197"/>
      <c r="AY209" s="1197"/>
      <c r="AZ209" s="1197"/>
      <c r="BA209" s="1197"/>
      <c r="BB209" s="1197"/>
      <c r="BC209" s="1198"/>
      <c r="BD209" s="1196"/>
      <c r="BE209" s="1197"/>
      <c r="BF209" s="1197"/>
      <c r="BG209" s="1197"/>
      <c r="BH209" s="1197"/>
      <c r="BI209" s="1197"/>
      <c r="BJ209" s="1198"/>
      <c r="BK209" s="1078"/>
      <c r="BL209" s="1064"/>
      <c r="BM209" s="1064"/>
      <c r="BN209" s="1064"/>
      <c r="BO209" s="1064"/>
      <c r="BP209" s="1080"/>
      <c r="BQ209" s="1078"/>
      <c r="BR209" s="1064"/>
      <c r="BS209" s="1064"/>
      <c r="BT209" s="1064"/>
      <c r="BU209" s="1064"/>
      <c r="BV209" s="1080"/>
      <c r="BW209" s="1096"/>
      <c r="BX209" s="1064"/>
      <c r="BY209" s="1064"/>
      <c r="BZ209" s="1064"/>
      <c r="CA209" s="1064"/>
      <c r="CB209" s="1110"/>
      <c r="CC209" s="1096"/>
      <c r="CD209" s="1098"/>
      <c r="CE209" s="1059"/>
      <c r="CF209" s="1059"/>
      <c r="CG209" s="1059"/>
      <c r="CH209" s="1059"/>
      <c r="CI209" s="1059"/>
      <c r="CJ209" s="1093"/>
      <c r="CK209" s="1060"/>
      <c r="CL209" s="1059"/>
      <c r="CM209" s="1059"/>
      <c r="CN209" s="1059"/>
      <c r="CO209" s="1059"/>
      <c r="CP209" s="1059"/>
      <c r="CQ209" s="1076"/>
      <c r="CR209" s="1078"/>
      <c r="CS209" s="1064"/>
      <c r="CT209" s="1080"/>
      <c r="CU209" s="1070"/>
      <c r="CV209" s="1071"/>
      <c r="CW209" s="1072"/>
      <c r="CX209" s="1208"/>
      <c r="CY209" s="1209"/>
      <c r="CZ209" s="1210"/>
      <c r="DA209" s="1196"/>
      <c r="DB209" s="1197"/>
      <c r="DC209" s="1197"/>
      <c r="DD209" s="1197"/>
      <c r="DE209" s="1198"/>
      <c r="DF209" s="1199"/>
      <c r="DG209" s="1196"/>
      <c r="DH209" s="1197"/>
      <c r="DI209" s="1197"/>
      <c r="DJ209" s="1198"/>
      <c r="DK209" s="1199"/>
      <c r="DL209" s="1196"/>
      <c r="DM209" s="1197"/>
      <c r="DN209" s="1197"/>
      <c r="DO209" s="1197"/>
      <c r="DP209" s="1198"/>
      <c r="DQ209" s="1199"/>
      <c r="DR209" s="1196"/>
      <c r="DS209" s="1197"/>
      <c r="DT209" s="1197"/>
      <c r="DU209" s="1197"/>
      <c r="DV209" s="1197"/>
      <c r="DW209" s="1026"/>
      <c r="DX209" s="865"/>
      <c r="DY209" s="865"/>
      <c r="DZ209" s="865"/>
      <c r="EA209" s="865"/>
      <c r="EB209" s="865"/>
      <c r="EC209" s="865"/>
      <c r="ED209" s="865"/>
      <c r="EE209" s="865"/>
      <c r="EF209" s="865"/>
      <c r="EG209" s="865"/>
      <c r="EH209" s="865"/>
      <c r="EI209" s="872"/>
      <c r="EJ209" s="862"/>
      <c r="EK209" s="862"/>
      <c r="EL209" s="865">
        <f t="shared" ref="EL209" si="142">IF(OR(CU208=99.9,CU208=""),0,1)</f>
        <v>0</v>
      </c>
      <c r="EM209" s="865"/>
      <c r="EN209" s="865">
        <f>IF(入力3!AF108=" ",0,1)</f>
        <v>0</v>
      </c>
      <c r="EO209" s="865">
        <f>IF(EL209+EN209=0,0,1)</f>
        <v>0</v>
      </c>
      <c r="EP209" s="835"/>
      <c r="EQ209" s="835"/>
      <c r="ER209" s="835"/>
      <c r="ES209" s="835"/>
      <c r="ET209" s="835"/>
      <c r="EU209" s="835"/>
      <c r="EV209" s="835"/>
      <c r="EW209" s="835"/>
      <c r="EX209" s="835"/>
      <c r="EY209" s="835"/>
      <c r="EZ209" s="835"/>
      <c r="FA209" s="835"/>
      <c r="FB209" s="835"/>
      <c r="FC209" s="835"/>
      <c r="FD209" s="835"/>
      <c r="FE209" s="835"/>
      <c r="FF209" s="835"/>
      <c r="FG209" s="835"/>
      <c r="FH209" s="835"/>
      <c r="FI209" s="835"/>
      <c r="FJ209" s="835"/>
      <c r="FK209" s="835"/>
      <c r="FL209" s="835"/>
      <c r="FM209" s="835"/>
      <c r="FN209" s="835"/>
      <c r="FO209" s="835"/>
      <c r="FP209" s="835"/>
      <c r="FQ209" s="835"/>
      <c r="FR209" s="835"/>
      <c r="FS209" s="835"/>
      <c r="FT209" s="835"/>
      <c r="FU209" s="835"/>
      <c r="FV209" s="835"/>
      <c r="FW209" s="835"/>
      <c r="FX209" s="835"/>
      <c r="FY209" s="835"/>
      <c r="FZ209" s="835"/>
      <c r="GA209" s="835"/>
      <c r="GB209" s="835"/>
      <c r="GC209" s="835"/>
      <c r="GD209" s="835"/>
      <c r="GE209" s="835"/>
      <c r="GF209" s="835"/>
      <c r="GG209" s="835"/>
      <c r="GH209" s="835"/>
      <c r="GI209" s="835"/>
    </row>
    <row r="210" spans="1:191" s="892" customFormat="1" ht="12" customHeight="1">
      <c r="A210" s="1230"/>
      <c r="B210" s="1232">
        <v>9</v>
      </c>
      <c r="C210" s="1234">
        <v>7</v>
      </c>
      <c r="D210" s="1236"/>
      <c r="E210" s="1237"/>
      <c r="F210" s="1237"/>
      <c r="G210" s="1237"/>
      <c r="H210" s="1237"/>
      <c r="I210" s="1237"/>
      <c r="J210" s="1237"/>
      <c r="K210" s="1256" t="str">
        <f>IF(TRIM(入力1!A210)&lt;&gt;"",入力1!A210,"")</f>
        <v/>
      </c>
      <c r="L210" s="1258">
        <f>IF(TRIM(入力1!B210)&lt;&gt;"",入力1!B210,"")</f>
        <v>9</v>
      </c>
      <c r="M210" s="1260">
        <f>C210</f>
        <v>7</v>
      </c>
      <c r="N210" s="1184"/>
      <c r="O210" s="1262"/>
      <c r="P210" s="1262"/>
      <c r="Q210" s="1264"/>
      <c r="R210" s="1265"/>
      <c r="S210" s="1254"/>
      <c r="T210" s="1282"/>
      <c r="U210" s="1283"/>
      <c r="V210" s="1272"/>
      <c r="W210" s="1273"/>
      <c r="X210" s="1272"/>
      <c r="Y210" s="1273"/>
      <c r="Z210" s="1272"/>
      <c r="AA210" s="1273"/>
      <c r="AB210" s="1276"/>
      <c r="AC210" s="1277"/>
      <c r="AD210" s="1277"/>
      <c r="AE210" s="1278"/>
      <c r="AF210" s="1217"/>
      <c r="AG210" s="1218"/>
      <c r="AH210" s="1218"/>
      <c r="AI210" s="1219"/>
      <c r="AJ210" s="1217"/>
      <c r="AK210" s="1218"/>
      <c r="AL210" s="1218"/>
      <c r="AM210" s="1219"/>
      <c r="AN210" s="1217"/>
      <c r="AO210" s="1218"/>
      <c r="AP210" s="1218"/>
      <c r="AQ210" s="1219"/>
      <c r="AR210" s="1240"/>
      <c r="AS210" s="1241"/>
      <c r="AT210" s="1241"/>
      <c r="AU210" s="1241"/>
      <c r="AV210" s="1242"/>
      <c r="AW210" s="1188"/>
      <c r="AX210" s="1189"/>
      <c r="AY210" s="1189"/>
      <c r="AZ210" s="1189"/>
      <c r="BA210" s="1189"/>
      <c r="BB210" s="1189"/>
      <c r="BC210" s="1190"/>
      <c r="BD210" s="1188"/>
      <c r="BE210" s="1189"/>
      <c r="BF210" s="1189"/>
      <c r="BG210" s="1189"/>
      <c r="BH210" s="1189"/>
      <c r="BI210" s="1189"/>
      <c r="BJ210" s="1190"/>
      <c r="BK210" s="1077" t="str">
        <f>IF(TRIM(入力2!AL208)&lt;&gt;"",IF(入力2!AL208&gt;=100000,MID(TEXT(入力2!AL208,"000000"),1,1),""),"")</f>
        <v/>
      </c>
      <c r="BL210" s="1063" t="str">
        <f>IF(TRIM(入力2!AL208)&lt;&gt;"",IF(入力2!AL208&gt;=10000,MID(TEXT(入力2!AL208,"000000"),2,1),""),"")</f>
        <v/>
      </c>
      <c r="BM210" s="1063" t="str">
        <f>IF(TRIM(入力2!AL208)&lt;&gt;"",IF(入力2!AL208&gt;=1000,MID(TEXT(入力2!AL208,"000000"),3,1),""),"")</f>
        <v/>
      </c>
      <c r="BN210" s="1063" t="str">
        <f>IF(TRIM(入力2!AL208)&lt;&gt;"",IF(入力2!AL208&gt;=100,MID(TEXT(入力2!AL208,"000000"),4,1),""),"")</f>
        <v/>
      </c>
      <c r="BO210" s="1063" t="str">
        <f>IF(TRIM(入力2!AL208)&lt;&gt;"",IF(入力2!AL208&gt;=10,MID(TEXT(入力2!AL208,"000000"),5,1),""),"")</f>
        <v/>
      </c>
      <c r="BP210" s="1079" t="str">
        <f>IF(TRIM(入力2!AL208)&lt;&gt;"",IF(入力2!AL208&gt;=0,MID(TEXT(入力2!AL208,"000000"),6,1),""),"0")</f>
        <v>0</v>
      </c>
      <c r="BQ210" s="1077" t="str">
        <f>IF(TRIM(入力2!AM208)&lt;&gt;"",IF(入力2!AM208&gt;=100000,MID(TEXT(入力2!AM208,"000000"),1,1),""),"")</f>
        <v/>
      </c>
      <c r="BR210" s="1063" t="str">
        <f>IF(TRIM(入力2!AM208)&lt;&gt;"",IF(入力2!AM208&gt;=10000,MID(TEXT(入力2!AM208,"000000"),2,1),""),"")</f>
        <v/>
      </c>
      <c r="BS210" s="1063" t="str">
        <f>IF(TRIM(入力2!AM208)&lt;&gt;"",IF(入力2!AM208&gt;=1000,MID(TEXT(入力2!AM208,"000000"),3,1),""),"")</f>
        <v/>
      </c>
      <c r="BT210" s="1063" t="str">
        <f>IF(TRIM(入力2!AM208)&lt;&gt;"",IF(入力2!AM208&gt;=100,MID(TEXT(入力2!AM208,"000000"),4,1),""),"")</f>
        <v/>
      </c>
      <c r="BU210" s="1063" t="str">
        <f>IF(TRIM(入力2!AM208)&lt;&gt;"",IF(入力2!AM208&gt;=10,MID(TEXT(入力2!AM208,"000000"),5,1),""),"")</f>
        <v/>
      </c>
      <c r="BV210" s="1079" t="str">
        <f>IF(TRIM(入力2!AM208)&lt;&gt;"",IF(入力2!AM208&gt;=0,MID(TEXT(入力2!AM208,"000000"),6,1),""),"0")</f>
        <v>0</v>
      </c>
      <c r="BW210" s="1095" t="str">
        <f>IF(TRIM(SUM(入力2!AJ208:AK208))&lt;&gt;"",IF(SUM(入力2!AJ208:AK208)&gt;=100000,MID(TEXT(SUM(入力2!AJ208:AK208),"000000"),1,1),""),"")</f>
        <v/>
      </c>
      <c r="BX210" s="1063" t="str">
        <f>IF(TRIM(SUM(入力2!AJ208:AK208))&lt;&gt;"",IF(SUM(入力2!AJ208:AK208)&gt;=10000,MID(TEXT(SUM(入力2!AJ208:AK208),"000000"),2,1),""),"")</f>
        <v/>
      </c>
      <c r="BY210" s="1063" t="str">
        <f>IF(TRIM(SUM(入力2!AJ208:AK208))&lt;&gt;"",IF(SUM(入力2!AJ208:AK208)&gt;=1000,MID(TEXT(SUM(入力2!AJ208:AK208),"000000"),3,1),""),"")</f>
        <v/>
      </c>
      <c r="BZ210" s="1063" t="str">
        <f>IF(TRIM(SUM(入力2!AJ208:AK208))&lt;&gt;"",IF(SUM(入力2!AJ208:AK208)&gt;=100,MID(TEXT(SUM(入力2!AJ208:AK208),"000000"),4,1),""),"")</f>
        <v/>
      </c>
      <c r="CA210" s="1063" t="str">
        <f>IF(TRIM(SUM(入力2!AJ208:AK208))&lt;&gt;"",IF(SUM(入力2!AJ208:AK208)&gt;=10,MID(TEXT(SUM(入力2!AJ208:AK208),"000000"),5,1),""),"")</f>
        <v/>
      </c>
      <c r="CB210" s="1109" t="str">
        <f>IF(TRIM(SUM(入力2!AJ208:AK208))&lt;&gt;"",IF(SUM(入力2!AJ208:AK208)&gt;=0,MID(TEXT(SUM(入力2!AJ208:AK208),"000000"),6,1),""),"0")</f>
        <v>0</v>
      </c>
      <c r="CC210" s="1095" t="str">
        <f>IF(TRIM(入力3!$AF109)&lt;&gt;"",IF(入力3!$AF109&gt;=10000000,MID(TEXT(入力3!$AF109,"00000000"),1,1),""),"")</f>
        <v/>
      </c>
      <c r="CD210" s="1097" t="str">
        <f>IF(TRIM(入力3!$AF109)&lt;&gt;"",IF(入力3!$AF109&gt;=1000000,MID(TEXT(入力3!$AF109,"00000000"),2,1),""),"")</f>
        <v/>
      </c>
      <c r="CE210" s="1059" t="str">
        <f>IF(TRIM(入力3!$AF109)&lt;&gt;"",IF(入力3!$AF109&gt;=100000,MID(TEXT(入力3!$AF109,"00000000"),3,1),""),"")</f>
        <v/>
      </c>
      <c r="CF210" s="1059" t="str">
        <f>IF(TRIM(入力3!$AF109)&lt;&gt;"",IF(入力3!$AF109&gt;=10000,MID(TEXT(入力3!$AF109,"00000000"),4,1),""),"")</f>
        <v/>
      </c>
      <c r="CG210" s="1059" t="str">
        <f>IF(TRIM(入力3!$AF109)&lt;&gt;"",IF(入力3!$AF109&gt;=1000,MID(TEXT(入力3!$AF109,"00000000"),5,1),""),"")</f>
        <v/>
      </c>
      <c r="CH210" s="1059" t="str">
        <f>IF(TRIM(入力3!$AF109)&lt;&gt;"",IF(入力3!$AF109&gt;=100,MID(TEXT(入力3!$AF109,"00000000"),6,1),""),"")</f>
        <v/>
      </c>
      <c r="CI210" s="1059" t="str">
        <f>IF(TRIM(入力3!$AF109)&lt;&gt;"",IF(入力3!$AF109&gt;=10,MID(TEXT(入力3!$AF109,"00000000"),7,1),""),"")</f>
        <v/>
      </c>
      <c r="CJ210" s="1093" t="str">
        <f>IF(TRIM(入力3!$AF109)&lt;&gt;"",IF(入力3!$AF109&gt;=1,MID(TEXT(入力3!$AF109,"00000000"),8,1),""),"0")</f>
        <v>0</v>
      </c>
      <c r="CK210" s="1060" t="str">
        <f>IF(TRIM(SUMIF(入力3!$AA$9:$AE$9,"インフレ手当",入力3!AA109:AE109))&lt;&gt;"",IF(SUMIF(入力3!$AA$9:$AE$9,"インフレ手当",入力3!AA109:AE109)&gt;=1000000,MID(TEXT(SUMIF(入力3!$AA$9:$AE$9,"インフレ手当",入力3!AA109:AE109),"00000000"),2,1),""),"")</f>
        <v/>
      </c>
      <c r="CL210" s="1059" t="str">
        <f>IF(TRIM(SUMIF(入力3!$AA$9:$AE$9,"インフレ手当",入力3!AA109:AE109))&lt;&gt;"",IF(SUMIF(入力3!$AA$9:$AE$9,"インフレ手当",入力3!AA109:AE109)&gt;=100000,MID(TEXT(SUMIF(入力3!$AA$9:$AE$9,"インフレ手当",入力3!AA109:AE109),"00000000"),3,1),""),"")</f>
        <v/>
      </c>
      <c r="CM210" s="1059" t="str">
        <f>IF(TRIM(SUMIF(入力3!$AA$9:$AE$9,"インフレ手当",入力3!AA109:AE109))&lt;&gt;"",IF(SUMIF(入力3!$AA$9:$AE$9,"インフレ手当",入力3!AA109:AE109)&gt;=10000,MID(TEXT(SUMIF(入力3!$AA$9:$AE$9,"インフレ手当",入力3!AA109:AE109),"00000000"),4,1),""),"")</f>
        <v/>
      </c>
      <c r="CN210" s="1059" t="str">
        <f>IF(TRIM(SUMIF(入力3!$AA$9:$AE$9,"インフレ手当",入力3!AA109:AE109))&lt;&gt;"",IF(SUMIF(入力3!$AA$9:$AE$9,"インフレ手当",入力3!AA109:AE109)&gt;=1000,MID(TEXT(SUMIF(入力3!$AA$9:$AE$9,"インフレ手当",入力3!AA109:AE109),"00000000"),5,1),""),"")</f>
        <v/>
      </c>
      <c r="CO210" s="1059" t="str">
        <f>IF(TRIM(SUMIF(入力3!$AA$9:$AE$9,"インフレ手当",入力3!AA109:AE109))&lt;&gt;"",IF(SUMIF(入力3!$AA$9:$AE$9,"インフレ手当",入力3!AA109:AE109)&gt;=100,MID(TEXT(SUMIF(入力3!$AA$9:$AE$9,"インフレ手当",入力3!AA109:AE109),"00000000"),6,1),""),"")</f>
        <v/>
      </c>
      <c r="CP210" s="1059" t="str">
        <f>IF(TRIM(SUMIF(入力3!$AA$9:$AE$9,"インフレ手当",入力3!AA109:AE109))&lt;&gt;"",IF(SUMIF(入力3!$AA$9:$AE$9,"インフレ手当",入力3!AA109:AE109)&gt;=10,MID(TEXT(SUMIF(入力3!$AA$9:$AE$9,"インフレ手当",入力3!AA109:AE109),"00000000"),7,1),""),"")</f>
        <v/>
      </c>
      <c r="CQ210" s="1076" t="str">
        <f>IF(TRIM(SUMIF(入力3!$AA$9:$AE$9,"インフレ手当",入力3!AA109:AE109))&lt;&gt;"",IF(SUMIF(入力3!$AA$9:$AE$9,"インフレ手当",入力3!AA109:AE109)&gt;=1,MID(TEXT(SUMIF(入力3!$AA$9:$AE$9,"インフレ手当",入力3!AA109:AE109),"00000000"),8,1),""),"0")</f>
        <v/>
      </c>
      <c r="CR210" s="1077" t="str">
        <f>IF(EO211=0,"-",IF(TRIM(入力3!Z109)&lt;&gt;"",IF(入力3!Z109&gt;=100,MID(TEXT(入力3!Z109,"000"),1,1),""),"-"))</f>
        <v>-</v>
      </c>
      <c r="CS210" s="1063" t="str">
        <f>IF(EO211=0,"-",IF(TRIM(入力3!Z109)&lt;&gt;"",IF(入力3!Z109&gt;=10,MID(TEXT(入力3!Z109,"000"),2,1),""),"-"))</f>
        <v>-</v>
      </c>
      <c r="CT210" s="1079" t="str">
        <f>IF(EO211=0,"-",IF(TRIM(入力3!Z109)&lt;&gt;"",IF(入力3!Z109&gt;=1,MID(TEXT(入力3!Z109,"000"),3,1),""),"-"))</f>
        <v>-</v>
      </c>
      <c r="CU210" s="1067"/>
      <c r="CV210" s="1068"/>
      <c r="CW210" s="1069"/>
      <c r="CX210" s="1205"/>
      <c r="CY210" s="1206"/>
      <c r="CZ210" s="1207"/>
      <c r="DA210" s="1188"/>
      <c r="DB210" s="1189"/>
      <c r="DC210" s="1189"/>
      <c r="DD210" s="1189"/>
      <c r="DE210" s="1190"/>
      <c r="DF210" s="1184"/>
      <c r="DG210" s="1188"/>
      <c r="DH210" s="1189"/>
      <c r="DI210" s="1189"/>
      <c r="DJ210" s="1190"/>
      <c r="DK210" s="1184"/>
      <c r="DL210" s="1188"/>
      <c r="DM210" s="1189"/>
      <c r="DN210" s="1189"/>
      <c r="DO210" s="1189"/>
      <c r="DP210" s="1190"/>
      <c r="DQ210" s="1184"/>
      <c r="DR210" s="1188"/>
      <c r="DS210" s="1189"/>
      <c r="DT210" s="1189"/>
      <c r="DU210" s="1189"/>
      <c r="DV210" s="1189"/>
      <c r="DW210" s="1026"/>
      <c r="DX210" s="865"/>
      <c r="DY210" s="865"/>
      <c r="DZ210" s="865"/>
      <c r="EA210" s="865"/>
      <c r="EB210" s="865"/>
      <c r="EC210" s="865"/>
      <c r="ED210" s="865"/>
      <c r="EE210" s="865"/>
      <c r="EF210" s="865"/>
      <c r="EG210" s="865"/>
      <c r="EH210" s="865"/>
      <c r="EI210" s="872"/>
      <c r="EJ210" s="862"/>
      <c r="EK210" s="862"/>
      <c r="EL210" s="865"/>
      <c r="EM210" s="865"/>
      <c r="EN210" s="865"/>
      <c r="EO210" s="865"/>
      <c r="EP210" s="835"/>
      <c r="EQ210" s="835"/>
      <c r="ER210" s="835"/>
      <c r="ES210" s="835"/>
      <c r="ET210" s="835"/>
      <c r="EU210" s="835"/>
      <c r="EV210" s="835"/>
      <c r="EW210" s="835"/>
      <c r="EX210" s="835"/>
      <c r="EY210" s="835"/>
      <c r="EZ210" s="835"/>
      <c r="FA210" s="835"/>
      <c r="FB210" s="835"/>
      <c r="FC210" s="835"/>
      <c r="FD210" s="835"/>
      <c r="FE210" s="835"/>
      <c r="FF210" s="835"/>
      <c r="FG210" s="835"/>
      <c r="FH210" s="835"/>
      <c r="FI210" s="835"/>
      <c r="FJ210" s="835"/>
      <c r="FK210" s="835"/>
      <c r="FL210" s="835"/>
      <c r="FM210" s="835"/>
      <c r="FN210" s="835"/>
      <c r="FO210" s="835"/>
      <c r="FP210" s="835"/>
      <c r="FQ210" s="835"/>
      <c r="FR210" s="835"/>
      <c r="FS210" s="835"/>
      <c r="FT210" s="835"/>
      <c r="FU210" s="835"/>
      <c r="FV210" s="835"/>
      <c r="FW210" s="835"/>
      <c r="FX210" s="835"/>
      <c r="FY210" s="835"/>
      <c r="FZ210" s="835"/>
      <c r="GA210" s="835"/>
      <c r="GB210" s="835"/>
      <c r="GC210" s="835"/>
      <c r="GD210" s="835"/>
      <c r="GE210" s="835"/>
      <c r="GF210" s="835"/>
      <c r="GG210" s="835"/>
      <c r="GH210" s="835"/>
      <c r="GI210" s="835"/>
    </row>
    <row r="211" spans="1:191" s="892" customFormat="1" ht="12" customHeight="1">
      <c r="A211" s="1231"/>
      <c r="B211" s="1233"/>
      <c r="C211" s="1235"/>
      <c r="D211" s="1238"/>
      <c r="E211" s="1239"/>
      <c r="F211" s="1239"/>
      <c r="G211" s="1239"/>
      <c r="H211" s="1239"/>
      <c r="I211" s="1239"/>
      <c r="J211" s="1239"/>
      <c r="K211" s="1256"/>
      <c r="L211" s="1258"/>
      <c r="M211" s="1279"/>
      <c r="N211" s="1199"/>
      <c r="O211" s="1262"/>
      <c r="P211" s="1262"/>
      <c r="Q211" s="1280"/>
      <c r="R211" s="1281"/>
      <c r="S211" s="1294"/>
      <c r="T211" s="1282"/>
      <c r="U211" s="1283"/>
      <c r="V211" s="1284"/>
      <c r="W211" s="1285"/>
      <c r="X211" s="1284"/>
      <c r="Y211" s="1285"/>
      <c r="Z211" s="1284"/>
      <c r="AA211" s="1285"/>
      <c r="AB211" s="1227"/>
      <c r="AC211" s="1289"/>
      <c r="AD211" s="1289"/>
      <c r="AE211" s="1290"/>
      <c r="AF211" s="1286"/>
      <c r="AG211" s="1287"/>
      <c r="AH211" s="1287"/>
      <c r="AI211" s="1288"/>
      <c r="AJ211" s="1286"/>
      <c r="AK211" s="1287"/>
      <c r="AL211" s="1287"/>
      <c r="AM211" s="1288"/>
      <c r="AN211" s="1286"/>
      <c r="AO211" s="1287"/>
      <c r="AP211" s="1287"/>
      <c r="AQ211" s="1288"/>
      <c r="AR211" s="1291"/>
      <c r="AS211" s="1292"/>
      <c r="AT211" s="1292"/>
      <c r="AU211" s="1292"/>
      <c r="AV211" s="1293"/>
      <c r="AW211" s="1196"/>
      <c r="AX211" s="1197"/>
      <c r="AY211" s="1197"/>
      <c r="AZ211" s="1197"/>
      <c r="BA211" s="1197"/>
      <c r="BB211" s="1197"/>
      <c r="BC211" s="1198"/>
      <c r="BD211" s="1196"/>
      <c r="BE211" s="1197"/>
      <c r="BF211" s="1197"/>
      <c r="BG211" s="1197"/>
      <c r="BH211" s="1197"/>
      <c r="BI211" s="1197"/>
      <c r="BJ211" s="1198"/>
      <c r="BK211" s="1078"/>
      <c r="BL211" s="1064"/>
      <c r="BM211" s="1064"/>
      <c r="BN211" s="1064"/>
      <c r="BO211" s="1064"/>
      <c r="BP211" s="1080"/>
      <c r="BQ211" s="1078"/>
      <c r="BR211" s="1064"/>
      <c r="BS211" s="1064"/>
      <c r="BT211" s="1064"/>
      <c r="BU211" s="1064"/>
      <c r="BV211" s="1080"/>
      <c r="BW211" s="1096"/>
      <c r="BX211" s="1064"/>
      <c r="BY211" s="1064"/>
      <c r="BZ211" s="1064"/>
      <c r="CA211" s="1064"/>
      <c r="CB211" s="1110"/>
      <c r="CC211" s="1096"/>
      <c r="CD211" s="1098"/>
      <c r="CE211" s="1059"/>
      <c r="CF211" s="1059"/>
      <c r="CG211" s="1059"/>
      <c r="CH211" s="1059"/>
      <c r="CI211" s="1059"/>
      <c r="CJ211" s="1093"/>
      <c r="CK211" s="1060"/>
      <c r="CL211" s="1059"/>
      <c r="CM211" s="1059"/>
      <c r="CN211" s="1059"/>
      <c r="CO211" s="1059"/>
      <c r="CP211" s="1059"/>
      <c r="CQ211" s="1076"/>
      <c r="CR211" s="1078"/>
      <c r="CS211" s="1064"/>
      <c r="CT211" s="1080"/>
      <c r="CU211" s="1070"/>
      <c r="CV211" s="1071"/>
      <c r="CW211" s="1072"/>
      <c r="CX211" s="1208"/>
      <c r="CY211" s="1209"/>
      <c r="CZ211" s="1210"/>
      <c r="DA211" s="1196"/>
      <c r="DB211" s="1197"/>
      <c r="DC211" s="1197"/>
      <c r="DD211" s="1197"/>
      <c r="DE211" s="1198"/>
      <c r="DF211" s="1199"/>
      <c r="DG211" s="1196"/>
      <c r="DH211" s="1197"/>
      <c r="DI211" s="1197"/>
      <c r="DJ211" s="1198"/>
      <c r="DK211" s="1199"/>
      <c r="DL211" s="1196"/>
      <c r="DM211" s="1197"/>
      <c r="DN211" s="1197"/>
      <c r="DO211" s="1197"/>
      <c r="DP211" s="1198"/>
      <c r="DQ211" s="1199"/>
      <c r="DR211" s="1196"/>
      <c r="DS211" s="1197"/>
      <c r="DT211" s="1197"/>
      <c r="DU211" s="1197"/>
      <c r="DV211" s="1197"/>
      <c r="DW211" s="1026"/>
      <c r="DX211" s="865"/>
      <c r="DY211" s="865"/>
      <c r="DZ211" s="865"/>
      <c r="EA211" s="865"/>
      <c r="EB211" s="865"/>
      <c r="EC211" s="865"/>
      <c r="ED211" s="865"/>
      <c r="EE211" s="865"/>
      <c r="EF211" s="865"/>
      <c r="EG211" s="865"/>
      <c r="EH211" s="865"/>
      <c r="EI211" s="872"/>
      <c r="EJ211" s="862"/>
      <c r="EK211" s="862"/>
      <c r="EL211" s="865">
        <f t="shared" ref="EL211" si="143">IF(OR(CU210=99.9,CU210=""),0,1)</f>
        <v>0</v>
      </c>
      <c r="EM211" s="865"/>
      <c r="EN211" s="865">
        <f>IF(入力3!AF109=" ",0,1)</f>
        <v>0</v>
      </c>
      <c r="EO211" s="865">
        <f>IF(EL211+EN211=0,0,1)</f>
        <v>0</v>
      </c>
      <c r="EP211" s="835"/>
      <c r="EQ211" s="835"/>
      <c r="ER211" s="835"/>
      <c r="ES211" s="835"/>
      <c r="ET211" s="835"/>
      <c r="EU211" s="835"/>
      <c r="EV211" s="835"/>
      <c r="EW211" s="835"/>
      <c r="EX211" s="835"/>
      <c r="EY211" s="835"/>
      <c r="EZ211" s="835"/>
      <c r="FA211" s="835"/>
      <c r="FB211" s="835"/>
      <c r="FC211" s="835"/>
      <c r="FD211" s="835"/>
      <c r="FE211" s="835"/>
      <c r="FF211" s="835"/>
      <c r="FG211" s="835"/>
      <c r="FH211" s="835"/>
      <c r="FI211" s="835"/>
      <c r="FJ211" s="835"/>
      <c r="FK211" s="835"/>
      <c r="FL211" s="835"/>
      <c r="FM211" s="835"/>
      <c r="FN211" s="835"/>
      <c r="FO211" s="835"/>
      <c r="FP211" s="835"/>
      <c r="FQ211" s="835"/>
      <c r="FR211" s="835"/>
      <c r="FS211" s="835"/>
      <c r="FT211" s="835"/>
      <c r="FU211" s="835"/>
      <c r="FV211" s="835"/>
      <c r="FW211" s="835"/>
      <c r="FX211" s="835"/>
      <c r="FY211" s="835"/>
      <c r="FZ211" s="835"/>
      <c r="GA211" s="835"/>
      <c r="GB211" s="835"/>
      <c r="GC211" s="835"/>
      <c r="GD211" s="835"/>
      <c r="GE211" s="835"/>
      <c r="GF211" s="835"/>
      <c r="GG211" s="835"/>
      <c r="GH211" s="835"/>
      <c r="GI211" s="835"/>
    </row>
    <row r="212" spans="1:191" s="892" customFormat="1" ht="12" customHeight="1">
      <c r="A212" s="1230"/>
      <c r="B212" s="1232">
        <v>9</v>
      </c>
      <c r="C212" s="1234">
        <v>8</v>
      </c>
      <c r="D212" s="1236"/>
      <c r="E212" s="1237"/>
      <c r="F212" s="1237"/>
      <c r="G212" s="1237"/>
      <c r="H212" s="1237"/>
      <c r="I212" s="1237"/>
      <c r="J212" s="1237"/>
      <c r="K212" s="1256" t="str">
        <f>IF(TRIM(入力1!A212)&lt;&gt;"",入力1!A212,"")</f>
        <v/>
      </c>
      <c r="L212" s="1258">
        <f>IF(TRIM(入力1!B212)&lt;&gt;"",入力1!B212,"")</f>
        <v>9</v>
      </c>
      <c r="M212" s="1260">
        <f>C212</f>
        <v>8</v>
      </c>
      <c r="N212" s="1184"/>
      <c r="O212" s="1262"/>
      <c r="P212" s="1262"/>
      <c r="Q212" s="1264"/>
      <c r="R212" s="1265"/>
      <c r="S212" s="1254"/>
      <c r="T212" s="1282"/>
      <c r="U212" s="1283"/>
      <c r="V212" s="1272"/>
      <c r="W212" s="1273"/>
      <c r="X212" s="1272"/>
      <c r="Y212" s="1273"/>
      <c r="Z212" s="1272"/>
      <c r="AA212" s="1273"/>
      <c r="AB212" s="1276"/>
      <c r="AC212" s="1277"/>
      <c r="AD212" s="1277"/>
      <c r="AE212" s="1278"/>
      <c r="AF212" s="1217"/>
      <c r="AG212" s="1218"/>
      <c r="AH212" s="1218"/>
      <c r="AI212" s="1219"/>
      <c r="AJ212" s="1217"/>
      <c r="AK212" s="1218"/>
      <c r="AL212" s="1218"/>
      <c r="AM212" s="1219"/>
      <c r="AN212" s="1217"/>
      <c r="AO212" s="1218"/>
      <c r="AP212" s="1218"/>
      <c r="AQ212" s="1219"/>
      <c r="AR212" s="1240"/>
      <c r="AS212" s="1241"/>
      <c r="AT212" s="1241"/>
      <c r="AU212" s="1241"/>
      <c r="AV212" s="1242"/>
      <c r="AW212" s="1188"/>
      <c r="AX212" s="1189"/>
      <c r="AY212" s="1189"/>
      <c r="AZ212" s="1189"/>
      <c r="BA212" s="1189"/>
      <c r="BB212" s="1189"/>
      <c r="BC212" s="1190"/>
      <c r="BD212" s="1188"/>
      <c r="BE212" s="1189"/>
      <c r="BF212" s="1189"/>
      <c r="BG212" s="1189"/>
      <c r="BH212" s="1189"/>
      <c r="BI212" s="1189"/>
      <c r="BJ212" s="1190"/>
      <c r="BK212" s="1077" t="str">
        <f>IF(TRIM(入力2!AL210)&lt;&gt;"",IF(入力2!AL210&gt;=100000,MID(TEXT(入力2!AL210,"000000"),1,1),""),"")</f>
        <v/>
      </c>
      <c r="BL212" s="1063" t="str">
        <f>IF(TRIM(入力2!AL210)&lt;&gt;"",IF(入力2!AL210&gt;=10000,MID(TEXT(入力2!AL210,"000000"),2,1),""),"")</f>
        <v/>
      </c>
      <c r="BM212" s="1063" t="str">
        <f>IF(TRIM(入力2!AL210)&lt;&gt;"",IF(入力2!AL210&gt;=1000,MID(TEXT(入力2!AL210,"000000"),3,1),""),"")</f>
        <v/>
      </c>
      <c r="BN212" s="1063" t="str">
        <f>IF(TRIM(入力2!AL210)&lt;&gt;"",IF(入力2!AL210&gt;=100,MID(TEXT(入力2!AL210,"000000"),4,1),""),"")</f>
        <v/>
      </c>
      <c r="BO212" s="1063" t="str">
        <f>IF(TRIM(入力2!AL210)&lt;&gt;"",IF(入力2!AL210&gt;=10,MID(TEXT(入力2!AL210,"000000"),5,1),""),"")</f>
        <v/>
      </c>
      <c r="BP212" s="1079" t="str">
        <f>IF(TRIM(入力2!AL210)&lt;&gt;"",IF(入力2!AL210&gt;=0,MID(TEXT(入力2!AL210,"000000"),6,1),""),"0")</f>
        <v>0</v>
      </c>
      <c r="BQ212" s="1077" t="str">
        <f>IF(TRIM(入力2!AM210)&lt;&gt;"",IF(入力2!AM210&gt;=100000,MID(TEXT(入力2!AM210,"000000"),1,1),""),"")</f>
        <v/>
      </c>
      <c r="BR212" s="1063" t="str">
        <f>IF(TRIM(入力2!AM210)&lt;&gt;"",IF(入力2!AM210&gt;=10000,MID(TEXT(入力2!AM210,"000000"),2,1),""),"")</f>
        <v/>
      </c>
      <c r="BS212" s="1063" t="str">
        <f>IF(TRIM(入力2!AM210)&lt;&gt;"",IF(入力2!AM210&gt;=1000,MID(TEXT(入力2!AM210,"000000"),3,1),""),"")</f>
        <v/>
      </c>
      <c r="BT212" s="1063" t="str">
        <f>IF(TRIM(入力2!AM210)&lt;&gt;"",IF(入力2!AM210&gt;=100,MID(TEXT(入力2!AM210,"000000"),4,1),""),"")</f>
        <v/>
      </c>
      <c r="BU212" s="1063" t="str">
        <f>IF(TRIM(入力2!AM210)&lt;&gt;"",IF(入力2!AM210&gt;=10,MID(TEXT(入力2!AM210,"000000"),5,1),""),"")</f>
        <v/>
      </c>
      <c r="BV212" s="1079" t="str">
        <f>IF(TRIM(入力2!AM210)&lt;&gt;"",IF(入力2!AM210&gt;=0,MID(TEXT(入力2!AM210,"000000"),6,1),""),"0")</f>
        <v>0</v>
      </c>
      <c r="BW212" s="1095" t="str">
        <f>IF(TRIM(SUM(入力2!AJ210:AK210))&lt;&gt;"",IF(SUM(入力2!AJ210:AK210)&gt;=100000,MID(TEXT(SUM(入力2!AJ210:AK210),"000000"),1,1),""),"")</f>
        <v/>
      </c>
      <c r="BX212" s="1063" t="str">
        <f>IF(TRIM(SUM(入力2!AJ210:AK210))&lt;&gt;"",IF(SUM(入力2!AJ210:AK210)&gt;=10000,MID(TEXT(SUM(入力2!AJ210:AK210),"000000"),2,1),""),"")</f>
        <v/>
      </c>
      <c r="BY212" s="1063" t="str">
        <f>IF(TRIM(SUM(入力2!AJ210:AK210))&lt;&gt;"",IF(SUM(入力2!AJ210:AK210)&gt;=1000,MID(TEXT(SUM(入力2!AJ210:AK210),"000000"),3,1),""),"")</f>
        <v/>
      </c>
      <c r="BZ212" s="1063" t="str">
        <f>IF(TRIM(SUM(入力2!AJ210:AK210))&lt;&gt;"",IF(SUM(入力2!AJ210:AK210)&gt;=100,MID(TEXT(SUM(入力2!AJ210:AK210),"000000"),4,1),""),"")</f>
        <v/>
      </c>
      <c r="CA212" s="1063" t="str">
        <f>IF(TRIM(SUM(入力2!AJ210:AK210))&lt;&gt;"",IF(SUM(入力2!AJ210:AK210)&gt;=10,MID(TEXT(SUM(入力2!AJ210:AK210),"000000"),5,1),""),"")</f>
        <v/>
      </c>
      <c r="CB212" s="1109" t="str">
        <f>IF(TRIM(SUM(入力2!AJ210:AK210))&lt;&gt;"",IF(SUM(入力2!AJ210:AK210)&gt;=0,MID(TEXT(SUM(入力2!AJ210:AK210),"000000"),6,1),""),"0")</f>
        <v>0</v>
      </c>
      <c r="CC212" s="1095" t="str">
        <f>IF(TRIM(入力3!$AF110)&lt;&gt;"",IF(入力3!$AF110&gt;=10000000,MID(TEXT(入力3!$AF110,"00000000"),1,1),""),"")</f>
        <v/>
      </c>
      <c r="CD212" s="1097" t="str">
        <f>IF(TRIM(入力3!$AF110)&lt;&gt;"",IF(入力3!$AF110&gt;=1000000,MID(TEXT(入力3!$AF110,"00000000"),2,1),""),"")</f>
        <v/>
      </c>
      <c r="CE212" s="1059" t="str">
        <f>IF(TRIM(入力3!$AF110)&lt;&gt;"",IF(入力3!$AF110&gt;=100000,MID(TEXT(入力3!$AF110,"00000000"),3,1),""),"")</f>
        <v/>
      </c>
      <c r="CF212" s="1059" t="str">
        <f>IF(TRIM(入力3!$AF110)&lt;&gt;"",IF(入力3!$AF110&gt;=10000,MID(TEXT(入力3!$AF110,"00000000"),4,1),""),"")</f>
        <v/>
      </c>
      <c r="CG212" s="1059" t="str">
        <f>IF(TRIM(入力3!$AF110)&lt;&gt;"",IF(入力3!$AF110&gt;=1000,MID(TEXT(入力3!$AF110,"00000000"),5,1),""),"")</f>
        <v/>
      </c>
      <c r="CH212" s="1059" t="str">
        <f>IF(TRIM(入力3!$AF110)&lt;&gt;"",IF(入力3!$AF110&gt;=100,MID(TEXT(入力3!$AF110,"00000000"),6,1),""),"")</f>
        <v/>
      </c>
      <c r="CI212" s="1059" t="str">
        <f>IF(TRIM(入力3!$AF110)&lt;&gt;"",IF(入力3!$AF110&gt;=10,MID(TEXT(入力3!$AF110,"00000000"),7,1),""),"")</f>
        <v/>
      </c>
      <c r="CJ212" s="1093" t="str">
        <f>IF(TRIM(入力3!$AF110)&lt;&gt;"",IF(入力3!$AF110&gt;=1,MID(TEXT(入力3!$AF110,"00000000"),8,1),""),"0")</f>
        <v>0</v>
      </c>
      <c r="CK212" s="1060" t="str">
        <f>IF(TRIM(SUMIF(入力3!$AA$9:$AE$9,"インフレ手当",入力3!AA110:AE110))&lt;&gt;"",IF(SUMIF(入力3!$AA$9:$AE$9,"インフレ手当",入力3!AA110:AE110)&gt;=1000000,MID(TEXT(SUMIF(入力3!$AA$9:$AE$9,"インフレ手当",入力3!AA110:AE110),"00000000"),2,1),""),"")</f>
        <v/>
      </c>
      <c r="CL212" s="1059" t="str">
        <f>IF(TRIM(SUMIF(入力3!$AA$9:$AE$9,"インフレ手当",入力3!AA110:AE110))&lt;&gt;"",IF(SUMIF(入力3!$AA$9:$AE$9,"インフレ手当",入力3!AA110:AE110)&gt;=100000,MID(TEXT(SUMIF(入力3!$AA$9:$AE$9,"インフレ手当",入力3!AA110:AE110),"00000000"),3,1),""),"")</f>
        <v/>
      </c>
      <c r="CM212" s="1059" t="str">
        <f>IF(TRIM(SUMIF(入力3!$AA$9:$AE$9,"インフレ手当",入力3!AA110:AE110))&lt;&gt;"",IF(SUMIF(入力3!$AA$9:$AE$9,"インフレ手当",入力3!AA110:AE110)&gt;=10000,MID(TEXT(SUMIF(入力3!$AA$9:$AE$9,"インフレ手当",入力3!AA110:AE110),"00000000"),4,1),""),"")</f>
        <v/>
      </c>
      <c r="CN212" s="1059" t="str">
        <f>IF(TRIM(SUMIF(入力3!$AA$9:$AE$9,"インフレ手当",入力3!AA110:AE110))&lt;&gt;"",IF(SUMIF(入力3!$AA$9:$AE$9,"インフレ手当",入力3!AA110:AE110)&gt;=1000,MID(TEXT(SUMIF(入力3!$AA$9:$AE$9,"インフレ手当",入力3!AA110:AE110),"00000000"),5,1),""),"")</f>
        <v/>
      </c>
      <c r="CO212" s="1059" t="str">
        <f>IF(TRIM(SUMIF(入力3!$AA$9:$AE$9,"インフレ手当",入力3!AA110:AE110))&lt;&gt;"",IF(SUMIF(入力3!$AA$9:$AE$9,"インフレ手当",入力3!AA110:AE110)&gt;=100,MID(TEXT(SUMIF(入力3!$AA$9:$AE$9,"インフレ手当",入力3!AA110:AE110),"00000000"),6,1),""),"")</f>
        <v/>
      </c>
      <c r="CP212" s="1059" t="str">
        <f>IF(TRIM(SUMIF(入力3!$AA$9:$AE$9,"インフレ手当",入力3!AA110:AE110))&lt;&gt;"",IF(SUMIF(入力3!$AA$9:$AE$9,"インフレ手当",入力3!AA110:AE110)&gt;=10,MID(TEXT(SUMIF(入力3!$AA$9:$AE$9,"インフレ手当",入力3!AA110:AE110),"00000000"),7,1),""),"")</f>
        <v/>
      </c>
      <c r="CQ212" s="1076" t="str">
        <f>IF(TRIM(SUMIF(入力3!$AA$9:$AE$9,"インフレ手当",入力3!AA110:AE110))&lt;&gt;"",IF(SUMIF(入力3!$AA$9:$AE$9,"インフレ手当",入力3!AA110:AE110)&gt;=1,MID(TEXT(SUMIF(入力3!$AA$9:$AE$9,"インフレ手当",入力3!AA110:AE110),"00000000"),8,1),""),"0")</f>
        <v/>
      </c>
      <c r="CR212" s="1077" t="str">
        <f>IF(EO213=0,"-",IF(TRIM(入力3!Z110)&lt;&gt;"",IF(入力3!Z110&gt;=100,MID(TEXT(入力3!Z110,"000"),1,1),""),"-"))</f>
        <v>-</v>
      </c>
      <c r="CS212" s="1063" t="str">
        <f>IF(EO213=0,"-",IF(TRIM(入力3!Z110)&lt;&gt;"",IF(入力3!Z110&gt;=10,MID(TEXT(入力3!Z110,"000"),2,1),""),"-"))</f>
        <v>-</v>
      </c>
      <c r="CT212" s="1079" t="str">
        <f>IF(EO213=0,"-",IF(TRIM(入力3!Z110)&lt;&gt;"",IF(入力3!Z110&gt;=1,MID(TEXT(入力3!Z110,"000"),3,1),""),"-"))</f>
        <v>-</v>
      </c>
      <c r="CU212" s="1067"/>
      <c r="CV212" s="1068"/>
      <c r="CW212" s="1069"/>
      <c r="CX212" s="1205"/>
      <c r="CY212" s="1206"/>
      <c r="CZ212" s="1207"/>
      <c r="DA212" s="1188"/>
      <c r="DB212" s="1189"/>
      <c r="DC212" s="1189"/>
      <c r="DD212" s="1189"/>
      <c r="DE212" s="1190"/>
      <c r="DF212" s="1184"/>
      <c r="DG212" s="1188"/>
      <c r="DH212" s="1189"/>
      <c r="DI212" s="1189"/>
      <c r="DJ212" s="1190"/>
      <c r="DK212" s="1184"/>
      <c r="DL212" s="1188"/>
      <c r="DM212" s="1189"/>
      <c r="DN212" s="1189"/>
      <c r="DO212" s="1189"/>
      <c r="DP212" s="1190"/>
      <c r="DQ212" s="1184"/>
      <c r="DR212" s="1188"/>
      <c r="DS212" s="1189"/>
      <c r="DT212" s="1189"/>
      <c r="DU212" s="1189"/>
      <c r="DV212" s="1189"/>
      <c r="DW212" s="1026"/>
      <c r="DX212" s="865"/>
      <c r="DY212" s="865"/>
      <c r="DZ212" s="865"/>
      <c r="EA212" s="865"/>
      <c r="EB212" s="865"/>
      <c r="EC212" s="865"/>
      <c r="ED212" s="865"/>
      <c r="EE212" s="865"/>
      <c r="EF212" s="865"/>
      <c r="EG212" s="865"/>
      <c r="EH212" s="865"/>
      <c r="EI212" s="872"/>
      <c r="EJ212" s="862"/>
      <c r="EK212" s="862"/>
      <c r="EL212" s="865"/>
      <c r="EM212" s="865"/>
      <c r="EN212" s="865"/>
      <c r="EO212" s="865"/>
      <c r="EP212" s="835"/>
      <c r="EQ212" s="835"/>
      <c r="ER212" s="835"/>
      <c r="ES212" s="835"/>
      <c r="ET212" s="835"/>
      <c r="EU212" s="835"/>
      <c r="EV212" s="835"/>
      <c r="EW212" s="835"/>
      <c r="EX212" s="835"/>
      <c r="EY212" s="835"/>
      <c r="EZ212" s="835"/>
      <c r="FA212" s="835"/>
      <c r="FB212" s="835"/>
      <c r="FC212" s="835"/>
      <c r="FD212" s="835"/>
      <c r="FE212" s="835"/>
      <c r="FF212" s="835"/>
      <c r="FG212" s="835"/>
      <c r="FH212" s="835"/>
      <c r="FI212" s="835"/>
      <c r="FJ212" s="835"/>
      <c r="FK212" s="835"/>
      <c r="FL212" s="835"/>
      <c r="FM212" s="835"/>
      <c r="FN212" s="835"/>
      <c r="FO212" s="835"/>
      <c r="FP212" s="835"/>
      <c r="FQ212" s="835"/>
      <c r="FR212" s="835"/>
      <c r="FS212" s="835"/>
      <c r="FT212" s="835"/>
      <c r="FU212" s="835"/>
      <c r="FV212" s="835"/>
      <c r="FW212" s="835"/>
      <c r="FX212" s="835"/>
      <c r="FY212" s="835"/>
      <c r="FZ212" s="835"/>
      <c r="GA212" s="835"/>
      <c r="GB212" s="835"/>
      <c r="GC212" s="835"/>
      <c r="GD212" s="835"/>
      <c r="GE212" s="835"/>
      <c r="GF212" s="835"/>
      <c r="GG212" s="835"/>
      <c r="GH212" s="835"/>
      <c r="GI212" s="835"/>
    </row>
    <row r="213" spans="1:191" s="892" customFormat="1" ht="12" customHeight="1">
      <c r="A213" s="1231"/>
      <c r="B213" s="1233"/>
      <c r="C213" s="1235"/>
      <c r="D213" s="1238"/>
      <c r="E213" s="1239"/>
      <c r="F213" s="1239"/>
      <c r="G213" s="1239"/>
      <c r="H213" s="1239"/>
      <c r="I213" s="1239"/>
      <c r="J213" s="1239"/>
      <c r="K213" s="1256"/>
      <c r="L213" s="1258"/>
      <c r="M213" s="1279"/>
      <c r="N213" s="1199"/>
      <c r="O213" s="1262"/>
      <c r="P213" s="1262"/>
      <c r="Q213" s="1280"/>
      <c r="R213" s="1281"/>
      <c r="S213" s="1294"/>
      <c r="T213" s="1282"/>
      <c r="U213" s="1283"/>
      <c r="V213" s="1284"/>
      <c r="W213" s="1285"/>
      <c r="X213" s="1284"/>
      <c r="Y213" s="1285"/>
      <c r="Z213" s="1284"/>
      <c r="AA213" s="1285"/>
      <c r="AB213" s="1227"/>
      <c r="AC213" s="1289"/>
      <c r="AD213" s="1289"/>
      <c r="AE213" s="1290"/>
      <c r="AF213" s="1286"/>
      <c r="AG213" s="1287"/>
      <c r="AH213" s="1287"/>
      <c r="AI213" s="1288"/>
      <c r="AJ213" s="1286"/>
      <c r="AK213" s="1287"/>
      <c r="AL213" s="1287"/>
      <c r="AM213" s="1288"/>
      <c r="AN213" s="1286"/>
      <c r="AO213" s="1287"/>
      <c r="AP213" s="1287"/>
      <c r="AQ213" s="1288"/>
      <c r="AR213" s="1291"/>
      <c r="AS213" s="1292"/>
      <c r="AT213" s="1292"/>
      <c r="AU213" s="1292"/>
      <c r="AV213" s="1293"/>
      <c r="AW213" s="1196"/>
      <c r="AX213" s="1197"/>
      <c r="AY213" s="1197"/>
      <c r="AZ213" s="1197"/>
      <c r="BA213" s="1197"/>
      <c r="BB213" s="1197"/>
      <c r="BC213" s="1198"/>
      <c r="BD213" s="1196"/>
      <c r="BE213" s="1197"/>
      <c r="BF213" s="1197"/>
      <c r="BG213" s="1197"/>
      <c r="BH213" s="1197"/>
      <c r="BI213" s="1197"/>
      <c r="BJ213" s="1198"/>
      <c r="BK213" s="1078"/>
      <c r="BL213" s="1064"/>
      <c r="BM213" s="1064"/>
      <c r="BN213" s="1064"/>
      <c r="BO213" s="1064"/>
      <c r="BP213" s="1080"/>
      <c r="BQ213" s="1078"/>
      <c r="BR213" s="1064"/>
      <c r="BS213" s="1064"/>
      <c r="BT213" s="1064"/>
      <c r="BU213" s="1064"/>
      <c r="BV213" s="1080"/>
      <c r="BW213" s="1096"/>
      <c r="BX213" s="1064"/>
      <c r="BY213" s="1064"/>
      <c r="BZ213" s="1064"/>
      <c r="CA213" s="1064"/>
      <c r="CB213" s="1110"/>
      <c r="CC213" s="1096"/>
      <c r="CD213" s="1098"/>
      <c r="CE213" s="1059"/>
      <c r="CF213" s="1059"/>
      <c r="CG213" s="1059"/>
      <c r="CH213" s="1059"/>
      <c r="CI213" s="1059"/>
      <c r="CJ213" s="1093"/>
      <c r="CK213" s="1060"/>
      <c r="CL213" s="1059"/>
      <c r="CM213" s="1059"/>
      <c r="CN213" s="1059"/>
      <c r="CO213" s="1059"/>
      <c r="CP213" s="1059"/>
      <c r="CQ213" s="1076"/>
      <c r="CR213" s="1078"/>
      <c r="CS213" s="1064"/>
      <c r="CT213" s="1080"/>
      <c r="CU213" s="1070"/>
      <c r="CV213" s="1071"/>
      <c r="CW213" s="1072"/>
      <c r="CX213" s="1208"/>
      <c r="CY213" s="1209"/>
      <c r="CZ213" s="1210"/>
      <c r="DA213" s="1196"/>
      <c r="DB213" s="1197"/>
      <c r="DC213" s="1197"/>
      <c r="DD213" s="1197"/>
      <c r="DE213" s="1198"/>
      <c r="DF213" s="1199"/>
      <c r="DG213" s="1196"/>
      <c r="DH213" s="1197"/>
      <c r="DI213" s="1197"/>
      <c r="DJ213" s="1198"/>
      <c r="DK213" s="1199"/>
      <c r="DL213" s="1196"/>
      <c r="DM213" s="1197"/>
      <c r="DN213" s="1197"/>
      <c r="DO213" s="1197"/>
      <c r="DP213" s="1198"/>
      <c r="DQ213" s="1199"/>
      <c r="DR213" s="1196"/>
      <c r="DS213" s="1197"/>
      <c r="DT213" s="1197"/>
      <c r="DU213" s="1197"/>
      <c r="DV213" s="1197"/>
      <c r="DW213" s="1026"/>
      <c r="DX213" s="865"/>
      <c r="DY213" s="865"/>
      <c r="DZ213" s="865"/>
      <c r="EA213" s="865"/>
      <c r="EB213" s="865"/>
      <c r="EC213" s="865"/>
      <c r="ED213" s="865"/>
      <c r="EE213" s="865"/>
      <c r="EF213" s="865"/>
      <c r="EG213" s="865"/>
      <c r="EH213" s="865"/>
      <c r="EI213" s="872"/>
      <c r="EJ213" s="862"/>
      <c r="EK213" s="862"/>
      <c r="EL213" s="865">
        <f>IF(OR(CU212=99.9,CU212=""),0,1)</f>
        <v>0</v>
      </c>
      <c r="EM213" s="865"/>
      <c r="EN213" s="865">
        <f>IF(入力3!AF110=" ",0,1)</f>
        <v>0</v>
      </c>
      <c r="EO213" s="865">
        <f>IF(EL213+EN213=0,0,1)</f>
        <v>0</v>
      </c>
      <c r="EP213" s="835"/>
      <c r="EQ213" s="835"/>
      <c r="ER213" s="835"/>
      <c r="ES213" s="835"/>
      <c r="ET213" s="835"/>
      <c r="EU213" s="835"/>
      <c r="EV213" s="835"/>
      <c r="EW213" s="835"/>
      <c r="EX213" s="835"/>
      <c r="EY213" s="835"/>
      <c r="EZ213" s="835"/>
      <c r="FA213" s="835"/>
      <c r="FB213" s="835"/>
      <c r="FC213" s="835"/>
      <c r="FD213" s="835"/>
      <c r="FE213" s="835"/>
      <c r="FF213" s="835"/>
      <c r="FG213" s="835"/>
      <c r="FH213" s="835"/>
      <c r="FI213" s="835"/>
      <c r="FJ213" s="835"/>
      <c r="FK213" s="835"/>
      <c r="FL213" s="835"/>
      <c r="FM213" s="835"/>
      <c r="FN213" s="835"/>
      <c r="FO213" s="835"/>
      <c r="FP213" s="835"/>
      <c r="FQ213" s="835"/>
      <c r="FR213" s="835"/>
      <c r="FS213" s="835"/>
      <c r="FT213" s="835"/>
      <c r="FU213" s="835"/>
      <c r="FV213" s="835"/>
      <c r="FW213" s="835"/>
      <c r="FX213" s="835"/>
      <c r="FY213" s="835"/>
      <c r="FZ213" s="835"/>
      <c r="GA213" s="835"/>
      <c r="GB213" s="835"/>
      <c r="GC213" s="835"/>
      <c r="GD213" s="835"/>
      <c r="GE213" s="835"/>
      <c r="GF213" s="835"/>
      <c r="GG213" s="835"/>
      <c r="GH213" s="835"/>
      <c r="GI213" s="835"/>
    </row>
    <row r="214" spans="1:191" s="892" customFormat="1" ht="12" customHeight="1">
      <c r="A214" s="1230"/>
      <c r="B214" s="1232">
        <v>9</v>
      </c>
      <c r="C214" s="1234">
        <v>9</v>
      </c>
      <c r="D214" s="1236"/>
      <c r="E214" s="1237"/>
      <c r="F214" s="1237"/>
      <c r="G214" s="1237"/>
      <c r="H214" s="1237"/>
      <c r="I214" s="1237"/>
      <c r="J214" s="1237"/>
      <c r="K214" s="1256" t="str">
        <f>IF(TRIM(入力1!A214)&lt;&gt;"",入力1!A214,"")</f>
        <v/>
      </c>
      <c r="L214" s="1258">
        <f>IF(TRIM(入力1!B214)&lt;&gt;"",入力1!B214,"")</f>
        <v>9</v>
      </c>
      <c r="M214" s="1260">
        <f>C214</f>
        <v>9</v>
      </c>
      <c r="N214" s="1184"/>
      <c r="O214" s="1262"/>
      <c r="P214" s="1262"/>
      <c r="Q214" s="1264"/>
      <c r="R214" s="1265"/>
      <c r="S214" s="1254"/>
      <c r="T214" s="1282"/>
      <c r="U214" s="1283"/>
      <c r="V214" s="1272"/>
      <c r="W214" s="1273"/>
      <c r="X214" s="1272"/>
      <c r="Y214" s="1273"/>
      <c r="Z214" s="1272"/>
      <c r="AA214" s="1273"/>
      <c r="AB214" s="1276"/>
      <c r="AC214" s="1277"/>
      <c r="AD214" s="1277"/>
      <c r="AE214" s="1278"/>
      <c r="AF214" s="1217"/>
      <c r="AG214" s="1218"/>
      <c r="AH214" s="1218"/>
      <c r="AI214" s="1219"/>
      <c r="AJ214" s="1217"/>
      <c r="AK214" s="1218"/>
      <c r="AL214" s="1218"/>
      <c r="AM214" s="1219"/>
      <c r="AN214" s="1217"/>
      <c r="AO214" s="1218"/>
      <c r="AP214" s="1218"/>
      <c r="AQ214" s="1219"/>
      <c r="AR214" s="1240"/>
      <c r="AS214" s="1241"/>
      <c r="AT214" s="1241"/>
      <c r="AU214" s="1241"/>
      <c r="AV214" s="1242"/>
      <c r="AW214" s="1188"/>
      <c r="AX214" s="1189"/>
      <c r="AY214" s="1189"/>
      <c r="AZ214" s="1189"/>
      <c r="BA214" s="1189"/>
      <c r="BB214" s="1189"/>
      <c r="BC214" s="1190"/>
      <c r="BD214" s="1188"/>
      <c r="BE214" s="1189"/>
      <c r="BF214" s="1189"/>
      <c r="BG214" s="1189"/>
      <c r="BH214" s="1189"/>
      <c r="BI214" s="1189"/>
      <c r="BJ214" s="1190"/>
      <c r="BK214" s="1077" t="str">
        <f>IF(TRIM(入力2!AL212)&lt;&gt;"",IF(入力2!AL212&gt;=100000,MID(TEXT(入力2!AL212,"000000"),1,1),""),"")</f>
        <v/>
      </c>
      <c r="BL214" s="1063" t="str">
        <f>IF(TRIM(入力2!AL212)&lt;&gt;"",IF(入力2!AL212&gt;=10000,MID(TEXT(入力2!AL212,"000000"),2,1),""),"")</f>
        <v/>
      </c>
      <c r="BM214" s="1063" t="str">
        <f>IF(TRIM(入力2!AL212)&lt;&gt;"",IF(入力2!AL212&gt;=1000,MID(TEXT(入力2!AL212,"000000"),3,1),""),"")</f>
        <v/>
      </c>
      <c r="BN214" s="1063" t="str">
        <f>IF(TRIM(入力2!AL212)&lt;&gt;"",IF(入力2!AL212&gt;=100,MID(TEXT(入力2!AL212,"000000"),4,1),""),"")</f>
        <v/>
      </c>
      <c r="BO214" s="1063" t="str">
        <f>IF(TRIM(入力2!AL212)&lt;&gt;"",IF(入力2!AL212&gt;=10,MID(TEXT(入力2!AL212,"000000"),5,1),""),"")</f>
        <v/>
      </c>
      <c r="BP214" s="1079" t="str">
        <f>IF(TRIM(入力2!AL212)&lt;&gt;"",IF(入力2!AL212&gt;=0,MID(TEXT(入力2!AL212,"000000"),6,1),""),"0")</f>
        <v>0</v>
      </c>
      <c r="BQ214" s="1077" t="str">
        <f>IF(TRIM(入力2!AM212)&lt;&gt;"",IF(入力2!AM212&gt;=100000,MID(TEXT(入力2!AM212,"000000"),1,1),""),"")</f>
        <v/>
      </c>
      <c r="BR214" s="1063" t="str">
        <f>IF(TRIM(入力2!AM212)&lt;&gt;"",IF(入力2!AM212&gt;=10000,MID(TEXT(入力2!AM212,"000000"),2,1),""),"")</f>
        <v/>
      </c>
      <c r="BS214" s="1063" t="str">
        <f>IF(TRIM(入力2!AM212)&lt;&gt;"",IF(入力2!AM212&gt;=1000,MID(TEXT(入力2!AM212,"000000"),3,1),""),"")</f>
        <v/>
      </c>
      <c r="BT214" s="1063" t="str">
        <f>IF(TRIM(入力2!AM212)&lt;&gt;"",IF(入力2!AM212&gt;=100,MID(TEXT(入力2!AM212,"000000"),4,1),""),"")</f>
        <v/>
      </c>
      <c r="BU214" s="1063" t="str">
        <f>IF(TRIM(入力2!AM212)&lt;&gt;"",IF(入力2!AM212&gt;=10,MID(TEXT(入力2!AM212,"000000"),5,1),""),"")</f>
        <v/>
      </c>
      <c r="BV214" s="1079" t="str">
        <f>IF(TRIM(入力2!AM212)&lt;&gt;"",IF(入力2!AM212&gt;=0,MID(TEXT(入力2!AM212,"000000"),6,1),""),"0")</f>
        <v>0</v>
      </c>
      <c r="BW214" s="1095" t="str">
        <f>IF(TRIM(SUM(入力2!AJ212:AK212))&lt;&gt;"",IF(SUM(入力2!AJ212:AK212)&gt;=100000,MID(TEXT(SUM(入力2!AJ212:AK212),"000000"),1,1),""),"")</f>
        <v/>
      </c>
      <c r="BX214" s="1063" t="str">
        <f>IF(TRIM(SUM(入力2!AJ212:AK212))&lt;&gt;"",IF(SUM(入力2!AJ212:AK212)&gt;=10000,MID(TEXT(SUM(入力2!AJ212:AK212),"000000"),2,1),""),"")</f>
        <v/>
      </c>
      <c r="BY214" s="1063" t="str">
        <f>IF(TRIM(SUM(入力2!AJ212:AK212))&lt;&gt;"",IF(SUM(入力2!AJ212:AK212)&gt;=1000,MID(TEXT(SUM(入力2!AJ212:AK212),"000000"),3,1),""),"")</f>
        <v/>
      </c>
      <c r="BZ214" s="1063" t="str">
        <f>IF(TRIM(SUM(入力2!AJ212:AK212))&lt;&gt;"",IF(SUM(入力2!AJ212:AK212)&gt;=100,MID(TEXT(SUM(入力2!AJ212:AK212),"000000"),4,1),""),"")</f>
        <v/>
      </c>
      <c r="CA214" s="1063" t="str">
        <f>IF(TRIM(SUM(入力2!AJ212:AK212))&lt;&gt;"",IF(SUM(入力2!AJ212:AK212)&gt;=10,MID(TEXT(SUM(入力2!AJ212:AK212),"000000"),5,1),""),"")</f>
        <v/>
      </c>
      <c r="CB214" s="1109" t="str">
        <f>IF(TRIM(SUM(入力2!AJ212:AK212))&lt;&gt;"",IF(SUM(入力2!AJ212:AK212)&gt;=0,MID(TEXT(SUM(入力2!AJ212:AK212),"000000"),6,1),""),"0")</f>
        <v>0</v>
      </c>
      <c r="CC214" s="1095" t="str">
        <f>IF(TRIM(入力3!$AF111)&lt;&gt;"",IF(入力3!$AF111&gt;=10000000,MID(TEXT(入力3!$AF111,"00000000"),1,1),""),"")</f>
        <v/>
      </c>
      <c r="CD214" s="1097" t="str">
        <f>IF(TRIM(入力3!$AF111)&lt;&gt;"",IF(入力3!$AF111&gt;=1000000,MID(TEXT(入力3!$AF111,"00000000"),2,1),""),"")</f>
        <v/>
      </c>
      <c r="CE214" s="1059" t="str">
        <f>IF(TRIM(入力3!$AF111)&lt;&gt;"",IF(入力3!$AF111&gt;=100000,MID(TEXT(入力3!$AF111,"00000000"),3,1),""),"")</f>
        <v/>
      </c>
      <c r="CF214" s="1059" t="str">
        <f>IF(TRIM(入力3!$AF111)&lt;&gt;"",IF(入力3!$AF111&gt;=10000,MID(TEXT(入力3!$AF111,"00000000"),4,1),""),"")</f>
        <v/>
      </c>
      <c r="CG214" s="1059" t="str">
        <f>IF(TRIM(入力3!$AF111)&lt;&gt;"",IF(入力3!$AF111&gt;=1000,MID(TEXT(入力3!$AF111,"00000000"),5,1),""),"")</f>
        <v/>
      </c>
      <c r="CH214" s="1059" t="str">
        <f>IF(TRIM(入力3!$AF111)&lt;&gt;"",IF(入力3!$AF111&gt;=100,MID(TEXT(入力3!$AF111,"00000000"),6,1),""),"")</f>
        <v/>
      </c>
      <c r="CI214" s="1059" t="str">
        <f>IF(TRIM(入力3!$AF111)&lt;&gt;"",IF(入力3!$AF111&gt;=10,MID(TEXT(入力3!$AF111,"00000000"),7,1),""),"")</f>
        <v/>
      </c>
      <c r="CJ214" s="1093" t="str">
        <f>IF(TRIM(入力3!$AF111)&lt;&gt;"",IF(入力3!$AF111&gt;=1,MID(TEXT(入力3!$AF111,"00000000"),8,1),""),"0")</f>
        <v>0</v>
      </c>
      <c r="CK214" s="1060" t="str">
        <f>IF(TRIM(SUMIF(入力3!$AA$9:$AE$9,"インフレ手当",入力3!AA111:AE111))&lt;&gt;"",IF(SUMIF(入力3!$AA$9:$AE$9,"インフレ手当",入力3!AA111:AE111)&gt;=1000000,MID(TEXT(SUMIF(入力3!$AA$9:$AE$9,"インフレ手当",入力3!AA111:AE111),"00000000"),2,1),""),"")</f>
        <v/>
      </c>
      <c r="CL214" s="1059" t="str">
        <f>IF(TRIM(SUMIF(入力3!$AA$9:$AE$9,"インフレ手当",入力3!AA111:AE111))&lt;&gt;"",IF(SUMIF(入力3!$AA$9:$AE$9,"インフレ手当",入力3!AA111:AE111)&gt;=100000,MID(TEXT(SUMIF(入力3!$AA$9:$AE$9,"インフレ手当",入力3!AA111:AE111),"00000000"),3,1),""),"")</f>
        <v/>
      </c>
      <c r="CM214" s="1059" t="str">
        <f>IF(TRIM(SUMIF(入力3!$AA$9:$AE$9,"インフレ手当",入力3!AA111:AE111))&lt;&gt;"",IF(SUMIF(入力3!$AA$9:$AE$9,"インフレ手当",入力3!AA111:AE111)&gt;=10000,MID(TEXT(SUMIF(入力3!$AA$9:$AE$9,"インフレ手当",入力3!AA111:AE111),"00000000"),4,1),""),"")</f>
        <v/>
      </c>
      <c r="CN214" s="1059" t="str">
        <f>IF(TRIM(SUMIF(入力3!$AA$9:$AE$9,"インフレ手当",入力3!AA111:AE111))&lt;&gt;"",IF(SUMIF(入力3!$AA$9:$AE$9,"インフレ手当",入力3!AA111:AE111)&gt;=1000,MID(TEXT(SUMIF(入力3!$AA$9:$AE$9,"インフレ手当",入力3!AA111:AE111),"00000000"),5,1),""),"")</f>
        <v/>
      </c>
      <c r="CO214" s="1059" t="str">
        <f>IF(TRIM(SUMIF(入力3!$AA$9:$AE$9,"インフレ手当",入力3!AA111:AE111))&lt;&gt;"",IF(SUMIF(入力3!$AA$9:$AE$9,"インフレ手当",入力3!AA111:AE111)&gt;=100,MID(TEXT(SUMIF(入力3!$AA$9:$AE$9,"インフレ手当",入力3!AA111:AE111),"00000000"),6,1),""),"")</f>
        <v/>
      </c>
      <c r="CP214" s="1059" t="str">
        <f>IF(TRIM(SUMIF(入力3!$AA$9:$AE$9,"インフレ手当",入力3!AA111:AE111))&lt;&gt;"",IF(SUMIF(入力3!$AA$9:$AE$9,"インフレ手当",入力3!AA111:AE111)&gt;=10,MID(TEXT(SUMIF(入力3!$AA$9:$AE$9,"インフレ手当",入力3!AA111:AE111),"00000000"),7,1),""),"")</f>
        <v/>
      </c>
      <c r="CQ214" s="1076" t="str">
        <f>IF(TRIM(SUMIF(入力3!$AA$9:$AE$9,"インフレ手当",入力3!AA111:AE111))&lt;&gt;"",IF(SUMIF(入力3!$AA$9:$AE$9,"インフレ手当",入力3!AA111:AE111)&gt;=1,MID(TEXT(SUMIF(入力3!$AA$9:$AE$9,"インフレ手当",入力3!AA111:AE111),"00000000"),8,1),""),"0")</f>
        <v/>
      </c>
      <c r="CR214" s="1077" t="str">
        <f>IF(EO215=0,"-",IF(TRIM(入力3!Z111)&lt;&gt;"",IF(入力3!Z111&gt;=100,MID(TEXT(入力3!Z111,"000"),1,1),""),"-"))</f>
        <v>-</v>
      </c>
      <c r="CS214" s="1063" t="str">
        <f>IF(EO215=0,"-",IF(TRIM(入力3!Z111)&lt;&gt;"",IF(入力3!Z111&gt;=10,MID(TEXT(入力3!Z111,"000"),2,1),""),"-"))</f>
        <v>-</v>
      </c>
      <c r="CT214" s="1079" t="str">
        <f>IF(EO215=0,"-",IF(TRIM(入力3!Z111)&lt;&gt;"",IF(入力3!Z111&gt;=1,MID(TEXT(入力3!Z111,"000"),3,1),""),"-"))</f>
        <v>-</v>
      </c>
      <c r="CU214" s="1067"/>
      <c r="CV214" s="1068"/>
      <c r="CW214" s="1069"/>
      <c r="CX214" s="1205"/>
      <c r="CY214" s="1206"/>
      <c r="CZ214" s="1207"/>
      <c r="DA214" s="1188"/>
      <c r="DB214" s="1189"/>
      <c r="DC214" s="1189"/>
      <c r="DD214" s="1189"/>
      <c r="DE214" s="1190"/>
      <c r="DF214" s="1184"/>
      <c r="DG214" s="1188"/>
      <c r="DH214" s="1189"/>
      <c r="DI214" s="1189"/>
      <c r="DJ214" s="1190"/>
      <c r="DK214" s="1184"/>
      <c r="DL214" s="1188"/>
      <c r="DM214" s="1189"/>
      <c r="DN214" s="1189"/>
      <c r="DO214" s="1189"/>
      <c r="DP214" s="1190"/>
      <c r="DQ214" s="1184"/>
      <c r="DR214" s="1188"/>
      <c r="DS214" s="1189"/>
      <c r="DT214" s="1189"/>
      <c r="DU214" s="1189"/>
      <c r="DV214" s="1189"/>
      <c r="DW214" s="1026"/>
      <c r="DX214" s="865"/>
      <c r="DY214" s="865"/>
      <c r="DZ214" s="865"/>
      <c r="EA214" s="865"/>
      <c r="EB214" s="865"/>
      <c r="EC214" s="865"/>
      <c r="ED214" s="865"/>
      <c r="EE214" s="865"/>
      <c r="EF214" s="865"/>
      <c r="EG214" s="865"/>
      <c r="EH214" s="865"/>
      <c r="EI214" s="865"/>
      <c r="EJ214" s="862"/>
      <c r="EK214" s="862"/>
      <c r="EL214" s="865"/>
      <c r="EM214" s="865"/>
      <c r="EN214" s="865"/>
      <c r="EO214" s="865"/>
      <c r="EP214" s="835"/>
      <c r="EQ214" s="835"/>
      <c r="ER214" s="835"/>
      <c r="ES214" s="835"/>
      <c r="ET214" s="835"/>
      <c r="EU214" s="835"/>
      <c r="EV214" s="835"/>
      <c r="EW214" s="835"/>
      <c r="EX214" s="835"/>
      <c r="EY214" s="835"/>
      <c r="EZ214" s="835"/>
      <c r="FA214" s="835"/>
      <c r="FB214" s="835"/>
      <c r="FC214" s="835"/>
      <c r="FD214" s="835"/>
      <c r="FE214" s="835"/>
      <c r="FF214" s="835"/>
      <c r="FG214" s="835"/>
      <c r="FH214" s="835"/>
      <c r="FI214" s="835"/>
      <c r="FJ214" s="835"/>
      <c r="FK214" s="835"/>
      <c r="FL214" s="835"/>
      <c r="FM214" s="835"/>
      <c r="FN214" s="835"/>
      <c r="FO214" s="835"/>
      <c r="FP214" s="835"/>
      <c r="FQ214" s="835"/>
      <c r="FR214" s="835"/>
      <c r="FS214" s="835"/>
      <c r="FT214" s="835"/>
      <c r="FU214" s="835"/>
      <c r="FV214" s="835"/>
      <c r="FW214" s="835"/>
      <c r="FX214" s="835"/>
      <c r="FY214" s="835"/>
      <c r="FZ214" s="835"/>
      <c r="GA214" s="835"/>
      <c r="GB214" s="835"/>
      <c r="GC214" s="835"/>
      <c r="GD214" s="835"/>
      <c r="GE214" s="835"/>
      <c r="GF214" s="835"/>
      <c r="GG214" s="835"/>
      <c r="GH214" s="835"/>
      <c r="GI214" s="835"/>
    </row>
    <row r="215" spans="1:191" s="892" customFormat="1" ht="12" customHeight="1">
      <c r="A215" s="1231"/>
      <c r="B215" s="1233"/>
      <c r="C215" s="1235"/>
      <c r="D215" s="1238"/>
      <c r="E215" s="1239"/>
      <c r="F215" s="1239"/>
      <c r="G215" s="1239"/>
      <c r="H215" s="1239"/>
      <c r="I215" s="1239"/>
      <c r="J215" s="1239"/>
      <c r="K215" s="1256"/>
      <c r="L215" s="1258"/>
      <c r="M215" s="1279"/>
      <c r="N215" s="1199"/>
      <c r="O215" s="1262"/>
      <c r="P215" s="1262"/>
      <c r="Q215" s="1280"/>
      <c r="R215" s="1281"/>
      <c r="S215" s="1294"/>
      <c r="T215" s="1282"/>
      <c r="U215" s="1283"/>
      <c r="V215" s="1284"/>
      <c r="W215" s="1285"/>
      <c r="X215" s="1284"/>
      <c r="Y215" s="1285"/>
      <c r="Z215" s="1284"/>
      <c r="AA215" s="1285"/>
      <c r="AB215" s="1227"/>
      <c r="AC215" s="1289"/>
      <c r="AD215" s="1289"/>
      <c r="AE215" s="1290"/>
      <c r="AF215" s="1286"/>
      <c r="AG215" s="1287"/>
      <c r="AH215" s="1287"/>
      <c r="AI215" s="1288"/>
      <c r="AJ215" s="1286"/>
      <c r="AK215" s="1287"/>
      <c r="AL215" s="1287"/>
      <c r="AM215" s="1288"/>
      <c r="AN215" s="1286"/>
      <c r="AO215" s="1287"/>
      <c r="AP215" s="1287"/>
      <c r="AQ215" s="1288"/>
      <c r="AR215" s="1291"/>
      <c r="AS215" s="1292"/>
      <c r="AT215" s="1292"/>
      <c r="AU215" s="1292"/>
      <c r="AV215" s="1293"/>
      <c r="AW215" s="1196"/>
      <c r="AX215" s="1197"/>
      <c r="AY215" s="1197"/>
      <c r="AZ215" s="1197"/>
      <c r="BA215" s="1197"/>
      <c r="BB215" s="1197"/>
      <c r="BC215" s="1198"/>
      <c r="BD215" s="1196"/>
      <c r="BE215" s="1197"/>
      <c r="BF215" s="1197"/>
      <c r="BG215" s="1197"/>
      <c r="BH215" s="1197"/>
      <c r="BI215" s="1197"/>
      <c r="BJ215" s="1198"/>
      <c r="BK215" s="1078"/>
      <c r="BL215" s="1064"/>
      <c r="BM215" s="1064"/>
      <c r="BN215" s="1064"/>
      <c r="BO215" s="1064"/>
      <c r="BP215" s="1080"/>
      <c r="BQ215" s="1078"/>
      <c r="BR215" s="1064"/>
      <c r="BS215" s="1064"/>
      <c r="BT215" s="1064"/>
      <c r="BU215" s="1064"/>
      <c r="BV215" s="1080"/>
      <c r="BW215" s="1096"/>
      <c r="BX215" s="1064"/>
      <c r="BY215" s="1064"/>
      <c r="BZ215" s="1064"/>
      <c r="CA215" s="1064"/>
      <c r="CB215" s="1110"/>
      <c r="CC215" s="1096"/>
      <c r="CD215" s="1098"/>
      <c r="CE215" s="1059"/>
      <c r="CF215" s="1059"/>
      <c r="CG215" s="1059"/>
      <c r="CH215" s="1059"/>
      <c r="CI215" s="1059"/>
      <c r="CJ215" s="1093"/>
      <c r="CK215" s="1060"/>
      <c r="CL215" s="1059"/>
      <c r="CM215" s="1059"/>
      <c r="CN215" s="1059"/>
      <c r="CO215" s="1059"/>
      <c r="CP215" s="1059"/>
      <c r="CQ215" s="1076"/>
      <c r="CR215" s="1078"/>
      <c r="CS215" s="1064"/>
      <c r="CT215" s="1080"/>
      <c r="CU215" s="1070"/>
      <c r="CV215" s="1071"/>
      <c r="CW215" s="1072"/>
      <c r="CX215" s="1208"/>
      <c r="CY215" s="1209"/>
      <c r="CZ215" s="1210"/>
      <c r="DA215" s="1196"/>
      <c r="DB215" s="1197"/>
      <c r="DC215" s="1197"/>
      <c r="DD215" s="1197"/>
      <c r="DE215" s="1198"/>
      <c r="DF215" s="1199"/>
      <c r="DG215" s="1196"/>
      <c r="DH215" s="1197"/>
      <c r="DI215" s="1197"/>
      <c r="DJ215" s="1198"/>
      <c r="DK215" s="1199"/>
      <c r="DL215" s="1196"/>
      <c r="DM215" s="1197"/>
      <c r="DN215" s="1197"/>
      <c r="DO215" s="1197"/>
      <c r="DP215" s="1198"/>
      <c r="DQ215" s="1199"/>
      <c r="DR215" s="1196"/>
      <c r="DS215" s="1197"/>
      <c r="DT215" s="1197"/>
      <c r="DU215" s="1197"/>
      <c r="DV215" s="1197"/>
      <c r="DW215" s="1026"/>
      <c r="DX215" s="865"/>
      <c r="DY215" s="865"/>
      <c r="DZ215" s="865"/>
      <c r="EA215" s="865"/>
      <c r="EB215" s="865"/>
      <c r="EC215" s="865"/>
      <c r="ED215" s="865"/>
      <c r="EE215" s="865"/>
      <c r="EF215" s="865"/>
      <c r="EG215" s="865"/>
      <c r="EH215" s="865"/>
      <c r="EI215" s="872"/>
      <c r="EJ215" s="862"/>
      <c r="EK215" s="862"/>
      <c r="EL215" s="865">
        <f>IF(OR(CU214=99.9,CU214=""),0,1)</f>
        <v>0</v>
      </c>
      <c r="EM215" s="865"/>
      <c r="EN215" s="865">
        <f>IF(入力3!AF111=" ",0,1)</f>
        <v>0</v>
      </c>
      <c r="EO215" s="865">
        <f>IF(EL215+EN215=0,0,1)</f>
        <v>0</v>
      </c>
      <c r="EP215" s="835"/>
      <c r="EQ215" s="835"/>
      <c r="ER215" s="835"/>
      <c r="ES215" s="835"/>
      <c r="ET215" s="835"/>
      <c r="EU215" s="835"/>
      <c r="EV215" s="835"/>
      <c r="EW215" s="835"/>
      <c r="EX215" s="835"/>
      <c r="EY215" s="835"/>
      <c r="EZ215" s="835"/>
      <c r="FA215" s="835"/>
      <c r="FB215" s="835"/>
      <c r="FC215" s="835"/>
      <c r="FD215" s="835"/>
      <c r="FE215" s="835"/>
      <c r="FF215" s="835"/>
      <c r="FG215" s="835"/>
      <c r="FH215" s="835"/>
      <c r="FI215" s="835"/>
      <c r="FJ215" s="835"/>
      <c r="FK215" s="835"/>
      <c r="FL215" s="835"/>
      <c r="FM215" s="835"/>
      <c r="FN215" s="835"/>
      <c r="FO215" s="835"/>
      <c r="FP215" s="835"/>
      <c r="FQ215" s="835"/>
      <c r="FR215" s="835"/>
      <c r="FS215" s="835"/>
      <c r="FT215" s="835"/>
      <c r="FU215" s="835"/>
      <c r="FV215" s="835"/>
      <c r="FW215" s="835"/>
      <c r="FX215" s="835"/>
      <c r="FY215" s="835"/>
      <c r="FZ215" s="835"/>
      <c r="GA215" s="835"/>
      <c r="GB215" s="835"/>
      <c r="GC215" s="835"/>
      <c r="GD215" s="835"/>
      <c r="GE215" s="835"/>
      <c r="GF215" s="835"/>
      <c r="GG215" s="835"/>
      <c r="GH215" s="835"/>
      <c r="GI215" s="835"/>
    </row>
    <row r="216" spans="1:191" s="892" customFormat="1" ht="12" customHeight="1">
      <c r="A216" s="1230">
        <v>1</v>
      </c>
      <c r="B216" s="1232">
        <v>0</v>
      </c>
      <c r="C216" s="1234">
        <v>0</v>
      </c>
      <c r="D216" s="1236"/>
      <c r="E216" s="1237"/>
      <c r="F216" s="1237"/>
      <c r="G216" s="1237"/>
      <c r="H216" s="1237"/>
      <c r="I216" s="1237"/>
      <c r="J216" s="1237"/>
      <c r="K216" s="1518">
        <f>IF(TRIM(入力1!A216)&lt;&gt;"",入力1!A216,"")</f>
        <v>1</v>
      </c>
      <c r="L216" s="1258">
        <f>IF(TRIM(入力1!B216)&lt;&gt;"",入力1!B216,"")</f>
        <v>0</v>
      </c>
      <c r="M216" s="1260">
        <f>C216</f>
        <v>0</v>
      </c>
      <c r="N216" s="1184"/>
      <c r="O216" s="1185"/>
      <c r="P216" s="1262"/>
      <c r="Q216" s="1264"/>
      <c r="R216" s="1265"/>
      <c r="S216" s="1254"/>
      <c r="T216" s="1268"/>
      <c r="U216" s="1269"/>
      <c r="V216" s="1272"/>
      <c r="W216" s="1273"/>
      <c r="X216" s="1272"/>
      <c r="Y216" s="1273"/>
      <c r="Z216" s="1272"/>
      <c r="AA216" s="1273"/>
      <c r="AB216" s="1276"/>
      <c r="AC216" s="1277"/>
      <c r="AD216" s="1277"/>
      <c r="AE216" s="1278"/>
      <c r="AF216" s="1217"/>
      <c r="AG216" s="1218"/>
      <c r="AH216" s="1218"/>
      <c r="AI216" s="1219"/>
      <c r="AJ216" s="1217"/>
      <c r="AK216" s="1218"/>
      <c r="AL216" s="1218"/>
      <c r="AM216" s="1219"/>
      <c r="AN216" s="1217"/>
      <c r="AO216" s="1218"/>
      <c r="AP216" s="1218"/>
      <c r="AQ216" s="1219"/>
      <c r="AR216" s="1240"/>
      <c r="AS216" s="1241"/>
      <c r="AT216" s="1241"/>
      <c r="AU216" s="1241"/>
      <c r="AV216" s="1242"/>
      <c r="AW216" s="1188"/>
      <c r="AX216" s="1189"/>
      <c r="AY216" s="1189"/>
      <c r="AZ216" s="1189"/>
      <c r="BA216" s="1189"/>
      <c r="BB216" s="1189"/>
      <c r="BC216" s="1190"/>
      <c r="BD216" s="1188"/>
      <c r="BE216" s="1189"/>
      <c r="BF216" s="1189"/>
      <c r="BG216" s="1189"/>
      <c r="BH216" s="1189"/>
      <c r="BI216" s="1189"/>
      <c r="BJ216" s="1190"/>
      <c r="BK216" s="1077" t="str">
        <f>IF(TRIM(入力2!AL214)&lt;&gt;"",IF(入力2!AL214&gt;=100000,MID(TEXT(入力2!AL214,"000000"),1,1),""),"")</f>
        <v/>
      </c>
      <c r="BL216" s="1063" t="str">
        <f>IF(TRIM(入力2!AL214)&lt;&gt;"",IF(入力2!AL214&gt;=10000,MID(TEXT(入力2!AL214,"000000"),2,1),""),"")</f>
        <v/>
      </c>
      <c r="BM216" s="1063" t="str">
        <f>IF(TRIM(入力2!AL214)&lt;&gt;"",IF(入力2!AL214&gt;=1000,MID(TEXT(入力2!AL214,"000000"),3,1),""),"")</f>
        <v/>
      </c>
      <c r="BN216" s="1063" t="str">
        <f>IF(TRIM(入力2!AL214)&lt;&gt;"",IF(入力2!AL214&gt;=100,MID(TEXT(入力2!AL214,"000000"),4,1),""),"")</f>
        <v/>
      </c>
      <c r="BO216" s="1063" t="str">
        <f>IF(TRIM(入力2!AL214)&lt;&gt;"",IF(入力2!AL214&gt;=10,MID(TEXT(入力2!AL214,"000000"),5,1),""),"")</f>
        <v/>
      </c>
      <c r="BP216" s="1079" t="str">
        <f>IF(TRIM(入力2!AL214)&lt;&gt;"",IF(入力2!AL214&gt;=0,MID(TEXT(入力2!AL214,"000000"),6,1),""),"0")</f>
        <v>0</v>
      </c>
      <c r="BQ216" s="1077" t="str">
        <f>IF(TRIM(入力2!AM214)&lt;&gt;"",IF(入力2!AM214&gt;=100000,MID(TEXT(入力2!AM214,"000000"),1,1),""),"")</f>
        <v/>
      </c>
      <c r="BR216" s="1063" t="str">
        <f>IF(TRIM(入力2!AM214)&lt;&gt;"",IF(入力2!AM214&gt;=10000,MID(TEXT(入力2!AM214,"000000"),2,1),""),"")</f>
        <v/>
      </c>
      <c r="BS216" s="1063" t="str">
        <f>IF(TRIM(入力2!AM214)&lt;&gt;"",IF(入力2!AM214&gt;=1000,MID(TEXT(入力2!AM214,"000000"),3,1),""),"")</f>
        <v/>
      </c>
      <c r="BT216" s="1063" t="str">
        <f>IF(TRIM(入力2!AM214)&lt;&gt;"",IF(入力2!AM214&gt;=100,MID(TEXT(入力2!AM214,"000000"),4,1),""),"")</f>
        <v/>
      </c>
      <c r="BU216" s="1063" t="str">
        <f>IF(TRIM(入力2!AM214)&lt;&gt;"",IF(入力2!AM214&gt;=10,MID(TEXT(入力2!AM214,"000000"),5,1),""),"")</f>
        <v/>
      </c>
      <c r="BV216" s="1079" t="str">
        <f>IF(TRIM(入力2!AM214)&lt;&gt;"",IF(入力2!AM214&gt;=0,MID(TEXT(入力2!AM214,"000000"),6,1),""),"0")</f>
        <v>0</v>
      </c>
      <c r="BW216" s="1095" t="str">
        <f>IF(TRIM(SUM(入力2!AJ214:AK214))&lt;&gt;"",IF(SUM(入力2!AJ214:AK214)&gt;=100000,MID(TEXT(SUM(入力2!AJ214:AK214),"000000"),1,1),""),"")</f>
        <v/>
      </c>
      <c r="BX216" s="1063" t="str">
        <f>IF(TRIM(SUM(入力2!AJ214:AK214))&lt;&gt;"",IF(SUM(入力2!AJ214:AK214)&gt;=10000,MID(TEXT(SUM(入力2!AJ214:AK214),"000000"),2,1),""),"")</f>
        <v/>
      </c>
      <c r="BY216" s="1063" t="str">
        <f>IF(TRIM(SUM(入力2!AJ214:AK214))&lt;&gt;"",IF(SUM(入力2!AJ214:AK214)&gt;=1000,MID(TEXT(SUM(入力2!AJ214:AK214),"000000"),3,1),""),"")</f>
        <v/>
      </c>
      <c r="BZ216" s="1063" t="str">
        <f>IF(TRIM(SUM(入力2!AJ214:AK214))&lt;&gt;"",IF(SUM(入力2!AJ214:AK214)&gt;=100,MID(TEXT(SUM(入力2!AJ214:AK214),"000000"),4,1),""),"")</f>
        <v/>
      </c>
      <c r="CA216" s="1063" t="str">
        <f>IF(TRIM(SUM(入力2!AJ214:AK214))&lt;&gt;"",IF(SUM(入力2!AJ214:AK214)&gt;=10,MID(TEXT(SUM(入力2!AJ214:AK214),"000000"),5,1),""),"")</f>
        <v/>
      </c>
      <c r="CB216" s="1109" t="str">
        <f>IF(TRIM(SUM(入力2!AJ214:AK214))&lt;&gt;"",IF(SUM(入力2!AJ214:AK214)&gt;=0,MID(TEXT(SUM(入力2!AJ214:AK214),"000000"),6,1),""),"0")</f>
        <v>0</v>
      </c>
      <c r="CC216" s="1095" t="str">
        <f>IF(TRIM(入力3!$AF112)&lt;&gt;"",IF(入力3!$AF112&gt;=10000000,MID(TEXT(入力3!$AF112,"00000000"),1,1),""),"")</f>
        <v/>
      </c>
      <c r="CD216" s="1097" t="str">
        <f>IF(TRIM(入力3!$AF112)&lt;&gt;"",IF(入力3!$AF112&gt;=1000000,MID(TEXT(入力3!$AF112,"00000000"),2,1),""),"")</f>
        <v/>
      </c>
      <c r="CE216" s="1059" t="str">
        <f>IF(TRIM(入力3!$AF112)&lt;&gt;"",IF(入力3!$AF112&gt;=100000,MID(TEXT(入力3!$AF112,"00000000"),3,1),""),"")</f>
        <v/>
      </c>
      <c r="CF216" s="1059" t="str">
        <f>IF(TRIM(入力3!$AF112)&lt;&gt;"",IF(入力3!$AF112&gt;=10000,MID(TEXT(入力3!$AF112,"00000000"),4,1),""),"")</f>
        <v/>
      </c>
      <c r="CG216" s="1059" t="str">
        <f>IF(TRIM(入力3!$AF112)&lt;&gt;"",IF(入力3!$AF112&gt;=1000,MID(TEXT(入力3!$AF112,"00000000"),5,1),""),"")</f>
        <v/>
      </c>
      <c r="CH216" s="1059" t="str">
        <f>IF(TRIM(入力3!$AF112)&lt;&gt;"",IF(入力3!$AF112&gt;=100,MID(TEXT(入力3!$AF112,"00000000"),6,1),""),"")</f>
        <v/>
      </c>
      <c r="CI216" s="1059" t="str">
        <f>IF(TRIM(入力3!$AF112)&lt;&gt;"",IF(入力3!$AF112&gt;=10,MID(TEXT(入力3!$AF112,"00000000"),7,1),""),"")</f>
        <v/>
      </c>
      <c r="CJ216" s="1093" t="str">
        <f>IF(TRIM(入力3!$AF112)&lt;&gt;"",IF(入力3!$AF112&gt;=1,MID(TEXT(入力3!$AF112,"00000000"),8,1),""),"0")</f>
        <v>0</v>
      </c>
      <c r="CK216" s="1060" t="str">
        <f>IF(TRIM(SUMIF(入力3!$AA$9:$AE$9,"インフレ手当",入力3!AA112:AE112))&lt;&gt;"",IF(SUMIF(入力3!$AA$9:$AE$9,"インフレ手当",入力3!AA112:AE112)&gt;=1000000,MID(TEXT(SUMIF(入力3!$AA$9:$AE$9,"インフレ手当",入力3!AA112:AE112),"00000000"),2,1),""),"")</f>
        <v/>
      </c>
      <c r="CL216" s="1059" t="str">
        <f>IF(TRIM(SUMIF(入力3!$AA$9:$AE$9,"インフレ手当",入力3!AA112:AE112))&lt;&gt;"",IF(SUMIF(入力3!$AA$9:$AE$9,"インフレ手当",入力3!AA112:AE112)&gt;=100000,MID(TEXT(SUMIF(入力3!$AA$9:$AE$9,"インフレ手当",入力3!AA112:AE112),"00000000"),3,1),""),"")</f>
        <v/>
      </c>
      <c r="CM216" s="1059" t="str">
        <f>IF(TRIM(SUMIF(入力3!$AA$9:$AE$9,"インフレ手当",入力3!AA112:AE112))&lt;&gt;"",IF(SUMIF(入力3!$AA$9:$AE$9,"インフレ手当",入力3!AA112:AE112)&gt;=10000,MID(TEXT(SUMIF(入力3!$AA$9:$AE$9,"インフレ手当",入力3!AA112:AE112),"00000000"),4,1),""),"")</f>
        <v/>
      </c>
      <c r="CN216" s="1059" t="str">
        <f>IF(TRIM(SUMIF(入力3!$AA$9:$AE$9,"インフレ手当",入力3!AA112:AE112))&lt;&gt;"",IF(SUMIF(入力3!$AA$9:$AE$9,"インフレ手当",入力3!AA112:AE112)&gt;=1000,MID(TEXT(SUMIF(入力3!$AA$9:$AE$9,"インフレ手当",入力3!AA112:AE112),"00000000"),5,1),""),"")</f>
        <v/>
      </c>
      <c r="CO216" s="1059" t="str">
        <f>IF(TRIM(SUMIF(入力3!$AA$9:$AE$9,"インフレ手当",入力3!AA112:AE112))&lt;&gt;"",IF(SUMIF(入力3!$AA$9:$AE$9,"インフレ手当",入力3!AA112:AE112)&gt;=100,MID(TEXT(SUMIF(入力3!$AA$9:$AE$9,"インフレ手当",入力3!AA112:AE112),"00000000"),6,1),""),"")</f>
        <v/>
      </c>
      <c r="CP216" s="1059" t="str">
        <f>IF(TRIM(SUMIF(入力3!$AA$9:$AE$9,"インフレ手当",入力3!AA112:AE112))&lt;&gt;"",IF(SUMIF(入力3!$AA$9:$AE$9,"インフレ手当",入力3!AA112:AE112)&gt;=10,MID(TEXT(SUMIF(入力3!$AA$9:$AE$9,"インフレ手当",入力3!AA112:AE112),"00000000"),7,1),""),"")</f>
        <v/>
      </c>
      <c r="CQ216" s="1076" t="str">
        <f>IF(TRIM(SUMIF(入力3!$AA$9:$AE$9,"インフレ手当",入力3!AA112:AE112))&lt;&gt;"",IF(SUMIF(入力3!$AA$9:$AE$9,"インフレ手当",入力3!AA112:AE112)&gt;=1,MID(TEXT(SUMIF(入力3!$AA$9:$AE$9,"インフレ手当",入力3!AA112:AE112),"00000000"),8,1),""),"0")</f>
        <v/>
      </c>
      <c r="CR216" s="1204" t="str">
        <f>IF(EO217=0,"-",IF(TRIM(入力3!Z112)&lt;&gt;"",IF(入力3!Z112&gt;=100,MID(TEXT(入力3!Z112,"000"),1,1),""),"-"))</f>
        <v>-</v>
      </c>
      <c r="CS216" s="1214" t="str">
        <f>IF(EO217=0,"-",IF(TRIM(入力3!Z112)&lt;&gt;"",IF(入力3!Z112&gt;=10,MID(TEXT(入力3!Z112,"000"),2,1),""),"-"))</f>
        <v>-</v>
      </c>
      <c r="CT216" s="1215" t="str">
        <f>IF(EO217=0,"-",IF(TRIM(入力3!Z112)&lt;&gt;"",IF(入力3!Z112&gt;=1,MID(TEXT(入力3!Z112,"000"),3,1),""),"-"))</f>
        <v>-</v>
      </c>
      <c r="CU216" s="1067"/>
      <c r="CV216" s="1068"/>
      <c r="CW216" s="1069"/>
      <c r="CX216" s="1205"/>
      <c r="CY216" s="1206"/>
      <c r="CZ216" s="1207"/>
      <c r="DA216" s="1188"/>
      <c r="DB216" s="1189"/>
      <c r="DC216" s="1189"/>
      <c r="DD216" s="1189"/>
      <c r="DE216" s="1190"/>
      <c r="DF216" s="1184"/>
      <c r="DG216" s="1188"/>
      <c r="DH216" s="1189"/>
      <c r="DI216" s="1189"/>
      <c r="DJ216" s="1190"/>
      <c r="DK216" s="1184"/>
      <c r="DL216" s="1188"/>
      <c r="DM216" s="1189"/>
      <c r="DN216" s="1189"/>
      <c r="DO216" s="1189"/>
      <c r="DP216" s="1190"/>
      <c r="DQ216" s="1184"/>
      <c r="DR216" s="1188"/>
      <c r="DS216" s="1189"/>
      <c r="DT216" s="1189"/>
      <c r="DU216" s="1189"/>
      <c r="DV216" s="1223"/>
      <c r="DW216" s="1026"/>
      <c r="DX216" s="865"/>
      <c r="DY216" s="865"/>
      <c r="DZ216" s="865"/>
      <c r="EA216" s="865"/>
      <c r="EB216" s="865"/>
      <c r="EC216" s="865"/>
      <c r="ED216" s="865"/>
      <c r="EE216" s="865"/>
      <c r="EF216" s="865"/>
      <c r="EG216" s="865"/>
      <c r="EH216" s="865"/>
      <c r="EI216" s="872"/>
      <c r="EJ216" s="862"/>
      <c r="EK216" s="862"/>
      <c r="EL216" s="865"/>
      <c r="EM216" s="865"/>
      <c r="EN216" s="865"/>
      <c r="EO216" s="865"/>
      <c r="EP216" s="835"/>
      <c r="EQ216" s="835"/>
      <c r="ER216" s="835"/>
      <c r="ES216" s="835"/>
      <c r="ET216" s="835"/>
      <c r="EU216" s="835"/>
      <c r="EV216" s="835"/>
      <c r="EW216" s="835"/>
      <c r="EX216" s="835"/>
      <c r="EY216" s="835"/>
      <c r="EZ216" s="835"/>
      <c r="FA216" s="835"/>
      <c r="FB216" s="835"/>
      <c r="FC216" s="835"/>
      <c r="FD216" s="835"/>
      <c r="FE216" s="835"/>
      <c r="FF216" s="835"/>
      <c r="FG216" s="835"/>
      <c r="FH216" s="835"/>
      <c r="FI216" s="835"/>
      <c r="FJ216" s="835"/>
      <c r="FK216" s="835"/>
      <c r="FL216" s="835"/>
      <c r="FM216" s="835"/>
      <c r="FN216" s="835"/>
      <c r="FO216" s="835"/>
      <c r="FP216" s="835"/>
      <c r="FQ216" s="835"/>
      <c r="FR216" s="835"/>
      <c r="FS216" s="835"/>
      <c r="FT216" s="835"/>
      <c r="FU216" s="835"/>
      <c r="FV216" s="835"/>
      <c r="FW216" s="835"/>
      <c r="FX216" s="835"/>
      <c r="FY216" s="835"/>
      <c r="FZ216" s="835"/>
      <c r="GA216" s="835"/>
      <c r="GB216" s="835"/>
      <c r="GC216" s="835"/>
      <c r="GD216" s="835"/>
      <c r="GE216" s="835"/>
      <c r="GF216" s="835"/>
      <c r="GG216" s="835"/>
      <c r="GH216" s="835"/>
      <c r="GI216" s="835"/>
    </row>
    <row r="217" spans="1:191" s="892" customFormat="1" ht="12" customHeight="1" thickBot="1">
      <c r="A217" s="1249"/>
      <c r="B217" s="1250"/>
      <c r="C217" s="1251"/>
      <c r="D217" s="1252"/>
      <c r="E217" s="1253"/>
      <c r="F217" s="1253"/>
      <c r="G217" s="1253"/>
      <c r="H217" s="1253"/>
      <c r="I217" s="1253"/>
      <c r="J217" s="1253"/>
      <c r="K217" s="1519"/>
      <c r="L217" s="1259"/>
      <c r="M217" s="1261"/>
      <c r="N217" s="1185"/>
      <c r="O217" s="1199"/>
      <c r="P217" s="1263"/>
      <c r="Q217" s="1266"/>
      <c r="R217" s="1267"/>
      <c r="S217" s="1255"/>
      <c r="T217" s="1270"/>
      <c r="U217" s="1271"/>
      <c r="V217" s="1274"/>
      <c r="W217" s="1275"/>
      <c r="X217" s="1274"/>
      <c r="Y217" s="1275"/>
      <c r="Z217" s="1274"/>
      <c r="AA217" s="1275"/>
      <c r="AB217" s="1227"/>
      <c r="AC217" s="1228"/>
      <c r="AD217" s="1228"/>
      <c r="AE217" s="1229"/>
      <c r="AF217" s="1220"/>
      <c r="AG217" s="1221"/>
      <c r="AH217" s="1221"/>
      <c r="AI217" s="1222"/>
      <c r="AJ217" s="1220"/>
      <c r="AK217" s="1221"/>
      <c r="AL217" s="1221"/>
      <c r="AM217" s="1222"/>
      <c r="AN217" s="1220"/>
      <c r="AO217" s="1221"/>
      <c r="AP217" s="1221"/>
      <c r="AQ217" s="1222"/>
      <c r="AR217" s="1243"/>
      <c r="AS217" s="1244"/>
      <c r="AT217" s="1244"/>
      <c r="AU217" s="1244"/>
      <c r="AV217" s="1245"/>
      <c r="AW217" s="1191"/>
      <c r="AX217" s="1192"/>
      <c r="AY217" s="1192"/>
      <c r="AZ217" s="1192"/>
      <c r="BA217" s="1192"/>
      <c r="BB217" s="1192"/>
      <c r="BC217" s="1193"/>
      <c r="BD217" s="1191"/>
      <c r="BE217" s="1192"/>
      <c r="BF217" s="1192"/>
      <c r="BG217" s="1192"/>
      <c r="BH217" s="1192"/>
      <c r="BI217" s="1192"/>
      <c r="BJ217" s="1193"/>
      <c r="BK217" s="1204"/>
      <c r="BL217" s="1214"/>
      <c r="BM217" s="1214"/>
      <c r="BN217" s="1214"/>
      <c r="BO217" s="1214"/>
      <c r="BP217" s="1215"/>
      <c r="BQ217" s="1204"/>
      <c r="BR217" s="1214"/>
      <c r="BS217" s="1214"/>
      <c r="BT217" s="1214"/>
      <c r="BU217" s="1214"/>
      <c r="BV217" s="1215"/>
      <c r="BW217" s="1102"/>
      <c r="BX217" s="1248"/>
      <c r="BY217" s="1248"/>
      <c r="BZ217" s="1248"/>
      <c r="CA217" s="1248"/>
      <c r="CB217" s="1216"/>
      <c r="CC217" s="1102"/>
      <c r="CD217" s="1101"/>
      <c r="CE217" s="1061"/>
      <c r="CF217" s="1061"/>
      <c r="CG217" s="1061"/>
      <c r="CH217" s="1061"/>
      <c r="CI217" s="1061"/>
      <c r="CJ217" s="1094"/>
      <c r="CK217" s="1186"/>
      <c r="CL217" s="1061"/>
      <c r="CM217" s="1061"/>
      <c r="CN217" s="1061"/>
      <c r="CO217" s="1061"/>
      <c r="CP217" s="1061"/>
      <c r="CQ217" s="1246"/>
      <c r="CR217" s="1078"/>
      <c r="CS217" s="1064"/>
      <c r="CT217" s="1080"/>
      <c r="CU217" s="1070"/>
      <c r="CV217" s="1071"/>
      <c r="CW217" s="1072"/>
      <c r="CX217" s="1208"/>
      <c r="CY217" s="1209"/>
      <c r="CZ217" s="1210"/>
      <c r="DA217" s="1224"/>
      <c r="DB217" s="1225"/>
      <c r="DC217" s="1225"/>
      <c r="DD217" s="1225"/>
      <c r="DE217" s="1497"/>
      <c r="DF217" s="1492"/>
      <c r="DG217" s="1224"/>
      <c r="DH217" s="1225"/>
      <c r="DI217" s="1225"/>
      <c r="DJ217" s="1497"/>
      <c r="DK217" s="1492"/>
      <c r="DL217" s="1224"/>
      <c r="DM217" s="1225"/>
      <c r="DN217" s="1225"/>
      <c r="DO217" s="1225"/>
      <c r="DP217" s="1497"/>
      <c r="DQ217" s="1492"/>
      <c r="DR217" s="1224"/>
      <c r="DS217" s="1225"/>
      <c r="DT217" s="1225"/>
      <c r="DU217" s="1225"/>
      <c r="DV217" s="1226"/>
      <c r="DW217" s="1026"/>
      <c r="DX217" s="865"/>
      <c r="DY217" s="865"/>
      <c r="DZ217" s="865"/>
      <c r="EA217" s="865"/>
      <c r="EB217" s="865"/>
      <c r="EC217" s="865"/>
      <c r="ED217" s="865"/>
      <c r="EE217" s="865"/>
      <c r="EF217" s="865"/>
      <c r="EG217" s="865"/>
      <c r="EH217" s="865"/>
      <c r="EI217" s="872"/>
      <c r="EJ217" s="862"/>
      <c r="EK217" s="862"/>
      <c r="EL217" s="865">
        <f>IF(OR(CU216=99.9,CU216=""),0,1)</f>
        <v>0</v>
      </c>
      <c r="EM217" s="865"/>
      <c r="EN217" s="865">
        <f>IF(入力3!AF112=" ",0,1)</f>
        <v>0</v>
      </c>
      <c r="EO217" s="865">
        <f>IF(EL217+EN217=0,0,1)</f>
        <v>0</v>
      </c>
      <c r="EP217" s="835"/>
      <c r="EQ217" s="835"/>
      <c r="ER217" s="835"/>
      <c r="ES217" s="835"/>
      <c r="ET217" s="835"/>
      <c r="EU217" s="835"/>
      <c r="EV217" s="835"/>
      <c r="EW217" s="835"/>
      <c r="EX217" s="835"/>
      <c r="EY217" s="835"/>
      <c r="EZ217" s="835"/>
      <c r="FA217" s="835"/>
      <c r="FB217" s="835"/>
      <c r="FC217" s="835"/>
      <c r="FD217" s="835"/>
      <c r="FE217" s="835"/>
      <c r="FF217" s="835"/>
      <c r="FG217" s="835"/>
      <c r="FH217" s="835"/>
      <c r="FI217" s="835"/>
      <c r="FJ217" s="835"/>
      <c r="FK217" s="835"/>
      <c r="FL217" s="835"/>
      <c r="FM217" s="835"/>
      <c r="FN217" s="835"/>
      <c r="FO217" s="835"/>
      <c r="FP217" s="835"/>
      <c r="FQ217" s="835"/>
      <c r="FR217" s="835"/>
      <c r="FS217" s="835"/>
      <c r="FT217" s="835"/>
      <c r="FU217" s="835"/>
      <c r="FV217" s="835"/>
      <c r="FW217" s="835"/>
      <c r="FX217" s="835"/>
      <c r="FY217" s="835"/>
      <c r="FZ217" s="835"/>
      <c r="GA217" s="835"/>
      <c r="GB217" s="835"/>
      <c r="GC217" s="835"/>
      <c r="GD217" s="835"/>
      <c r="GE217" s="835"/>
      <c r="GF217" s="835"/>
      <c r="GG217" s="835"/>
      <c r="GH217" s="835"/>
      <c r="GI217" s="835"/>
    </row>
    <row r="218" spans="1:191" s="51" customFormat="1" ht="13.5" customHeight="1">
      <c r="A218" s="893"/>
      <c r="B218" s="893"/>
      <c r="C218" s="89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1028"/>
      <c r="CQ218" s="1028"/>
      <c r="CR218" s="1028"/>
      <c r="CS218" s="1028"/>
      <c r="CT218" s="1028"/>
      <c r="CU218" s="1028"/>
      <c r="CV218" s="1028"/>
      <c r="CW218" s="1028"/>
      <c r="CX218" s="1028"/>
      <c r="CY218" s="1028"/>
      <c r="CZ218" s="1028"/>
      <c r="DA218" s="138"/>
      <c r="DB218" s="138"/>
      <c r="DC218" s="138"/>
      <c r="DD218" s="138"/>
      <c r="DE218" s="138"/>
      <c r="DF218" s="138"/>
      <c r="DG218" s="138"/>
      <c r="DH218" s="138"/>
      <c r="DI218" s="138"/>
      <c r="DJ218" s="138"/>
      <c r="DK218" s="138"/>
      <c r="DL218" s="138"/>
      <c r="DM218" s="138"/>
      <c r="DN218" s="138"/>
      <c r="DO218" s="138"/>
      <c r="DP218" s="138"/>
      <c r="DQ218" s="1027"/>
      <c r="DR218" s="1029"/>
      <c r="DS218" s="731"/>
      <c r="DX218" s="836"/>
      <c r="DY218" s="836"/>
      <c r="DZ218" s="836"/>
      <c r="EA218" s="836"/>
      <c r="EB218" s="836"/>
      <c r="EC218" s="836"/>
      <c r="ED218" s="836"/>
      <c r="EE218" s="836"/>
      <c r="EF218" s="836"/>
      <c r="EG218" s="836"/>
      <c r="EH218" s="836"/>
      <c r="EI218" s="836"/>
      <c r="EJ218" s="836"/>
      <c r="EK218" s="836"/>
      <c r="EL218" s="836"/>
      <c r="EM218" s="836"/>
      <c r="EN218" s="836"/>
      <c r="EO218" s="836"/>
      <c r="EP218" s="836"/>
      <c r="EQ218" s="836"/>
      <c r="ER218" s="836"/>
      <c r="ES218" s="836"/>
      <c r="ET218" s="836"/>
      <c r="EU218" s="836"/>
      <c r="EV218" s="836"/>
      <c r="EW218" s="836"/>
      <c r="EX218" s="836"/>
      <c r="EY218" s="836"/>
      <c r="EZ218" s="836"/>
      <c r="FA218" s="836"/>
      <c r="FB218" s="836"/>
      <c r="FC218" s="836"/>
      <c r="FD218" s="836"/>
      <c r="FE218" s="836"/>
      <c r="FF218" s="836"/>
      <c r="FG218" s="836"/>
      <c r="FH218" s="836"/>
      <c r="FI218" s="836"/>
      <c r="FJ218" s="836"/>
      <c r="FK218" s="836"/>
      <c r="FL218" s="836"/>
      <c r="FM218" s="836"/>
      <c r="FN218" s="836"/>
      <c r="FO218" s="836"/>
      <c r="FP218" s="836"/>
      <c r="FQ218" s="836"/>
      <c r="FR218" s="836"/>
      <c r="FS218" s="836"/>
      <c r="FT218" s="836"/>
      <c r="FU218" s="836"/>
      <c r="FV218" s="836"/>
      <c r="FW218" s="836"/>
      <c r="FX218" s="836"/>
      <c r="FY218" s="836"/>
      <c r="FZ218" s="836"/>
      <c r="GA218" s="836"/>
      <c r="GB218" s="836"/>
      <c r="GC218" s="836"/>
      <c r="GD218" s="836"/>
      <c r="GE218" s="836"/>
      <c r="GF218" s="836"/>
      <c r="GG218" s="836"/>
      <c r="GH218" s="836"/>
      <c r="GI218" s="836"/>
    </row>
    <row r="219" spans="1:191" s="733" customFormat="1" ht="13.5" customHeight="1">
      <c r="A219" s="401"/>
      <c r="B219" s="401"/>
      <c r="C219" s="401"/>
      <c r="F219" s="44"/>
      <c r="G219" s="44"/>
      <c r="H219" s="44"/>
      <c r="I219" s="44"/>
      <c r="J219" s="44"/>
      <c r="K219" s="44"/>
      <c r="L219" s="44"/>
      <c r="M219" s="52" t="s">
        <v>120</v>
      </c>
      <c r="N219" s="52"/>
      <c r="O219" s="52"/>
      <c r="P219" s="52" t="s">
        <v>121</v>
      </c>
      <c r="Q219" s="51"/>
      <c r="R219" s="51"/>
      <c r="S219" s="89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90"/>
      <c r="DE219" s="490" t="s">
        <v>498</v>
      </c>
      <c r="DF219" s="490" t="s">
        <v>499</v>
      </c>
      <c r="DG219" s="490"/>
      <c r="DH219" s="490"/>
      <c r="DI219" s="490"/>
      <c r="DJ219" s="490"/>
      <c r="DK219" s="490"/>
      <c r="DL219" s="490"/>
      <c r="DM219" s="490"/>
      <c r="DN219" s="490"/>
      <c r="DO219" s="490"/>
      <c r="DP219" s="44"/>
      <c r="DQ219" s="1027"/>
      <c r="DR219" s="1029"/>
      <c r="DS219" s="731"/>
      <c r="DT219" s="44"/>
      <c r="DU219" s="44"/>
      <c r="DV219" s="44"/>
      <c r="DW219" s="44"/>
      <c r="DX219" s="835"/>
      <c r="DY219" s="837"/>
      <c r="DZ219" s="837"/>
      <c r="EA219" s="837"/>
      <c r="EB219" s="837"/>
      <c r="EC219" s="837"/>
      <c r="ED219" s="837"/>
      <c r="EE219" s="837"/>
      <c r="EF219" s="837"/>
      <c r="EG219" s="837"/>
      <c r="EH219" s="837"/>
      <c r="EI219" s="837"/>
      <c r="EJ219" s="837"/>
      <c r="EK219" s="837"/>
      <c r="EL219" s="837"/>
      <c r="EM219" s="837"/>
      <c r="EN219" s="837"/>
      <c r="EO219" s="837"/>
      <c r="EP219" s="837"/>
      <c r="EQ219" s="837"/>
      <c r="ER219" s="837"/>
      <c r="ES219" s="837"/>
      <c r="ET219" s="837"/>
      <c r="EU219" s="837"/>
      <c r="EV219" s="837"/>
      <c r="EW219" s="837"/>
      <c r="EX219" s="837"/>
      <c r="EY219" s="837"/>
      <c r="EZ219" s="837"/>
      <c r="FA219" s="837"/>
      <c r="FB219" s="837"/>
      <c r="FC219" s="837"/>
      <c r="FD219" s="837"/>
      <c r="FE219" s="837"/>
      <c r="FF219" s="837"/>
      <c r="FG219" s="837"/>
      <c r="FH219" s="837"/>
      <c r="FI219" s="837"/>
      <c r="FJ219" s="837"/>
      <c r="FK219" s="837"/>
      <c r="FL219" s="837"/>
      <c r="FM219" s="837"/>
      <c r="FN219" s="837"/>
      <c r="FO219" s="837"/>
      <c r="FP219" s="837"/>
      <c r="FQ219" s="837"/>
      <c r="FR219" s="837"/>
      <c r="FS219" s="837"/>
      <c r="FT219" s="837"/>
      <c r="FU219" s="837"/>
      <c r="FV219" s="837"/>
      <c r="FW219" s="837"/>
      <c r="FX219" s="837"/>
      <c r="FY219" s="837"/>
      <c r="FZ219" s="837"/>
      <c r="GA219" s="837"/>
      <c r="GB219" s="837"/>
      <c r="GC219" s="837"/>
      <c r="GD219" s="837"/>
      <c r="GE219" s="837"/>
      <c r="GF219" s="837"/>
      <c r="GG219" s="837"/>
      <c r="GH219" s="837"/>
      <c r="GI219" s="837"/>
    </row>
    <row r="220" spans="1:191" ht="13.5" customHeight="1">
      <c r="M220" s="51"/>
      <c r="N220" s="51"/>
      <c r="O220" s="51"/>
      <c r="P220" s="52" t="s">
        <v>486</v>
      </c>
      <c r="Q220" s="51"/>
      <c r="R220" s="51"/>
      <c r="S220" s="894"/>
      <c r="DD220" s="490"/>
      <c r="DE220" s="490">
        <v>8</v>
      </c>
      <c r="DF220" s="490">
        <v>9</v>
      </c>
      <c r="DG220" s="490"/>
      <c r="DH220" s="490"/>
      <c r="DI220" s="490"/>
      <c r="DJ220" s="490"/>
      <c r="DK220" s="490"/>
      <c r="DL220" s="490"/>
      <c r="DM220" s="490"/>
      <c r="DN220" s="490"/>
      <c r="DO220" s="490"/>
      <c r="DR220" s="1029"/>
      <c r="DS220" s="731"/>
    </row>
    <row r="221" spans="1:191" ht="13.5" customHeight="1">
      <c r="M221" s="51"/>
      <c r="N221" s="51"/>
      <c r="O221" s="51"/>
      <c r="P221" s="52" t="s">
        <v>487</v>
      </c>
      <c r="Q221" s="52"/>
      <c r="R221" s="52"/>
      <c r="S221" s="894"/>
      <c r="DD221" s="490"/>
      <c r="DE221" s="490">
        <v>9</v>
      </c>
      <c r="DF221" s="490">
        <v>10</v>
      </c>
      <c r="DG221" s="490"/>
      <c r="DH221" s="490"/>
      <c r="DI221" s="490"/>
      <c r="DJ221" s="490"/>
      <c r="DK221" s="490"/>
      <c r="DL221" s="490"/>
      <c r="DM221" s="490"/>
      <c r="DN221" s="490"/>
      <c r="DO221" s="490"/>
      <c r="DR221" s="1029"/>
      <c r="DS221" s="731"/>
    </row>
    <row r="222" spans="1:191" ht="13.5" customHeight="1">
      <c r="DD222" s="490"/>
      <c r="DE222" s="490"/>
      <c r="DF222" s="490"/>
      <c r="DG222" s="490"/>
      <c r="DH222" s="490"/>
      <c r="DI222" s="490"/>
      <c r="DJ222" s="490"/>
      <c r="DK222" s="490"/>
      <c r="DL222" s="490"/>
      <c r="DM222" s="490"/>
      <c r="DN222" s="490"/>
      <c r="DO222" s="490"/>
      <c r="DR222" s="1029"/>
      <c r="DS222" s="731"/>
    </row>
    <row r="223" spans="1:191" ht="13.5" customHeight="1">
      <c r="DR223" s="1029"/>
      <c r="DS223" s="731"/>
    </row>
    <row r="224" spans="1:191" ht="13.5" customHeight="1">
      <c r="DR224" s="1029"/>
    </row>
    <row r="225" spans="1:123" ht="56.25" customHeight="1">
      <c r="A225" s="44"/>
      <c r="B225" s="44"/>
      <c r="C225" s="44"/>
    </row>
    <row r="226" spans="1:123" ht="33.75" customHeight="1">
      <c r="A226" s="44"/>
      <c r="B226" s="44"/>
      <c r="C226" s="44"/>
      <c r="DS226" s="1030" t="s">
        <v>389</v>
      </c>
    </row>
    <row r="227" spans="1:123" ht="56.25" customHeight="1">
      <c r="A227" s="44"/>
      <c r="B227" s="44"/>
      <c r="C227" s="44"/>
      <c r="DS227" s="1030" t="s">
        <v>432</v>
      </c>
    </row>
    <row r="228" spans="1:123" ht="56.25" customHeight="1">
      <c r="A228" s="44"/>
      <c r="B228" s="44"/>
      <c r="C228" s="44"/>
    </row>
  </sheetData>
  <sheetProtection password="CAFA" sheet="1" selectLockedCells="1"/>
  <mergeCells count="7000">
    <mergeCell ref="R5:V5"/>
    <mergeCell ref="R6:V8"/>
    <mergeCell ref="R9:V9"/>
    <mergeCell ref="CB214:CB215"/>
    <mergeCell ref="BW216:BW217"/>
    <mergeCell ref="BX216:BX217"/>
    <mergeCell ref="BY216:BY217"/>
    <mergeCell ref="BZ216:BZ217"/>
    <mergeCell ref="CA216:CA217"/>
    <mergeCell ref="CB216:CB217"/>
    <mergeCell ref="CB200:CB201"/>
    <mergeCell ref="BW202:BW203"/>
    <mergeCell ref="BX202:BX203"/>
    <mergeCell ref="BY202:BY203"/>
    <mergeCell ref="BZ202:BZ203"/>
    <mergeCell ref="CA202:CA203"/>
    <mergeCell ref="CB202:CB203"/>
    <mergeCell ref="BW204:BW205"/>
    <mergeCell ref="BX204:BX205"/>
    <mergeCell ref="BY204:BY205"/>
    <mergeCell ref="BZ204:BZ205"/>
    <mergeCell ref="CA204:CA205"/>
    <mergeCell ref="CB204:CB205"/>
    <mergeCell ref="BW206:BW207"/>
    <mergeCell ref="BX206:BX207"/>
    <mergeCell ref="BY206:BY207"/>
    <mergeCell ref="CA192:CA193"/>
    <mergeCell ref="CB192:CB193"/>
    <mergeCell ref="BW194:BW195"/>
    <mergeCell ref="BX194:BX195"/>
    <mergeCell ref="BY194:BY195"/>
    <mergeCell ref="BZ194:BZ195"/>
    <mergeCell ref="CA194:CA195"/>
    <mergeCell ref="CB194:CB195"/>
    <mergeCell ref="BW196:BW197"/>
    <mergeCell ref="BX196:BX197"/>
    <mergeCell ref="BY196:BY197"/>
    <mergeCell ref="BZ196:BZ197"/>
    <mergeCell ref="CA196:CA197"/>
    <mergeCell ref="CB196:CB197"/>
    <mergeCell ref="BY212:BY213"/>
    <mergeCell ref="BZ212:BZ213"/>
    <mergeCell ref="CA212:CA213"/>
    <mergeCell ref="CB212:CB213"/>
    <mergeCell ref="CA200:CA201"/>
    <mergeCell ref="CB180:CB181"/>
    <mergeCell ref="BW182:BW183"/>
    <mergeCell ref="BX182:BX183"/>
    <mergeCell ref="BY182:BY183"/>
    <mergeCell ref="BZ182:BZ183"/>
    <mergeCell ref="CA182:CA183"/>
    <mergeCell ref="CB182:CB183"/>
    <mergeCell ref="BW186:BW187"/>
    <mergeCell ref="BX186:BX187"/>
    <mergeCell ref="BY186:BY187"/>
    <mergeCell ref="BZ186:BZ187"/>
    <mergeCell ref="CA186:CA187"/>
    <mergeCell ref="CB186:CB187"/>
    <mergeCell ref="BW188:BW189"/>
    <mergeCell ref="BX188:BX189"/>
    <mergeCell ref="BY188:BY189"/>
    <mergeCell ref="BZ188:BZ189"/>
    <mergeCell ref="CA188:CA189"/>
    <mergeCell ref="CB188:CB189"/>
    <mergeCell ref="BX166:BX167"/>
    <mergeCell ref="BY166:BY167"/>
    <mergeCell ref="BZ166:BZ167"/>
    <mergeCell ref="CA166:CA167"/>
    <mergeCell ref="CB166:CB167"/>
    <mergeCell ref="BW168:BW169"/>
    <mergeCell ref="BX168:BX169"/>
    <mergeCell ref="BY168:BY169"/>
    <mergeCell ref="BZ168:BZ169"/>
    <mergeCell ref="CA168:CA169"/>
    <mergeCell ref="CB168:CB169"/>
    <mergeCell ref="BW170:BW171"/>
    <mergeCell ref="BX170:BX171"/>
    <mergeCell ref="BY170:BY171"/>
    <mergeCell ref="BZ170:BZ171"/>
    <mergeCell ref="CA170:CA171"/>
    <mergeCell ref="CB170:CB171"/>
    <mergeCell ref="BW162:BW163"/>
    <mergeCell ref="BX162:BX163"/>
    <mergeCell ref="BY162:BY163"/>
    <mergeCell ref="BZ162:BZ163"/>
    <mergeCell ref="CA162:CA163"/>
    <mergeCell ref="CB162:CB163"/>
    <mergeCell ref="BW164:BW165"/>
    <mergeCell ref="BX164:BX165"/>
    <mergeCell ref="BY164:BY165"/>
    <mergeCell ref="BZ164:BZ165"/>
    <mergeCell ref="CA164:CA165"/>
    <mergeCell ref="CB164:CB165"/>
    <mergeCell ref="BX160:BX161"/>
    <mergeCell ref="BY160:BY161"/>
    <mergeCell ref="BZ160:BZ161"/>
    <mergeCell ref="CA160:CA161"/>
    <mergeCell ref="CB160:CB161"/>
    <mergeCell ref="BW140:BW141"/>
    <mergeCell ref="BX140:BX141"/>
    <mergeCell ref="BY140:BY141"/>
    <mergeCell ref="BZ140:BZ141"/>
    <mergeCell ref="CA140:CA141"/>
    <mergeCell ref="CB140:CB141"/>
    <mergeCell ref="BX142:BX143"/>
    <mergeCell ref="BY142:BY143"/>
    <mergeCell ref="BZ142:BZ143"/>
    <mergeCell ref="CA142:CA143"/>
    <mergeCell ref="CB142:CB143"/>
    <mergeCell ref="CA156:CA157"/>
    <mergeCell ref="CB156:CB157"/>
    <mergeCell ref="BW158:BW159"/>
    <mergeCell ref="BX158:BX159"/>
    <mergeCell ref="BY158:BY159"/>
    <mergeCell ref="BZ158:BZ159"/>
    <mergeCell ref="CA158:CA159"/>
    <mergeCell ref="CB158:CB159"/>
    <mergeCell ref="BW120:BW121"/>
    <mergeCell ref="BX120:BX121"/>
    <mergeCell ref="BY120:BY121"/>
    <mergeCell ref="BZ120:BZ121"/>
    <mergeCell ref="CA120:CA121"/>
    <mergeCell ref="CB120:CB121"/>
    <mergeCell ref="BW114:BW115"/>
    <mergeCell ref="BX114:BX115"/>
    <mergeCell ref="BY114:BY115"/>
    <mergeCell ref="BZ114:BZ115"/>
    <mergeCell ref="CA114:CA115"/>
    <mergeCell ref="CB114:CB115"/>
    <mergeCell ref="BY110:BY111"/>
    <mergeCell ref="BZ110:BZ111"/>
    <mergeCell ref="CA110:CA111"/>
    <mergeCell ref="CB110:CB111"/>
    <mergeCell ref="BW110:BW111"/>
    <mergeCell ref="BX110:BX111"/>
    <mergeCell ref="BZ84:BZ85"/>
    <mergeCell ref="CA84:CA85"/>
    <mergeCell ref="CB84:CB85"/>
    <mergeCell ref="BW86:BW87"/>
    <mergeCell ref="BX86:BX87"/>
    <mergeCell ref="BY86:BY87"/>
    <mergeCell ref="BZ86:BZ87"/>
    <mergeCell ref="CA86:CA87"/>
    <mergeCell ref="CB86:CB87"/>
    <mergeCell ref="BW106:BW107"/>
    <mergeCell ref="BX106:BX107"/>
    <mergeCell ref="BY106:BY107"/>
    <mergeCell ref="BZ106:BZ107"/>
    <mergeCell ref="CA106:CA107"/>
    <mergeCell ref="CB106:CB107"/>
    <mergeCell ref="BW108:BW109"/>
    <mergeCell ref="BX108:BX109"/>
    <mergeCell ref="BY108:BY109"/>
    <mergeCell ref="BZ108:BZ109"/>
    <mergeCell ref="CA108:CA109"/>
    <mergeCell ref="CB108:CB109"/>
    <mergeCell ref="BW90:BW91"/>
    <mergeCell ref="BX92:BX93"/>
    <mergeCell ref="BY92:BY93"/>
    <mergeCell ref="BZ92:BZ93"/>
    <mergeCell ref="CA92:CA93"/>
    <mergeCell ref="CB92:CB93"/>
    <mergeCell ref="CB90:CB91"/>
    <mergeCell ref="CB70:CB71"/>
    <mergeCell ref="BW60:BW61"/>
    <mergeCell ref="BY60:BY61"/>
    <mergeCell ref="BZ76:BZ77"/>
    <mergeCell ref="CA76:CA77"/>
    <mergeCell ref="CB76:CB77"/>
    <mergeCell ref="BW78:BW79"/>
    <mergeCell ref="BX78:BX79"/>
    <mergeCell ref="BY78:BY79"/>
    <mergeCell ref="BZ78:BZ79"/>
    <mergeCell ref="CA78:CA79"/>
    <mergeCell ref="CB78:CB79"/>
    <mergeCell ref="BW80:BW81"/>
    <mergeCell ref="BX80:BX81"/>
    <mergeCell ref="BY80:BY81"/>
    <mergeCell ref="BZ80:BZ81"/>
    <mergeCell ref="CA80:CA81"/>
    <mergeCell ref="CB80:CB81"/>
    <mergeCell ref="BX60:BX61"/>
    <mergeCell ref="CN212:CN213"/>
    <mergeCell ref="BY58:BY59"/>
    <mergeCell ref="BZ48:BZ49"/>
    <mergeCell ref="BW62:BW63"/>
    <mergeCell ref="BX62:BX63"/>
    <mergeCell ref="BY62:BY63"/>
    <mergeCell ref="BZ62:BZ63"/>
    <mergeCell ref="CA62:CA63"/>
    <mergeCell ref="CB62:CB63"/>
    <mergeCell ref="BW64:BW65"/>
    <mergeCell ref="BX64:BX65"/>
    <mergeCell ref="BY64:BY65"/>
    <mergeCell ref="BZ64:BZ65"/>
    <mergeCell ref="CA64:CA65"/>
    <mergeCell ref="CB64:CB65"/>
    <mergeCell ref="BW54:BW55"/>
    <mergeCell ref="BW72:BW73"/>
    <mergeCell ref="BX72:BX73"/>
    <mergeCell ref="BY72:BY73"/>
    <mergeCell ref="BZ72:BZ73"/>
    <mergeCell ref="CA72:CA73"/>
    <mergeCell ref="CB72:CB73"/>
    <mergeCell ref="BX68:BX69"/>
    <mergeCell ref="BY68:BY69"/>
    <mergeCell ref="BZ68:BZ69"/>
    <mergeCell ref="CA68:CA69"/>
    <mergeCell ref="CB68:CB69"/>
    <mergeCell ref="BW70:BW71"/>
    <mergeCell ref="BX70:BX71"/>
    <mergeCell ref="BY70:BY71"/>
    <mergeCell ref="BZ70:BZ71"/>
    <mergeCell ref="CA70:CA71"/>
    <mergeCell ref="DR214:DV215"/>
    <mergeCell ref="CO216:CO217"/>
    <mergeCell ref="BZ60:BZ61"/>
    <mergeCell ref="CA60:CA61"/>
    <mergeCell ref="CB60:CB61"/>
    <mergeCell ref="CQ216:CQ217"/>
    <mergeCell ref="CR216:CR217"/>
    <mergeCell ref="CS216:CS217"/>
    <mergeCell ref="CT216:CT217"/>
    <mergeCell ref="BX54:BX55"/>
    <mergeCell ref="BY54:BY55"/>
    <mergeCell ref="BZ54:BZ55"/>
    <mergeCell ref="CA54:CA55"/>
    <mergeCell ref="CB54:CB55"/>
    <mergeCell ref="BW15:CB15"/>
    <mergeCell ref="BW18:BW19"/>
    <mergeCell ref="BX18:BX19"/>
    <mergeCell ref="BY18:BY19"/>
    <mergeCell ref="BZ18:BZ19"/>
    <mergeCell ref="CA18:CA19"/>
    <mergeCell ref="CB18:CB19"/>
    <mergeCell ref="BW20:BW21"/>
    <mergeCell ref="BX20:BX21"/>
    <mergeCell ref="BY20:BY21"/>
    <mergeCell ref="BZ20:BZ21"/>
    <mergeCell ref="CA20:CA21"/>
    <mergeCell ref="CB20:CB21"/>
    <mergeCell ref="BW22:BW23"/>
    <mergeCell ref="BX22:BX23"/>
    <mergeCell ref="BY22:BY23"/>
    <mergeCell ref="BZ22:BZ23"/>
    <mergeCell ref="CA22:CA23"/>
    <mergeCell ref="DR216:DV217"/>
    <mergeCell ref="AB217:AE217"/>
    <mergeCell ref="AW216:BC217"/>
    <mergeCell ref="BD216:BJ217"/>
    <mergeCell ref="BK216:BK217"/>
    <mergeCell ref="BL216:BL217"/>
    <mergeCell ref="BM216:BM217"/>
    <mergeCell ref="BN216:BN217"/>
    <mergeCell ref="BO216:BO217"/>
    <mergeCell ref="BP216:BP217"/>
    <mergeCell ref="BQ216:BQ217"/>
    <mergeCell ref="BR216:BR217"/>
    <mergeCell ref="BS216:BS217"/>
    <mergeCell ref="BT216:BT217"/>
    <mergeCell ref="BU216:BU217"/>
    <mergeCell ref="BV216:BV217"/>
    <mergeCell ref="AN216:AQ217"/>
    <mergeCell ref="AR216:AV217"/>
    <mergeCell ref="AF216:AI217"/>
    <mergeCell ref="AJ216:AM217"/>
    <mergeCell ref="CM216:CM217"/>
    <mergeCell ref="CN216:CN217"/>
    <mergeCell ref="CP216:CP217"/>
    <mergeCell ref="CK216:CK217"/>
    <mergeCell ref="CL216:CL217"/>
    <mergeCell ref="CC216:CC217"/>
    <mergeCell ref="CF216:CF217"/>
    <mergeCell ref="CG216:CG217"/>
    <mergeCell ref="AB216:AE216"/>
    <mergeCell ref="CX216:CZ217"/>
    <mergeCell ref="DA216:DE217"/>
    <mergeCell ref="DF216:DF217"/>
    <mergeCell ref="DG216:DJ217"/>
    <mergeCell ref="DK216:DK217"/>
    <mergeCell ref="DL216:DP217"/>
    <mergeCell ref="DQ216:DQ217"/>
    <mergeCell ref="CS214:CS215"/>
    <mergeCell ref="DF214:DF215"/>
    <mergeCell ref="DG214:DJ215"/>
    <mergeCell ref="DK214:DK215"/>
    <mergeCell ref="DL214:DP215"/>
    <mergeCell ref="CO214:CO215"/>
    <mergeCell ref="CP214:CP215"/>
    <mergeCell ref="AW214:BC215"/>
    <mergeCell ref="BP214:BP215"/>
    <mergeCell ref="BQ214:BQ215"/>
    <mergeCell ref="BR214:BR215"/>
    <mergeCell ref="BS214:BS215"/>
    <mergeCell ref="CU216:CW217"/>
    <mergeCell ref="CM214:CM215"/>
    <mergeCell ref="CN214:CN215"/>
    <mergeCell ref="CH214:CH215"/>
    <mergeCell ref="BV214:BV215"/>
    <mergeCell ref="CK214:CK215"/>
    <mergeCell ref="CL214:CL215"/>
    <mergeCell ref="BM214:BM215"/>
    <mergeCell ref="BN214:BN215"/>
    <mergeCell ref="CC214:CC215"/>
    <mergeCell ref="CE216:CE217"/>
    <mergeCell ref="CD216:CD217"/>
    <mergeCell ref="BK214:BK215"/>
    <mergeCell ref="BL214:BL215"/>
    <mergeCell ref="BW24:BW25"/>
    <mergeCell ref="BX24:BX25"/>
    <mergeCell ref="BY24:BY25"/>
    <mergeCell ref="BZ24:BZ25"/>
    <mergeCell ref="CA24:CA25"/>
    <mergeCell ref="CB24:CB25"/>
    <mergeCell ref="BW26:BW27"/>
    <mergeCell ref="BX26:BX27"/>
    <mergeCell ref="BY26:BY27"/>
    <mergeCell ref="BZ26:BZ27"/>
    <mergeCell ref="CA26:CA27"/>
    <mergeCell ref="CB26:CB27"/>
    <mergeCell ref="BW28:BW29"/>
    <mergeCell ref="BX28:BX29"/>
    <mergeCell ref="CD214:CD215"/>
    <mergeCell ref="CE214:CE215"/>
    <mergeCell ref="CF214:CF215"/>
    <mergeCell ref="BY50:BY51"/>
    <mergeCell ref="BZ50:BZ51"/>
    <mergeCell ref="BZ214:BZ215"/>
    <mergeCell ref="CA214:CA215"/>
    <mergeCell ref="CC212:CC213"/>
    <mergeCell ref="CD212:CD213"/>
    <mergeCell ref="BX214:BX215"/>
    <mergeCell ref="BY214:BY215"/>
    <mergeCell ref="CE212:CE213"/>
    <mergeCell ref="CF212:CF213"/>
    <mergeCell ref="BW210:BW211"/>
    <mergeCell ref="BX210:BX211"/>
    <mergeCell ref="BY210:BY211"/>
    <mergeCell ref="BZ210:BZ211"/>
    <mergeCell ref="CC204:CC205"/>
    <mergeCell ref="BU212:BU213"/>
    <mergeCell ref="BV212:BV213"/>
    <mergeCell ref="AJ214:AM215"/>
    <mergeCell ref="AN214:AQ215"/>
    <mergeCell ref="AR214:AV215"/>
    <mergeCell ref="A216:A217"/>
    <mergeCell ref="B216:B217"/>
    <mergeCell ref="C216:C217"/>
    <mergeCell ref="D216:J217"/>
    <mergeCell ref="S216:S217"/>
    <mergeCell ref="K216:K217"/>
    <mergeCell ref="L216:L217"/>
    <mergeCell ref="M216:M217"/>
    <mergeCell ref="N216:N217"/>
    <mergeCell ref="O216:O217"/>
    <mergeCell ref="P216:P217"/>
    <mergeCell ref="Q216:R217"/>
    <mergeCell ref="T216:U217"/>
    <mergeCell ref="V216:W217"/>
    <mergeCell ref="X216:Y217"/>
    <mergeCell ref="Z216:AA217"/>
    <mergeCell ref="C214:C215"/>
    <mergeCell ref="D214:J215"/>
    <mergeCell ref="AB215:AE215"/>
    <mergeCell ref="S214:S215"/>
    <mergeCell ref="K214:K215"/>
    <mergeCell ref="L214:L215"/>
    <mergeCell ref="M214:M215"/>
    <mergeCell ref="N214:N215"/>
    <mergeCell ref="O214:O215"/>
    <mergeCell ref="P214:P215"/>
    <mergeCell ref="Q214:R215"/>
    <mergeCell ref="T214:U215"/>
    <mergeCell ref="V214:W215"/>
    <mergeCell ref="X214:Y215"/>
    <mergeCell ref="Z214:AA215"/>
    <mergeCell ref="M212:M213"/>
    <mergeCell ref="N212:N213"/>
    <mergeCell ref="O212:O213"/>
    <mergeCell ref="BT214:BT215"/>
    <mergeCell ref="BU214:BU215"/>
    <mergeCell ref="CQ214:CQ215"/>
    <mergeCell ref="CR214:CR215"/>
    <mergeCell ref="DK212:DK213"/>
    <mergeCell ref="DL212:DP213"/>
    <mergeCell ref="DQ212:DQ213"/>
    <mergeCell ref="DR212:DV213"/>
    <mergeCell ref="AB213:AE213"/>
    <mergeCell ref="BO212:BO213"/>
    <mergeCell ref="BP212:BP213"/>
    <mergeCell ref="BQ212:BQ213"/>
    <mergeCell ref="BR212:BR213"/>
    <mergeCell ref="BS212:BS213"/>
    <mergeCell ref="AB214:AE214"/>
    <mergeCell ref="BD214:BJ215"/>
    <mergeCell ref="BO214:BO215"/>
    <mergeCell ref="CT214:CT215"/>
    <mergeCell ref="CH212:CH213"/>
    <mergeCell ref="CI212:CI213"/>
    <mergeCell ref="CJ212:CJ213"/>
    <mergeCell ref="CU214:CW215"/>
    <mergeCell ref="CG214:CG215"/>
    <mergeCell ref="CX214:CZ215"/>
    <mergeCell ref="DA214:DE215"/>
    <mergeCell ref="AF214:AI215"/>
    <mergeCell ref="CG212:CG213"/>
    <mergeCell ref="BW212:BW213"/>
    <mergeCell ref="CK212:CK213"/>
    <mergeCell ref="CL212:CL213"/>
    <mergeCell ref="CM212:CM213"/>
    <mergeCell ref="DQ214:DQ215"/>
    <mergeCell ref="DQ210:DQ211"/>
    <mergeCell ref="DR210:DV211"/>
    <mergeCell ref="DF212:DF213"/>
    <mergeCell ref="DG212:DJ213"/>
    <mergeCell ref="CO210:CO211"/>
    <mergeCell ref="CP210:CP211"/>
    <mergeCell ref="CQ210:CQ211"/>
    <mergeCell ref="CR210:CR211"/>
    <mergeCell ref="CO212:CO213"/>
    <mergeCell ref="CP212:CP213"/>
    <mergeCell ref="CQ212:CQ213"/>
    <mergeCell ref="CR212:CR213"/>
    <mergeCell ref="CS210:CS211"/>
    <mergeCell ref="CT210:CT211"/>
    <mergeCell ref="CX210:CZ211"/>
    <mergeCell ref="DA210:DE211"/>
    <mergeCell ref="DF210:DF211"/>
    <mergeCell ref="CU212:CW213"/>
    <mergeCell ref="DK210:DK211"/>
    <mergeCell ref="DL210:DP211"/>
    <mergeCell ref="DG210:DJ211"/>
    <mergeCell ref="CS212:CS213"/>
    <mergeCell ref="CT212:CT213"/>
    <mergeCell ref="CX212:CZ213"/>
    <mergeCell ref="DA212:DE213"/>
    <mergeCell ref="BX212:BX213"/>
    <mergeCell ref="BW214:BW215"/>
    <mergeCell ref="CI214:CI215"/>
    <mergeCell ref="CJ214:CJ215"/>
    <mergeCell ref="BN210:BN211"/>
    <mergeCell ref="A210:A211"/>
    <mergeCell ref="B210:B211"/>
    <mergeCell ref="C210:C211"/>
    <mergeCell ref="BT212:BT213"/>
    <mergeCell ref="BT210:BT211"/>
    <mergeCell ref="BU210:BU211"/>
    <mergeCell ref="BV210:BV211"/>
    <mergeCell ref="A214:A215"/>
    <mergeCell ref="B214:B215"/>
    <mergeCell ref="AN212:AQ213"/>
    <mergeCell ref="AR212:AV213"/>
    <mergeCell ref="AW212:BC213"/>
    <mergeCell ref="BD212:BJ213"/>
    <mergeCell ref="BK212:BK213"/>
    <mergeCell ref="BL212:BL213"/>
    <mergeCell ref="BM212:BM213"/>
    <mergeCell ref="BN212:BN213"/>
    <mergeCell ref="D210:J211"/>
    <mergeCell ref="S210:S211"/>
    <mergeCell ref="K210:K211"/>
    <mergeCell ref="L210:L211"/>
    <mergeCell ref="M210:M211"/>
    <mergeCell ref="N210:N211"/>
    <mergeCell ref="O210:O211"/>
    <mergeCell ref="P210:P211"/>
    <mergeCell ref="Q210:R211"/>
    <mergeCell ref="T210:U211"/>
    <mergeCell ref="V210:W211"/>
    <mergeCell ref="X210:Y211"/>
    <mergeCell ref="Z210:AA211"/>
    <mergeCell ref="AB210:AE210"/>
    <mergeCell ref="AB211:AE211"/>
    <mergeCell ref="A212:A213"/>
    <mergeCell ref="B212:B213"/>
    <mergeCell ref="C212:C213"/>
    <mergeCell ref="D212:J213"/>
    <mergeCell ref="S212:S213"/>
    <mergeCell ref="K212:K213"/>
    <mergeCell ref="L212:L213"/>
    <mergeCell ref="AF210:AI211"/>
    <mergeCell ref="AJ210:AM211"/>
    <mergeCell ref="AN210:AQ211"/>
    <mergeCell ref="AR210:AV211"/>
    <mergeCell ref="AW210:BC211"/>
    <mergeCell ref="BD210:BJ211"/>
    <mergeCell ref="BK210:BK211"/>
    <mergeCell ref="BL210:BL211"/>
    <mergeCell ref="BM210:BM211"/>
    <mergeCell ref="P212:P213"/>
    <mergeCell ref="Q212:R213"/>
    <mergeCell ref="T212:U213"/>
    <mergeCell ref="V212:W213"/>
    <mergeCell ref="X212:Y213"/>
    <mergeCell ref="Z212:AA213"/>
    <mergeCell ref="AB212:AE212"/>
    <mergeCell ref="AF212:AI213"/>
    <mergeCell ref="AJ212:AM213"/>
    <mergeCell ref="CT208:CT209"/>
    <mergeCell ref="CX208:CZ209"/>
    <mergeCell ref="BO208:BO209"/>
    <mergeCell ref="BP208:BP209"/>
    <mergeCell ref="BQ208:BQ209"/>
    <mergeCell ref="BR208:BR209"/>
    <mergeCell ref="BS208:BS209"/>
    <mergeCell ref="BT208:BT209"/>
    <mergeCell ref="BU208:BU209"/>
    <mergeCell ref="BV208:BV209"/>
    <mergeCell ref="CA210:CA211"/>
    <mergeCell ref="CB210:CB211"/>
    <mergeCell ref="BO210:BO211"/>
    <mergeCell ref="BP210:BP211"/>
    <mergeCell ref="BQ210:BQ211"/>
    <mergeCell ref="BR210:BR211"/>
    <mergeCell ref="BS210:BS211"/>
    <mergeCell ref="AW208:BC209"/>
    <mergeCell ref="BD208:BJ209"/>
    <mergeCell ref="DA208:DE209"/>
    <mergeCell ref="DF208:DF209"/>
    <mergeCell ref="CC208:CC209"/>
    <mergeCell ref="CD208:CD209"/>
    <mergeCell ref="CE208:CE209"/>
    <mergeCell ref="CF208:CF209"/>
    <mergeCell ref="CG208:CG209"/>
    <mergeCell ref="CH208:CH209"/>
    <mergeCell ref="CI208:CI209"/>
    <mergeCell ref="CJ208:CJ209"/>
    <mergeCell ref="CU208:CW209"/>
    <mergeCell ref="CU210:CW211"/>
    <mergeCell ref="CK210:CK211"/>
    <mergeCell ref="CM210:CM211"/>
    <mergeCell ref="CL210:CL211"/>
    <mergeCell ref="CN210:CN211"/>
    <mergeCell ref="CJ210:CJ211"/>
    <mergeCell ref="CC210:CC211"/>
    <mergeCell ref="CD210:CD211"/>
    <mergeCell ref="CE210:CE211"/>
    <mergeCell ref="CF210:CF211"/>
    <mergeCell ref="CG210:CG211"/>
    <mergeCell ref="CH210:CH211"/>
    <mergeCell ref="CI210:CI211"/>
    <mergeCell ref="DK206:DK207"/>
    <mergeCell ref="DL206:DP207"/>
    <mergeCell ref="DQ206:DQ207"/>
    <mergeCell ref="DR206:DV207"/>
    <mergeCell ref="AB207:AE207"/>
    <mergeCell ref="A208:A209"/>
    <mergeCell ref="B208:B209"/>
    <mergeCell ref="C208:C209"/>
    <mergeCell ref="D208:J209"/>
    <mergeCell ref="S208:S209"/>
    <mergeCell ref="K208:K209"/>
    <mergeCell ref="L208:L209"/>
    <mergeCell ref="M208:M209"/>
    <mergeCell ref="N208:N209"/>
    <mergeCell ref="O208:O209"/>
    <mergeCell ref="P208:P209"/>
    <mergeCell ref="Q208:R209"/>
    <mergeCell ref="T208:U209"/>
    <mergeCell ref="V208:W209"/>
    <mergeCell ref="X208:Y209"/>
    <mergeCell ref="Z208:AA209"/>
    <mergeCell ref="AB208:AE208"/>
    <mergeCell ref="AF208:AI209"/>
    <mergeCell ref="AJ208:AM209"/>
    <mergeCell ref="AN208:AQ209"/>
    <mergeCell ref="AR208:AV209"/>
    <mergeCell ref="DG208:DJ209"/>
    <mergeCell ref="DK208:DK209"/>
    <mergeCell ref="DL208:DP209"/>
    <mergeCell ref="DQ208:DQ209"/>
    <mergeCell ref="DR208:DV209"/>
    <mergeCell ref="AB209:AE209"/>
    <mergeCell ref="BK208:BK209"/>
    <mergeCell ref="BL208:BL209"/>
    <mergeCell ref="BM208:BM209"/>
    <mergeCell ref="BN208:BN209"/>
    <mergeCell ref="BV206:BV207"/>
    <mergeCell ref="CK206:CK207"/>
    <mergeCell ref="CL206:CL207"/>
    <mergeCell ref="CM206:CM207"/>
    <mergeCell ref="CN206:CN207"/>
    <mergeCell ref="CO206:CO207"/>
    <mergeCell ref="CP206:CP207"/>
    <mergeCell ref="CQ206:CQ207"/>
    <mergeCell ref="CR206:CR207"/>
    <mergeCell ref="CS206:CS207"/>
    <mergeCell ref="CT206:CT207"/>
    <mergeCell ref="CK208:CK209"/>
    <mergeCell ref="CL208:CL209"/>
    <mergeCell ref="CM208:CM209"/>
    <mergeCell ref="CN208:CN209"/>
    <mergeCell ref="CO208:CO209"/>
    <mergeCell ref="BW208:BW209"/>
    <mergeCell ref="BX208:BX209"/>
    <mergeCell ref="BY208:BY209"/>
    <mergeCell ref="BZ208:BZ209"/>
    <mergeCell ref="CA208:CA209"/>
    <mergeCell ref="CB208:CB209"/>
    <mergeCell ref="CP208:CP209"/>
    <mergeCell ref="CQ208:CQ209"/>
    <mergeCell ref="CR208:CR209"/>
    <mergeCell ref="CS208:CS209"/>
    <mergeCell ref="CX206:CZ207"/>
    <mergeCell ref="CU206:CW207"/>
    <mergeCell ref="DA206:DE207"/>
    <mergeCell ref="DF206:DF207"/>
    <mergeCell ref="DG206:DJ207"/>
    <mergeCell ref="BZ206:BZ207"/>
    <mergeCell ref="CA206:CA207"/>
    <mergeCell ref="CB206:CB207"/>
    <mergeCell ref="CC206:CC207"/>
    <mergeCell ref="CD206:CD207"/>
    <mergeCell ref="AF206:AI207"/>
    <mergeCell ref="AJ206:AM207"/>
    <mergeCell ref="AN206:AQ207"/>
    <mergeCell ref="AR206:AV207"/>
    <mergeCell ref="AW206:BC207"/>
    <mergeCell ref="BD206:BJ207"/>
    <mergeCell ref="BK206:BK207"/>
    <mergeCell ref="BL206:BL207"/>
    <mergeCell ref="BM206:BM207"/>
    <mergeCell ref="BN206:BN207"/>
    <mergeCell ref="BO206:BO207"/>
    <mergeCell ref="BP206:BP207"/>
    <mergeCell ref="BQ206:BQ207"/>
    <mergeCell ref="BR206:BR207"/>
    <mergeCell ref="BS206:BS207"/>
    <mergeCell ref="BT206:BT207"/>
    <mergeCell ref="BU206:BU207"/>
    <mergeCell ref="CE206:CE207"/>
    <mergeCell ref="CF206:CF207"/>
    <mergeCell ref="CG206:CG207"/>
    <mergeCell ref="CH206:CH207"/>
    <mergeCell ref="CI206:CI207"/>
    <mergeCell ref="CD204:CD205"/>
    <mergeCell ref="A206:A207"/>
    <mergeCell ref="B206:B207"/>
    <mergeCell ref="C206:C207"/>
    <mergeCell ref="D206:J207"/>
    <mergeCell ref="S206:S207"/>
    <mergeCell ref="K206:K207"/>
    <mergeCell ref="L206:L207"/>
    <mergeCell ref="M206:M207"/>
    <mergeCell ref="N206:N207"/>
    <mergeCell ref="O206:O207"/>
    <mergeCell ref="P206:P207"/>
    <mergeCell ref="Q206:R207"/>
    <mergeCell ref="T206:U207"/>
    <mergeCell ref="V206:W207"/>
    <mergeCell ref="X206:Y207"/>
    <mergeCell ref="Z206:AA207"/>
    <mergeCell ref="AB206:AE206"/>
    <mergeCell ref="CQ204:CQ205"/>
    <mergeCell ref="CR204:CR205"/>
    <mergeCell ref="CS204:CS205"/>
    <mergeCell ref="CT204:CT205"/>
    <mergeCell ref="CX204:CZ205"/>
    <mergeCell ref="DA204:DE205"/>
    <mergeCell ref="DF204:DF205"/>
    <mergeCell ref="DG204:DJ205"/>
    <mergeCell ref="DK204:DK205"/>
    <mergeCell ref="DL204:DP205"/>
    <mergeCell ref="DQ204:DQ205"/>
    <mergeCell ref="DR204:DV205"/>
    <mergeCell ref="AB205:AE205"/>
    <mergeCell ref="AW204:BC205"/>
    <mergeCell ref="BD204:BJ205"/>
    <mergeCell ref="BK204:BK205"/>
    <mergeCell ref="BL204:BL205"/>
    <mergeCell ref="BM204:BM205"/>
    <mergeCell ref="BN204:BN205"/>
    <mergeCell ref="BO204:BO205"/>
    <mergeCell ref="BP204:BP205"/>
    <mergeCell ref="BQ204:BQ205"/>
    <mergeCell ref="BR204:BR205"/>
    <mergeCell ref="BS204:BS205"/>
    <mergeCell ref="BT204:BT205"/>
    <mergeCell ref="BU204:BU205"/>
    <mergeCell ref="BV204:BV205"/>
    <mergeCell ref="AN204:AQ205"/>
    <mergeCell ref="AR204:AV205"/>
    <mergeCell ref="CK204:CK205"/>
    <mergeCell ref="CL204:CL205"/>
    <mergeCell ref="CP204:CP205"/>
    <mergeCell ref="AR202:AV203"/>
    <mergeCell ref="AW202:BC203"/>
    <mergeCell ref="BD202:BJ203"/>
    <mergeCell ref="BM202:BM203"/>
    <mergeCell ref="CP200:CP201"/>
    <mergeCell ref="DF202:DF203"/>
    <mergeCell ref="DG202:DJ203"/>
    <mergeCell ref="DK202:DK203"/>
    <mergeCell ref="DL202:DP203"/>
    <mergeCell ref="DQ202:DQ203"/>
    <mergeCell ref="DR202:DV203"/>
    <mergeCell ref="AB203:AE203"/>
    <mergeCell ref="A204:A205"/>
    <mergeCell ref="B204:B205"/>
    <mergeCell ref="C204:C205"/>
    <mergeCell ref="D204:J205"/>
    <mergeCell ref="S204:S205"/>
    <mergeCell ref="K204:K205"/>
    <mergeCell ref="L204:L205"/>
    <mergeCell ref="M204:M205"/>
    <mergeCell ref="N204:N205"/>
    <mergeCell ref="O204:O205"/>
    <mergeCell ref="P204:P205"/>
    <mergeCell ref="Q204:R205"/>
    <mergeCell ref="T204:U205"/>
    <mergeCell ref="V204:W205"/>
    <mergeCell ref="X204:Y205"/>
    <mergeCell ref="Z204:AA205"/>
    <mergeCell ref="AB204:AE204"/>
    <mergeCell ref="AF204:AI205"/>
    <mergeCell ref="AJ204:AM205"/>
    <mergeCell ref="CM204:CM205"/>
    <mergeCell ref="BW200:BW201"/>
    <mergeCell ref="BX200:BX201"/>
    <mergeCell ref="BY200:BY201"/>
    <mergeCell ref="BZ200:BZ201"/>
    <mergeCell ref="CI202:CI203"/>
    <mergeCell ref="CQ202:CQ203"/>
    <mergeCell ref="CR202:CR203"/>
    <mergeCell ref="DK200:DK201"/>
    <mergeCell ref="DL200:DP201"/>
    <mergeCell ref="DQ200:DQ201"/>
    <mergeCell ref="DR200:DV201"/>
    <mergeCell ref="AB201:AE201"/>
    <mergeCell ref="A202:A203"/>
    <mergeCell ref="B202:B203"/>
    <mergeCell ref="C202:C203"/>
    <mergeCell ref="D202:J203"/>
    <mergeCell ref="S202:S203"/>
    <mergeCell ref="K202:K203"/>
    <mergeCell ref="L202:L203"/>
    <mergeCell ref="M202:M203"/>
    <mergeCell ref="N202:N203"/>
    <mergeCell ref="O202:O203"/>
    <mergeCell ref="P202:P203"/>
    <mergeCell ref="Q202:R203"/>
    <mergeCell ref="T202:U203"/>
    <mergeCell ref="V202:W203"/>
    <mergeCell ref="X202:Y203"/>
    <mergeCell ref="Z202:AA203"/>
    <mergeCell ref="AB202:AE202"/>
    <mergeCell ref="AF202:AI203"/>
    <mergeCell ref="AJ202:AM203"/>
    <mergeCell ref="AN202:AQ203"/>
    <mergeCell ref="CC202:CC203"/>
    <mergeCell ref="CD202:CD203"/>
    <mergeCell ref="CE202:CE203"/>
    <mergeCell ref="CF202:CF203"/>
    <mergeCell ref="CG202:CG203"/>
    <mergeCell ref="CH202:CH203"/>
    <mergeCell ref="CQ200:CQ201"/>
    <mergeCell ref="CR200:CR201"/>
    <mergeCell ref="CS200:CS201"/>
    <mergeCell ref="CT200:CT201"/>
    <mergeCell ref="CX200:CZ201"/>
    <mergeCell ref="DA200:DE201"/>
    <mergeCell ref="BO202:BO203"/>
    <mergeCell ref="BP202:BP203"/>
    <mergeCell ref="BQ202:BQ203"/>
    <mergeCell ref="BR202:BR203"/>
    <mergeCell ref="BS202:BS203"/>
    <mergeCell ref="BT202:BT203"/>
    <mergeCell ref="BU202:BU203"/>
    <mergeCell ref="BV202:BV203"/>
    <mergeCell ref="CK202:CK203"/>
    <mergeCell ref="CL202:CL203"/>
    <mergeCell ref="CM202:CM203"/>
    <mergeCell ref="CN202:CN203"/>
    <mergeCell ref="CO202:CO203"/>
    <mergeCell ref="CP202:CP203"/>
    <mergeCell ref="CS202:CS203"/>
    <mergeCell ref="CT202:CT203"/>
    <mergeCell ref="CX202:CZ203"/>
    <mergeCell ref="DA202:DE203"/>
    <mergeCell ref="CH200:CH201"/>
    <mergeCell ref="CI200:CI201"/>
    <mergeCell ref="DF200:DF201"/>
    <mergeCell ref="DG200:DJ201"/>
    <mergeCell ref="AB200:AE200"/>
    <mergeCell ref="AF200:AI201"/>
    <mergeCell ref="AJ200:AM201"/>
    <mergeCell ref="AN200:AQ201"/>
    <mergeCell ref="AR200:AV201"/>
    <mergeCell ref="BK202:BK203"/>
    <mergeCell ref="BL202:BL203"/>
    <mergeCell ref="BU200:BU201"/>
    <mergeCell ref="BV200:BV201"/>
    <mergeCell ref="CK200:CK201"/>
    <mergeCell ref="CL200:CL201"/>
    <mergeCell ref="CM200:CM201"/>
    <mergeCell ref="CN200:CN201"/>
    <mergeCell ref="BN202:BN203"/>
    <mergeCell ref="AW200:BC201"/>
    <mergeCell ref="BD200:BJ201"/>
    <mergeCell ref="BK200:BK201"/>
    <mergeCell ref="BL200:BL201"/>
    <mergeCell ref="BM200:BM201"/>
    <mergeCell ref="BN200:BN201"/>
    <mergeCell ref="BO200:BO201"/>
    <mergeCell ref="BP200:BP201"/>
    <mergeCell ref="BQ200:BQ201"/>
    <mergeCell ref="BR200:BR201"/>
    <mergeCell ref="BS200:BS201"/>
    <mergeCell ref="BT200:BT201"/>
    <mergeCell ref="CC200:CC201"/>
    <mergeCell ref="CD200:CD201"/>
    <mergeCell ref="CE200:CE201"/>
    <mergeCell ref="CF200:CF201"/>
    <mergeCell ref="CQ198:CQ199"/>
    <mergeCell ref="CR198:CR199"/>
    <mergeCell ref="CS198:CS199"/>
    <mergeCell ref="CT198:CT199"/>
    <mergeCell ref="CK198:CK199"/>
    <mergeCell ref="CL198:CL199"/>
    <mergeCell ref="CM198:CM199"/>
    <mergeCell ref="CX198:CZ199"/>
    <mergeCell ref="DA198:DE199"/>
    <mergeCell ref="DF198:DF199"/>
    <mergeCell ref="DG198:DJ199"/>
    <mergeCell ref="DK198:DK199"/>
    <mergeCell ref="DL198:DP199"/>
    <mergeCell ref="DQ198:DQ199"/>
    <mergeCell ref="DR198:DV199"/>
    <mergeCell ref="AB199:AE199"/>
    <mergeCell ref="A200:A201"/>
    <mergeCell ref="B200:B201"/>
    <mergeCell ref="C200:C201"/>
    <mergeCell ref="D200:J201"/>
    <mergeCell ref="S200:S201"/>
    <mergeCell ref="K200:K201"/>
    <mergeCell ref="L200:L201"/>
    <mergeCell ref="M200:M201"/>
    <mergeCell ref="N200:N201"/>
    <mergeCell ref="O200:O201"/>
    <mergeCell ref="P200:P201"/>
    <mergeCell ref="Q200:R201"/>
    <mergeCell ref="T200:U201"/>
    <mergeCell ref="V200:W201"/>
    <mergeCell ref="X200:Y201"/>
    <mergeCell ref="Z200:AA201"/>
    <mergeCell ref="BD198:BJ199"/>
    <mergeCell ref="BK198:BK199"/>
    <mergeCell ref="BL198:BL199"/>
    <mergeCell ref="BM198:BM199"/>
    <mergeCell ref="BN198:BN199"/>
    <mergeCell ref="BO198:BO199"/>
    <mergeCell ref="BP198:BP199"/>
    <mergeCell ref="BQ198:BQ199"/>
    <mergeCell ref="BR198:BR199"/>
    <mergeCell ref="BS198:BS199"/>
    <mergeCell ref="BT198:BT199"/>
    <mergeCell ref="BU198:BU199"/>
    <mergeCell ref="BV198:BV199"/>
    <mergeCell ref="CC198:CC199"/>
    <mergeCell ref="CD198:CD199"/>
    <mergeCell ref="CE198:CE199"/>
    <mergeCell ref="CF198:CF199"/>
    <mergeCell ref="BW198:BW199"/>
    <mergeCell ref="BX198:BX199"/>
    <mergeCell ref="BY198:BY199"/>
    <mergeCell ref="BZ198:BZ199"/>
    <mergeCell ref="CA198:CA199"/>
    <mergeCell ref="CB198:CB199"/>
    <mergeCell ref="CT196:CT197"/>
    <mergeCell ref="CX196:CZ197"/>
    <mergeCell ref="DA196:DE197"/>
    <mergeCell ref="DF196:DF197"/>
    <mergeCell ref="DG196:DJ197"/>
    <mergeCell ref="DK196:DK197"/>
    <mergeCell ref="DL196:DP197"/>
    <mergeCell ref="DQ196:DQ197"/>
    <mergeCell ref="DR196:DV197"/>
    <mergeCell ref="AB197:AE197"/>
    <mergeCell ref="A198:A199"/>
    <mergeCell ref="B198:B199"/>
    <mergeCell ref="C198:C199"/>
    <mergeCell ref="D198:J199"/>
    <mergeCell ref="S198:S199"/>
    <mergeCell ref="K198:K199"/>
    <mergeCell ref="L198:L199"/>
    <mergeCell ref="M198:M199"/>
    <mergeCell ref="N198:N199"/>
    <mergeCell ref="O198:O199"/>
    <mergeCell ref="P198:P199"/>
    <mergeCell ref="Q198:R199"/>
    <mergeCell ref="T198:U199"/>
    <mergeCell ref="V198:W199"/>
    <mergeCell ref="X198:Y199"/>
    <mergeCell ref="Z198:AA199"/>
    <mergeCell ref="AB198:AE198"/>
    <mergeCell ref="AF198:AI199"/>
    <mergeCell ref="AJ198:AM199"/>
    <mergeCell ref="AN198:AQ199"/>
    <mergeCell ref="AR198:AV199"/>
    <mergeCell ref="AW198:BC199"/>
    <mergeCell ref="BP196:BP197"/>
    <mergeCell ref="BQ196:BQ197"/>
    <mergeCell ref="BR196:BR197"/>
    <mergeCell ref="BS196:BS197"/>
    <mergeCell ref="BT196:BT197"/>
    <mergeCell ref="BU196:BU197"/>
    <mergeCell ref="BV196:BV197"/>
    <mergeCell ref="CK196:CK197"/>
    <mergeCell ref="CL196:CL197"/>
    <mergeCell ref="CM196:CM197"/>
    <mergeCell ref="CN196:CN197"/>
    <mergeCell ref="CO196:CO197"/>
    <mergeCell ref="CP196:CP197"/>
    <mergeCell ref="CQ196:CQ197"/>
    <mergeCell ref="CR196:CR197"/>
    <mergeCell ref="CS196:CS197"/>
    <mergeCell ref="CC196:CC197"/>
    <mergeCell ref="CD196:CD197"/>
    <mergeCell ref="CE196:CE197"/>
    <mergeCell ref="CF196:CF197"/>
    <mergeCell ref="CG196:CG197"/>
    <mergeCell ref="CH196:CH197"/>
    <mergeCell ref="CI196:CI197"/>
    <mergeCell ref="CJ196:CJ197"/>
    <mergeCell ref="DL194:DP195"/>
    <mergeCell ref="DQ194:DQ195"/>
    <mergeCell ref="DR194:DV195"/>
    <mergeCell ref="AB195:AE195"/>
    <mergeCell ref="A196:A197"/>
    <mergeCell ref="B196:B197"/>
    <mergeCell ref="C196:C197"/>
    <mergeCell ref="D196:J197"/>
    <mergeCell ref="S196:S197"/>
    <mergeCell ref="K196:K197"/>
    <mergeCell ref="L196:L197"/>
    <mergeCell ref="M196:M197"/>
    <mergeCell ref="N196:N197"/>
    <mergeCell ref="O196:O197"/>
    <mergeCell ref="P196:P197"/>
    <mergeCell ref="Q196:R197"/>
    <mergeCell ref="T196:U197"/>
    <mergeCell ref="V196:W197"/>
    <mergeCell ref="X196:Y197"/>
    <mergeCell ref="Z196:AA197"/>
    <mergeCell ref="AB196:AE196"/>
    <mergeCell ref="AF196:AI197"/>
    <mergeCell ref="AJ196:AM197"/>
    <mergeCell ref="AN196:AQ197"/>
    <mergeCell ref="AR196:AV197"/>
    <mergeCell ref="AW196:BC197"/>
    <mergeCell ref="BD196:BJ197"/>
    <mergeCell ref="BK196:BK197"/>
    <mergeCell ref="BL196:BL197"/>
    <mergeCell ref="BM196:BM197"/>
    <mergeCell ref="BN196:BN197"/>
    <mergeCell ref="BO196:BO197"/>
    <mergeCell ref="BV194:BV195"/>
    <mergeCell ref="CK194:CK195"/>
    <mergeCell ref="CL194:CL195"/>
    <mergeCell ref="CM194:CM195"/>
    <mergeCell ref="CN194:CN195"/>
    <mergeCell ref="CO194:CO195"/>
    <mergeCell ref="CP194:CP195"/>
    <mergeCell ref="CQ194:CQ195"/>
    <mergeCell ref="CR194:CR195"/>
    <mergeCell ref="CS194:CS195"/>
    <mergeCell ref="CT194:CT195"/>
    <mergeCell ref="CX194:CZ195"/>
    <mergeCell ref="DA194:DE195"/>
    <mergeCell ref="DF194:DF195"/>
    <mergeCell ref="DG194:DJ195"/>
    <mergeCell ref="DK194:DK195"/>
    <mergeCell ref="AF194:AI195"/>
    <mergeCell ref="AJ194:AM195"/>
    <mergeCell ref="AN194:AQ195"/>
    <mergeCell ref="AR194:AV195"/>
    <mergeCell ref="AW194:BC195"/>
    <mergeCell ref="BD194:BJ195"/>
    <mergeCell ref="BK194:BK195"/>
    <mergeCell ref="BL194:BL195"/>
    <mergeCell ref="BM194:BM195"/>
    <mergeCell ref="BN194:BN195"/>
    <mergeCell ref="BO194:BO195"/>
    <mergeCell ref="BP194:BP195"/>
    <mergeCell ref="BQ194:BQ195"/>
    <mergeCell ref="BR194:BR195"/>
    <mergeCell ref="BS194:BS195"/>
    <mergeCell ref="BT194:BT195"/>
    <mergeCell ref="BU194:BU195"/>
    <mergeCell ref="A194:A195"/>
    <mergeCell ref="B194:B195"/>
    <mergeCell ref="C194:C195"/>
    <mergeCell ref="D194:J195"/>
    <mergeCell ref="S194:S195"/>
    <mergeCell ref="K194:K195"/>
    <mergeCell ref="L194:L195"/>
    <mergeCell ref="M194:M195"/>
    <mergeCell ref="N194:N195"/>
    <mergeCell ref="O194:O195"/>
    <mergeCell ref="P194:P195"/>
    <mergeCell ref="Q194:R195"/>
    <mergeCell ref="T194:U195"/>
    <mergeCell ref="V194:W195"/>
    <mergeCell ref="X194:Y195"/>
    <mergeCell ref="Z194:AA195"/>
    <mergeCell ref="AB194:AE194"/>
    <mergeCell ref="DL192:DP193"/>
    <mergeCell ref="DQ192:DQ193"/>
    <mergeCell ref="DR192:DV193"/>
    <mergeCell ref="AB193:AE193"/>
    <mergeCell ref="AW192:BC193"/>
    <mergeCell ref="BD192:BJ193"/>
    <mergeCell ref="BK192:BK193"/>
    <mergeCell ref="BL192:BL193"/>
    <mergeCell ref="BM192:BM193"/>
    <mergeCell ref="BN192:BN193"/>
    <mergeCell ref="BO192:BO193"/>
    <mergeCell ref="BP192:BP193"/>
    <mergeCell ref="BQ192:BQ193"/>
    <mergeCell ref="BR192:BR193"/>
    <mergeCell ref="BS192:BS193"/>
    <mergeCell ref="BT192:BT193"/>
    <mergeCell ref="BU192:BU193"/>
    <mergeCell ref="BV192:BV193"/>
    <mergeCell ref="AN192:AQ193"/>
    <mergeCell ref="AR192:AV193"/>
    <mergeCell ref="CK192:CK193"/>
    <mergeCell ref="CL192:CL193"/>
    <mergeCell ref="BW192:BW193"/>
    <mergeCell ref="BX192:BX193"/>
    <mergeCell ref="BY192:BY193"/>
    <mergeCell ref="BZ192:BZ193"/>
    <mergeCell ref="CE192:CE193"/>
    <mergeCell ref="CF192:CF193"/>
    <mergeCell ref="CG192:CG193"/>
    <mergeCell ref="CH192:CH193"/>
    <mergeCell ref="CI192:CI193"/>
    <mergeCell ref="CJ192:CJ193"/>
    <mergeCell ref="DR190:DV191"/>
    <mergeCell ref="AB191:AE191"/>
    <mergeCell ref="A192:A193"/>
    <mergeCell ref="B192:B193"/>
    <mergeCell ref="C192:C193"/>
    <mergeCell ref="D192:J193"/>
    <mergeCell ref="S192:S193"/>
    <mergeCell ref="K192:K193"/>
    <mergeCell ref="L192:L193"/>
    <mergeCell ref="M192:M193"/>
    <mergeCell ref="N192:N193"/>
    <mergeCell ref="O192:O193"/>
    <mergeCell ref="P192:P193"/>
    <mergeCell ref="Q192:R193"/>
    <mergeCell ref="T192:U193"/>
    <mergeCell ref="V192:W193"/>
    <mergeCell ref="X192:Y193"/>
    <mergeCell ref="Z192:AA193"/>
    <mergeCell ref="AB192:AE192"/>
    <mergeCell ref="AF192:AI193"/>
    <mergeCell ref="AJ192:AM193"/>
    <mergeCell ref="CM192:CM193"/>
    <mergeCell ref="CN192:CN193"/>
    <mergeCell ref="CQ192:CQ193"/>
    <mergeCell ref="CR192:CR193"/>
    <mergeCell ref="CS192:CS193"/>
    <mergeCell ref="CT192:CT193"/>
    <mergeCell ref="CX192:CZ193"/>
    <mergeCell ref="DA192:DE193"/>
    <mergeCell ref="DF192:DF193"/>
    <mergeCell ref="DG192:DJ193"/>
    <mergeCell ref="DK192:DK193"/>
    <mergeCell ref="DA190:DE191"/>
    <mergeCell ref="BW190:BW191"/>
    <mergeCell ref="BX190:BX191"/>
    <mergeCell ref="BY190:BY191"/>
    <mergeCell ref="BZ190:BZ191"/>
    <mergeCell ref="CA190:CA191"/>
    <mergeCell ref="CB190:CB191"/>
    <mergeCell ref="CL190:CL191"/>
    <mergeCell ref="CM190:CM191"/>
    <mergeCell ref="CN190:CN191"/>
    <mergeCell ref="CO190:CO191"/>
    <mergeCell ref="CP190:CP191"/>
    <mergeCell ref="DF190:DF191"/>
    <mergeCell ref="DG190:DJ191"/>
    <mergeCell ref="DK190:DK191"/>
    <mergeCell ref="DL190:DP191"/>
    <mergeCell ref="DQ190:DQ191"/>
    <mergeCell ref="DA188:DE189"/>
    <mergeCell ref="CO192:CO193"/>
    <mergeCell ref="CP192:CP193"/>
    <mergeCell ref="CQ190:CQ191"/>
    <mergeCell ref="CR190:CR191"/>
    <mergeCell ref="DK188:DK189"/>
    <mergeCell ref="DL188:DP189"/>
    <mergeCell ref="DQ188:DQ189"/>
    <mergeCell ref="DR188:DV189"/>
    <mergeCell ref="AB189:AE189"/>
    <mergeCell ref="A190:A191"/>
    <mergeCell ref="B190:B191"/>
    <mergeCell ref="C190:C191"/>
    <mergeCell ref="D190:J191"/>
    <mergeCell ref="S190:S191"/>
    <mergeCell ref="K190:K191"/>
    <mergeCell ref="L190:L191"/>
    <mergeCell ref="M190:M191"/>
    <mergeCell ref="N190:N191"/>
    <mergeCell ref="O190:O191"/>
    <mergeCell ref="P190:P191"/>
    <mergeCell ref="Q190:R191"/>
    <mergeCell ref="T190:U191"/>
    <mergeCell ref="V190:W191"/>
    <mergeCell ref="X190:Y191"/>
    <mergeCell ref="Z190:AA191"/>
    <mergeCell ref="AB190:AE190"/>
    <mergeCell ref="AF190:AI191"/>
    <mergeCell ref="AJ190:AM191"/>
    <mergeCell ref="AN190:AQ191"/>
    <mergeCell ref="AR190:AV191"/>
    <mergeCell ref="AW190:BC191"/>
    <mergeCell ref="BU188:BU189"/>
    <mergeCell ref="BV188:BV189"/>
    <mergeCell ref="CC188:CC189"/>
    <mergeCell ref="CD188:CD189"/>
    <mergeCell ref="CQ188:CQ189"/>
    <mergeCell ref="CR188:CR189"/>
    <mergeCell ref="CS188:CS189"/>
    <mergeCell ref="CT188:CT189"/>
    <mergeCell ref="CX188:CZ189"/>
    <mergeCell ref="CE188:CE189"/>
    <mergeCell ref="CF188:CF189"/>
    <mergeCell ref="CG188:CG189"/>
    <mergeCell ref="CH188:CH189"/>
    <mergeCell ref="CI188:CI189"/>
    <mergeCell ref="CJ188:CJ189"/>
    <mergeCell ref="CE190:CE191"/>
    <mergeCell ref="CF190:CF191"/>
    <mergeCell ref="CG190:CG191"/>
    <mergeCell ref="CH190:CH191"/>
    <mergeCell ref="CI190:CI191"/>
    <mergeCell ref="CJ190:CJ191"/>
    <mergeCell ref="CP188:CP189"/>
    <mergeCell ref="CK190:CK191"/>
    <mergeCell ref="CK188:CK189"/>
    <mergeCell ref="CL188:CL189"/>
    <mergeCell ref="BU190:BU191"/>
    <mergeCell ref="BV190:BV191"/>
    <mergeCell ref="CC190:CC191"/>
    <mergeCell ref="CD190:CD191"/>
    <mergeCell ref="CS190:CS191"/>
    <mergeCell ref="CT190:CT191"/>
    <mergeCell ref="CX190:CZ191"/>
    <mergeCell ref="AF188:AI189"/>
    <mergeCell ref="AJ188:AM189"/>
    <mergeCell ref="AN188:AQ189"/>
    <mergeCell ref="AR188:AV189"/>
    <mergeCell ref="AW188:BC189"/>
    <mergeCell ref="BD188:BJ189"/>
    <mergeCell ref="BK188:BK189"/>
    <mergeCell ref="BL188:BL189"/>
    <mergeCell ref="BM188:BM189"/>
    <mergeCell ref="BN188:BN189"/>
    <mergeCell ref="BO188:BO189"/>
    <mergeCell ref="BP188:BP189"/>
    <mergeCell ref="BQ188:BQ189"/>
    <mergeCell ref="BR188:BR189"/>
    <mergeCell ref="BS188:BS189"/>
    <mergeCell ref="BT188:BT189"/>
    <mergeCell ref="BK190:BK191"/>
    <mergeCell ref="BL190:BL191"/>
    <mergeCell ref="BD190:BJ191"/>
    <mergeCell ref="BO190:BO191"/>
    <mergeCell ref="BP190:BP191"/>
    <mergeCell ref="BQ190:BQ191"/>
    <mergeCell ref="BR190:BR191"/>
    <mergeCell ref="BS190:BS191"/>
    <mergeCell ref="BT190:BT191"/>
    <mergeCell ref="BM190:BM191"/>
    <mergeCell ref="BN190:BN191"/>
    <mergeCell ref="CQ186:CQ187"/>
    <mergeCell ref="CR186:CR187"/>
    <mergeCell ref="CS186:CS187"/>
    <mergeCell ref="CT186:CT187"/>
    <mergeCell ref="CX186:CZ187"/>
    <mergeCell ref="DA186:DE187"/>
    <mergeCell ref="DF186:DF187"/>
    <mergeCell ref="DG186:DJ187"/>
    <mergeCell ref="DK186:DK187"/>
    <mergeCell ref="DL186:DP187"/>
    <mergeCell ref="DQ186:DQ187"/>
    <mergeCell ref="DR186:DV187"/>
    <mergeCell ref="AB187:AE187"/>
    <mergeCell ref="A188:A189"/>
    <mergeCell ref="B188:B189"/>
    <mergeCell ref="C188:C189"/>
    <mergeCell ref="D188:J189"/>
    <mergeCell ref="S188:S189"/>
    <mergeCell ref="K188:K189"/>
    <mergeCell ref="L188:L189"/>
    <mergeCell ref="M188:M189"/>
    <mergeCell ref="N188:N189"/>
    <mergeCell ref="O188:O189"/>
    <mergeCell ref="P188:P189"/>
    <mergeCell ref="Q188:R189"/>
    <mergeCell ref="T188:U189"/>
    <mergeCell ref="V188:W189"/>
    <mergeCell ref="X188:Y189"/>
    <mergeCell ref="Z188:AA189"/>
    <mergeCell ref="DF188:DF189"/>
    <mergeCell ref="DG188:DJ189"/>
    <mergeCell ref="AB188:AE188"/>
    <mergeCell ref="BL186:BL187"/>
    <mergeCell ref="BM186:BM187"/>
    <mergeCell ref="BN186:BN187"/>
    <mergeCell ref="BO186:BO187"/>
    <mergeCell ref="BP186:BP187"/>
    <mergeCell ref="BQ186:BQ187"/>
    <mergeCell ref="BR186:BR187"/>
    <mergeCell ref="BS186:BS187"/>
    <mergeCell ref="BT186:BT187"/>
    <mergeCell ref="BU186:BU187"/>
    <mergeCell ref="BV186:BV187"/>
    <mergeCell ref="CQ184:CQ185"/>
    <mergeCell ref="BQ184:BQ185"/>
    <mergeCell ref="BR184:BR185"/>
    <mergeCell ref="BS184:BS185"/>
    <mergeCell ref="BT184:BT185"/>
    <mergeCell ref="BU184:BU185"/>
    <mergeCell ref="BV184:BV185"/>
    <mergeCell ref="CC184:CC185"/>
    <mergeCell ref="CD184:CD185"/>
    <mergeCell ref="CE184:CE185"/>
    <mergeCell ref="CF184:CF185"/>
    <mergeCell ref="CG184:CG185"/>
    <mergeCell ref="CH184:CH185"/>
    <mergeCell ref="CI184:CI185"/>
    <mergeCell ref="CJ184:CJ185"/>
    <mergeCell ref="BW184:BW185"/>
    <mergeCell ref="CK186:CK187"/>
    <mergeCell ref="CL186:CL187"/>
    <mergeCell ref="CM186:CM187"/>
    <mergeCell ref="CN186:CN187"/>
    <mergeCell ref="CO186:CO187"/>
    <mergeCell ref="DF184:DF185"/>
    <mergeCell ref="DG184:DJ185"/>
    <mergeCell ref="DK184:DK185"/>
    <mergeCell ref="DL184:DP185"/>
    <mergeCell ref="DQ184:DQ185"/>
    <mergeCell ref="DR184:DV185"/>
    <mergeCell ref="AB185:AE185"/>
    <mergeCell ref="A186:A187"/>
    <mergeCell ref="B186:B187"/>
    <mergeCell ref="C186:C187"/>
    <mergeCell ref="D186:J187"/>
    <mergeCell ref="S186:S187"/>
    <mergeCell ref="K186:K187"/>
    <mergeCell ref="L186:L187"/>
    <mergeCell ref="M186:M187"/>
    <mergeCell ref="N186:N187"/>
    <mergeCell ref="O186:O187"/>
    <mergeCell ref="P186:P187"/>
    <mergeCell ref="Q186:R187"/>
    <mergeCell ref="T186:U187"/>
    <mergeCell ref="V186:W187"/>
    <mergeCell ref="X186:Y187"/>
    <mergeCell ref="Z186:AA187"/>
    <mergeCell ref="AB186:AE186"/>
    <mergeCell ref="AF186:AI187"/>
    <mergeCell ref="AJ186:AM187"/>
    <mergeCell ref="BP184:BP185"/>
    <mergeCell ref="AN186:AQ187"/>
    <mergeCell ref="AR186:AV187"/>
    <mergeCell ref="AW186:BC187"/>
    <mergeCell ref="BD186:BJ187"/>
    <mergeCell ref="BK186:BK187"/>
    <mergeCell ref="DL182:DP183"/>
    <mergeCell ref="DQ182:DQ183"/>
    <mergeCell ref="DR182:DV183"/>
    <mergeCell ref="AB183:AE183"/>
    <mergeCell ref="A184:A185"/>
    <mergeCell ref="B184:B185"/>
    <mergeCell ref="C184:C185"/>
    <mergeCell ref="D184:J185"/>
    <mergeCell ref="S184:S185"/>
    <mergeCell ref="K184:K185"/>
    <mergeCell ref="L184:L185"/>
    <mergeCell ref="M184:M185"/>
    <mergeCell ref="N184:N185"/>
    <mergeCell ref="O184:O185"/>
    <mergeCell ref="P184:P185"/>
    <mergeCell ref="Q184:R185"/>
    <mergeCell ref="T184:U185"/>
    <mergeCell ref="V184:W185"/>
    <mergeCell ref="X184:Y185"/>
    <mergeCell ref="Z184:AA185"/>
    <mergeCell ref="AB184:AE184"/>
    <mergeCell ref="AF184:AI185"/>
    <mergeCell ref="AJ184:AM185"/>
    <mergeCell ref="AN184:AQ185"/>
    <mergeCell ref="AR184:AV185"/>
    <mergeCell ref="AW184:BC185"/>
    <mergeCell ref="BD184:BJ185"/>
    <mergeCell ref="CR184:CR185"/>
    <mergeCell ref="CS184:CS185"/>
    <mergeCell ref="CT184:CT185"/>
    <mergeCell ref="CX184:CZ185"/>
    <mergeCell ref="DA184:DE185"/>
    <mergeCell ref="BK184:BK185"/>
    <mergeCell ref="BL184:BL185"/>
    <mergeCell ref="BM184:BM185"/>
    <mergeCell ref="BN184:BN185"/>
    <mergeCell ref="BO184:BO185"/>
    <mergeCell ref="BV182:BV183"/>
    <mergeCell ref="CK182:CK183"/>
    <mergeCell ref="CL182:CL183"/>
    <mergeCell ref="CM182:CM183"/>
    <mergeCell ref="CN182:CN183"/>
    <mergeCell ref="CO182:CO183"/>
    <mergeCell ref="CP182:CP183"/>
    <mergeCell ref="CQ182:CQ183"/>
    <mergeCell ref="CR182:CR183"/>
    <mergeCell ref="CS182:CS183"/>
    <mergeCell ref="CT182:CT183"/>
    <mergeCell ref="CX182:CZ183"/>
    <mergeCell ref="BX184:BX185"/>
    <mergeCell ref="BY184:BY185"/>
    <mergeCell ref="BZ184:BZ185"/>
    <mergeCell ref="CA184:CA185"/>
    <mergeCell ref="CB184:CB185"/>
    <mergeCell ref="DA182:DE183"/>
    <mergeCell ref="DF182:DF183"/>
    <mergeCell ref="DG182:DJ183"/>
    <mergeCell ref="DK182:DK183"/>
    <mergeCell ref="AF182:AI183"/>
    <mergeCell ref="AJ182:AM183"/>
    <mergeCell ref="AN182:AQ183"/>
    <mergeCell ref="AR182:AV183"/>
    <mergeCell ref="AW182:BC183"/>
    <mergeCell ref="BD182:BJ183"/>
    <mergeCell ref="BK182:BK183"/>
    <mergeCell ref="BL182:BL183"/>
    <mergeCell ref="BM182:BM183"/>
    <mergeCell ref="BN182:BN183"/>
    <mergeCell ref="BO182:BO183"/>
    <mergeCell ref="BP182:BP183"/>
    <mergeCell ref="BQ182:BQ183"/>
    <mergeCell ref="BR182:BR183"/>
    <mergeCell ref="BS182:BS183"/>
    <mergeCell ref="BT182:BT183"/>
    <mergeCell ref="BU182:BU183"/>
    <mergeCell ref="CE182:CE183"/>
    <mergeCell ref="CF182:CF183"/>
    <mergeCell ref="CG182:CG183"/>
    <mergeCell ref="CH182:CH183"/>
    <mergeCell ref="CI182:CI183"/>
    <mergeCell ref="CJ182:CJ183"/>
    <mergeCell ref="A182:A183"/>
    <mergeCell ref="B182:B183"/>
    <mergeCell ref="C182:C183"/>
    <mergeCell ref="D182:J183"/>
    <mergeCell ref="S182:S183"/>
    <mergeCell ref="K182:K183"/>
    <mergeCell ref="L182:L183"/>
    <mergeCell ref="M182:M183"/>
    <mergeCell ref="N182:N183"/>
    <mergeCell ref="O182:O183"/>
    <mergeCell ref="P182:P183"/>
    <mergeCell ref="Q182:R183"/>
    <mergeCell ref="T182:U183"/>
    <mergeCell ref="V182:W183"/>
    <mergeCell ref="X182:Y183"/>
    <mergeCell ref="Z182:AA183"/>
    <mergeCell ref="AB182:AE182"/>
    <mergeCell ref="DG180:DJ181"/>
    <mergeCell ref="DK180:DK181"/>
    <mergeCell ref="DL180:DP181"/>
    <mergeCell ref="DQ180:DQ181"/>
    <mergeCell ref="DR180:DV181"/>
    <mergeCell ref="AB181:AE181"/>
    <mergeCell ref="AW180:BC181"/>
    <mergeCell ref="BD180:BJ181"/>
    <mergeCell ref="BK180:BK181"/>
    <mergeCell ref="BL180:BL181"/>
    <mergeCell ref="BM180:BM181"/>
    <mergeCell ref="BN180:BN181"/>
    <mergeCell ref="BO180:BO181"/>
    <mergeCell ref="BP180:BP181"/>
    <mergeCell ref="BQ180:BQ181"/>
    <mergeCell ref="BR180:BR181"/>
    <mergeCell ref="BS180:BS181"/>
    <mergeCell ref="BT180:BT181"/>
    <mergeCell ref="BU180:BU181"/>
    <mergeCell ref="BV180:BV181"/>
    <mergeCell ref="AN180:AQ181"/>
    <mergeCell ref="AR180:AV181"/>
    <mergeCell ref="CK180:CK181"/>
    <mergeCell ref="CL180:CL181"/>
    <mergeCell ref="BW180:BW181"/>
    <mergeCell ref="BX180:BX181"/>
    <mergeCell ref="BY180:BY181"/>
    <mergeCell ref="BZ180:BZ181"/>
    <mergeCell ref="CA180:CA181"/>
    <mergeCell ref="CE180:CE181"/>
    <mergeCell ref="DL178:DP179"/>
    <mergeCell ref="DQ178:DQ179"/>
    <mergeCell ref="DR178:DV179"/>
    <mergeCell ref="AB179:AE179"/>
    <mergeCell ref="A180:A181"/>
    <mergeCell ref="B180:B181"/>
    <mergeCell ref="C180:C181"/>
    <mergeCell ref="D180:J181"/>
    <mergeCell ref="S180:S181"/>
    <mergeCell ref="K180:K181"/>
    <mergeCell ref="L180:L181"/>
    <mergeCell ref="M180:M181"/>
    <mergeCell ref="N180:N181"/>
    <mergeCell ref="O180:O181"/>
    <mergeCell ref="P180:P181"/>
    <mergeCell ref="Q180:R181"/>
    <mergeCell ref="T180:U181"/>
    <mergeCell ref="V180:W181"/>
    <mergeCell ref="X180:Y181"/>
    <mergeCell ref="Z180:AA181"/>
    <mergeCell ref="AB180:AE180"/>
    <mergeCell ref="AF180:AI181"/>
    <mergeCell ref="AJ180:AM181"/>
    <mergeCell ref="CM180:CM181"/>
    <mergeCell ref="CN180:CN181"/>
    <mergeCell ref="CQ180:CQ181"/>
    <mergeCell ref="CR180:CR181"/>
    <mergeCell ref="CS180:CS181"/>
    <mergeCell ref="CT180:CT181"/>
    <mergeCell ref="CX180:CZ181"/>
    <mergeCell ref="DA180:DE181"/>
    <mergeCell ref="DF180:DF181"/>
    <mergeCell ref="DK176:DK177"/>
    <mergeCell ref="DL176:DP177"/>
    <mergeCell ref="DQ176:DQ177"/>
    <mergeCell ref="DR176:DV177"/>
    <mergeCell ref="AB177:AE177"/>
    <mergeCell ref="A178:A179"/>
    <mergeCell ref="B178:B179"/>
    <mergeCell ref="C178:C179"/>
    <mergeCell ref="D178:J179"/>
    <mergeCell ref="S178:S179"/>
    <mergeCell ref="K178:K179"/>
    <mergeCell ref="L178:L179"/>
    <mergeCell ref="M178:M179"/>
    <mergeCell ref="N178:N179"/>
    <mergeCell ref="O178:O179"/>
    <mergeCell ref="P178:P179"/>
    <mergeCell ref="Q178:R179"/>
    <mergeCell ref="T178:U179"/>
    <mergeCell ref="V178:W179"/>
    <mergeCell ref="X178:Y179"/>
    <mergeCell ref="Z178:AA179"/>
    <mergeCell ref="AB178:AE178"/>
    <mergeCell ref="AF178:AI179"/>
    <mergeCell ref="AJ178:AM179"/>
    <mergeCell ref="AN178:AQ179"/>
    <mergeCell ref="AR178:AV179"/>
    <mergeCell ref="AW178:BC179"/>
    <mergeCell ref="BD178:BJ179"/>
    <mergeCell ref="BM178:BM179"/>
    <mergeCell ref="DF178:DF179"/>
    <mergeCell ref="DG178:DJ179"/>
    <mergeCell ref="DK178:DK179"/>
    <mergeCell ref="CS176:CS177"/>
    <mergeCell ref="CT176:CT177"/>
    <mergeCell ref="CX176:CZ177"/>
    <mergeCell ref="DA176:DE177"/>
    <mergeCell ref="BO178:BO179"/>
    <mergeCell ref="BP178:BP179"/>
    <mergeCell ref="BQ178:BQ179"/>
    <mergeCell ref="BR178:BR179"/>
    <mergeCell ref="BS178:BS179"/>
    <mergeCell ref="BT178:BT179"/>
    <mergeCell ref="BU178:BU179"/>
    <mergeCell ref="BV178:BV179"/>
    <mergeCell ref="CK178:CK179"/>
    <mergeCell ref="CL178:CL179"/>
    <mergeCell ref="CM178:CM179"/>
    <mergeCell ref="CN178:CN179"/>
    <mergeCell ref="CO178:CO179"/>
    <mergeCell ref="CP178:CP179"/>
    <mergeCell ref="CS178:CS179"/>
    <mergeCell ref="CT178:CT179"/>
    <mergeCell ref="CX178:CZ179"/>
    <mergeCell ref="DA178:DE179"/>
    <mergeCell ref="CB176:CB177"/>
    <mergeCell ref="BW178:BW179"/>
    <mergeCell ref="BX178:BX179"/>
    <mergeCell ref="BY178:BY179"/>
    <mergeCell ref="BZ178:BZ179"/>
    <mergeCell ref="CA178:CA179"/>
    <mergeCell ref="CB178:CB179"/>
    <mergeCell ref="CH176:CH177"/>
    <mergeCell ref="CQ178:CQ179"/>
    <mergeCell ref="CR178:CR179"/>
    <mergeCell ref="BK178:BK179"/>
    <mergeCell ref="BL178:BL179"/>
    <mergeCell ref="BU176:BU177"/>
    <mergeCell ref="BV176:BV177"/>
    <mergeCell ref="CK176:CK177"/>
    <mergeCell ref="CL176:CL177"/>
    <mergeCell ref="CM176:CM177"/>
    <mergeCell ref="CN176:CN177"/>
    <mergeCell ref="BN178:BN179"/>
    <mergeCell ref="CE178:CE179"/>
    <mergeCell ref="CF178:CF179"/>
    <mergeCell ref="CG178:CG179"/>
    <mergeCell ref="CH178:CH179"/>
    <mergeCell ref="CI178:CI179"/>
    <mergeCell ref="CJ178:CJ179"/>
    <mergeCell ref="CQ176:CQ177"/>
    <mergeCell ref="CR176:CR177"/>
    <mergeCell ref="AF176:AI177"/>
    <mergeCell ref="AJ176:AM177"/>
    <mergeCell ref="AN176:AQ177"/>
    <mergeCell ref="AR176:AV177"/>
    <mergeCell ref="AW176:BC177"/>
    <mergeCell ref="BD176:BJ177"/>
    <mergeCell ref="BK176:BK177"/>
    <mergeCell ref="BL176:BL177"/>
    <mergeCell ref="BM176:BM177"/>
    <mergeCell ref="BN176:BN177"/>
    <mergeCell ref="BO176:BO177"/>
    <mergeCell ref="BP176:BP177"/>
    <mergeCell ref="BQ176:BQ177"/>
    <mergeCell ref="BR176:BR177"/>
    <mergeCell ref="BS176:BS177"/>
    <mergeCell ref="BT176:BT177"/>
    <mergeCell ref="CC176:CC177"/>
    <mergeCell ref="BW176:BW177"/>
    <mergeCell ref="BX176:BX177"/>
    <mergeCell ref="BY176:BY177"/>
    <mergeCell ref="BZ176:BZ177"/>
    <mergeCell ref="CA176:CA177"/>
    <mergeCell ref="CQ174:CQ175"/>
    <mergeCell ref="CR174:CR175"/>
    <mergeCell ref="CS174:CS175"/>
    <mergeCell ref="CT174:CT175"/>
    <mergeCell ref="CX174:CZ175"/>
    <mergeCell ref="DA174:DE175"/>
    <mergeCell ref="DF174:DF175"/>
    <mergeCell ref="DG174:DJ175"/>
    <mergeCell ref="DK174:DK175"/>
    <mergeCell ref="DL174:DP175"/>
    <mergeCell ref="DQ174:DQ175"/>
    <mergeCell ref="DR174:DV175"/>
    <mergeCell ref="AB175:AE175"/>
    <mergeCell ref="A176:A177"/>
    <mergeCell ref="B176:B177"/>
    <mergeCell ref="C176:C177"/>
    <mergeCell ref="D176:J177"/>
    <mergeCell ref="S176:S177"/>
    <mergeCell ref="K176:K177"/>
    <mergeCell ref="L176:L177"/>
    <mergeCell ref="M176:M177"/>
    <mergeCell ref="N176:N177"/>
    <mergeCell ref="O176:O177"/>
    <mergeCell ref="P176:P177"/>
    <mergeCell ref="Q176:R177"/>
    <mergeCell ref="T176:U177"/>
    <mergeCell ref="V176:W177"/>
    <mergeCell ref="X176:Y177"/>
    <mergeCell ref="Z176:AA177"/>
    <mergeCell ref="DF176:DF177"/>
    <mergeCell ref="DG176:DJ177"/>
    <mergeCell ref="AB176:AE176"/>
    <mergeCell ref="BD174:BJ175"/>
    <mergeCell ref="BK174:BK175"/>
    <mergeCell ref="BL174:BL175"/>
    <mergeCell ref="BM174:BM175"/>
    <mergeCell ref="BN174:BN175"/>
    <mergeCell ref="BO174:BO175"/>
    <mergeCell ref="BP174:BP175"/>
    <mergeCell ref="BQ174:BQ175"/>
    <mergeCell ref="BR174:BR175"/>
    <mergeCell ref="BS174:BS175"/>
    <mergeCell ref="BT174:BT175"/>
    <mergeCell ref="BU174:BU175"/>
    <mergeCell ref="BV174:BV175"/>
    <mergeCell ref="CC174:CC175"/>
    <mergeCell ref="CD174:CD175"/>
    <mergeCell ref="CE174:CE175"/>
    <mergeCell ref="CF174:CF175"/>
    <mergeCell ref="BW174:BW175"/>
    <mergeCell ref="BX174:BX175"/>
    <mergeCell ref="BY174:BY175"/>
    <mergeCell ref="BZ174:BZ175"/>
    <mergeCell ref="CA174:CA175"/>
    <mergeCell ref="CB174:CB175"/>
    <mergeCell ref="CT172:CT173"/>
    <mergeCell ref="CX172:CZ173"/>
    <mergeCell ref="DA172:DE173"/>
    <mergeCell ref="DF172:DF173"/>
    <mergeCell ref="DG172:DJ173"/>
    <mergeCell ref="DK172:DK173"/>
    <mergeCell ref="DL172:DP173"/>
    <mergeCell ref="DQ172:DQ173"/>
    <mergeCell ref="DR172:DV173"/>
    <mergeCell ref="AB173:AE173"/>
    <mergeCell ref="A174:A175"/>
    <mergeCell ref="B174:B175"/>
    <mergeCell ref="C174:C175"/>
    <mergeCell ref="D174:J175"/>
    <mergeCell ref="S174:S175"/>
    <mergeCell ref="K174:K175"/>
    <mergeCell ref="L174:L175"/>
    <mergeCell ref="M174:M175"/>
    <mergeCell ref="N174:N175"/>
    <mergeCell ref="O174:O175"/>
    <mergeCell ref="P174:P175"/>
    <mergeCell ref="Q174:R175"/>
    <mergeCell ref="T174:U175"/>
    <mergeCell ref="V174:W175"/>
    <mergeCell ref="X174:Y175"/>
    <mergeCell ref="Z174:AA175"/>
    <mergeCell ref="AB174:AE174"/>
    <mergeCell ref="AF174:AI175"/>
    <mergeCell ref="AJ174:AM175"/>
    <mergeCell ref="AN174:AQ175"/>
    <mergeCell ref="AR174:AV175"/>
    <mergeCell ref="AW174:BC175"/>
    <mergeCell ref="BP172:BP173"/>
    <mergeCell ref="BQ172:BQ173"/>
    <mergeCell ref="BR172:BR173"/>
    <mergeCell ref="BS172:BS173"/>
    <mergeCell ref="BT172:BT173"/>
    <mergeCell ref="BU172:BU173"/>
    <mergeCell ref="BV172:BV173"/>
    <mergeCell ref="CK172:CK173"/>
    <mergeCell ref="CL172:CL173"/>
    <mergeCell ref="CM172:CM173"/>
    <mergeCell ref="CN172:CN173"/>
    <mergeCell ref="CO172:CO173"/>
    <mergeCell ref="CP172:CP173"/>
    <mergeCell ref="CQ172:CQ173"/>
    <mergeCell ref="CR172:CR173"/>
    <mergeCell ref="CS172:CS173"/>
    <mergeCell ref="CC172:CC173"/>
    <mergeCell ref="CD172:CD173"/>
    <mergeCell ref="BW172:BW173"/>
    <mergeCell ref="BX172:BX173"/>
    <mergeCell ref="BY172:BY173"/>
    <mergeCell ref="BZ172:BZ173"/>
    <mergeCell ref="CA172:CA173"/>
    <mergeCell ref="CB172:CB173"/>
    <mergeCell ref="CE172:CE173"/>
    <mergeCell ref="CF172:CF173"/>
    <mergeCell ref="CG172:CG173"/>
    <mergeCell ref="CH172:CH173"/>
    <mergeCell ref="CI172:CI173"/>
    <mergeCell ref="CJ172:CJ173"/>
    <mergeCell ref="DL170:DP171"/>
    <mergeCell ref="DQ170:DQ171"/>
    <mergeCell ref="DR170:DV171"/>
    <mergeCell ref="AB171:AE171"/>
    <mergeCell ref="A172:A173"/>
    <mergeCell ref="B172:B173"/>
    <mergeCell ref="C172:C173"/>
    <mergeCell ref="D172:J173"/>
    <mergeCell ref="S172:S173"/>
    <mergeCell ref="K172:K173"/>
    <mergeCell ref="L172:L173"/>
    <mergeCell ref="M172:M173"/>
    <mergeCell ref="N172:N173"/>
    <mergeCell ref="O172:O173"/>
    <mergeCell ref="P172:P173"/>
    <mergeCell ref="Q172:R173"/>
    <mergeCell ref="T172:U173"/>
    <mergeCell ref="V172:W173"/>
    <mergeCell ref="X172:Y173"/>
    <mergeCell ref="Z172:AA173"/>
    <mergeCell ref="AB172:AE172"/>
    <mergeCell ref="AF172:AI173"/>
    <mergeCell ref="AJ172:AM173"/>
    <mergeCell ref="AN172:AQ173"/>
    <mergeCell ref="AR172:AV173"/>
    <mergeCell ref="AW172:BC173"/>
    <mergeCell ref="BD172:BJ173"/>
    <mergeCell ref="BK172:BK173"/>
    <mergeCell ref="BL172:BL173"/>
    <mergeCell ref="BM172:BM173"/>
    <mergeCell ref="BN172:BN173"/>
    <mergeCell ref="BO172:BO173"/>
    <mergeCell ref="BV170:BV171"/>
    <mergeCell ref="CK170:CK171"/>
    <mergeCell ref="CL170:CL171"/>
    <mergeCell ref="CM170:CM171"/>
    <mergeCell ref="CN170:CN171"/>
    <mergeCell ref="CO170:CO171"/>
    <mergeCell ref="CP170:CP171"/>
    <mergeCell ref="CQ170:CQ171"/>
    <mergeCell ref="CR170:CR171"/>
    <mergeCell ref="CS170:CS171"/>
    <mergeCell ref="CT170:CT171"/>
    <mergeCell ref="CX170:CZ171"/>
    <mergeCell ref="DA170:DE171"/>
    <mergeCell ref="DF170:DF171"/>
    <mergeCell ref="DG170:DJ171"/>
    <mergeCell ref="DK170:DK171"/>
    <mergeCell ref="CU170:CW171"/>
    <mergeCell ref="CC170:CC171"/>
    <mergeCell ref="CD170:CD171"/>
    <mergeCell ref="CE170:CE171"/>
    <mergeCell ref="CF170:CF171"/>
    <mergeCell ref="CG170:CG171"/>
    <mergeCell ref="CH170:CH171"/>
    <mergeCell ref="CI170:CI171"/>
    <mergeCell ref="CJ170:CJ171"/>
    <mergeCell ref="AF170:AI171"/>
    <mergeCell ref="AJ170:AM171"/>
    <mergeCell ref="AN170:AQ171"/>
    <mergeCell ref="AR170:AV171"/>
    <mergeCell ref="AW170:BC171"/>
    <mergeCell ref="BD170:BJ171"/>
    <mergeCell ref="BK170:BK171"/>
    <mergeCell ref="BL170:BL171"/>
    <mergeCell ref="BM170:BM171"/>
    <mergeCell ref="BN170:BN171"/>
    <mergeCell ref="BO170:BO171"/>
    <mergeCell ref="BP170:BP171"/>
    <mergeCell ref="BQ170:BQ171"/>
    <mergeCell ref="BR170:BR171"/>
    <mergeCell ref="BS170:BS171"/>
    <mergeCell ref="BT170:BT171"/>
    <mergeCell ref="BU170:BU171"/>
    <mergeCell ref="A170:A171"/>
    <mergeCell ref="B170:B171"/>
    <mergeCell ref="C170:C171"/>
    <mergeCell ref="D170:J171"/>
    <mergeCell ref="S170:S171"/>
    <mergeCell ref="K170:K171"/>
    <mergeCell ref="L170:L171"/>
    <mergeCell ref="M170:M171"/>
    <mergeCell ref="N170:N171"/>
    <mergeCell ref="O170:O171"/>
    <mergeCell ref="P170:P171"/>
    <mergeCell ref="Q170:R171"/>
    <mergeCell ref="T170:U171"/>
    <mergeCell ref="V170:W171"/>
    <mergeCell ref="X170:Y171"/>
    <mergeCell ref="Z170:AA171"/>
    <mergeCell ref="AB170:AE170"/>
    <mergeCell ref="DR168:DV169"/>
    <mergeCell ref="AB169:AE169"/>
    <mergeCell ref="AW168:BC169"/>
    <mergeCell ref="BD168:BJ169"/>
    <mergeCell ref="BK168:BK169"/>
    <mergeCell ref="BL168:BL169"/>
    <mergeCell ref="BM168:BM169"/>
    <mergeCell ref="BN168:BN169"/>
    <mergeCell ref="BO168:BO169"/>
    <mergeCell ref="BP168:BP169"/>
    <mergeCell ref="BQ168:BQ169"/>
    <mergeCell ref="BR168:BR169"/>
    <mergeCell ref="BS168:BS169"/>
    <mergeCell ref="BT168:BT169"/>
    <mergeCell ref="BU168:BU169"/>
    <mergeCell ref="BV168:BV169"/>
    <mergeCell ref="AN168:AQ169"/>
    <mergeCell ref="AR168:AV169"/>
    <mergeCell ref="CK168:CK169"/>
    <mergeCell ref="CL168:CL169"/>
    <mergeCell ref="CC168:CC169"/>
    <mergeCell ref="CD168:CD169"/>
    <mergeCell ref="DR166:DV167"/>
    <mergeCell ref="AB167:AE167"/>
    <mergeCell ref="A168:A169"/>
    <mergeCell ref="B168:B169"/>
    <mergeCell ref="C168:C169"/>
    <mergeCell ref="D168:J169"/>
    <mergeCell ref="S168:S169"/>
    <mergeCell ref="K168:K169"/>
    <mergeCell ref="L168:L169"/>
    <mergeCell ref="M168:M169"/>
    <mergeCell ref="N168:N169"/>
    <mergeCell ref="O168:O169"/>
    <mergeCell ref="P168:P169"/>
    <mergeCell ref="Q168:R169"/>
    <mergeCell ref="T168:U169"/>
    <mergeCell ref="V168:W169"/>
    <mergeCell ref="X168:Y169"/>
    <mergeCell ref="Z168:AA169"/>
    <mergeCell ref="AB168:AE168"/>
    <mergeCell ref="AF168:AI169"/>
    <mergeCell ref="AJ168:AM169"/>
    <mergeCell ref="CM168:CM169"/>
    <mergeCell ref="CN168:CN169"/>
    <mergeCell ref="CQ168:CQ169"/>
    <mergeCell ref="CR168:CR169"/>
    <mergeCell ref="CS168:CS169"/>
    <mergeCell ref="CT168:CT169"/>
    <mergeCell ref="CX168:CZ169"/>
    <mergeCell ref="DA168:DE169"/>
    <mergeCell ref="DF168:DF169"/>
    <mergeCell ref="DG168:DJ169"/>
    <mergeCell ref="DK168:DK169"/>
    <mergeCell ref="DR164:DV165"/>
    <mergeCell ref="AB165:AE165"/>
    <mergeCell ref="A166:A167"/>
    <mergeCell ref="B166:B167"/>
    <mergeCell ref="C166:C167"/>
    <mergeCell ref="D166:J167"/>
    <mergeCell ref="S166:S167"/>
    <mergeCell ref="K166:K167"/>
    <mergeCell ref="L166:L167"/>
    <mergeCell ref="M166:M167"/>
    <mergeCell ref="N166:N167"/>
    <mergeCell ref="O166:O167"/>
    <mergeCell ref="P166:P167"/>
    <mergeCell ref="Q166:R167"/>
    <mergeCell ref="T166:U167"/>
    <mergeCell ref="V166:W167"/>
    <mergeCell ref="X166:Y167"/>
    <mergeCell ref="Z166:AA167"/>
    <mergeCell ref="AB166:AE166"/>
    <mergeCell ref="AF166:AI167"/>
    <mergeCell ref="AJ166:AM167"/>
    <mergeCell ref="AN166:AQ167"/>
    <mergeCell ref="AR166:AV167"/>
    <mergeCell ref="AW166:BC167"/>
    <mergeCell ref="BD166:BJ167"/>
    <mergeCell ref="BO166:BO167"/>
    <mergeCell ref="BP166:BP167"/>
    <mergeCell ref="BQ166:BQ167"/>
    <mergeCell ref="BR166:BR167"/>
    <mergeCell ref="BS166:BS167"/>
    <mergeCell ref="BT166:BT167"/>
    <mergeCell ref="BU166:BU167"/>
    <mergeCell ref="BU164:BU165"/>
    <mergeCell ref="BV164:BV165"/>
    <mergeCell ref="CC164:CC165"/>
    <mergeCell ref="CD164:CD165"/>
    <mergeCell ref="CQ164:CQ165"/>
    <mergeCell ref="CR164:CR165"/>
    <mergeCell ref="CS164:CS165"/>
    <mergeCell ref="CT164:CT165"/>
    <mergeCell ref="CX164:CZ165"/>
    <mergeCell ref="DA164:DE165"/>
    <mergeCell ref="CO168:CO169"/>
    <mergeCell ref="CP168:CP169"/>
    <mergeCell ref="CQ166:CQ167"/>
    <mergeCell ref="CR166:CR167"/>
    <mergeCell ref="DK164:DK165"/>
    <mergeCell ref="DL164:DP165"/>
    <mergeCell ref="DQ164:DQ165"/>
    <mergeCell ref="BV166:BV167"/>
    <mergeCell ref="CC166:CC167"/>
    <mergeCell ref="CD166:CD167"/>
    <mergeCell ref="CS166:CS167"/>
    <mergeCell ref="CT166:CT167"/>
    <mergeCell ref="CX166:CZ167"/>
    <mergeCell ref="DA166:DE167"/>
    <mergeCell ref="DF166:DF167"/>
    <mergeCell ref="DG166:DJ167"/>
    <mergeCell ref="DK166:DK167"/>
    <mergeCell ref="DL166:DP167"/>
    <mergeCell ref="DQ166:DQ167"/>
    <mergeCell ref="DL168:DP169"/>
    <mergeCell ref="DQ168:DQ169"/>
    <mergeCell ref="BW166:BW167"/>
    <mergeCell ref="AF164:AI165"/>
    <mergeCell ref="AJ164:AM165"/>
    <mergeCell ref="AN164:AQ165"/>
    <mergeCell ref="AR164:AV165"/>
    <mergeCell ref="AW164:BC165"/>
    <mergeCell ref="BD164:BJ165"/>
    <mergeCell ref="BK164:BK165"/>
    <mergeCell ref="BL164:BL165"/>
    <mergeCell ref="BM164:BM165"/>
    <mergeCell ref="BN164:BN165"/>
    <mergeCell ref="BO164:BO165"/>
    <mergeCell ref="BP164:BP165"/>
    <mergeCell ref="BQ164:BQ165"/>
    <mergeCell ref="BR164:BR165"/>
    <mergeCell ref="BS164:BS165"/>
    <mergeCell ref="BT164:BT165"/>
    <mergeCell ref="BK166:BK167"/>
    <mergeCell ref="BL166:BL167"/>
    <mergeCell ref="BM166:BM167"/>
    <mergeCell ref="BN166:BN167"/>
    <mergeCell ref="CQ162:CQ163"/>
    <mergeCell ref="CR162:CR163"/>
    <mergeCell ref="CS162:CS163"/>
    <mergeCell ref="CT162:CT163"/>
    <mergeCell ref="CX162:CZ163"/>
    <mergeCell ref="DA162:DE163"/>
    <mergeCell ref="DF162:DF163"/>
    <mergeCell ref="DG162:DJ163"/>
    <mergeCell ref="DK162:DK163"/>
    <mergeCell ref="DL162:DP163"/>
    <mergeCell ref="DQ162:DQ163"/>
    <mergeCell ref="DR162:DV163"/>
    <mergeCell ref="AB163:AE163"/>
    <mergeCell ref="A164:A165"/>
    <mergeCell ref="B164:B165"/>
    <mergeCell ref="C164:C165"/>
    <mergeCell ref="D164:J165"/>
    <mergeCell ref="S164:S165"/>
    <mergeCell ref="K164:K165"/>
    <mergeCell ref="L164:L165"/>
    <mergeCell ref="M164:M165"/>
    <mergeCell ref="N164:N165"/>
    <mergeCell ref="O164:O165"/>
    <mergeCell ref="P164:P165"/>
    <mergeCell ref="Q164:R165"/>
    <mergeCell ref="T164:U165"/>
    <mergeCell ref="V164:W165"/>
    <mergeCell ref="X164:Y165"/>
    <mergeCell ref="Z164:AA165"/>
    <mergeCell ref="DF164:DF165"/>
    <mergeCell ref="DG164:DJ165"/>
    <mergeCell ref="AB164:AE164"/>
    <mergeCell ref="AN162:AQ163"/>
    <mergeCell ref="AR162:AV163"/>
    <mergeCell ref="AW162:BC163"/>
    <mergeCell ref="BD162:BJ163"/>
    <mergeCell ref="BK162:BK163"/>
    <mergeCell ref="BL162:BL163"/>
    <mergeCell ref="BM162:BM163"/>
    <mergeCell ref="BN162:BN163"/>
    <mergeCell ref="BO162:BO163"/>
    <mergeCell ref="BP162:BP163"/>
    <mergeCell ref="BQ162:BQ163"/>
    <mergeCell ref="BR162:BR163"/>
    <mergeCell ref="BS162:BS163"/>
    <mergeCell ref="BT162:BT163"/>
    <mergeCell ref="BU162:BU163"/>
    <mergeCell ref="BV162:BV163"/>
    <mergeCell ref="CQ160:CQ161"/>
    <mergeCell ref="BQ160:BQ161"/>
    <mergeCell ref="BR160:BR161"/>
    <mergeCell ref="BS160:BS161"/>
    <mergeCell ref="BT160:BT161"/>
    <mergeCell ref="BU160:BU161"/>
    <mergeCell ref="BV160:BV161"/>
    <mergeCell ref="CC160:CC161"/>
    <mergeCell ref="CD160:CD161"/>
    <mergeCell ref="CE160:CE161"/>
    <mergeCell ref="CF160:CF161"/>
    <mergeCell ref="CG160:CG161"/>
    <mergeCell ref="CH160:CH161"/>
    <mergeCell ref="CI160:CI161"/>
    <mergeCell ref="CJ160:CJ161"/>
    <mergeCell ref="BW160:BW161"/>
    <mergeCell ref="CR160:CR161"/>
    <mergeCell ref="CS160:CS161"/>
    <mergeCell ref="CT160:CT161"/>
    <mergeCell ref="CX160:CZ161"/>
    <mergeCell ref="DA160:DE161"/>
    <mergeCell ref="DF160:DF161"/>
    <mergeCell ref="DG160:DJ161"/>
    <mergeCell ref="DK160:DK161"/>
    <mergeCell ref="DL160:DP161"/>
    <mergeCell ref="DQ160:DQ161"/>
    <mergeCell ref="DR160:DV161"/>
    <mergeCell ref="AB161:AE161"/>
    <mergeCell ref="A162:A163"/>
    <mergeCell ref="B162:B163"/>
    <mergeCell ref="C162:C163"/>
    <mergeCell ref="D162:J163"/>
    <mergeCell ref="S162:S163"/>
    <mergeCell ref="K162:K163"/>
    <mergeCell ref="L162:L163"/>
    <mergeCell ref="M162:M163"/>
    <mergeCell ref="N162:N163"/>
    <mergeCell ref="O162:O163"/>
    <mergeCell ref="P162:P163"/>
    <mergeCell ref="Q162:R163"/>
    <mergeCell ref="T162:U163"/>
    <mergeCell ref="V162:W163"/>
    <mergeCell ref="X162:Y163"/>
    <mergeCell ref="Z162:AA163"/>
    <mergeCell ref="AB162:AE162"/>
    <mergeCell ref="AF162:AI163"/>
    <mergeCell ref="AJ162:AM163"/>
    <mergeCell ref="BP160:BP161"/>
    <mergeCell ref="DL158:DP159"/>
    <mergeCell ref="DQ158:DQ159"/>
    <mergeCell ref="DR158:DV159"/>
    <mergeCell ref="AB159:AE159"/>
    <mergeCell ref="A160:A161"/>
    <mergeCell ref="B160:B161"/>
    <mergeCell ref="C160:C161"/>
    <mergeCell ref="D160:J161"/>
    <mergeCell ref="S160:S161"/>
    <mergeCell ref="K160:K161"/>
    <mergeCell ref="L160:L161"/>
    <mergeCell ref="M160:M161"/>
    <mergeCell ref="N160:N161"/>
    <mergeCell ref="O160:O161"/>
    <mergeCell ref="P160:P161"/>
    <mergeCell ref="Q160:R161"/>
    <mergeCell ref="T160:U161"/>
    <mergeCell ref="V160:W161"/>
    <mergeCell ref="X160:Y161"/>
    <mergeCell ref="Z160:AA161"/>
    <mergeCell ref="AB160:AE160"/>
    <mergeCell ref="AF160:AI161"/>
    <mergeCell ref="AJ160:AM161"/>
    <mergeCell ref="AN160:AQ161"/>
    <mergeCell ref="AR160:AV161"/>
    <mergeCell ref="AW160:BC161"/>
    <mergeCell ref="BD160:BJ161"/>
    <mergeCell ref="BK160:BK161"/>
    <mergeCell ref="BL160:BL161"/>
    <mergeCell ref="BM160:BM161"/>
    <mergeCell ref="BN160:BN161"/>
    <mergeCell ref="BO160:BO161"/>
    <mergeCell ref="BV158:BV159"/>
    <mergeCell ref="CK158:CK159"/>
    <mergeCell ref="CL158:CL159"/>
    <mergeCell ref="CM158:CM159"/>
    <mergeCell ref="CN158:CN159"/>
    <mergeCell ref="CO158:CO159"/>
    <mergeCell ref="CP158:CP159"/>
    <mergeCell ref="CQ158:CQ159"/>
    <mergeCell ref="CR158:CR159"/>
    <mergeCell ref="CS158:CS159"/>
    <mergeCell ref="CT158:CT159"/>
    <mergeCell ref="CX158:CZ159"/>
    <mergeCell ref="DA158:DE159"/>
    <mergeCell ref="DF158:DF159"/>
    <mergeCell ref="DG158:DJ159"/>
    <mergeCell ref="DK158:DK159"/>
    <mergeCell ref="AF158:AI159"/>
    <mergeCell ref="AJ158:AM159"/>
    <mergeCell ref="AN158:AQ159"/>
    <mergeCell ref="AR158:AV159"/>
    <mergeCell ref="AW158:BC159"/>
    <mergeCell ref="BD158:BJ159"/>
    <mergeCell ref="BK158:BK159"/>
    <mergeCell ref="BL158:BL159"/>
    <mergeCell ref="BM158:BM159"/>
    <mergeCell ref="BN158:BN159"/>
    <mergeCell ref="BO158:BO159"/>
    <mergeCell ref="BP158:BP159"/>
    <mergeCell ref="BQ158:BQ159"/>
    <mergeCell ref="BR158:BR159"/>
    <mergeCell ref="BS158:BS159"/>
    <mergeCell ref="BT158:BT159"/>
    <mergeCell ref="BU158:BU159"/>
    <mergeCell ref="A158:A159"/>
    <mergeCell ref="B158:B159"/>
    <mergeCell ref="C158:C159"/>
    <mergeCell ref="D158:J159"/>
    <mergeCell ref="S158:S159"/>
    <mergeCell ref="K158:K159"/>
    <mergeCell ref="L158:L159"/>
    <mergeCell ref="M158:M159"/>
    <mergeCell ref="N158:N159"/>
    <mergeCell ref="O158:O159"/>
    <mergeCell ref="P158:P159"/>
    <mergeCell ref="Q158:R159"/>
    <mergeCell ref="T158:U159"/>
    <mergeCell ref="V158:W159"/>
    <mergeCell ref="X158:Y159"/>
    <mergeCell ref="Z158:AA159"/>
    <mergeCell ref="AB158:AE158"/>
    <mergeCell ref="CX156:CZ157"/>
    <mergeCell ref="DA156:DE157"/>
    <mergeCell ref="DF156:DF157"/>
    <mergeCell ref="DG156:DJ157"/>
    <mergeCell ref="DK156:DK157"/>
    <mergeCell ref="DL156:DP157"/>
    <mergeCell ref="DQ156:DQ157"/>
    <mergeCell ref="DR156:DV157"/>
    <mergeCell ref="AB157:AE157"/>
    <mergeCell ref="AW156:BC157"/>
    <mergeCell ref="BD156:BJ157"/>
    <mergeCell ref="BK156:BK157"/>
    <mergeCell ref="BL156:BL157"/>
    <mergeCell ref="BM156:BM157"/>
    <mergeCell ref="BN156:BN157"/>
    <mergeCell ref="BO156:BO157"/>
    <mergeCell ref="BP156:BP157"/>
    <mergeCell ref="BQ156:BQ157"/>
    <mergeCell ref="BR156:BR157"/>
    <mergeCell ref="BS156:BS157"/>
    <mergeCell ref="BT156:BT157"/>
    <mergeCell ref="BU156:BU157"/>
    <mergeCell ref="BV156:BV157"/>
    <mergeCell ref="AN156:AQ157"/>
    <mergeCell ref="AR156:AV157"/>
    <mergeCell ref="CK156:CK157"/>
    <mergeCell ref="CL156:CL157"/>
    <mergeCell ref="BW156:BW157"/>
    <mergeCell ref="BX156:BX157"/>
    <mergeCell ref="BY156:BY157"/>
    <mergeCell ref="BZ156:BZ157"/>
    <mergeCell ref="CE156:CE157"/>
    <mergeCell ref="DF154:DF155"/>
    <mergeCell ref="DG154:DJ155"/>
    <mergeCell ref="DK154:DK155"/>
    <mergeCell ref="DL154:DP155"/>
    <mergeCell ref="DQ154:DQ155"/>
    <mergeCell ref="DR154:DV155"/>
    <mergeCell ref="AB155:AE155"/>
    <mergeCell ref="A156:A157"/>
    <mergeCell ref="B156:B157"/>
    <mergeCell ref="C156:C157"/>
    <mergeCell ref="D156:J157"/>
    <mergeCell ref="S156:S157"/>
    <mergeCell ref="K156:K157"/>
    <mergeCell ref="L156:L157"/>
    <mergeCell ref="M156:M157"/>
    <mergeCell ref="N156:N157"/>
    <mergeCell ref="O156:O157"/>
    <mergeCell ref="P156:P157"/>
    <mergeCell ref="Q156:R157"/>
    <mergeCell ref="T156:U157"/>
    <mergeCell ref="V156:W157"/>
    <mergeCell ref="X156:Y157"/>
    <mergeCell ref="Z156:AA157"/>
    <mergeCell ref="AB156:AE156"/>
    <mergeCell ref="AF156:AI157"/>
    <mergeCell ref="AJ156:AM157"/>
    <mergeCell ref="CM156:CM157"/>
    <mergeCell ref="CN156:CN157"/>
    <mergeCell ref="CQ156:CQ157"/>
    <mergeCell ref="CR156:CR157"/>
    <mergeCell ref="CS156:CS157"/>
    <mergeCell ref="CT156:CT157"/>
    <mergeCell ref="DK152:DK153"/>
    <mergeCell ref="DL152:DP153"/>
    <mergeCell ref="DQ152:DQ153"/>
    <mergeCell ref="DR152:DV153"/>
    <mergeCell ref="AB153:AE153"/>
    <mergeCell ref="A154:A155"/>
    <mergeCell ref="B154:B155"/>
    <mergeCell ref="C154:C155"/>
    <mergeCell ref="D154:J155"/>
    <mergeCell ref="S154:S155"/>
    <mergeCell ref="K154:K155"/>
    <mergeCell ref="L154:L155"/>
    <mergeCell ref="M154:M155"/>
    <mergeCell ref="N154:N155"/>
    <mergeCell ref="O154:O155"/>
    <mergeCell ref="P154:P155"/>
    <mergeCell ref="Q154:R155"/>
    <mergeCell ref="T154:U155"/>
    <mergeCell ref="V154:W155"/>
    <mergeCell ref="X154:Y155"/>
    <mergeCell ref="Z154:AA155"/>
    <mergeCell ref="AB154:AE154"/>
    <mergeCell ref="AF154:AI155"/>
    <mergeCell ref="AJ154:AM155"/>
    <mergeCell ref="AN154:AQ155"/>
    <mergeCell ref="AR154:AV155"/>
    <mergeCell ref="AW154:BC155"/>
    <mergeCell ref="BD154:BJ155"/>
    <mergeCell ref="BM154:BM155"/>
    <mergeCell ref="BN154:BN155"/>
    <mergeCell ref="CS154:CS155"/>
    <mergeCell ref="CT154:CT155"/>
    <mergeCell ref="CQ152:CQ153"/>
    <mergeCell ref="CR152:CR153"/>
    <mergeCell ref="CS152:CS153"/>
    <mergeCell ref="CT152:CT153"/>
    <mergeCell ref="CX152:CZ153"/>
    <mergeCell ref="DA152:DE153"/>
    <mergeCell ref="BO154:BO155"/>
    <mergeCell ref="BP154:BP155"/>
    <mergeCell ref="BQ154:BQ155"/>
    <mergeCell ref="BR154:BR155"/>
    <mergeCell ref="BS154:BS155"/>
    <mergeCell ref="BT154:BT155"/>
    <mergeCell ref="BU154:BU155"/>
    <mergeCell ref="BV154:BV155"/>
    <mergeCell ref="CK154:CK155"/>
    <mergeCell ref="CL154:CL155"/>
    <mergeCell ref="CM154:CM155"/>
    <mergeCell ref="CN154:CN155"/>
    <mergeCell ref="CO154:CO155"/>
    <mergeCell ref="CP154:CP155"/>
    <mergeCell ref="CQ154:CQ155"/>
    <mergeCell ref="CR154:CR155"/>
    <mergeCell ref="CX154:CZ155"/>
    <mergeCell ref="DA154:DE155"/>
    <mergeCell ref="CB152:CB153"/>
    <mergeCell ref="BW154:BW155"/>
    <mergeCell ref="BX154:BX155"/>
    <mergeCell ref="BY154:BY155"/>
    <mergeCell ref="BZ154:BZ155"/>
    <mergeCell ref="CA154:CA155"/>
    <mergeCell ref="CB154:CB155"/>
    <mergeCell ref="CH152:CH153"/>
    <mergeCell ref="CI152:CI153"/>
    <mergeCell ref="CJ152:CJ153"/>
    <mergeCell ref="BW152:BW153"/>
    <mergeCell ref="BX152:BX153"/>
    <mergeCell ref="BY152:BY153"/>
    <mergeCell ref="BZ152:BZ153"/>
    <mergeCell ref="CA152:CA153"/>
    <mergeCell ref="BK154:BK155"/>
    <mergeCell ref="BL154:BL155"/>
    <mergeCell ref="BU152:BU153"/>
    <mergeCell ref="BV152:BV153"/>
    <mergeCell ref="CK152:CK153"/>
    <mergeCell ref="CL152:CL153"/>
    <mergeCell ref="CM152:CM153"/>
    <mergeCell ref="CN152:CN153"/>
    <mergeCell ref="CE154:CE155"/>
    <mergeCell ref="CF154:CF155"/>
    <mergeCell ref="CG154:CG155"/>
    <mergeCell ref="CH154:CH155"/>
    <mergeCell ref="CI154:CI155"/>
    <mergeCell ref="CJ154:CJ155"/>
    <mergeCell ref="CC154:CC155"/>
    <mergeCell ref="CD154:CD155"/>
    <mergeCell ref="AW152:BC153"/>
    <mergeCell ref="BD152:BJ153"/>
    <mergeCell ref="BK152:BK153"/>
    <mergeCell ref="BL152:BL153"/>
    <mergeCell ref="BM152:BM153"/>
    <mergeCell ref="BN152:BN153"/>
    <mergeCell ref="BO152:BO153"/>
    <mergeCell ref="BP152:BP153"/>
    <mergeCell ref="BQ152:BQ153"/>
    <mergeCell ref="BR152:BR153"/>
    <mergeCell ref="BS152:BS153"/>
    <mergeCell ref="BT152:BT153"/>
    <mergeCell ref="CC152:CC153"/>
    <mergeCell ref="CD152:CD153"/>
    <mergeCell ref="CE152:CE153"/>
    <mergeCell ref="CF152:CF153"/>
    <mergeCell ref="CG152:CG153"/>
    <mergeCell ref="CX150:CZ151"/>
    <mergeCell ref="DA150:DE151"/>
    <mergeCell ref="DF150:DF151"/>
    <mergeCell ref="DG150:DJ151"/>
    <mergeCell ref="DK150:DK151"/>
    <mergeCell ref="DL150:DP151"/>
    <mergeCell ref="DQ150:DQ151"/>
    <mergeCell ref="DR150:DV151"/>
    <mergeCell ref="AB151:AE151"/>
    <mergeCell ref="A152:A153"/>
    <mergeCell ref="B152:B153"/>
    <mergeCell ref="C152:C153"/>
    <mergeCell ref="D152:J153"/>
    <mergeCell ref="S152:S153"/>
    <mergeCell ref="K152:K153"/>
    <mergeCell ref="L152:L153"/>
    <mergeCell ref="M152:M153"/>
    <mergeCell ref="N152:N153"/>
    <mergeCell ref="O152:O153"/>
    <mergeCell ref="P152:P153"/>
    <mergeCell ref="Q152:R153"/>
    <mergeCell ref="T152:U153"/>
    <mergeCell ref="V152:W153"/>
    <mergeCell ref="X152:Y153"/>
    <mergeCell ref="Z152:AA153"/>
    <mergeCell ref="DF152:DF153"/>
    <mergeCell ref="DG152:DJ153"/>
    <mergeCell ref="AB152:AE152"/>
    <mergeCell ref="AF152:AI153"/>
    <mergeCell ref="AJ152:AM153"/>
    <mergeCell ref="AN152:AQ153"/>
    <mergeCell ref="AR152:AV153"/>
    <mergeCell ref="CG150:CG151"/>
    <mergeCell ref="CH150:CH151"/>
    <mergeCell ref="CI150:CI151"/>
    <mergeCell ref="CJ150:CJ151"/>
    <mergeCell ref="BW150:BW151"/>
    <mergeCell ref="BX150:BX151"/>
    <mergeCell ref="BY150:BY151"/>
    <mergeCell ref="BZ150:BZ151"/>
    <mergeCell ref="CA150:CA151"/>
    <mergeCell ref="CB150:CB151"/>
    <mergeCell ref="CN150:CN151"/>
    <mergeCell ref="CO150:CO151"/>
    <mergeCell ref="CP150:CP151"/>
    <mergeCell ref="CQ150:CQ151"/>
    <mergeCell ref="CR150:CR151"/>
    <mergeCell ref="CS150:CS151"/>
    <mergeCell ref="CT150:CT151"/>
    <mergeCell ref="CK150:CK151"/>
    <mergeCell ref="CL150:CL151"/>
    <mergeCell ref="CM150:CM151"/>
    <mergeCell ref="BD150:BJ151"/>
    <mergeCell ref="BK150:BK151"/>
    <mergeCell ref="BL150:BL151"/>
    <mergeCell ref="BM150:BM151"/>
    <mergeCell ref="BN150:BN151"/>
    <mergeCell ref="BO150:BO151"/>
    <mergeCell ref="BP150:BP151"/>
    <mergeCell ref="BQ150:BQ151"/>
    <mergeCell ref="BR150:BR151"/>
    <mergeCell ref="BS150:BS151"/>
    <mergeCell ref="BT150:BT151"/>
    <mergeCell ref="BU150:BU151"/>
    <mergeCell ref="BV150:BV151"/>
    <mergeCell ref="CC150:CC151"/>
    <mergeCell ref="CD150:CD151"/>
    <mergeCell ref="CE150:CE151"/>
    <mergeCell ref="CF150:CF151"/>
    <mergeCell ref="CT148:CT149"/>
    <mergeCell ref="CX148:CZ149"/>
    <mergeCell ref="DA148:DE149"/>
    <mergeCell ref="DF148:DF149"/>
    <mergeCell ref="DG148:DJ149"/>
    <mergeCell ref="DK148:DK149"/>
    <mergeCell ref="DL148:DP149"/>
    <mergeCell ref="DQ148:DQ149"/>
    <mergeCell ref="DR148:DV149"/>
    <mergeCell ref="AB149:AE149"/>
    <mergeCell ref="A150:A151"/>
    <mergeCell ref="B150:B151"/>
    <mergeCell ref="C150:C151"/>
    <mergeCell ref="D150:J151"/>
    <mergeCell ref="S150:S151"/>
    <mergeCell ref="K150:K151"/>
    <mergeCell ref="L150:L151"/>
    <mergeCell ref="M150:M151"/>
    <mergeCell ref="N150:N151"/>
    <mergeCell ref="O150:O151"/>
    <mergeCell ref="P150:P151"/>
    <mergeCell ref="Q150:R151"/>
    <mergeCell ref="T150:U151"/>
    <mergeCell ref="V150:W151"/>
    <mergeCell ref="X150:Y151"/>
    <mergeCell ref="Z150:AA151"/>
    <mergeCell ref="AB150:AE150"/>
    <mergeCell ref="AF150:AI151"/>
    <mergeCell ref="AJ150:AM151"/>
    <mergeCell ref="AN150:AQ151"/>
    <mergeCell ref="AR150:AV151"/>
    <mergeCell ref="AW150:BC151"/>
    <mergeCell ref="BP148:BP149"/>
    <mergeCell ref="BQ148:BQ149"/>
    <mergeCell ref="BR148:BR149"/>
    <mergeCell ref="BS148:BS149"/>
    <mergeCell ref="BT148:BT149"/>
    <mergeCell ref="BU148:BU149"/>
    <mergeCell ref="BV148:BV149"/>
    <mergeCell ref="CK148:CK149"/>
    <mergeCell ref="CL148:CL149"/>
    <mergeCell ref="CM148:CM149"/>
    <mergeCell ref="CN148:CN149"/>
    <mergeCell ref="CO148:CO149"/>
    <mergeCell ref="CP148:CP149"/>
    <mergeCell ref="CQ148:CQ149"/>
    <mergeCell ref="CR148:CR149"/>
    <mergeCell ref="CS148:CS149"/>
    <mergeCell ref="BW148:BW149"/>
    <mergeCell ref="BX148:BX149"/>
    <mergeCell ref="BY148:BY149"/>
    <mergeCell ref="BZ148:BZ149"/>
    <mergeCell ref="CA148:CA149"/>
    <mergeCell ref="CB148:CB149"/>
    <mergeCell ref="CE148:CE149"/>
    <mergeCell ref="CF148:CF149"/>
    <mergeCell ref="CG148:CG149"/>
    <mergeCell ref="CH148:CH149"/>
    <mergeCell ref="CI148:CI149"/>
    <mergeCell ref="CJ148:CJ149"/>
    <mergeCell ref="CC148:CC149"/>
    <mergeCell ref="CD148:CD149"/>
    <mergeCell ref="DL146:DP147"/>
    <mergeCell ref="DQ146:DQ147"/>
    <mergeCell ref="DR146:DV147"/>
    <mergeCell ref="AB147:AE147"/>
    <mergeCell ref="A148:A149"/>
    <mergeCell ref="B148:B149"/>
    <mergeCell ref="C148:C149"/>
    <mergeCell ref="D148:J149"/>
    <mergeCell ref="S148:S149"/>
    <mergeCell ref="K148:K149"/>
    <mergeCell ref="L148:L149"/>
    <mergeCell ref="M148:M149"/>
    <mergeCell ref="N148:N149"/>
    <mergeCell ref="O148:O149"/>
    <mergeCell ref="P148:P149"/>
    <mergeCell ref="Q148:R149"/>
    <mergeCell ref="T148:U149"/>
    <mergeCell ref="V148:W149"/>
    <mergeCell ref="X148:Y149"/>
    <mergeCell ref="Z148:AA149"/>
    <mergeCell ref="AB148:AE148"/>
    <mergeCell ref="AF148:AI149"/>
    <mergeCell ref="AJ148:AM149"/>
    <mergeCell ref="AN148:AQ149"/>
    <mergeCell ref="AR148:AV149"/>
    <mergeCell ref="AW148:BC149"/>
    <mergeCell ref="BD148:BJ149"/>
    <mergeCell ref="BK148:BK149"/>
    <mergeCell ref="BL148:BL149"/>
    <mergeCell ref="BM148:BM149"/>
    <mergeCell ref="BN148:BN149"/>
    <mergeCell ref="BO148:BO149"/>
    <mergeCell ref="BV146:BV147"/>
    <mergeCell ref="CK146:CK147"/>
    <mergeCell ref="CL146:CL147"/>
    <mergeCell ref="CM146:CM147"/>
    <mergeCell ref="CN146:CN147"/>
    <mergeCell ref="CO146:CO147"/>
    <mergeCell ref="CP146:CP147"/>
    <mergeCell ref="CQ146:CQ147"/>
    <mergeCell ref="CR146:CR147"/>
    <mergeCell ref="CS146:CS147"/>
    <mergeCell ref="CT146:CT147"/>
    <mergeCell ref="CX146:CZ147"/>
    <mergeCell ref="DA146:DE147"/>
    <mergeCell ref="DF146:DF147"/>
    <mergeCell ref="DG146:DJ147"/>
    <mergeCell ref="DK146:DK147"/>
    <mergeCell ref="CE146:CE147"/>
    <mergeCell ref="CF146:CF147"/>
    <mergeCell ref="CG146:CG147"/>
    <mergeCell ref="CH146:CH147"/>
    <mergeCell ref="CI146:CI147"/>
    <mergeCell ref="CJ146:CJ147"/>
    <mergeCell ref="BW146:BW147"/>
    <mergeCell ref="BX146:BX147"/>
    <mergeCell ref="BY146:BY147"/>
    <mergeCell ref="BZ146:BZ147"/>
    <mergeCell ref="CA146:CA147"/>
    <mergeCell ref="CB146:CB147"/>
    <mergeCell ref="CC146:CC147"/>
    <mergeCell ref="CD146:CD147"/>
    <mergeCell ref="AF146:AI147"/>
    <mergeCell ref="AJ146:AM147"/>
    <mergeCell ref="AN146:AQ147"/>
    <mergeCell ref="AR146:AV147"/>
    <mergeCell ref="AW146:BC147"/>
    <mergeCell ref="BD146:BJ147"/>
    <mergeCell ref="BK146:BK147"/>
    <mergeCell ref="BL146:BL147"/>
    <mergeCell ref="BM146:BM147"/>
    <mergeCell ref="BN146:BN147"/>
    <mergeCell ref="BO146:BO147"/>
    <mergeCell ref="BP146:BP147"/>
    <mergeCell ref="BQ146:BQ147"/>
    <mergeCell ref="BR146:BR147"/>
    <mergeCell ref="BS146:BS147"/>
    <mergeCell ref="BT146:BT147"/>
    <mergeCell ref="BU146:BU147"/>
    <mergeCell ref="A146:A147"/>
    <mergeCell ref="B146:B147"/>
    <mergeCell ref="C146:C147"/>
    <mergeCell ref="D146:J147"/>
    <mergeCell ref="S146:S147"/>
    <mergeCell ref="K146:K147"/>
    <mergeCell ref="L146:L147"/>
    <mergeCell ref="M146:M147"/>
    <mergeCell ref="N146:N147"/>
    <mergeCell ref="O146:O147"/>
    <mergeCell ref="P146:P147"/>
    <mergeCell ref="Q146:R147"/>
    <mergeCell ref="T146:U147"/>
    <mergeCell ref="V146:W147"/>
    <mergeCell ref="X146:Y147"/>
    <mergeCell ref="Z146:AA147"/>
    <mergeCell ref="AB146:AE146"/>
    <mergeCell ref="DR144:DV145"/>
    <mergeCell ref="AB145:AE145"/>
    <mergeCell ref="AW144:BC145"/>
    <mergeCell ref="BD144:BJ145"/>
    <mergeCell ref="BK144:BK145"/>
    <mergeCell ref="BL144:BL145"/>
    <mergeCell ref="BM144:BM145"/>
    <mergeCell ref="BN144:BN145"/>
    <mergeCell ref="BO144:BO145"/>
    <mergeCell ref="BP144:BP145"/>
    <mergeCell ref="BQ144:BQ145"/>
    <mergeCell ref="BR144:BR145"/>
    <mergeCell ref="BS144:BS145"/>
    <mergeCell ref="BT144:BT145"/>
    <mergeCell ref="BU144:BU145"/>
    <mergeCell ref="BV144:BV145"/>
    <mergeCell ref="AN144:AQ145"/>
    <mergeCell ref="AR144:AV145"/>
    <mergeCell ref="CK144:CK145"/>
    <mergeCell ref="CL144:CL145"/>
    <mergeCell ref="CC144:CC145"/>
    <mergeCell ref="CD144:CD145"/>
    <mergeCell ref="BW144:BW145"/>
    <mergeCell ref="BX144:BX145"/>
    <mergeCell ref="BY144:BY145"/>
    <mergeCell ref="BZ144:BZ145"/>
    <mergeCell ref="CA144:CA145"/>
    <mergeCell ref="CB144:CB145"/>
    <mergeCell ref="DR142:DV143"/>
    <mergeCell ref="AB143:AE143"/>
    <mergeCell ref="A144:A145"/>
    <mergeCell ref="B144:B145"/>
    <mergeCell ref="C144:C145"/>
    <mergeCell ref="D144:J145"/>
    <mergeCell ref="S144:S145"/>
    <mergeCell ref="K144:K145"/>
    <mergeCell ref="L144:L145"/>
    <mergeCell ref="M144:M145"/>
    <mergeCell ref="N144:N145"/>
    <mergeCell ref="O144:O145"/>
    <mergeCell ref="P144:P145"/>
    <mergeCell ref="Q144:R145"/>
    <mergeCell ref="T144:U145"/>
    <mergeCell ref="V144:W145"/>
    <mergeCell ref="X144:Y145"/>
    <mergeCell ref="Z144:AA145"/>
    <mergeCell ref="AB144:AE144"/>
    <mergeCell ref="AF144:AI145"/>
    <mergeCell ref="AJ144:AM145"/>
    <mergeCell ref="CM144:CM145"/>
    <mergeCell ref="CN144:CN145"/>
    <mergeCell ref="CQ144:CQ145"/>
    <mergeCell ref="CR144:CR145"/>
    <mergeCell ref="CS144:CS145"/>
    <mergeCell ref="CT144:CT145"/>
    <mergeCell ref="CX144:CZ145"/>
    <mergeCell ref="DA144:DE145"/>
    <mergeCell ref="DF144:DF145"/>
    <mergeCell ref="DG144:DJ145"/>
    <mergeCell ref="DK144:DK145"/>
    <mergeCell ref="DR140:DV141"/>
    <mergeCell ref="AB141:AE141"/>
    <mergeCell ref="A142:A143"/>
    <mergeCell ref="B142:B143"/>
    <mergeCell ref="C142:C143"/>
    <mergeCell ref="D142:J143"/>
    <mergeCell ref="S142:S143"/>
    <mergeCell ref="K142:K143"/>
    <mergeCell ref="L142:L143"/>
    <mergeCell ref="M142:M143"/>
    <mergeCell ref="N142:N143"/>
    <mergeCell ref="O142:O143"/>
    <mergeCell ref="P142:P143"/>
    <mergeCell ref="Q142:R143"/>
    <mergeCell ref="T142:U143"/>
    <mergeCell ref="V142:W143"/>
    <mergeCell ref="X142:Y143"/>
    <mergeCell ref="Z142:AA143"/>
    <mergeCell ref="AB142:AE142"/>
    <mergeCell ref="AF142:AI143"/>
    <mergeCell ref="AJ142:AM143"/>
    <mergeCell ref="AN142:AQ143"/>
    <mergeCell ref="AR142:AV143"/>
    <mergeCell ref="AW142:BC143"/>
    <mergeCell ref="BD142:BJ143"/>
    <mergeCell ref="BO142:BO143"/>
    <mergeCell ref="BP142:BP143"/>
    <mergeCell ref="BQ142:BQ143"/>
    <mergeCell ref="BR142:BR143"/>
    <mergeCell ref="BS142:BS143"/>
    <mergeCell ref="BT142:BT143"/>
    <mergeCell ref="BU142:BU143"/>
    <mergeCell ref="BU140:BU141"/>
    <mergeCell ref="BV140:BV141"/>
    <mergeCell ref="CC140:CC141"/>
    <mergeCell ref="CD140:CD141"/>
    <mergeCell ref="CQ140:CQ141"/>
    <mergeCell ref="CR140:CR141"/>
    <mergeCell ref="CS140:CS141"/>
    <mergeCell ref="CT140:CT141"/>
    <mergeCell ref="CX140:CZ141"/>
    <mergeCell ref="DA140:DE141"/>
    <mergeCell ref="CO144:CO145"/>
    <mergeCell ref="CP144:CP145"/>
    <mergeCell ref="CQ142:CQ143"/>
    <mergeCell ref="CR142:CR143"/>
    <mergeCell ref="DK140:DK141"/>
    <mergeCell ref="DL140:DP141"/>
    <mergeCell ref="DQ140:DQ141"/>
    <mergeCell ref="BV142:BV143"/>
    <mergeCell ref="CC142:CC143"/>
    <mergeCell ref="CD142:CD143"/>
    <mergeCell ref="CS142:CS143"/>
    <mergeCell ref="CT142:CT143"/>
    <mergeCell ref="CX142:CZ143"/>
    <mergeCell ref="DA142:DE143"/>
    <mergeCell ref="DF142:DF143"/>
    <mergeCell ref="DG142:DJ143"/>
    <mergeCell ref="DK142:DK143"/>
    <mergeCell ref="DL142:DP143"/>
    <mergeCell ref="DQ142:DQ143"/>
    <mergeCell ref="DL144:DP145"/>
    <mergeCell ref="DQ144:DQ145"/>
    <mergeCell ref="BW142:BW143"/>
    <mergeCell ref="AR140:AV141"/>
    <mergeCell ref="AW140:BC141"/>
    <mergeCell ref="BD140:BJ141"/>
    <mergeCell ref="BK140:BK141"/>
    <mergeCell ref="BL140:BL141"/>
    <mergeCell ref="BM140:BM141"/>
    <mergeCell ref="BN140:BN141"/>
    <mergeCell ref="BO140:BO141"/>
    <mergeCell ref="BP140:BP141"/>
    <mergeCell ref="BQ140:BQ141"/>
    <mergeCell ref="BR140:BR141"/>
    <mergeCell ref="BS140:BS141"/>
    <mergeCell ref="BT140:BT141"/>
    <mergeCell ref="BK142:BK143"/>
    <mergeCell ref="BL142:BL143"/>
    <mergeCell ref="BM142:BM143"/>
    <mergeCell ref="BN142:BN143"/>
    <mergeCell ref="CT138:CT139"/>
    <mergeCell ref="CX138:CZ139"/>
    <mergeCell ref="DA138:DE139"/>
    <mergeCell ref="DF138:DF139"/>
    <mergeCell ref="DG138:DJ139"/>
    <mergeCell ref="DK138:DK139"/>
    <mergeCell ref="DL138:DP139"/>
    <mergeCell ref="DQ138:DQ139"/>
    <mergeCell ref="DR138:DV139"/>
    <mergeCell ref="AB139:AE139"/>
    <mergeCell ref="A140:A141"/>
    <mergeCell ref="B140:B141"/>
    <mergeCell ref="C140:C141"/>
    <mergeCell ref="D140:J141"/>
    <mergeCell ref="S140:S141"/>
    <mergeCell ref="K140:K141"/>
    <mergeCell ref="L140:L141"/>
    <mergeCell ref="M140:M141"/>
    <mergeCell ref="N140:N141"/>
    <mergeCell ref="O140:O141"/>
    <mergeCell ref="P140:P141"/>
    <mergeCell ref="Q140:R141"/>
    <mergeCell ref="T140:U141"/>
    <mergeCell ref="V140:W141"/>
    <mergeCell ref="X140:Y141"/>
    <mergeCell ref="Z140:AA141"/>
    <mergeCell ref="DF140:DF141"/>
    <mergeCell ref="DG140:DJ141"/>
    <mergeCell ref="AB140:AE140"/>
    <mergeCell ref="AF140:AI141"/>
    <mergeCell ref="AJ140:AM141"/>
    <mergeCell ref="AN140:AQ141"/>
    <mergeCell ref="CQ136:CQ137"/>
    <mergeCell ref="CR136:CR137"/>
    <mergeCell ref="CS136:CS137"/>
    <mergeCell ref="CT136:CT137"/>
    <mergeCell ref="CX136:CZ137"/>
    <mergeCell ref="DA136:DE137"/>
    <mergeCell ref="DF136:DF137"/>
    <mergeCell ref="DG136:DJ137"/>
    <mergeCell ref="DK136:DK137"/>
    <mergeCell ref="DL136:DP137"/>
    <mergeCell ref="DQ136:DQ137"/>
    <mergeCell ref="DR136:DV137"/>
    <mergeCell ref="AN138:AQ139"/>
    <mergeCell ref="AR138:AV139"/>
    <mergeCell ref="AW138:BC139"/>
    <mergeCell ref="BD138:BJ139"/>
    <mergeCell ref="BK138:BK139"/>
    <mergeCell ref="BL138:BL139"/>
    <mergeCell ref="BM138:BM139"/>
    <mergeCell ref="BN138:BN139"/>
    <mergeCell ref="BO138:BO139"/>
    <mergeCell ref="BP138:BP139"/>
    <mergeCell ref="BQ138:BQ139"/>
    <mergeCell ref="BR138:BR139"/>
    <mergeCell ref="BS138:BS139"/>
    <mergeCell ref="BT138:BT139"/>
    <mergeCell ref="BU138:BU139"/>
    <mergeCell ref="BV138:BV139"/>
    <mergeCell ref="BW138:BW139"/>
    <mergeCell ref="CQ138:CQ139"/>
    <mergeCell ref="CR138:CR139"/>
    <mergeCell ref="CS138:CS139"/>
    <mergeCell ref="AB137:AE137"/>
    <mergeCell ref="A138:A139"/>
    <mergeCell ref="B138:B139"/>
    <mergeCell ref="C138:C139"/>
    <mergeCell ref="D138:J139"/>
    <mergeCell ref="S138:S139"/>
    <mergeCell ref="K138:K139"/>
    <mergeCell ref="L138:L139"/>
    <mergeCell ref="M138:M139"/>
    <mergeCell ref="N138:N139"/>
    <mergeCell ref="O138:O139"/>
    <mergeCell ref="P138:P139"/>
    <mergeCell ref="Q138:R139"/>
    <mergeCell ref="T138:U139"/>
    <mergeCell ref="V138:W139"/>
    <mergeCell ref="X138:Y139"/>
    <mergeCell ref="Z138:AA139"/>
    <mergeCell ref="AB138:AE138"/>
    <mergeCell ref="AF138:AI139"/>
    <mergeCell ref="AJ138:AM139"/>
    <mergeCell ref="BP136:BP137"/>
    <mergeCell ref="BQ136:BQ137"/>
    <mergeCell ref="BR136:BR137"/>
    <mergeCell ref="BS136:BS137"/>
    <mergeCell ref="BT136:BT137"/>
    <mergeCell ref="BU136:BU137"/>
    <mergeCell ref="BV136:BV137"/>
    <mergeCell ref="CC136:CC137"/>
    <mergeCell ref="CD136:CD137"/>
    <mergeCell ref="CE136:CE137"/>
    <mergeCell ref="CF136:CF137"/>
    <mergeCell ref="CG136:CG137"/>
    <mergeCell ref="CH136:CH137"/>
    <mergeCell ref="CI136:CI137"/>
    <mergeCell ref="CJ136:CJ137"/>
    <mergeCell ref="BW136:BW137"/>
    <mergeCell ref="BX136:BX137"/>
    <mergeCell ref="BY136:BY137"/>
    <mergeCell ref="BZ136:BZ137"/>
    <mergeCell ref="CA136:CA137"/>
    <mergeCell ref="CB136:CB137"/>
    <mergeCell ref="BX138:BX139"/>
    <mergeCell ref="BY138:BY139"/>
    <mergeCell ref="BZ138:BZ139"/>
    <mergeCell ref="CA138:CA139"/>
    <mergeCell ref="CB138:CB139"/>
    <mergeCell ref="DL134:DP135"/>
    <mergeCell ref="DQ134:DQ135"/>
    <mergeCell ref="DR134:DV135"/>
    <mergeCell ref="AB135:AE135"/>
    <mergeCell ref="A136:A137"/>
    <mergeCell ref="B136:B137"/>
    <mergeCell ref="C136:C137"/>
    <mergeCell ref="D136:J137"/>
    <mergeCell ref="S136:S137"/>
    <mergeCell ref="K136:K137"/>
    <mergeCell ref="L136:L137"/>
    <mergeCell ref="M136:M137"/>
    <mergeCell ref="N136:N137"/>
    <mergeCell ref="O136:O137"/>
    <mergeCell ref="P136:P137"/>
    <mergeCell ref="Q136:R137"/>
    <mergeCell ref="T136:U137"/>
    <mergeCell ref="V136:W137"/>
    <mergeCell ref="X136:Y137"/>
    <mergeCell ref="Z136:AA137"/>
    <mergeCell ref="AB136:AE136"/>
    <mergeCell ref="AF136:AI137"/>
    <mergeCell ref="AJ136:AM137"/>
    <mergeCell ref="AN136:AQ137"/>
    <mergeCell ref="AR136:AV137"/>
    <mergeCell ref="AW136:BC137"/>
    <mergeCell ref="BD136:BJ137"/>
    <mergeCell ref="BK136:BK137"/>
    <mergeCell ref="BL136:BL137"/>
    <mergeCell ref="BM136:BM137"/>
    <mergeCell ref="BN136:BN137"/>
    <mergeCell ref="BO136:BO137"/>
    <mergeCell ref="BV134:BV135"/>
    <mergeCell ref="CK134:CK135"/>
    <mergeCell ref="CL134:CL135"/>
    <mergeCell ref="CM134:CM135"/>
    <mergeCell ref="CN134:CN135"/>
    <mergeCell ref="CO134:CO135"/>
    <mergeCell ref="CP134:CP135"/>
    <mergeCell ref="CQ134:CQ135"/>
    <mergeCell ref="CR134:CR135"/>
    <mergeCell ref="CS134:CS135"/>
    <mergeCell ref="CT134:CT135"/>
    <mergeCell ref="CX134:CZ135"/>
    <mergeCell ref="DA134:DE135"/>
    <mergeCell ref="DF134:DF135"/>
    <mergeCell ref="DG134:DJ135"/>
    <mergeCell ref="DK134:DK135"/>
    <mergeCell ref="BW134:BW135"/>
    <mergeCell ref="BX134:BX135"/>
    <mergeCell ref="BY134:BY135"/>
    <mergeCell ref="BZ134:BZ135"/>
    <mergeCell ref="CA134:CA135"/>
    <mergeCell ref="CB134:CB135"/>
    <mergeCell ref="AF134:AI135"/>
    <mergeCell ref="AJ134:AM135"/>
    <mergeCell ref="AN134:AQ135"/>
    <mergeCell ref="AR134:AV135"/>
    <mergeCell ref="AW134:BC135"/>
    <mergeCell ref="BD134:BJ135"/>
    <mergeCell ref="BK134:BK135"/>
    <mergeCell ref="BL134:BL135"/>
    <mergeCell ref="BM134:BM135"/>
    <mergeCell ref="BN134:BN135"/>
    <mergeCell ref="BO134:BO135"/>
    <mergeCell ref="BP134:BP135"/>
    <mergeCell ref="BQ134:BQ135"/>
    <mergeCell ref="BR134:BR135"/>
    <mergeCell ref="BS134:BS135"/>
    <mergeCell ref="BT134:BT135"/>
    <mergeCell ref="BU134:BU135"/>
    <mergeCell ref="A134:A135"/>
    <mergeCell ref="B134:B135"/>
    <mergeCell ref="C134:C135"/>
    <mergeCell ref="D134:J135"/>
    <mergeCell ref="S134:S135"/>
    <mergeCell ref="K134:K135"/>
    <mergeCell ref="L134:L135"/>
    <mergeCell ref="M134:M135"/>
    <mergeCell ref="N134:N135"/>
    <mergeCell ref="O134:O135"/>
    <mergeCell ref="P134:P135"/>
    <mergeCell ref="Q134:R135"/>
    <mergeCell ref="T134:U135"/>
    <mergeCell ref="V134:W135"/>
    <mergeCell ref="X134:Y135"/>
    <mergeCell ref="Z134:AA135"/>
    <mergeCell ref="AB134:AE134"/>
    <mergeCell ref="DK132:DK133"/>
    <mergeCell ref="DL132:DP133"/>
    <mergeCell ref="DQ132:DQ133"/>
    <mergeCell ref="DR132:DV133"/>
    <mergeCell ref="AB133:AE133"/>
    <mergeCell ref="AW132:BC133"/>
    <mergeCell ref="BD132:BJ133"/>
    <mergeCell ref="BK132:BK133"/>
    <mergeCell ref="BL132:BL133"/>
    <mergeCell ref="BM132:BM133"/>
    <mergeCell ref="BN132:BN133"/>
    <mergeCell ref="BO132:BO133"/>
    <mergeCell ref="BP132:BP133"/>
    <mergeCell ref="BQ132:BQ133"/>
    <mergeCell ref="BR132:BR133"/>
    <mergeCell ref="BS132:BS133"/>
    <mergeCell ref="BT132:BT133"/>
    <mergeCell ref="BU132:BU133"/>
    <mergeCell ref="BV132:BV133"/>
    <mergeCell ref="AN132:AQ133"/>
    <mergeCell ref="AR132:AV133"/>
    <mergeCell ref="CK132:CK133"/>
    <mergeCell ref="CL132:CL133"/>
    <mergeCell ref="BW132:BW133"/>
    <mergeCell ref="BX132:BX133"/>
    <mergeCell ref="BY132:BY133"/>
    <mergeCell ref="BZ132:BZ133"/>
    <mergeCell ref="CA132:CA133"/>
    <mergeCell ref="CB132:CB133"/>
    <mergeCell ref="CE132:CE133"/>
    <mergeCell ref="CF132:CF133"/>
    <mergeCell ref="CG132:CG133"/>
    <mergeCell ref="DQ130:DQ131"/>
    <mergeCell ref="DR130:DV131"/>
    <mergeCell ref="AB131:AE131"/>
    <mergeCell ref="A132:A133"/>
    <mergeCell ref="B132:B133"/>
    <mergeCell ref="C132:C133"/>
    <mergeCell ref="D132:J133"/>
    <mergeCell ref="S132:S133"/>
    <mergeCell ref="K132:K133"/>
    <mergeCell ref="L132:L133"/>
    <mergeCell ref="M132:M133"/>
    <mergeCell ref="N132:N133"/>
    <mergeCell ref="O132:O133"/>
    <mergeCell ref="P132:P133"/>
    <mergeCell ref="Q132:R133"/>
    <mergeCell ref="T132:U133"/>
    <mergeCell ref="V132:W133"/>
    <mergeCell ref="X132:Y133"/>
    <mergeCell ref="Z132:AA133"/>
    <mergeCell ref="AB132:AE132"/>
    <mergeCell ref="AF132:AI133"/>
    <mergeCell ref="AJ132:AM133"/>
    <mergeCell ref="CM132:CM133"/>
    <mergeCell ref="CN132:CN133"/>
    <mergeCell ref="CQ132:CQ133"/>
    <mergeCell ref="CR132:CR133"/>
    <mergeCell ref="CS132:CS133"/>
    <mergeCell ref="CT132:CT133"/>
    <mergeCell ref="CX132:CZ133"/>
    <mergeCell ref="DA132:DE133"/>
    <mergeCell ref="DF132:DF133"/>
    <mergeCell ref="DG132:DJ133"/>
    <mergeCell ref="DK128:DK129"/>
    <mergeCell ref="DL128:DP129"/>
    <mergeCell ref="DQ128:DQ129"/>
    <mergeCell ref="DR128:DV129"/>
    <mergeCell ref="AB129:AE129"/>
    <mergeCell ref="A130:A131"/>
    <mergeCell ref="B130:B131"/>
    <mergeCell ref="C130:C131"/>
    <mergeCell ref="D130:J131"/>
    <mergeCell ref="S130:S131"/>
    <mergeCell ref="K130:K131"/>
    <mergeCell ref="L130:L131"/>
    <mergeCell ref="M130:M131"/>
    <mergeCell ref="N130:N131"/>
    <mergeCell ref="O130:O131"/>
    <mergeCell ref="P130:P131"/>
    <mergeCell ref="Q130:R131"/>
    <mergeCell ref="T130:U131"/>
    <mergeCell ref="V130:W131"/>
    <mergeCell ref="X130:Y131"/>
    <mergeCell ref="Z130:AA131"/>
    <mergeCell ref="AB130:AE130"/>
    <mergeCell ref="AF130:AI131"/>
    <mergeCell ref="AJ130:AM131"/>
    <mergeCell ref="AN130:AQ131"/>
    <mergeCell ref="AR130:AV131"/>
    <mergeCell ref="AW130:BC131"/>
    <mergeCell ref="BD130:BJ131"/>
    <mergeCell ref="DF130:DF131"/>
    <mergeCell ref="DG130:DJ131"/>
    <mergeCell ref="DK130:DK131"/>
    <mergeCell ref="DL130:DP131"/>
    <mergeCell ref="CQ128:CQ129"/>
    <mergeCell ref="CR128:CR129"/>
    <mergeCell ref="CS128:CS129"/>
    <mergeCell ref="CT128:CT129"/>
    <mergeCell ref="CX128:CZ129"/>
    <mergeCell ref="DA128:DE129"/>
    <mergeCell ref="BO130:BO131"/>
    <mergeCell ref="BP130:BP131"/>
    <mergeCell ref="BQ130:BQ131"/>
    <mergeCell ref="BR130:BR131"/>
    <mergeCell ref="BS130:BS131"/>
    <mergeCell ref="BT130:BT131"/>
    <mergeCell ref="BU130:BU131"/>
    <mergeCell ref="BV130:BV131"/>
    <mergeCell ref="CK130:CK131"/>
    <mergeCell ref="CL130:CL131"/>
    <mergeCell ref="CM130:CM131"/>
    <mergeCell ref="CN130:CN131"/>
    <mergeCell ref="CO130:CO131"/>
    <mergeCell ref="CP130:CP131"/>
    <mergeCell ref="CS130:CS131"/>
    <mergeCell ref="CT130:CT131"/>
    <mergeCell ref="CX130:CZ131"/>
    <mergeCell ref="DA130:DE131"/>
    <mergeCell ref="CB128:CB129"/>
    <mergeCell ref="BW130:BW131"/>
    <mergeCell ref="BX130:BX131"/>
    <mergeCell ref="BY130:BY131"/>
    <mergeCell ref="BZ130:BZ131"/>
    <mergeCell ref="CQ130:CQ131"/>
    <mergeCell ref="CR130:CR131"/>
    <mergeCell ref="CH128:CH129"/>
    <mergeCell ref="CI128:CI129"/>
    <mergeCell ref="CJ128:CJ129"/>
    <mergeCell ref="BW128:BW129"/>
    <mergeCell ref="BX128:BX129"/>
    <mergeCell ref="BY128:BY129"/>
    <mergeCell ref="BZ128:BZ129"/>
    <mergeCell ref="CA128:CA129"/>
    <mergeCell ref="BK130:BK131"/>
    <mergeCell ref="BL130:BL131"/>
    <mergeCell ref="BU128:BU129"/>
    <mergeCell ref="BV128:BV129"/>
    <mergeCell ref="CK128:CK129"/>
    <mergeCell ref="CL128:CL129"/>
    <mergeCell ref="CM128:CM129"/>
    <mergeCell ref="CN128:CN129"/>
    <mergeCell ref="BM130:BM131"/>
    <mergeCell ref="BN130:BN131"/>
    <mergeCell ref="CA130:CA131"/>
    <mergeCell ref="CB130:CB131"/>
    <mergeCell ref="CE130:CE131"/>
    <mergeCell ref="CF130:CF131"/>
    <mergeCell ref="CG130:CG131"/>
    <mergeCell ref="CH130:CH131"/>
    <mergeCell ref="CI130:CI131"/>
    <mergeCell ref="CJ130:CJ131"/>
    <mergeCell ref="CC130:CC131"/>
    <mergeCell ref="CD130:CD131"/>
    <mergeCell ref="AW128:BC129"/>
    <mergeCell ref="BD128:BJ129"/>
    <mergeCell ref="BK128:BK129"/>
    <mergeCell ref="BL128:BL129"/>
    <mergeCell ref="BM128:BM129"/>
    <mergeCell ref="BN128:BN129"/>
    <mergeCell ref="BO128:BO129"/>
    <mergeCell ref="BP128:BP129"/>
    <mergeCell ref="BQ128:BQ129"/>
    <mergeCell ref="BR128:BR129"/>
    <mergeCell ref="BS128:BS129"/>
    <mergeCell ref="BT128:BT129"/>
    <mergeCell ref="CC128:CC129"/>
    <mergeCell ref="CD128:CD129"/>
    <mergeCell ref="CE128:CE129"/>
    <mergeCell ref="CF128:CF129"/>
    <mergeCell ref="CG128:CG129"/>
    <mergeCell ref="CX126:CZ127"/>
    <mergeCell ref="DA126:DE127"/>
    <mergeCell ref="DF126:DF127"/>
    <mergeCell ref="DG126:DJ127"/>
    <mergeCell ref="DK126:DK127"/>
    <mergeCell ref="DL126:DP127"/>
    <mergeCell ref="DQ126:DQ127"/>
    <mergeCell ref="DR126:DV127"/>
    <mergeCell ref="AB127:AE127"/>
    <mergeCell ref="A128:A129"/>
    <mergeCell ref="B128:B129"/>
    <mergeCell ref="C128:C129"/>
    <mergeCell ref="D128:J129"/>
    <mergeCell ref="S128:S129"/>
    <mergeCell ref="K128:K129"/>
    <mergeCell ref="L128:L129"/>
    <mergeCell ref="M128:M129"/>
    <mergeCell ref="N128:N129"/>
    <mergeCell ref="O128:O129"/>
    <mergeCell ref="P128:P129"/>
    <mergeCell ref="Q128:R129"/>
    <mergeCell ref="T128:U129"/>
    <mergeCell ref="V128:W129"/>
    <mergeCell ref="X128:Y129"/>
    <mergeCell ref="Z128:AA129"/>
    <mergeCell ref="DF128:DF129"/>
    <mergeCell ref="DG128:DJ129"/>
    <mergeCell ref="AB128:AE128"/>
    <mergeCell ref="AF128:AI129"/>
    <mergeCell ref="AJ128:AM129"/>
    <mergeCell ref="AN128:AQ129"/>
    <mergeCell ref="AR128:AV129"/>
    <mergeCell ref="CG126:CG127"/>
    <mergeCell ref="CH126:CH127"/>
    <mergeCell ref="CI126:CI127"/>
    <mergeCell ref="CJ126:CJ127"/>
    <mergeCell ref="BW126:BW127"/>
    <mergeCell ref="BX126:BX127"/>
    <mergeCell ref="BY126:BY127"/>
    <mergeCell ref="BZ126:BZ127"/>
    <mergeCell ref="CA126:CA127"/>
    <mergeCell ref="CB126:CB127"/>
    <mergeCell ref="CN126:CN127"/>
    <mergeCell ref="CO126:CO127"/>
    <mergeCell ref="CP126:CP127"/>
    <mergeCell ref="CQ126:CQ127"/>
    <mergeCell ref="CR126:CR127"/>
    <mergeCell ref="CS126:CS127"/>
    <mergeCell ref="CT126:CT127"/>
    <mergeCell ref="BD126:BJ127"/>
    <mergeCell ref="BK126:BK127"/>
    <mergeCell ref="BL126:BL127"/>
    <mergeCell ref="BM126:BM127"/>
    <mergeCell ref="BN126:BN127"/>
    <mergeCell ref="BO126:BO127"/>
    <mergeCell ref="BP126:BP127"/>
    <mergeCell ref="BQ126:BQ127"/>
    <mergeCell ref="BR126:BR127"/>
    <mergeCell ref="BS126:BS127"/>
    <mergeCell ref="BT126:BT127"/>
    <mergeCell ref="BU126:BU127"/>
    <mergeCell ref="BV126:BV127"/>
    <mergeCell ref="CC126:CC127"/>
    <mergeCell ref="CD126:CD127"/>
    <mergeCell ref="CE126:CE127"/>
    <mergeCell ref="CF126:CF127"/>
    <mergeCell ref="CT124:CT125"/>
    <mergeCell ref="CX124:CZ125"/>
    <mergeCell ref="DA124:DE125"/>
    <mergeCell ref="DF124:DF125"/>
    <mergeCell ref="DG124:DJ125"/>
    <mergeCell ref="DK124:DK125"/>
    <mergeCell ref="DL124:DP125"/>
    <mergeCell ref="DQ124:DQ125"/>
    <mergeCell ref="DR124:DV125"/>
    <mergeCell ref="AB125:AE125"/>
    <mergeCell ref="A126:A127"/>
    <mergeCell ref="B126:B127"/>
    <mergeCell ref="C126:C127"/>
    <mergeCell ref="D126:J127"/>
    <mergeCell ref="S126:S127"/>
    <mergeCell ref="K126:K127"/>
    <mergeCell ref="L126:L127"/>
    <mergeCell ref="M126:M127"/>
    <mergeCell ref="N126:N127"/>
    <mergeCell ref="O126:O127"/>
    <mergeCell ref="P126:P127"/>
    <mergeCell ref="Q126:R127"/>
    <mergeCell ref="T126:U127"/>
    <mergeCell ref="V126:W127"/>
    <mergeCell ref="X126:Y127"/>
    <mergeCell ref="Z126:AA127"/>
    <mergeCell ref="AB126:AE126"/>
    <mergeCell ref="AF126:AI127"/>
    <mergeCell ref="AJ126:AM127"/>
    <mergeCell ref="AN126:AQ127"/>
    <mergeCell ref="AR126:AV127"/>
    <mergeCell ref="AW126:BC127"/>
    <mergeCell ref="BP124:BP125"/>
    <mergeCell ref="BQ124:BQ125"/>
    <mergeCell ref="BR124:BR125"/>
    <mergeCell ref="BS124:BS125"/>
    <mergeCell ref="BT124:BT125"/>
    <mergeCell ref="BU124:BU125"/>
    <mergeCell ref="BV124:BV125"/>
    <mergeCell ref="CK124:CK125"/>
    <mergeCell ref="CL124:CL125"/>
    <mergeCell ref="CM124:CM125"/>
    <mergeCell ref="CN124:CN125"/>
    <mergeCell ref="CO124:CO125"/>
    <mergeCell ref="CP124:CP125"/>
    <mergeCell ref="CQ124:CQ125"/>
    <mergeCell ref="CR124:CR125"/>
    <mergeCell ref="CS124:CS125"/>
    <mergeCell ref="BW124:BW125"/>
    <mergeCell ref="BX124:BX125"/>
    <mergeCell ref="BY124:BY125"/>
    <mergeCell ref="BZ124:BZ125"/>
    <mergeCell ref="CA124:CA125"/>
    <mergeCell ref="CB124:CB125"/>
    <mergeCell ref="CE124:CE125"/>
    <mergeCell ref="CF124:CF125"/>
    <mergeCell ref="CG124:CG125"/>
    <mergeCell ref="CH124:CH125"/>
    <mergeCell ref="CI124:CI125"/>
    <mergeCell ref="CJ124:CJ125"/>
    <mergeCell ref="DL122:DP123"/>
    <mergeCell ref="DQ122:DQ123"/>
    <mergeCell ref="DR122:DV123"/>
    <mergeCell ref="AB123:AE123"/>
    <mergeCell ref="A124:A125"/>
    <mergeCell ref="B124:B125"/>
    <mergeCell ref="C124:C125"/>
    <mergeCell ref="D124:J125"/>
    <mergeCell ref="S124:S125"/>
    <mergeCell ref="K124:K125"/>
    <mergeCell ref="L124:L125"/>
    <mergeCell ref="M124:M125"/>
    <mergeCell ref="N124:N125"/>
    <mergeCell ref="O124:O125"/>
    <mergeCell ref="P124:P125"/>
    <mergeCell ref="Q124:R125"/>
    <mergeCell ref="T124:U125"/>
    <mergeCell ref="V124:W125"/>
    <mergeCell ref="X124:Y125"/>
    <mergeCell ref="Z124:AA125"/>
    <mergeCell ref="AB124:AE124"/>
    <mergeCell ref="AF124:AI125"/>
    <mergeCell ref="AJ124:AM125"/>
    <mergeCell ref="AN124:AQ125"/>
    <mergeCell ref="AR124:AV125"/>
    <mergeCell ref="AW124:BC125"/>
    <mergeCell ref="BD124:BJ125"/>
    <mergeCell ref="BK124:BK125"/>
    <mergeCell ref="BL124:BL125"/>
    <mergeCell ref="BM124:BM125"/>
    <mergeCell ref="BN124:BN125"/>
    <mergeCell ref="BO124:BO125"/>
    <mergeCell ref="BV122:BV123"/>
    <mergeCell ref="CK122:CK123"/>
    <mergeCell ref="CL122:CL123"/>
    <mergeCell ref="CM122:CM123"/>
    <mergeCell ref="CN122:CN123"/>
    <mergeCell ref="CO122:CO123"/>
    <mergeCell ref="CP122:CP123"/>
    <mergeCell ref="CQ122:CQ123"/>
    <mergeCell ref="CR122:CR123"/>
    <mergeCell ref="CS122:CS123"/>
    <mergeCell ref="CT122:CT123"/>
    <mergeCell ref="CX122:CZ123"/>
    <mergeCell ref="DA122:DE123"/>
    <mergeCell ref="DF122:DF123"/>
    <mergeCell ref="DG122:DJ123"/>
    <mergeCell ref="DK122:DK123"/>
    <mergeCell ref="BW122:BW123"/>
    <mergeCell ref="BX122:BX123"/>
    <mergeCell ref="BY122:BY123"/>
    <mergeCell ref="BZ122:BZ123"/>
    <mergeCell ref="CA122:CA123"/>
    <mergeCell ref="CB122:CB123"/>
    <mergeCell ref="AF122:AI123"/>
    <mergeCell ref="AJ122:AM123"/>
    <mergeCell ref="AN122:AQ123"/>
    <mergeCell ref="AR122:AV123"/>
    <mergeCell ref="AW122:BC123"/>
    <mergeCell ref="BD122:BJ123"/>
    <mergeCell ref="BK122:BK123"/>
    <mergeCell ref="BL122:BL123"/>
    <mergeCell ref="BM122:BM123"/>
    <mergeCell ref="BN122:BN123"/>
    <mergeCell ref="BO122:BO123"/>
    <mergeCell ref="BP122:BP123"/>
    <mergeCell ref="BQ122:BQ123"/>
    <mergeCell ref="BR122:BR123"/>
    <mergeCell ref="BS122:BS123"/>
    <mergeCell ref="BT122:BT123"/>
    <mergeCell ref="BU122:BU123"/>
    <mergeCell ref="A122:A123"/>
    <mergeCell ref="B122:B123"/>
    <mergeCell ref="C122:C123"/>
    <mergeCell ref="D122:J123"/>
    <mergeCell ref="S122:S123"/>
    <mergeCell ref="K122:K123"/>
    <mergeCell ref="L122:L123"/>
    <mergeCell ref="M122:M123"/>
    <mergeCell ref="N122:N123"/>
    <mergeCell ref="O122:O123"/>
    <mergeCell ref="P122:P123"/>
    <mergeCell ref="Q122:R123"/>
    <mergeCell ref="T122:U123"/>
    <mergeCell ref="V122:W123"/>
    <mergeCell ref="X122:Y123"/>
    <mergeCell ref="Z122:AA123"/>
    <mergeCell ref="AB122:AE122"/>
    <mergeCell ref="CQ120:CQ121"/>
    <mergeCell ref="CR120:CR121"/>
    <mergeCell ref="CS120:CS121"/>
    <mergeCell ref="CT120:CT121"/>
    <mergeCell ref="CX120:CZ121"/>
    <mergeCell ref="DA120:DE121"/>
    <mergeCell ref="DF120:DF121"/>
    <mergeCell ref="DG120:DJ121"/>
    <mergeCell ref="DK120:DK121"/>
    <mergeCell ref="DL120:DP121"/>
    <mergeCell ref="DQ120:DQ121"/>
    <mergeCell ref="DR120:DV121"/>
    <mergeCell ref="AB121:AE121"/>
    <mergeCell ref="AW120:BC121"/>
    <mergeCell ref="BD120:BJ121"/>
    <mergeCell ref="BK120:BK121"/>
    <mergeCell ref="BL120:BL121"/>
    <mergeCell ref="BM120:BM121"/>
    <mergeCell ref="BN120:BN121"/>
    <mergeCell ref="BO120:BO121"/>
    <mergeCell ref="BP120:BP121"/>
    <mergeCell ref="BQ120:BQ121"/>
    <mergeCell ref="BR120:BR121"/>
    <mergeCell ref="BS120:BS121"/>
    <mergeCell ref="BT120:BT121"/>
    <mergeCell ref="BU120:BU121"/>
    <mergeCell ref="BV120:BV121"/>
    <mergeCell ref="AN120:AQ121"/>
    <mergeCell ref="AR120:AV121"/>
    <mergeCell ref="CK120:CK121"/>
    <mergeCell ref="CL120:CL121"/>
    <mergeCell ref="CC120:CC121"/>
    <mergeCell ref="CS118:CS119"/>
    <mergeCell ref="CT118:CT119"/>
    <mergeCell ref="CX118:CZ119"/>
    <mergeCell ref="DA118:DE119"/>
    <mergeCell ref="DF118:DF119"/>
    <mergeCell ref="DG118:DJ119"/>
    <mergeCell ref="DK118:DK119"/>
    <mergeCell ref="DL118:DP119"/>
    <mergeCell ref="DQ118:DQ119"/>
    <mergeCell ref="DR118:DV119"/>
    <mergeCell ref="AB119:AE119"/>
    <mergeCell ref="A120:A121"/>
    <mergeCell ref="B120:B121"/>
    <mergeCell ref="C120:C121"/>
    <mergeCell ref="D120:J121"/>
    <mergeCell ref="S120:S121"/>
    <mergeCell ref="K120:K121"/>
    <mergeCell ref="L120:L121"/>
    <mergeCell ref="M120:M121"/>
    <mergeCell ref="N120:N121"/>
    <mergeCell ref="O120:O121"/>
    <mergeCell ref="P120:P121"/>
    <mergeCell ref="Q120:R121"/>
    <mergeCell ref="T120:U121"/>
    <mergeCell ref="V120:W121"/>
    <mergeCell ref="X120:Y121"/>
    <mergeCell ref="Z120:AA121"/>
    <mergeCell ref="AB120:AE120"/>
    <mergeCell ref="AF120:AI121"/>
    <mergeCell ref="AJ120:AM121"/>
    <mergeCell ref="CM120:CM121"/>
    <mergeCell ref="CN120:CN121"/>
    <mergeCell ref="CQ116:CQ117"/>
    <mergeCell ref="CR116:CR117"/>
    <mergeCell ref="CS116:CS117"/>
    <mergeCell ref="CT116:CT117"/>
    <mergeCell ref="CX116:CZ117"/>
    <mergeCell ref="DA116:DE117"/>
    <mergeCell ref="CO120:CO121"/>
    <mergeCell ref="CP120:CP121"/>
    <mergeCell ref="CQ118:CQ119"/>
    <mergeCell ref="CR118:CR119"/>
    <mergeCell ref="DK116:DK117"/>
    <mergeCell ref="DL116:DP117"/>
    <mergeCell ref="DQ116:DQ117"/>
    <mergeCell ref="DR116:DV117"/>
    <mergeCell ref="AB117:AE117"/>
    <mergeCell ref="A118:A119"/>
    <mergeCell ref="B118:B119"/>
    <mergeCell ref="C118:C119"/>
    <mergeCell ref="D118:J119"/>
    <mergeCell ref="S118:S119"/>
    <mergeCell ref="K118:K119"/>
    <mergeCell ref="L118:L119"/>
    <mergeCell ref="M118:M119"/>
    <mergeCell ref="N118:N119"/>
    <mergeCell ref="O118:O119"/>
    <mergeCell ref="P118:P119"/>
    <mergeCell ref="Q118:R119"/>
    <mergeCell ref="T118:U119"/>
    <mergeCell ref="V118:W119"/>
    <mergeCell ref="X118:Y119"/>
    <mergeCell ref="Z118:AA119"/>
    <mergeCell ref="AB118:AE118"/>
    <mergeCell ref="BU116:BU117"/>
    <mergeCell ref="BV116:BV117"/>
    <mergeCell ref="CC116:CC117"/>
    <mergeCell ref="CD116:CD117"/>
    <mergeCell ref="CE118:CE119"/>
    <mergeCell ref="CF118:CF119"/>
    <mergeCell ref="CG118:CG119"/>
    <mergeCell ref="CH118:CH119"/>
    <mergeCell ref="CI118:CI119"/>
    <mergeCell ref="CJ118:CJ119"/>
    <mergeCell ref="CD118:CD119"/>
    <mergeCell ref="BW116:BW117"/>
    <mergeCell ref="BX116:BX117"/>
    <mergeCell ref="BY116:BY117"/>
    <mergeCell ref="BZ116:BZ117"/>
    <mergeCell ref="CA116:CA117"/>
    <mergeCell ref="CB116:CB117"/>
    <mergeCell ref="BU118:BU119"/>
    <mergeCell ref="BV118:BV119"/>
    <mergeCell ref="CC118:CC119"/>
    <mergeCell ref="BW118:BW119"/>
    <mergeCell ref="BX118:BX119"/>
    <mergeCell ref="BY118:BY119"/>
    <mergeCell ref="BZ118:BZ119"/>
    <mergeCell ref="CA118:CA119"/>
    <mergeCell ref="CB118:CB119"/>
    <mergeCell ref="CE116:CE117"/>
    <mergeCell ref="CF116:CF117"/>
    <mergeCell ref="CG116:CG117"/>
    <mergeCell ref="CH116:CH117"/>
    <mergeCell ref="CI116:CI117"/>
    <mergeCell ref="CJ116:CJ117"/>
    <mergeCell ref="BP116:BP117"/>
    <mergeCell ref="BQ116:BQ117"/>
    <mergeCell ref="BR116:BR117"/>
    <mergeCell ref="BS116:BS117"/>
    <mergeCell ref="BT116:BT117"/>
    <mergeCell ref="BK118:BK119"/>
    <mergeCell ref="BL118:BL119"/>
    <mergeCell ref="AF118:AI119"/>
    <mergeCell ref="AJ118:AM119"/>
    <mergeCell ref="AN118:AQ119"/>
    <mergeCell ref="AR118:AV119"/>
    <mergeCell ref="AW118:BC119"/>
    <mergeCell ref="BD118:BJ119"/>
    <mergeCell ref="BO118:BO119"/>
    <mergeCell ref="BP118:BP119"/>
    <mergeCell ref="BQ118:BQ119"/>
    <mergeCell ref="BR118:BR119"/>
    <mergeCell ref="BS118:BS119"/>
    <mergeCell ref="BT118:BT119"/>
    <mergeCell ref="BM118:BM119"/>
    <mergeCell ref="BN118:BN119"/>
    <mergeCell ref="DR114:DV115"/>
    <mergeCell ref="AB115:AE115"/>
    <mergeCell ref="A116:A117"/>
    <mergeCell ref="B116:B117"/>
    <mergeCell ref="C116:C117"/>
    <mergeCell ref="D116:J117"/>
    <mergeCell ref="S116:S117"/>
    <mergeCell ref="K116:K117"/>
    <mergeCell ref="L116:L117"/>
    <mergeCell ref="M116:M117"/>
    <mergeCell ref="N116:N117"/>
    <mergeCell ref="O116:O117"/>
    <mergeCell ref="P116:P117"/>
    <mergeCell ref="Q116:R117"/>
    <mergeCell ref="T116:U117"/>
    <mergeCell ref="V116:W117"/>
    <mergeCell ref="X116:Y117"/>
    <mergeCell ref="Z116:AA117"/>
    <mergeCell ref="DF116:DF117"/>
    <mergeCell ref="DG116:DJ117"/>
    <mergeCell ref="AB116:AE116"/>
    <mergeCell ref="AF116:AI117"/>
    <mergeCell ref="AJ116:AM117"/>
    <mergeCell ref="AN116:AQ117"/>
    <mergeCell ref="AR116:AV117"/>
    <mergeCell ref="AW116:BC117"/>
    <mergeCell ref="BD116:BJ117"/>
    <mergeCell ref="BK116:BK117"/>
    <mergeCell ref="BL116:BL117"/>
    <mergeCell ref="BM116:BM117"/>
    <mergeCell ref="BN116:BN117"/>
    <mergeCell ref="BO116:BO117"/>
    <mergeCell ref="CQ114:CQ115"/>
    <mergeCell ref="CR114:CR115"/>
    <mergeCell ref="CS114:CS115"/>
    <mergeCell ref="CT114:CT115"/>
    <mergeCell ref="BQ112:BQ113"/>
    <mergeCell ref="BR112:BR113"/>
    <mergeCell ref="BS112:BS113"/>
    <mergeCell ref="BT112:BT113"/>
    <mergeCell ref="BU112:BU113"/>
    <mergeCell ref="BV112:BV113"/>
    <mergeCell ref="CX114:CZ115"/>
    <mergeCell ref="DA114:DE115"/>
    <mergeCell ref="DF114:DF115"/>
    <mergeCell ref="DG114:DJ115"/>
    <mergeCell ref="DK114:DK115"/>
    <mergeCell ref="DL114:DP115"/>
    <mergeCell ref="DQ114:DQ115"/>
    <mergeCell ref="DQ112:DQ113"/>
    <mergeCell ref="BX112:BX113"/>
    <mergeCell ref="BY112:BY113"/>
    <mergeCell ref="BZ112:BZ113"/>
    <mergeCell ref="CA112:CA113"/>
    <mergeCell ref="CB112:CB113"/>
    <mergeCell ref="DA112:DE113"/>
    <mergeCell ref="DF112:DF113"/>
    <mergeCell ref="DG112:DJ113"/>
    <mergeCell ref="DK112:DK113"/>
    <mergeCell ref="DL112:DP113"/>
    <mergeCell ref="CK112:CK113"/>
    <mergeCell ref="CL112:CL113"/>
    <mergeCell ref="CM112:CM113"/>
    <mergeCell ref="CN112:CN113"/>
    <mergeCell ref="AN114:AQ115"/>
    <mergeCell ref="AR114:AV115"/>
    <mergeCell ref="AW114:BC115"/>
    <mergeCell ref="BD114:BJ115"/>
    <mergeCell ref="BK114:BK115"/>
    <mergeCell ref="BL114:BL115"/>
    <mergeCell ref="BM114:BM115"/>
    <mergeCell ref="BN114:BN115"/>
    <mergeCell ref="BO114:BO115"/>
    <mergeCell ref="BP114:BP115"/>
    <mergeCell ref="BQ114:BQ115"/>
    <mergeCell ref="BR114:BR115"/>
    <mergeCell ref="BS114:BS115"/>
    <mergeCell ref="BT114:BT115"/>
    <mergeCell ref="BU114:BU115"/>
    <mergeCell ref="BV114:BV115"/>
    <mergeCell ref="CE114:CE115"/>
    <mergeCell ref="DR112:DV113"/>
    <mergeCell ref="AB113:AE113"/>
    <mergeCell ref="A114:A115"/>
    <mergeCell ref="B114:B115"/>
    <mergeCell ref="C114:C115"/>
    <mergeCell ref="D114:J115"/>
    <mergeCell ref="S114:S115"/>
    <mergeCell ref="K114:K115"/>
    <mergeCell ref="L114:L115"/>
    <mergeCell ref="M114:M115"/>
    <mergeCell ref="N114:N115"/>
    <mergeCell ref="O114:O115"/>
    <mergeCell ref="P114:P115"/>
    <mergeCell ref="Q114:R115"/>
    <mergeCell ref="T114:U115"/>
    <mergeCell ref="V114:W115"/>
    <mergeCell ref="X114:Y115"/>
    <mergeCell ref="Z114:AA115"/>
    <mergeCell ref="AB114:AE114"/>
    <mergeCell ref="AF114:AI115"/>
    <mergeCell ref="AJ114:AM115"/>
    <mergeCell ref="BL112:BL113"/>
    <mergeCell ref="BM112:BM113"/>
    <mergeCell ref="BN112:BN113"/>
    <mergeCell ref="BO112:BO113"/>
    <mergeCell ref="BP112:BP113"/>
    <mergeCell ref="CQ112:CQ113"/>
    <mergeCell ref="CR112:CR113"/>
    <mergeCell ref="CS112:CS113"/>
    <mergeCell ref="CT112:CT113"/>
    <mergeCell ref="CX112:CZ113"/>
    <mergeCell ref="BW112:BW113"/>
    <mergeCell ref="DA110:DE111"/>
    <mergeCell ref="DF110:DF111"/>
    <mergeCell ref="DG110:DJ111"/>
    <mergeCell ref="DK110:DK111"/>
    <mergeCell ref="DL110:DP111"/>
    <mergeCell ref="CO110:CO111"/>
    <mergeCell ref="CP110:CP111"/>
    <mergeCell ref="CQ110:CQ111"/>
    <mergeCell ref="CR110:CR111"/>
    <mergeCell ref="CS110:CS111"/>
    <mergeCell ref="CT110:CT111"/>
    <mergeCell ref="CX110:CZ111"/>
    <mergeCell ref="CE110:CE111"/>
    <mergeCell ref="CF110:CF111"/>
    <mergeCell ref="CG110:CG111"/>
    <mergeCell ref="CH110:CH111"/>
    <mergeCell ref="CI110:CI111"/>
    <mergeCell ref="CJ110:CJ111"/>
    <mergeCell ref="DQ110:DQ111"/>
    <mergeCell ref="DR110:DV111"/>
    <mergeCell ref="AB111:AE111"/>
    <mergeCell ref="A112:A113"/>
    <mergeCell ref="B112:B113"/>
    <mergeCell ref="C112:C113"/>
    <mergeCell ref="D112:J113"/>
    <mergeCell ref="S112:S113"/>
    <mergeCell ref="K112:K113"/>
    <mergeCell ref="L112:L113"/>
    <mergeCell ref="M112:M113"/>
    <mergeCell ref="N112:N113"/>
    <mergeCell ref="O112:O113"/>
    <mergeCell ref="P112:P113"/>
    <mergeCell ref="Q112:R113"/>
    <mergeCell ref="T112:U113"/>
    <mergeCell ref="V112:W113"/>
    <mergeCell ref="X112:Y113"/>
    <mergeCell ref="Z112:AA113"/>
    <mergeCell ref="AB112:AE112"/>
    <mergeCell ref="AF112:AI113"/>
    <mergeCell ref="AJ112:AM113"/>
    <mergeCell ref="AN112:AQ113"/>
    <mergeCell ref="AR112:AV113"/>
    <mergeCell ref="AW112:BC113"/>
    <mergeCell ref="BD112:BJ113"/>
    <mergeCell ref="BK112:BK113"/>
    <mergeCell ref="BV110:BV111"/>
    <mergeCell ref="CK110:CK111"/>
    <mergeCell ref="CL110:CL111"/>
    <mergeCell ref="CM110:CM111"/>
    <mergeCell ref="CN110:CN111"/>
    <mergeCell ref="AF110:AI111"/>
    <mergeCell ref="AJ110:AM111"/>
    <mergeCell ref="AN110:AQ111"/>
    <mergeCell ref="AR110:AV111"/>
    <mergeCell ref="AW110:BC111"/>
    <mergeCell ref="BD110:BJ111"/>
    <mergeCell ref="BK110:BK111"/>
    <mergeCell ref="BL110:BL111"/>
    <mergeCell ref="BM110:BM111"/>
    <mergeCell ref="BN110:BN111"/>
    <mergeCell ref="BO110:BO111"/>
    <mergeCell ref="BP110:BP111"/>
    <mergeCell ref="BQ110:BQ111"/>
    <mergeCell ref="BR110:BR111"/>
    <mergeCell ref="BS110:BS111"/>
    <mergeCell ref="BT110:BT111"/>
    <mergeCell ref="BU110:BU111"/>
    <mergeCell ref="A110:A111"/>
    <mergeCell ref="B110:B111"/>
    <mergeCell ref="C110:C111"/>
    <mergeCell ref="D110:J111"/>
    <mergeCell ref="S110:S111"/>
    <mergeCell ref="K110:K111"/>
    <mergeCell ref="L110:L111"/>
    <mergeCell ref="M110:M111"/>
    <mergeCell ref="N110:N111"/>
    <mergeCell ref="O110:O111"/>
    <mergeCell ref="P110:P111"/>
    <mergeCell ref="Q110:R111"/>
    <mergeCell ref="T110:U111"/>
    <mergeCell ref="V110:W111"/>
    <mergeCell ref="X110:Y111"/>
    <mergeCell ref="Z110:AA111"/>
    <mergeCell ref="AB110:AE110"/>
    <mergeCell ref="CR108:CR109"/>
    <mergeCell ref="CS108:CS109"/>
    <mergeCell ref="CT108:CT109"/>
    <mergeCell ref="CX108:CZ109"/>
    <mergeCell ref="DA108:DE109"/>
    <mergeCell ref="DF108:DF109"/>
    <mergeCell ref="DG108:DJ109"/>
    <mergeCell ref="DK108:DK109"/>
    <mergeCell ref="DL108:DP109"/>
    <mergeCell ref="DQ108:DQ109"/>
    <mergeCell ref="DR108:DV109"/>
    <mergeCell ref="AB109:AE109"/>
    <mergeCell ref="AW108:BC109"/>
    <mergeCell ref="BD108:BJ109"/>
    <mergeCell ref="BK108:BK109"/>
    <mergeCell ref="BL108:BL109"/>
    <mergeCell ref="BM108:BM109"/>
    <mergeCell ref="BN108:BN109"/>
    <mergeCell ref="BO108:BO109"/>
    <mergeCell ref="BP108:BP109"/>
    <mergeCell ref="BQ108:BQ109"/>
    <mergeCell ref="BR108:BR109"/>
    <mergeCell ref="BS108:BS109"/>
    <mergeCell ref="BT108:BT109"/>
    <mergeCell ref="BU108:BU109"/>
    <mergeCell ref="BV108:BV109"/>
    <mergeCell ref="AN108:AQ109"/>
    <mergeCell ref="AR108:AV109"/>
    <mergeCell ref="CK108:CK109"/>
    <mergeCell ref="CL108:CL109"/>
    <mergeCell ref="CE108:CE109"/>
    <mergeCell ref="CF108:CF109"/>
    <mergeCell ref="CT106:CT107"/>
    <mergeCell ref="CX106:CZ107"/>
    <mergeCell ref="DA106:DE107"/>
    <mergeCell ref="DF106:DF107"/>
    <mergeCell ref="DG106:DJ107"/>
    <mergeCell ref="DK106:DK107"/>
    <mergeCell ref="DL106:DP107"/>
    <mergeCell ref="DQ106:DQ107"/>
    <mergeCell ref="DR106:DV107"/>
    <mergeCell ref="AB107:AE107"/>
    <mergeCell ref="A108:A109"/>
    <mergeCell ref="B108:B109"/>
    <mergeCell ref="C108:C109"/>
    <mergeCell ref="D108:J109"/>
    <mergeCell ref="S108:S109"/>
    <mergeCell ref="K108:K109"/>
    <mergeCell ref="L108:L109"/>
    <mergeCell ref="M108:M109"/>
    <mergeCell ref="N108:N109"/>
    <mergeCell ref="O108:O109"/>
    <mergeCell ref="P108:P109"/>
    <mergeCell ref="Q108:R109"/>
    <mergeCell ref="T108:U109"/>
    <mergeCell ref="V108:W109"/>
    <mergeCell ref="X108:Y109"/>
    <mergeCell ref="Z108:AA109"/>
    <mergeCell ref="AB108:AE108"/>
    <mergeCell ref="AF108:AI109"/>
    <mergeCell ref="AJ108:AM109"/>
    <mergeCell ref="CM108:CM109"/>
    <mergeCell ref="CN108:CN109"/>
    <mergeCell ref="CQ108:CQ109"/>
    <mergeCell ref="CR106:CR107"/>
    <mergeCell ref="DK104:DK105"/>
    <mergeCell ref="DL104:DP105"/>
    <mergeCell ref="DQ104:DQ105"/>
    <mergeCell ref="DR104:DV105"/>
    <mergeCell ref="AB105:AE105"/>
    <mergeCell ref="A106:A107"/>
    <mergeCell ref="B106:B107"/>
    <mergeCell ref="C106:C107"/>
    <mergeCell ref="D106:J107"/>
    <mergeCell ref="S106:S107"/>
    <mergeCell ref="K106:K107"/>
    <mergeCell ref="L106:L107"/>
    <mergeCell ref="M106:M107"/>
    <mergeCell ref="N106:N107"/>
    <mergeCell ref="O106:O107"/>
    <mergeCell ref="P106:P107"/>
    <mergeCell ref="Q106:R107"/>
    <mergeCell ref="T106:U107"/>
    <mergeCell ref="V106:W107"/>
    <mergeCell ref="X106:Y107"/>
    <mergeCell ref="Z106:AA107"/>
    <mergeCell ref="AB106:AE106"/>
    <mergeCell ref="AF106:AI107"/>
    <mergeCell ref="AJ106:AM107"/>
    <mergeCell ref="AN106:AQ107"/>
    <mergeCell ref="AR106:AV107"/>
    <mergeCell ref="AW106:BC107"/>
    <mergeCell ref="BD106:BJ107"/>
    <mergeCell ref="BM106:BM107"/>
    <mergeCell ref="BN106:BN107"/>
    <mergeCell ref="CS106:CS107"/>
    <mergeCell ref="BK106:BK107"/>
    <mergeCell ref="BL106:BL107"/>
    <mergeCell ref="BU104:BU105"/>
    <mergeCell ref="BV104:BV105"/>
    <mergeCell ref="CK104:CK105"/>
    <mergeCell ref="CL104:CL105"/>
    <mergeCell ref="CM104:CM105"/>
    <mergeCell ref="CN104:CN105"/>
    <mergeCell ref="CO104:CO105"/>
    <mergeCell ref="CP104:CP105"/>
    <mergeCell ref="CQ104:CQ105"/>
    <mergeCell ref="CR104:CR105"/>
    <mergeCell ref="CS104:CS105"/>
    <mergeCell ref="CT104:CT105"/>
    <mergeCell ref="CX104:CZ105"/>
    <mergeCell ref="DA104:DE105"/>
    <mergeCell ref="BO106:BO107"/>
    <mergeCell ref="BP106:BP107"/>
    <mergeCell ref="BQ106:BQ107"/>
    <mergeCell ref="BR106:BR107"/>
    <mergeCell ref="BS106:BS107"/>
    <mergeCell ref="BT106:BT107"/>
    <mergeCell ref="BU106:BU107"/>
    <mergeCell ref="BV106:BV107"/>
    <mergeCell ref="CK106:CK107"/>
    <mergeCell ref="CL106:CL107"/>
    <mergeCell ref="CM106:CM107"/>
    <mergeCell ref="CN106:CN107"/>
    <mergeCell ref="CO106:CO107"/>
    <mergeCell ref="CP106:CP107"/>
    <mergeCell ref="CD104:CD105"/>
    <mergeCell ref="CQ106:CQ107"/>
    <mergeCell ref="AF104:AI105"/>
    <mergeCell ref="AJ104:AM105"/>
    <mergeCell ref="AN104:AQ105"/>
    <mergeCell ref="AR104:AV105"/>
    <mergeCell ref="AW104:BC105"/>
    <mergeCell ref="BD104:BJ105"/>
    <mergeCell ref="BK104:BK105"/>
    <mergeCell ref="BL104:BL105"/>
    <mergeCell ref="BM104:BM105"/>
    <mergeCell ref="BN104:BN105"/>
    <mergeCell ref="BO104:BO105"/>
    <mergeCell ref="BP104:BP105"/>
    <mergeCell ref="BQ104:BQ105"/>
    <mergeCell ref="BR104:BR105"/>
    <mergeCell ref="BS104:BS105"/>
    <mergeCell ref="BT104:BT105"/>
    <mergeCell ref="CC104:CC105"/>
    <mergeCell ref="BW104:BW105"/>
    <mergeCell ref="BX104:BX105"/>
    <mergeCell ref="BY104:BY105"/>
    <mergeCell ref="BZ104:BZ105"/>
    <mergeCell ref="CA104:CA105"/>
    <mergeCell ref="CB104:CB105"/>
    <mergeCell ref="CQ102:CQ103"/>
    <mergeCell ref="CR102:CR103"/>
    <mergeCell ref="CS102:CS103"/>
    <mergeCell ref="CT102:CT103"/>
    <mergeCell ref="CX102:CZ103"/>
    <mergeCell ref="DA102:DE103"/>
    <mergeCell ref="DF102:DF103"/>
    <mergeCell ref="DG102:DJ103"/>
    <mergeCell ref="DK102:DK103"/>
    <mergeCell ref="DL102:DP103"/>
    <mergeCell ref="DQ102:DQ103"/>
    <mergeCell ref="DR102:DV103"/>
    <mergeCell ref="AB103:AE103"/>
    <mergeCell ref="A104:A105"/>
    <mergeCell ref="B104:B105"/>
    <mergeCell ref="C104:C105"/>
    <mergeCell ref="D104:J105"/>
    <mergeCell ref="S104:S105"/>
    <mergeCell ref="K104:K105"/>
    <mergeCell ref="L104:L105"/>
    <mergeCell ref="M104:M105"/>
    <mergeCell ref="N104:N105"/>
    <mergeCell ref="O104:O105"/>
    <mergeCell ref="P104:P105"/>
    <mergeCell ref="Q104:R105"/>
    <mergeCell ref="T104:U105"/>
    <mergeCell ref="V104:W105"/>
    <mergeCell ref="X104:Y105"/>
    <mergeCell ref="Z104:AA105"/>
    <mergeCell ref="DF104:DF105"/>
    <mergeCell ref="DG104:DJ105"/>
    <mergeCell ref="AB104:AE104"/>
    <mergeCell ref="BD102:BJ103"/>
    <mergeCell ref="BK102:BK103"/>
    <mergeCell ref="BL102:BL103"/>
    <mergeCell ref="BM102:BM103"/>
    <mergeCell ref="BN102:BN103"/>
    <mergeCell ref="BO102:BO103"/>
    <mergeCell ref="BP102:BP103"/>
    <mergeCell ref="BQ102:BQ103"/>
    <mergeCell ref="BR102:BR103"/>
    <mergeCell ref="BS102:BS103"/>
    <mergeCell ref="BT102:BT103"/>
    <mergeCell ref="BU102:BU103"/>
    <mergeCell ref="BV102:BV103"/>
    <mergeCell ref="CC102:CC103"/>
    <mergeCell ref="CD102:CD103"/>
    <mergeCell ref="CE102:CE103"/>
    <mergeCell ref="CF102:CF103"/>
    <mergeCell ref="BW102:BW103"/>
    <mergeCell ref="BX102:BX103"/>
    <mergeCell ref="BY102:BY103"/>
    <mergeCell ref="BZ102:BZ103"/>
    <mergeCell ref="CA102:CA103"/>
    <mergeCell ref="CB102:CB103"/>
    <mergeCell ref="CT100:CT101"/>
    <mergeCell ref="CX100:CZ101"/>
    <mergeCell ref="DA100:DE101"/>
    <mergeCell ref="DF100:DF101"/>
    <mergeCell ref="DG100:DJ101"/>
    <mergeCell ref="DK100:DK101"/>
    <mergeCell ref="DL100:DP101"/>
    <mergeCell ref="DQ100:DQ101"/>
    <mergeCell ref="DR100:DV101"/>
    <mergeCell ref="AB101:AE101"/>
    <mergeCell ref="A102:A103"/>
    <mergeCell ref="B102:B103"/>
    <mergeCell ref="C102:C103"/>
    <mergeCell ref="D102:J103"/>
    <mergeCell ref="S102:S103"/>
    <mergeCell ref="K102:K103"/>
    <mergeCell ref="L102:L103"/>
    <mergeCell ref="M102:M103"/>
    <mergeCell ref="N102:N103"/>
    <mergeCell ref="O102:O103"/>
    <mergeCell ref="P102:P103"/>
    <mergeCell ref="Q102:R103"/>
    <mergeCell ref="T102:U103"/>
    <mergeCell ref="V102:W103"/>
    <mergeCell ref="X102:Y103"/>
    <mergeCell ref="Z102:AA103"/>
    <mergeCell ref="AB102:AE102"/>
    <mergeCell ref="AF102:AI103"/>
    <mergeCell ref="AJ102:AM103"/>
    <mergeCell ref="AN102:AQ103"/>
    <mergeCell ref="AR102:AV103"/>
    <mergeCell ref="AW102:BC103"/>
    <mergeCell ref="BP100:BP101"/>
    <mergeCell ref="BQ100:BQ101"/>
    <mergeCell ref="BR100:BR101"/>
    <mergeCell ref="BS100:BS101"/>
    <mergeCell ref="BT100:BT101"/>
    <mergeCell ref="BU100:BU101"/>
    <mergeCell ref="BV100:BV101"/>
    <mergeCell ref="CK100:CK101"/>
    <mergeCell ref="CL100:CL101"/>
    <mergeCell ref="CM100:CM101"/>
    <mergeCell ref="CN100:CN101"/>
    <mergeCell ref="CO100:CO101"/>
    <mergeCell ref="CP100:CP101"/>
    <mergeCell ref="CQ100:CQ101"/>
    <mergeCell ref="CR100:CR101"/>
    <mergeCell ref="CS100:CS101"/>
    <mergeCell ref="CC100:CC101"/>
    <mergeCell ref="CD100:CD101"/>
    <mergeCell ref="CE100:CE101"/>
    <mergeCell ref="CF100:CF101"/>
    <mergeCell ref="CG100:CG101"/>
    <mergeCell ref="CH100:CH101"/>
    <mergeCell ref="CI100:CI101"/>
    <mergeCell ref="CJ100:CJ101"/>
    <mergeCell ref="BW100:BW101"/>
    <mergeCell ref="BX100:BX101"/>
    <mergeCell ref="BY100:BY101"/>
    <mergeCell ref="BZ100:BZ101"/>
    <mergeCell ref="CA100:CA101"/>
    <mergeCell ref="CB100:CB101"/>
    <mergeCell ref="DL98:DP99"/>
    <mergeCell ref="DQ98:DQ99"/>
    <mergeCell ref="DR98:DV99"/>
    <mergeCell ref="AB99:AE99"/>
    <mergeCell ref="A100:A101"/>
    <mergeCell ref="B100:B101"/>
    <mergeCell ref="C100:C101"/>
    <mergeCell ref="D100:J101"/>
    <mergeCell ref="S100:S101"/>
    <mergeCell ref="K100:K101"/>
    <mergeCell ref="L100:L101"/>
    <mergeCell ref="M100:M101"/>
    <mergeCell ref="N100:N101"/>
    <mergeCell ref="O100:O101"/>
    <mergeCell ref="P100:P101"/>
    <mergeCell ref="Q100:R101"/>
    <mergeCell ref="T100:U101"/>
    <mergeCell ref="V100:W101"/>
    <mergeCell ref="X100:Y101"/>
    <mergeCell ref="Z100:AA101"/>
    <mergeCell ref="AB100:AE100"/>
    <mergeCell ref="AF100:AI101"/>
    <mergeCell ref="AJ100:AM101"/>
    <mergeCell ref="AN100:AQ101"/>
    <mergeCell ref="AR100:AV101"/>
    <mergeCell ref="AW100:BC101"/>
    <mergeCell ref="BD100:BJ101"/>
    <mergeCell ref="BK100:BK101"/>
    <mergeCell ref="BL100:BL101"/>
    <mergeCell ref="BM100:BM101"/>
    <mergeCell ref="BN100:BN101"/>
    <mergeCell ref="BO100:BO101"/>
    <mergeCell ref="BV98:BV99"/>
    <mergeCell ref="CK98:CK99"/>
    <mergeCell ref="CL98:CL99"/>
    <mergeCell ref="CM98:CM99"/>
    <mergeCell ref="CN98:CN99"/>
    <mergeCell ref="CO98:CO99"/>
    <mergeCell ref="CP98:CP99"/>
    <mergeCell ref="CQ98:CQ99"/>
    <mergeCell ref="CR98:CR99"/>
    <mergeCell ref="CS98:CS99"/>
    <mergeCell ref="CT98:CT99"/>
    <mergeCell ref="CX98:CZ99"/>
    <mergeCell ref="DA98:DE99"/>
    <mergeCell ref="DF98:DF99"/>
    <mergeCell ref="DG98:DJ99"/>
    <mergeCell ref="DK98:DK99"/>
    <mergeCell ref="CE98:CE99"/>
    <mergeCell ref="CF98:CF99"/>
    <mergeCell ref="CG98:CG99"/>
    <mergeCell ref="CH98:CH99"/>
    <mergeCell ref="CI98:CI99"/>
    <mergeCell ref="CJ98:CJ99"/>
    <mergeCell ref="BW98:BW99"/>
    <mergeCell ref="BX98:BX99"/>
    <mergeCell ref="BY98:BY99"/>
    <mergeCell ref="BZ98:BZ99"/>
    <mergeCell ref="CA98:CA99"/>
    <mergeCell ref="CB98:CB99"/>
    <mergeCell ref="AF98:AI99"/>
    <mergeCell ref="AJ98:AM99"/>
    <mergeCell ref="AN98:AQ99"/>
    <mergeCell ref="AR98:AV99"/>
    <mergeCell ref="AW98:BC99"/>
    <mergeCell ref="BD98:BJ99"/>
    <mergeCell ref="BK98:BK99"/>
    <mergeCell ref="BL98:BL99"/>
    <mergeCell ref="BM98:BM99"/>
    <mergeCell ref="BN98:BN99"/>
    <mergeCell ref="BO98:BO99"/>
    <mergeCell ref="BP98:BP99"/>
    <mergeCell ref="BQ98:BQ99"/>
    <mergeCell ref="BR98:BR99"/>
    <mergeCell ref="BS98:BS99"/>
    <mergeCell ref="BT98:BT99"/>
    <mergeCell ref="BU98:BU99"/>
    <mergeCell ref="A98:A99"/>
    <mergeCell ref="B98:B99"/>
    <mergeCell ref="C98:C99"/>
    <mergeCell ref="D98:J99"/>
    <mergeCell ref="S98:S99"/>
    <mergeCell ref="K98:K99"/>
    <mergeCell ref="L98:L99"/>
    <mergeCell ref="M98:M99"/>
    <mergeCell ref="N98:N99"/>
    <mergeCell ref="O98:O99"/>
    <mergeCell ref="P98:P99"/>
    <mergeCell ref="Q98:R99"/>
    <mergeCell ref="T98:U99"/>
    <mergeCell ref="V98:W99"/>
    <mergeCell ref="X98:Y99"/>
    <mergeCell ref="Z98:AA99"/>
    <mergeCell ref="AB98:AE98"/>
    <mergeCell ref="AW18:BC19"/>
    <mergeCell ref="BL46:BL47"/>
    <mergeCell ref="BK42:BK43"/>
    <mergeCell ref="BK22:BK23"/>
    <mergeCell ref="BM44:BM45"/>
    <mergeCell ref="BM28:BM29"/>
    <mergeCell ref="CT18:CT19"/>
    <mergeCell ref="CT20:CT21"/>
    <mergeCell ref="CT22:CT23"/>
    <mergeCell ref="CT24:CT25"/>
    <mergeCell ref="BK38:BK39"/>
    <mergeCell ref="BK40:BK41"/>
    <mergeCell ref="BN42:BN43"/>
    <mergeCell ref="BN44:BN45"/>
    <mergeCell ref="BN46:BN47"/>
    <mergeCell ref="BR22:BR23"/>
    <mergeCell ref="BR24:BR25"/>
    <mergeCell ref="BR26:BR27"/>
    <mergeCell ref="BR28:BR29"/>
    <mergeCell ref="BR30:BR31"/>
    <mergeCell ref="BR32:BR33"/>
    <mergeCell ref="BR40:BR41"/>
    <mergeCell ref="BQ42:BQ43"/>
    <mergeCell ref="BY28:BY29"/>
    <mergeCell ref="BZ28:BZ29"/>
    <mergeCell ref="CA28:CA29"/>
    <mergeCell ref="CB28:CB29"/>
    <mergeCell ref="BW30:BW31"/>
    <mergeCell ref="BX30:BX31"/>
    <mergeCell ref="BY30:BY31"/>
    <mergeCell ref="BZ30:BZ31"/>
    <mergeCell ref="CA30:CA31"/>
    <mergeCell ref="BC2:BI3"/>
    <mergeCell ref="BJ2:CC3"/>
    <mergeCell ref="CR15:CT15"/>
    <mergeCell ref="BH5:BI5"/>
    <mergeCell ref="CN11:CP11"/>
    <mergeCell ref="CX15:CZ15"/>
    <mergeCell ref="DF15:DJ15"/>
    <mergeCell ref="BJ4:CC4"/>
    <mergeCell ref="BJ6:BM6"/>
    <mergeCell ref="BT20:BT21"/>
    <mergeCell ref="BO20:BO21"/>
    <mergeCell ref="BP20:BP21"/>
    <mergeCell ref="BQ20:BQ21"/>
    <mergeCell ref="BR20:BR21"/>
    <mergeCell ref="BS20:BS21"/>
    <mergeCell ref="BD15:BJ15"/>
    <mergeCell ref="BN18:BN19"/>
    <mergeCell ref="BK20:BK21"/>
    <mergeCell ref="BD18:BJ19"/>
    <mergeCell ref="BD20:BJ21"/>
    <mergeCell ref="BM18:BM19"/>
    <mergeCell ref="BM20:BM21"/>
    <mergeCell ref="BU18:BU19"/>
    <mergeCell ref="BU20:BU21"/>
    <mergeCell ref="BV18:BV19"/>
    <mergeCell ref="CQ18:CQ19"/>
    <mergeCell ref="CQ20:CQ21"/>
    <mergeCell ref="CN20:CN21"/>
    <mergeCell ref="BC10:BI10"/>
    <mergeCell ref="BJ10:CC10"/>
    <mergeCell ref="BH6:BI8"/>
    <mergeCell ref="CC18:CC19"/>
    <mergeCell ref="P14:P15"/>
    <mergeCell ref="P18:P19"/>
    <mergeCell ref="P20:P21"/>
    <mergeCell ref="P22:P23"/>
    <mergeCell ref="P24:P25"/>
    <mergeCell ref="P26:P27"/>
    <mergeCell ref="P34:P35"/>
    <mergeCell ref="CX32:CZ33"/>
    <mergeCell ref="CX34:CZ35"/>
    <mergeCell ref="CX36:CZ37"/>
    <mergeCell ref="AW15:BC15"/>
    <mergeCell ref="CR50:CR51"/>
    <mergeCell ref="CR52:CR53"/>
    <mergeCell ref="AN34:AQ35"/>
    <mergeCell ref="AN30:AQ31"/>
    <mergeCell ref="Q22:R23"/>
    <mergeCell ref="Q28:R29"/>
    <mergeCell ref="Q34:R35"/>
    <mergeCell ref="AF38:AI39"/>
    <mergeCell ref="AF28:AI29"/>
    <mergeCell ref="AJ22:AM23"/>
    <mergeCell ref="CS26:CS27"/>
    <mergeCell ref="CS28:CS29"/>
    <mergeCell ref="CS30:CS31"/>
    <mergeCell ref="CS32:CS33"/>
    <mergeCell ref="CT26:CT27"/>
    <mergeCell ref="CS18:CS19"/>
    <mergeCell ref="CS20:CS21"/>
    <mergeCell ref="CS22:CS23"/>
    <mergeCell ref="CS24:CS25"/>
    <mergeCell ref="CK32:CK33"/>
    <mergeCell ref="AJ24:AM25"/>
    <mergeCell ref="W7:Y8"/>
    <mergeCell ref="AA7:AC8"/>
    <mergeCell ref="Z7:Z8"/>
    <mergeCell ref="AD7:AD8"/>
    <mergeCell ref="Z15:AA15"/>
    <mergeCell ref="X15:Y15"/>
    <mergeCell ref="AB14:AM14"/>
    <mergeCell ref="AB15:AE15"/>
    <mergeCell ref="AF15:AI15"/>
    <mergeCell ref="BQ15:BV15"/>
    <mergeCell ref="BK15:BP15"/>
    <mergeCell ref="L52:L53"/>
    <mergeCell ref="L54:L55"/>
    <mergeCell ref="CT54:CT55"/>
    <mergeCell ref="CR30:CR31"/>
    <mergeCell ref="AN26:AQ27"/>
    <mergeCell ref="AB29:AE29"/>
    <mergeCell ref="AB28:AE28"/>
    <mergeCell ref="AN28:AQ29"/>
    <mergeCell ref="V26:W27"/>
    <mergeCell ref="N26:N27"/>
    <mergeCell ref="V28:W29"/>
    <mergeCell ref="AN22:AQ23"/>
    <mergeCell ref="AJ26:AM27"/>
    <mergeCell ref="AF26:AI27"/>
    <mergeCell ref="N22:N23"/>
    <mergeCell ref="T26:U27"/>
    <mergeCell ref="Z18:AA19"/>
    <mergeCell ref="AN18:AQ19"/>
    <mergeCell ref="AN14:AQ15"/>
    <mergeCell ref="BL18:BL19"/>
    <mergeCell ref="S11:V12"/>
    <mergeCell ref="D36:J37"/>
    <mergeCell ref="D48:J49"/>
    <mergeCell ref="S48:S49"/>
    <mergeCell ref="D44:J45"/>
    <mergeCell ref="D38:J39"/>
    <mergeCell ref="S42:S43"/>
    <mergeCell ref="AJ15:AM15"/>
    <mergeCell ref="BQ18:BQ19"/>
    <mergeCell ref="T18:U19"/>
    <mergeCell ref="AJ18:AM19"/>
    <mergeCell ref="M42:M43"/>
    <mergeCell ref="L20:L21"/>
    <mergeCell ref="L22:L23"/>
    <mergeCell ref="L24:L25"/>
    <mergeCell ref="L26:L27"/>
    <mergeCell ref="L28:L29"/>
    <mergeCell ref="L30:L31"/>
    <mergeCell ref="L32:L33"/>
    <mergeCell ref="L34:L35"/>
    <mergeCell ref="T14:U15"/>
    <mergeCell ref="V14:W15"/>
    <mergeCell ref="O18:O19"/>
    <mergeCell ref="V18:W19"/>
    <mergeCell ref="M26:M27"/>
    <mergeCell ref="M38:M39"/>
    <mergeCell ref="Z24:AA25"/>
    <mergeCell ref="Z36:AA37"/>
    <mergeCell ref="O26:O27"/>
    <mergeCell ref="O24:O25"/>
    <mergeCell ref="O30:O31"/>
    <mergeCell ref="N30:N31"/>
    <mergeCell ref="M28:M29"/>
    <mergeCell ref="DA14:DE15"/>
    <mergeCell ref="CT11:CV11"/>
    <mergeCell ref="CT12:CV12"/>
    <mergeCell ref="DQ20:DQ21"/>
    <mergeCell ref="DL24:DP25"/>
    <mergeCell ref="DA20:DE21"/>
    <mergeCell ref="DF18:DF19"/>
    <mergeCell ref="DF20:DF21"/>
    <mergeCell ref="DL56:DP57"/>
    <mergeCell ref="DG56:DJ57"/>
    <mergeCell ref="DK56:DK57"/>
    <mergeCell ref="DK44:DK45"/>
    <mergeCell ref="DK46:DK47"/>
    <mergeCell ref="DK48:DK49"/>
    <mergeCell ref="DK50:DK51"/>
    <mergeCell ref="DK52:DK53"/>
    <mergeCell ref="DK54:DK55"/>
    <mergeCell ref="DK15:DP15"/>
    <mergeCell ref="DK18:DK19"/>
    <mergeCell ref="DK20:DK21"/>
    <mergeCell ref="DK24:DK25"/>
    <mergeCell ref="CX56:CZ57"/>
    <mergeCell ref="DK22:DK23"/>
    <mergeCell ref="DQ15:DV15"/>
    <mergeCell ref="DF14:DV14"/>
    <mergeCell ref="DF56:DF57"/>
    <mergeCell ref="DF48:DF49"/>
    <mergeCell ref="DF50:DF51"/>
    <mergeCell ref="DF52:DF53"/>
    <mergeCell ref="DF54:DF55"/>
    <mergeCell ref="DF40:DF41"/>
    <mergeCell ref="DG54:DJ55"/>
    <mergeCell ref="W11:AE12"/>
    <mergeCell ref="BH11:BN12"/>
    <mergeCell ref="CC11:CC12"/>
    <mergeCell ref="AA9:AC9"/>
    <mergeCell ref="DA22:DE23"/>
    <mergeCell ref="DA18:DE19"/>
    <mergeCell ref="CK15:CQ15"/>
    <mergeCell ref="X18:Y19"/>
    <mergeCell ref="AR14:AV15"/>
    <mergeCell ref="W5:AD5"/>
    <mergeCell ref="AE5:AF5"/>
    <mergeCell ref="W6:Y6"/>
    <mergeCell ref="W9:Y9"/>
    <mergeCell ref="AA6:AC6"/>
    <mergeCell ref="AE7:AE8"/>
    <mergeCell ref="AF7:AF8"/>
    <mergeCell ref="BH9:BI9"/>
    <mergeCell ref="BN6:CC6"/>
    <mergeCell ref="BT18:BT19"/>
    <mergeCell ref="BS18:BS19"/>
    <mergeCell ref="BO18:BO19"/>
    <mergeCell ref="BP18:BP19"/>
    <mergeCell ref="CL18:CL19"/>
    <mergeCell ref="CM18:CM19"/>
    <mergeCell ref="AF20:AI21"/>
    <mergeCell ref="AB21:AE21"/>
    <mergeCell ref="BS22:BS23"/>
    <mergeCell ref="BT22:BT23"/>
    <mergeCell ref="AR22:AV23"/>
    <mergeCell ref="BK18:BK19"/>
    <mergeCell ref="BR18:BR19"/>
    <mergeCell ref="BL20:BL21"/>
    <mergeCell ref="A13:I13"/>
    <mergeCell ref="Q14:R15"/>
    <mergeCell ref="A14:C15"/>
    <mergeCell ref="N14:N15"/>
    <mergeCell ref="O14:O15"/>
    <mergeCell ref="K14:M15"/>
    <mergeCell ref="S14:S15"/>
    <mergeCell ref="N34:N35"/>
    <mergeCell ref="V36:W37"/>
    <mergeCell ref="N32:N33"/>
    <mergeCell ref="N28:N29"/>
    <mergeCell ref="K26:K27"/>
    <mergeCell ref="M30:M31"/>
    <mergeCell ref="K32:K33"/>
    <mergeCell ref="M24:M25"/>
    <mergeCell ref="K24:K25"/>
    <mergeCell ref="O20:O21"/>
    <mergeCell ref="O28:O29"/>
    <mergeCell ref="B26:B27"/>
    <mergeCell ref="B28:B29"/>
    <mergeCell ref="B20:B21"/>
    <mergeCell ref="B22:B23"/>
    <mergeCell ref="L18:L19"/>
    <mergeCell ref="Q24:R25"/>
    <mergeCell ref="T22:U23"/>
    <mergeCell ref="T24:U25"/>
    <mergeCell ref="V30:W31"/>
    <mergeCell ref="O22:O23"/>
    <mergeCell ref="T36:U37"/>
    <mergeCell ref="N24:N25"/>
    <mergeCell ref="V24:W25"/>
    <mergeCell ref="S30:S31"/>
    <mergeCell ref="M32:M33"/>
    <mergeCell ref="K28:K29"/>
    <mergeCell ref="S34:S35"/>
    <mergeCell ref="K30:K31"/>
    <mergeCell ref="AB32:AE32"/>
    <mergeCell ref="AB33:AE33"/>
    <mergeCell ref="AB30:AE30"/>
    <mergeCell ref="AB35:AE35"/>
    <mergeCell ref="T28:U29"/>
    <mergeCell ref="AB31:AE31"/>
    <mergeCell ref="T30:U31"/>
    <mergeCell ref="Q38:R39"/>
    <mergeCell ref="M36:M37"/>
    <mergeCell ref="AB34:AE34"/>
    <mergeCell ref="K36:K37"/>
    <mergeCell ref="S38:S39"/>
    <mergeCell ref="V38:W39"/>
    <mergeCell ref="X34:Y35"/>
    <mergeCell ref="V34:W35"/>
    <mergeCell ref="Z32:AA33"/>
    <mergeCell ref="Z38:AA39"/>
    <mergeCell ref="O36:O37"/>
    <mergeCell ref="N38:N39"/>
    <mergeCell ref="O38:O39"/>
    <mergeCell ref="L36:L37"/>
    <mergeCell ref="L38:L39"/>
    <mergeCell ref="K34:K35"/>
    <mergeCell ref="M34:M35"/>
    <mergeCell ref="K38:K39"/>
    <mergeCell ref="X38:Y39"/>
    <mergeCell ref="P36:P37"/>
    <mergeCell ref="P38:P39"/>
    <mergeCell ref="AB27:AE27"/>
    <mergeCell ref="AJ28:AM29"/>
    <mergeCell ref="Z26:AA27"/>
    <mergeCell ref="Z28:AA29"/>
    <mergeCell ref="AF22:AI23"/>
    <mergeCell ref="AF24:AI25"/>
    <mergeCell ref="Z22:AA23"/>
    <mergeCell ref="AB26:AE26"/>
    <mergeCell ref="V22:W23"/>
    <mergeCell ref="Q26:R27"/>
    <mergeCell ref="AN24:AQ25"/>
    <mergeCell ref="AB36:AE36"/>
    <mergeCell ref="AF36:AI37"/>
    <mergeCell ref="AB22:AE22"/>
    <mergeCell ref="AB24:AE24"/>
    <mergeCell ref="AB23:AE23"/>
    <mergeCell ref="X26:Y27"/>
    <mergeCell ref="Q36:R37"/>
    <mergeCell ref="T34:U35"/>
    <mergeCell ref="Q32:R33"/>
    <mergeCell ref="AN32:AQ33"/>
    <mergeCell ref="AN36:AQ37"/>
    <mergeCell ref="X32:Y33"/>
    <mergeCell ref="T32:U33"/>
    <mergeCell ref="AJ34:AM35"/>
    <mergeCell ref="Z34:AA35"/>
    <mergeCell ref="AF30:AI31"/>
    <mergeCell ref="AF32:AI33"/>
    <mergeCell ref="AJ30:AM31"/>
    <mergeCell ref="AF34:AI35"/>
    <mergeCell ref="V32:W33"/>
    <mergeCell ref="X22:Y23"/>
    <mergeCell ref="Q44:R45"/>
    <mergeCell ref="N48:N49"/>
    <mergeCell ref="P48:P49"/>
    <mergeCell ref="P50:P51"/>
    <mergeCell ref="P42:P43"/>
    <mergeCell ref="P44:P45"/>
    <mergeCell ref="T46:U47"/>
    <mergeCell ref="T48:U49"/>
    <mergeCell ref="X50:Y51"/>
    <mergeCell ref="AB39:AE39"/>
    <mergeCell ref="AJ36:AM37"/>
    <mergeCell ref="AJ32:AM33"/>
    <mergeCell ref="AF50:AI51"/>
    <mergeCell ref="AJ48:AM49"/>
    <mergeCell ref="T38:U39"/>
    <mergeCell ref="P40:P41"/>
    <mergeCell ref="P46:P47"/>
    <mergeCell ref="O52:O53"/>
    <mergeCell ref="O50:O51"/>
    <mergeCell ref="AB37:AE37"/>
    <mergeCell ref="AB47:AE47"/>
    <mergeCell ref="AB51:AE51"/>
    <mergeCell ref="AB56:AE56"/>
    <mergeCell ref="AB40:AE40"/>
    <mergeCell ref="AB42:AE42"/>
    <mergeCell ref="AB49:AE49"/>
    <mergeCell ref="S50:S51"/>
    <mergeCell ref="S52:S53"/>
    <mergeCell ref="AB44:AE44"/>
    <mergeCell ref="AB46:AE46"/>
    <mergeCell ref="AB41:AE41"/>
    <mergeCell ref="AB50:AE50"/>
    <mergeCell ref="X56:Y57"/>
    <mergeCell ref="AB45:AE45"/>
    <mergeCell ref="AB57:AE57"/>
    <mergeCell ref="AB54:AE54"/>
    <mergeCell ref="AB48:AE48"/>
    <mergeCell ref="AB52:AE52"/>
    <mergeCell ref="V56:W57"/>
    <mergeCell ref="T42:U43"/>
    <mergeCell ref="T40:U41"/>
    <mergeCell ref="P52:P53"/>
    <mergeCell ref="P54:P55"/>
    <mergeCell ref="P56:P57"/>
    <mergeCell ref="Q40:R41"/>
    <mergeCell ref="AB38:AE38"/>
    <mergeCell ref="V40:W41"/>
    <mergeCell ref="Q50:R51"/>
    <mergeCell ref="Q42:R43"/>
    <mergeCell ref="C48:C49"/>
    <mergeCell ref="C46:C47"/>
    <mergeCell ref="A46:A47"/>
    <mergeCell ref="A48:A49"/>
    <mergeCell ref="C56:C57"/>
    <mergeCell ref="C54:C55"/>
    <mergeCell ref="C52:C53"/>
    <mergeCell ref="B46:B47"/>
    <mergeCell ref="B56:B57"/>
    <mergeCell ref="B52:B53"/>
    <mergeCell ref="B54:B55"/>
    <mergeCell ref="M50:M51"/>
    <mergeCell ref="A52:A53"/>
    <mergeCell ref="K52:K53"/>
    <mergeCell ref="M52:M53"/>
    <mergeCell ref="D50:J51"/>
    <mergeCell ref="D52:J53"/>
    <mergeCell ref="K50:K51"/>
    <mergeCell ref="B50:B51"/>
    <mergeCell ref="A54:A55"/>
    <mergeCell ref="A56:A57"/>
    <mergeCell ref="A24:A25"/>
    <mergeCell ref="A26:A27"/>
    <mergeCell ref="A28:A29"/>
    <mergeCell ref="A50:A51"/>
    <mergeCell ref="A30:A31"/>
    <mergeCell ref="A32:A33"/>
    <mergeCell ref="A40:A41"/>
    <mergeCell ref="C24:C25"/>
    <mergeCell ref="C26:C27"/>
    <mergeCell ref="C44:C45"/>
    <mergeCell ref="C42:C43"/>
    <mergeCell ref="C40:C41"/>
    <mergeCell ref="C38:C39"/>
    <mergeCell ref="C36:C37"/>
    <mergeCell ref="C34:C35"/>
    <mergeCell ref="C28:C29"/>
    <mergeCell ref="C32:C33"/>
    <mergeCell ref="C30:C31"/>
    <mergeCell ref="B24:B25"/>
    <mergeCell ref="A42:A43"/>
    <mergeCell ref="A44:A45"/>
    <mergeCell ref="A34:A35"/>
    <mergeCell ref="A36:A37"/>
    <mergeCell ref="A38:A39"/>
    <mergeCell ref="B30:B31"/>
    <mergeCell ref="C50:C51"/>
    <mergeCell ref="B32:B33"/>
    <mergeCell ref="B34:B35"/>
    <mergeCell ref="B36:B37"/>
    <mergeCell ref="B38:B39"/>
    <mergeCell ref="B40:B41"/>
    <mergeCell ref="B42:B43"/>
    <mergeCell ref="D40:J41"/>
    <mergeCell ref="D42:J43"/>
    <mergeCell ref="D46:J47"/>
    <mergeCell ref="S46:S47"/>
    <mergeCell ref="K46:K47"/>
    <mergeCell ref="K56:K57"/>
    <mergeCell ref="M56:M57"/>
    <mergeCell ref="D54:J55"/>
    <mergeCell ref="D56:J57"/>
    <mergeCell ref="S54:S55"/>
    <mergeCell ref="S56:S57"/>
    <mergeCell ref="K54:K55"/>
    <mergeCell ref="M54:M55"/>
    <mergeCell ref="B44:B45"/>
    <mergeCell ref="B48:B49"/>
    <mergeCell ref="L56:L57"/>
    <mergeCell ref="L40:L41"/>
    <mergeCell ref="L42:L43"/>
    <mergeCell ref="L44:L45"/>
    <mergeCell ref="L46:L47"/>
    <mergeCell ref="L48:L49"/>
    <mergeCell ref="L50:L51"/>
    <mergeCell ref="K44:K45"/>
    <mergeCell ref="K42:K43"/>
    <mergeCell ref="Q56:R57"/>
    <mergeCell ref="Q52:R53"/>
    <mergeCell ref="Q48:R49"/>
    <mergeCell ref="Q54:R55"/>
    <mergeCell ref="N56:N57"/>
    <mergeCell ref="N54:N55"/>
    <mergeCell ref="N52:N53"/>
    <mergeCell ref="N50:N51"/>
    <mergeCell ref="D24:J25"/>
    <mergeCell ref="P28:P29"/>
    <mergeCell ref="P30:P31"/>
    <mergeCell ref="P32:P33"/>
    <mergeCell ref="Q30:R31"/>
    <mergeCell ref="O56:O57"/>
    <mergeCell ref="O54:O55"/>
    <mergeCell ref="T56:U57"/>
    <mergeCell ref="T50:U51"/>
    <mergeCell ref="V48:W49"/>
    <mergeCell ref="V44:W45"/>
    <mergeCell ref="T54:U55"/>
    <mergeCell ref="Q46:R47"/>
    <mergeCell ref="V50:W51"/>
    <mergeCell ref="Z40:AA41"/>
    <mergeCell ref="Z48:AA49"/>
    <mergeCell ref="Z42:AA43"/>
    <mergeCell ref="X54:Y55"/>
    <mergeCell ref="X48:Y49"/>
    <mergeCell ref="T44:U45"/>
    <mergeCell ref="T52:U53"/>
    <mergeCell ref="X52:Y53"/>
    <mergeCell ref="V54:W55"/>
    <mergeCell ref="V46:W47"/>
    <mergeCell ref="Z46:AA47"/>
    <mergeCell ref="V42:W43"/>
    <mergeCell ref="V52:W53"/>
    <mergeCell ref="X28:Y29"/>
    <mergeCell ref="M44:M45"/>
    <mergeCell ref="M46:M47"/>
    <mergeCell ref="K40:K41"/>
    <mergeCell ref="M40:M41"/>
    <mergeCell ref="A18:A19"/>
    <mergeCell ref="C18:C19"/>
    <mergeCell ref="K18:K19"/>
    <mergeCell ref="D18:J19"/>
    <mergeCell ref="S18:S19"/>
    <mergeCell ref="N18:N19"/>
    <mergeCell ref="M18:M19"/>
    <mergeCell ref="B18:B19"/>
    <mergeCell ref="Q18:R19"/>
    <mergeCell ref="T20:U21"/>
    <mergeCell ref="AN20:AQ21"/>
    <mergeCell ref="AF18:AI19"/>
    <mergeCell ref="AB18:AE18"/>
    <mergeCell ref="BC4:BI4"/>
    <mergeCell ref="AW20:BC21"/>
    <mergeCell ref="AR18:AV19"/>
    <mergeCell ref="AR20:AV21"/>
    <mergeCell ref="AJ20:AM21"/>
    <mergeCell ref="A20:A21"/>
    <mergeCell ref="C20:C21"/>
    <mergeCell ref="K20:K21"/>
    <mergeCell ref="X20:Y21"/>
    <mergeCell ref="D20:J21"/>
    <mergeCell ref="V20:W21"/>
    <mergeCell ref="S20:S21"/>
    <mergeCell ref="N20:N21"/>
    <mergeCell ref="M20:M21"/>
    <mergeCell ref="Q20:R21"/>
    <mergeCell ref="D14:J15"/>
    <mergeCell ref="Z20:AA21"/>
    <mergeCell ref="AB20:AE20"/>
    <mergeCell ref="AB19:AE19"/>
    <mergeCell ref="A22:A23"/>
    <mergeCell ref="S44:S45"/>
    <mergeCell ref="M48:M49"/>
    <mergeCell ref="S36:S37"/>
    <mergeCell ref="S32:S33"/>
    <mergeCell ref="D22:J23"/>
    <mergeCell ref="D32:J33"/>
    <mergeCell ref="D34:J35"/>
    <mergeCell ref="K48:K49"/>
    <mergeCell ref="S24:S25"/>
    <mergeCell ref="S22:S23"/>
    <mergeCell ref="K22:K23"/>
    <mergeCell ref="M22:M23"/>
    <mergeCell ref="N44:N45"/>
    <mergeCell ref="O42:O43"/>
    <mergeCell ref="O44:O45"/>
    <mergeCell ref="S40:S41"/>
    <mergeCell ref="N42:N43"/>
    <mergeCell ref="S28:S29"/>
    <mergeCell ref="N40:N41"/>
    <mergeCell ref="O32:O33"/>
    <mergeCell ref="O34:O35"/>
    <mergeCell ref="O40:O41"/>
    <mergeCell ref="O46:O47"/>
    <mergeCell ref="D26:J27"/>
    <mergeCell ref="N46:N47"/>
    <mergeCell ref="N36:N37"/>
    <mergeCell ref="D28:J29"/>
    <mergeCell ref="D30:J31"/>
    <mergeCell ref="S26:S27"/>
    <mergeCell ref="C22:C23"/>
    <mergeCell ref="O48:O49"/>
    <mergeCell ref="Z52:AA53"/>
    <mergeCell ref="Z54:AA55"/>
    <mergeCell ref="Z56:AA57"/>
    <mergeCell ref="AB53:AE53"/>
    <mergeCell ref="AF54:AI55"/>
    <mergeCell ref="AF52:AI53"/>
    <mergeCell ref="AB55:AE55"/>
    <mergeCell ref="AF48:AI49"/>
    <mergeCell ref="AF42:AI43"/>
    <mergeCell ref="AF44:AI45"/>
    <mergeCell ref="AJ40:AM41"/>
    <mergeCell ref="AJ42:AM43"/>
    <mergeCell ref="AJ44:AM45"/>
    <mergeCell ref="Z50:AA51"/>
    <mergeCell ref="X40:Y41"/>
    <mergeCell ref="AN46:AQ47"/>
    <mergeCell ref="AJ46:AM47"/>
    <mergeCell ref="AF46:AI47"/>
    <mergeCell ref="AF40:AI41"/>
    <mergeCell ref="X42:Y43"/>
    <mergeCell ref="X44:Y45"/>
    <mergeCell ref="X46:Y47"/>
    <mergeCell ref="Z44:AA45"/>
    <mergeCell ref="AN38:AQ39"/>
    <mergeCell ref="AN40:AQ41"/>
    <mergeCell ref="AN42:AQ43"/>
    <mergeCell ref="AN44:AQ45"/>
    <mergeCell ref="AN52:AQ53"/>
    <mergeCell ref="AN48:AQ49"/>
    <mergeCell ref="AN50:AQ51"/>
    <mergeCell ref="AN56:AQ57"/>
    <mergeCell ref="AJ52:AM53"/>
    <mergeCell ref="AJ50:AM51"/>
    <mergeCell ref="AJ54:AM55"/>
    <mergeCell ref="AW54:BC55"/>
    <mergeCell ref="AW50:BC51"/>
    <mergeCell ref="AN54:AQ55"/>
    <mergeCell ref="AJ56:AM57"/>
    <mergeCell ref="AR46:AV47"/>
    <mergeCell ref="AW56:BC57"/>
    <mergeCell ref="AR54:AV55"/>
    <mergeCell ref="AR48:AV49"/>
    <mergeCell ref="AR50:AV51"/>
    <mergeCell ref="AR52:AV53"/>
    <mergeCell ref="AR56:AV57"/>
    <mergeCell ref="AW48:BC49"/>
    <mergeCell ref="AW52:BC53"/>
    <mergeCell ref="AW46:BC47"/>
    <mergeCell ref="AJ38:AM39"/>
    <mergeCell ref="AR24:AV25"/>
    <mergeCell ref="AR40:AV41"/>
    <mergeCell ref="AR42:AV43"/>
    <mergeCell ref="AR44:AV45"/>
    <mergeCell ref="AR28:AV29"/>
    <mergeCell ref="AR30:AV31"/>
    <mergeCell ref="BD30:BJ31"/>
    <mergeCell ref="BD32:BJ33"/>
    <mergeCell ref="BD34:BJ35"/>
    <mergeCell ref="AR36:AV37"/>
    <mergeCell ref="AR38:AV39"/>
    <mergeCell ref="AW22:BC23"/>
    <mergeCell ref="AW24:BC25"/>
    <mergeCell ref="AW26:BC27"/>
    <mergeCell ref="AR32:AV33"/>
    <mergeCell ref="AR34:AV35"/>
    <mergeCell ref="AW44:BC45"/>
    <mergeCell ref="AW28:BC29"/>
    <mergeCell ref="AW30:BC31"/>
    <mergeCell ref="AW32:BC33"/>
    <mergeCell ref="AW34:BC35"/>
    <mergeCell ref="BD28:BJ29"/>
    <mergeCell ref="AW36:BC37"/>
    <mergeCell ref="AW38:BC39"/>
    <mergeCell ref="AW40:BC41"/>
    <mergeCell ref="AW42:BC43"/>
    <mergeCell ref="BD38:BJ39"/>
    <mergeCell ref="BD42:BJ43"/>
    <mergeCell ref="BD22:BJ23"/>
    <mergeCell ref="BD24:BJ25"/>
    <mergeCell ref="BD40:BJ41"/>
    <mergeCell ref="BO28:BO29"/>
    <mergeCell ref="BR34:BR35"/>
    <mergeCell ref="BR36:BR37"/>
    <mergeCell ref="BM24:BM25"/>
    <mergeCell ref="CP18:CP19"/>
    <mergeCell ref="BV20:BV21"/>
    <mergeCell ref="BV22:BV23"/>
    <mergeCell ref="BV24:BV25"/>
    <mergeCell ref="CO18:CO19"/>
    <mergeCell ref="CO20:CO21"/>
    <mergeCell ref="CN28:CN29"/>
    <mergeCell ref="CN30:CN31"/>
    <mergeCell ref="DA32:DE33"/>
    <mergeCell ref="DA34:DE35"/>
    <mergeCell ref="DG32:DJ33"/>
    <mergeCell ref="BP22:BP23"/>
    <mergeCell ref="BP24:BP25"/>
    <mergeCell ref="BO22:BO23"/>
    <mergeCell ref="BO24:BO25"/>
    <mergeCell ref="BP26:BP27"/>
    <mergeCell ref="BP28:BP29"/>
    <mergeCell ref="BP30:BP31"/>
    <mergeCell ref="BQ36:BQ37"/>
    <mergeCell ref="BQ22:BQ23"/>
    <mergeCell ref="BQ24:BQ25"/>
    <mergeCell ref="BQ26:BQ27"/>
    <mergeCell ref="BQ34:BQ35"/>
    <mergeCell ref="DF28:DF29"/>
    <mergeCell ref="DG28:DJ29"/>
    <mergeCell ref="DA26:DE27"/>
    <mergeCell ref="CD26:CD27"/>
    <mergeCell ref="CC28:CC29"/>
    <mergeCell ref="DR18:DV19"/>
    <mergeCell ref="DR20:DV21"/>
    <mergeCell ref="DR22:DV23"/>
    <mergeCell ref="DG18:DJ19"/>
    <mergeCell ref="DG20:DJ21"/>
    <mergeCell ref="DG22:DJ23"/>
    <mergeCell ref="BK36:BK37"/>
    <mergeCell ref="DR24:DV25"/>
    <mergeCell ref="DQ38:DQ39"/>
    <mergeCell ref="DQ40:DQ41"/>
    <mergeCell ref="DQ42:DQ43"/>
    <mergeCell ref="DQ44:DQ45"/>
    <mergeCell ref="DQ46:DQ47"/>
    <mergeCell ref="BR38:BR39"/>
    <mergeCell ref="CB30:CB31"/>
    <mergeCell ref="BW32:BW33"/>
    <mergeCell ref="BX32:BX33"/>
    <mergeCell ref="BY32:BY33"/>
    <mergeCell ref="BZ32:BZ33"/>
    <mergeCell ref="CA32:CA33"/>
    <mergeCell ref="CB32:CB33"/>
    <mergeCell ref="BW34:BW35"/>
    <mergeCell ref="BX34:BX35"/>
    <mergeCell ref="BZ34:BZ35"/>
    <mergeCell ref="CA34:CA35"/>
    <mergeCell ref="CB34:CB35"/>
    <mergeCell ref="BW36:BW37"/>
    <mergeCell ref="BX36:BX37"/>
    <mergeCell ref="BY36:BY37"/>
    <mergeCell ref="BZ36:BZ37"/>
    <mergeCell ref="CA36:CA37"/>
    <mergeCell ref="CB36:CB37"/>
    <mergeCell ref="BK48:BK49"/>
    <mergeCell ref="BK50:BK51"/>
    <mergeCell ref="BD44:BJ45"/>
    <mergeCell ref="BD46:BJ47"/>
    <mergeCell ref="BK32:BK33"/>
    <mergeCell ref="BN48:BN49"/>
    <mergeCell ref="BN22:BN23"/>
    <mergeCell ref="BN24:BN25"/>
    <mergeCell ref="BN26:BN27"/>
    <mergeCell ref="BN28:BN29"/>
    <mergeCell ref="DG24:DJ25"/>
    <mergeCell ref="DG26:DJ27"/>
    <mergeCell ref="BQ28:BQ29"/>
    <mergeCell ref="BM46:BM47"/>
    <mergeCell ref="BM36:BM37"/>
    <mergeCell ref="BK28:BK29"/>
    <mergeCell ref="BK30:BK31"/>
    <mergeCell ref="BN30:BN31"/>
    <mergeCell ref="BO26:BO27"/>
    <mergeCell ref="BV38:BV39"/>
    <mergeCell ref="BV28:BV29"/>
    <mergeCell ref="CL24:CL25"/>
    <mergeCell ref="CL38:CL39"/>
    <mergeCell ref="CL40:CL41"/>
    <mergeCell ref="CL26:CL27"/>
    <mergeCell ref="CL28:CL29"/>
    <mergeCell ref="CL32:CL33"/>
    <mergeCell ref="CK30:CK31"/>
    <mergeCell ref="BD36:BJ37"/>
    <mergeCell ref="BO30:BO31"/>
    <mergeCell ref="BM26:BM27"/>
    <mergeCell ref="BW48:BW49"/>
    <mergeCell ref="BL22:BL23"/>
    <mergeCell ref="BL24:BL25"/>
    <mergeCell ref="BL26:BL27"/>
    <mergeCell ref="BL38:BL39"/>
    <mergeCell ref="BL40:BL41"/>
    <mergeCell ref="BL32:BL33"/>
    <mergeCell ref="BL48:BL49"/>
    <mergeCell ref="BL52:BL53"/>
    <mergeCell ref="BL50:BL51"/>
    <mergeCell ref="BL42:BL43"/>
    <mergeCell ref="BD48:BJ49"/>
    <mergeCell ref="BD50:BJ51"/>
    <mergeCell ref="BM56:BM57"/>
    <mergeCell ref="BM40:BM41"/>
    <mergeCell ref="BM32:BM33"/>
    <mergeCell ref="BM48:BM49"/>
    <mergeCell ref="BM54:BM55"/>
    <mergeCell ref="BL54:BL55"/>
    <mergeCell ref="BD54:BJ55"/>
    <mergeCell ref="BM38:BM39"/>
    <mergeCell ref="BL34:BL35"/>
    <mergeCell ref="BD56:BJ57"/>
    <mergeCell ref="BK52:BK53"/>
    <mergeCell ref="BK54:BK55"/>
    <mergeCell ref="BL56:BL57"/>
    <mergeCell ref="BD26:BJ27"/>
    <mergeCell ref="BK44:BK45"/>
    <mergeCell ref="BK46:BK47"/>
    <mergeCell ref="BL44:BL45"/>
    <mergeCell ref="BM42:BM43"/>
    <mergeCell ref="BD52:BJ53"/>
    <mergeCell ref="BM50:BM51"/>
    <mergeCell ref="BM52:BM53"/>
    <mergeCell ref="BN34:BN35"/>
    <mergeCell ref="BN36:BN37"/>
    <mergeCell ref="BN38:BN39"/>
    <mergeCell ref="BN40:BN41"/>
    <mergeCell ref="BN56:BN57"/>
    <mergeCell ref="BN52:BN53"/>
    <mergeCell ref="BN32:BN33"/>
    <mergeCell ref="BN54:BN55"/>
    <mergeCell ref="BN50:BN51"/>
    <mergeCell ref="BQ44:BQ45"/>
    <mergeCell ref="BO48:BO49"/>
    <mergeCell ref="BO50:BO51"/>
    <mergeCell ref="BO32:BO33"/>
    <mergeCell ref="BO34:BO35"/>
    <mergeCell ref="BO36:BO37"/>
    <mergeCell ref="BO52:BO53"/>
    <mergeCell ref="BO38:BO39"/>
    <mergeCell ref="BM34:BM35"/>
    <mergeCell ref="BO54:BO55"/>
    <mergeCell ref="BP54:BP55"/>
    <mergeCell ref="BO40:BO41"/>
    <mergeCell ref="BO42:BO43"/>
    <mergeCell ref="BO44:BO45"/>
    <mergeCell ref="BO46:BO47"/>
    <mergeCell ref="BP40:BP41"/>
    <mergeCell ref="BP52:BP53"/>
    <mergeCell ref="BP50:BP51"/>
    <mergeCell ref="BQ32:BQ33"/>
    <mergeCell ref="BP32:BP33"/>
    <mergeCell ref="BP34:BP35"/>
    <mergeCell ref="BP36:BP37"/>
    <mergeCell ref="BP38:BP39"/>
    <mergeCell ref="BQ30:BQ31"/>
    <mergeCell ref="BR42:BR43"/>
    <mergeCell ref="BR44:BR45"/>
    <mergeCell ref="BR46:BR47"/>
    <mergeCell ref="BR48:BR49"/>
    <mergeCell ref="BR50:BR51"/>
    <mergeCell ref="BS38:BS39"/>
    <mergeCell ref="BS40:BS41"/>
    <mergeCell ref="BS26:BS27"/>
    <mergeCell ref="BS28:BS29"/>
    <mergeCell ref="BS30:BS31"/>
    <mergeCell ref="BS32:BS33"/>
    <mergeCell ref="BP56:BP57"/>
    <mergeCell ref="BP42:BP43"/>
    <mergeCell ref="BP44:BP45"/>
    <mergeCell ref="BP46:BP47"/>
    <mergeCell ref="BP48:BP49"/>
    <mergeCell ref="BQ56:BQ57"/>
    <mergeCell ref="BQ38:BQ39"/>
    <mergeCell ref="BQ40:BQ41"/>
    <mergeCell ref="BQ46:BQ47"/>
    <mergeCell ref="BQ48:BQ49"/>
    <mergeCell ref="BQ50:BQ51"/>
    <mergeCell ref="BQ52:BQ53"/>
    <mergeCell ref="BQ54:BQ55"/>
    <mergeCell ref="BS54:BS55"/>
    <mergeCell ref="BS56:BS57"/>
    <mergeCell ref="BS46:BS47"/>
    <mergeCell ref="BS48:BS49"/>
    <mergeCell ref="BS34:BS35"/>
    <mergeCell ref="BS36:BS37"/>
    <mergeCell ref="BR54:BR55"/>
    <mergeCell ref="BR52:BR53"/>
    <mergeCell ref="BS50:BS51"/>
    <mergeCell ref="BS52:BS53"/>
    <mergeCell ref="BS42:BS43"/>
    <mergeCell ref="BS44:BS45"/>
    <mergeCell ref="BU30:BU31"/>
    <mergeCell ref="BU32:BU33"/>
    <mergeCell ref="BU26:BU27"/>
    <mergeCell ref="BU28:BU29"/>
    <mergeCell ref="BU44:BU45"/>
    <mergeCell ref="BU46:BU47"/>
    <mergeCell ref="BU48:BU49"/>
    <mergeCell ref="BU54:BU55"/>
    <mergeCell ref="BU56:BU57"/>
    <mergeCell ref="BU50:BU51"/>
    <mergeCell ref="BU52:BU53"/>
    <mergeCell ref="BT30:BT31"/>
    <mergeCell ref="BT32:BT33"/>
    <mergeCell ref="BT38:BT39"/>
    <mergeCell ref="BT40:BT41"/>
    <mergeCell ref="BU34:BU35"/>
    <mergeCell ref="BU36:BU37"/>
    <mergeCell ref="BU38:BU39"/>
    <mergeCell ref="BU40:BU41"/>
    <mergeCell ref="BT34:BT35"/>
    <mergeCell ref="BT36:BT37"/>
    <mergeCell ref="BU42:BU43"/>
    <mergeCell ref="BT26:BT27"/>
    <mergeCell ref="BT28:BT29"/>
    <mergeCell ref="BT54:BT55"/>
    <mergeCell ref="BT56:BT57"/>
    <mergeCell ref="BT48:BT49"/>
    <mergeCell ref="BT50:BT51"/>
    <mergeCell ref="BT52:BT53"/>
    <mergeCell ref="BV54:BV55"/>
    <mergeCell ref="BV40:BV41"/>
    <mergeCell ref="BV26:BV27"/>
    <mergeCell ref="BV30:BV31"/>
    <mergeCell ref="BV32:BV33"/>
    <mergeCell ref="CC50:CC51"/>
    <mergeCell ref="CD50:CD51"/>
    <mergeCell ref="CC52:CC53"/>
    <mergeCell ref="CD52:CD53"/>
    <mergeCell ref="CC48:CC49"/>
    <mergeCell ref="CD48:CD49"/>
    <mergeCell ref="CC42:CC43"/>
    <mergeCell ref="CD42:CD43"/>
    <mergeCell ref="CI30:CI31"/>
    <mergeCell ref="CD54:CD55"/>
    <mergeCell ref="CC36:CC37"/>
    <mergeCell ref="BZ38:BZ39"/>
    <mergeCell ref="CA38:CA39"/>
    <mergeCell ref="CB38:CB39"/>
    <mergeCell ref="BW40:BW41"/>
    <mergeCell ref="BX40:BX41"/>
    <mergeCell ref="BY40:BY41"/>
    <mergeCell ref="BZ40:BZ41"/>
    <mergeCell ref="CA40:CA41"/>
    <mergeCell ref="CB40:CB41"/>
    <mergeCell ref="BW42:BW43"/>
    <mergeCell ref="BX42:BX43"/>
    <mergeCell ref="BY42:BY43"/>
    <mergeCell ref="BZ42:BZ43"/>
    <mergeCell ref="CJ30:CJ31"/>
    <mergeCell ref="CA42:CA43"/>
    <mergeCell ref="CB42:CB43"/>
    <mergeCell ref="BW44:BW45"/>
    <mergeCell ref="BX44:BX45"/>
    <mergeCell ref="BY44:BY45"/>
    <mergeCell ref="BZ44:BZ45"/>
    <mergeCell ref="CA44:CA45"/>
    <mergeCell ref="CB44:CB45"/>
    <mergeCell ref="BW46:BW47"/>
    <mergeCell ref="BX46:BX47"/>
    <mergeCell ref="BY46:BY47"/>
    <mergeCell ref="BZ46:BZ47"/>
    <mergeCell ref="CA46:CA47"/>
    <mergeCell ref="CB46:CB47"/>
    <mergeCell ref="CI36:CI37"/>
    <mergeCell ref="CJ36:CJ37"/>
    <mergeCell ref="CI38:CI39"/>
    <mergeCell ref="CJ46:CJ47"/>
    <mergeCell ref="BY34:BY35"/>
    <mergeCell ref="CD40:CD41"/>
    <mergeCell ref="CH34:CH35"/>
    <mergeCell ref="CI34:CI35"/>
    <mergeCell ref="CC46:CC47"/>
    <mergeCell ref="CD46:CD47"/>
    <mergeCell ref="CC40:CC41"/>
    <mergeCell ref="BV48:BV49"/>
    <mergeCell ref="BV50:BV51"/>
    <mergeCell ref="BV52:BV53"/>
    <mergeCell ref="BV34:BV35"/>
    <mergeCell ref="BV36:BV37"/>
    <mergeCell ref="BW38:BW39"/>
    <mergeCell ref="BX38:BX39"/>
    <mergeCell ref="BY38:BY39"/>
    <mergeCell ref="BX48:BX49"/>
    <mergeCell ref="CE48:CE49"/>
    <mergeCell ref="BY48:BY49"/>
    <mergeCell ref="CB48:CB49"/>
    <mergeCell ref="BW50:BW51"/>
    <mergeCell ref="CB50:CB51"/>
    <mergeCell ref="BW52:BW53"/>
    <mergeCell ref="BX52:BX53"/>
    <mergeCell ref="BY52:BY53"/>
    <mergeCell ref="BZ52:BZ53"/>
    <mergeCell ref="CA52:CA53"/>
    <mergeCell ref="CA48:CA49"/>
    <mergeCell ref="BX50:BX51"/>
    <mergeCell ref="CB52:CB53"/>
    <mergeCell ref="CA50:CA51"/>
    <mergeCell ref="CR34:CR35"/>
    <mergeCell ref="CR36:CR37"/>
    <mergeCell ref="CR38:CR39"/>
    <mergeCell ref="CR40:CR41"/>
    <mergeCell ref="CR26:CR27"/>
    <mergeCell ref="CQ54:CQ55"/>
    <mergeCell ref="CP38:CP39"/>
    <mergeCell ref="CP22:CP23"/>
    <mergeCell ref="CR48:CR49"/>
    <mergeCell ref="CQ36:CQ37"/>
    <mergeCell ref="CQ26:CQ27"/>
    <mergeCell ref="CQ28:CQ29"/>
    <mergeCell ref="CT38:CT39"/>
    <mergeCell ref="CT40:CT41"/>
    <mergeCell ref="CN50:CN51"/>
    <mergeCell ref="CN40:CN41"/>
    <mergeCell ref="CN32:CN33"/>
    <mergeCell ref="CN36:CN37"/>
    <mergeCell ref="CO34:CO35"/>
    <mergeCell ref="CO36:CO37"/>
    <mergeCell ref="CN38:CN39"/>
    <mergeCell ref="CO42:CO43"/>
    <mergeCell ref="CO44:CO45"/>
    <mergeCell ref="CO46:CO47"/>
    <mergeCell ref="CO48:CO49"/>
    <mergeCell ref="CO50:CO51"/>
    <mergeCell ref="CO52:CO53"/>
    <mergeCell ref="CO54:CO55"/>
    <mergeCell ref="CP54:CP55"/>
    <mergeCell ref="CP52:CP53"/>
    <mergeCell ref="CP48:CP49"/>
    <mergeCell ref="CP50:CP51"/>
    <mergeCell ref="CQ56:CQ57"/>
    <mergeCell ref="CQ42:CQ43"/>
    <mergeCell ref="CQ44:CQ45"/>
    <mergeCell ref="CQ46:CQ47"/>
    <mergeCell ref="CQ48:CQ49"/>
    <mergeCell ref="CQ50:CQ51"/>
    <mergeCell ref="CQ52:CQ53"/>
    <mergeCell ref="CR54:CR55"/>
    <mergeCell ref="CR56:CR57"/>
    <mergeCell ref="CR42:CR43"/>
    <mergeCell ref="CR44:CR45"/>
    <mergeCell ref="CR46:CR47"/>
    <mergeCell ref="CS54:CS55"/>
    <mergeCell ref="CT48:CT49"/>
    <mergeCell ref="CX28:CZ29"/>
    <mergeCell ref="CX30:CZ31"/>
    <mergeCell ref="DA52:DE53"/>
    <mergeCell ref="CS52:CS53"/>
    <mergeCell ref="CS36:CS37"/>
    <mergeCell ref="CU54:CW55"/>
    <mergeCell ref="CU56:CW57"/>
    <mergeCell ref="CX52:CZ53"/>
    <mergeCell ref="CT28:CT29"/>
    <mergeCell ref="CT30:CT31"/>
    <mergeCell ref="CQ40:CQ41"/>
    <mergeCell ref="CR32:CR33"/>
    <mergeCell ref="CQ38:CQ39"/>
    <mergeCell ref="CS56:CS57"/>
    <mergeCell ref="CS42:CS43"/>
    <mergeCell ref="CS44:CS45"/>
    <mergeCell ref="CS46:CS47"/>
    <mergeCell ref="CS48:CS49"/>
    <mergeCell ref="DR52:DV53"/>
    <mergeCell ref="DL46:DP47"/>
    <mergeCell ref="DL32:DP33"/>
    <mergeCell ref="DL34:DP35"/>
    <mergeCell ref="DL36:DP37"/>
    <mergeCell ref="DL38:DP39"/>
    <mergeCell ref="CT56:CT57"/>
    <mergeCell ref="CX54:CZ55"/>
    <mergeCell ref="CT46:CT47"/>
    <mergeCell ref="DL42:DP43"/>
    <mergeCell ref="DL44:DP45"/>
    <mergeCell ref="DG38:DJ39"/>
    <mergeCell ref="DG40:DJ41"/>
    <mergeCell ref="DG42:DJ43"/>
    <mergeCell ref="DG44:DJ45"/>
    <mergeCell ref="DA44:DE45"/>
    <mergeCell ref="DG48:DJ49"/>
    <mergeCell ref="DQ56:DQ57"/>
    <mergeCell ref="DQ50:DQ51"/>
    <mergeCell ref="DQ52:DQ53"/>
    <mergeCell ref="DQ48:DQ49"/>
    <mergeCell ref="DL48:DP49"/>
    <mergeCell ref="DL50:DP51"/>
    <mergeCell ref="DL52:DP53"/>
    <mergeCell ref="DL54:DP55"/>
    <mergeCell ref="DL40:DP41"/>
    <mergeCell ref="CU48:CW49"/>
    <mergeCell ref="DR56:DV57"/>
    <mergeCell ref="DQ54:DQ55"/>
    <mergeCell ref="DR54:DV55"/>
    <mergeCell ref="DA56:DE57"/>
    <mergeCell ref="DA54:DE55"/>
    <mergeCell ref="DA48:DE49"/>
    <mergeCell ref="DA50:DE51"/>
    <mergeCell ref="DF44:DF45"/>
    <mergeCell ref="DF46:DF47"/>
    <mergeCell ref="DF42:DF43"/>
    <mergeCell ref="DA36:DE37"/>
    <mergeCell ref="DL28:DP29"/>
    <mergeCell ref="DQ28:DQ29"/>
    <mergeCell ref="CS50:CS51"/>
    <mergeCell ref="DG52:DJ53"/>
    <mergeCell ref="DG46:DJ47"/>
    <mergeCell ref="DG50:DJ51"/>
    <mergeCell ref="CT50:CT51"/>
    <mergeCell ref="CT52:CT53"/>
    <mergeCell ref="CX50:CZ51"/>
    <mergeCell ref="CX38:CZ39"/>
    <mergeCell ref="CX40:CZ41"/>
    <mergeCell ref="CU50:CW51"/>
    <mergeCell ref="CU52:CW53"/>
    <mergeCell ref="DF30:DF31"/>
    <mergeCell ref="CS40:CS41"/>
    <mergeCell ref="CT42:CT43"/>
    <mergeCell ref="CS38:CS39"/>
    <mergeCell ref="DQ36:DQ37"/>
    <mergeCell ref="CX48:CZ49"/>
    <mergeCell ref="DK28:DK29"/>
    <mergeCell ref="DK42:DK43"/>
    <mergeCell ref="DR48:DV49"/>
    <mergeCell ref="DR50:DV51"/>
    <mergeCell ref="DR44:DV45"/>
    <mergeCell ref="DK40:DK41"/>
    <mergeCell ref="DF32:DF33"/>
    <mergeCell ref="DF38:DF39"/>
    <mergeCell ref="DF36:DF37"/>
    <mergeCell ref="DF34:DF35"/>
    <mergeCell ref="DR26:DV27"/>
    <mergeCell ref="DR28:DV29"/>
    <mergeCell ref="DL26:DP27"/>
    <mergeCell ref="DR38:DV39"/>
    <mergeCell ref="DK30:DK31"/>
    <mergeCell ref="DK32:DK33"/>
    <mergeCell ref="DK36:DK37"/>
    <mergeCell ref="CT32:CT33"/>
    <mergeCell ref="CT34:CT35"/>
    <mergeCell ref="CT36:CT37"/>
    <mergeCell ref="CT44:CT45"/>
    <mergeCell ref="DR46:DV47"/>
    <mergeCell ref="CX42:CZ43"/>
    <mergeCell ref="CX44:CZ45"/>
    <mergeCell ref="CX46:CZ47"/>
    <mergeCell ref="DG34:DJ35"/>
    <mergeCell ref="DG36:DJ37"/>
    <mergeCell ref="DL30:DP31"/>
    <mergeCell ref="DA46:DE47"/>
    <mergeCell ref="DA30:DE31"/>
    <mergeCell ref="DR32:DV33"/>
    <mergeCell ref="DA42:DE43"/>
    <mergeCell ref="DA40:DE41"/>
    <mergeCell ref="DG30:DJ31"/>
    <mergeCell ref="BL28:BL29"/>
    <mergeCell ref="BL30:BL31"/>
    <mergeCell ref="BM30:BM31"/>
    <mergeCell ref="BK34:BK35"/>
    <mergeCell ref="BK26:BK27"/>
    <mergeCell ref="BK24:BK25"/>
    <mergeCell ref="AR26:AV27"/>
    <mergeCell ref="CP36:CP37"/>
    <mergeCell ref="CO30:CO31"/>
    <mergeCell ref="CL34:CL35"/>
    <mergeCell ref="CL36:CL37"/>
    <mergeCell ref="DR40:DV41"/>
    <mergeCell ref="DR42:DV43"/>
    <mergeCell ref="DR36:DV37"/>
    <mergeCell ref="DK38:DK39"/>
    <mergeCell ref="DK34:DK35"/>
    <mergeCell ref="DQ30:DQ31"/>
    <mergeCell ref="DQ32:DQ33"/>
    <mergeCell ref="DQ34:DQ35"/>
    <mergeCell ref="DR30:DV31"/>
    <mergeCell ref="CS34:CS35"/>
    <mergeCell ref="DR34:DV35"/>
    <mergeCell ref="DF26:DF27"/>
    <mergeCell ref="DA28:DE29"/>
    <mergeCell ref="DF24:DF25"/>
    <mergeCell ref="CX24:CZ25"/>
    <mergeCell ref="DA24:DE25"/>
    <mergeCell ref="CC34:CC35"/>
    <mergeCell ref="CD34:CD35"/>
    <mergeCell ref="CC24:CC25"/>
    <mergeCell ref="CD24:CD25"/>
    <mergeCell ref="CC26:CC27"/>
    <mergeCell ref="BU24:BU25"/>
    <mergeCell ref="BT42:BT43"/>
    <mergeCell ref="BT44:BT45"/>
    <mergeCell ref="BT46:BT47"/>
    <mergeCell ref="CK26:CK27"/>
    <mergeCell ref="CK28:CK29"/>
    <mergeCell ref="CP30:CP31"/>
    <mergeCell ref="CR28:CR29"/>
    <mergeCell ref="CJ32:CJ33"/>
    <mergeCell ref="CJ34:CJ35"/>
    <mergeCell ref="CG30:CG31"/>
    <mergeCell ref="CJ38:CJ39"/>
    <mergeCell ref="CE40:CE41"/>
    <mergeCell ref="CF40:CF41"/>
    <mergeCell ref="CG40:CG41"/>
    <mergeCell ref="CH40:CH41"/>
    <mergeCell ref="CI40:CI41"/>
    <mergeCell ref="CP42:CP43"/>
    <mergeCell ref="CP44:CP45"/>
    <mergeCell ref="CP46:CP47"/>
    <mergeCell ref="CP34:CP35"/>
    <mergeCell ref="BV42:BV43"/>
    <mergeCell ref="BV44:BV45"/>
    <mergeCell ref="BV46:BV47"/>
    <mergeCell ref="CP40:CP41"/>
    <mergeCell ref="CM42:CM43"/>
    <mergeCell ref="CM46:CM47"/>
    <mergeCell ref="CN42:CN43"/>
    <mergeCell ref="CN44:CN45"/>
    <mergeCell ref="CN46:CN47"/>
    <mergeCell ref="CF46:CF47"/>
    <mergeCell ref="CG46:CG47"/>
    <mergeCell ref="CD28:CD29"/>
    <mergeCell ref="DA38:DE39"/>
    <mergeCell ref="DF22:DF23"/>
    <mergeCell ref="CX26:CZ27"/>
    <mergeCell ref="DK26:DK27"/>
    <mergeCell ref="DQ22:DQ23"/>
    <mergeCell ref="DQ24:DQ25"/>
    <mergeCell ref="DQ26:DQ27"/>
    <mergeCell ref="DQ18:DQ19"/>
    <mergeCell ref="CM22:CM23"/>
    <mergeCell ref="DL18:DP19"/>
    <mergeCell ref="DL20:DP21"/>
    <mergeCell ref="DL22:DP23"/>
    <mergeCell ref="CL22:CL23"/>
    <mergeCell ref="CX18:CZ19"/>
    <mergeCell ref="CX20:CZ21"/>
    <mergeCell ref="CX22:CZ23"/>
    <mergeCell ref="CH32:CH33"/>
    <mergeCell ref="CI32:CI33"/>
    <mergeCell ref="CE34:CE35"/>
    <mergeCell ref="CF34:CF35"/>
    <mergeCell ref="CG34:CG35"/>
    <mergeCell ref="CD38:CD39"/>
    <mergeCell ref="CO32:CO33"/>
    <mergeCell ref="CP32:CP33"/>
    <mergeCell ref="CQ32:CQ33"/>
    <mergeCell ref="CN34:CN35"/>
    <mergeCell ref="CQ34:CQ35"/>
    <mergeCell ref="CO38:CO39"/>
    <mergeCell ref="CR20:CR21"/>
    <mergeCell ref="CR22:CR23"/>
    <mergeCell ref="CR24:CR25"/>
    <mergeCell ref="CR18:CR19"/>
    <mergeCell ref="BM22:BM23"/>
    <mergeCell ref="CN18:CN19"/>
    <mergeCell ref="CF18:CF19"/>
    <mergeCell ref="CG18:CG19"/>
    <mergeCell ref="CH18:CH19"/>
    <mergeCell ref="CI18:CI19"/>
    <mergeCell ref="CJ18:CJ19"/>
    <mergeCell ref="CE20:CE21"/>
    <mergeCell ref="CF20:CF21"/>
    <mergeCell ref="CG20:CG21"/>
    <mergeCell ref="CH20:CH21"/>
    <mergeCell ref="CI20:CI21"/>
    <mergeCell ref="CJ20:CJ21"/>
    <mergeCell ref="CC22:CC23"/>
    <mergeCell ref="CD22:CD23"/>
    <mergeCell ref="CE22:CE23"/>
    <mergeCell ref="CF22:CF23"/>
    <mergeCell ref="BN20:BN21"/>
    <mergeCell ref="CK18:CK19"/>
    <mergeCell ref="CK20:CK21"/>
    <mergeCell ref="CK22:CK23"/>
    <mergeCell ref="BU22:BU23"/>
    <mergeCell ref="CB22:CB23"/>
    <mergeCell ref="CE28:CE29"/>
    <mergeCell ref="CO24:CO25"/>
    <mergeCell ref="CM26:CM27"/>
    <mergeCell ref="CM28:CM29"/>
    <mergeCell ref="A58:A59"/>
    <mergeCell ref="B58:B59"/>
    <mergeCell ref="C58:C59"/>
    <mergeCell ref="D58:J59"/>
    <mergeCell ref="S58:S59"/>
    <mergeCell ref="K58:K59"/>
    <mergeCell ref="L58:L59"/>
    <mergeCell ref="M58:M59"/>
    <mergeCell ref="N58:N59"/>
    <mergeCell ref="O58:O59"/>
    <mergeCell ref="P58:P59"/>
    <mergeCell ref="Q58:R59"/>
    <mergeCell ref="T58:U59"/>
    <mergeCell ref="V58:W59"/>
    <mergeCell ref="X58:Y59"/>
    <mergeCell ref="Z58:AA59"/>
    <mergeCell ref="CF56:CF57"/>
    <mergeCell ref="BZ58:BZ59"/>
    <mergeCell ref="BZ56:BZ57"/>
    <mergeCell ref="CA56:CA57"/>
    <mergeCell ref="CB56:CB57"/>
    <mergeCell ref="CA58:CA59"/>
    <mergeCell ref="CB58:CB59"/>
    <mergeCell ref="BV56:BV57"/>
    <mergeCell ref="BR56:BR57"/>
    <mergeCell ref="BO56:BO57"/>
    <mergeCell ref="BK56:BK57"/>
    <mergeCell ref="AF56:AI57"/>
    <mergeCell ref="BW56:BW57"/>
    <mergeCell ref="BX56:BX57"/>
    <mergeCell ref="BY56:BY57"/>
    <mergeCell ref="CC54:CC55"/>
    <mergeCell ref="AB25:AE25"/>
    <mergeCell ref="X30:Y31"/>
    <mergeCell ref="X24:Y25"/>
    <mergeCell ref="X36:Y37"/>
    <mergeCell ref="Z30:AA31"/>
    <mergeCell ref="AB43:AE43"/>
    <mergeCell ref="CG44:CG45"/>
    <mergeCell ref="CH44:CH45"/>
    <mergeCell ref="CI44:CI45"/>
    <mergeCell ref="CJ44:CJ45"/>
    <mergeCell ref="CH46:CH47"/>
    <mergeCell ref="CI46:CI47"/>
    <mergeCell ref="BS24:BS25"/>
    <mergeCell ref="BT24:BT25"/>
    <mergeCell ref="BL36:BL37"/>
    <mergeCell ref="CD32:CD33"/>
    <mergeCell ref="CH26:CH27"/>
    <mergeCell ref="CI26:CI27"/>
    <mergeCell ref="CJ26:CJ27"/>
    <mergeCell ref="CH28:CH29"/>
    <mergeCell ref="CI28:CI29"/>
    <mergeCell ref="CJ28:CJ29"/>
    <mergeCell ref="CH30:CH31"/>
    <mergeCell ref="CE32:CE33"/>
    <mergeCell ref="CF32:CF33"/>
    <mergeCell ref="CG32:CG33"/>
    <mergeCell ref="CC44:CC45"/>
    <mergeCell ref="CD44:CD45"/>
    <mergeCell ref="CQ58:CQ59"/>
    <mergeCell ref="CR58:CR59"/>
    <mergeCell ref="CE24:CE25"/>
    <mergeCell ref="CF24:CF25"/>
    <mergeCell ref="CG24:CG25"/>
    <mergeCell ref="CH24:CH25"/>
    <mergeCell ref="CD36:CD37"/>
    <mergeCell ref="CE36:CE37"/>
    <mergeCell ref="CF36:CF37"/>
    <mergeCell ref="CG36:CG37"/>
    <mergeCell ref="CH36:CH37"/>
    <mergeCell ref="CC38:CC39"/>
    <mergeCell ref="CE38:CE39"/>
    <mergeCell ref="CF38:CF39"/>
    <mergeCell ref="CG38:CG39"/>
    <mergeCell ref="CH38:CH39"/>
    <mergeCell ref="CE46:CE47"/>
    <mergeCell ref="CC30:CC31"/>
    <mergeCell ref="CD30:CD31"/>
    <mergeCell ref="CC32:CC33"/>
    <mergeCell ref="CC56:CC57"/>
    <mergeCell ref="CD56:CD57"/>
    <mergeCell ref="CJ40:CJ41"/>
    <mergeCell ref="CE42:CE43"/>
    <mergeCell ref="CF42:CF43"/>
    <mergeCell ref="CG42:CG43"/>
    <mergeCell ref="CH42:CH43"/>
    <mergeCell ref="CI42:CI43"/>
    <mergeCell ref="CJ42:CJ43"/>
    <mergeCell ref="CE44:CE45"/>
    <mergeCell ref="CF44:CF45"/>
    <mergeCell ref="CG56:CG57"/>
    <mergeCell ref="CS58:CS59"/>
    <mergeCell ref="CT58:CT59"/>
    <mergeCell ref="CX58:CZ59"/>
    <mergeCell ref="DA58:DE59"/>
    <mergeCell ref="DF58:DF59"/>
    <mergeCell ref="AB58:AE58"/>
    <mergeCell ref="AF58:AI59"/>
    <mergeCell ref="AB59:AE59"/>
    <mergeCell ref="AJ58:AM59"/>
    <mergeCell ref="AN58:AQ59"/>
    <mergeCell ref="AR58:AV59"/>
    <mergeCell ref="AW58:BC59"/>
    <mergeCell ref="BD58:BJ59"/>
    <mergeCell ref="BK58:BK59"/>
    <mergeCell ref="BL58:BL59"/>
    <mergeCell ref="BM58:BM59"/>
    <mergeCell ref="BN58:BN59"/>
    <mergeCell ref="BO58:BO59"/>
    <mergeCell ref="BP58:BP59"/>
    <mergeCell ref="BQ58:BQ59"/>
    <mergeCell ref="BR58:BR59"/>
    <mergeCell ref="BS58:BS59"/>
    <mergeCell ref="CH58:CH59"/>
    <mergeCell ref="CI58:CI59"/>
    <mergeCell ref="CJ58:CJ59"/>
    <mergeCell ref="CO58:CO59"/>
    <mergeCell ref="BW58:BW59"/>
    <mergeCell ref="BX58:BX59"/>
    <mergeCell ref="CU58:CW59"/>
    <mergeCell ref="CC58:CC59"/>
    <mergeCell ref="CD58:CD59"/>
    <mergeCell ref="CP58:CP59"/>
    <mergeCell ref="AJ60:AM61"/>
    <mergeCell ref="AN60:AQ61"/>
    <mergeCell ref="AR60:AV61"/>
    <mergeCell ref="AW60:BC61"/>
    <mergeCell ref="BD60:BJ61"/>
    <mergeCell ref="BK60:BK61"/>
    <mergeCell ref="BL60:BL61"/>
    <mergeCell ref="BM60:BM61"/>
    <mergeCell ref="BT58:BT59"/>
    <mergeCell ref="BU58:BU59"/>
    <mergeCell ref="BV58:BV59"/>
    <mergeCell ref="BN60:BN61"/>
    <mergeCell ref="BO60:BO61"/>
    <mergeCell ref="BP60:BP61"/>
    <mergeCell ref="BQ60:BQ61"/>
    <mergeCell ref="BR60:BR61"/>
    <mergeCell ref="BS60:BS61"/>
    <mergeCell ref="BT60:BT61"/>
    <mergeCell ref="BU60:BU61"/>
    <mergeCell ref="BV60:BV61"/>
    <mergeCell ref="DF60:DF61"/>
    <mergeCell ref="CM60:CM61"/>
    <mergeCell ref="CN60:CN61"/>
    <mergeCell ref="CO60:CO61"/>
    <mergeCell ref="CP60:CP61"/>
    <mergeCell ref="CQ60:CQ61"/>
    <mergeCell ref="CR60:CR61"/>
    <mergeCell ref="CX60:CZ61"/>
    <mergeCell ref="DG58:DJ59"/>
    <mergeCell ref="DK58:DK59"/>
    <mergeCell ref="DL58:DP59"/>
    <mergeCell ref="DQ58:DQ59"/>
    <mergeCell ref="DR58:DV59"/>
    <mergeCell ref="A60:A61"/>
    <mergeCell ref="B60:B61"/>
    <mergeCell ref="C60:C61"/>
    <mergeCell ref="D60:J61"/>
    <mergeCell ref="S60:S61"/>
    <mergeCell ref="K60:K61"/>
    <mergeCell ref="L60:L61"/>
    <mergeCell ref="M60:M61"/>
    <mergeCell ref="N60:N61"/>
    <mergeCell ref="O60:O61"/>
    <mergeCell ref="P60:P61"/>
    <mergeCell ref="Q60:R61"/>
    <mergeCell ref="T60:U61"/>
    <mergeCell ref="V60:W61"/>
    <mergeCell ref="X60:Y61"/>
    <mergeCell ref="Z60:AA61"/>
    <mergeCell ref="AB60:AE60"/>
    <mergeCell ref="AF60:AI61"/>
    <mergeCell ref="AB61:AE61"/>
    <mergeCell ref="DA60:DE61"/>
    <mergeCell ref="CM62:CM63"/>
    <mergeCell ref="CN62:CN63"/>
    <mergeCell ref="CO62:CO63"/>
    <mergeCell ref="CP62:CP63"/>
    <mergeCell ref="DG60:DJ61"/>
    <mergeCell ref="DK60:DK61"/>
    <mergeCell ref="DL60:DP61"/>
    <mergeCell ref="DQ60:DQ61"/>
    <mergeCell ref="DR60:DV61"/>
    <mergeCell ref="CS60:CS61"/>
    <mergeCell ref="CT60:CT61"/>
    <mergeCell ref="A62:A63"/>
    <mergeCell ref="B62:B63"/>
    <mergeCell ref="C62:C63"/>
    <mergeCell ref="D62:J63"/>
    <mergeCell ref="S62:S63"/>
    <mergeCell ref="K62:K63"/>
    <mergeCell ref="L62:L63"/>
    <mergeCell ref="M62:M63"/>
    <mergeCell ref="N62:N63"/>
    <mergeCell ref="O62:O63"/>
    <mergeCell ref="P62:P63"/>
    <mergeCell ref="Q62:R63"/>
    <mergeCell ref="T62:U63"/>
    <mergeCell ref="V62:W63"/>
    <mergeCell ref="X62:Y63"/>
    <mergeCell ref="Z62:AA63"/>
    <mergeCell ref="AB62:AE62"/>
    <mergeCell ref="AF62:AI63"/>
    <mergeCell ref="AJ62:AM63"/>
    <mergeCell ref="AN62:AQ63"/>
    <mergeCell ref="AR62:AV63"/>
    <mergeCell ref="AW62:BC63"/>
    <mergeCell ref="BD62:BJ63"/>
    <mergeCell ref="BK62:BK63"/>
    <mergeCell ref="BL62:BL63"/>
    <mergeCell ref="A64:A65"/>
    <mergeCell ref="B64:B65"/>
    <mergeCell ref="C64:C65"/>
    <mergeCell ref="D64:J65"/>
    <mergeCell ref="S64:S65"/>
    <mergeCell ref="K64:K65"/>
    <mergeCell ref="L64:L65"/>
    <mergeCell ref="M64:M65"/>
    <mergeCell ref="N64:N65"/>
    <mergeCell ref="O64:O65"/>
    <mergeCell ref="P64:P65"/>
    <mergeCell ref="Q64:R65"/>
    <mergeCell ref="T64:U65"/>
    <mergeCell ref="V64:W65"/>
    <mergeCell ref="X64:Y65"/>
    <mergeCell ref="Z64:AA65"/>
    <mergeCell ref="AB64:AE64"/>
    <mergeCell ref="BT64:BT65"/>
    <mergeCell ref="BU64:BU65"/>
    <mergeCell ref="BV64:BV65"/>
    <mergeCell ref="CQ62:CQ63"/>
    <mergeCell ref="CR62:CR63"/>
    <mergeCell ref="CS62:CS63"/>
    <mergeCell ref="CT62:CT63"/>
    <mergeCell ref="CX62:CZ63"/>
    <mergeCell ref="DA62:DE63"/>
    <mergeCell ref="DF62:DF63"/>
    <mergeCell ref="DG62:DJ63"/>
    <mergeCell ref="DK62:DK63"/>
    <mergeCell ref="DL62:DP63"/>
    <mergeCell ref="DQ62:DQ63"/>
    <mergeCell ref="DR62:DV63"/>
    <mergeCell ref="AB63:AE63"/>
    <mergeCell ref="AF64:AI65"/>
    <mergeCell ref="AJ64:AM65"/>
    <mergeCell ref="BM62:BM63"/>
    <mergeCell ref="BN62:BN63"/>
    <mergeCell ref="BO62:BO63"/>
    <mergeCell ref="BP62:BP63"/>
    <mergeCell ref="BQ62:BQ63"/>
    <mergeCell ref="BR62:BR63"/>
    <mergeCell ref="BS62:BS63"/>
    <mergeCell ref="BT62:BT63"/>
    <mergeCell ref="BU62:BU63"/>
    <mergeCell ref="BV62:BV63"/>
    <mergeCell ref="CK62:CK63"/>
    <mergeCell ref="CL62:CL63"/>
    <mergeCell ref="CK64:CK65"/>
    <mergeCell ref="CL64:CL65"/>
    <mergeCell ref="DA64:DE65"/>
    <mergeCell ref="DF64:DF65"/>
    <mergeCell ref="CM64:CM65"/>
    <mergeCell ref="CN64:CN65"/>
    <mergeCell ref="CO64:CO65"/>
    <mergeCell ref="CP64:CP65"/>
    <mergeCell ref="CQ64:CQ65"/>
    <mergeCell ref="CR64:CR65"/>
    <mergeCell ref="CX64:CZ65"/>
    <mergeCell ref="DG64:DJ65"/>
    <mergeCell ref="DK64:DK65"/>
    <mergeCell ref="DL64:DP65"/>
    <mergeCell ref="DQ64:DQ65"/>
    <mergeCell ref="DR64:DV65"/>
    <mergeCell ref="AB65:AE65"/>
    <mergeCell ref="CS64:CS65"/>
    <mergeCell ref="CT64:CT65"/>
    <mergeCell ref="AN64:AQ65"/>
    <mergeCell ref="AR64:AV65"/>
    <mergeCell ref="AW64:BC65"/>
    <mergeCell ref="BD64:BJ65"/>
    <mergeCell ref="BK64:BK65"/>
    <mergeCell ref="BL64:BL65"/>
    <mergeCell ref="BM64:BM65"/>
    <mergeCell ref="BN64:BN65"/>
    <mergeCell ref="BO64:BO65"/>
    <mergeCell ref="BP64:BP65"/>
    <mergeCell ref="BQ64:BQ65"/>
    <mergeCell ref="BR64:BR65"/>
    <mergeCell ref="BS64:BS65"/>
    <mergeCell ref="CC64:CC65"/>
    <mergeCell ref="CD64:CD65"/>
    <mergeCell ref="A66:A67"/>
    <mergeCell ref="B66:B67"/>
    <mergeCell ref="C66:C67"/>
    <mergeCell ref="D66:J67"/>
    <mergeCell ref="S66:S67"/>
    <mergeCell ref="K66:K67"/>
    <mergeCell ref="L66:L67"/>
    <mergeCell ref="M66:M67"/>
    <mergeCell ref="N66:N67"/>
    <mergeCell ref="O66:O67"/>
    <mergeCell ref="P66:P67"/>
    <mergeCell ref="Q66:R67"/>
    <mergeCell ref="T66:U67"/>
    <mergeCell ref="V66:W67"/>
    <mergeCell ref="X66:Y67"/>
    <mergeCell ref="Z66:AA67"/>
    <mergeCell ref="AB66:AE66"/>
    <mergeCell ref="CX66:CZ67"/>
    <mergeCell ref="DA66:DE67"/>
    <mergeCell ref="DF66:DF67"/>
    <mergeCell ref="DG66:DJ67"/>
    <mergeCell ref="AF66:AI67"/>
    <mergeCell ref="AB67:AE67"/>
    <mergeCell ref="AJ66:AM67"/>
    <mergeCell ref="AN66:AQ67"/>
    <mergeCell ref="AR66:AV67"/>
    <mergeCell ref="AW66:BC67"/>
    <mergeCell ref="BD66:BJ67"/>
    <mergeCell ref="BK66:BK67"/>
    <mergeCell ref="BL66:BL67"/>
    <mergeCell ref="BM66:BM67"/>
    <mergeCell ref="BN66:BN67"/>
    <mergeCell ref="BO66:BO67"/>
    <mergeCell ref="BP66:BP67"/>
    <mergeCell ref="BQ66:BQ67"/>
    <mergeCell ref="BR66:BR67"/>
    <mergeCell ref="BS66:BS67"/>
    <mergeCell ref="BT66:BT67"/>
    <mergeCell ref="CE66:CE67"/>
    <mergeCell ref="CF66:CF67"/>
    <mergeCell ref="CG66:CG67"/>
    <mergeCell ref="CH66:CH67"/>
    <mergeCell ref="CI66:CI67"/>
    <mergeCell ref="CJ66:CJ67"/>
    <mergeCell ref="BW66:BW67"/>
    <mergeCell ref="BX66:BX67"/>
    <mergeCell ref="BY66:BY67"/>
    <mergeCell ref="BZ66:BZ67"/>
    <mergeCell ref="CA66:CA67"/>
    <mergeCell ref="BK68:BK69"/>
    <mergeCell ref="BL68:BL69"/>
    <mergeCell ref="BM68:BM69"/>
    <mergeCell ref="BN68:BN69"/>
    <mergeCell ref="BU66:BU67"/>
    <mergeCell ref="BV66:BV67"/>
    <mergeCell ref="CK66:CK67"/>
    <mergeCell ref="CL66:CL67"/>
    <mergeCell ref="CM66:CM67"/>
    <mergeCell ref="CN66:CN67"/>
    <mergeCell ref="CO66:CO67"/>
    <mergeCell ref="CP66:CP67"/>
    <mergeCell ref="CQ66:CQ67"/>
    <mergeCell ref="CR66:CR67"/>
    <mergeCell ref="CS66:CS67"/>
    <mergeCell ref="CT66:CT67"/>
    <mergeCell ref="BO68:BO69"/>
    <mergeCell ref="BP68:BP69"/>
    <mergeCell ref="BQ68:BQ69"/>
    <mergeCell ref="BR68:BR69"/>
    <mergeCell ref="BS68:BS69"/>
    <mergeCell ref="BT68:BT69"/>
    <mergeCell ref="BU68:BU69"/>
    <mergeCell ref="BV68:BV69"/>
    <mergeCell ref="CK68:CK69"/>
    <mergeCell ref="CL68:CL69"/>
    <mergeCell ref="CC68:CC69"/>
    <mergeCell ref="CD68:CD69"/>
    <mergeCell ref="CB66:CB67"/>
    <mergeCell ref="BW68:BW69"/>
    <mergeCell ref="CC66:CC67"/>
    <mergeCell ref="CD66:CD67"/>
    <mergeCell ref="CM70:CM71"/>
    <mergeCell ref="CN70:CN71"/>
    <mergeCell ref="CO70:CO71"/>
    <mergeCell ref="CP70:CP71"/>
    <mergeCell ref="DK66:DK67"/>
    <mergeCell ref="DL66:DP67"/>
    <mergeCell ref="DQ66:DQ67"/>
    <mergeCell ref="DR66:DV67"/>
    <mergeCell ref="A68:A69"/>
    <mergeCell ref="B68:B69"/>
    <mergeCell ref="C68:C69"/>
    <mergeCell ref="D68:J69"/>
    <mergeCell ref="S68:S69"/>
    <mergeCell ref="K68:K69"/>
    <mergeCell ref="L68:L69"/>
    <mergeCell ref="M68:M69"/>
    <mergeCell ref="N68:N69"/>
    <mergeCell ref="O68:O69"/>
    <mergeCell ref="P68:P69"/>
    <mergeCell ref="Q68:R69"/>
    <mergeCell ref="T68:U69"/>
    <mergeCell ref="V68:W69"/>
    <mergeCell ref="X68:Y69"/>
    <mergeCell ref="Z68:AA69"/>
    <mergeCell ref="AB68:AE68"/>
    <mergeCell ref="AF68:AI69"/>
    <mergeCell ref="AB69:AE69"/>
    <mergeCell ref="AJ68:AM69"/>
    <mergeCell ref="AN68:AQ69"/>
    <mergeCell ref="AR68:AV69"/>
    <mergeCell ref="AW68:BC69"/>
    <mergeCell ref="BD68:BJ69"/>
    <mergeCell ref="DA68:DE69"/>
    <mergeCell ref="DF68:DF69"/>
    <mergeCell ref="CM68:CM69"/>
    <mergeCell ref="CN68:CN69"/>
    <mergeCell ref="CO68:CO69"/>
    <mergeCell ref="CP68:CP69"/>
    <mergeCell ref="CQ68:CQ69"/>
    <mergeCell ref="CR68:CR69"/>
    <mergeCell ref="CX68:CZ69"/>
    <mergeCell ref="DG68:DJ69"/>
    <mergeCell ref="DK68:DK69"/>
    <mergeCell ref="DL68:DP69"/>
    <mergeCell ref="DQ68:DQ69"/>
    <mergeCell ref="DR68:DV69"/>
    <mergeCell ref="CS68:CS69"/>
    <mergeCell ref="CT68:CT69"/>
    <mergeCell ref="A70:A71"/>
    <mergeCell ref="B70:B71"/>
    <mergeCell ref="C70:C71"/>
    <mergeCell ref="D70:J71"/>
    <mergeCell ref="S70:S71"/>
    <mergeCell ref="K70:K71"/>
    <mergeCell ref="L70:L71"/>
    <mergeCell ref="M70:M71"/>
    <mergeCell ref="N70:N71"/>
    <mergeCell ref="O70:O71"/>
    <mergeCell ref="P70:P71"/>
    <mergeCell ref="Q70:R71"/>
    <mergeCell ref="T70:U71"/>
    <mergeCell ref="V70:W71"/>
    <mergeCell ref="X70:Y71"/>
    <mergeCell ref="Z70:AA71"/>
    <mergeCell ref="AB70:AE70"/>
    <mergeCell ref="AF70:AI71"/>
    <mergeCell ref="AJ70:AM71"/>
    <mergeCell ref="AN70:AQ71"/>
    <mergeCell ref="AR70:AV71"/>
    <mergeCell ref="AW70:BC71"/>
    <mergeCell ref="BD70:BJ71"/>
    <mergeCell ref="BK70:BK71"/>
    <mergeCell ref="BL70:BL71"/>
    <mergeCell ref="A72:A73"/>
    <mergeCell ref="B72:B73"/>
    <mergeCell ref="C72:C73"/>
    <mergeCell ref="D72:J73"/>
    <mergeCell ref="S72:S73"/>
    <mergeCell ref="K72:K73"/>
    <mergeCell ref="L72:L73"/>
    <mergeCell ref="M72:M73"/>
    <mergeCell ref="N72:N73"/>
    <mergeCell ref="O72:O73"/>
    <mergeCell ref="P72:P73"/>
    <mergeCell ref="Q72:R73"/>
    <mergeCell ref="T72:U73"/>
    <mergeCell ref="V72:W73"/>
    <mergeCell ref="X72:Y73"/>
    <mergeCell ref="Z72:AA73"/>
    <mergeCell ref="AB72:AE72"/>
    <mergeCell ref="BT72:BT73"/>
    <mergeCell ref="BU72:BU73"/>
    <mergeCell ref="BV72:BV73"/>
    <mergeCell ref="CQ70:CQ71"/>
    <mergeCell ref="CR70:CR71"/>
    <mergeCell ref="CS70:CS71"/>
    <mergeCell ref="CT70:CT71"/>
    <mergeCell ref="CX70:CZ71"/>
    <mergeCell ref="DA70:DE71"/>
    <mergeCell ref="DF70:DF71"/>
    <mergeCell ref="DG70:DJ71"/>
    <mergeCell ref="DK70:DK71"/>
    <mergeCell ref="DL70:DP71"/>
    <mergeCell ref="DQ70:DQ71"/>
    <mergeCell ref="DR70:DV71"/>
    <mergeCell ref="AB71:AE71"/>
    <mergeCell ref="AF72:AI73"/>
    <mergeCell ref="AJ72:AM73"/>
    <mergeCell ref="BM70:BM71"/>
    <mergeCell ref="BN70:BN71"/>
    <mergeCell ref="BO70:BO71"/>
    <mergeCell ref="BP70:BP71"/>
    <mergeCell ref="BQ70:BQ71"/>
    <mergeCell ref="BR70:BR71"/>
    <mergeCell ref="BS70:BS71"/>
    <mergeCell ref="BT70:BT71"/>
    <mergeCell ref="BU70:BU71"/>
    <mergeCell ref="BV70:BV71"/>
    <mergeCell ref="CK70:CK71"/>
    <mergeCell ref="CL70:CL71"/>
    <mergeCell ref="CK72:CK73"/>
    <mergeCell ref="CL72:CL73"/>
    <mergeCell ref="DA72:DE73"/>
    <mergeCell ref="DF72:DF73"/>
    <mergeCell ref="CM72:CM73"/>
    <mergeCell ref="CN72:CN73"/>
    <mergeCell ref="CO72:CO73"/>
    <mergeCell ref="CP72:CP73"/>
    <mergeCell ref="CQ72:CQ73"/>
    <mergeCell ref="CR72:CR73"/>
    <mergeCell ref="CX72:CZ73"/>
    <mergeCell ref="DG72:DJ73"/>
    <mergeCell ref="DK72:DK73"/>
    <mergeCell ref="DL72:DP73"/>
    <mergeCell ref="DQ72:DQ73"/>
    <mergeCell ref="DR72:DV73"/>
    <mergeCell ref="AB73:AE73"/>
    <mergeCell ref="CS72:CS73"/>
    <mergeCell ref="CT72:CT73"/>
    <mergeCell ref="AN72:AQ73"/>
    <mergeCell ref="AR72:AV73"/>
    <mergeCell ref="AW72:BC73"/>
    <mergeCell ref="BD72:BJ73"/>
    <mergeCell ref="BK72:BK73"/>
    <mergeCell ref="BL72:BL73"/>
    <mergeCell ref="BM72:BM73"/>
    <mergeCell ref="BN72:BN73"/>
    <mergeCell ref="BO72:BO73"/>
    <mergeCell ref="BP72:BP73"/>
    <mergeCell ref="BQ72:BQ73"/>
    <mergeCell ref="BR72:BR73"/>
    <mergeCell ref="BS72:BS73"/>
    <mergeCell ref="CE72:CE73"/>
    <mergeCell ref="CF72:CF73"/>
    <mergeCell ref="A74:A75"/>
    <mergeCell ref="B74:B75"/>
    <mergeCell ref="C74:C75"/>
    <mergeCell ref="D74:J75"/>
    <mergeCell ref="S74:S75"/>
    <mergeCell ref="K74:K75"/>
    <mergeCell ref="L74:L75"/>
    <mergeCell ref="M74:M75"/>
    <mergeCell ref="N74:N75"/>
    <mergeCell ref="O74:O75"/>
    <mergeCell ref="P74:P75"/>
    <mergeCell ref="Q74:R75"/>
    <mergeCell ref="T74:U75"/>
    <mergeCell ref="V74:W75"/>
    <mergeCell ref="X74:Y75"/>
    <mergeCell ref="Z74:AA75"/>
    <mergeCell ref="AB74:AE74"/>
    <mergeCell ref="CX74:CZ75"/>
    <mergeCell ref="DA74:DE75"/>
    <mergeCell ref="DF74:DF75"/>
    <mergeCell ref="DG74:DJ75"/>
    <mergeCell ref="AF74:AI75"/>
    <mergeCell ref="AB75:AE75"/>
    <mergeCell ref="AJ74:AM75"/>
    <mergeCell ref="AN74:AQ75"/>
    <mergeCell ref="AR74:AV75"/>
    <mergeCell ref="AW74:BC75"/>
    <mergeCell ref="BD74:BJ75"/>
    <mergeCell ref="BK74:BK75"/>
    <mergeCell ref="BL74:BL75"/>
    <mergeCell ref="BM74:BM75"/>
    <mergeCell ref="BN74:BN75"/>
    <mergeCell ref="BO74:BO75"/>
    <mergeCell ref="BP74:BP75"/>
    <mergeCell ref="BQ74:BQ75"/>
    <mergeCell ref="BR74:BR75"/>
    <mergeCell ref="BS74:BS75"/>
    <mergeCell ref="BT74:BT75"/>
    <mergeCell ref="CC74:CC75"/>
    <mergeCell ref="CD74:CD75"/>
    <mergeCell ref="CE74:CE75"/>
    <mergeCell ref="CF74:CF75"/>
    <mergeCell ref="CG74:CG75"/>
    <mergeCell ref="CH74:CH75"/>
    <mergeCell ref="CI74:CI75"/>
    <mergeCell ref="CJ74:CJ75"/>
    <mergeCell ref="BW74:BW75"/>
    <mergeCell ref="BX74:BX75"/>
    <mergeCell ref="BY74:BY75"/>
    <mergeCell ref="BK76:BK77"/>
    <mergeCell ref="BL76:BL77"/>
    <mergeCell ref="BM76:BM77"/>
    <mergeCell ref="BN76:BN77"/>
    <mergeCell ref="BU74:BU75"/>
    <mergeCell ref="BV74:BV75"/>
    <mergeCell ref="CK74:CK75"/>
    <mergeCell ref="CL74:CL75"/>
    <mergeCell ref="CM74:CM75"/>
    <mergeCell ref="CN74:CN75"/>
    <mergeCell ref="CO74:CO75"/>
    <mergeCell ref="CP74:CP75"/>
    <mergeCell ref="CQ74:CQ75"/>
    <mergeCell ref="CR74:CR75"/>
    <mergeCell ref="CS74:CS75"/>
    <mergeCell ref="CT74:CT75"/>
    <mergeCell ref="BO76:BO77"/>
    <mergeCell ref="BP76:BP77"/>
    <mergeCell ref="BQ76:BQ77"/>
    <mergeCell ref="BR76:BR77"/>
    <mergeCell ref="BS76:BS77"/>
    <mergeCell ref="BT76:BT77"/>
    <mergeCell ref="BU76:BU77"/>
    <mergeCell ref="BV76:BV77"/>
    <mergeCell ref="CK76:CK77"/>
    <mergeCell ref="CL76:CL77"/>
    <mergeCell ref="BZ74:BZ75"/>
    <mergeCell ref="CA74:CA75"/>
    <mergeCell ref="CB74:CB75"/>
    <mergeCell ref="BW76:BW77"/>
    <mergeCell ref="BX76:BX77"/>
    <mergeCell ref="BY76:BY77"/>
    <mergeCell ref="CM78:CM79"/>
    <mergeCell ref="CN78:CN79"/>
    <mergeCell ref="CO78:CO79"/>
    <mergeCell ref="CP78:CP79"/>
    <mergeCell ref="DK74:DK75"/>
    <mergeCell ref="DL74:DP75"/>
    <mergeCell ref="DQ74:DQ75"/>
    <mergeCell ref="DR74:DV75"/>
    <mergeCell ref="A76:A77"/>
    <mergeCell ref="B76:B77"/>
    <mergeCell ref="C76:C77"/>
    <mergeCell ref="D76:J77"/>
    <mergeCell ref="S76:S77"/>
    <mergeCell ref="K76:K77"/>
    <mergeCell ref="L76:L77"/>
    <mergeCell ref="M76:M77"/>
    <mergeCell ref="N76:N77"/>
    <mergeCell ref="O76:O77"/>
    <mergeCell ref="P76:P77"/>
    <mergeCell ref="Q76:R77"/>
    <mergeCell ref="T76:U77"/>
    <mergeCell ref="V76:W77"/>
    <mergeCell ref="X76:Y77"/>
    <mergeCell ref="Z76:AA77"/>
    <mergeCell ref="AB76:AE76"/>
    <mergeCell ref="AF76:AI77"/>
    <mergeCell ref="AB77:AE77"/>
    <mergeCell ref="AJ76:AM77"/>
    <mergeCell ref="AN76:AQ77"/>
    <mergeCell ref="AR76:AV77"/>
    <mergeCell ref="AW76:BC77"/>
    <mergeCell ref="BD76:BJ77"/>
    <mergeCell ref="DA76:DE77"/>
    <mergeCell ref="DF76:DF77"/>
    <mergeCell ref="CM76:CM77"/>
    <mergeCell ref="CN76:CN77"/>
    <mergeCell ref="CO76:CO77"/>
    <mergeCell ref="CP76:CP77"/>
    <mergeCell ref="CQ76:CQ77"/>
    <mergeCell ref="CR76:CR77"/>
    <mergeCell ref="CX76:CZ77"/>
    <mergeCell ref="DG76:DJ77"/>
    <mergeCell ref="DK76:DK77"/>
    <mergeCell ref="DL76:DP77"/>
    <mergeCell ref="DQ76:DQ77"/>
    <mergeCell ref="DR76:DV77"/>
    <mergeCell ref="CS76:CS77"/>
    <mergeCell ref="CT76:CT77"/>
    <mergeCell ref="A78:A79"/>
    <mergeCell ref="B78:B79"/>
    <mergeCell ref="C78:C79"/>
    <mergeCell ref="D78:J79"/>
    <mergeCell ref="S78:S79"/>
    <mergeCell ref="K78:K79"/>
    <mergeCell ref="L78:L79"/>
    <mergeCell ref="M78:M79"/>
    <mergeCell ref="N78:N79"/>
    <mergeCell ref="O78:O79"/>
    <mergeCell ref="P78:P79"/>
    <mergeCell ref="Q78:R79"/>
    <mergeCell ref="T78:U79"/>
    <mergeCell ref="V78:W79"/>
    <mergeCell ref="X78:Y79"/>
    <mergeCell ref="Z78:AA79"/>
    <mergeCell ref="AJ78:AM79"/>
    <mergeCell ref="AN78:AQ79"/>
    <mergeCell ref="AR78:AV79"/>
    <mergeCell ref="AW78:BC79"/>
    <mergeCell ref="BD78:BJ79"/>
    <mergeCell ref="BK78:BK79"/>
    <mergeCell ref="BL78:BL79"/>
    <mergeCell ref="A80:A81"/>
    <mergeCell ref="B80:B81"/>
    <mergeCell ref="C80:C81"/>
    <mergeCell ref="D80:J81"/>
    <mergeCell ref="S80:S81"/>
    <mergeCell ref="K80:K81"/>
    <mergeCell ref="L80:L81"/>
    <mergeCell ref="M80:M81"/>
    <mergeCell ref="N80:N81"/>
    <mergeCell ref="O80:O81"/>
    <mergeCell ref="P80:P81"/>
    <mergeCell ref="Q80:R81"/>
    <mergeCell ref="T80:U81"/>
    <mergeCell ref="V80:W81"/>
    <mergeCell ref="X80:Y81"/>
    <mergeCell ref="Z80:AA81"/>
    <mergeCell ref="AB80:AE80"/>
    <mergeCell ref="BV80:BV81"/>
    <mergeCell ref="CQ78:CQ79"/>
    <mergeCell ref="CR78:CR79"/>
    <mergeCell ref="CS78:CS79"/>
    <mergeCell ref="CT78:CT79"/>
    <mergeCell ref="CX78:CZ79"/>
    <mergeCell ref="DA78:DE79"/>
    <mergeCell ref="DF78:DF79"/>
    <mergeCell ref="DG78:DJ79"/>
    <mergeCell ref="DK78:DK79"/>
    <mergeCell ref="DL78:DP79"/>
    <mergeCell ref="DQ78:DQ79"/>
    <mergeCell ref="DR78:DV79"/>
    <mergeCell ref="AB79:AE79"/>
    <mergeCell ref="AF80:AI81"/>
    <mergeCell ref="AJ80:AM81"/>
    <mergeCell ref="BM78:BM79"/>
    <mergeCell ref="BN78:BN79"/>
    <mergeCell ref="BO78:BO79"/>
    <mergeCell ref="BP78:BP79"/>
    <mergeCell ref="BQ78:BQ79"/>
    <mergeCell ref="BR78:BR79"/>
    <mergeCell ref="BS78:BS79"/>
    <mergeCell ref="BT78:BT79"/>
    <mergeCell ref="BU78:BU79"/>
    <mergeCell ref="BV78:BV79"/>
    <mergeCell ref="CK78:CK79"/>
    <mergeCell ref="CL78:CL79"/>
    <mergeCell ref="CK80:CK81"/>
    <mergeCell ref="CL80:CL81"/>
    <mergeCell ref="AB78:AE78"/>
    <mergeCell ref="AF78:AI79"/>
    <mergeCell ref="DA80:DE81"/>
    <mergeCell ref="DF80:DF81"/>
    <mergeCell ref="CM80:CM81"/>
    <mergeCell ref="CN80:CN81"/>
    <mergeCell ref="CO80:CO81"/>
    <mergeCell ref="CP80:CP81"/>
    <mergeCell ref="CQ80:CQ81"/>
    <mergeCell ref="CR80:CR81"/>
    <mergeCell ref="CX80:CZ81"/>
    <mergeCell ref="DG80:DJ81"/>
    <mergeCell ref="DK80:DK81"/>
    <mergeCell ref="DL80:DP81"/>
    <mergeCell ref="DQ80:DQ81"/>
    <mergeCell ref="DR80:DV81"/>
    <mergeCell ref="AB81:AE81"/>
    <mergeCell ref="CS80:CS81"/>
    <mergeCell ref="CT80:CT81"/>
    <mergeCell ref="AN80:AQ81"/>
    <mergeCell ref="AR80:AV81"/>
    <mergeCell ref="AW80:BC81"/>
    <mergeCell ref="BD80:BJ81"/>
    <mergeCell ref="BK80:BK81"/>
    <mergeCell ref="BL80:BL81"/>
    <mergeCell ref="BM80:BM81"/>
    <mergeCell ref="BN80:BN81"/>
    <mergeCell ref="BO80:BO81"/>
    <mergeCell ref="BP80:BP81"/>
    <mergeCell ref="BQ80:BQ81"/>
    <mergeCell ref="BR80:BR81"/>
    <mergeCell ref="BS80:BS81"/>
    <mergeCell ref="BT80:BT81"/>
    <mergeCell ref="BU80:BU81"/>
    <mergeCell ref="A82:A83"/>
    <mergeCell ref="B82:B83"/>
    <mergeCell ref="C82:C83"/>
    <mergeCell ref="D82:J83"/>
    <mergeCell ref="S82:S83"/>
    <mergeCell ref="K82:K83"/>
    <mergeCell ref="L82:L83"/>
    <mergeCell ref="M82:M83"/>
    <mergeCell ref="N82:N83"/>
    <mergeCell ref="O82:O83"/>
    <mergeCell ref="P82:P83"/>
    <mergeCell ref="Q82:R83"/>
    <mergeCell ref="T82:U83"/>
    <mergeCell ref="V82:W83"/>
    <mergeCell ref="X82:Y83"/>
    <mergeCell ref="Z82:AA83"/>
    <mergeCell ref="AB82:AE82"/>
    <mergeCell ref="CX82:CZ83"/>
    <mergeCell ref="DA82:DE83"/>
    <mergeCell ref="DF82:DF83"/>
    <mergeCell ref="DG82:DJ83"/>
    <mergeCell ref="AF82:AI83"/>
    <mergeCell ref="AB83:AE83"/>
    <mergeCell ref="AJ82:AM83"/>
    <mergeCell ref="AN82:AQ83"/>
    <mergeCell ref="AR82:AV83"/>
    <mergeCell ref="AW82:BC83"/>
    <mergeCell ref="BD82:BJ83"/>
    <mergeCell ref="BK82:BK83"/>
    <mergeCell ref="BL82:BL83"/>
    <mergeCell ref="BM82:BM83"/>
    <mergeCell ref="BN82:BN83"/>
    <mergeCell ref="BO82:BO83"/>
    <mergeCell ref="BP82:BP83"/>
    <mergeCell ref="BQ82:BQ83"/>
    <mergeCell ref="BR82:BR83"/>
    <mergeCell ref="BS82:BS83"/>
    <mergeCell ref="BT82:BT83"/>
    <mergeCell ref="CC82:CC83"/>
    <mergeCell ref="CD82:CD83"/>
    <mergeCell ref="CE82:CE83"/>
    <mergeCell ref="CF82:CF83"/>
    <mergeCell ref="CG82:CG83"/>
    <mergeCell ref="CH82:CH83"/>
    <mergeCell ref="CI82:CI83"/>
    <mergeCell ref="CJ82:CJ83"/>
    <mergeCell ref="BW82:BW83"/>
    <mergeCell ref="BX82:BX83"/>
    <mergeCell ref="BY82:BY83"/>
    <mergeCell ref="BM84:BM85"/>
    <mergeCell ref="BN84:BN85"/>
    <mergeCell ref="BU82:BU83"/>
    <mergeCell ref="BV82:BV83"/>
    <mergeCell ref="CK82:CK83"/>
    <mergeCell ref="CL82:CL83"/>
    <mergeCell ref="CM82:CM83"/>
    <mergeCell ref="CN82:CN83"/>
    <mergeCell ref="CO82:CO83"/>
    <mergeCell ref="CP82:CP83"/>
    <mergeCell ref="CQ82:CQ83"/>
    <mergeCell ref="CR82:CR83"/>
    <mergeCell ref="CS82:CS83"/>
    <mergeCell ref="CT82:CT83"/>
    <mergeCell ref="BO84:BO85"/>
    <mergeCell ref="BP84:BP85"/>
    <mergeCell ref="BQ84:BQ85"/>
    <mergeCell ref="BR84:BR85"/>
    <mergeCell ref="BS84:BS85"/>
    <mergeCell ref="BT84:BT85"/>
    <mergeCell ref="BU84:BU85"/>
    <mergeCell ref="BV84:BV85"/>
    <mergeCell ref="CK84:CK85"/>
    <mergeCell ref="CL84:CL85"/>
    <mergeCell ref="BZ82:BZ83"/>
    <mergeCell ref="CA82:CA83"/>
    <mergeCell ref="CB82:CB83"/>
    <mergeCell ref="BW84:BW85"/>
    <mergeCell ref="CE84:CE85"/>
    <mergeCell ref="CF84:CF85"/>
    <mergeCell ref="BX84:BX85"/>
    <mergeCell ref="BY84:BY85"/>
    <mergeCell ref="CO86:CO87"/>
    <mergeCell ref="CP86:CP87"/>
    <mergeCell ref="DK82:DK83"/>
    <mergeCell ref="DL82:DP83"/>
    <mergeCell ref="DQ82:DQ83"/>
    <mergeCell ref="DR82:DV83"/>
    <mergeCell ref="A84:A85"/>
    <mergeCell ref="B84:B85"/>
    <mergeCell ref="C84:C85"/>
    <mergeCell ref="D84:J85"/>
    <mergeCell ref="S84:S85"/>
    <mergeCell ref="K84:K85"/>
    <mergeCell ref="L84:L85"/>
    <mergeCell ref="M84:M85"/>
    <mergeCell ref="N84:N85"/>
    <mergeCell ref="O84:O85"/>
    <mergeCell ref="P84:P85"/>
    <mergeCell ref="Q84:R85"/>
    <mergeCell ref="T84:U85"/>
    <mergeCell ref="V84:W85"/>
    <mergeCell ref="X84:Y85"/>
    <mergeCell ref="Z84:AA85"/>
    <mergeCell ref="AB84:AE84"/>
    <mergeCell ref="AF84:AI85"/>
    <mergeCell ref="AB85:AE85"/>
    <mergeCell ref="AJ84:AM85"/>
    <mergeCell ref="AN84:AQ85"/>
    <mergeCell ref="AR84:AV85"/>
    <mergeCell ref="AW84:BC85"/>
    <mergeCell ref="BD84:BJ85"/>
    <mergeCell ref="BK84:BK85"/>
    <mergeCell ref="BL84:BL85"/>
    <mergeCell ref="DA84:DE85"/>
    <mergeCell ref="DF84:DF85"/>
    <mergeCell ref="CM84:CM85"/>
    <mergeCell ref="CN84:CN85"/>
    <mergeCell ref="CO84:CO85"/>
    <mergeCell ref="CP84:CP85"/>
    <mergeCell ref="CQ84:CQ85"/>
    <mergeCell ref="CR84:CR85"/>
    <mergeCell ref="CX84:CZ85"/>
    <mergeCell ref="DG84:DJ85"/>
    <mergeCell ref="DK84:DK85"/>
    <mergeCell ref="DL84:DP85"/>
    <mergeCell ref="DQ84:DQ85"/>
    <mergeCell ref="DR84:DV85"/>
    <mergeCell ref="CS84:CS85"/>
    <mergeCell ref="CT84:CT85"/>
    <mergeCell ref="A86:A87"/>
    <mergeCell ref="B86:B87"/>
    <mergeCell ref="C86:C87"/>
    <mergeCell ref="D86:J87"/>
    <mergeCell ref="S86:S87"/>
    <mergeCell ref="K86:K87"/>
    <mergeCell ref="L86:L87"/>
    <mergeCell ref="M86:M87"/>
    <mergeCell ref="N86:N87"/>
    <mergeCell ref="O86:O87"/>
    <mergeCell ref="P86:P87"/>
    <mergeCell ref="Q86:R87"/>
    <mergeCell ref="T86:U87"/>
    <mergeCell ref="V86:W87"/>
    <mergeCell ref="X86:Y87"/>
    <mergeCell ref="Z86:AA87"/>
    <mergeCell ref="BL86:BL87"/>
    <mergeCell ref="A88:A89"/>
    <mergeCell ref="B88:B89"/>
    <mergeCell ref="C88:C89"/>
    <mergeCell ref="D88:J89"/>
    <mergeCell ref="S88:S89"/>
    <mergeCell ref="K88:K89"/>
    <mergeCell ref="L88:L89"/>
    <mergeCell ref="M88:M89"/>
    <mergeCell ref="N88:N89"/>
    <mergeCell ref="O88:O89"/>
    <mergeCell ref="P88:P89"/>
    <mergeCell ref="Q88:R89"/>
    <mergeCell ref="T88:U89"/>
    <mergeCell ref="V88:W89"/>
    <mergeCell ref="X88:Y89"/>
    <mergeCell ref="Z88:AA89"/>
    <mergeCell ref="AB88:AE88"/>
    <mergeCell ref="CX86:CZ87"/>
    <mergeCell ref="DA86:DE87"/>
    <mergeCell ref="DF86:DF87"/>
    <mergeCell ref="DG86:DJ87"/>
    <mergeCell ref="DK86:DK87"/>
    <mergeCell ref="DL86:DP87"/>
    <mergeCell ref="DQ86:DQ87"/>
    <mergeCell ref="DR86:DV87"/>
    <mergeCell ref="AB87:AE87"/>
    <mergeCell ref="AF88:AI89"/>
    <mergeCell ref="AJ88:AM89"/>
    <mergeCell ref="BM86:BM87"/>
    <mergeCell ref="BN86:BN87"/>
    <mergeCell ref="BO86:BO87"/>
    <mergeCell ref="BP86:BP87"/>
    <mergeCell ref="BQ86:BQ87"/>
    <mergeCell ref="BR86:BR87"/>
    <mergeCell ref="BS86:BS87"/>
    <mergeCell ref="BT86:BT87"/>
    <mergeCell ref="BU86:BU87"/>
    <mergeCell ref="BV86:BV87"/>
    <mergeCell ref="CK86:CK87"/>
    <mergeCell ref="CL86:CL87"/>
    <mergeCell ref="AB86:AE86"/>
    <mergeCell ref="AF86:AI87"/>
    <mergeCell ref="AJ86:AM87"/>
    <mergeCell ref="AN86:AQ87"/>
    <mergeCell ref="DG88:DJ89"/>
    <mergeCell ref="AR86:AV87"/>
    <mergeCell ref="AW86:BC87"/>
    <mergeCell ref="BD86:BJ87"/>
    <mergeCell ref="BK86:BK87"/>
    <mergeCell ref="DK88:DK89"/>
    <mergeCell ref="DL88:DP89"/>
    <mergeCell ref="DQ88:DQ89"/>
    <mergeCell ref="DR88:DV89"/>
    <mergeCell ref="AB89:AE89"/>
    <mergeCell ref="CS88:CS89"/>
    <mergeCell ref="CT88:CT89"/>
    <mergeCell ref="AN88:AQ89"/>
    <mergeCell ref="AR88:AV89"/>
    <mergeCell ref="AW88:BC89"/>
    <mergeCell ref="BD88:BJ89"/>
    <mergeCell ref="BK88:BK89"/>
    <mergeCell ref="BL88:BL89"/>
    <mergeCell ref="BM88:BM89"/>
    <mergeCell ref="BN88:BN89"/>
    <mergeCell ref="BO88:BO89"/>
    <mergeCell ref="BP88:BP89"/>
    <mergeCell ref="BQ88:BQ89"/>
    <mergeCell ref="BR88:BR89"/>
    <mergeCell ref="BS88:BS89"/>
    <mergeCell ref="BT88:BT89"/>
    <mergeCell ref="BU88:BU89"/>
    <mergeCell ref="BV88:BV89"/>
    <mergeCell ref="BW88:BW89"/>
    <mergeCell ref="BX88:BX89"/>
    <mergeCell ref="BY88:BY89"/>
    <mergeCell ref="BZ88:BZ89"/>
    <mergeCell ref="CA88:CA89"/>
    <mergeCell ref="CB88:CB89"/>
    <mergeCell ref="CU88:CW89"/>
    <mergeCell ref="AF90:AI91"/>
    <mergeCell ref="AB91:AE91"/>
    <mergeCell ref="AJ90:AM91"/>
    <mergeCell ref="AN90:AQ91"/>
    <mergeCell ref="AR90:AV91"/>
    <mergeCell ref="AW90:BC91"/>
    <mergeCell ref="BD90:BJ91"/>
    <mergeCell ref="BK90:BK91"/>
    <mergeCell ref="BL90:BL91"/>
    <mergeCell ref="CK88:CK89"/>
    <mergeCell ref="CL88:CL89"/>
    <mergeCell ref="DA88:DE89"/>
    <mergeCell ref="DF88:DF89"/>
    <mergeCell ref="CM88:CM89"/>
    <mergeCell ref="CN88:CN89"/>
    <mergeCell ref="CO88:CO89"/>
    <mergeCell ref="CP88:CP89"/>
    <mergeCell ref="CQ88:CQ89"/>
    <mergeCell ref="CR88:CR89"/>
    <mergeCell ref="CX88:CZ89"/>
    <mergeCell ref="BM90:BM91"/>
    <mergeCell ref="BN90:BN91"/>
    <mergeCell ref="BO90:BO91"/>
    <mergeCell ref="BP90:BP91"/>
    <mergeCell ref="BQ90:BQ91"/>
    <mergeCell ref="BR90:BR91"/>
    <mergeCell ref="BS90:BS91"/>
    <mergeCell ref="BT90:BT91"/>
    <mergeCell ref="BX90:BX91"/>
    <mergeCell ref="BY90:BY91"/>
    <mergeCell ref="BZ90:BZ91"/>
    <mergeCell ref="CA90:CA91"/>
    <mergeCell ref="A90:A91"/>
    <mergeCell ref="B90:B91"/>
    <mergeCell ref="C90:C91"/>
    <mergeCell ref="D90:J91"/>
    <mergeCell ref="S90:S91"/>
    <mergeCell ref="K90:K91"/>
    <mergeCell ref="L90:L91"/>
    <mergeCell ref="M90:M91"/>
    <mergeCell ref="N90:N91"/>
    <mergeCell ref="O90:O91"/>
    <mergeCell ref="P90:P91"/>
    <mergeCell ref="Q90:R91"/>
    <mergeCell ref="T90:U91"/>
    <mergeCell ref="V90:W91"/>
    <mergeCell ref="X90:Y91"/>
    <mergeCell ref="Z90:AA91"/>
    <mergeCell ref="AB90:AE90"/>
    <mergeCell ref="BU90:BU91"/>
    <mergeCell ref="BV90:BV91"/>
    <mergeCell ref="DK90:DK91"/>
    <mergeCell ref="DL90:DP91"/>
    <mergeCell ref="CK92:CK93"/>
    <mergeCell ref="CL92:CL93"/>
    <mergeCell ref="DA92:DE93"/>
    <mergeCell ref="CK90:CK91"/>
    <mergeCell ref="CL90:CL91"/>
    <mergeCell ref="CM90:CM91"/>
    <mergeCell ref="CN90:CN91"/>
    <mergeCell ref="CO90:CO91"/>
    <mergeCell ref="CP90:CP91"/>
    <mergeCell ref="CQ90:CQ91"/>
    <mergeCell ref="CR90:CR91"/>
    <mergeCell ref="CS90:CS91"/>
    <mergeCell ref="CT90:CT91"/>
    <mergeCell ref="CX90:CZ91"/>
    <mergeCell ref="DA90:DE91"/>
    <mergeCell ref="DF90:DF91"/>
    <mergeCell ref="DG90:DJ91"/>
    <mergeCell ref="CU90:CW91"/>
    <mergeCell ref="CU92:CW93"/>
    <mergeCell ref="DQ90:DQ91"/>
    <mergeCell ref="DR90:DV91"/>
    <mergeCell ref="A92:A93"/>
    <mergeCell ref="B92:B93"/>
    <mergeCell ref="C92:C93"/>
    <mergeCell ref="D92:J93"/>
    <mergeCell ref="S92:S93"/>
    <mergeCell ref="K92:K93"/>
    <mergeCell ref="L92:L93"/>
    <mergeCell ref="M92:M93"/>
    <mergeCell ref="N92:N93"/>
    <mergeCell ref="O92:O93"/>
    <mergeCell ref="P92:P93"/>
    <mergeCell ref="Q92:R93"/>
    <mergeCell ref="T92:U93"/>
    <mergeCell ref="V92:W93"/>
    <mergeCell ref="X92:Y93"/>
    <mergeCell ref="Z92:AA93"/>
    <mergeCell ref="AB92:AE92"/>
    <mergeCell ref="AF92:AI93"/>
    <mergeCell ref="AB93:AE93"/>
    <mergeCell ref="AJ92:AM93"/>
    <mergeCell ref="AN92:AQ93"/>
    <mergeCell ref="AR92:AV93"/>
    <mergeCell ref="AW92:BC93"/>
    <mergeCell ref="BD92:BJ93"/>
    <mergeCell ref="DQ92:DQ93"/>
    <mergeCell ref="DR92:DV93"/>
    <mergeCell ref="CS92:CS93"/>
    <mergeCell ref="CT92:CT93"/>
    <mergeCell ref="BK92:BK93"/>
    <mergeCell ref="BL92:BL93"/>
    <mergeCell ref="CS94:CS95"/>
    <mergeCell ref="CT94:CT95"/>
    <mergeCell ref="CX94:CZ95"/>
    <mergeCell ref="DG92:DJ93"/>
    <mergeCell ref="DK92:DK93"/>
    <mergeCell ref="DF92:DF93"/>
    <mergeCell ref="CM92:CM93"/>
    <mergeCell ref="CN92:CN93"/>
    <mergeCell ref="CO92:CO93"/>
    <mergeCell ref="CP92:CP93"/>
    <mergeCell ref="CQ92:CQ93"/>
    <mergeCell ref="CR92:CR93"/>
    <mergeCell ref="CX92:CZ93"/>
    <mergeCell ref="CR94:CR95"/>
    <mergeCell ref="CU94:CW95"/>
    <mergeCell ref="DR94:DV95"/>
    <mergeCell ref="S94:S95"/>
    <mergeCell ref="BU92:BU93"/>
    <mergeCell ref="BM92:BM93"/>
    <mergeCell ref="BP92:BP93"/>
    <mergeCell ref="BQ92:BQ93"/>
    <mergeCell ref="BR92:BR93"/>
    <mergeCell ref="BS92:BS93"/>
    <mergeCell ref="BT92:BT93"/>
    <mergeCell ref="K94:K95"/>
    <mergeCell ref="L94:L95"/>
    <mergeCell ref="M94:M95"/>
    <mergeCell ref="N94:N95"/>
    <mergeCell ref="O94:O95"/>
    <mergeCell ref="P94:P95"/>
    <mergeCell ref="Q94:R95"/>
    <mergeCell ref="T94:U95"/>
    <mergeCell ref="V94:W95"/>
    <mergeCell ref="X94:Y95"/>
    <mergeCell ref="Z94:AA95"/>
    <mergeCell ref="AB94:AE94"/>
    <mergeCell ref="AF94:AI95"/>
    <mergeCell ref="AJ94:AM95"/>
    <mergeCell ref="AN94:AQ95"/>
    <mergeCell ref="BO94:BO95"/>
    <mergeCell ref="AB95:AE95"/>
    <mergeCell ref="AW94:BC95"/>
    <mergeCell ref="BD94:BJ95"/>
    <mergeCell ref="AR94:AV95"/>
    <mergeCell ref="A96:A97"/>
    <mergeCell ref="B96:B97"/>
    <mergeCell ref="C96:C97"/>
    <mergeCell ref="D96:J97"/>
    <mergeCell ref="S96:S97"/>
    <mergeCell ref="K96:K97"/>
    <mergeCell ref="L96:L97"/>
    <mergeCell ref="M96:M97"/>
    <mergeCell ref="N96:N97"/>
    <mergeCell ref="O96:O97"/>
    <mergeCell ref="P96:P97"/>
    <mergeCell ref="Q96:R97"/>
    <mergeCell ref="T96:U97"/>
    <mergeCell ref="V96:W97"/>
    <mergeCell ref="X96:Y97"/>
    <mergeCell ref="Z96:AA97"/>
    <mergeCell ref="AB96:AE96"/>
    <mergeCell ref="AF96:AI97"/>
    <mergeCell ref="AJ96:AM97"/>
    <mergeCell ref="BM94:BM95"/>
    <mergeCell ref="BN94:BN95"/>
    <mergeCell ref="DR96:DV97"/>
    <mergeCell ref="AB97:AE97"/>
    <mergeCell ref="CS96:CS97"/>
    <mergeCell ref="CT96:CT97"/>
    <mergeCell ref="DK96:DK97"/>
    <mergeCell ref="A94:A95"/>
    <mergeCell ref="B94:B95"/>
    <mergeCell ref="C94:C95"/>
    <mergeCell ref="D94:J95"/>
    <mergeCell ref="CQ94:CQ95"/>
    <mergeCell ref="BK94:BK95"/>
    <mergeCell ref="BL94:BL95"/>
    <mergeCell ref="BO92:BO93"/>
    <mergeCell ref="AN96:AQ97"/>
    <mergeCell ref="AR96:AV97"/>
    <mergeCell ref="CP96:CP97"/>
    <mergeCell ref="CQ96:CQ97"/>
    <mergeCell ref="BQ96:BQ97"/>
    <mergeCell ref="BR96:BR97"/>
    <mergeCell ref="BS96:BS97"/>
    <mergeCell ref="BT96:BT97"/>
    <mergeCell ref="BU96:BU97"/>
    <mergeCell ref="BV96:BV97"/>
    <mergeCell ref="BW96:BW97"/>
    <mergeCell ref="BX96:BX97"/>
    <mergeCell ref="BY96:BY97"/>
    <mergeCell ref="BZ96:BZ97"/>
    <mergeCell ref="CA96:CA97"/>
    <mergeCell ref="DL96:DP97"/>
    <mergeCell ref="DQ94:DQ95"/>
    <mergeCell ref="BP94:BP95"/>
    <mergeCell ref="BQ94:BQ95"/>
    <mergeCell ref="BN92:BN93"/>
    <mergeCell ref="BV92:BV93"/>
    <mergeCell ref="BR94:BR95"/>
    <mergeCell ref="BS94:BS95"/>
    <mergeCell ref="BT94:BT95"/>
    <mergeCell ref="BU94:BU95"/>
    <mergeCell ref="BV94:BV95"/>
    <mergeCell ref="CC92:CC93"/>
    <mergeCell ref="CD92:CD93"/>
    <mergeCell ref="DL92:DP93"/>
    <mergeCell ref="CE92:CE93"/>
    <mergeCell ref="BW92:BW93"/>
    <mergeCell ref="AW96:BC97"/>
    <mergeCell ref="BD96:BJ97"/>
    <mergeCell ref="BK96:BK97"/>
    <mergeCell ref="BL96:BL97"/>
    <mergeCell ref="BM96:BM97"/>
    <mergeCell ref="BN96:BN97"/>
    <mergeCell ref="BO96:BO97"/>
    <mergeCell ref="BP96:BP97"/>
    <mergeCell ref="BW94:BW95"/>
    <mergeCell ref="BX94:BX95"/>
    <mergeCell ref="BY94:BY95"/>
    <mergeCell ref="BZ94:BZ95"/>
    <mergeCell ref="CA94:CA95"/>
    <mergeCell ref="CB94:CB95"/>
    <mergeCell ref="CB96:CB97"/>
    <mergeCell ref="CE96:CE97"/>
    <mergeCell ref="BC5:BG9"/>
    <mergeCell ref="CE10:CG10"/>
    <mergeCell ref="BC11:BG12"/>
    <mergeCell ref="CN12:CP12"/>
    <mergeCell ref="CQ11:CS11"/>
    <mergeCell ref="CQ12:CS12"/>
    <mergeCell ref="BQ12:BT12"/>
    <mergeCell ref="CQ5:CZ5"/>
    <mergeCell ref="DQ96:DQ97"/>
    <mergeCell ref="CK96:CK97"/>
    <mergeCell ref="CL96:CL97"/>
    <mergeCell ref="DA96:DE97"/>
    <mergeCell ref="DF96:DF97"/>
    <mergeCell ref="CM96:CM97"/>
    <mergeCell ref="CN96:CN97"/>
    <mergeCell ref="CO96:CO97"/>
    <mergeCell ref="CL7:CO7"/>
    <mergeCell ref="CE8:CH8"/>
    <mergeCell ref="DA94:DE95"/>
    <mergeCell ref="DF94:DF95"/>
    <mergeCell ref="DG94:DJ95"/>
    <mergeCell ref="DK94:DK95"/>
    <mergeCell ref="DL94:DP95"/>
    <mergeCell ref="CK94:CK95"/>
    <mergeCell ref="CL94:CL95"/>
    <mergeCell ref="CV6:CZ6"/>
    <mergeCell ref="CV7:CZ7"/>
    <mergeCell ref="CR96:CR97"/>
    <mergeCell ref="CX96:CZ97"/>
    <mergeCell ref="DG96:DJ97"/>
    <mergeCell ref="CQ6:CU6"/>
    <mergeCell ref="CQ7:CU7"/>
    <mergeCell ref="CQ8:CU8"/>
    <mergeCell ref="BJ5:CC5"/>
    <mergeCell ref="CQ10:CS10"/>
    <mergeCell ref="CT10:CV10"/>
    <mergeCell ref="CZ10:DD12"/>
    <mergeCell ref="CE6:CH6"/>
    <mergeCell ref="CI6:CK6"/>
    <mergeCell ref="CL6:CO6"/>
    <mergeCell ref="CE7:CH7"/>
    <mergeCell ref="CI7:CK7"/>
    <mergeCell ref="CI8:CK8"/>
    <mergeCell ref="CL8:CO8"/>
    <mergeCell ref="CE5:CO5"/>
    <mergeCell ref="BJ9:CC9"/>
    <mergeCell ref="BJ7:CC8"/>
    <mergeCell ref="BW12:CB12"/>
    <mergeCell ref="CV8:CZ8"/>
    <mergeCell ref="CN10:CP10"/>
    <mergeCell ref="CC15:CJ15"/>
    <mergeCell ref="CN22:CN23"/>
    <mergeCell ref="CN24:CN25"/>
    <mergeCell ref="CO28:CO29"/>
    <mergeCell ref="CP26:CP27"/>
    <mergeCell ref="CP28:CP29"/>
    <mergeCell ref="CQ22:CQ23"/>
    <mergeCell ref="CQ24:CQ25"/>
    <mergeCell ref="CQ30:CQ31"/>
    <mergeCell ref="CE18:CE19"/>
    <mergeCell ref="CN26:CN27"/>
    <mergeCell ref="CO26:CO27"/>
    <mergeCell ref="CP20:CP21"/>
    <mergeCell ref="CJ22:CJ23"/>
    <mergeCell ref="CD18:CD19"/>
    <mergeCell ref="CC20:CC21"/>
    <mergeCell ref="CD20:CD21"/>
    <mergeCell ref="CJ24:CJ25"/>
    <mergeCell ref="CF28:CF29"/>
    <mergeCell ref="CG28:CG29"/>
    <mergeCell ref="CE30:CE31"/>
    <mergeCell ref="CF30:CF31"/>
    <mergeCell ref="CG22:CG23"/>
    <mergeCell ref="CH22:CH23"/>
    <mergeCell ref="CI22:CI23"/>
    <mergeCell ref="CI24:CI25"/>
    <mergeCell ref="CE26:CE27"/>
    <mergeCell ref="CF26:CF27"/>
    <mergeCell ref="CG26:CG27"/>
    <mergeCell ref="CM20:CM21"/>
    <mergeCell ref="CL20:CL21"/>
    <mergeCell ref="CO22:CO23"/>
    <mergeCell ref="CC60:CC61"/>
    <mergeCell ref="CD60:CD61"/>
    <mergeCell ref="CC94:CC95"/>
    <mergeCell ref="CD94:CD95"/>
    <mergeCell ref="CC90:CC91"/>
    <mergeCell ref="CD90:CD91"/>
    <mergeCell ref="CC96:CC97"/>
    <mergeCell ref="CD96:CD97"/>
    <mergeCell ref="CC98:CC99"/>
    <mergeCell ref="CD98:CD99"/>
    <mergeCell ref="CC84:CC85"/>
    <mergeCell ref="CD84:CD85"/>
    <mergeCell ref="CC86:CC87"/>
    <mergeCell ref="CD86:CD87"/>
    <mergeCell ref="CC88:CC89"/>
    <mergeCell ref="CD88:CD89"/>
    <mergeCell ref="CC76:CC77"/>
    <mergeCell ref="CD76:CD77"/>
    <mergeCell ref="CC78:CC79"/>
    <mergeCell ref="CD78:CD79"/>
    <mergeCell ref="CC80:CC81"/>
    <mergeCell ref="CD80:CD81"/>
    <mergeCell ref="CC70:CC71"/>
    <mergeCell ref="CD70:CD71"/>
    <mergeCell ref="CC72:CC73"/>
    <mergeCell ref="CD72:CD73"/>
    <mergeCell ref="CC62:CC63"/>
    <mergeCell ref="CD62:CD63"/>
    <mergeCell ref="CD120:CD121"/>
    <mergeCell ref="CC122:CC123"/>
    <mergeCell ref="CD122:CD123"/>
    <mergeCell ref="CC124:CC125"/>
    <mergeCell ref="CD124:CD125"/>
    <mergeCell ref="CC106:CC107"/>
    <mergeCell ref="CD106:CD107"/>
    <mergeCell ref="CC108:CC109"/>
    <mergeCell ref="CD108:CD109"/>
    <mergeCell ref="CC110:CC111"/>
    <mergeCell ref="CD110:CD111"/>
    <mergeCell ref="CC114:CC115"/>
    <mergeCell ref="CC192:CC193"/>
    <mergeCell ref="CD192:CD193"/>
    <mergeCell ref="CC194:CC195"/>
    <mergeCell ref="CD194:CD195"/>
    <mergeCell ref="CC178:CC179"/>
    <mergeCell ref="CD178:CD179"/>
    <mergeCell ref="CC180:CC181"/>
    <mergeCell ref="CD180:CD181"/>
    <mergeCell ref="CC182:CC183"/>
    <mergeCell ref="CD182:CD183"/>
    <mergeCell ref="CC186:CC187"/>
    <mergeCell ref="CD186:CD187"/>
    <mergeCell ref="CD114:CD115"/>
    <mergeCell ref="CC112:CC113"/>
    <mergeCell ref="CD112:CD113"/>
    <mergeCell ref="CD176:CD177"/>
    <mergeCell ref="CF48:CF49"/>
    <mergeCell ref="CG48:CG49"/>
    <mergeCell ref="CH48:CH49"/>
    <mergeCell ref="CI48:CI49"/>
    <mergeCell ref="CJ48:CJ49"/>
    <mergeCell ref="CE50:CE51"/>
    <mergeCell ref="CF50:CF51"/>
    <mergeCell ref="CG50:CG51"/>
    <mergeCell ref="CH50:CH51"/>
    <mergeCell ref="CI50:CI51"/>
    <mergeCell ref="CJ50:CJ51"/>
    <mergeCell ref="CE52:CE53"/>
    <mergeCell ref="CF52:CF53"/>
    <mergeCell ref="CG52:CG53"/>
    <mergeCell ref="CH52:CH53"/>
    <mergeCell ref="CI52:CI53"/>
    <mergeCell ref="CJ52:CJ53"/>
    <mergeCell ref="CE54:CE55"/>
    <mergeCell ref="CF54:CF55"/>
    <mergeCell ref="CG54:CG55"/>
    <mergeCell ref="CH54:CH55"/>
    <mergeCell ref="CI54:CI55"/>
    <mergeCell ref="CJ54:CJ55"/>
    <mergeCell ref="CE60:CE61"/>
    <mergeCell ref="CF60:CF61"/>
    <mergeCell ref="CG60:CG61"/>
    <mergeCell ref="CH60:CH61"/>
    <mergeCell ref="CI60:CI61"/>
    <mergeCell ref="CJ60:CJ61"/>
    <mergeCell ref="CE56:CE57"/>
    <mergeCell ref="CE58:CE59"/>
    <mergeCell ref="CF58:CF59"/>
    <mergeCell ref="CG58:CG59"/>
    <mergeCell ref="CE62:CE63"/>
    <mergeCell ref="CF62:CF63"/>
    <mergeCell ref="CG62:CG63"/>
    <mergeCell ref="CH62:CH63"/>
    <mergeCell ref="CI62:CI63"/>
    <mergeCell ref="CJ62:CJ63"/>
    <mergeCell ref="CH56:CH57"/>
    <mergeCell ref="CI56:CI57"/>
    <mergeCell ref="CJ56:CJ57"/>
    <mergeCell ref="CE64:CE65"/>
    <mergeCell ref="CF64:CF65"/>
    <mergeCell ref="CG64:CG65"/>
    <mergeCell ref="CH64:CH65"/>
    <mergeCell ref="CI64:CI65"/>
    <mergeCell ref="CJ64:CJ65"/>
    <mergeCell ref="CE68:CE69"/>
    <mergeCell ref="CF68:CF69"/>
    <mergeCell ref="CG68:CG69"/>
    <mergeCell ref="CH68:CH69"/>
    <mergeCell ref="CI68:CI69"/>
    <mergeCell ref="CJ68:CJ69"/>
    <mergeCell ref="CE70:CE71"/>
    <mergeCell ref="CF70:CF71"/>
    <mergeCell ref="CG70:CG71"/>
    <mergeCell ref="CH70:CH71"/>
    <mergeCell ref="CI70:CI71"/>
    <mergeCell ref="CJ70:CJ71"/>
    <mergeCell ref="CG72:CG73"/>
    <mergeCell ref="CH72:CH73"/>
    <mergeCell ref="CI72:CI73"/>
    <mergeCell ref="CJ72:CJ73"/>
    <mergeCell ref="CE76:CE77"/>
    <mergeCell ref="CF76:CF77"/>
    <mergeCell ref="CG76:CG77"/>
    <mergeCell ref="CH76:CH77"/>
    <mergeCell ref="CI76:CI77"/>
    <mergeCell ref="CJ76:CJ77"/>
    <mergeCell ref="CE78:CE79"/>
    <mergeCell ref="CF78:CF79"/>
    <mergeCell ref="CG78:CG79"/>
    <mergeCell ref="CH78:CH79"/>
    <mergeCell ref="CI78:CI79"/>
    <mergeCell ref="CJ78:CJ79"/>
    <mergeCell ref="CE80:CE81"/>
    <mergeCell ref="CF80:CF81"/>
    <mergeCell ref="CG80:CG81"/>
    <mergeCell ref="CH80:CH81"/>
    <mergeCell ref="CI80:CI81"/>
    <mergeCell ref="CJ80:CJ81"/>
    <mergeCell ref="CG84:CG85"/>
    <mergeCell ref="CH84:CH85"/>
    <mergeCell ref="CI84:CI85"/>
    <mergeCell ref="CJ84:CJ85"/>
    <mergeCell ref="CE86:CE87"/>
    <mergeCell ref="CF86:CF87"/>
    <mergeCell ref="CG86:CG87"/>
    <mergeCell ref="CH86:CH87"/>
    <mergeCell ref="CI86:CI87"/>
    <mergeCell ref="CJ86:CJ87"/>
    <mergeCell ref="CE88:CE89"/>
    <mergeCell ref="CF88:CF89"/>
    <mergeCell ref="CG88:CG89"/>
    <mergeCell ref="CH88:CH89"/>
    <mergeCell ref="CI88:CI89"/>
    <mergeCell ref="CJ88:CJ89"/>
    <mergeCell ref="CF92:CF93"/>
    <mergeCell ref="CG92:CG93"/>
    <mergeCell ref="CH92:CH93"/>
    <mergeCell ref="CI92:CI93"/>
    <mergeCell ref="CJ92:CJ93"/>
    <mergeCell ref="CG90:CG91"/>
    <mergeCell ref="CH90:CH91"/>
    <mergeCell ref="CI90:CI91"/>
    <mergeCell ref="CJ90:CJ91"/>
    <mergeCell ref="CF96:CF97"/>
    <mergeCell ref="CG96:CG97"/>
    <mergeCell ref="CH96:CH97"/>
    <mergeCell ref="CI96:CI97"/>
    <mergeCell ref="CJ96:CJ97"/>
    <mergeCell ref="CJ104:CJ105"/>
    <mergeCell ref="CE90:CE91"/>
    <mergeCell ref="CF90:CF91"/>
    <mergeCell ref="CG94:CG95"/>
    <mergeCell ref="CH94:CH95"/>
    <mergeCell ref="CI94:CI95"/>
    <mergeCell ref="CE94:CE95"/>
    <mergeCell ref="CF94:CF95"/>
    <mergeCell ref="CE106:CE107"/>
    <mergeCell ref="CF106:CF107"/>
    <mergeCell ref="CG106:CG107"/>
    <mergeCell ref="CH106:CH107"/>
    <mergeCell ref="CI106:CI107"/>
    <mergeCell ref="CJ106:CJ107"/>
    <mergeCell ref="CG102:CG103"/>
    <mergeCell ref="CH102:CH103"/>
    <mergeCell ref="CI102:CI103"/>
    <mergeCell ref="CJ102:CJ103"/>
    <mergeCell ref="CE104:CE105"/>
    <mergeCell ref="CF104:CF105"/>
    <mergeCell ref="CG104:CG105"/>
    <mergeCell ref="CH104:CH105"/>
    <mergeCell ref="CI104:CI105"/>
    <mergeCell ref="CJ94:CJ95"/>
    <mergeCell ref="CG108:CG109"/>
    <mergeCell ref="CH108:CH109"/>
    <mergeCell ref="CI108:CI109"/>
    <mergeCell ref="CJ108:CJ109"/>
    <mergeCell ref="CI112:CI113"/>
    <mergeCell ref="CJ112:CJ113"/>
    <mergeCell ref="CE120:CE121"/>
    <mergeCell ref="CF120:CF121"/>
    <mergeCell ref="CG120:CG121"/>
    <mergeCell ref="CH120:CH121"/>
    <mergeCell ref="CI120:CI121"/>
    <mergeCell ref="CJ120:CJ121"/>
    <mergeCell ref="CE122:CE123"/>
    <mergeCell ref="CF122:CF123"/>
    <mergeCell ref="CG122:CG123"/>
    <mergeCell ref="CH122:CH123"/>
    <mergeCell ref="CI122:CI123"/>
    <mergeCell ref="CJ122:CJ123"/>
    <mergeCell ref="CF114:CF115"/>
    <mergeCell ref="CG114:CG115"/>
    <mergeCell ref="CH114:CH115"/>
    <mergeCell ref="CI114:CI115"/>
    <mergeCell ref="CJ114:CJ115"/>
    <mergeCell ref="CE112:CE113"/>
    <mergeCell ref="CF112:CF113"/>
    <mergeCell ref="CG112:CG113"/>
    <mergeCell ref="CH112:CH113"/>
    <mergeCell ref="CH132:CH133"/>
    <mergeCell ref="CI132:CI133"/>
    <mergeCell ref="CJ132:CJ133"/>
    <mergeCell ref="CE134:CE135"/>
    <mergeCell ref="CF134:CF135"/>
    <mergeCell ref="CG134:CG135"/>
    <mergeCell ref="CH134:CH135"/>
    <mergeCell ref="CI134:CI135"/>
    <mergeCell ref="CJ134:CJ135"/>
    <mergeCell ref="CC138:CC139"/>
    <mergeCell ref="CD138:CD139"/>
    <mergeCell ref="CE138:CE139"/>
    <mergeCell ref="CF138:CF139"/>
    <mergeCell ref="CG138:CG139"/>
    <mergeCell ref="CH138:CH139"/>
    <mergeCell ref="CI138:CI139"/>
    <mergeCell ref="CJ138:CJ139"/>
    <mergeCell ref="CC132:CC133"/>
    <mergeCell ref="CD132:CD133"/>
    <mergeCell ref="CC134:CC135"/>
    <mergeCell ref="CD134:CD135"/>
    <mergeCell ref="CE140:CE141"/>
    <mergeCell ref="CF140:CF141"/>
    <mergeCell ref="CG140:CG141"/>
    <mergeCell ref="CH140:CH141"/>
    <mergeCell ref="CI140:CI141"/>
    <mergeCell ref="CJ140:CJ141"/>
    <mergeCell ref="CE142:CE143"/>
    <mergeCell ref="CF142:CF143"/>
    <mergeCell ref="CG142:CG143"/>
    <mergeCell ref="CH142:CH143"/>
    <mergeCell ref="CI142:CI143"/>
    <mergeCell ref="CJ142:CJ143"/>
    <mergeCell ref="CE144:CE145"/>
    <mergeCell ref="CF144:CF145"/>
    <mergeCell ref="CG144:CG145"/>
    <mergeCell ref="CH144:CH145"/>
    <mergeCell ref="CI144:CI145"/>
    <mergeCell ref="CJ144:CJ145"/>
    <mergeCell ref="CF156:CF157"/>
    <mergeCell ref="CG156:CG157"/>
    <mergeCell ref="CH156:CH157"/>
    <mergeCell ref="CI156:CI157"/>
    <mergeCell ref="CJ156:CJ157"/>
    <mergeCell ref="CE158:CE159"/>
    <mergeCell ref="CF158:CF159"/>
    <mergeCell ref="CG158:CG159"/>
    <mergeCell ref="CH158:CH159"/>
    <mergeCell ref="CI158:CI159"/>
    <mergeCell ref="CJ158:CJ159"/>
    <mergeCell ref="CC162:CC163"/>
    <mergeCell ref="CD162:CD163"/>
    <mergeCell ref="CE162:CE163"/>
    <mergeCell ref="CF162:CF163"/>
    <mergeCell ref="CG162:CG163"/>
    <mergeCell ref="CH162:CH163"/>
    <mergeCell ref="CI162:CI163"/>
    <mergeCell ref="CJ162:CJ163"/>
    <mergeCell ref="CC156:CC157"/>
    <mergeCell ref="CD156:CD157"/>
    <mergeCell ref="CC158:CC159"/>
    <mergeCell ref="CD158:CD159"/>
    <mergeCell ref="CI186:CI187"/>
    <mergeCell ref="CJ186:CJ187"/>
    <mergeCell ref="CE164:CE165"/>
    <mergeCell ref="CF164:CF165"/>
    <mergeCell ref="CG164:CG165"/>
    <mergeCell ref="CH164:CH165"/>
    <mergeCell ref="CI164:CI165"/>
    <mergeCell ref="CJ164:CJ165"/>
    <mergeCell ref="CE166:CE167"/>
    <mergeCell ref="CF166:CF167"/>
    <mergeCell ref="CG166:CG167"/>
    <mergeCell ref="CH166:CH167"/>
    <mergeCell ref="CI166:CI167"/>
    <mergeCell ref="CJ166:CJ167"/>
    <mergeCell ref="CE168:CE169"/>
    <mergeCell ref="CF168:CF169"/>
    <mergeCell ref="CG168:CG169"/>
    <mergeCell ref="CH168:CH169"/>
    <mergeCell ref="CI168:CI169"/>
    <mergeCell ref="CJ168:CJ169"/>
    <mergeCell ref="CG174:CG175"/>
    <mergeCell ref="CH174:CH175"/>
    <mergeCell ref="CI174:CI175"/>
    <mergeCell ref="CJ174:CJ175"/>
    <mergeCell ref="CE176:CE177"/>
    <mergeCell ref="CF176:CF177"/>
    <mergeCell ref="CG176:CG177"/>
    <mergeCell ref="CI176:CI177"/>
    <mergeCell ref="CJ176:CJ177"/>
    <mergeCell ref="CH180:CH181"/>
    <mergeCell ref="CI180:CI181"/>
    <mergeCell ref="CJ180:CJ181"/>
    <mergeCell ref="CJ202:CJ203"/>
    <mergeCell ref="CE204:CE205"/>
    <mergeCell ref="CF204:CF205"/>
    <mergeCell ref="CG204:CG205"/>
    <mergeCell ref="CH204:CH205"/>
    <mergeCell ref="CI204:CI205"/>
    <mergeCell ref="CJ204:CJ205"/>
    <mergeCell ref="CG198:CG199"/>
    <mergeCell ref="CH198:CH199"/>
    <mergeCell ref="CI198:CI199"/>
    <mergeCell ref="CJ198:CJ199"/>
    <mergeCell ref="CG200:CG201"/>
    <mergeCell ref="CJ200:CJ201"/>
    <mergeCell ref="CU62:CW63"/>
    <mergeCell ref="CU64:CW65"/>
    <mergeCell ref="CU66:CW67"/>
    <mergeCell ref="CU68:CW69"/>
    <mergeCell ref="CU70:CW71"/>
    <mergeCell ref="CU72:CW73"/>
    <mergeCell ref="CU74:CW75"/>
    <mergeCell ref="CU76:CW77"/>
    <mergeCell ref="CU78:CW79"/>
    <mergeCell ref="CU80:CW81"/>
    <mergeCell ref="CU82:CW83"/>
    <mergeCell ref="CE194:CE195"/>
    <mergeCell ref="CF194:CF195"/>
    <mergeCell ref="CG194:CG195"/>
    <mergeCell ref="CH194:CH195"/>
    <mergeCell ref="CI194:CI195"/>
    <mergeCell ref="CJ194:CJ195"/>
    <mergeCell ref="CF180:CF181"/>
    <mergeCell ref="CG180:CG181"/>
    <mergeCell ref="CE186:CE187"/>
    <mergeCell ref="CF186:CF187"/>
    <mergeCell ref="CG186:CG187"/>
    <mergeCell ref="CH186:CH187"/>
    <mergeCell ref="CU114:CW115"/>
    <mergeCell ref="CU116:CW117"/>
    <mergeCell ref="CU118:CW119"/>
    <mergeCell ref="CU120:CW121"/>
    <mergeCell ref="CU122:CW123"/>
    <mergeCell ref="CU124:CW125"/>
    <mergeCell ref="CU126:CW127"/>
    <mergeCell ref="CU128:CW129"/>
    <mergeCell ref="CU130:CW131"/>
    <mergeCell ref="CU132:CW133"/>
    <mergeCell ref="CU134:CW135"/>
    <mergeCell ref="CJ206:CJ207"/>
    <mergeCell ref="CH216:CH217"/>
    <mergeCell ref="CI216:CI217"/>
    <mergeCell ref="CJ216:CJ217"/>
    <mergeCell ref="CU204:CW205"/>
    <mergeCell ref="CU136:CW137"/>
    <mergeCell ref="CU138:CW139"/>
    <mergeCell ref="CU140:CW141"/>
    <mergeCell ref="CU142:CW143"/>
    <mergeCell ref="CU144:CW145"/>
    <mergeCell ref="CU146:CW147"/>
    <mergeCell ref="CU148:CW149"/>
    <mergeCell ref="CU150:CW151"/>
    <mergeCell ref="CU152:CW153"/>
    <mergeCell ref="CK118:CK119"/>
    <mergeCell ref="CL118:CL119"/>
    <mergeCell ref="CM118:CM119"/>
    <mergeCell ref="CU15:CW15"/>
    <mergeCell ref="CU18:CW19"/>
    <mergeCell ref="CU20:CW21"/>
    <mergeCell ref="CU22:CW23"/>
    <mergeCell ref="CU24:CW25"/>
    <mergeCell ref="CU26:CW27"/>
    <mergeCell ref="CU28:CW29"/>
    <mergeCell ref="CU30:CW31"/>
    <mergeCell ref="CU32:CW33"/>
    <mergeCell ref="CU34:CW35"/>
    <mergeCell ref="CU36:CW37"/>
    <mergeCell ref="CU38:CW39"/>
    <mergeCell ref="CU40:CW41"/>
    <mergeCell ref="CU42:CW43"/>
    <mergeCell ref="CU44:CW45"/>
    <mergeCell ref="CU46:CW47"/>
    <mergeCell ref="CU60:CW61"/>
    <mergeCell ref="CR14:CZ14"/>
    <mergeCell ref="CU172:CW173"/>
    <mergeCell ref="CU174:CW175"/>
    <mergeCell ref="CU176:CW177"/>
    <mergeCell ref="CU178:CW179"/>
    <mergeCell ref="CU180:CW181"/>
    <mergeCell ref="CU182:CW183"/>
    <mergeCell ref="CU184:CW185"/>
    <mergeCell ref="CU186:CW187"/>
    <mergeCell ref="CU188:CW189"/>
    <mergeCell ref="CU190:CW191"/>
    <mergeCell ref="CU192:CW193"/>
    <mergeCell ref="CU194:CW195"/>
    <mergeCell ref="CU196:CW197"/>
    <mergeCell ref="CU198:CW199"/>
    <mergeCell ref="CU200:CW201"/>
    <mergeCell ref="CU202:CW203"/>
    <mergeCell ref="CU100:CW101"/>
    <mergeCell ref="CU154:CW155"/>
    <mergeCell ref="CU156:CW157"/>
    <mergeCell ref="CU158:CW159"/>
    <mergeCell ref="CU160:CW161"/>
    <mergeCell ref="CU162:CW163"/>
    <mergeCell ref="CU164:CW165"/>
    <mergeCell ref="CU166:CW167"/>
    <mergeCell ref="CU168:CW169"/>
    <mergeCell ref="CU102:CW103"/>
    <mergeCell ref="CU104:CW105"/>
    <mergeCell ref="CU106:CW107"/>
    <mergeCell ref="CU108:CW109"/>
    <mergeCell ref="CU110:CW111"/>
    <mergeCell ref="CU112:CW113"/>
    <mergeCell ref="CU96:CW97"/>
    <mergeCell ref="CU98:CW99"/>
    <mergeCell ref="CU84:CW85"/>
    <mergeCell ref="CU86:CW87"/>
    <mergeCell ref="CK40:CK41"/>
    <mergeCell ref="CO40:CO41"/>
    <mergeCell ref="CK34:CK35"/>
    <mergeCell ref="CK36:CK37"/>
    <mergeCell ref="CK38:CK39"/>
    <mergeCell ref="CK60:CK61"/>
    <mergeCell ref="CL60:CL61"/>
    <mergeCell ref="CK52:CK53"/>
    <mergeCell ref="CK54:CK55"/>
    <mergeCell ref="CM54:CM55"/>
    <mergeCell ref="CM48:CM49"/>
    <mergeCell ref="CN54:CN55"/>
    <mergeCell ref="CN56:CN57"/>
    <mergeCell ref="CN48:CN49"/>
    <mergeCell ref="CN52:CN53"/>
    <mergeCell ref="CM56:CM57"/>
    <mergeCell ref="CM50:CM51"/>
    <mergeCell ref="CM52:CM53"/>
    <mergeCell ref="CM94:CM95"/>
    <mergeCell ref="CN94:CN95"/>
    <mergeCell ref="CO94:CO95"/>
    <mergeCell ref="CP94:CP95"/>
    <mergeCell ref="CQ86:CQ87"/>
    <mergeCell ref="CR86:CR87"/>
    <mergeCell ref="CS86:CS87"/>
    <mergeCell ref="CT86:CT87"/>
    <mergeCell ref="CM86:CM87"/>
    <mergeCell ref="CN86:CN87"/>
    <mergeCell ref="CM32:CM33"/>
    <mergeCell ref="CM34:CM35"/>
    <mergeCell ref="CM36:CM37"/>
    <mergeCell ref="CM38:CM39"/>
    <mergeCell ref="CM40:CM41"/>
    <mergeCell ref="CP24:CP25"/>
    <mergeCell ref="CM24:CM25"/>
    <mergeCell ref="CM30:CM31"/>
    <mergeCell ref="CK24:CK25"/>
    <mergeCell ref="CL30:CL31"/>
    <mergeCell ref="CL42:CL43"/>
    <mergeCell ref="CL44:CL45"/>
    <mergeCell ref="CL46:CL47"/>
    <mergeCell ref="CK58:CK59"/>
    <mergeCell ref="CL58:CL59"/>
    <mergeCell ref="CM58:CM59"/>
    <mergeCell ref="CN58:CN59"/>
    <mergeCell ref="CK56:CK57"/>
    <mergeCell ref="CK50:CK51"/>
    <mergeCell ref="CL56:CL57"/>
    <mergeCell ref="CL48:CL49"/>
    <mergeCell ref="CL54:CL55"/>
    <mergeCell ref="CL50:CL51"/>
    <mergeCell ref="CL52:CL53"/>
    <mergeCell ref="CK42:CK43"/>
    <mergeCell ref="CK44:CK45"/>
    <mergeCell ref="CK46:CK47"/>
    <mergeCell ref="CK48:CK49"/>
    <mergeCell ref="CM44:CM45"/>
    <mergeCell ref="CO56:CO57"/>
    <mergeCell ref="CP56:CP57"/>
    <mergeCell ref="CO112:CO113"/>
    <mergeCell ref="CN102:CN103"/>
    <mergeCell ref="CO102:CO103"/>
    <mergeCell ref="CP102:CP103"/>
    <mergeCell ref="CO108:CO109"/>
    <mergeCell ref="CP108:CP109"/>
    <mergeCell ref="CP112:CP113"/>
    <mergeCell ref="CK116:CK117"/>
    <mergeCell ref="CL116:CL117"/>
    <mergeCell ref="CM116:CM117"/>
    <mergeCell ref="CN116:CN117"/>
    <mergeCell ref="CO116:CO117"/>
    <mergeCell ref="CP116:CP117"/>
    <mergeCell ref="CK114:CK115"/>
    <mergeCell ref="CL114:CL115"/>
    <mergeCell ref="CM114:CM115"/>
    <mergeCell ref="CN114:CN115"/>
    <mergeCell ref="CO114:CO115"/>
    <mergeCell ref="CP114:CP115"/>
    <mergeCell ref="CK102:CK103"/>
    <mergeCell ref="CL102:CL103"/>
    <mergeCell ref="CM102:CM103"/>
    <mergeCell ref="CN118:CN119"/>
    <mergeCell ref="CO118:CO119"/>
    <mergeCell ref="CP118:CP119"/>
    <mergeCell ref="CK126:CK127"/>
    <mergeCell ref="CL126:CL127"/>
    <mergeCell ref="CM126:CM127"/>
    <mergeCell ref="CK136:CK137"/>
    <mergeCell ref="CL136:CL137"/>
    <mergeCell ref="CM136:CM137"/>
    <mergeCell ref="CN136:CN137"/>
    <mergeCell ref="CO136:CO137"/>
    <mergeCell ref="CO128:CO129"/>
    <mergeCell ref="CP128:CP129"/>
    <mergeCell ref="CO132:CO133"/>
    <mergeCell ref="CP132:CP133"/>
    <mergeCell ref="CK140:CK141"/>
    <mergeCell ref="CL140:CL141"/>
    <mergeCell ref="CM140:CM141"/>
    <mergeCell ref="CN140:CN141"/>
    <mergeCell ref="CO140:CO141"/>
    <mergeCell ref="CP140:CP141"/>
    <mergeCell ref="CK142:CK143"/>
    <mergeCell ref="CL142:CL143"/>
    <mergeCell ref="CM142:CM143"/>
    <mergeCell ref="CN142:CN143"/>
    <mergeCell ref="CO142:CO143"/>
    <mergeCell ref="CP142:CP143"/>
    <mergeCell ref="CP136:CP137"/>
    <mergeCell ref="CK138:CK139"/>
    <mergeCell ref="CL138:CL139"/>
    <mergeCell ref="CM138:CM139"/>
    <mergeCell ref="CN138:CN139"/>
    <mergeCell ref="CO138:CO139"/>
    <mergeCell ref="CP138:CP139"/>
    <mergeCell ref="CK160:CK161"/>
    <mergeCell ref="CL160:CL161"/>
    <mergeCell ref="CM160:CM161"/>
    <mergeCell ref="CN160:CN161"/>
    <mergeCell ref="CO160:CO161"/>
    <mergeCell ref="CK164:CK165"/>
    <mergeCell ref="CL164:CL165"/>
    <mergeCell ref="CM164:CM165"/>
    <mergeCell ref="CN164:CN165"/>
    <mergeCell ref="CO164:CO165"/>
    <mergeCell ref="CP164:CP165"/>
    <mergeCell ref="CO152:CO153"/>
    <mergeCell ref="CP152:CP153"/>
    <mergeCell ref="CO156:CO157"/>
    <mergeCell ref="CP156:CP157"/>
    <mergeCell ref="CP160:CP161"/>
    <mergeCell ref="CK162:CK163"/>
    <mergeCell ref="CL162:CL163"/>
    <mergeCell ref="CM162:CM163"/>
    <mergeCell ref="CN162:CN163"/>
    <mergeCell ref="CO162:CO163"/>
    <mergeCell ref="CP162:CP163"/>
    <mergeCell ref="CM188:CM189"/>
    <mergeCell ref="CN188:CN189"/>
    <mergeCell ref="CO188:CO189"/>
    <mergeCell ref="CO200:CO201"/>
    <mergeCell ref="CO204:CO205"/>
    <mergeCell ref="CK166:CK167"/>
    <mergeCell ref="CL166:CL167"/>
    <mergeCell ref="CM166:CM167"/>
    <mergeCell ref="CN166:CN167"/>
    <mergeCell ref="CO166:CO167"/>
    <mergeCell ref="CP166:CP167"/>
    <mergeCell ref="CK174:CK175"/>
    <mergeCell ref="CL174:CL175"/>
    <mergeCell ref="CM174:CM175"/>
    <mergeCell ref="CK184:CK185"/>
    <mergeCell ref="CL184:CL185"/>
    <mergeCell ref="CM184:CM185"/>
    <mergeCell ref="CN184:CN185"/>
    <mergeCell ref="CO184:CO185"/>
    <mergeCell ref="CO176:CO177"/>
    <mergeCell ref="CP176:CP177"/>
    <mergeCell ref="CO180:CO181"/>
    <mergeCell ref="CP180:CP181"/>
    <mergeCell ref="CP184:CP185"/>
    <mergeCell ref="CP186:CP187"/>
    <mergeCell ref="CN198:CN199"/>
    <mergeCell ref="CO198:CO199"/>
    <mergeCell ref="CP198:CP199"/>
    <mergeCell ref="CN204:CN205"/>
    <mergeCell ref="CN174:CN175"/>
    <mergeCell ref="CO174:CO175"/>
    <mergeCell ref="CP174:CP175"/>
  </mergeCells>
  <phoneticPr fontId="2"/>
  <conditionalFormatting sqref="AB6:AC6 BH11 A18:B18 DA28:DV57 BQ12 X6:Y6 BN6 BJ4:BJ5 BW12 N18:O57 W11:AE12 AA6:AA7 W6:W7 AR18 T18 V18 AN18 AF18 AW18 Z18 AJ18 BD18 X18 AF20:BJ57 AB19 AB21:AE21 BJ7 A20:B20 A19 A22:B22 A21 A24:B24 A23 A26:B26 A25 A28:B28 A27 A30:B30 A29 A32:B32 A31 A34:B34 A33 A36:B36 A35 A38:B38 A37 A40:B40 A39 A42:B42 A41 A44:B44 A43 A46:B46 A45 A48:B48 A47 A50:B50 A49 A52:B52 A51 A54:B54 A53 A56:B56 A55 A57 BJ9 Q18:R21 T20:AA57 Q100:R101 T100:AA101 D18:J217 S18:S217 AB23:AE23 AB25:AE25 AB27:AE27 AB29:AE29 AB31:AE31 AB33:AE33 AB35:AE35 AB37:AE37 AB39:AE39 AB41:AE41 AB43:AE43 AB45:AE45 AB47:AE47 AB49:AE49 AB51:AE51 AB53:AE53 AB55:AE55 AB57:AE57 AB59:AE59 AB61:AE61 AB63:AE63 AB65:AE65 AB67:AE67 AB69:AE69 AB71:AE71 AB73:AE73 AB75:AE75 AB77:AE77 AB79:AE79 AB81:AE81 AB83:AE83 AB85:AE85 AB87:AE87 AB89:AE89 AB91:AE91 AB93:AE93 AB95:AE95 DA18:DK27">
    <cfRule type="expression" dxfId="432" priority="374" stopIfTrue="1">
      <formula>ISBLANK(A4)&lt;&gt;TRUE</formula>
    </cfRule>
  </conditionalFormatting>
  <conditionalFormatting sqref="W5:AD5">
    <cfRule type="expression" dxfId="431" priority="378" stopIfTrue="1">
      <formula>ISBLANK($W$5)&lt;&gt;TRUE</formula>
    </cfRule>
  </conditionalFormatting>
  <conditionalFormatting sqref="CQ12:CS12">
    <cfRule type="expression" dxfId="430" priority="380" stopIfTrue="1">
      <formula>ISBLANK($CQ$12)&lt;&gt;TRUE</formula>
    </cfRule>
  </conditionalFormatting>
  <conditionalFormatting sqref="CN12:CP12">
    <cfRule type="expression" dxfId="429" priority="386" stopIfTrue="1">
      <formula>ISBLANK($CN$12)&lt;&gt;TRUE</formula>
    </cfRule>
  </conditionalFormatting>
  <conditionalFormatting sqref="CT12:CV12">
    <cfRule type="expression" dxfId="428" priority="389" stopIfTrue="1">
      <formula>ISBLANK($CT$12)&lt;&gt;TRUE</formula>
    </cfRule>
  </conditionalFormatting>
  <conditionalFormatting sqref="CX18 CX20 CX22 CX24 CI8:CK8">
    <cfRule type="expression" dxfId="427" priority="372" stopIfTrue="1">
      <formula>ISBLANK(CI8)&lt;&gt;TRUE</formula>
    </cfRule>
  </conditionalFormatting>
  <conditionalFormatting sqref="P18:P57">
    <cfRule type="expression" dxfId="426" priority="371" stopIfTrue="1">
      <formula>ISBLANK(P18)&lt;&gt;TRUE</formula>
    </cfRule>
  </conditionalFormatting>
  <conditionalFormatting sqref="CK3">
    <cfRule type="expression" dxfId="425" priority="370" stopIfTrue="1">
      <formula>ISBLANK(CK3)&lt;&gt;TRUE</formula>
    </cfRule>
  </conditionalFormatting>
  <conditionalFormatting sqref="CS3">
    <cfRule type="expression" dxfId="424" priority="369" stopIfTrue="1">
      <formula>ISBLANK(CS3)&lt;&gt;TRUE</formula>
    </cfRule>
  </conditionalFormatting>
  <conditionalFormatting sqref="BJ2:CC3">
    <cfRule type="expression" dxfId="423" priority="368" stopIfTrue="1">
      <formula>ISBLANK(BJ2)&lt;&gt;TRUE</formula>
    </cfRule>
  </conditionalFormatting>
  <conditionalFormatting sqref="Q18:R19">
    <cfRule type="expression" dxfId="422" priority="339" stopIfTrue="1">
      <formula>ISBLANK(Q18)=TRUE</formula>
    </cfRule>
    <cfRule type="expression" dxfId="421" priority="340" stopIfTrue="1">
      <formula>COUNTIF(INDIRECT($EH$57),Q18)=0</formula>
    </cfRule>
  </conditionalFormatting>
  <conditionalFormatting sqref="Q20:R21">
    <cfRule type="expression" dxfId="420" priority="337" stopIfTrue="1">
      <formula>ISBLANK(Q20)=TRUE</formula>
    </cfRule>
    <cfRule type="expression" dxfId="419" priority="338" stopIfTrue="1">
      <formula>COUNTIF(INDIRECT($EH$57),Q20)=0</formula>
    </cfRule>
  </conditionalFormatting>
  <conditionalFormatting sqref="A58:B58 DA58:DV97 N58:O97 AR58 T58 V58 AN58 AF58 AW58 Z58 AJ58 AB97:AE97 BD58 X58 AF60:BJ97 A60:B60 A59 A62:B62 A61 A64:B64 A63 A66:B66 A65 A68:B68 A67 A70:B70 A69 A72:B72 A71 A74:B74 A73 A76:B76 A75 A78:B78 A77 A80:B80 A79 A82:B82 A81 A84:B84 A83 A86:B86 A85 A88:B88 A87 A90:B90 A89 A92:B92 A91 A94:B94 A93 A96:B96 A95 A97 T60:AA97">
    <cfRule type="expression" dxfId="418" priority="300" stopIfTrue="1">
      <formula>ISBLANK(A58)&lt;&gt;TRUE</formula>
    </cfRule>
  </conditionalFormatting>
  <conditionalFormatting sqref="P58:P97">
    <cfRule type="expression" dxfId="417" priority="298" stopIfTrue="1">
      <formula>ISBLANK(P58)&lt;&gt;TRUE</formula>
    </cfRule>
  </conditionalFormatting>
  <conditionalFormatting sqref="T18:U97">
    <cfRule type="expression" dxfId="416" priority="237" stopIfTrue="1">
      <formula>AND(T18&lt;&gt;"",T18&lt;16)</formula>
    </cfRule>
  </conditionalFormatting>
  <conditionalFormatting sqref="V18:W97">
    <cfRule type="expression" dxfId="415" priority="236" stopIfTrue="1">
      <formula>AND(V18&lt;&gt;"",T18-V18&lt;16)</formula>
    </cfRule>
  </conditionalFormatting>
  <conditionalFormatting sqref="Q22:R97">
    <cfRule type="expression" dxfId="414" priority="235" stopIfTrue="1">
      <formula>ISBLANK(Q22)&lt;&gt;TRUE</formula>
    </cfRule>
  </conditionalFormatting>
  <conditionalFormatting sqref="Q22:R97">
    <cfRule type="expression" dxfId="413" priority="233" stopIfTrue="1">
      <formula>ISBLANK(Q22)=TRUE</formula>
    </cfRule>
    <cfRule type="expression" dxfId="412" priority="234" stopIfTrue="1">
      <formula>COUNTIF(INDIRECT($EH$57),Q22)=0</formula>
    </cfRule>
  </conditionalFormatting>
  <conditionalFormatting sqref="CX26">
    <cfRule type="expression" dxfId="411" priority="232" stopIfTrue="1">
      <formula>ISBLANK(CX26)&lt;&gt;TRUE</formula>
    </cfRule>
  </conditionalFormatting>
  <conditionalFormatting sqref="CX28">
    <cfRule type="expression" dxfId="410" priority="231" stopIfTrue="1">
      <formula>ISBLANK(CX28)&lt;&gt;TRUE</formula>
    </cfRule>
  </conditionalFormatting>
  <conditionalFormatting sqref="CX30">
    <cfRule type="expression" dxfId="409" priority="230" stopIfTrue="1">
      <formula>ISBLANK(CX30)&lt;&gt;TRUE</formula>
    </cfRule>
  </conditionalFormatting>
  <conditionalFormatting sqref="CX32">
    <cfRule type="expression" dxfId="408" priority="229" stopIfTrue="1">
      <formula>ISBLANK(CX32)&lt;&gt;TRUE</formula>
    </cfRule>
  </conditionalFormatting>
  <conditionalFormatting sqref="CX34">
    <cfRule type="expression" dxfId="407" priority="228" stopIfTrue="1">
      <formula>ISBLANK(CX34)&lt;&gt;TRUE</formula>
    </cfRule>
  </conditionalFormatting>
  <conditionalFormatting sqref="CX36">
    <cfRule type="expression" dxfId="406" priority="227" stopIfTrue="1">
      <formula>ISBLANK(CX36)&lt;&gt;TRUE</formula>
    </cfRule>
  </conditionalFormatting>
  <conditionalFormatting sqref="CX38">
    <cfRule type="expression" dxfId="405" priority="226" stopIfTrue="1">
      <formula>ISBLANK(CX38)&lt;&gt;TRUE</formula>
    </cfRule>
  </conditionalFormatting>
  <conditionalFormatting sqref="CX40">
    <cfRule type="expression" dxfId="404" priority="225" stopIfTrue="1">
      <formula>ISBLANK(CX40)&lt;&gt;TRUE</formula>
    </cfRule>
  </conditionalFormatting>
  <conditionalFormatting sqref="CX42">
    <cfRule type="expression" dxfId="403" priority="224" stopIfTrue="1">
      <formula>ISBLANK(CX42)&lt;&gt;TRUE</formula>
    </cfRule>
  </conditionalFormatting>
  <conditionalFormatting sqref="CX44">
    <cfRule type="expression" dxfId="402" priority="223" stopIfTrue="1">
      <formula>ISBLANK(CX44)&lt;&gt;TRUE</formula>
    </cfRule>
  </conditionalFormatting>
  <conditionalFormatting sqref="CX46">
    <cfRule type="expression" dxfId="401" priority="222" stopIfTrue="1">
      <formula>ISBLANK(CX46)&lt;&gt;TRUE</formula>
    </cfRule>
  </conditionalFormatting>
  <conditionalFormatting sqref="CX48">
    <cfRule type="expression" dxfId="400" priority="221" stopIfTrue="1">
      <formula>ISBLANK(CX48)&lt;&gt;TRUE</formula>
    </cfRule>
  </conditionalFormatting>
  <conditionalFormatting sqref="CX50">
    <cfRule type="expression" dxfId="399" priority="220" stopIfTrue="1">
      <formula>ISBLANK(CX50)&lt;&gt;TRUE</formula>
    </cfRule>
  </conditionalFormatting>
  <conditionalFormatting sqref="CX52">
    <cfRule type="expression" dxfId="398" priority="219" stopIfTrue="1">
      <formula>ISBLANK(CX52)&lt;&gt;TRUE</formula>
    </cfRule>
  </conditionalFormatting>
  <conditionalFormatting sqref="CX54">
    <cfRule type="expression" dxfId="397" priority="218" stopIfTrue="1">
      <formula>ISBLANK(CX54)&lt;&gt;TRUE</formula>
    </cfRule>
  </conditionalFormatting>
  <conditionalFormatting sqref="CX56">
    <cfRule type="expression" dxfId="396" priority="217" stopIfTrue="1">
      <formula>ISBLANK(CX56)&lt;&gt;TRUE</formula>
    </cfRule>
  </conditionalFormatting>
  <conditionalFormatting sqref="CX58">
    <cfRule type="expression" dxfId="395" priority="216" stopIfTrue="1">
      <formula>ISBLANK(CX58)&lt;&gt;TRUE</formula>
    </cfRule>
  </conditionalFormatting>
  <conditionalFormatting sqref="CX60">
    <cfRule type="expression" dxfId="394" priority="215" stopIfTrue="1">
      <formula>ISBLANK(CX60)&lt;&gt;TRUE</formula>
    </cfRule>
  </conditionalFormatting>
  <conditionalFormatting sqref="CX62">
    <cfRule type="expression" dxfId="393" priority="214" stopIfTrue="1">
      <formula>ISBLANK(CX62)&lt;&gt;TRUE</formula>
    </cfRule>
  </conditionalFormatting>
  <conditionalFormatting sqref="CX64">
    <cfRule type="expression" dxfId="392" priority="213" stopIfTrue="1">
      <formula>ISBLANK(CX64)&lt;&gt;TRUE</formula>
    </cfRule>
  </conditionalFormatting>
  <conditionalFormatting sqref="CX66">
    <cfRule type="expression" dxfId="391" priority="212" stopIfTrue="1">
      <formula>ISBLANK(CX66)&lt;&gt;TRUE</formula>
    </cfRule>
  </conditionalFormatting>
  <conditionalFormatting sqref="CX68">
    <cfRule type="expression" dxfId="390" priority="211" stopIfTrue="1">
      <formula>ISBLANK(CX68)&lt;&gt;TRUE</formula>
    </cfRule>
  </conditionalFormatting>
  <conditionalFormatting sqref="CX70">
    <cfRule type="expression" dxfId="389" priority="210" stopIfTrue="1">
      <formula>ISBLANK(CX70)&lt;&gt;TRUE</formula>
    </cfRule>
  </conditionalFormatting>
  <conditionalFormatting sqref="CX72">
    <cfRule type="expression" dxfId="388" priority="209" stopIfTrue="1">
      <formula>ISBLANK(CX72)&lt;&gt;TRUE</formula>
    </cfRule>
  </conditionalFormatting>
  <conditionalFormatting sqref="CX74">
    <cfRule type="expression" dxfId="387" priority="208" stopIfTrue="1">
      <formula>ISBLANK(CX74)&lt;&gt;TRUE</formula>
    </cfRule>
  </conditionalFormatting>
  <conditionalFormatting sqref="CX76">
    <cfRule type="expression" dxfId="386" priority="207" stopIfTrue="1">
      <formula>ISBLANK(CX76)&lt;&gt;TRUE</formula>
    </cfRule>
  </conditionalFormatting>
  <conditionalFormatting sqref="CX78">
    <cfRule type="expression" dxfId="385" priority="206" stopIfTrue="1">
      <formula>ISBLANK(CX78)&lt;&gt;TRUE</formula>
    </cfRule>
  </conditionalFormatting>
  <conditionalFormatting sqref="CX80">
    <cfRule type="expression" dxfId="384" priority="205" stopIfTrue="1">
      <formula>ISBLANK(CX80)&lt;&gt;TRUE</formula>
    </cfRule>
  </conditionalFormatting>
  <conditionalFormatting sqref="CX82">
    <cfRule type="expression" dxfId="383" priority="204" stopIfTrue="1">
      <formula>ISBLANK(CX82)&lt;&gt;TRUE</formula>
    </cfRule>
  </conditionalFormatting>
  <conditionalFormatting sqref="CX84">
    <cfRule type="expression" dxfId="382" priority="203" stopIfTrue="1">
      <formula>ISBLANK(CX84)&lt;&gt;TRUE</formula>
    </cfRule>
  </conditionalFormatting>
  <conditionalFormatting sqref="CX86">
    <cfRule type="expression" dxfId="381" priority="202" stopIfTrue="1">
      <formula>ISBLANK(CX86)&lt;&gt;TRUE</formula>
    </cfRule>
  </conditionalFormatting>
  <conditionalFormatting sqref="CX88">
    <cfRule type="expression" dxfId="380" priority="201" stopIfTrue="1">
      <formula>ISBLANK(CX88)&lt;&gt;TRUE</formula>
    </cfRule>
  </conditionalFormatting>
  <conditionalFormatting sqref="CX90">
    <cfRule type="expression" dxfId="379" priority="200" stopIfTrue="1">
      <formula>ISBLANK(CX90)&lt;&gt;TRUE</formula>
    </cfRule>
  </conditionalFormatting>
  <conditionalFormatting sqref="CX92">
    <cfRule type="expression" dxfId="378" priority="199" stopIfTrue="1">
      <formula>ISBLANK(CX92)&lt;&gt;TRUE</formula>
    </cfRule>
  </conditionalFormatting>
  <conditionalFormatting sqref="CX94">
    <cfRule type="expression" dxfId="377" priority="198" stopIfTrue="1">
      <formula>ISBLANK(CX94)&lt;&gt;TRUE</formula>
    </cfRule>
  </conditionalFormatting>
  <conditionalFormatting sqref="CX96">
    <cfRule type="expression" dxfId="376" priority="197" stopIfTrue="1">
      <formula>ISBLANK(CX96)&lt;&gt;TRUE</formula>
    </cfRule>
  </conditionalFormatting>
  <conditionalFormatting sqref="W9:Y9">
    <cfRule type="expression" dxfId="375" priority="196" stopIfTrue="1">
      <formula>ISBLANK(W9)&lt;&gt;TRUE</formula>
    </cfRule>
  </conditionalFormatting>
  <conditionalFormatting sqref="AA9:AC9">
    <cfRule type="expression" dxfId="374" priority="195" stopIfTrue="1">
      <formula>ISBLANK(AA9)&lt;&gt;TRUE</formula>
    </cfRule>
  </conditionalFormatting>
  <conditionalFormatting sqref="BJ10:CC10">
    <cfRule type="expression" dxfId="373" priority="194" stopIfTrue="1">
      <formula>ISBLANK(BJ10)&lt;&gt;TRUE</formula>
    </cfRule>
  </conditionalFormatting>
  <conditionalFormatting sqref="CE8:CH8">
    <cfRule type="expression" dxfId="372" priority="193" stopIfTrue="1">
      <formula>ISBLANK(CE8)&lt;&gt;TRUE</formula>
    </cfRule>
  </conditionalFormatting>
  <conditionalFormatting sqref="CL8:CO8">
    <cfRule type="expression" dxfId="371" priority="191" stopIfTrue="1">
      <formula>ISBLANK(CL8)&lt;&gt;TRUE</formula>
    </cfRule>
  </conditionalFormatting>
  <conditionalFormatting sqref="CQ8 CV8">
    <cfRule type="expression" dxfId="370" priority="182">
      <formula>ISBLANK(CQ8)&lt;&gt;TRUE</formula>
    </cfRule>
  </conditionalFormatting>
  <conditionalFormatting sqref="A98:B98 DA98:DV137 N98:O137 AR98 T98 V98 AN98 AF98 AW98 Z98 AJ98 BD98 X98 AF100:BJ137 AB99 AB101:AE101 A100:B100 A99 A102:B102 A101 A104:B104 A103 A106:B106 A105 A108:B108 A107 A110:B110 A109 A112:B112 A111 A114:B114 A113 A116:B116 A115 A118:B118 A117 A120:B120 A119 A122:B122 A121 A124:B124 A123 A126:B126 A125 A128:B128 A127 A130:B130 A129 A132:B132 A131 A134:B134 A133 A136:B136 A135 A137 Q98:R99 T102:AA137 AB103:AE103 AB105:AE105 AB107:AE107 AB109:AE109 AB111:AE111 AB113:AE113 AB115:AE115 AB117:AE117 AB119:AE119 AB121:AE121 AB123:AE123 AB125:AE125 AB127:AE127 AB129:AE129 AB131:AE131 AB133:AE133 AB135:AE135 AB137:AE137 AB139:AE139 AB141:AE141 AB143:AE143 AB145:AE145 AB147:AE147 AB149:AE149 AB151:AE151 AB153:AE153 AB155:AE155 AB157:AE157 AB159:AE159 AB161:AE161 AB163:AE163 AB165:AE165 AB167:AE167 AB169:AE169 AB171:AE171 AB173:AE173 AB175:AE175">
    <cfRule type="expression" dxfId="369" priority="181" stopIfTrue="1">
      <formula>ISBLANK(A98)&lt;&gt;TRUE</formula>
    </cfRule>
  </conditionalFormatting>
  <conditionalFormatting sqref="CX98 CX100 CX102 CX104">
    <cfRule type="expression" dxfId="368" priority="180" stopIfTrue="1">
      <formula>ISBLANK(CX98)&lt;&gt;TRUE</formula>
    </cfRule>
  </conditionalFormatting>
  <conditionalFormatting sqref="P98:P137">
    <cfRule type="expression" dxfId="367" priority="179" stopIfTrue="1">
      <formula>ISBLANK(P98)&lt;&gt;TRUE</formula>
    </cfRule>
  </conditionalFormatting>
  <conditionalFormatting sqref="Q98:R99">
    <cfRule type="expression" dxfId="366" priority="177" stopIfTrue="1">
      <formula>ISBLANK(Q98)=TRUE</formula>
    </cfRule>
    <cfRule type="expression" dxfId="365" priority="178" stopIfTrue="1">
      <formula>COUNTIF(INDIRECT($EH$57),Q98)=0</formula>
    </cfRule>
  </conditionalFormatting>
  <conditionalFormatting sqref="Q100:R101">
    <cfRule type="expression" dxfId="364" priority="175" stopIfTrue="1">
      <formula>ISBLANK(Q100)=TRUE</formula>
    </cfRule>
    <cfRule type="expression" dxfId="363" priority="176" stopIfTrue="1">
      <formula>COUNTIF(INDIRECT($EH$57),Q100)=0</formula>
    </cfRule>
  </conditionalFormatting>
  <conditionalFormatting sqref="A138:B138 DA138:DV177 N138:O177 AR138 T138 V138 AN138 AF138 AW138 Z138 AJ138 AB177:AE177 BD138 X138 AF140:BJ177 A140:B140 A139 A142:B142 A141 A144:B144 A143 A146:B146 A145 A148:B148 A147 A150:B150 A149 A152:B152 A151 A154:B154 A153 A156:B156 A155 A158:B158 A157 A160:B160 A159 A162:B162 A161 A164:B164 A163 A166:B166 A165 A168:B168 A167 A170:B170 A169 A172:B172 A171 A174:B174 A173 A176:B176 A175 A177 T140:AA177">
    <cfRule type="expression" dxfId="362" priority="174" stopIfTrue="1">
      <formula>ISBLANK(A138)&lt;&gt;TRUE</formula>
    </cfRule>
  </conditionalFormatting>
  <conditionalFormatting sqref="P138:P177">
    <cfRule type="expression" dxfId="361" priority="173" stopIfTrue="1">
      <formula>ISBLANK(P138)&lt;&gt;TRUE</formula>
    </cfRule>
  </conditionalFormatting>
  <conditionalFormatting sqref="T98:U177">
    <cfRule type="expression" dxfId="360" priority="172" stopIfTrue="1">
      <formula>AND(T98&lt;&gt;"",T98&lt;16)</formula>
    </cfRule>
  </conditionalFormatting>
  <conditionalFormatting sqref="V98:W177">
    <cfRule type="expression" dxfId="359" priority="171" stopIfTrue="1">
      <formula>AND(V98&lt;&gt;"",T98-V98&lt;16)</formula>
    </cfRule>
  </conditionalFormatting>
  <conditionalFormatting sqref="Q102:R177">
    <cfRule type="expression" dxfId="358" priority="170" stopIfTrue="1">
      <formula>ISBLANK(Q102)&lt;&gt;TRUE</formula>
    </cfRule>
  </conditionalFormatting>
  <conditionalFormatting sqref="Q102:R177">
    <cfRule type="expression" dxfId="357" priority="168" stopIfTrue="1">
      <formula>ISBLANK(Q102)=TRUE</formula>
    </cfRule>
    <cfRule type="expression" dxfId="356" priority="169" stopIfTrue="1">
      <formula>COUNTIF(INDIRECT($EH$57),Q102)=0</formula>
    </cfRule>
  </conditionalFormatting>
  <conditionalFormatting sqref="CX106">
    <cfRule type="expression" dxfId="355" priority="167" stopIfTrue="1">
      <formula>ISBLANK(CX106)&lt;&gt;TRUE</formula>
    </cfRule>
  </conditionalFormatting>
  <conditionalFormatting sqref="CX108">
    <cfRule type="expression" dxfId="354" priority="166" stopIfTrue="1">
      <formula>ISBLANK(CX108)&lt;&gt;TRUE</formula>
    </cfRule>
  </conditionalFormatting>
  <conditionalFormatting sqref="CX110">
    <cfRule type="expression" dxfId="353" priority="165" stopIfTrue="1">
      <formula>ISBLANK(CX110)&lt;&gt;TRUE</formula>
    </cfRule>
  </conditionalFormatting>
  <conditionalFormatting sqref="CX112">
    <cfRule type="expression" dxfId="352" priority="164" stopIfTrue="1">
      <formula>ISBLANK(CX112)&lt;&gt;TRUE</formula>
    </cfRule>
  </conditionalFormatting>
  <conditionalFormatting sqref="CX114">
    <cfRule type="expression" dxfId="351" priority="163" stopIfTrue="1">
      <formula>ISBLANK(CX114)&lt;&gt;TRUE</formula>
    </cfRule>
  </conditionalFormatting>
  <conditionalFormatting sqref="CX116">
    <cfRule type="expression" dxfId="350" priority="162" stopIfTrue="1">
      <formula>ISBLANK(CX116)&lt;&gt;TRUE</formula>
    </cfRule>
  </conditionalFormatting>
  <conditionalFormatting sqref="CX118">
    <cfRule type="expression" dxfId="349" priority="161" stopIfTrue="1">
      <formula>ISBLANK(CX118)&lt;&gt;TRUE</formula>
    </cfRule>
  </conditionalFormatting>
  <conditionalFormatting sqref="CX120">
    <cfRule type="expression" dxfId="348" priority="160" stopIfTrue="1">
      <formula>ISBLANK(CX120)&lt;&gt;TRUE</formula>
    </cfRule>
  </conditionalFormatting>
  <conditionalFormatting sqref="CX122">
    <cfRule type="expression" dxfId="347" priority="159" stopIfTrue="1">
      <formula>ISBLANK(CX122)&lt;&gt;TRUE</formula>
    </cfRule>
  </conditionalFormatting>
  <conditionalFormatting sqref="CX124">
    <cfRule type="expression" dxfId="346" priority="158" stopIfTrue="1">
      <formula>ISBLANK(CX124)&lt;&gt;TRUE</formula>
    </cfRule>
  </conditionalFormatting>
  <conditionalFormatting sqref="CX126">
    <cfRule type="expression" dxfId="345" priority="157" stopIfTrue="1">
      <formula>ISBLANK(CX126)&lt;&gt;TRUE</formula>
    </cfRule>
  </conditionalFormatting>
  <conditionalFormatting sqref="CX128">
    <cfRule type="expression" dxfId="344" priority="156" stopIfTrue="1">
      <formula>ISBLANK(CX128)&lt;&gt;TRUE</formula>
    </cfRule>
  </conditionalFormatting>
  <conditionalFormatting sqref="CX130">
    <cfRule type="expression" dxfId="343" priority="155" stopIfTrue="1">
      <formula>ISBLANK(CX130)&lt;&gt;TRUE</formula>
    </cfRule>
  </conditionalFormatting>
  <conditionalFormatting sqref="CX132">
    <cfRule type="expression" dxfId="342" priority="154" stopIfTrue="1">
      <formula>ISBLANK(CX132)&lt;&gt;TRUE</formula>
    </cfRule>
  </conditionalFormatting>
  <conditionalFormatting sqref="CX134">
    <cfRule type="expression" dxfId="341" priority="153" stopIfTrue="1">
      <formula>ISBLANK(CX134)&lt;&gt;TRUE</formula>
    </cfRule>
  </conditionalFormatting>
  <conditionalFormatting sqref="CX136">
    <cfRule type="expression" dxfId="340" priority="152" stopIfTrue="1">
      <formula>ISBLANK(CX136)&lt;&gt;TRUE</formula>
    </cfRule>
  </conditionalFormatting>
  <conditionalFormatting sqref="CX138">
    <cfRule type="expression" dxfId="339" priority="151" stopIfTrue="1">
      <formula>ISBLANK(CX138)&lt;&gt;TRUE</formula>
    </cfRule>
  </conditionalFormatting>
  <conditionalFormatting sqref="CX140">
    <cfRule type="expression" dxfId="338" priority="150" stopIfTrue="1">
      <formula>ISBLANK(CX140)&lt;&gt;TRUE</formula>
    </cfRule>
  </conditionalFormatting>
  <conditionalFormatting sqref="CX142">
    <cfRule type="expression" dxfId="337" priority="149" stopIfTrue="1">
      <formula>ISBLANK(CX142)&lt;&gt;TRUE</formula>
    </cfRule>
  </conditionalFormatting>
  <conditionalFormatting sqref="CX144">
    <cfRule type="expression" dxfId="336" priority="148" stopIfTrue="1">
      <formula>ISBLANK(CX144)&lt;&gt;TRUE</formula>
    </cfRule>
  </conditionalFormatting>
  <conditionalFormatting sqref="CX146">
    <cfRule type="expression" dxfId="335" priority="147" stopIfTrue="1">
      <formula>ISBLANK(CX146)&lt;&gt;TRUE</formula>
    </cfRule>
  </conditionalFormatting>
  <conditionalFormatting sqref="CX148">
    <cfRule type="expression" dxfId="334" priority="146" stopIfTrue="1">
      <formula>ISBLANK(CX148)&lt;&gt;TRUE</formula>
    </cfRule>
  </conditionalFormatting>
  <conditionalFormatting sqref="CX150">
    <cfRule type="expression" dxfId="333" priority="145" stopIfTrue="1">
      <formula>ISBLANK(CX150)&lt;&gt;TRUE</formula>
    </cfRule>
  </conditionalFormatting>
  <conditionalFormatting sqref="CX152">
    <cfRule type="expression" dxfId="332" priority="144" stopIfTrue="1">
      <formula>ISBLANK(CX152)&lt;&gt;TRUE</formula>
    </cfRule>
  </conditionalFormatting>
  <conditionalFormatting sqref="CX154">
    <cfRule type="expression" dxfId="331" priority="143" stopIfTrue="1">
      <formula>ISBLANK(CX154)&lt;&gt;TRUE</formula>
    </cfRule>
  </conditionalFormatting>
  <conditionalFormatting sqref="CX156">
    <cfRule type="expression" dxfId="330" priority="142" stopIfTrue="1">
      <formula>ISBLANK(CX156)&lt;&gt;TRUE</formula>
    </cfRule>
  </conditionalFormatting>
  <conditionalFormatting sqref="CX158">
    <cfRule type="expression" dxfId="329" priority="141" stopIfTrue="1">
      <formula>ISBLANK(CX158)&lt;&gt;TRUE</formula>
    </cfRule>
  </conditionalFormatting>
  <conditionalFormatting sqref="CX160">
    <cfRule type="expression" dxfId="328" priority="140" stopIfTrue="1">
      <formula>ISBLANK(CX160)&lt;&gt;TRUE</formula>
    </cfRule>
  </conditionalFormatting>
  <conditionalFormatting sqref="CX162">
    <cfRule type="expression" dxfId="327" priority="139" stopIfTrue="1">
      <formula>ISBLANK(CX162)&lt;&gt;TRUE</formula>
    </cfRule>
  </conditionalFormatting>
  <conditionalFormatting sqref="CX164">
    <cfRule type="expression" dxfId="326" priority="138" stopIfTrue="1">
      <formula>ISBLANK(CX164)&lt;&gt;TRUE</formula>
    </cfRule>
  </conditionalFormatting>
  <conditionalFormatting sqref="CX166">
    <cfRule type="expression" dxfId="325" priority="137" stopIfTrue="1">
      <formula>ISBLANK(CX166)&lt;&gt;TRUE</formula>
    </cfRule>
  </conditionalFormatting>
  <conditionalFormatting sqref="CX168">
    <cfRule type="expression" dxfId="324" priority="136" stopIfTrue="1">
      <formula>ISBLANK(CX168)&lt;&gt;TRUE</formula>
    </cfRule>
  </conditionalFormatting>
  <conditionalFormatting sqref="CX170">
    <cfRule type="expression" dxfId="323" priority="135" stopIfTrue="1">
      <formula>ISBLANK(CX170)&lt;&gt;TRUE</formula>
    </cfRule>
  </conditionalFormatting>
  <conditionalFormatting sqref="CX172">
    <cfRule type="expression" dxfId="322" priority="134" stopIfTrue="1">
      <formula>ISBLANK(CX172)&lt;&gt;TRUE</formula>
    </cfRule>
  </conditionalFormatting>
  <conditionalFormatting sqref="CX174">
    <cfRule type="expression" dxfId="321" priority="133" stopIfTrue="1">
      <formula>ISBLANK(CX174)&lt;&gt;TRUE</formula>
    </cfRule>
  </conditionalFormatting>
  <conditionalFormatting sqref="CX176">
    <cfRule type="expression" dxfId="320" priority="132" stopIfTrue="1">
      <formula>ISBLANK(CX176)&lt;&gt;TRUE</formula>
    </cfRule>
  </conditionalFormatting>
  <conditionalFormatting sqref="A178:B178 DA178:DV217 N178:O217 AR178 T178 V178 AN178 AF178 AW178 Z178 AJ178 AB217:AE217 BD178 X178 AF180:BJ217 AB179 A180:B180 A179 A182:B182 A181 A184:B184 A183 A186:B186 A185 A188:B188 A187 A190:B190 A189 A192:B192 A191 A194:B194 A193 A196:B196 A195 A198:B198 A197 A200:B200 A199 A202:B202 A201 A204:B204 A203 A206:B206 A205 A208:B208 A207 A210:B210 A209 A212:B212 A211 A214:B214 A213 A216:B216 A215 A217 T180:AA217 AB181 AB183 AB185 AB187 AB189 AB191 AB193 AB195 AB197 AB199 AB201 AB203 AB205 AB207 AB209 AB211 AB213 AB215">
    <cfRule type="expression" dxfId="319" priority="129" stopIfTrue="1">
      <formula>ISBLANK(A178)&lt;&gt;TRUE</formula>
    </cfRule>
  </conditionalFormatting>
  <conditionalFormatting sqref="P178:P217">
    <cfRule type="expression" dxfId="318" priority="128" stopIfTrue="1">
      <formula>ISBLANK(P178)&lt;&gt;TRUE</formula>
    </cfRule>
  </conditionalFormatting>
  <conditionalFormatting sqref="T178:U217">
    <cfRule type="expression" dxfId="317" priority="127" stopIfTrue="1">
      <formula>AND(T178&lt;&gt;"",T178&lt;16)</formula>
    </cfRule>
  </conditionalFormatting>
  <conditionalFormatting sqref="V178:W217">
    <cfRule type="expression" dxfId="316" priority="126" stopIfTrue="1">
      <formula>AND(V178&lt;&gt;"",T178-V178&lt;16)</formula>
    </cfRule>
  </conditionalFormatting>
  <conditionalFormatting sqref="Q178:R217">
    <cfRule type="expression" dxfId="315" priority="125" stopIfTrue="1">
      <formula>ISBLANK(Q178)&lt;&gt;TRUE</formula>
    </cfRule>
  </conditionalFormatting>
  <conditionalFormatting sqref="Q178:R217">
    <cfRule type="expression" dxfId="314" priority="123" stopIfTrue="1">
      <formula>ISBLANK(Q178)=TRUE</formula>
    </cfRule>
    <cfRule type="expression" dxfId="313" priority="124" stopIfTrue="1">
      <formula>COUNTIF(INDIRECT($EH$57),Q178)=0</formula>
    </cfRule>
  </conditionalFormatting>
  <conditionalFormatting sqref="CX178">
    <cfRule type="expression" dxfId="312" priority="122" stopIfTrue="1">
      <formula>ISBLANK(CX178)&lt;&gt;TRUE</formula>
    </cfRule>
  </conditionalFormatting>
  <conditionalFormatting sqref="CX180">
    <cfRule type="expression" dxfId="311" priority="121" stopIfTrue="1">
      <formula>ISBLANK(CX180)&lt;&gt;TRUE</formula>
    </cfRule>
  </conditionalFormatting>
  <conditionalFormatting sqref="CX182">
    <cfRule type="expression" dxfId="310" priority="120" stopIfTrue="1">
      <formula>ISBLANK(CX182)&lt;&gt;TRUE</formula>
    </cfRule>
  </conditionalFormatting>
  <conditionalFormatting sqref="CX184">
    <cfRule type="expression" dxfId="309" priority="119" stopIfTrue="1">
      <formula>ISBLANK(CX184)&lt;&gt;TRUE</formula>
    </cfRule>
  </conditionalFormatting>
  <conditionalFormatting sqref="CX186">
    <cfRule type="expression" dxfId="308" priority="118" stopIfTrue="1">
      <formula>ISBLANK(CX186)&lt;&gt;TRUE</formula>
    </cfRule>
  </conditionalFormatting>
  <conditionalFormatting sqref="CX188">
    <cfRule type="expression" dxfId="307" priority="117" stopIfTrue="1">
      <formula>ISBLANK(CX188)&lt;&gt;TRUE</formula>
    </cfRule>
  </conditionalFormatting>
  <conditionalFormatting sqref="CX190">
    <cfRule type="expression" dxfId="306" priority="116" stopIfTrue="1">
      <formula>ISBLANK(CX190)&lt;&gt;TRUE</formula>
    </cfRule>
  </conditionalFormatting>
  <conditionalFormatting sqref="CX192">
    <cfRule type="expression" dxfId="305" priority="115" stopIfTrue="1">
      <formula>ISBLANK(CX192)&lt;&gt;TRUE</formula>
    </cfRule>
  </conditionalFormatting>
  <conditionalFormatting sqref="CX194">
    <cfRule type="expression" dxfId="304" priority="114" stopIfTrue="1">
      <formula>ISBLANK(CX194)&lt;&gt;TRUE</formula>
    </cfRule>
  </conditionalFormatting>
  <conditionalFormatting sqref="CX196">
    <cfRule type="expression" dxfId="303" priority="113" stopIfTrue="1">
      <formula>ISBLANK(CX196)&lt;&gt;TRUE</formula>
    </cfRule>
  </conditionalFormatting>
  <conditionalFormatting sqref="CX198">
    <cfRule type="expression" dxfId="302" priority="112" stopIfTrue="1">
      <formula>ISBLANK(CX198)&lt;&gt;TRUE</formula>
    </cfRule>
  </conditionalFormatting>
  <conditionalFormatting sqref="CX200">
    <cfRule type="expression" dxfId="301" priority="111" stopIfTrue="1">
      <formula>ISBLANK(CX200)&lt;&gt;TRUE</formula>
    </cfRule>
  </conditionalFormatting>
  <conditionalFormatting sqref="CX202">
    <cfRule type="expression" dxfId="300" priority="110" stopIfTrue="1">
      <formula>ISBLANK(CX202)&lt;&gt;TRUE</formula>
    </cfRule>
  </conditionalFormatting>
  <conditionalFormatting sqref="CX204">
    <cfRule type="expression" dxfId="299" priority="109" stopIfTrue="1">
      <formula>ISBLANK(CX204)&lt;&gt;TRUE</formula>
    </cfRule>
  </conditionalFormatting>
  <conditionalFormatting sqref="CX206">
    <cfRule type="expression" dxfId="298" priority="108" stopIfTrue="1">
      <formula>ISBLANK(CX206)&lt;&gt;TRUE</formula>
    </cfRule>
  </conditionalFormatting>
  <conditionalFormatting sqref="CX208">
    <cfRule type="expression" dxfId="297" priority="107" stopIfTrue="1">
      <formula>ISBLANK(CX208)&lt;&gt;TRUE</formula>
    </cfRule>
  </conditionalFormatting>
  <conditionalFormatting sqref="CX210">
    <cfRule type="expression" dxfId="296" priority="106" stopIfTrue="1">
      <formula>ISBLANK(CX210)&lt;&gt;TRUE</formula>
    </cfRule>
  </conditionalFormatting>
  <conditionalFormatting sqref="CX212">
    <cfRule type="expression" dxfId="295" priority="105" stopIfTrue="1">
      <formula>ISBLANK(CX212)&lt;&gt;TRUE</formula>
    </cfRule>
  </conditionalFormatting>
  <conditionalFormatting sqref="CX214">
    <cfRule type="expression" dxfId="294" priority="104" stopIfTrue="1">
      <formula>ISBLANK(CX214)&lt;&gt;TRUE</formula>
    </cfRule>
  </conditionalFormatting>
  <conditionalFormatting sqref="CX216">
    <cfRule type="expression" dxfId="293" priority="103" stopIfTrue="1">
      <formula>ISBLANK(CX216)&lt;&gt;TRUE</formula>
    </cfRule>
  </conditionalFormatting>
  <conditionalFormatting sqref="CU18 CU20 CU22 CU24">
    <cfRule type="expression" dxfId="292" priority="98" stopIfTrue="1">
      <formula>ISBLANK(CU18)&lt;&gt;TRUE</formula>
    </cfRule>
  </conditionalFormatting>
  <conditionalFormatting sqref="CU26">
    <cfRule type="expression" dxfId="291" priority="97" stopIfTrue="1">
      <formula>ISBLANK(CU26)&lt;&gt;TRUE</formula>
    </cfRule>
  </conditionalFormatting>
  <conditionalFormatting sqref="CU28">
    <cfRule type="expression" dxfId="290" priority="96" stopIfTrue="1">
      <formula>ISBLANK(CU28)&lt;&gt;TRUE</formula>
    </cfRule>
  </conditionalFormatting>
  <conditionalFormatting sqref="CU30">
    <cfRule type="expression" dxfId="289" priority="95" stopIfTrue="1">
      <formula>ISBLANK(CU30)&lt;&gt;TRUE</formula>
    </cfRule>
  </conditionalFormatting>
  <conditionalFormatting sqref="CU32">
    <cfRule type="expression" dxfId="288" priority="94" stopIfTrue="1">
      <formula>ISBLANK(CU32)&lt;&gt;TRUE</formula>
    </cfRule>
  </conditionalFormatting>
  <conditionalFormatting sqref="CU34">
    <cfRule type="expression" dxfId="287" priority="93" stopIfTrue="1">
      <formula>ISBLANK(CU34)&lt;&gt;TRUE</formula>
    </cfRule>
  </conditionalFormatting>
  <conditionalFormatting sqref="CU36">
    <cfRule type="expression" dxfId="286" priority="92" stopIfTrue="1">
      <formula>ISBLANK(CU36)&lt;&gt;TRUE</formula>
    </cfRule>
  </conditionalFormatting>
  <conditionalFormatting sqref="CU38">
    <cfRule type="expression" dxfId="285" priority="91" stopIfTrue="1">
      <formula>ISBLANK(CU38)&lt;&gt;TRUE</formula>
    </cfRule>
  </conditionalFormatting>
  <conditionalFormatting sqref="CU40">
    <cfRule type="expression" dxfId="284" priority="90" stopIfTrue="1">
      <formula>ISBLANK(CU40)&lt;&gt;TRUE</formula>
    </cfRule>
  </conditionalFormatting>
  <conditionalFormatting sqref="CU42">
    <cfRule type="expression" dxfId="283" priority="89" stopIfTrue="1">
      <formula>ISBLANK(CU42)&lt;&gt;TRUE</formula>
    </cfRule>
  </conditionalFormatting>
  <conditionalFormatting sqref="CU44">
    <cfRule type="expression" dxfId="282" priority="88" stopIfTrue="1">
      <formula>ISBLANK(CU44)&lt;&gt;TRUE</formula>
    </cfRule>
  </conditionalFormatting>
  <conditionalFormatting sqref="CU46">
    <cfRule type="expression" dxfId="281" priority="87" stopIfTrue="1">
      <formula>ISBLANK(CU46)&lt;&gt;TRUE</formula>
    </cfRule>
  </conditionalFormatting>
  <conditionalFormatting sqref="CU48">
    <cfRule type="expression" dxfId="280" priority="86" stopIfTrue="1">
      <formula>ISBLANK(CU48)&lt;&gt;TRUE</formula>
    </cfRule>
  </conditionalFormatting>
  <conditionalFormatting sqref="CU50">
    <cfRule type="expression" dxfId="279" priority="85" stopIfTrue="1">
      <formula>ISBLANK(CU50)&lt;&gt;TRUE</formula>
    </cfRule>
  </conditionalFormatting>
  <conditionalFormatting sqref="CU52">
    <cfRule type="expression" dxfId="278" priority="84" stopIfTrue="1">
      <formula>ISBLANK(CU52)&lt;&gt;TRUE</formula>
    </cfRule>
  </conditionalFormatting>
  <conditionalFormatting sqref="CU54">
    <cfRule type="expression" dxfId="277" priority="83" stopIfTrue="1">
      <formula>ISBLANK(CU54)&lt;&gt;TRUE</formula>
    </cfRule>
  </conditionalFormatting>
  <conditionalFormatting sqref="CU56">
    <cfRule type="expression" dxfId="276" priority="82" stopIfTrue="1">
      <formula>ISBLANK(CU56)&lt;&gt;TRUE</formula>
    </cfRule>
  </conditionalFormatting>
  <conditionalFormatting sqref="CU58">
    <cfRule type="expression" dxfId="275" priority="81" stopIfTrue="1">
      <formula>ISBLANK(CU58)&lt;&gt;TRUE</formula>
    </cfRule>
  </conditionalFormatting>
  <conditionalFormatting sqref="CU60">
    <cfRule type="expression" dxfId="274" priority="80" stopIfTrue="1">
      <formula>ISBLANK(CU60)&lt;&gt;TRUE</formula>
    </cfRule>
  </conditionalFormatting>
  <conditionalFormatting sqref="CU62">
    <cfRule type="expression" dxfId="273" priority="79" stopIfTrue="1">
      <formula>ISBLANK(CU62)&lt;&gt;TRUE</formula>
    </cfRule>
  </conditionalFormatting>
  <conditionalFormatting sqref="CU64">
    <cfRule type="expression" dxfId="272" priority="78" stopIfTrue="1">
      <formula>ISBLANK(CU64)&lt;&gt;TRUE</formula>
    </cfRule>
  </conditionalFormatting>
  <conditionalFormatting sqref="CU66">
    <cfRule type="expression" dxfId="271" priority="77" stopIfTrue="1">
      <formula>ISBLANK(CU66)&lt;&gt;TRUE</formula>
    </cfRule>
  </conditionalFormatting>
  <conditionalFormatting sqref="CU68">
    <cfRule type="expression" dxfId="270" priority="76" stopIfTrue="1">
      <formula>ISBLANK(CU68)&lt;&gt;TRUE</formula>
    </cfRule>
  </conditionalFormatting>
  <conditionalFormatting sqref="CU70">
    <cfRule type="expression" dxfId="269" priority="75" stopIfTrue="1">
      <formula>ISBLANK(CU70)&lt;&gt;TRUE</formula>
    </cfRule>
  </conditionalFormatting>
  <conditionalFormatting sqref="CU72">
    <cfRule type="expression" dxfId="268" priority="74" stopIfTrue="1">
      <formula>ISBLANK(CU72)&lt;&gt;TRUE</formula>
    </cfRule>
  </conditionalFormatting>
  <conditionalFormatting sqref="CU74">
    <cfRule type="expression" dxfId="267" priority="73" stopIfTrue="1">
      <formula>ISBLANK(CU74)&lt;&gt;TRUE</formula>
    </cfRule>
  </conditionalFormatting>
  <conditionalFormatting sqref="CU76">
    <cfRule type="expression" dxfId="266" priority="72" stopIfTrue="1">
      <formula>ISBLANK(CU76)&lt;&gt;TRUE</formula>
    </cfRule>
  </conditionalFormatting>
  <conditionalFormatting sqref="CU78">
    <cfRule type="expression" dxfId="265" priority="71" stopIfTrue="1">
      <formula>ISBLANK(CU78)&lt;&gt;TRUE</formula>
    </cfRule>
  </conditionalFormatting>
  <conditionalFormatting sqref="CU80">
    <cfRule type="expression" dxfId="264" priority="70" stopIfTrue="1">
      <formula>ISBLANK(CU80)&lt;&gt;TRUE</formula>
    </cfRule>
  </conditionalFormatting>
  <conditionalFormatting sqref="CU82">
    <cfRule type="expression" dxfId="263" priority="69" stopIfTrue="1">
      <formula>ISBLANK(CU82)&lt;&gt;TRUE</formula>
    </cfRule>
  </conditionalFormatting>
  <conditionalFormatting sqref="CU84">
    <cfRule type="expression" dxfId="262" priority="68" stopIfTrue="1">
      <formula>ISBLANK(CU84)&lt;&gt;TRUE</formula>
    </cfRule>
  </conditionalFormatting>
  <conditionalFormatting sqref="CU86">
    <cfRule type="expression" dxfId="261" priority="67" stopIfTrue="1">
      <formula>ISBLANK(CU86)&lt;&gt;TRUE</formula>
    </cfRule>
  </conditionalFormatting>
  <conditionalFormatting sqref="CU88">
    <cfRule type="expression" dxfId="260" priority="66" stopIfTrue="1">
      <formula>ISBLANK(CU88)&lt;&gt;TRUE</formula>
    </cfRule>
  </conditionalFormatting>
  <conditionalFormatting sqref="CU90">
    <cfRule type="expression" dxfId="259" priority="65" stopIfTrue="1">
      <formula>ISBLANK(CU90)&lt;&gt;TRUE</formula>
    </cfRule>
  </conditionalFormatting>
  <conditionalFormatting sqref="CU92">
    <cfRule type="expression" dxfId="258" priority="64" stopIfTrue="1">
      <formula>ISBLANK(CU92)&lt;&gt;TRUE</formula>
    </cfRule>
  </conditionalFormatting>
  <conditionalFormatting sqref="CU94">
    <cfRule type="expression" dxfId="257" priority="63" stopIfTrue="1">
      <formula>ISBLANK(CU94)&lt;&gt;TRUE</formula>
    </cfRule>
  </conditionalFormatting>
  <conditionalFormatting sqref="CU96">
    <cfRule type="expression" dxfId="256" priority="62" stopIfTrue="1">
      <formula>ISBLANK(CU96)&lt;&gt;TRUE</formula>
    </cfRule>
  </conditionalFormatting>
  <conditionalFormatting sqref="CU98 CU100 CU102 CU104">
    <cfRule type="expression" dxfId="255" priority="61" stopIfTrue="1">
      <formula>ISBLANK(CU98)&lt;&gt;TRUE</formula>
    </cfRule>
  </conditionalFormatting>
  <conditionalFormatting sqref="CU106">
    <cfRule type="expression" dxfId="254" priority="60" stopIfTrue="1">
      <formula>ISBLANK(CU106)&lt;&gt;TRUE</formula>
    </cfRule>
  </conditionalFormatting>
  <conditionalFormatting sqref="CU108">
    <cfRule type="expression" dxfId="253" priority="59" stopIfTrue="1">
      <formula>ISBLANK(CU108)&lt;&gt;TRUE</formula>
    </cfRule>
  </conditionalFormatting>
  <conditionalFormatting sqref="CU110">
    <cfRule type="expression" dxfId="252" priority="58" stopIfTrue="1">
      <formula>ISBLANK(CU110)&lt;&gt;TRUE</formula>
    </cfRule>
  </conditionalFormatting>
  <conditionalFormatting sqref="CU112">
    <cfRule type="expression" dxfId="251" priority="57" stopIfTrue="1">
      <formula>ISBLANK(CU112)&lt;&gt;TRUE</formula>
    </cfRule>
  </conditionalFormatting>
  <conditionalFormatting sqref="CU114">
    <cfRule type="expression" dxfId="250" priority="56" stopIfTrue="1">
      <formula>ISBLANK(CU114)&lt;&gt;TRUE</formula>
    </cfRule>
  </conditionalFormatting>
  <conditionalFormatting sqref="CU116">
    <cfRule type="expression" dxfId="249" priority="55" stopIfTrue="1">
      <formula>ISBLANK(CU116)&lt;&gt;TRUE</formula>
    </cfRule>
  </conditionalFormatting>
  <conditionalFormatting sqref="CU118">
    <cfRule type="expression" dxfId="248" priority="54" stopIfTrue="1">
      <formula>ISBLANK(CU118)&lt;&gt;TRUE</formula>
    </cfRule>
  </conditionalFormatting>
  <conditionalFormatting sqref="CU120">
    <cfRule type="expression" dxfId="247" priority="53" stopIfTrue="1">
      <formula>ISBLANK(CU120)&lt;&gt;TRUE</formula>
    </cfRule>
  </conditionalFormatting>
  <conditionalFormatting sqref="CU122">
    <cfRule type="expression" dxfId="246" priority="52" stopIfTrue="1">
      <formula>ISBLANK(CU122)&lt;&gt;TRUE</formula>
    </cfRule>
  </conditionalFormatting>
  <conditionalFormatting sqref="CU124">
    <cfRule type="expression" dxfId="245" priority="51" stopIfTrue="1">
      <formula>ISBLANK(CU124)&lt;&gt;TRUE</formula>
    </cfRule>
  </conditionalFormatting>
  <conditionalFormatting sqref="CU126">
    <cfRule type="expression" dxfId="244" priority="50" stopIfTrue="1">
      <formula>ISBLANK(CU126)&lt;&gt;TRUE</formula>
    </cfRule>
  </conditionalFormatting>
  <conditionalFormatting sqref="CU128">
    <cfRule type="expression" dxfId="243" priority="49" stopIfTrue="1">
      <formula>ISBLANK(CU128)&lt;&gt;TRUE</formula>
    </cfRule>
  </conditionalFormatting>
  <conditionalFormatting sqref="CU130">
    <cfRule type="expression" dxfId="242" priority="48" stopIfTrue="1">
      <formula>ISBLANK(CU130)&lt;&gt;TRUE</formula>
    </cfRule>
  </conditionalFormatting>
  <conditionalFormatting sqref="CU132">
    <cfRule type="expression" dxfId="241" priority="47" stopIfTrue="1">
      <formula>ISBLANK(CU132)&lt;&gt;TRUE</formula>
    </cfRule>
  </conditionalFormatting>
  <conditionalFormatting sqref="CU134">
    <cfRule type="expression" dxfId="240" priority="46" stopIfTrue="1">
      <formula>ISBLANK(CU134)&lt;&gt;TRUE</formula>
    </cfRule>
  </conditionalFormatting>
  <conditionalFormatting sqref="CU136">
    <cfRule type="expression" dxfId="239" priority="45" stopIfTrue="1">
      <formula>ISBLANK(CU136)&lt;&gt;TRUE</formula>
    </cfRule>
  </conditionalFormatting>
  <conditionalFormatting sqref="CU138">
    <cfRule type="expression" dxfId="238" priority="44" stopIfTrue="1">
      <formula>ISBLANK(CU138)&lt;&gt;TRUE</formula>
    </cfRule>
  </conditionalFormatting>
  <conditionalFormatting sqref="CU140">
    <cfRule type="expression" dxfId="237" priority="43" stopIfTrue="1">
      <formula>ISBLANK(CU140)&lt;&gt;TRUE</formula>
    </cfRule>
  </conditionalFormatting>
  <conditionalFormatting sqref="CU142">
    <cfRule type="expression" dxfId="236" priority="42" stopIfTrue="1">
      <formula>ISBLANK(CU142)&lt;&gt;TRUE</formula>
    </cfRule>
  </conditionalFormatting>
  <conditionalFormatting sqref="CU144">
    <cfRule type="expression" dxfId="235" priority="41" stopIfTrue="1">
      <formula>ISBLANK(CU144)&lt;&gt;TRUE</formula>
    </cfRule>
  </conditionalFormatting>
  <conditionalFormatting sqref="CU146">
    <cfRule type="expression" dxfId="234" priority="40" stopIfTrue="1">
      <formula>ISBLANK(CU146)&lt;&gt;TRUE</formula>
    </cfRule>
  </conditionalFormatting>
  <conditionalFormatting sqref="CU148">
    <cfRule type="expression" dxfId="233" priority="39" stopIfTrue="1">
      <formula>ISBLANK(CU148)&lt;&gt;TRUE</formula>
    </cfRule>
  </conditionalFormatting>
  <conditionalFormatting sqref="CU150">
    <cfRule type="expression" dxfId="232" priority="38" stopIfTrue="1">
      <formula>ISBLANK(CU150)&lt;&gt;TRUE</formula>
    </cfRule>
  </conditionalFormatting>
  <conditionalFormatting sqref="CU152">
    <cfRule type="expression" dxfId="231" priority="37" stopIfTrue="1">
      <formula>ISBLANK(CU152)&lt;&gt;TRUE</formula>
    </cfRule>
  </conditionalFormatting>
  <conditionalFormatting sqref="CU154">
    <cfRule type="expression" dxfId="230" priority="36" stopIfTrue="1">
      <formula>ISBLANK(CU154)&lt;&gt;TRUE</formula>
    </cfRule>
  </conditionalFormatting>
  <conditionalFormatting sqref="CU156">
    <cfRule type="expression" dxfId="229" priority="35" stopIfTrue="1">
      <formula>ISBLANK(CU156)&lt;&gt;TRUE</formula>
    </cfRule>
  </conditionalFormatting>
  <conditionalFormatting sqref="CU158">
    <cfRule type="expression" dxfId="228" priority="34" stopIfTrue="1">
      <formula>ISBLANK(CU158)&lt;&gt;TRUE</formula>
    </cfRule>
  </conditionalFormatting>
  <conditionalFormatting sqref="CU160">
    <cfRule type="expression" dxfId="227" priority="33" stopIfTrue="1">
      <formula>ISBLANK(CU160)&lt;&gt;TRUE</formula>
    </cfRule>
  </conditionalFormatting>
  <conditionalFormatting sqref="CU162">
    <cfRule type="expression" dxfId="226" priority="32" stopIfTrue="1">
      <formula>ISBLANK(CU162)&lt;&gt;TRUE</formula>
    </cfRule>
  </conditionalFormatting>
  <conditionalFormatting sqref="CU164">
    <cfRule type="expression" dxfId="225" priority="31" stopIfTrue="1">
      <formula>ISBLANK(CU164)&lt;&gt;TRUE</formula>
    </cfRule>
  </conditionalFormatting>
  <conditionalFormatting sqref="CU166">
    <cfRule type="expression" dxfId="224" priority="30" stopIfTrue="1">
      <formula>ISBLANK(CU166)&lt;&gt;TRUE</formula>
    </cfRule>
  </conditionalFormatting>
  <conditionalFormatting sqref="CU168">
    <cfRule type="expression" dxfId="223" priority="29" stopIfTrue="1">
      <formula>ISBLANK(CU168)&lt;&gt;TRUE</formula>
    </cfRule>
  </conditionalFormatting>
  <conditionalFormatting sqref="CU170">
    <cfRule type="expression" dxfId="222" priority="28" stopIfTrue="1">
      <formula>ISBLANK(CU170)&lt;&gt;TRUE</formula>
    </cfRule>
  </conditionalFormatting>
  <conditionalFormatting sqref="CU172">
    <cfRule type="expression" dxfId="221" priority="27" stopIfTrue="1">
      <formula>ISBLANK(CU172)&lt;&gt;TRUE</formula>
    </cfRule>
  </conditionalFormatting>
  <conditionalFormatting sqref="CU174">
    <cfRule type="expression" dxfId="220" priority="26" stopIfTrue="1">
      <formula>ISBLANK(CU174)&lt;&gt;TRUE</formula>
    </cfRule>
  </conditionalFormatting>
  <conditionalFormatting sqref="CU176">
    <cfRule type="expression" dxfId="219" priority="25" stopIfTrue="1">
      <formula>ISBLANK(CU176)&lt;&gt;TRUE</formula>
    </cfRule>
  </conditionalFormatting>
  <conditionalFormatting sqref="CU178">
    <cfRule type="expression" dxfId="218" priority="24" stopIfTrue="1">
      <formula>ISBLANK(CU178)&lt;&gt;TRUE</formula>
    </cfRule>
  </conditionalFormatting>
  <conditionalFormatting sqref="CU180">
    <cfRule type="expression" dxfId="217" priority="23" stopIfTrue="1">
      <formula>ISBLANK(CU180)&lt;&gt;TRUE</formula>
    </cfRule>
  </conditionalFormatting>
  <conditionalFormatting sqref="CU182">
    <cfRule type="expression" dxfId="216" priority="22" stopIfTrue="1">
      <formula>ISBLANK(CU182)&lt;&gt;TRUE</formula>
    </cfRule>
  </conditionalFormatting>
  <conditionalFormatting sqref="CU184">
    <cfRule type="expression" dxfId="215" priority="21" stopIfTrue="1">
      <formula>ISBLANK(CU184)&lt;&gt;TRUE</formula>
    </cfRule>
  </conditionalFormatting>
  <conditionalFormatting sqref="CU186">
    <cfRule type="expression" dxfId="214" priority="20" stopIfTrue="1">
      <formula>ISBLANK(CU186)&lt;&gt;TRUE</formula>
    </cfRule>
  </conditionalFormatting>
  <conditionalFormatting sqref="CU188">
    <cfRule type="expression" dxfId="213" priority="19" stopIfTrue="1">
      <formula>ISBLANK(CU188)&lt;&gt;TRUE</formula>
    </cfRule>
  </conditionalFormatting>
  <conditionalFormatting sqref="CU190">
    <cfRule type="expression" dxfId="212" priority="18" stopIfTrue="1">
      <formula>ISBLANK(CU190)&lt;&gt;TRUE</formula>
    </cfRule>
  </conditionalFormatting>
  <conditionalFormatting sqref="CU192">
    <cfRule type="expression" dxfId="211" priority="17" stopIfTrue="1">
      <formula>ISBLANK(CU192)&lt;&gt;TRUE</formula>
    </cfRule>
  </conditionalFormatting>
  <conditionalFormatting sqref="CU194">
    <cfRule type="expression" dxfId="210" priority="16" stopIfTrue="1">
      <formula>ISBLANK(CU194)&lt;&gt;TRUE</formula>
    </cfRule>
  </conditionalFormatting>
  <conditionalFormatting sqref="CU196">
    <cfRule type="expression" dxfId="209" priority="15" stopIfTrue="1">
      <formula>ISBLANK(CU196)&lt;&gt;TRUE</formula>
    </cfRule>
  </conditionalFormatting>
  <conditionalFormatting sqref="CU198">
    <cfRule type="expression" dxfId="208" priority="14" stopIfTrue="1">
      <formula>ISBLANK(CU198)&lt;&gt;TRUE</formula>
    </cfRule>
  </conditionalFormatting>
  <conditionalFormatting sqref="CU200">
    <cfRule type="expression" dxfId="207" priority="13" stopIfTrue="1">
      <formula>ISBLANK(CU200)&lt;&gt;TRUE</formula>
    </cfRule>
  </conditionalFormatting>
  <conditionalFormatting sqref="CU202">
    <cfRule type="expression" dxfId="206" priority="12" stopIfTrue="1">
      <formula>ISBLANK(CU202)&lt;&gt;TRUE</formula>
    </cfRule>
  </conditionalFormatting>
  <conditionalFormatting sqref="CU204">
    <cfRule type="expression" dxfId="205" priority="11" stopIfTrue="1">
      <formula>ISBLANK(CU204)&lt;&gt;TRUE</formula>
    </cfRule>
  </conditionalFormatting>
  <conditionalFormatting sqref="CU206">
    <cfRule type="expression" dxfId="204" priority="10" stopIfTrue="1">
      <formula>ISBLANK(CU206)&lt;&gt;TRUE</formula>
    </cfRule>
  </conditionalFormatting>
  <conditionalFormatting sqref="CU208">
    <cfRule type="expression" dxfId="203" priority="9" stopIfTrue="1">
      <formula>ISBLANK(CU208)&lt;&gt;TRUE</formula>
    </cfRule>
  </conditionalFormatting>
  <conditionalFormatting sqref="CU210">
    <cfRule type="expression" dxfId="202" priority="8" stopIfTrue="1">
      <formula>ISBLANK(CU210)&lt;&gt;TRUE</formula>
    </cfRule>
  </conditionalFormatting>
  <conditionalFormatting sqref="CU212">
    <cfRule type="expression" dxfId="201" priority="7" stopIfTrue="1">
      <formula>ISBLANK(CU212)&lt;&gt;TRUE</formula>
    </cfRule>
  </conditionalFormatting>
  <conditionalFormatting sqref="CU214">
    <cfRule type="expression" dxfId="200" priority="6" stopIfTrue="1">
      <formula>ISBLANK(CU214)&lt;&gt;TRUE</formula>
    </cfRule>
  </conditionalFormatting>
  <conditionalFormatting sqref="CU216">
    <cfRule type="expression" dxfId="199" priority="5" stopIfTrue="1">
      <formula>ISBLANK(CU216)&lt;&gt;TRUE</formula>
    </cfRule>
  </conditionalFormatting>
  <conditionalFormatting sqref="CU18:CW217">
    <cfRule type="cellIs" dxfId="198" priority="4" operator="lessThan">
      <formula>$Z18</formula>
    </cfRule>
  </conditionalFormatting>
  <conditionalFormatting sqref="AB18:AE18 AB20:AE20 AB96:AE96 AB98:AE98 AB100:AE100 AB176:AE176 AB178:AE178 AB180:AE180 AB216:AE216 AB22:AE22 AB24:AE24 AB26:AE26 AB28:AE28 AB30:AE30 AB32:AE32 AB34:AE34 AB36:AE36 AB38:AE38 AB40:AE40 AB42:AE42 AB44:AE44 AB46:AE46 AB48:AE48 AB50:AE50 AB52:AE52 AB54:AE54 AB56:AE56 AB58:AE58 AB60:AE60 AB62:AE62 AB64:AE64 AB66:AE66 AB68:AE68 AB70:AE70 AB72:AE72 AB74:AE74 AB76:AE76 AB78:AE78 AB80:AE80 AB82:AE82 AB84:AE84 AB86:AE86 AB88:AE88 AB90:AE90 AB92:AE92 AB94:AE94 AB102:AE102 AB104:AE104 AB106:AE106 AB108:AE108 AB110:AE110 AB112:AE112 AB114:AE114 AB116:AE116 AB118:AE118 AB120:AE120 AB122:AE122 AB124:AE124 AB126:AE126 AB128:AE128 AB130:AE130 AB132:AE132 AB134:AE134 AB136:AE136 AB138:AE138 AB140:AE140 AB142:AE142 AB144:AE144 AB146:AE146 AB148:AE148 AB150:AE150 AB152:AE152 AB154:AE154 AB156:AE156 AB158:AE158 AB160:AE160 AB162:AE162 AB164:AE164 AB166:AE166 AB168:AE168 AB170:AE170 AB172:AE172 AB174:AE174 AB182:AE182 AB184:AE184 AB186:AE186 AB188:AE188 AB190:AE190 AB192:AE192 AB194:AE194 AB196:AE196 AB198:AE198 AB200:AE200 AB202:AE202 AB204:AE204 AB206:AE206 AB208:AE208 AB210:AE210 AB212:AE212 AB214:AE214">
    <cfRule type="expression" dxfId="197" priority="479" stopIfTrue="1">
      <formula>ISBLANK($AB18)&lt;&gt;TRUE</formula>
    </cfRule>
    <cfRule type="expression" dxfId="196" priority="480" stopIfTrue="1">
      <formula>AND($N18&gt;=6, $N18&lt;=7, $O18&gt;=3, $O18&lt;=4)=TRUE</formula>
    </cfRule>
  </conditionalFormatting>
  <conditionalFormatting sqref="DL18:DP27">
    <cfRule type="expression" dxfId="195" priority="3" stopIfTrue="1">
      <formula>ISBLANK(DL18)&lt;&gt;TRUE</formula>
    </cfRule>
  </conditionalFormatting>
  <conditionalFormatting sqref="DQ18:DQ27">
    <cfRule type="expression" dxfId="194" priority="2" stopIfTrue="1">
      <formula>ISBLANK(DQ18)&lt;&gt;TRUE</formula>
    </cfRule>
  </conditionalFormatting>
  <conditionalFormatting sqref="DR18:DV27">
    <cfRule type="expression" dxfId="193" priority="1" stopIfTrue="1">
      <formula>ISBLANK(DR18)&lt;&gt;TRUE</formula>
    </cfRule>
  </conditionalFormatting>
  <dataValidations count="30">
    <dataValidation type="whole" allowBlank="1" showInputMessage="1" showErrorMessage="1" sqref="V20:W57 V18 V58 V60:W97 V100:W137 V98 V138 V140:W177 V178 V180:W217">
      <formula1>0</formula1>
      <formula2>99</formula2>
    </dataValidation>
    <dataValidation type="decimal" allowBlank="1" showInputMessage="1" showErrorMessage="1" sqref="AB97:AE97 AB19:AE19 AB23:AE23 AB25:AE25 AB27:AE27 AB29:AE29 AB31:AE31 AB33:AE33 AB35:AE35 AB37:AE37 AB39:AE39 AB41:AE41 AB43:AE43 AB45:AE45 AB47:AE47 AB49:AE49 AB51:AE51 AB53:AE53 AF18:AQ217 AB217:AE217 AB141:AE141 AB143:AE143 AB145:AE145 AB147:AE147 AB149:AE149 AB151:AE151 AB153:AE153 AB155:AE155 AB157:AE157 AB159:AE159 AB161:AE161 AB163:AE163 AB165:AE165 AB167:AE167 AB169:AE169 AB171:AE171 AB173:AE173 AB175:AE175 AB179:AE179 AB21:AE21 AB177:AE177 AB101:AE101 AB99:AE99 AB55:AE55 AB57:AE57 AB59:AE59 AB61:AE61 AB63:AE63 AB65:AE65 AB67:AE67 AB69:AE69 AB71:AE71 AB73:AE73 AB75:AE75 AB77:AE77 AB79:AE79 AB81:AE81 AB83:AE83 AB85:AE85 AB87:AE87 AB89:AE89 AB91:AE91 AB93:AE93 AB95:AE95 AB103:AE103 AB105:AE105 AB107:AE107 AB109:AE109 AB111:AE111 AB113:AE113 AB115:AE115 AB117:AE117 AB119:AE119 AB121:AE121 AB123:AE123 AB125:AE125 AB127:AE127 AB129:AE129 AB131:AE131 AB133:AE133 AB135:AE135 AB137:AE137 AB139:AE139 AB181:AE181 AB183:AE183 AB185:AE185 AB187:AE187 AB189:AE189 AB191:AE191 AB193:AE193 AB195:AE195 AB197:AE197 AB199:AE199 AB201:AE201 AB203:AE203 AB205:AE205 AB207:AE207 AB209:AE209 AB211:AE211 AB213:AE213 AB215:AE215">
      <formula1>0</formula1>
      <formula2>999.9</formula2>
    </dataValidation>
    <dataValidation type="whole" allowBlank="1" showInputMessage="1" showErrorMessage="1" sqref="AR20:AV57 AR18 DA18:DE217 AR178 AR60:AV97 AR58 AR140:AV177 AR100:AV137 AR98 AR138 DL18:DP217 AR180:AV217 DR18:DV217">
      <formula1>0</formula1>
      <formula2>99999</formula2>
    </dataValidation>
    <dataValidation type="whole" allowBlank="1" showInputMessage="1" showErrorMessage="1" sqref="AW18:BJ217">
      <formula1>0</formula1>
      <formula2>9999999</formula2>
    </dataValidation>
    <dataValidation type="whole" allowBlank="1" showInputMessage="1" showErrorMessage="1" sqref="DG18:DJ217">
      <formula1>0</formula1>
      <formula2>9999</formula2>
    </dataValidation>
    <dataValidation type="list" allowBlank="1" showInputMessage="1" showErrorMessage="1" sqref="CQ12:CS12">
      <formula1>"1,2"</formula1>
    </dataValidation>
    <dataValidation imeMode="on" allowBlank="1" showInputMessage="1" showErrorMessage="1" sqref="BJ4:BJ5 BJ7 AO11:BA12 AO9:AX10 AO7:AW8 BJ9"/>
    <dataValidation type="whole" allowBlank="1" showInputMessage="1" showErrorMessage="1" errorTitle="エラー" error="６桁までしか入力できません" sqref="BW12">
      <formula1>0</formula1>
      <formula2>999999</formula2>
    </dataValidation>
    <dataValidation type="list" allowBlank="1" showInputMessage="1" showErrorMessage="1" sqref="X18:AA217">
      <formula1>"0,1,2,3,4,5,6,7,8,9,10,11,12,13,14,15,16,17,18,19,20,21,22,23,24,25,26,27,28,29,30,31"</formula1>
    </dataValidation>
    <dataValidation type="list" allowBlank="1" showInputMessage="1" showErrorMessage="1" sqref="AA6:AC9">
      <formula1>"1,2,3,4,5,6,7,8,9,10,11,12,13,14,15,16,17,18,19,20,21,22,23,24,25,26,27,28,29,30,31"</formula1>
    </dataValidation>
    <dataValidation type="list" allowBlank="1" showInputMessage="1" showErrorMessage="1" sqref="W9">
      <formula1>"9,10,11,12"</formula1>
    </dataValidation>
    <dataValidation type="list" allowBlank="1" showInputMessage="1" showErrorMessage="1" sqref="W6:Y6">
      <formula1>INDIRECT($EH$58)</formula1>
    </dataValidation>
    <dataValidation type="list" allowBlank="1" showInputMessage="1" showErrorMessage="1" sqref="P18:P217 CT12:CV12">
      <formula1>"0,1,2"</formula1>
    </dataValidation>
    <dataValidation type="list" allowBlank="1" showInputMessage="1" showErrorMessage="1" sqref="W5:AD5">
      <formula1>"9,10"</formula1>
    </dataValidation>
    <dataValidation type="list" allowBlank="1" showInputMessage="1" showErrorMessage="1" sqref="CN12:CP12">
      <formula1>"1,2,3,4,5,6,7,8,9"</formula1>
    </dataValidation>
    <dataValidation type="list" allowBlank="1" showInputMessage="1" showErrorMessage="1" sqref="Q18:R217">
      <formula1>INDIRECT($EH$57)</formula1>
    </dataValidation>
    <dataValidation type="list" allowBlank="1" showInputMessage="1" showErrorMessage="1" sqref="N18:N217 DK18:DK217">
      <formula1>"0,1,2,3,4,5,6,7,8"</formula1>
    </dataValidation>
    <dataValidation type="list" allowBlank="1" showInputMessage="1" showErrorMessage="1" sqref="O18:O217">
      <formula1>"1,2,3,4,5,6"</formula1>
    </dataValidation>
    <dataValidation type="list" allowBlank="1" showInputMessage="1" showErrorMessage="1" sqref="BQ12:BT12">
      <formula1>",特－26,特－27,特－28,特－29,特－30,特－31,特－1,特－2,特－3,特－4,特－5,般－26,般－27,般－28,般－29,般－30,般－31,般－1,般－2,般－3,般－4,般－5"</formula1>
    </dataValidation>
    <dataValidation type="list" allowBlank="1" showInputMessage="1" showErrorMessage="1" sqref="DQ18:DQ217 DF18:DF217">
      <formula1>"0,1,2,3"</formula1>
    </dataValidation>
    <dataValidation type="decimal" allowBlank="1" showInputMessage="1" showErrorMessage="1" sqref="CU18:CW217">
      <formula1>0</formula1>
      <formula2>99.9</formula2>
    </dataValidation>
    <dataValidation type="whole" operator="greaterThanOrEqual" allowBlank="1" showInputMessage="1" showErrorMessage="1" sqref="T18:U217">
      <formula1>0</formula1>
    </dataValidation>
    <dataValidation type="custom" allowBlank="1" showInputMessage="1" showErrorMessage="1" error="月給制かつ変形労働時間制の場合以外は入力しないでください" sqref="AB18:AE18 AB216:AE216 AB142:AE142 AB144:AE144 AB146:AE146 AB148:AE148 AB150:AE150 AB152:AE152 AB154:AE154 AB156:AE156 AB158:AE158 AB160:AE160 AB162:AE162 AB164:AE164 AB166:AE166 AB168:AE168 AB170:AE170 AB172:AE172 AB174:AE174 AB180:AE180 AB178:AE178 AB176:AE176 AB22:AE22 AB24:AE24 AB26:AE26 AB28:AE28 AB30:AE30 AB32:AE32 AB34:AE34 AB36:AE36 AB38:AE38 AB40:AE40 AB42:AE42 AB44:AE44 AB46:AE46 AB48:AE48 AB50:AE50 AB52:AE52 AB54:AE54 AB56:AE56 AB58:AE58 AB60:AE60 AB62:AE62 AB64:AE64 AB66:AE66 AB68:AE68 AB70:AE70 AB72:AE72 AB74:AE74 AB76:AE76 AB78:AE78 AB80:AE80 AB82:AE82 AB84:AE84 AB86:AE86 AB88:AE88 AB90:AE90 AB92:AE92 AB94:AE94 AB100:AE100 AB98:AE98 AB96:AE96 AB20:AE20 AB102:AE102 AB104:AE104 AB106:AE106 AB108:AE108 AB110:AE110 AB112:AE112 AB114:AE114 AB116:AE116 AB118:AE118 AB120:AE120 AB122:AE122 AB124:AE124 AB126:AE126 AB128:AE128 AB130:AE130 AB132:AE132 AB134:AE134 AB136:AE136 AB138:AE138 AB140:AE140 AB182:AE182 AB184:AE184 AB186:AE186 AB188:AE188 AB190:AE190 AB192:AE192 AB194:AE194 AB196:AE196 AB198:AE198 AB200:AE200 AB202:AE202 AB204:AE204 AB206:AE206 AB208:AE208 AB210:AE210 AB212:AE212 AB214:AE214">
      <formula1>AND(OR($N18=6, $N18=7), OR($O18=3, $O18=4))=TRUE</formula1>
    </dataValidation>
    <dataValidation type="list" allowBlank="1" showInputMessage="1" showErrorMessage="1" sqref="CV8 CQ8">
      <formula1>"0:作成していない,1:内訳明示なし,2:内訳明示あり"</formula1>
    </dataValidation>
    <dataValidation type="whole" allowBlank="1" showInputMessage="1" showErrorMessage="1" sqref="CX18:CZ217">
      <formula1>0</formula1>
      <formula2>366</formula2>
    </dataValidation>
    <dataValidation type="list" allowBlank="1" showInputMessage="1" showErrorMessage="1" sqref="BH11:BN12">
      <formula1>$EJ$1:$EJ$63</formula1>
    </dataValidation>
    <dataValidation type="list" allowBlank="1" showInputMessage="1" showErrorMessage="1" sqref="S18:S217">
      <formula1>"1,2,3"</formula1>
    </dataValidation>
    <dataValidation type="list" allowBlank="1" showInputMessage="1" showErrorMessage="1" sqref="CE8:CO8">
      <formula1>"1,0"</formula1>
    </dataValidation>
    <dataValidation type="list" allowBlank="1" showInputMessage="1" showErrorMessage="1" sqref="W11:AE12">
      <formula1>$EK$1:$EK$13</formula1>
    </dataValidation>
    <dataValidation type="list" allowBlank="1" showInputMessage="1" showErrorMessage="1" sqref="EK1">
      <formula1>"　"</formula1>
    </dataValidation>
  </dataValidations>
  <pageMargins left="0.19685039370078741" right="0.19685039370078741" top="0.35433070866141736" bottom="0.27559055118110237" header="0.35433070866141736" footer="0.19685039370078741"/>
  <pageSetup paperSize="8" scale="96" orientation="landscape" blackAndWhite="1" verticalDpi="300" r:id="rId1"/>
  <headerFooter alignWithMargins="0"/>
  <ignoredErrors>
    <ignoredError sqref="T17"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50"/>
    <pageSetUpPr fitToPage="1"/>
  </sheetPr>
  <dimension ref="A1:EX149"/>
  <sheetViews>
    <sheetView zoomScale="80" zoomScaleNormal="80" workbookViewId="0">
      <pane xSplit="17" ySplit="14" topLeftCell="R15" activePane="bottomRight" state="frozen"/>
      <selection activeCell="E3" sqref="E3"/>
      <selection pane="topRight" activeCell="E3" sqref="E3"/>
      <selection pane="bottomLeft" activeCell="E3" sqref="E3"/>
      <selection pane="bottomRight" activeCell="R15" sqref="R15"/>
    </sheetView>
  </sheetViews>
  <sheetFormatPr defaultColWidth="3.875" defaultRowHeight="56.25" customHeight="1"/>
  <cols>
    <col min="1" max="15" width="1.875" style="94" customWidth="1"/>
    <col min="16" max="17" width="2.5" style="94" customWidth="1"/>
    <col min="18" max="25" width="15.625" style="94" customWidth="1"/>
    <col min="26" max="26" width="2.125" style="94" hidden="1" customWidth="1"/>
    <col min="27" max="36" width="8.625" style="94" customWidth="1"/>
    <col min="37" max="37" width="15.875" style="94" customWidth="1"/>
    <col min="38" max="39" width="5.625" style="94" customWidth="1"/>
    <col min="40" max="47" width="7.625" style="94" customWidth="1"/>
    <col min="48" max="48" width="28.625" style="94" customWidth="1"/>
    <col min="49" max="49" width="8.125" style="94" hidden="1" customWidth="1"/>
    <col min="50" max="50" width="21.5" style="94" hidden="1" customWidth="1"/>
    <col min="51" max="51" width="9.625" style="453" hidden="1" customWidth="1"/>
    <col min="52" max="52" width="4.5" style="453" customWidth="1"/>
    <col min="53" max="53" width="11.875" style="453" customWidth="1"/>
    <col min="54" max="56" width="8.875" style="453" customWidth="1"/>
    <col min="57" max="57" width="14.125" style="453" customWidth="1"/>
    <col min="58" max="58" width="14.875" style="453" customWidth="1"/>
    <col min="59" max="59" width="9.875" style="453" customWidth="1"/>
    <col min="60" max="60" width="10.625" style="453" customWidth="1"/>
    <col min="61" max="61" width="16.25" style="453" customWidth="1"/>
    <col min="62" max="62" width="20.875" style="490" customWidth="1"/>
    <col min="63" max="67" width="15.5" style="490" bestFit="1" customWidth="1"/>
    <col min="68" max="69" width="15.5" style="490" customWidth="1"/>
    <col min="70" max="71" width="15.5" style="490" bestFit="1" customWidth="1"/>
    <col min="72" max="72" width="15.5" style="490" customWidth="1"/>
    <col min="73" max="73" width="3.875" style="490" customWidth="1"/>
    <col min="74" max="74" width="10.375" style="490" customWidth="1"/>
    <col min="75" max="75" width="9.5" style="490" customWidth="1"/>
    <col min="76" max="76" width="11" style="490" customWidth="1"/>
    <col min="77" max="77" width="29.375" style="490" bestFit="1" customWidth="1"/>
    <col min="78" max="78" width="24" style="490" bestFit="1" customWidth="1"/>
    <col min="79" max="79" width="3.875" style="490" customWidth="1"/>
    <col min="80" max="82" width="16.25" style="490" bestFit="1" customWidth="1"/>
    <col min="83" max="94" width="3.875" style="490" customWidth="1"/>
    <col min="95" max="111" width="3.875" style="490"/>
    <col min="112" max="112" width="18.75" style="490" bestFit="1" customWidth="1"/>
    <col min="113" max="113" width="4.25" style="490" customWidth="1"/>
    <col min="114" max="114" width="15.125" style="490" customWidth="1"/>
    <col min="115" max="150" width="3.875" style="490"/>
    <col min="151" max="154" width="3.875" style="472"/>
    <col min="155" max="16384" width="3.875" style="94"/>
  </cols>
  <sheetData>
    <row r="1" spans="1:154" s="163" customFormat="1" ht="12" customHeight="1">
      <c r="O1" s="164"/>
      <c r="P1" s="164"/>
      <c r="Q1" s="164"/>
      <c r="AF1" s="164"/>
      <c r="AH1" s="164"/>
      <c r="AJ1" s="164"/>
      <c r="AK1" s="164"/>
      <c r="AL1" s="164"/>
      <c r="AM1" s="164"/>
      <c r="AN1" s="164"/>
      <c r="AP1" s="165"/>
      <c r="AQ1" s="164"/>
      <c r="AR1" s="164"/>
      <c r="AS1" s="164"/>
      <c r="AT1" s="164"/>
      <c r="AU1" s="164"/>
      <c r="AV1" s="164"/>
      <c r="AW1" s="164"/>
      <c r="AX1" s="164"/>
      <c r="BJ1" s="866" t="s">
        <v>6</v>
      </c>
      <c r="BK1" s="866" t="s">
        <v>7</v>
      </c>
      <c r="BL1" s="866" t="s">
        <v>8</v>
      </c>
      <c r="BM1" s="866" t="s">
        <v>9</v>
      </c>
      <c r="BN1" s="866" t="s">
        <v>10</v>
      </c>
      <c r="BO1" s="866" t="s">
        <v>11</v>
      </c>
      <c r="BP1" s="866" t="s">
        <v>12</v>
      </c>
      <c r="BQ1" s="866" t="s">
        <v>13</v>
      </c>
      <c r="BR1" s="866" t="s">
        <v>14</v>
      </c>
      <c r="BS1" s="866" t="s">
        <v>15</v>
      </c>
      <c r="BT1" s="866" t="s">
        <v>16</v>
      </c>
      <c r="BU1" s="866" t="s">
        <v>17</v>
      </c>
      <c r="BV1" s="866" t="s">
        <v>18</v>
      </c>
      <c r="BW1" s="866" t="s">
        <v>19</v>
      </c>
      <c r="BX1" s="866" t="s">
        <v>20</v>
      </c>
      <c r="BY1" s="866" t="s">
        <v>21</v>
      </c>
      <c r="BZ1" s="866" t="s">
        <v>22</v>
      </c>
      <c r="CA1" s="866" t="s">
        <v>23</v>
      </c>
      <c r="CB1" s="866" t="s">
        <v>24</v>
      </c>
      <c r="CC1" s="866" t="s">
        <v>25</v>
      </c>
      <c r="CD1" s="866" t="s">
        <v>26</v>
      </c>
      <c r="CE1" s="866" t="s">
        <v>27</v>
      </c>
      <c r="CF1" s="866" t="s">
        <v>28</v>
      </c>
      <c r="CG1" s="866" t="s">
        <v>29</v>
      </c>
      <c r="CH1" s="866" t="s">
        <v>30</v>
      </c>
      <c r="CI1" s="866" t="s">
        <v>31</v>
      </c>
      <c r="CJ1" s="866" t="s">
        <v>54</v>
      </c>
      <c r="CK1" s="866" t="s">
        <v>32</v>
      </c>
      <c r="CL1" s="866" t="s">
        <v>33</v>
      </c>
      <c r="CM1" s="866" t="s">
        <v>34</v>
      </c>
      <c r="CN1" s="866" t="s">
        <v>35</v>
      </c>
      <c r="CO1" s="866" t="s">
        <v>36</v>
      </c>
      <c r="CP1" s="866" t="s">
        <v>37</v>
      </c>
      <c r="CQ1" s="866" t="s">
        <v>38</v>
      </c>
      <c r="CR1" s="866" t="s">
        <v>39</v>
      </c>
      <c r="CS1" s="866" t="s">
        <v>40</v>
      </c>
      <c r="CT1" s="866" t="s">
        <v>41</v>
      </c>
      <c r="CU1" s="866" t="s">
        <v>42</v>
      </c>
      <c r="CV1" s="866" t="s">
        <v>43</v>
      </c>
      <c r="CW1" s="866" t="s">
        <v>44</v>
      </c>
      <c r="CX1" s="866" t="s">
        <v>45</v>
      </c>
      <c r="CY1" s="866" t="s">
        <v>46</v>
      </c>
      <c r="CZ1" s="866" t="s">
        <v>47</v>
      </c>
      <c r="DA1" s="866" t="s">
        <v>48</v>
      </c>
      <c r="DB1" s="866" t="s">
        <v>49</v>
      </c>
      <c r="DC1" s="866" t="s">
        <v>572</v>
      </c>
      <c r="DD1" s="866" t="s">
        <v>50</v>
      </c>
      <c r="DE1" s="866" t="s">
        <v>51</v>
      </c>
      <c r="DF1" s="866" t="s">
        <v>530</v>
      </c>
      <c r="DG1" s="866" t="s">
        <v>531</v>
      </c>
      <c r="DH1" s="490"/>
      <c r="DI1" s="490"/>
      <c r="DJ1" s="490"/>
      <c r="DK1" s="490"/>
      <c r="DL1" s="490"/>
      <c r="DM1" s="490"/>
      <c r="DN1" s="490"/>
      <c r="DO1" s="490"/>
      <c r="DP1" s="490"/>
      <c r="DQ1" s="490"/>
      <c r="DR1" s="490"/>
      <c r="DS1" s="490"/>
      <c r="DT1" s="490"/>
      <c r="DU1" s="490"/>
      <c r="DV1" s="1036"/>
      <c r="DW1" s="490"/>
      <c r="DX1" s="490"/>
      <c r="DY1" s="490"/>
      <c r="DZ1" s="490"/>
      <c r="EA1" s="490"/>
      <c r="EB1" s="490"/>
      <c r="EC1" s="490"/>
      <c r="ED1" s="490"/>
      <c r="EE1" s="490"/>
      <c r="EF1" s="490"/>
      <c r="EG1" s="490"/>
      <c r="EH1" s="490"/>
      <c r="EI1" s="490"/>
      <c r="EJ1" s="1036"/>
      <c r="EK1" s="1036"/>
      <c r="EL1" s="1036"/>
      <c r="EM1" s="1036"/>
      <c r="EN1" s="1036"/>
      <c r="EO1" s="1036"/>
      <c r="EP1" s="1036"/>
      <c r="EQ1" s="1036"/>
      <c r="ER1" s="1036"/>
      <c r="ES1" s="1036"/>
      <c r="ET1" s="1036"/>
      <c r="EU1" s="818"/>
      <c r="EV1" s="818"/>
      <c r="EW1" s="818"/>
      <c r="EX1" s="818"/>
    </row>
    <row r="2" spans="1:154" s="166" customFormat="1" ht="23.25" customHeight="1">
      <c r="O2" s="8"/>
      <c r="P2" s="8"/>
      <c r="Q2" s="8"/>
      <c r="R2" s="214" t="s">
        <v>354</v>
      </c>
      <c r="S2" s="164"/>
      <c r="T2" s="164"/>
      <c r="U2" s="164"/>
      <c r="V2" s="164"/>
      <c r="W2" s="164"/>
      <c r="X2" s="164"/>
      <c r="Y2" s="164"/>
      <c r="Z2" s="164"/>
      <c r="AA2" s="164"/>
      <c r="AB2" s="163"/>
      <c r="AC2" s="163"/>
      <c r="AF2" s="8"/>
      <c r="AG2" s="8"/>
      <c r="AH2" s="8"/>
      <c r="AI2" s="8"/>
      <c r="AJ2" s="8"/>
      <c r="AK2" s="8"/>
      <c r="AL2" s="8"/>
      <c r="AM2" s="8"/>
      <c r="AN2" s="8"/>
      <c r="AO2" s="8"/>
      <c r="AP2" s="8"/>
      <c r="AQ2" s="8"/>
      <c r="AR2" s="8"/>
      <c r="AS2" s="8"/>
      <c r="AT2" s="8"/>
      <c r="AU2" s="8"/>
      <c r="AV2" s="8"/>
      <c r="AW2" s="8"/>
      <c r="AX2" s="8"/>
      <c r="BJ2" s="866"/>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19"/>
      <c r="DJ2" s="819"/>
      <c r="DK2" s="838" t="s">
        <v>796</v>
      </c>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19"/>
      <c r="EV2" s="819"/>
      <c r="EW2" s="819"/>
      <c r="EX2" s="819"/>
    </row>
    <row r="3" spans="1:154" s="19" customFormat="1" ht="23.25" customHeight="1" thickBot="1">
      <c r="A3" s="215"/>
      <c r="B3" s="215"/>
      <c r="C3" s="703"/>
      <c r="D3" s="224"/>
      <c r="E3" s="224"/>
      <c r="F3" s="224"/>
      <c r="G3" s="224"/>
      <c r="H3" s="224"/>
      <c r="I3" s="224"/>
      <c r="J3" s="224"/>
      <c r="K3" s="224"/>
      <c r="L3" s="224"/>
      <c r="M3" s="224"/>
      <c r="N3" s="224"/>
      <c r="O3" s="224"/>
      <c r="P3" s="224"/>
      <c r="Q3" s="224"/>
      <c r="R3" s="217" t="str">
        <f>入力1!Y3</f>
        <v>【令和５年１０月調査】</v>
      </c>
      <c r="S3" s="216"/>
      <c r="T3" s="216"/>
      <c r="U3" s="166"/>
      <c r="V3" s="216"/>
      <c r="W3" s="216"/>
      <c r="X3" s="216"/>
      <c r="Y3" s="166"/>
      <c r="Z3" s="166"/>
      <c r="AA3" s="217"/>
      <c r="AC3" s="166"/>
      <c r="AD3" s="703"/>
      <c r="AE3" s="703"/>
      <c r="AF3" s="703"/>
      <c r="AG3" s="703"/>
      <c r="AH3" s="703"/>
      <c r="AI3" s="703"/>
      <c r="AJ3" s="703"/>
      <c r="AK3" s="703"/>
      <c r="AL3" s="703"/>
      <c r="AM3" s="703"/>
      <c r="AN3" s="703"/>
      <c r="AO3" s="703"/>
      <c r="AP3" s="703"/>
      <c r="AY3" s="323"/>
      <c r="AZ3" s="323"/>
      <c r="BA3" s="323"/>
      <c r="BB3" s="324"/>
      <c r="BC3" s="703"/>
      <c r="BD3" s="452"/>
      <c r="BE3" s="452"/>
      <c r="BF3" s="452"/>
      <c r="BG3" s="452"/>
      <c r="BH3" s="452"/>
      <c r="BI3" s="15" t="s">
        <v>434</v>
      </c>
      <c r="BJ3" s="866"/>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488"/>
      <c r="EV3" s="488"/>
      <c r="EW3" s="488"/>
      <c r="EX3" s="488"/>
    </row>
    <row r="4" spans="1:154" s="19" customFormat="1" ht="19.5" customHeight="1" thickTop="1">
      <c r="I4" s="20"/>
      <c r="J4" s="20"/>
      <c r="K4" s="20"/>
      <c r="L4" s="20"/>
      <c r="M4" s="20"/>
      <c r="N4" s="20"/>
      <c r="O4" s="20"/>
      <c r="P4" s="20"/>
      <c r="Q4" s="20"/>
      <c r="R4" s="20"/>
      <c r="S4" s="218"/>
      <c r="T4" s="218"/>
      <c r="AB4" s="219"/>
      <c r="AC4" s="219"/>
      <c r="AM4" s="703"/>
      <c r="AN4" s="703"/>
      <c r="AO4" s="703"/>
      <c r="AP4" s="703"/>
      <c r="AQ4" s="703"/>
      <c r="AR4" s="703"/>
      <c r="AS4" s="703"/>
      <c r="AT4" s="703"/>
      <c r="AU4" s="703"/>
      <c r="AV4" s="703"/>
      <c r="AW4" s="703"/>
      <c r="AX4" s="703"/>
      <c r="AY4" s="324"/>
      <c r="AZ4" s="324"/>
      <c r="BA4" s="324"/>
      <c r="BB4" s="324"/>
      <c r="BC4" s="703"/>
      <c r="BD4" s="452"/>
      <c r="BE4" s="452"/>
      <c r="BF4" s="452"/>
      <c r="BG4" s="452"/>
      <c r="BH4" s="452"/>
      <c r="BI4" s="1527" t="str">
        <f>IF(TRIM(入力1!W5)&lt;&gt;"",入力1!W5,"")</f>
        <v/>
      </c>
      <c r="BJ4" s="866"/>
      <c r="BK4" s="837"/>
      <c r="BL4" s="837"/>
      <c r="BM4" s="837"/>
      <c r="BN4" s="837"/>
      <c r="BO4" s="837"/>
      <c r="BP4" s="837"/>
      <c r="BQ4" s="837"/>
      <c r="BR4" s="837"/>
      <c r="BS4" s="837"/>
      <c r="BT4" s="837"/>
      <c r="BU4" s="837"/>
      <c r="BV4" s="837"/>
      <c r="BW4" s="837"/>
      <c r="BX4" s="837"/>
      <c r="BY4" s="837"/>
      <c r="BZ4" s="837"/>
      <c r="CA4" s="837"/>
      <c r="CB4" s="837"/>
      <c r="CC4" s="837"/>
      <c r="CD4" s="837"/>
      <c r="CE4" s="837"/>
      <c r="CF4" s="837"/>
      <c r="CG4" s="837"/>
      <c r="CH4" s="837"/>
      <c r="CI4" s="837"/>
      <c r="CJ4" s="837"/>
      <c r="CK4" s="837"/>
      <c r="CL4" s="837"/>
      <c r="CM4" s="837"/>
      <c r="CN4" s="837"/>
      <c r="CO4" s="837"/>
      <c r="CP4" s="837"/>
      <c r="CQ4" s="837"/>
      <c r="CR4" s="837"/>
      <c r="CS4" s="837"/>
      <c r="CT4" s="837"/>
      <c r="CU4" s="837"/>
      <c r="CV4" s="837"/>
      <c r="CW4" s="837"/>
      <c r="CX4" s="837"/>
      <c r="CY4" s="837"/>
      <c r="CZ4" s="837"/>
      <c r="DA4" s="837"/>
      <c r="DB4" s="837"/>
      <c r="DC4" s="837"/>
      <c r="DD4" s="837"/>
      <c r="DE4" s="837"/>
      <c r="DF4" s="837"/>
      <c r="DG4" s="837"/>
      <c r="DH4" s="837"/>
      <c r="DI4" s="837"/>
      <c r="DJ4" s="837"/>
      <c r="DK4" s="837"/>
      <c r="DL4" s="837"/>
      <c r="DM4" s="837"/>
      <c r="DN4" s="837"/>
      <c r="DO4" s="837"/>
      <c r="DP4" s="837"/>
      <c r="DQ4" s="837"/>
      <c r="DR4" s="837"/>
      <c r="DS4" s="837"/>
      <c r="DT4" s="837"/>
      <c r="DU4" s="837"/>
      <c r="DV4" s="837"/>
      <c r="DW4" s="837"/>
      <c r="DX4" s="837"/>
      <c r="DY4" s="837"/>
      <c r="DZ4" s="837"/>
      <c r="EA4" s="837"/>
      <c r="EB4" s="837"/>
      <c r="EC4" s="837"/>
      <c r="ED4" s="837"/>
      <c r="EE4" s="837"/>
      <c r="EF4" s="837"/>
      <c r="EG4" s="837"/>
      <c r="EH4" s="837"/>
      <c r="EI4" s="837"/>
      <c r="EJ4" s="837"/>
      <c r="EK4" s="837"/>
      <c r="EL4" s="837"/>
      <c r="EM4" s="837"/>
      <c r="EN4" s="837"/>
      <c r="EO4" s="837"/>
      <c r="EP4" s="837"/>
      <c r="EQ4" s="837"/>
      <c r="ER4" s="837"/>
      <c r="ES4" s="837"/>
      <c r="ET4" s="837"/>
      <c r="EU4" s="488"/>
      <c r="EV4" s="488"/>
      <c r="EW4" s="488"/>
      <c r="EX4" s="488"/>
    </row>
    <row r="5" spans="1:154" s="19" customFormat="1" ht="19.5" customHeight="1" thickBot="1">
      <c r="I5" s="20"/>
      <c r="J5" s="20"/>
      <c r="K5" s="20"/>
      <c r="L5" s="20"/>
      <c r="M5" s="20"/>
      <c r="N5" s="20"/>
      <c r="O5" s="20"/>
      <c r="P5" s="20"/>
      <c r="Q5" s="20"/>
      <c r="R5" s="20"/>
      <c r="S5" s="218"/>
      <c r="T5" s="218"/>
      <c r="AB5" s="219"/>
      <c r="AC5" s="219"/>
      <c r="AM5" s="703"/>
      <c r="AN5" s="703"/>
      <c r="AO5" s="703"/>
      <c r="AP5" s="703"/>
      <c r="AQ5" s="703"/>
      <c r="AR5" s="703"/>
      <c r="AS5" s="703"/>
      <c r="AT5" s="703"/>
      <c r="AU5" s="703"/>
      <c r="AV5" s="703"/>
      <c r="AW5" s="703"/>
      <c r="AX5" s="703"/>
      <c r="AY5" s="323"/>
      <c r="AZ5" s="323"/>
      <c r="BA5" s="323"/>
      <c r="BB5" s="324"/>
      <c r="BC5" s="703"/>
      <c r="BD5" s="452"/>
      <c r="BE5" s="452"/>
      <c r="BF5" s="452"/>
      <c r="BG5" s="452"/>
      <c r="BH5" s="452"/>
      <c r="BI5" s="1528"/>
      <c r="BJ5" s="866"/>
      <c r="BK5" s="837"/>
      <c r="BL5" s="837"/>
      <c r="BM5" s="837"/>
      <c r="BN5" s="837"/>
      <c r="BO5" s="837"/>
      <c r="BP5" s="837"/>
      <c r="BQ5" s="837"/>
      <c r="BR5" s="837"/>
      <c r="BS5" s="837"/>
      <c r="BT5" s="837"/>
      <c r="BU5" s="837"/>
      <c r="BV5" s="837"/>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7"/>
      <c r="DS5" s="837"/>
      <c r="DT5" s="837"/>
      <c r="DU5" s="837"/>
      <c r="DV5" s="837"/>
      <c r="DW5" s="837"/>
      <c r="DX5" s="837"/>
      <c r="DY5" s="837"/>
      <c r="DZ5" s="837"/>
      <c r="EA5" s="837"/>
      <c r="EB5" s="837"/>
      <c r="EC5" s="837"/>
      <c r="ED5" s="837"/>
      <c r="EE5" s="837"/>
      <c r="EF5" s="837"/>
      <c r="EG5" s="837"/>
      <c r="EH5" s="837"/>
      <c r="EI5" s="837"/>
      <c r="EJ5" s="837"/>
      <c r="EK5" s="837"/>
      <c r="EL5" s="837"/>
      <c r="EM5" s="837"/>
      <c r="EN5" s="837"/>
      <c r="EO5" s="837"/>
      <c r="EP5" s="837"/>
      <c r="EQ5" s="837"/>
      <c r="ER5" s="837"/>
      <c r="ES5" s="837"/>
      <c r="ET5" s="837"/>
      <c r="EU5" s="488"/>
      <c r="EV5" s="488"/>
      <c r="EW5" s="488"/>
      <c r="EX5" s="488"/>
    </row>
    <row r="6" spans="1:154" s="19" customFormat="1" ht="19.5" customHeight="1" thickTop="1">
      <c r="I6" s="20"/>
      <c r="J6" s="20"/>
      <c r="K6" s="20"/>
      <c r="L6" s="20"/>
      <c r="M6" s="20"/>
      <c r="N6" s="20"/>
      <c r="O6" s="20"/>
      <c r="P6" s="20"/>
      <c r="Q6" s="20"/>
      <c r="R6" s="20"/>
      <c r="S6" s="21"/>
      <c r="T6" s="21"/>
      <c r="AB6" s="22"/>
      <c r="AC6" s="22"/>
      <c r="AM6" s="703"/>
      <c r="AN6" s="703"/>
      <c r="AO6" s="703"/>
      <c r="AP6" s="703"/>
      <c r="AQ6" s="703"/>
      <c r="AR6" s="703"/>
      <c r="AS6" s="703"/>
      <c r="AT6" s="703"/>
      <c r="AU6" s="703"/>
      <c r="AV6" s="703"/>
      <c r="AW6" s="703"/>
      <c r="AX6" s="703"/>
      <c r="AY6" s="323"/>
      <c r="AZ6" s="323"/>
      <c r="BA6" s="323"/>
      <c r="BB6" s="324"/>
      <c r="BC6" s="703"/>
      <c r="BD6" s="452"/>
      <c r="BE6" s="452"/>
      <c r="BF6" s="452"/>
      <c r="BG6" s="452"/>
      <c r="BH6" s="271"/>
      <c r="BI6" s="362" t="s">
        <v>139</v>
      </c>
      <c r="BJ6" s="866"/>
      <c r="BK6" s="837"/>
      <c r="BL6" s="837"/>
      <c r="BM6" s="837"/>
      <c r="BN6" s="837"/>
      <c r="BO6" s="837"/>
      <c r="BP6" s="837"/>
      <c r="BQ6" s="837"/>
      <c r="BR6" s="837"/>
      <c r="BS6" s="837"/>
      <c r="BT6" s="837"/>
      <c r="BU6" s="837"/>
      <c r="BV6" s="923" t="s">
        <v>550</v>
      </c>
      <c r="BW6" s="867"/>
      <c r="BX6" s="868"/>
      <c r="BY6" s="837"/>
      <c r="BZ6" s="924" t="s">
        <v>633</v>
      </c>
      <c r="CA6" s="837"/>
      <c r="CB6" s="837"/>
      <c r="CC6" s="837"/>
      <c r="CD6" s="837"/>
      <c r="CE6" s="837"/>
      <c r="CF6" s="837"/>
      <c r="CG6" s="837"/>
      <c r="CH6" s="837"/>
      <c r="CI6" s="837"/>
      <c r="CJ6" s="837"/>
      <c r="CK6" s="837"/>
      <c r="CL6" s="837"/>
      <c r="CM6" s="837"/>
      <c r="CN6" s="837"/>
      <c r="CO6" s="837"/>
      <c r="CP6" s="837"/>
      <c r="CQ6" s="837"/>
      <c r="CR6" s="837"/>
      <c r="CS6" s="837"/>
      <c r="CT6" s="837"/>
      <c r="CU6" s="837"/>
      <c r="CV6" s="837"/>
      <c r="CW6" s="837"/>
      <c r="CX6" s="837"/>
      <c r="CY6" s="837"/>
      <c r="CZ6" s="837"/>
      <c r="DA6" s="837"/>
      <c r="DB6" s="837"/>
      <c r="DC6" s="837"/>
      <c r="DD6" s="837"/>
      <c r="DE6" s="837"/>
      <c r="DF6" s="837"/>
      <c r="DG6" s="837"/>
      <c r="DH6" s="837"/>
      <c r="DI6" s="837"/>
      <c r="DJ6" s="837"/>
      <c r="DK6" s="837"/>
      <c r="DL6" s="837"/>
      <c r="DM6" s="837"/>
      <c r="DN6" s="837"/>
      <c r="DO6" s="837"/>
      <c r="DP6" s="837"/>
      <c r="DQ6" s="837"/>
      <c r="DR6" s="837"/>
      <c r="DS6" s="837"/>
      <c r="DT6" s="837"/>
      <c r="DU6" s="837"/>
      <c r="DV6" s="837"/>
      <c r="DW6" s="837"/>
      <c r="DX6" s="837"/>
      <c r="DY6" s="837"/>
      <c r="DZ6" s="837"/>
      <c r="EA6" s="837"/>
      <c r="EB6" s="837"/>
      <c r="EC6" s="837"/>
      <c r="ED6" s="837"/>
      <c r="EE6" s="837"/>
      <c r="EF6" s="837"/>
      <c r="EG6" s="837"/>
      <c r="EH6" s="837"/>
      <c r="EI6" s="837"/>
      <c r="EJ6" s="837"/>
      <c r="EK6" s="837"/>
      <c r="EL6" s="837"/>
      <c r="EM6" s="837"/>
      <c r="EN6" s="837"/>
      <c r="EO6" s="837"/>
      <c r="EP6" s="837"/>
      <c r="EQ6" s="837"/>
      <c r="ER6" s="837"/>
      <c r="ES6" s="837"/>
      <c r="ET6" s="837"/>
      <c r="EU6" s="488"/>
      <c r="EV6" s="488"/>
      <c r="EW6" s="488"/>
      <c r="EX6" s="488"/>
    </row>
    <row r="7" spans="1:154" s="19" customFormat="1" ht="19.5" customHeight="1">
      <c r="I7" s="20"/>
      <c r="J7" s="20"/>
      <c r="K7" s="20"/>
      <c r="L7" s="20"/>
      <c r="M7" s="20"/>
      <c r="N7" s="20"/>
      <c r="O7" s="20"/>
      <c r="P7" s="20"/>
      <c r="Q7" s="20"/>
      <c r="R7" s="20"/>
      <c r="S7" s="22"/>
      <c r="T7" s="22"/>
      <c r="AB7" s="22"/>
      <c r="AC7" s="22"/>
      <c r="AM7" s="703"/>
      <c r="AN7" s="703"/>
      <c r="AO7" s="703"/>
      <c r="AP7" s="703"/>
      <c r="AQ7" s="703"/>
      <c r="AR7" s="703"/>
      <c r="AS7" s="703"/>
      <c r="AT7" s="703"/>
      <c r="AU7" s="703"/>
      <c r="AV7" s="703"/>
      <c r="AW7" s="703"/>
      <c r="AX7" s="703"/>
      <c r="AY7" s="325"/>
      <c r="AZ7" s="325"/>
      <c r="BA7" s="325"/>
      <c r="BB7" s="324"/>
      <c r="BC7" s="703"/>
      <c r="BD7" s="452"/>
      <c r="BE7" s="452"/>
      <c r="BF7" s="452"/>
      <c r="BG7" s="452"/>
      <c r="BH7" s="452"/>
      <c r="BI7" s="452"/>
      <c r="BJ7" s="866"/>
      <c r="BK7" s="837"/>
      <c r="BL7" s="837"/>
      <c r="BM7" s="837"/>
      <c r="BN7" s="837"/>
      <c r="BO7" s="837"/>
      <c r="BP7" s="837"/>
      <c r="BQ7" s="837"/>
      <c r="BR7" s="837"/>
      <c r="BS7" s="837"/>
      <c r="BT7" s="837"/>
      <c r="BU7" s="837"/>
      <c r="BV7" s="869" t="s">
        <v>198</v>
      </c>
      <c r="BW7" s="867" t="s">
        <v>350</v>
      </c>
      <c r="BX7" s="868" t="s">
        <v>258</v>
      </c>
      <c r="BY7" s="925" t="s">
        <v>512</v>
      </c>
      <c r="BZ7" s="837" t="s">
        <v>605</v>
      </c>
      <c r="CA7" s="837"/>
      <c r="CB7" s="837"/>
      <c r="CC7" s="837"/>
      <c r="CD7" s="837"/>
      <c r="CE7" s="837"/>
      <c r="CF7" s="837"/>
      <c r="CG7" s="837"/>
      <c r="CH7" s="837"/>
      <c r="CI7" s="837"/>
      <c r="CJ7" s="837"/>
      <c r="CK7" s="837"/>
      <c r="CL7" s="837"/>
      <c r="CM7" s="837"/>
      <c r="CN7" s="837"/>
      <c r="CO7" s="837"/>
      <c r="CP7" s="837"/>
      <c r="CQ7" s="837"/>
      <c r="CR7" s="837"/>
      <c r="CS7" s="837"/>
      <c r="CT7" s="837"/>
      <c r="CU7" s="837"/>
      <c r="CV7" s="837"/>
      <c r="CW7" s="837"/>
      <c r="CX7" s="837"/>
      <c r="CY7" s="837"/>
      <c r="CZ7" s="837"/>
      <c r="DA7" s="837"/>
      <c r="DB7" s="837"/>
      <c r="DC7" s="837"/>
      <c r="DD7" s="837"/>
      <c r="DE7" s="837"/>
      <c r="DF7" s="837"/>
      <c r="DG7" s="837"/>
      <c r="DH7" s="837"/>
      <c r="DI7" s="837"/>
      <c r="DJ7" s="837"/>
      <c r="DK7" s="837"/>
      <c r="DL7" s="837"/>
      <c r="DM7" s="837"/>
      <c r="DN7" s="837"/>
      <c r="DO7" s="837"/>
      <c r="DP7" s="837"/>
      <c r="DQ7" s="837"/>
      <c r="DR7" s="837"/>
      <c r="DS7" s="837"/>
      <c r="DT7" s="837"/>
      <c r="DU7" s="837"/>
      <c r="DV7" s="837"/>
      <c r="DW7" s="837"/>
      <c r="DX7" s="837"/>
      <c r="DY7" s="837"/>
      <c r="DZ7" s="837"/>
      <c r="EA7" s="837"/>
      <c r="EB7" s="837"/>
      <c r="EC7" s="837"/>
      <c r="ED7" s="837"/>
      <c r="EE7" s="837"/>
      <c r="EF7" s="837"/>
      <c r="EG7" s="837"/>
      <c r="EH7" s="837"/>
      <c r="EI7" s="837"/>
      <c r="EJ7" s="837"/>
      <c r="EK7" s="837"/>
      <c r="EL7" s="837"/>
      <c r="EM7" s="837"/>
      <c r="EN7" s="837"/>
      <c r="EO7" s="837"/>
      <c r="EP7" s="837"/>
      <c r="EQ7" s="837"/>
      <c r="ER7" s="837"/>
      <c r="ES7" s="837"/>
      <c r="ET7" s="837"/>
      <c r="EU7" s="488"/>
      <c r="EV7" s="488"/>
      <c r="EW7" s="488"/>
      <c r="EX7" s="488"/>
    </row>
    <row r="8" spans="1:154" s="28" customFormat="1" ht="7.5" customHeight="1">
      <c r="A8" s="20"/>
      <c r="B8" s="20"/>
      <c r="C8" s="20"/>
      <c r="D8" s="29"/>
      <c r="E8" s="29"/>
      <c r="F8" s="29"/>
      <c r="G8" s="29"/>
      <c r="H8" s="29"/>
      <c r="I8" s="220"/>
      <c r="J8" s="220"/>
      <c r="K8" s="220"/>
      <c r="L8" s="220"/>
      <c r="M8" s="220"/>
      <c r="N8" s="220"/>
      <c r="O8" s="220"/>
      <c r="P8" s="220"/>
      <c r="Q8" s="220"/>
      <c r="R8" s="220"/>
      <c r="S8" s="220"/>
      <c r="T8" s="167"/>
      <c r="AB8" s="167"/>
      <c r="AC8" s="167"/>
      <c r="AM8" s="32"/>
      <c r="AN8" s="32"/>
      <c r="AO8" s="32"/>
      <c r="AP8" s="32"/>
      <c r="AQ8" s="32"/>
      <c r="AR8" s="32"/>
      <c r="AS8" s="32"/>
      <c r="AT8" s="32"/>
      <c r="AU8" s="32"/>
      <c r="AV8" s="32"/>
      <c r="AW8" s="32"/>
      <c r="AX8" s="32"/>
      <c r="BJ8" s="866"/>
      <c r="BK8" s="489"/>
      <c r="BL8" s="489"/>
      <c r="BM8" s="489"/>
      <c r="BN8" s="489"/>
      <c r="BO8" s="489"/>
      <c r="BP8" s="489"/>
      <c r="BQ8" s="489"/>
      <c r="BR8" s="489"/>
      <c r="BS8" s="489"/>
      <c r="BT8" s="489"/>
      <c r="BU8" s="489"/>
      <c r="BV8" s="869" t="s">
        <v>200</v>
      </c>
      <c r="BW8" s="867" t="s">
        <v>254</v>
      </c>
      <c r="BX8" s="868" t="s">
        <v>259</v>
      </c>
      <c r="BY8" s="925" t="s">
        <v>513</v>
      </c>
      <c r="BZ8" s="837" t="s">
        <v>606</v>
      </c>
      <c r="CA8" s="489"/>
      <c r="CB8" s="489"/>
      <c r="CC8" s="489"/>
      <c r="CD8" s="489"/>
      <c r="CE8" s="489"/>
      <c r="CF8" s="489"/>
      <c r="CG8" s="489"/>
      <c r="CH8" s="489"/>
      <c r="CI8" s="489"/>
      <c r="CJ8" s="489"/>
      <c r="CK8" s="489"/>
      <c r="CL8" s="489"/>
      <c r="CM8" s="489"/>
      <c r="CN8" s="489"/>
      <c r="CO8" s="489"/>
      <c r="CP8" s="489"/>
      <c r="CQ8" s="489"/>
      <c r="CR8" s="489"/>
      <c r="CS8" s="489"/>
      <c r="CT8" s="489"/>
      <c r="CU8" s="489"/>
      <c r="CV8" s="489"/>
      <c r="CW8" s="489"/>
      <c r="CX8" s="489"/>
      <c r="CY8" s="489"/>
      <c r="CZ8" s="489"/>
      <c r="DA8" s="489"/>
      <c r="DB8" s="489"/>
      <c r="DC8" s="489"/>
      <c r="DD8" s="489"/>
      <c r="DE8" s="489"/>
      <c r="DF8" s="489"/>
      <c r="DG8" s="489"/>
      <c r="DH8" s="489"/>
      <c r="DI8" s="489"/>
      <c r="DJ8" s="489"/>
      <c r="DK8" s="489"/>
      <c r="DL8" s="489"/>
      <c r="DM8" s="489"/>
      <c r="DN8" s="489"/>
      <c r="DO8" s="489"/>
      <c r="DP8" s="489"/>
      <c r="DQ8" s="489"/>
      <c r="DR8" s="489"/>
      <c r="DS8" s="489"/>
      <c r="DT8" s="489"/>
      <c r="DU8" s="489"/>
      <c r="DV8" s="489"/>
      <c r="DW8" s="489"/>
      <c r="DX8" s="489"/>
      <c r="DY8" s="489"/>
      <c r="DZ8" s="489"/>
      <c r="EA8" s="489"/>
      <c r="EB8" s="489"/>
      <c r="EC8" s="489"/>
      <c r="ED8" s="489"/>
      <c r="EE8" s="489"/>
      <c r="EF8" s="489"/>
      <c r="EG8" s="489"/>
      <c r="EH8" s="489"/>
      <c r="EI8" s="489"/>
      <c r="EJ8" s="489"/>
      <c r="EK8" s="489"/>
      <c r="EL8" s="489"/>
      <c r="EM8" s="489"/>
      <c r="EN8" s="489"/>
      <c r="EO8" s="489"/>
      <c r="EP8" s="489"/>
      <c r="EQ8" s="489"/>
      <c r="ER8" s="489"/>
      <c r="ES8" s="489"/>
      <c r="ET8" s="489"/>
      <c r="EU8" s="489"/>
      <c r="EV8" s="489"/>
      <c r="EW8" s="489"/>
      <c r="EX8" s="489"/>
    </row>
    <row r="9" spans="1:154" s="28" customFormat="1" ht="18.75" customHeight="1">
      <c r="A9" s="20"/>
      <c r="B9" s="20"/>
      <c r="C9" s="20"/>
      <c r="D9" s="29"/>
      <c r="E9" s="29"/>
      <c r="F9" s="29"/>
      <c r="G9" s="29"/>
      <c r="H9" s="29"/>
      <c r="I9" s="220"/>
      <c r="J9" s="220"/>
      <c r="K9" s="220"/>
      <c r="L9" s="220"/>
      <c r="M9" s="220"/>
      <c r="N9" s="220"/>
      <c r="O9" s="220"/>
      <c r="P9" s="220"/>
      <c r="Q9" s="220"/>
      <c r="R9" s="220"/>
      <c r="S9" s="220"/>
      <c r="T9" s="167"/>
      <c r="AB9" s="167"/>
      <c r="AC9" s="167"/>
      <c r="AM9" s="32"/>
      <c r="AN9" s="32"/>
      <c r="AO9" s="32"/>
      <c r="AP9" s="32"/>
      <c r="AQ9" s="32"/>
      <c r="AR9" s="32"/>
      <c r="AS9" s="32"/>
      <c r="AT9" s="32"/>
      <c r="AU9" s="32"/>
      <c r="AV9" s="32"/>
      <c r="AW9" s="32"/>
      <c r="AX9" s="32"/>
      <c r="BJ9" s="866"/>
      <c r="BK9" s="489"/>
      <c r="BL9" s="489"/>
      <c r="BM9" s="489"/>
      <c r="BN9" s="489"/>
      <c r="BO9" s="489"/>
      <c r="BP9" s="489"/>
      <c r="BQ9" s="489"/>
      <c r="BR9" s="489"/>
      <c r="BS9" s="489"/>
      <c r="BT9" s="489"/>
      <c r="BU9" s="489"/>
      <c r="BV9" s="869" t="s">
        <v>201</v>
      </c>
      <c r="BW9" s="867" t="s">
        <v>255</v>
      </c>
      <c r="BX9" s="868" t="s">
        <v>260</v>
      </c>
      <c r="BY9" s="925" t="s">
        <v>514</v>
      </c>
      <c r="BZ9" s="837" t="s">
        <v>607</v>
      </c>
      <c r="CA9" s="489"/>
      <c r="CB9" s="489"/>
      <c r="CC9" s="489"/>
      <c r="CD9" s="489"/>
      <c r="CE9" s="489"/>
      <c r="CF9" s="489"/>
      <c r="CG9" s="489"/>
      <c r="CH9" s="489"/>
      <c r="CI9" s="489"/>
      <c r="CJ9" s="489"/>
      <c r="CK9" s="489"/>
      <c r="CL9" s="489"/>
      <c r="CM9" s="489"/>
      <c r="CN9" s="489"/>
      <c r="CO9" s="489"/>
      <c r="CP9" s="489"/>
      <c r="CQ9" s="489"/>
      <c r="CR9" s="489"/>
      <c r="CS9" s="489"/>
      <c r="CT9" s="489"/>
      <c r="CU9" s="489"/>
      <c r="CV9" s="489"/>
      <c r="CW9" s="489"/>
      <c r="CX9" s="489"/>
      <c r="CY9" s="489"/>
      <c r="CZ9" s="489"/>
      <c r="DA9" s="489"/>
      <c r="DB9" s="489"/>
      <c r="DC9" s="489"/>
      <c r="DD9" s="489"/>
      <c r="DE9" s="489"/>
      <c r="DF9" s="489"/>
      <c r="DG9" s="489"/>
      <c r="DH9" s="489"/>
      <c r="DI9" s="489"/>
      <c r="DJ9" s="489"/>
      <c r="DK9" s="489"/>
      <c r="DL9" s="489"/>
      <c r="DM9" s="489"/>
      <c r="DN9" s="489"/>
      <c r="DO9" s="489"/>
      <c r="DP9" s="489"/>
      <c r="DQ9" s="489"/>
      <c r="DR9" s="489"/>
      <c r="DS9" s="489"/>
      <c r="DT9" s="489"/>
      <c r="DU9" s="489"/>
      <c r="DV9" s="489"/>
      <c r="DW9" s="489"/>
      <c r="DX9" s="489"/>
      <c r="DY9" s="489"/>
      <c r="DZ9" s="489"/>
      <c r="EA9" s="489"/>
      <c r="EB9" s="489"/>
      <c r="EC9" s="489"/>
      <c r="ED9" s="489"/>
      <c r="EE9" s="489"/>
      <c r="EF9" s="489"/>
      <c r="EG9" s="489"/>
      <c r="EH9" s="489"/>
      <c r="EI9" s="489"/>
      <c r="EJ9" s="489"/>
      <c r="EK9" s="489"/>
      <c r="EL9" s="489"/>
      <c r="EM9" s="489"/>
      <c r="EN9" s="489"/>
      <c r="EO9" s="489"/>
      <c r="EP9" s="489"/>
      <c r="EQ9" s="489"/>
      <c r="ER9" s="489"/>
      <c r="ES9" s="489"/>
      <c r="ET9" s="489"/>
      <c r="EU9" s="489"/>
      <c r="EV9" s="489"/>
      <c r="EW9" s="489"/>
      <c r="EX9" s="489"/>
    </row>
    <row r="10" spans="1:154" s="28" customFormat="1" ht="16.5" customHeight="1" thickBot="1">
      <c r="A10" s="20"/>
      <c r="B10" s="20"/>
      <c r="C10" s="20"/>
      <c r="D10" s="29"/>
      <c r="E10" s="29"/>
      <c r="F10" s="29"/>
      <c r="G10" s="29"/>
      <c r="H10" s="32"/>
      <c r="I10" s="168"/>
      <c r="J10" s="168"/>
      <c r="K10" s="168"/>
      <c r="L10" s="168"/>
      <c r="M10" s="168"/>
      <c r="N10" s="168"/>
      <c r="O10" s="168"/>
      <c r="P10" s="168"/>
      <c r="Q10" s="168"/>
      <c r="R10" s="168"/>
      <c r="S10" s="168"/>
      <c r="T10" s="169"/>
      <c r="U10" s="169"/>
      <c r="V10" s="169"/>
      <c r="W10" s="169"/>
      <c r="X10" s="169"/>
      <c r="Y10" s="169"/>
      <c r="Z10" s="169"/>
      <c r="AA10" s="169"/>
      <c r="AB10" s="169"/>
      <c r="AC10" s="30"/>
      <c r="AD10" s="30"/>
      <c r="AE10" s="170"/>
      <c r="AF10" s="171"/>
      <c r="AG10" s="171"/>
      <c r="AH10" s="171"/>
      <c r="AI10" s="171"/>
      <c r="AJ10" s="171"/>
      <c r="AK10" s="171"/>
      <c r="AL10" s="172"/>
      <c r="AM10" s="172"/>
      <c r="AN10" s="172"/>
      <c r="AO10" s="172"/>
      <c r="AP10" s="172"/>
      <c r="AQ10" s="172"/>
      <c r="AR10" s="30"/>
      <c r="AS10" s="30"/>
      <c r="AT10" s="38"/>
      <c r="AU10" s="38"/>
      <c r="AV10" s="38"/>
      <c r="AW10" s="38"/>
      <c r="AX10" s="38"/>
      <c r="BF10" s="401"/>
      <c r="BJ10" s="866"/>
      <c r="BK10" s="489"/>
      <c r="BL10" s="489"/>
      <c r="BM10" s="489"/>
      <c r="BN10" s="489"/>
      <c r="BO10" s="489"/>
      <c r="BP10" s="489"/>
      <c r="BQ10" s="489"/>
      <c r="BR10" s="489"/>
      <c r="BS10" s="489"/>
      <c r="BT10" s="489"/>
      <c r="BU10" s="489"/>
      <c r="BV10" s="869" t="s">
        <v>202</v>
      </c>
      <c r="BW10" s="867" t="s">
        <v>256</v>
      </c>
      <c r="BX10" s="868"/>
      <c r="BY10" s="925" t="s">
        <v>515</v>
      </c>
      <c r="BZ10" s="837" t="s">
        <v>786</v>
      </c>
      <c r="CA10" s="489"/>
      <c r="CB10" s="489"/>
      <c r="CC10" s="489"/>
      <c r="CD10" s="489"/>
      <c r="CE10" s="489"/>
      <c r="CF10" s="489"/>
      <c r="CG10" s="489"/>
      <c r="CH10" s="489"/>
      <c r="CI10" s="489"/>
      <c r="CJ10" s="489"/>
      <c r="CK10" s="489"/>
      <c r="CL10" s="489"/>
      <c r="CM10" s="489"/>
      <c r="CN10" s="489"/>
      <c r="CO10" s="489"/>
      <c r="CP10" s="489"/>
      <c r="CQ10" s="489"/>
      <c r="CR10" s="489"/>
      <c r="CS10" s="489"/>
      <c r="CT10" s="489"/>
      <c r="CU10" s="489"/>
      <c r="CV10" s="489"/>
      <c r="CW10" s="489"/>
      <c r="CX10" s="489"/>
      <c r="CY10" s="489"/>
      <c r="CZ10" s="489"/>
      <c r="DA10" s="489"/>
      <c r="DB10" s="489"/>
      <c r="DC10" s="489"/>
      <c r="DD10" s="489"/>
      <c r="DE10" s="489"/>
      <c r="DF10" s="489"/>
      <c r="DG10" s="489"/>
      <c r="DH10" s="489"/>
      <c r="DI10" s="489"/>
      <c r="DJ10" s="489"/>
      <c r="DK10" s="489"/>
      <c r="DL10" s="489"/>
      <c r="DM10" s="489"/>
      <c r="DN10" s="489"/>
      <c r="DO10" s="489"/>
      <c r="DP10" s="489"/>
      <c r="DQ10" s="489"/>
      <c r="DR10" s="489"/>
      <c r="DS10" s="489"/>
      <c r="DT10" s="489"/>
      <c r="DU10" s="489"/>
      <c r="DV10" s="489"/>
      <c r="DW10" s="489"/>
      <c r="DX10" s="489"/>
      <c r="DY10" s="489"/>
      <c r="DZ10" s="489"/>
      <c r="EA10" s="489"/>
      <c r="EB10" s="489"/>
      <c r="EC10" s="489"/>
      <c r="ED10" s="489"/>
      <c r="EE10" s="489"/>
      <c r="EF10" s="489"/>
      <c r="EG10" s="489"/>
      <c r="EH10" s="489"/>
      <c r="EI10" s="489"/>
      <c r="EJ10" s="489"/>
      <c r="EK10" s="489"/>
      <c r="EL10" s="489"/>
      <c r="EM10" s="489"/>
      <c r="EN10" s="489"/>
      <c r="EO10" s="489"/>
      <c r="EP10" s="489"/>
      <c r="EQ10" s="489"/>
      <c r="ER10" s="489"/>
      <c r="ES10" s="489"/>
      <c r="ET10" s="489"/>
      <c r="EU10" s="489"/>
      <c r="EV10" s="489"/>
      <c r="EW10" s="489"/>
      <c r="EX10" s="489"/>
    </row>
    <row r="11" spans="1:154" s="173" customFormat="1" ht="19.5" customHeight="1">
      <c r="A11" s="1563" t="s">
        <v>82</v>
      </c>
      <c r="B11" s="1564"/>
      <c r="C11" s="1565"/>
      <c r="D11" s="1569" t="s">
        <v>637</v>
      </c>
      <c r="E11" s="1564"/>
      <c r="F11" s="1564"/>
      <c r="G11" s="1564"/>
      <c r="H11" s="1564"/>
      <c r="I11" s="1564"/>
      <c r="J11" s="1564"/>
      <c r="K11" s="1564"/>
      <c r="L11" s="1570"/>
      <c r="M11" s="1370" t="s">
        <v>82</v>
      </c>
      <c r="N11" s="1360"/>
      <c r="O11" s="1574"/>
      <c r="P11" s="1366" t="s">
        <v>262</v>
      </c>
      <c r="Q11" s="1582"/>
      <c r="R11" s="1553" t="s">
        <v>506</v>
      </c>
      <c r="S11" s="1554"/>
      <c r="T11" s="1554"/>
      <c r="U11" s="1554"/>
      <c r="V11" s="1554"/>
      <c r="W11" s="1554"/>
      <c r="X11" s="1554"/>
      <c r="Y11" s="1555"/>
      <c r="Z11" s="960"/>
      <c r="AA11" s="1578" t="s">
        <v>507</v>
      </c>
      <c r="AB11" s="1579"/>
      <c r="AC11" s="1579"/>
      <c r="AD11" s="1579"/>
      <c r="AE11" s="1579"/>
      <c r="AF11" s="1579"/>
      <c r="AG11" s="1579"/>
      <c r="AH11" s="1579"/>
      <c r="AI11" s="1579"/>
      <c r="AJ11" s="1579"/>
      <c r="AK11" s="1530" t="s">
        <v>511</v>
      </c>
      <c r="AL11" s="1536" t="s">
        <v>357</v>
      </c>
      <c r="AM11" s="1585"/>
      <c r="AN11" s="1585"/>
      <c r="AO11" s="1585"/>
      <c r="AP11" s="1585"/>
      <c r="AQ11" s="1585"/>
      <c r="AR11" s="1585"/>
      <c r="AS11" s="1585"/>
      <c r="AT11" s="1585"/>
      <c r="AU11" s="1586"/>
      <c r="AV11" s="1551" t="s">
        <v>187</v>
      </c>
      <c r="AW11" s="1529" t="s">
        <v>361</v>
      </c>
      <c r="AX11" s="1529"/>
      <c r="AY11" s="1529"/>
      <c r="AZ11" s="1536" t="s">
        <v>638</v>
      </c>
      <c r="BA11" s="1537"/>
      <c r="BB11" s="1538"/>
      <c r="BC11" s="1532" t="s">
        <v>603</v>
      </c>
      <c r="BD11" s="1530" t="s">
        <v>552</v>
      </c>
      <c r="BE11" s="734" t="s">
        <v>553</v>
      </c>
      <c r="BF11" s="1529" t="s">
        <v>363</v>
      </c>
      <c r="BG11" s="1529"/>
      <c r="BH11" s="1529"/>
      <c r="BI11" s="1539" t="s">
        <v>639</v>
      </c>
      <c r="BJ11" s="870"/>
      <c r="BK11" s="839"/>
      <c r="BL11" s="839"/>
      <c r="BM11" s="839"/>
      <c r="BN11" s="839"/>
      <c r="BO11" s="839"/>
      <c r="BP11" s="839"/>
      <c r="BQ11" s="839"/>
      <c r="BR11" s="839"/>
      <c r="BS11" s="839"/>
      <c r="BT11" s="839"/>
      <c r="BU11" s="839"/>
      <c r="BV11" s="869" t="s">
        <v>203</v>
      </c>
      <c r="BW11" s="867" t="s">
        <v>349</v>
      </c>
      <c r="BX11" s="868"/>
      <c r="BY11" s="925" t="s">
        <v>516</v>
      </c>
      <c r="BZ11" s="837" t="s">
        <v>787</v>
      </c>
      <c r="CA11" s="839"/>
      <c r="CB11" s="839"/>
      <c r="CC11" s="839"/>
      <c r="CD11" s="839"/>
      <c r="CE11" s="839"/>
      <c r="CF11" s="839"/>
      <c r="CG11" s="839"/>
      <c r="CH11" s="839"/>
      <c r="CI11" s="839"/>
      <c r="CJ11" s="839"/>
      <c r="CK11" s="839"/>
      <c r="CL11" s="839"/>
      <c r="CM11" s="839"/>
      <c r="CN11" s="839"/>
      <c r="CO11" s="839"/>
      <c r="CP11" s="839"/>
      <c r="CQ11" s="839"/>
      <c r="CR11" s="839"/>
      <c r="CS11" s="839"/>
      <c r="CT11" s="839"/>
      <c r="CU11" s="839"/>
      <c r="CV11" s="839"/>
      <c r="CW11" s="839"/>
      <c r="CX11" s="839"/>
      <c r="CY11" s="839"/>
      <c r="CZ11" s="839"/>
      <c r="DA11" s="839"/>
      <c r="DB11" s="839"/>
      <c r="DC11" s="839"/>
      <c r="DD11" s="839"/>
      <c r="DE11" s="839"/>
      <c r="DF11" s="839"/>
      <c r="DG11" s="839"/>
      <c r="DH11" s="839"/>
      <c r="DI11" s="839"/>
      <c r="DJ11" s="839"/>
      <c r="DK11" s="839"/>
      <c r="DL11" s="839"/>
      <c r="DM11" s="839"/>
      <c r="DN11" s="839"/>
      <c r="DO11" s="839"/>
      <c r="DP11" s="839"/>
      <c r="DQ11" s="839"/>
      <c r="DR11" s="839"/>
      <c r="DS11" s="839"/>
      <c r="DT11" s="839"/>
      <c r="DU11" s="839"/>
      <c r="DV11" s="839"/>
      <c r="DW11" s="839"/>
      <c r="DX11" s="839"/>
      <c r="DY11" s="839"/>
      <c r="DZ11" s="839"/>
      <c r="EA11" s="839"/>
      <c r="EB11" s="839"/>
      <c r="EC11" s="839"/>
      <c r="ED11" s="839"/>
      <c r="EE11" s="839"/>
      <c r="EF11" s="839"/>
      <c r="EG11" s="839"/>
      <c r="EH11" s="839"/>
      <c r="EI11" s="839"/>
      <c r="EJ11" s="839"/>
      <c r="EK11" s="839"/>
      <c r="EL11" s="839"/>
      <c r="EM11" s="839"/>
      <c r="EN11" s="839"/>
      <c r="EO11" s="839"/>
      <c r="EP11" s="839"/>
      <c r="EQ11" s="839"/>
      <c r="ER11" s="839"/>
      <c r="ES11" s="839"/>
      <c r="ET11" s="839"/>
      <c r="EU11" s="820"/>
      <c r="EV11" s="820"/>
      <c r="EW11" s="820"/>
      <c r="EX11" s="820"/>
    </row>
    <row r="12" spans="1:154" s="174" customFormat="1" ht="31.5" customHeight="1" thickBot="1">
      <c r="A12" s="1566"/>
      <c r="B12" s="1567"/>
      <c r="C12" s="1568"/>
      <c r="D12" s="1571"/>
      <c r="E12" s="1572"/>
      <c r="F12" s="1572"/>
      <c r="G12" s="1572"/>
      <c r="H12" s="1572"/>
      <c r="I12" s="1572"/>
      <c r="J12" s="1572"/>
      <c r="K12" s="1572"/>
      <c r="L12" s="1573"/>
      <c r="M12" s="1575"/>
      <c r="N12" s="1576"/>
      <c r="O12" s="1577"/>
      <c r="P12" s="1583"/>
      <c r="Q12" s="1584"/>
      <c r="R12" s="1556"/>
      <c r="S12" s="1557"/>
      <c r="T12" s="1557"/>
      <c r="U12" s="1557"/>
      <c r="V12" s="1557"/>
      <c r="W12" s="1557"/>
      <c r="X12" s="1557"/>
      <c r="Y12" s="1558"/>
      <c r="Z12" s="961"/>
      <c r="AA12" s="1580"/>
      <c r="AB12" s="1581"/>
      <c r="AC12" s="1581"/>
      <c r="AD12" s="1581"/>
      <c r="AE12" s="1581"/>
      <c r="AF12" s="1581"/>
      <c r="AG12" s="1581"/>
      <c r="AH12" s="1581"/>
      <c r="AI12" s="1581"/>
      <c r="AJ12" s="1581"/>
      <c r="AK12" s="1531"/>
      <c r="AL12" s="1587" t="s">
        <v>425</v>
      </c>
      <c r="AM12" s="1588"/>
      <c r="AN12" s="1534" t="s">
        <v>358</v>
      </c>
      <c r="AO12" s="1589"/>
      <c r="AP12" s="1589"/>
      <c r="AQ12" s="1589"/>
      <c r="AR12" s="1589"/>
      <c r="AS12" s="1589"/>
      <c r="AT12" s="1589"/>
      <c r="AU12" s="1590"/>
      <c r="AV12" s="1552"/>
      <c r="AW12" s="735" t="s">
        <v>359</v>
      </c>
      <c r="AX12" s="735" t="s">
        <v>427</v>
      </c>
      <c r="AY12" s="735" t="s">
        <v>360</v>
      </c>
      <c r="AZ12" s="1534" t="s">
        <v>652</v>
      </c>
      <c r="BA12" s="1535"/>
      <c r="BB12" s="959" t="s">
        <v>590</v>
      </c>
      <c r="BC12" s="1533"/>
      <c r="BD12" s="1531"/>
      <c r="BE12" s="736" t="s">
        <v>645</v>
      </c>
      <c r="BF12" s="996" t="s">
        <v>492</v>
      </c>
      <c r="BG12" s="735" t="s">
        <v>362</v>
      </c>
      <c r="BH12" s="735" t="s">
        <v>360</v>
      </c>
      <c r="BI12" s="1540"/>
      <c r="BJ12" s="871"/>
      <c r="BK12" s="840"/>
      <c r="BL12" s="840"/>
      <c r="BM12" s="840"/>
      <c r="BN12" s="840"/>
      <c r="BO12" s="840"/>
      <c r="BP12" s="840"/>
      <c r="BQ12" s="840"/>
      <c r="BR12" s="840"/>
      <c r="BS12" s="840"/>
      <c r="BT12" s="840"/>
      <c r="BU12" s="840"/>
      <c r="BV12" s="869" t="s">
        <v>204</v>
      </c>
      <c r="BW12" s="867" t="s">
        <v>257</v>
      </c>
      <c r="BX12" s="868"/>
      <c r="BY12" s="925" t="s">
        <v>517</v>
      </c>
      <c r="BZ12" s="926" t="s">
        <v>608</v>
      </c>
      <c r="CA12" s="840"/>
      <c r="CB12" s="840"/>
      <c r="CC12" s="840"/>
      <c r="CD12" s="840"/>
      <c r="CE12" s="840"/>
      <c r="CF12" s="840"/>
      <c r="CG12" s="840"/>
      <c r="CH12" s="840"/>
      <c r="CI12" s="840"/>
      <c r="CJ12" s="840"/>
      <c r="CK12" s="840"/>
      <c r="CL12" s="840"/>
      <c r="CM12" s="840"/>
      <c r="CN12" s="840"/>
      <c r="CO12" s="840"/>
      <c r="CP12" s="840"/>
      <c r="CQ12" s="840"/>
      <c r="CR12" s="840"/>
      <c r="CS12" s="840"/>
      <c r="CT12" s="840"/>
      <c r="CU12" s="840"/>
      <c r="CV12" s="840"/>
      <c r="CW12" s="840"/>
      <c r="CX12" s="840"/>
      <c r="CY12" s="840"/>
      <c r="CZ12" s="840"/>
      <c r="DA12" s="840"/>
      <c r="DB12" s="840"/>
      <c r="DC12" s="840"/>
      <c r="DD12" s="840"/>
      <c r="DE12" s="840"/>
      <c r="DF12" s="840"/>
      <c r="DG12" s="840"/>
      <c r="DH12" s="840"/>
      <c r="DI12" s="840"/>
      <c r="DJ12" s="840"/>
      <c r="DK12" s="840"/>
      <c r="DL12" s="840"/>
      <c r="DM12" s="840"/>
      <c r="DN12" s="840"/>
      <c r="DO12" s="840"/>
      <c r="DP12" s="840"/>
      <c r="DQ12" s="840"/>
      <c r="DR12" s="840"/>
      <c r="DS12" s="840"/>
      <c r="DT12" s="840"/>
      <c r="DU12" s="840"/>
      <c r="DV12" s="840"/>
      <c r="DW12" s="840"/>
      <c r="DX12" s="840"/>
      <c r="DY12" s="840"/>
      <c r="DZ12" s="840"/>
      <c r="EA12" s="840"/>
      <c r="EB12" s="840"/>
      <c r="EC12" s="840"/>
      <c r="ED12" s="840"/>
      <c r="EE12" s="840"/>
      <c r="EF12" s="840"/>
      <c r="EG12" s="840"/>
      <c r="EH12" s="840"/>
      <c r="EI12" s="840"/>
      <c r="EJ12" s="840"/>
      <c r="EK12" s="840"/>
      <c r="EL12" s="840"/>
      <c r="EM12" s="840"/>
      <c r="EN12" s="840"/>
      <c r="EO12" s="840"/>
      <c r="EP12" s="840"/>
      <c r="EQ12" s="840"/>
      <c r="ER12" s="840"/>
      <c r="ES12" s="840"/>
      <c r="ET12" s="840"/>
      <c r="EU12" s="821"/>
      <c r="EV12" s="821"/>
      <c r="EW12" s="821"/>
      <c r="EX12" s="821"/>
    </row>
    <row r="13" spans="1:154" s="174" customFormat="1" ht="11.25" customHeight="1">
      <c r="A13" s="175"/>
      <c r="B13" s="408"/>
      <c r="C13" s="176"/>
      <c r="D13" s="177"/>
      <c r="E13" s="178"/>
      <c r="F13" s="178"/>
      <c r="G13" s="178"/>
      <c r="H13" s="178"/>
      <c r="I13" s="178"/>
      <c r="J13" s="178"/>
      <c r="K13" s="178"/>
      <c r="L13" s="178"/>
      <c r="M13" s="68"/>
      <c r="N13" s="72"/>
      <c r="O13" s="69"/>
      <c r="P13" s="71"/>
      <c r="Q13" s="69"/>
      <c r="R13" s="179"/>
      <c r="S13" s="180"/>
      <c r="T13" s="180"/>
      <c r="U13" s="180"/>
      <c r="V13" s="180"/>
      <c r="W13" s="180"/>
      <c r="X13" s="180"/>
      <c r="Y13" s="181"/>
      <c r="Z13" s="180"/>
      <c r="AA13" s="179"/>
      <c r="AB13" s="180"/>
      <c r="AC13" s="180"/>
      <c r="AD13" s="180"/>
      <c r="AE13" s="180"/>
      <c r="AF13" s="180"/>
      <c r="AG13" s="180"/>
      <c r="AH13" s="180"/>
      <c r="AI13" s="180"/>
      <c r="AJ13" s="180"/>
      <c r="AK13" s="383"/>
      <c r="AL13" s="179"/>
      <c r="AM13" s="180"/>
      <c r="AN13" s="180"/>
      <c r="AO13" s="180"/>
      <c r="AP13" s="180"/>
      <c r="AQ13" s="180"/>
      <c r="AR13" s="180"/>
      <c r="AS13" s="180"/>
      <c r="AT13" s="180"/>
      <c r="AU13" s="181"/>
      <c r="AV13" s="180"/>
      <c r="AW13" s="339"/>
      <c r="AX13" s="339"/>
      <c r="AY13" s="339"/>
      <c r="AZ13" s="691"/>
      <c r="BA13" s="690"/>
      <c r="BB13" s="339"/>
      <c r="BC13" s="339"/>
      <c r="BD13" s="339"/>
      <c r="BE13" s="339"/>
      <c r="BF13" s="339"/>
      <c r="BG13" s="339"/>
      <c r="BH13" s="339"/>
      <c r="BI13" s="339"/>
      <c r="BJ13" s="872"/>
      <c r="BK13" s="840"/>
      <c r="BL13" s="840"/>
      <c r="BM13" s="840"/>
      <c r="BN13" s="840"/>
      <c r="BO13" s="840"/>
      <c r="BP13" s="840"/>
      <c r="BQ13" s="840"/>
      <c r="BR13" s="840"/>
      <c r="BS13" s="840"/>
      <c r="BT13" s="840"/>
      <c r="BU13" s="840"/>
      <c r="BV13" s="869" t="s">
        <v>205</v>
      </c>
      <c r="BW13" s="867"/>
      <c r="BX13" s="868"/>
      <c r="BY13" s="925" t="s">
        <v>518</v>
      </c>
      <c r="BZ13" s="926" t="s">
        <v>609</v>
      </c>
      <c r="CA13" s="840"/>
      <c r="CB13" s="840"/>
      <c r="CC13" s="840"/>
      <c r="CD13" s="840"/>
      <c r="CE13" s="840"/>
      <c r="CF13" s="840"/>
      <c r="CG13" s="840"/>
      <c r="CH13" s="840"/>
      <c r="CI13" s="840"/>
      <c r="CJ13" s="840"/>
      <c r="CK13" s="840"/>
      <c r="CL13" s="840"/>
      <c r="CM13" s="840"/>
      <c r="CN13" s="840"/>
      <c r="CO13" s="840"/>
      <c r="CP13" s="840"/>
      <c r="CQ13" s="840"/>
      <c r="CR13" s="840"/>
      <c r="CS13" s="840"/>
      <c r="CT13" s="840"/>
      <c r="CU13" s="840"/>
      <c r="CV13" s="840"/>
      <c r="CW13" s="840"/>
      <c r="CX13" s="840"/>
      <c r="CY13" s="840"/>
      <c r="CZ13" s="840"/>
      <c r="DA13" s="840"/>
      <c r="DB13" s="840"/>
      <c r="DC13" s="840"/>
      <c r="DD13" s="840"/>
      <c r="DE13" s="840"/>
      <c r="DF13" s="840"/>
      <c r="DG13" s="840"/>
      <c r="DH13" s="840"/>
      <c r="DI13" s="840"/>
      <c r="DJ13" s="840"/>
      <c r="DK13" s="840"/>
      <c r="DL13" s="840"/>
      <c r="DM13" s="840"/>
      <c r="DN13" s="840"/>
      <c r="DO13" s="840"/>
      <c r="DP13" s="840"/>
      <c r="DQ13" s="840"/>
      <c r="DR13" s="840"/>
      <c r="DS13" s="840"/>
      <c r="DT13" s="840"/>
      <c r="DU13" s="840"/>
      <c r="DV13" s="840"/>
      <c r="DW13" s="840"/>
      <c r="DX13" s="840"/>
      <c r="DY13" s="840"/>
      <c r="DZ13" s="840"/>
      <c r="EA13" s="840"/>
      <c r="EB13" s="840"/>
      <c r="EC13" s="840"/>
      <c r="ED13" s="840"/>
      <c r="EE13" s="840"/>
      <c r="EF13" s="840"/>
      <c r="EG13" s="840"/>
      <c r="EH13" s="840"/>
      <c r="EI13" s="840"/>
      <c r="EJ13" s="840"/>
      <c r="EK13" s="840"/>
      <c r="EL13" s="840"/>
      <c r="EM13" s="840"/>
      <c r="EN13" s="840"/>
      <c r="EO13" s="840"/>
      <c r="EP13" s="840"/>
      <c r="EQ13" s="840"/>
      <c r="ER13" s="840"/>
      <c r="ES13" s="840"/>
      <c r="ET13" s="840"/>
      <c r="EU13" s="821"/>
      <c r="EV13" s="821"/>
      <c r="EW13" s="821"/>
      <c r="EX13" s="821"/>
    </row>
    <row r="14" spans="1:154" s="188" customFormat="1" ht="11.25" customHeight="1" thickBot="1">
      <c r="A14" s="182"/>
      <c r="B14" s="410"/>
      <c r="C14" s="183"/>
      <c r="D14" s="184"/>
      <c r="E14" s="185"/>
      <c r="F14" s="185"/>
      <c r="G14" s="185"/>
      <c r="H14" s="185"/>
      <c r="I14" s="185"/>
      <c r="J14" s="185"/>
      <c r="K14" s="185"/>
      <c r="L14" s="185"/>
      <c r="M14" s="186"/>
      <c r="N14" s="419"/>
      <c r="O14" s="416"/>
      <c r="P14" s="184"/>
      <c r="Q14" s="187"/>
      <c r="R14" s="513">
        <v>174</v>
      </c>
      <c r="S14" s="513">
        <v>175</v>
      </c>
      <c r="T14" s="513">
        <v>176</v>
      </c>
      <c r="U14" s="513">
        <v>177</v>
      </c>
      <c r="V14" s="513">
        <v>178</v>
      </c>
      <c r="W14" s="513">
        <v>179</v>
      </c>
      <c r="X14" s="513">
        <v>180</v>
      </c>
      <c r="Y14" s="513">
        <v>181</v>
      </c>
      <c r="Z14" s="184">
        <v>183</v>
      </c>
      <c r="AA14" s="184">
        <v>182</v>
      </c>
      <c r="AB14" s="187">
        <v>183</v>
      </c>
      <c r="AC14" s="184">
        <v>184</v>
      </c>
      <c r="AD14" s="187">
        <v>185</v>
      </c>
      <c r="AE14" s="184">
        <v>186</v>
      </c>
      <c r="AF14" s="187">
        <v>187</v>
      </c>
      <c r="AG14" s="184">
        <v>188</v>
      </c>
      <c r="AH14" s="187">
        <v>189</v>
      </c>
      <c r="AI14" s="184">
        <v>190</v>
      </c>
      <c r="AJ14" s="1031">
        <v>191</v>
      </c>
      <c r="AK14" s="513">
        <v>192</v>
      </c>
      <c r="AL14" s="184">
        <v>193</v>
      </c>
      <c r="AM14" s="1031">
        <v>194</v>
      </c>
      <c r="AN14" s="184">
        <v>195</v>
      </c>
      <c r="AO14" s="187">
        <v>196</v>
      </c>
      <c r="AP14" s="185">
        <v>197</v>
      </c>
      <c r="AQ14" s="1031">
        <v>198</v>
      </c>
      <c r="AR14" s="184">
        <v>199</v>
      </c>
      <c r="AS14" s="187">
        <v>200</v>
      </c>
      <c r="AT14" s="185">
        <v>201</v>
      </c>
      <c r="AU14" s="187">
        <v>202</v>
      </c>
      <c r="AV14" s="185">
        <v>203</v>
      </c>
      <c r="AW14" s="513">
        <v>206</v>
      </c>
      <c r="AX14" s="513">
        <v>207</v>
      </c>
      <c r="AY14" s="513">
        <v>208</v>
      </c>
      <c r="AZ14" s="1032">
        <v>204</v>
      </c>
      <c r="BA14" s="1033">
        <v>205</v>
      </c>
      <c r="BB14" s="1032">
        <v>206</v>
      </c>
      <c r="BC14" s="513" t="s">
        <v>780</v>
      </c>
      <c r="BD14" s="513"/>
      <c r="BE14" s="513" t="s">
        <v>781</v>
      </c>
      <c r="BF14" s="513" t="s">
        <v>782</v>
      </c>
      <c r="BG14" s="513" t="s">
        <v>783</v>
      </c>
      <c r="BH14" s="513" t="s">
        <v>784</v>
      </c>
      <c r="BI14" s="513" t="s">
        <v>785</v>
      </c>
      <c r="BJ14" s="873"/>
      <c r="BK14" s="815"/>
      <c r="BL14" s="815"/>
      <c r="BM14" s="815"/>
      <c r="BN14" s="815"/>
      <c r="BO14" s="815"/>
      <c r="BP14" s="815"/>
      <c r="BQ14" s="815"/>
      <c r="BR14" s="815"/>
      <c r="BS14" s="815"/>
      <c r="BT14" s="815"/>
      <c r="BU14" s="815" t="s">
        <v>392</v>
      </c>
      <c r="BV14" s="869" t="s">
        <v>206</v>
      </c>
      <c r="BW14" s="867"/>
      <c r="BX14" s="868"/>
      <c r="BY14" s="925" t="s">
        <v>519</v>
      </c>
      <c r="BZ14" s="927" t="s">
        <v>610</v>
      </c>
      <c r="CA14" s="815"/>
      <c r="CB14" s="815"/>
      <c r="CC14" s="815"/>
      <c r="CD14" s="815"/>
      <c r="CE14" s="815"/>
      <c r="CF14" s="815"/>
      <c r="CG14" s="815"/>
      <c r="CH14" s="815"/>
      <c r="CI14" s="815"/>
      <c r="CJ14" s="815"/>
      <c r="CK14" s="815"/>
      <c r="CL14" s="815"/>
      <c r="CM14" s="815"/>
      <c r="CN14" s="815"/>
      <c r="CO14" s="815"/>
      <c r="CP14" s="815"/>
      <c r="CQ14" s="815"/>
      <c r="CR14" s="815"/>
      <c r="CS14" s="815"/>
      <c r="CT14" s="815"/>
      <c r="CU14" s="815"/>
      <c r="CV14" s="815"/>
      <c r="CW14" s="815"/>
      <c r="CX14" s="815"/>
      <c r="CY14" s="815"/>
      <c r="CZ14" s="815"/>
      <c r="DA14" s="815"/>
      <c r="DB14" s="815"/>
      <c r="DC14" s="815"/>
      <c r="DD14" s="815"/>
      <c r="DE14" s="815"/>
      <c r="DF14" s="815"/>
      <c r="DG14" s="815"/>
      <c r="DH14" s="815"/>
      <c r="DI14" s="815"/>
      <c r="DJ14" s="815"/>
      <c r="DK14" s="815"/>
      <c r="DL14" s="815"/>
      <c r="DM14" s="815"/>
      <c r="DN14" s="815"/>
      <c r="DO14" s="815"/>
      <c r="DP14" s="815"/>
      <c r="DQ14" s="815"/>
      <c r="DR14" s="815"/>
      <c r="DS14" s="815"/>
      <c r="DT14" s="815"/>
      <c r="DU14" s="815"/>
      <c r="DV14" s="815"/>
      <c r="DW14" s="815"/>
      <c r="DX14" s="815"/>
      <c r="DY14" s="815"/>
      <c r="DZ14" s="815"/>
      <c r="EA14" s="815"/>
      <c r="EB14" s="815"/>
      <c r="EC14" s="815"/>
      <c r="ED14" s="815"/>
      <c r="EE14" s="815"/>
      <c r="EF14" s="815"/>
      <c r="EG14" s="815"/>
      <c r="EH14" s="815"/>
      <c r="EI14" s="815"/>
      <c r="EJ14" s="815"/>
      <c r="EK14" s="815"/>
      <c r="EL14" s="815"/>
      <c r="EM14" s="815"/>
      <c r="EN14" s="815"/>
      <c r="EO14" s="815"/>
      <c r="EP14" s="815"/>
      <c r="EQ14" s="815"/>
      <c r="ER14" s="815"/>
      <c r="ES14" s="815"/>
      <c r="ET14" s="815"/>
      <c r="EU14" s="822"/>
      <c r="EV14" s="822"/>
      <c r="EW14" s="822"/>
      <c r="EX14" s="822"/>
    </row>
    <row r="15" spans="1:154" s="19" customFormat="1" ht="30" customHeight="1">
      <c r="A15" s="189" t="str">
        <f>IF(TRIM(入力1!A18)&lt;&gt;"",入力1!A18,"")</f>
        <v/>
      </c>
      <c r="B15" s="411" t="str">
        <f>IF(TRIM(入力1!B18)&lt;&gt;"",入力1!B18,"")</f>
        <v/>
      </c>
      <c r="C15" s="221">
        <v>1</v>
      </c>
      <c r="D15" s="1591" t="str">
        <f>IF(TRIM(入力1!D18)&lt;&gt;"",入力1!D18,"")</f>
        <v/>
      </c>
      <c r="E15" s="1592" t="str">
        <f>IF(TRIM(入力1!E18)&lt;&gt;"",入力1!E18,"")</f>
        <v/>
      </c>
      <c r="F15" s="1592" t="str">
        <f>IF(TRIM(入力1!F18)&lt;&gt;"",入力1!F18,"")</f>
        <v/>
      </c>
      <c r="G15" s="1592" t="str">
        <f>IF(TRIM(入力1!G18)&lt;&gt;"",入力1!G18,"")</f>
        <v/>
      </c>
      <c r="H15" s="1592" t="str">
        <f>IF(TRIM(入力1!H18)&lt;&gt;"",入力1!H18,"")</f>
        <v/>
      </c>
      <c r="I15" s="1592" t="str">
        <f>IF(TRIM(入力1!I18)&lt;&gt;"",入力1!I18,"")</f>
        <v/>
      </c>
      <c r="J15" s="1592" t="str">
        <f>IF(TRIM(入力1!J18)&lt;&gt;"",入力1!J18,"")</f>
        <v/>
      </c>
      <c r="K15" s="1592" t="str">
        <f>IF(TRIM(入力1!S18)&lt;&gt;"",入力1!S18,"")</f>
        <v/>
      </c>
      <c r="L15" s="1593" t="e">
        <f>IF(TRIM(入力1!#REF!)&lt;&gt;"",入力1!#REF!,"")</f>
        <v>#REF!</v>
      </c>
      <c r="M15" s="414" t="str">
        <f>IF(TRIM(入力1!K18)&lt;&gt;"",入力1!K18,"")</f>
        <v/>
      </c>
      <c r="N15" s="420" t="str">
        <f>IF(TRIM(入力1!L18)&lt;&gt;"",入力1!L18,"")</f>
        <v/>
      </c>
      <c r="O15" s="417">
        <v>1</v>
      </c>
      <c r="P15" s="228" t="str">
        <f>IF(TRIM(入力1!Q18)&lt;&gt;"",MID(入力1!Q18,1,1),"")</f>
        <v/>
      </c>
      <c r="Q15" s="190" t="str">
        <f>IF(TRIM(入力1!Q18)&lt;&gt;"",MID(入力1!Q18,2,1),"")</f>
        <v/>
      </c>
      <c r="R15" s="232"/>
      <c r="S15" s="232"/>
      <c r="T15" s="232"/>
      <c r="U15" s="232"/>
      <c r="V15" s="232"/>
      <c r="W15" s="232"/>
      <c r="X15" s="232"/>
      <c r="Y15" s="232"/>
      <c r="Z15" s="281"/>
      <c r="AA15" s="1544"/>
      <c r="AB15" s="1559"/>
      <c r="AC15" s="1544"/>
      <c r="AD15" s="1559"/>
      <c r="AE15" s="1544"/>
      <c r="AF15" s="1559"/>
      <c r="AG15" s="1544"/>
      <c r="AH15" s="1559"/>
      <c r="AI15" s="1544"/>
      <c r="AJ15" s="1559"/>
      <c r="AK15" s="384"/>
      <c r="AL15" s="1544"/>
      <c r="AM15" s="1545"/>
      <c r="AN15" s="1544"/>
      <c r="AO15" s="1545"/>
      <c r="AP15" s="1544"/>
      <c r="AQ15" s="1545"/>
      <c r="AR15" s="1544"/>
      <c r="AS15" s="1545"/>
      <c r="AT15" s="1544"/>
      <c r="AU15" s="1545"/>
      <c r="AV15" s="336"/>
      <c r="AW15" s="340"/>
      <c r="AX15" s="340"/>
      <c r="AY15" s="340"/>
      <c r="AZ15" s="1603"/>
      <c r="BA15" s="1604"/>
      <c r="BB15" s="235"/>
      <c r="BC15" s="235"/>
      <c r="BD15" s="439">
        <f>入力1!X18</f>
        <v>0</v>
      </c>
      <c r="BE15" s="235"/>
      <c r="BF15" s="235"/>
      <c r="BG15" s="235"/>
      <c r="BH15" s="497">
        <f>入力2!AT16</f>
        <v>0</v>
      </c>
      <c r="BI15" s="765"/>
      <c r="BJ15" s="874">
        <f>入力1!O18</f>
        <v>0</v>
      </c>
      <c r="BK15" s="867" t="str">
        <f>IF(TRIM($Q15)&lt;&gt;"",IF(TRIM(INDEX(コード表!$D$3:$M$53,INT(CONCATENATE($P15,$Q15)),1))&lt;&gt;"",INDEX(コード表!$D$3:$M$53,INT(CONCATENATE($P15,$Q15)),1),""),"")</f>
        <v/>
      </c>
      <c r="BL15" s="867" t="str">
        <f>IF(TRIM($Q15)&lt;&gt;"",IF(TRIM(INDEX(コード表!$D$3:$M$53,INT(CONCATENATE($P15,$Q15)),2))&lt;&gt;"",INDEX(コード表!$D$3:$M$53,INT(CONCATENATE($P15,$Q15)),2),""),"")</f>
        <v/>
      </c>
      <c r="BM15" s="867" t="str">
        <f>IF(TRIM($Q15)&lt;&gt;"",IF(TRIM(INDEX(コード表!$D$3:$M$53,INT(CONCATENATE($P15,$Q15)),3))&lt;&gt;"",INDEX(コード表!$D$3:$M$53,INT(CONCATENATE($P15,$Q15)),3),""),"")</f>
        <v/>
      </c>
      <c r="BN15" s="867" t="str">
        <f>IF(TRIM($Q15)&lt;&gt;"",IF(TRIM(INDEX(コード表!$D$3:$M$53,INT(CONCATENATE($P15,$Q15)),4))&lt;&gt;"",INDEX(コード表!$D$3:$M$53,INT(CONCATENATE($P15,$Q15)),4),""),"")</f>
        <v/>
      </c>
      <c r="BO15" s="867" t="str">
        <f>IF(TRIM($Q15)&lt;&gt;"",IF(TRIM(INDEX(コード表!$D$3:$M$53,INT(CONCATENATE($P15,$Q15)),5))&lt;&gt;"",INDEX(コード表!$D$3:$M$53,INT(CONCATENATE($P15,$Q15)),5),""),"")</f>
        <v/>
      </c>
      <c r="BP15" s="867" t="str">
        <f>IF(TRIM($Q15)&lt;&gt;"",IF(TRIM(INDEX(コード表!$D$3:$M$53,INT(CONCATENATE($P15,$Q15)),6))&lt;&gt;"",INDEX(コード表!$D$3:$M$53,INT(CONCATENATE($P15,$Q15)),6),""),"")</f>
        <v/>
      </c>
      <c r="BQ15" s="867" t="str">
        <f>IF(TRIM($Q15)&lt;&gt;"",IF(TRIM(INDEX(コード表!$D$3:$M$53,INT(CONCATENATE($P15,$Q15)),7))&lt;&gt;"",INDEX(コード表!$D$3:$M$53,INT(CONCATENATE($P15,$Q15)),7),""),"")</f>
        <v/>
      </c>
      <c r="BR15" s="867" t="str">
        <f>IF(TRIM($Q15)&lt;&gt;"",IF(TRIM(INDEX(コード表!$D$3:$M$53,INT(CONCATENATE($P15,$Q15)),8))&lt;&gt;"",INDEX(コード表!$D$3:$M$53,INT(CONCATENATE($P15,$Q15)),8),""),"")</f>
        <v/>
      </c>
      <c r="BS15" s="867" t="str">
        <f>IF(TRIM($Q15)&lt;&gt;"",IF(TRIM(INDEX(コード表!$D$3:$M$53,INT(CONCATENATE($P15,$Q15)),9))&lt;&gt;"",INDEX(コード表!$D$3:$M$53,INT(CONCATENATE($P15,$Q15)),9),""),"")</f>
        <v/>
      </c>
      <c r="BT15" s="867" t="str">
        <f>IF(TRIM($Q15)&lt;&gt;"",IF(TRIM(INDEX(コード表!$D$3:$M$53,INT(CONCATENATE($P15,$Q15)),10))&lt;&gt;"",INDEX(コード表!$D$3:$M$53,INT(CONCATENATE($P15,$Q15)),10),""),"")</f>
        <v/>
      </c>
      <c r="BU15" s="837">
        <f>入力1!O18</f>
        <v>0</v>
      </c>
      <c r="BV15" s="869" t="s">
        <v>207</v>
      </c>
      <c r="BW15" s="928"/>
      <c r="BX15" s="868"/>
      <c r="BY15" s="925" t="s">
        <v>520</v>
      </c>
      <c r="BZ15" s="837" t="s">
        <v>611</v>
      </c>
      <c r="CA15" s="837"/>
      <c r="CB15" s="837" t="str">
        <f>CONCATENATE(P15,Q15)</f>
        <v/>
      </c>
      <c r="CC15" s="926" t="str">
        <f>MID(AL15,3,LEN(AL15))</f>
        <v/>
      </c>
      <c r="CD15" s="837" t="e">
        <f>SUBSTITUTE(SUBSTITUTE(VLOOKUP(CB15,コード表!$BO$2:$BP$52,2,FALSE),"（",""),"）","")</f>
        <v>#N/A</v>
      </c>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c r="DH15" s="837"/>
      <c r="DI15" s="837" t="str">
        <f>IF(入力1!Q18="","",入力1!Q18)</f>
        <v/>
      </c>
      <c r="DJ15" s="837"/>
      <c r="DK15" s="837"/>
      <c r="DL15" s="837"/>
      <c r="DM15" s="837"/>
      <c r="DN15" s="837"/>
      <c r="DO15" s="837"/>
      <c r="DP15" s="837"/>
      <c r="DQ15" s="837"/>
      <c r="DR15" s="837"/>
      <c r="DS15" s="837"/>
      <c r="DT15" s="837"/>
      <c r="DU15" s="837"/>
      <c r="DV15" s="837"/>
      <c r="DW15" s="837"/>
      <c r="DX15" s="837"/>
      <c r="DY15" s="837"/>
      <c r="DZ15" s="837"/>
      <c r="EA15" s="837"/>
      <c r="EB15" s="837"/>
      <c r="EC15" s="837"/>
      <c r="ED15" s="837"/>
      <c r="EE15" s="837"/>
      <c r="EF15" s="837"/>
      <c r="EG15" s="837"/>
      <c r="EH15" s="837"/>
      <c r="EI15" s="837"/>
      <c r="EJ15" s="837"/>
      <c r="EK15" s="837"/>
      <c r="EL15" s="837"/>
      <c r="EM15" s="837"/>
      <c r="EN15" s="837"/>
      <c r="EO15" s="837"/>
      <c r="EP15" s="837"/>
      <c r="EQ15" s="837"/>
      <c r="ER15" s="837"/>
      <c r="ES15" s="837"/>
      <c r="ET15" s="837"/>
      <c r="EU15" s="488"/>
      <c r="EV15" s="488"/>
      <c r="EW15" s="488"/>
      <c r="EX15" s="488"/>
    </row>
    <row r="16" spans="1:154" s="19" customFormat="1" ht="30" customHeight="1">
      <c r="A16" s="189" t="str">
        <f>IF(TRIM(入力1!A20)&lt;&gt;"",入力1!A20,"")</f>
        <v/>
      </c>
      <c r="B16" s="411" t="str">
        <f>IF(TRIM(入力1!B20)&lt;&gt;"",入力1!B20,"")</f>
        <v/>
      </c>
      <c r="C16" s="222">
        <v>2</v>
      </c>
      <c r="D16" s="1541" t="str">
        <f>IF(TRIM(入力1!D20)&lt;&gt;"",入力1!D20,"")</f>
        <v/>
      </c>
      <c r="E16" s="1542" t="str">
        <f>IF(TRIM(入力1!E20)&lt;&gt;"",入力1!E20,"")</f>
        <v/>
      </c>
      <c r="F16" s="1542" t="str">
        <f>IF(TRIM(入力1!F20)&lt;&gt;"",入力1!F20,"")</f>
        <v/>
      </c>
      <c r="G16" s="1542" t="str">
        <f>IF(TRIM(入力1!G20)&lt;&gt;"",入力1!G20,"")</f>
        <v/>
      </c>
      <c r="H16" s="1542" t="str">
        <f>IF(TRIM(入力1!H20)&lt;&gt;"",入力1!H20,"")</f>
        <v/>
      </c>
      <c r="I16" s="1542" t="str">
        <f>IF(TRIM(入力1!I20)&lt;&gt;"",入力1!I20,"")</f>
        <v/>
      </c>
      <c r="J16" s="1542" t="str">
        <f>IF(TRIM(入力1!J20)&lt;&gt;"",入力1!J20,"")</f>
        <v/>
      </c>
      <c r="K16" s="1542" t="str">
        <f>IF(TRIM(入力1!S20)&lt;&gt;"",入力1!S20,"")</f>
        <v/>
      </c>
      <c r="L16" s="1543" t="e">
        <f>IF(TRIM(入力1!#REF!)&lt;&gt;"",入力1!#REF!,"")</f>
        <v>#REF!</v>
      </c>
      <c r="M16" s="414" t="str">
        <f>IF(TRIM(入力1!K20)&lt;&gt;"",入力1!K20,"")</f>
        <v/>
      </c>
      <c r="N16" s="420" t="str">
        <f>IF(TRIM(入力1!L20)&lt;&gt;"",入力1!L20,"")</f>
        <v/>
      </c>
      <c r="O16" s="417">
        <v>2</v>
      </c>
      <c r="P16" s="228" t="str">
        <f>IF(TRIM(入力1!Q20)&lt;&gt;"",MID(入力1!Q20,1,1),"")</f>
        <v/>
      </c>
      <c r="Q16" s="190" t="str">
        <f>IF(TRIM(入力1!Q20)&lt;&gt;"",MID(入力1!Q20,2,1),"")</f>
        <v/>
      </c>
      <c r="R16" s="232"/>
      <c r="S16" s="232"/>
      <c r="T16" s="232"/>
      <c r="U16" s="232"/>
      <c r="V16" s="232"/>
      <c r="W16" s="232"/>
      <c r="X16" s="232"/>
      <c r="Y16" s="232"/>
      <c r="Z16" s="281"/>
      <c r="AA16" s="1546"/>
      <c r="AB16" s="1548"/>
      <c r="AC16" s="1546"/>
      <c r="AD16" s="1547"/>
      <c r="AE16" s="1546"/>
      <c r="AF16" s="1547"/>
      <c r="AG16" s="1546"/>
      <c r="AH16" s="1547"/>
      <c r="AI16" s="1546"/>
      <c r="AJ16" s="1547"/>
      <c r="AK16" s="385"/>
      <c r="AL16" s="1594"/>
      <c r="AM16" s="1595"/>
      <c r="AN16" s="1546"/>
      <c r="AO16" s="1548"/>
      <c r="AP16" s="1546"/>
      <c r="AQ16" s="1548"/>
      <c r="AR16" s="1546"/>
      <c r="AS16" s="1548"/>
      <c r="AT16" s="1546"/>
      <c r="AU16" s="1548"/>
      <c r="AV16" s="336"/>
      <c r="AW16" s="236"/>
      <c r="AX16" s="236"/>
      <c r="AY16" s="236"/>
      <c r="AZ16" s="1549"/>
      <c r="BA16" s="1550"/>
      <c r="BB16" s="236"/>
      <c r="BC16" s="236"/>
      <c r="BD16" s="480">
        <f>入力1!X20</f>
        <v>0</v>
      </c>
      <c r="BE16" s="236"/>
      <c r="BF16" s="236"/>
      <c r="BG16" s="236"/>
      <c r="BH16" s="497">
        <f>入力2!AT18</f>
        <v>0</v>
      </c>
      <c r="BI16" s="765"/>
      <c r="BJ16" s="874">
        <f>入力1!O20</f>
        <v>0</v>
      </c>
      <c r="BK16" s="867" t="str">
        <f>IF(TRIM($Q16)&lt;&gt;"",IF(TRIM(INDEX(コード表!$D$3:$M$53,INT(CONCATENATE($P16,$Q16)),1))&lt;&gt;"",INDEX(コード表!$D$3:$M$53,INT(CONCATENATE($P16,$Q16)),1),""),"")</f>
        <v/>
      </c>
      <c r="BL16" s="867" t="str">
        <f>IF(TRIM($Q16)&lt;&gt;"",IF(TRIM(INDEX(コード表!$D$3:$M$53,INT(CONCATENATE($P16,$Q16)),2))&lt;&gt;"",INDEX(コード表!$D$3:$M$53,INT(CONCATENATE($P16,$Q16)),2),""),"")</f>
        <v/>
      </c>
      <c r="BM16" s="867" t="str">
        <f>IF(TRIM($Q16)&lt;&gt;"",IF(TRIM(INDEX(コード表!$D$3:$M$53,INT(CONCATENATE($P16,$Q16)),3))&lt;&gt;"",INDEX(コード表!$D$3:$M$53,INT(CONCATENATE($P16,$Q16)),3),""),"")</f>
        <v/>
      </c>
      <c r="BN16" s="867" t="str">
        <f>IF(TRIM($Q16)&lt;&gt;"",IF(TRIM(INDEX(コード表!$D$3:$M$53,INT(CONCATENATE($P16,$Q16)),4))&lt;&gt;"",INDEX(コード表!$D$3:$M$53,INT(CONCATENATE($P16,$Q16)),4),""),"")</f>
        <v/>
      </c>
      <c r="BO16" s="867" t="str">
        <f>IF(TRIM($Q16)&lt;&gt;"",IF(TRIM(INDEX(コード表!$D$3:$M$53,INT(CONCATENATE($P16,$Q16)),5))&lt;&gt;"",INDEX(コード表!$D$3:$M$53,INT(CONCATENATE($P16,$Q16)),5),""),"")</f>
        <v/>
      </c>
      <c r="BP16" s="867" t="str">
        <f>IF(TRIM($Q16)&lt;&gt;"",IF(TRIM(INDEX(コード表!$D$3:$M$53,INT(CONCATENATE($P16,$Q16)),6))&lt;&gt;"",INDEX(コード表!$D$3:$M$53,INT(CONCATENATE($P16,$Q16)),6),""),"")</f>
        <v/>
      </c>
      <c r="BQ16" s="867" t="str">
        <f>IF(TRIM($Q16)&lt;&gt;"",IF(TRIM(INDEX(コード表!$D$3:$M$53,INT(CONCATENATE($P16,$Q16)),7))&lt;&gt;"",INDEX(コード表!$D$3:$M$53,INT(CONCATENATE($P16,$Q16)),7),""),"")</f>
        <v/>
      </c>
      <c r="BR16" s="867" t="str">
        <f>IF(TRIM($Q16)&lt;&gt;"",IF(TRIM(INDEX(コード表!$D$3:$M$53,INT(CONCATENATE($P16,$Q16)),8))&lt;&gt;"",INDEX(コード表!$D$3:$M$53,INT(CONCATENATE($P16,$Q16)),8),""),"")</f>
        <v/>
      </c>
      <c r="BS16" s="867" t="str">
        <f>IF(TRIM($Q16)&lt;&gt;"",IF(TRIM(INDEX(コード表!$D$3:$M$53,INT(CONCATENATE($P16,$Q16)),9))&lt;&gt;"",INDEX(コード表!$D$3:$M$53,INT(CONCATENATE($P16,$Q16)),9),""),"")</f>
        <v/>
      </c>
      <c r="BT16" s="867" t="str">
        <f>IF(TRIM($Q16)&lt;&gt;"",IF(TRIM(INDEX(コード表!$D$3:$M$53,INT(CONCATENATE($P16,$Q16)),10))&lt;&gt;"",INDEX(コード表!$D$3:$M$53,INT(CONCATENATE($P16,$Q16)),10),""),"")</f>
        <v/>
      </c>
      <c r="BU16" s="837">
        <f>入力1!O20</f>
        <v>0</v>
      </c>
      <c r="BV16" s="869" t="s">
        <v>208</v>
      </c>
      <c r="BW16" s="928"/>
      <c r="BX16" s="929"/>
      <c r="BY16" s="925" t="s">
        <v>521</v>
      </c>
      <c r="BZ16" s="837" t="s">
        <v>612</v>
      </c>
      <c r="CA16" s="837"/>
      <c r="CB16" s="837" t="str">
        <f t="shared" ref="CB16:CB79" si="0">CONCATENATE(P16,Q16)</f>
        <v/>
      </c>
      <c r="CC16" s="926" t="str">
        <f t="shared" ref="CC16:CC79" si="1">MID(AL16,3,LEN(AL16))</f>
        <v/>
      </c>
      <c r="CD16" s="837" t="e">
        <f>SUBSTITUTE(SUBSTITUTE(VLOOKUP(CB16,コード表!$BO$2:$BP$52,2,FALSE),"（",""),"）","")</f>
        <v>#N/A</v>
      </c>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c r="DH16" s="837"/>
      <c r="DI16" s="837" t="str">
        <f>IF(入力1!Q20="","",入力1!Q20)</f>
        <v/>
      </c>
      <c r="DJ16" s="837"/>
      <c r="DK16" s="837"/>
      <c r="DL16" s="837"/>
      <c r="DM16" s="837"/>
      <c r="DN16" s="837"/>
      <c r="DO16" s="837"/>
      <c r="DP16" s="837"/>
      <c r="DQ16" s="837"/>
      <c r="DR16" s="837"/>
      <c r="DS16" s="837"/>
      <c r="DT16" s="837"/>
      <c r="DU16" s="837"/>
      <c r="DV16" s="837"/>
      <c r="DW16" s="837"/>
      <c r="DX16" s="837"/>
      <c r="DY16" s="837"/>
      <c r="DZ16" s="837"/>
      <c r="EA16" s="837"/>
      <c r="EB16" s="837"/>
      <c r="EC16" s="837"/>
      <c r="ED16" s="837"/>
      <c r="EE16" s="837"/>
      <c r="EF16" s="837"/>
      <c r="EG16" s="837"/>
      <c r="EH16" s="837"/>
      <c r="EI16" s="837"/>
      <c r="EJ16" s="837"/>
      <c r="EK16" s="837"/>
      <c r="EL16" s="837"/>
      <c r="EM16" s="837"/>
      <c r="EN16" s="837"/>
      <c r="EO16" s="837"/>
      <c r="EP16" s="837"/>
      <c r="EQ16" s="837"/>
      <c r="ER16" s="837"/>
      <c r="ES16" s="837"/>
      <c r="ET16" s="837"/>
      <c r="EU16" s="488"/>
      <c r="EV16" s="488"/>
      <c r="EW16" s="488"/>
      <c r="EX16" s="488"/>
    </row>
    <row r="17" spans="1:154" s="19" customFormat="1" ht="30" customHeight="1">
      <c r="A17" s="189" t="str">
        <f>IF(TRIM(入力1!A22)&lt;&gt;"",入力1!A22,"")</f>
        <v/>
      </c>
      <c r="B17" s="411" t="str">
        <f>IF(TRIM(入力1!B22)&lt;&gt;"",入力1!B22,"")</f>
        <v/>
      </c>
      <c r="C17" s="222">
        <v>3</v>
      </c>
      <c r="D17" s="1541" t="str">
        <f>IF(TRIM(入力1!D22)&lt;&gt;"",入力1!D22,"")</f>
        <v/>
      </c>
      <c r="E17" s="1542" t="str">
        <f>IF(TRIM(入力1!E22)&lt;&gt;"",入力1!E22,"")</f>
        <v/>
      </c>
      <c r="F17" s="1542" t="str">
        <f>IF(TRIM(入力1!F22)&lt;&gt;"",入力1!F22,"")</f>
        <v/>
      </c>
      <c r="G17" s="1542" t="str">
        <f>IF(TRIM(入力1!G22)&lt;&gt;"",入力1!G22,"")</f>
        <v/>
      </c>
      <c r="H17" s="1542" t="str">
        <f>IF(TRIM(入力1!H22)&lt;&gt;"",入力1!H22,"")</f>
        <v/>
      </c>
      <c r="I17" s="1542" t="str">
        <f>IF(TRIM(入力1!I22)&lt;&gt;"",入力1!I22,"")</f>
        <v/>
      </c>
      <c r="J17" s="1542" t="str">
        <f>IF(TRIM(入力1!J22)&lt;&gt;"",入力1!J22,"")</f>
        <v/>
      </c>
      <c r="K17" s="1542" t="str">
        <f>IF(TRIM(入力1!S22)&lt;&gt;"",入力1!S22,"")</f>
        <v/>
      </c>
      <c r="L17" s="1543" t="e">
        <f>IF(TRIM(入力1!#REF!)&lt;&gt;"",入力1!#REF!,"")</f>
        <v>#REF!</v>
      </c>
      <c r="M17" s="414" t="str">
        <f>IF(TRIM(入力1!K22)&lt;&gt;"",入力1!K22,"")</f>
        <v/>
      </c>
      <c r="N17" s="420" t="str">
        <f>IF(TRIM(入力1!L22)&lt;&gt;"",入力1!L22,"")</f>
        <v/>
      </c>
      <c r="O17" s="417">
        <v>3</v>
      </c>
      <c r="P17" s="228" t="str">
        <f>IF(TRIM(入力1!Q22)&lt;&gt;"",MID(入力1!Q22,1,1),"")</f>
        <v/>
      </c>
      <c r="Q17" s="190" t="str">
        <f>IF(TRIM(入力1!Q22)&lt;&gt;"",MID(入力1!Q22,2,1),"")</f>
        <v/>
      </c>
      <c r="R17" s="232"/>
      <c r="S17" s="232"/>
      <c r="T17" s="232"/>
      <c r="U17" s="232"/>
      <c r="V17" s="232"/>
      <c r="W17" s="232"/>
      <c r="X17" s="232"/>
      <c r="Y17" s="232"/>
      <c r="Z17" s="281"/>
      <c r="AA17" s="1546"/>
      <c r="AB17" s="1548"/>
      <c r="AC17" s="1546"/>
      <c r="AD17" s="1547"/>
      <c r="AE17" s="1546"/>
      <c r="AF17" s="1547"/>
      <c r="AG17" s="1546"/>
      <c r="AH17" s="1547"/>
      <c r="AI17" s="1546"/>
      <c r="AJ17" s="1547"/>
      <c r="AK17" s="386"/>
      <c r="AL17" s="1546"/>
      <c r="AM17" s="1548"/>
      <c r="AN17" s="1546"/>
      <c r="AO17" s="1548"/>
      <c r="AP17" s="1546"/>
      <c r="AQ17" s="1548"/>
      <c r="AR17" s="1546"/>
      <c r="AS17" s="1548"/>
      <c r="AT17" s="1546"/>
      <c r="AU17" s="1548"/>
      <c r="AV17" s="336"/>
      <c r="AW17" s="236"/>
      <c r="AX17" s="236"/>
      <c r="AY17" s="236"/>
      <c r="AZ17" s="1549"/>
      <c r="BA17" s="1550"/>
      <c r="BB17" s="236"/>
      <c r="BC17" s="236"/>
      <c r="BD17" s="440">
        <f>入力1!X22</f>
        <v>0</v>
      </c>
      <c r="BE17" s="236"/>
      <c r="BF17" s="236"/>
      <c r="BG17" s="236"/>
      <c r="BH17" s="497">
        <f>入力2!AT20</f>
        <v>0</v>
      </c>
      <c r="BI17" s="765"/>
      <c r="BJ17" s="874">
        <f>入力1!O22</f>
        <v>0</v>
      </c>
      <c r="BK17" s="867" t="str">
        <f>IF(TRIM($Q17)&lt;&gt;"",IF(TRIM(INDEX(コード表!$D$3:$M$53,INT(CONCATENATE($P17,$Q17)),1))&lt;&gt;"",INDEX(コード表!$D$3:$M$53,INT(CONCATENATE($P17,$Q17)),1),""),"")</f>
        <v/>
      </c>
      <c r="BL17" s="867" t="str">
        <f>IF(TRIM($Q17)&lt;&gt;"",IF(TRIM(INDEX(コード表!$D$3:$M$53,INT(CONCATENATE($P17,$Q17)),2))&lt;&gt;"",INDEX(コード表!$D$3:$M$53,INT(CONCATENATE($P17,$Q17)),2),""),"")</f>
        <v/>
      </c>
      <c r="BM17" s="867" t="str">
        <f>IF(TRIM($Q17)&lt;&gt;"",IF(TRIM(INDEX(コード表!$D$3:$M$53,INT(CONCATENATE($P17,$Q17)),3))&lt;&gt;"",INDEX(コード表!$D$3:$M$53,INT(CONCATENATE($P17,$Q17)),3),""),"")</f>
        <v/>
      </c>
      <c r="BN17" s="867" t="str">
        <f>IF(TRIM($Q17)&lt;&gt;"",IF(TRIM(INDEX(コード表!$D$3:$M$53,INT(CONCATENATE($P17,$Q17)),4))&lt;&gt;"",INDEX(コード表!$D$3:$M$53,INT(CONCATENATE($P17,$Q17)),4),""),"")</f>
        <v/>
      </c>
      <c r="BO17" s="867" t="str">
        <f>IF(TRIM($Q17)&lt;&gt;"",IF(TRIM(INDEX(コード表!$D$3:$M$53,INT(CONCATENATE($P17,$Q17)),5))&lt;&gt;"",INDEX(コード表!$D$3:$M$53,INT(CONCATENATE($P17,$Q17)),5),""),"")</f>
        <v/>
      </c>
      <c r="BP17" s="867" t="str">
        <f>IF(TRIM($Q17)&lt;&gt;"",IF(TRIM(INDEX(コード表!$D$3:$M$53,INT(CONCATENATE($P17,$Q17)),6))&lt;&gt;"",INDEX(コード表!$D$3:$M$53,INT(CONCATENATE($P17,$Q17)),6),""),"")</f>
        <v/>
      </c>
      <c r="BQ17" s="867" t="str">
        <f>IF(TRIM($Q17)&lt;&gt;"",IF(TRIM(INDEX(コード表!$D$3:$M$53,INT(CONCATENATE($P17,$Q17)),7))&lt;&gt;"",INDEX(コード表!$D$3:$M$53,INT(CONCATENATE($P17,$Q17)),7),""),"")</f>
        <v/>
      </c>
      <c r="BR17" s="867" t="str">
        <f>IF(TRIM($Q17)&lt;&gt;"",IF(TRIM(INDEX(コード表!$D$3:$M$53,INT(CONCATENATE($P17,$Q17)),8))&lt;&gt;"",INDEX(コード表!$D$3:$M$53,INT(CONCATENATE($P17,$Q17)),8),""),"")</f>
        <v/>
      </c>
      <c r="BS17" s="867" t="str">
        <f>IF(TRIM($Q17)&lt;&gt;"",IF(TRIM(INDEX(コード表!$D$3:$M$53,INT(CONCATENATE($P17,$Q17)),9))&lt;&gt;"",INDEX(コード表!$D$3:$M$53,INT(CONCATENATE($P17,$Q17)),9),""),"")</f>
        <v/>
      </c>
      <c r="BT17" s="867" t="str">
        <f>IF(TRIM($Q17)&lt;&gt;"",IF(TRIM(INDEX(コード表!$D$3:$M$53,INT(CONCATENATE($P17,$Q17)),10))&lt;&gt;"",INDEX(コード表!$D$3:$M$53,INT(CONCATENATE($P17,$Q17)),10),""),"")</f>
        <v/>
      </c>
      <c r="BU17" s="837">
        <f>入力1!O22</f>
        <v>0</v>
      </c>
      <c r="BV17" s="869" t="s">
        <v>209</v>
      </c>
      <c r="BW17" s="928"/>
      <c r="BX17" s="929"/>
      <c r="BY17" s="837"/>
      <c r="BZ17" s="837" t="s">
        <v>613</v>
      </c>
      <c r="CA17" s="837"/>
      <c r="CB17" s="837" t="str">
        <f t="shared" si="0"/>
        <v/>
      </c>
      <c r="CC17" s="926" t="str">
        <f t="shared" si="1"/>
        <v/>
      </c>
      <c r="CD17" s="837" t="e">
        <f>SUBSTITUTE(SUBSTITUTE(VLOOKUP(CB17,コード表!$BO$2:$BP$52,2,FALSE),"（",""),"）","")</f>
        <v>#N/A</v>
      </c>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7"/>
      <c r="DI17" s="837" t="str">
        <f>IF(入力1!Q22="","",入力1!Q22)</f>
        <v/>
      </c>
      <c r="DJ17" s="837"/>
      <c r="DK17" s="837"/>
      <c r="DL17" s="837"/>
      <c r="DM17" s="837"/>
      <c r="DN17" s="837"/>
      <c r="DO17" s="837"/>
      <c r="DP17" s="837"/>
      <c r="DQ17" s="837"/>
      <c r="DR17" s="837"/>
      <c r="DS17" s="837"/>
      <c r="DT17" s="837"/>
      <c r="DU17" s="837"/>
      <c r="DV17" s="837"/>
      <c r="DW17" s="837"/>
      <c r="DX17" s="837"/>
      <c r="DY17" s="837"/>
      <c r="DZ17" s="837"/>
      <c r="EA17" s="837"/>
      <c r="EB17" s="837"/>
      <c r="EC17" s="837"/>
      <c r="ED17" s="837"/>
      <c r="EE17" s="837"/>
      <c r="EF17" s="837"/>
      <c r="EG17" s="837"/>
      <c r="EH17" s="837"/>
      <c r="EI17" s="837"/>
      <c r="EJ17" s="837"/>
      <c r="EK17" s="837"/>
      <c r="EL17" s="837"/>
      <c r="EM17" s="837"/>
      <c r="EN17" s="837"/>
      <c r="EO17" s="837"/>
      <c r="EP17" s="837"/>
      <c r="EQ17" s="837"/>
      <c r="ER17" s="837"/>
      <c r="ES17" s="837"/>
      <c r="ET17" s="837"/>
      <c r="EU17" s="488"/>
      <c r="EV17" s="488"/>
      <c r="EW17" s="488"/>
      <c r="EX17" s="488"/>
    </row>
    <row r="18" spans="1:154" s="191" customFormat="1" ht="30" customHeight="1">
      <c r="A18" s="189" t="str">
        <f>IF(TRIM(入力1!A24)&lt;&gt;"",入力1!A24,"")</f>
        <v/>
      </c>
      <c r="B18" s="411" t="str">
        <f>IF(TRIM(入力1!B24)&lt;&gt;"",入力1!B24,"")</f>
        <v/>
      </c>
      <c r="C18" s="222">
        <v>4</v>
      </c>
      <c r="D18" s="1541" t="str">
        <f>IF(TRIM(入力1!D24)&lt;&gt;"",入力1!D24,"")</f>
        <v/>
      </c>
      <c r="E18" s="1542" t="str">
        <f>IF(TRIM(入力1!E24)&lt;&gt;"",入力1!E24,"")</f>
        <v/>
      </c>
      <c r="F18" s="1542" t="str">
        <f>IF(TRIM(入力1!F24)&lt;&gt;"",入力1!F24,"")</f>
        <v/>
      </c>
      <c r="G18" s="1542" t="str">
        <f>IF(TRIM(入力1!G24)&lt;&gt;"",入力1!G24,"")</f>
        <v/>
      </c>
      <c r="H18" s="1542" t="str">
        <f>IF(TRIM(入力1!H24)&lt;&gt;"",入力1!H24,"")</f>
        <v/>
      </c>
      <c r="I18" s="1542" t="str">
        <f>IF(TRIM(入力1!I24)&lt;&gt;"",入力1!I24,"")</f>
        <v/>
      </c>
      <c r="J18" s="1542" t="str">
        <f>IF(TRIM(入力1!J24)&lt;&gt;"",入力1!J24,"")</f>
        <v/>
      </c>
      <c r="K18" s="1542" t="str">
        <f>IF(TRIM(入力1!S24)&lt;&gt;"",入力1!S24,"")</f>
        <v/>
      </c>
      <c r="L18" s="1543" t="e">
        <f>IF(TRIM(入力1!#REF!)&lt;&gt;"",入力1!#REF!,"")</f>
        <v>#REF!</v>
      </c>
      <c r="M18" s="414" t="str">
        <f>IF(TRIM(入力1!K24)&lt;&gt;"",入力1!K24,"")</f>
        <v/>
      </c>
      <c r="N18" s="420" t="str">
        <f>IF(TRIM(入力1!L24)&lt;&gt;"",入力1!L24,"")</f>
        <v/>
      </c>
      <c r="O18" s="417">
        <v>4</v>
      </c>
      <c r="P18" s="228" t="str">
        <f>IF(TRIM(入力1!Q24)&lt;&gt;"",MID(入力1!Q24,1,1),"")</f>
        <v/>
      </c>
      <c r="Q18" s="190" t="str">
        <f>IF(TRIM(入力1!Q24)&lt;&gt;"",MID(入力1!Q24,2,1),"")</f>
        <v/>
      </c>
      <c r="R18" s="232"/>
      <c r="S18" s="232"/>
      <c r="T18" s="232"/>
      <c r="U18" s="232"/>
      <c r="V18" s="232"/>
      <c r="W18" s="232"/>
      <c r="X18" s="232"/>
      <c r="Y18" s="232"/>
      <c r="Z18" s="281"/>
      <c r="AA18" s="1546"/>
      <c r="AB18" s="1547"/>
      <c r="AC18" s="1546"/>
      <c r="AD18" s="1547"/>
      <c r="AE18" s="1546"/>
      <c r="AF18" s="1547"/>
      <c r="AG18" s="1546"/>
      <c r="AH18" s="1547"/>
      <c r="AI18" s="1546"/>
      <c r="AJ18" s="1547"/>
      <c r="AK18" s="386"/>
      <c r="AL18" s="1546"/>
      <c r="AM18" s="1548"/>
      <c r="AN18" s="1546"/>
      <c r="AO18" s="1548"/>
      <c r="AP18" s="1546"/>
      <c r="AQ18" s="1548"/>
      <c r="AR18" s="1546"/>
      <c r="AS18" s="1548"/>
      <c r="AT18" s="1546"/>
      <c r="AU18" s="1548"/>
      <c r="AV18" s="336"/>
      <c r="AW18" s="236"/>
      <c r="AX18" s="236"/>
      <c r="AY18" s="236"/>
      <c r="AZ18" s="1549"/>
      <c r="BA18" s="1550"/>
      <c r="BB18" s="236"/>
      <c r="BC18" s="236"/>
      <c r="BD18" s="440">
        <f>入力1!X24</f>
        <v>0</v>
      </c>
      <c r="BE18" s="236"/>
      <c r="BF18" s="236"/>
      <c r="BG18" s="236"/>
      <c r="BH18" s="497">
        <f>入力2!AT22</f>
        <v>0</v>
      </c>
      <c r="BI18" s="765"/>
      <c r="BJ18" s="874">
        <f>入力1!O24</f>
        <v>0</v>
      </c>
      <c r="BK18" s="867" t="str">
        <f>IF(TRIM($Q18)&lt;&gt;"",IF(TRIM(INDEX(コード表!$D$3:$M$53,INT(CONCATENATE($P18,$Q18)),1))&lt;&gt;"",INDEX(コード表!$D$3:$M$53,INT(CONCATENATE($P18,$Q18)),1),""),"")</f>
        <v/>
      </c>
      <c r="BL18" s="867" t="str">
        <f>IF(TRIM($Q18)&lt;&gt;"",IF(TRIM(INDEX(コード表!$D$3:$M$53,INT(CONCATENATE($P18,$Q18)),2))&lt;&gt;"",INDEX(コード表!$D$3:$M$53,INT(CONCATENATE($P18,$Q18)),2),""),"")</f>
        <v/>
      </c>
      <c r="BM18" s="867" t="str">
        <f>IF(TRIM($Q18)&lt;&gt;"",IF(TRIM(INDEX(コード表!$D$3:$M$53,INT(CONCATENATE($P18,$Q18)),3))&lt;&gt;"",INDEX(コード表!$D$3:$M$53,INT(CONCATENATE($P18,$Q18)),3),""),"")</f>
        <v/>
      </c>
      <c r="BN18" s="867" t="str">
        <f>IF(TRIM($Q18)&lt;&gt;"",IF(TRIM(INDEX(コード表!$D$3:$M$53,INT(CONCATENATE($P18,$Q18)),4))&lt;&gt;"",INDEX(コード表!$D$3:$M$53,INT(CONCATENATE($P18,$Q18)),4),""),"")</f>
        <v/>
      </c>
      <c r="BO18" s="867" t="str">
        <f>IF(TRIM($Q18)&lt;&gt;"",IF(TRIM(INDEX(コード表!$D$3:$M$53,INT(CONCATENATE($P18,$Q18)),5))&lt;&gt;"",INDEX(コード表!$D$3:$M$53,INT(CONCATENATE($P18,$Q18)),5),""),"")</f>
        <v/>
      </c>
      <c r="BP18" s="867" t="str">
        <f>IF(TRIM($Q18)&lt;&gt;"",IF(TRIM(INDEX(コード表!$D$3:$M$53,INT(CONCATENATE($P18,$Q18)),6))&lt;&gt;"",INDEX(コード表!$D$3:$M$53,INT(CONCATENATE($P18,$Q18)),6),""),"")</f>
        <v/>
      </c>
      <c r="BQ18" s="867" t="str">
        <f>IF(TRIM($Q18)&lt;&gt;"",IF(TRIM(INDEX(コード表!$D$3:$M$53,INT(CONCATENATE($P18,$Q18)),7))&lt;&gt;"",INDEX(コード表!$D$3:$M$53,INT(CONCATENATE($P18,$Q18)),7),""),"")</f>
        <v/>
      </c>
      <c r="BR18" s="867" t="str">
        <f>IF(TRIM($Q18)&lt;&gt;"",IF(TRIM(INDEX(コード表!$D$3:$M$53,INT(CONCATENATE($P18,$Q18)),8))&lt;&gt;"",INDEX(コード表!$D$3:$M$53,INT(CONCATENATE($P18,$Q18)),8),""),"")</f>
        <v/>
      </c>
      <c r="BS18" s="867" t="str">
        <f>IF(TRIM($Q18)&lt;&gt;"",IF(TRIM(INDEX(コード表!$D$3:$M$53,INT(CONCATENATE($P18,$Q18)),9))&lt;&gt;"",INDEX(コード表!$D$3:$M$53,INT(CONCATENATE($P18,$Q18)),9),""),"")</f>
        <v/>
      </c>
      <c r="BT18" s="867" t="str">
        <f>IF(TRIM($Q18)&lt;&gt;"",IF(TRIM(INDEX(コード表!$D$3:$M$53,INT(CONCATENATE($P18,$Q18)),10))&lt;&gt;"",INDEX(コード表!$D$3:$M$53,INT(CONCATENATE($P18,$Q18)),10),""),"")</f>
        <v/>
      </c>
      <c r="BU18" s="837">
        <f>入力1!O24</f>
        <v>0</v>
      </c>
      <c r="BV18" s="869" t="s">
        <v>210</v>
      </c>
      <c r="BW18" s="930"/>
      <c r="BX18" s="875"/>
      <c r="BY18" s="841"/>
      <c r="BZ18" s="837" t="s">
        <v>614</v>
      </c>
      <c r="CA18" s="841"/>
      <c r="CB18" s="837" t="str">
        <f t="shared" si="0"/>
        <v/>
      </c>
      <c r="CC18" s="926" t="str">
        <f t="shared" si="1"/>
        <v/>
      </c>
      <c r="CD18" s="837" t="e">
        <f>SUBSTITUTE(SUBSTITUTE(VLOOKUP(CB18,コード表!$BO$2:$BP$52,2,FALSE),"（",""),"）","")</f>
        <v>#N/A</v>
      </c>
      <c r="CE18" s="841"/>
      <c r="CF18" s="841"/>
      <c r="CG18" s="841"/>
      <c r="CH18" s="841"/>
      <c r="CI18" s="841"/>
      <c r="CJ18" s="841"/>
      <c r="CK18" s="841"/>
      <c r="CL18" s="841"/>
      <c r="CM18" s="841"/>
      <c r="CN18" s="841"/>
      <c r="CO18" s="841"/>
      <c r="CP18" s="841"/>
      <c r="CQ18" s="841"/>
      <c r="CR18" s="841"/>
      <c r="CS18" s="841"/>
      <c r="CT18" s="841"/>
      <c r="CU18" s="841"/>
      <c r="CV18" s="841"/>
      <c r="CW18" s="841"/>
      <c r="CX18" s="841"/>
      <c r="CY18" s="841"/>
      <c r="CZ18" s="841"/>
      <c r="DA18" s="841"/>
      <c r="DB18" s="841"/>
      <c r="DC18" s="841"/>
      <c r="DD18" s="841"/>
      <c r="DE18" s="841"/>
      <c r="DF18" s="841"/>
      <c r="DG18" s="841"/>
      <c r="DH18" s="841"/>
      <c r="DI18" s="837" t="str">
        <f>IF(入力1!Q24="","",入力1!Q24)</f>
        <v/>
      </c>
      <c r="DJ18" s="841"/>
      <c r="DK18" s="841"/>
      <c r="DL18" s="841"/>
      <c r="DM18" s="841"/>
      <c r="DN18" s="841"/>
      <c r="DO18" s="841"/>
      <c r="DP18" s="841"/>
      <c r="DQ18" s="841"/>
      <c r="DR18" s="841"/>
      <c r="DS18" s="841"/>
      <c r="DT18" s="841"/>
      <c r="DU18" s="841"/>
      <c r="DV18" s="841"/>
      <c r="DW18" s="841"/>
      <c r="DX18" s="841"/>
      <c r="DY18" s="841"/>
      <c r="DZ18" s="841"/>
      <c r="EA18" s="841"/>
      <c r="EB18" s="841"/>
      <c r="EC18" s="841"/>
      <c r="ED18" s="841"/>
      <c r="EE18" s="841"/>
      <c r="EF18" s="841"/>
      <c r="EG18" s="841"/>
      <c r="EH18" s="841"/>
      <c r="EI18" s="841"/>
      <c r="EJ18" s="841"/>
      <c r="EK18" s="841"/>
      <c r="EL18" s="841"/>
      <c r="EM18" s="841"/>
      <c r="EN18" s="841"/>
      <c r="EO18" s="841"/>
      <c r="EP18" s="841"/>
      <c r="EQ18" s="841"/>
      <c r="ER18" s="841"/>
      <c r="ES18" s="841"/>
      <c r="ET18" s="841"/>
      <c r="EU18" s="823"/>
      <c r="EV18" s="823"/>
      <c r="EW18" s="823"/>
      <c r="EX18" s="823"/>
    </row>
    <row r="19" spans="1:154" s="19" customFormat="1" ht="30" customHeight="1">
      <c r="A19" s="189" t="str">
        <f>IF(TRIM(入力1!A26)&lt;&gt;"",入力1!A26,"")</f>
        <v/>
      </c>
      <c r="B19" s="411" t="str">
        <f>IF(TRIM(入力1!B26)&lt;&gt;"",入力1!B26,"")</f>
        <v/>
      </c>
      <c r="C19" s="222">
        <v>5</v>
      </c>
      <c r="D19" s="1541" t="str">
        <f>IF(TRIM(入力1!D26)&lt;&gt;"",入力1!D26,"")</f>
        <v/>
      </c>
      <c r="E19" s="1542" t="str">
        <f>IF(TRIM(入力1!E26)&lt;&gt;"",入力1!E26,"")</f>
        <v/>
      </c>
      <c r="F19" s="1542" t="str">
        <f>IF(TRIM(入力1!F26)&lt;&gt;"",入力1!F26,"")</f>
        <v/>
      </c>
      <c r="G19" s="1542" t="str">
        <f>IF(TRIM(入力1!G26)&lt;&gt;"",入力1!G26,"")</f>
        <v/>
      </c>
      <c r="H19" s="1542" t="str">
        <f>IF(TRIM(入力1!H26)&lt;&gt;"",入力1!H26,"")</f>
        <v/>
      </c>
      <c r="I19" s="1542" t="str">
        <f>IF(TRIM(入力1!I26)&lt;&gt;"",入力1!I26,"")</f>
        <v/>
      </c>
      <c r="J19" s="1542" t="str">
        <f>IF(TRIM(入力1!J26)&lt;&gt;"",入力1!J26,"")</f>
        <v/>
      </c>
      <c r="K19" s="1542" t="str">
        <f>IF(TRIM(入力1!S26)&lt;&gt;"",入力1!S26,"")</f>
        <v/>
      </c>
      <c r="L19" s="1543" t="e">
        <f>IF(TRIM(入力1!#REF!)&lt;&gt;"",入力1!#REF!,"")</f>
        <v>#REF!</v>
      </c>
      <c r="M19" s="414" t="str">
        <f>IF(TRIM(入力1!K26)&lt;&gt;"",入力1!K26,"")</f>
        <v/>
      </c>
      <c r="N19" s="420" t="str">
        <f>IF(TRIM(入力1!L26)&lt;&gt;"",入力1!L26,"")</f>
        <v/>
      </c>
      <c r="O19" s="417">
        <v>5</v>
      </c>
      <c r="P19" s="228" t="str">
        <f>IF(TRIM(入力1!Q26)&lt;&gt;"",MID(入力1!Q26,1,1),"")</f>
        <v/>
      </c>
      <c r="Q19" s="190" t="str">
        <f>IF(TRIM(入力1!Q26)&lt;&gt;"",MID(入力1!Q26,2,1),"")</f>
        <v/>
      </c>
      <c r="R19" s="232"/>
      <c r="S19" s="232"/>
      <c r="T19" s="232"/>
      <c r="U19" s="232"/>
      <c r="V19" s="232"/>
      <c r="W19" s="232"/>
      <c r="X19" s="232"/>
      <c r="Y19" s="232"/>
      <c r="Z19" s="281"/>
      <c r="AA19" s="1546"/>
      <c r="AB19" s="1547"/>
      <c r="AC19" s="1546"/>
      <c r="AD19" s="1547"/>
      <c r="AE19" s="1546"/>
      <c r="AF19" s="1547"/>
      <c r="AG19" s="1546"/>
      <c r="AH19" s="1547"/>
      <c r="AI19" s="1546"/>
      <c r="AJ19" s="1547"/>
      <c r="AK19" s="386"/>
      <c r="AL19" s="1546"/>
      <c r="AM19" s="1548"/>
      <c r="AN19" s="1546"/>
      <c r="AO19" s="1548"/>
      <c r="AP19" s="1546"/>
      <c r="AQ19" s="1548"/>
      <c r="AR19" s="1546"/>
      <c r="AS19" s="1548"/>
      <c r="AT19" s="1546"/>
      <c r="AU19" s="1548"/>
      <c r="AV19" s="336"/>
      <c r="AW19" s="236"/>
      <c r="AX19" s="236"/>
      <c r="AY19" s="236"/>
      <c r="AZ19" s="1549"/>
      <c r="BA19" s="1550"/>
      <c r="BB19" s="236"/>
      <c r="BC19" s="236"/>
      <c r="BD19" s="440">
        <f>入力1!X26</f>
        <v>0</v>
      </c>
      <c r="BE19" s="236"/>
      <c r="BF19" s="236"/>
      <c r="BG19" s="236"/>
      <c r="BH19" s="497">
        <f>入力2!AT24</f>
        <v>0</v>
      </c>
      <c r="BI19" s="765"/>
      <c r="BJ19" s="874">
        <f>入力1!O26</f>
        <v>0</v>
      </c>
      <c r="BK19" s="867" t="str">
        <f>IF(TRIM($Q19)&lt;&gt;"",IF(TRIM(INDEX(コード表!$D$3:$M$53,INT(CONCATENATE($P19,$Q19)),1))&lt;&gt;"",INDEX(コード表!$D$3:$M$53,INT(CONCATENATE($P19,$Q19)),1),""),"")</f>
        <v/>
      </c>
      <c r="BL19" s="867" t="str">
        <f>IF(TRIM($Q19)&lt;&gt;"",IF(TRIM(INDEX(コード表!$D$3:$M$53,INT(CONCATENATE($P19,$Q19)),2))&lt;&gt;"",INDEX(コード表!$D$3:$M$53,INT(CONCATENATE($P19,$Q19)),2),""),"")</f>
        <v/>
      </c>
      <c r="BM19" s="867" t="str">
        <f>IF(TRIM($Q19)&lt;&gt;"",IF(TRIM(INDEX(コード表!$D$3:$M$53,INT(CONCATENATE($P19,$Q19)),3))&lt;&gt;"",INDEX(コード表!$D$3:$M$53,INT(CONCATENATE($P19,$Q19)),3),""),"")</f>
        <v/>
      </c>
      <c r="BN19" s="867" t="str">
        <f>IF(TRIM($Q19)&lt;&gt;"",IF(TRIM(INDEX(コード表!$D$3:$M$53,INT(CONCATENATE($P19,$Q19)),4))&lt;&gt;"",INDEX(コード表!$D$3:$M$53,INT(CONCATENATE($P19,$Q19)),4),""),"")</f>
        <v/>
      </c>
      <c r="BO19" s="867" t="str">
        <f>IF(TRIM($Q19)&lt;&gt;"",IF(TRIM(INDEX(コード表!$D$3:$M$53,INT(CONCATENATE($P19,$Q19)),5))&lt;&gt;"",INDEX(コード表!$D$3:$M$53,INT(CONCATENATE($P19,$Q19)),5),""),"")</f>
        <v/>
      </c>
      <c r="BP19" s="867" t="str">
        <f>IF(TRIM($Q19)&lt;&gt;"",IF(TRIM(INDEX(コード表!$D$3:$M$53,INT(CONCATENATE($P19,$Q19)),6))&lt;&gt;"",INDEX(コード表!$D$3:$M$53,INT(CONCATENATE($P19,$Q19)),6),""),"")</f>
        <v/>
      </c>
      <c r="BQ19" s="867" t="str">
        <f>IF(TRIM($Q19)&lt;&gt;"",IF(TRIM(INDEX(コード表!$D$3:$M$53,INT(CONCATENATE($P19,$Q19)),7))&lt;&gt;"",INDEX(コード表!$D$3:$M$53,INT(CONCATENATE($P19,$Q19)),7),""),"")</f>
        <v/>
      </c>
      <c r="BR19" s="867" t="str">
        <f>IF(TRIM($Q19)&lt;&gt;"",IF(TRIM(INDEX(コード表!$D$3:$M$53,INT(CONCATENATE($P19,$Q19)),8))&lt;&gt;"",INDEX(コード表!$D$3:$M$53,INT(CONCATENATE($P19,$Q19)),8),""),"")</f>
        <v/>
      </c>
      <c r="BS19" s="867" t="str">
        <f>IF(TRIM($Q19)&lt;&gt;"",IF(TRIM(INDEX(コード表!$D$3:$M$53,INT(CONCATENATE($P19,$Q19)),9))&lt;&gt;"",INDEX(コード表!$D$3:$M$53,INT(CONCATENATE($P19,$Q19)),9),""),"")</f>
        <v/>
      </c>
      <c r="BT19" s="867" t="str">
        <f>IF(TRIM($Q19)&lt;&gt;"",IF(TRIM(INDEX(コード表!$D$3:$M$53,INT(CONCATENATE($P19,$Q19)),10))&lt;&gt;"",INDEX(コード表!$D$3:$M$53,INT(CONCATENATE($P19,$Q19)),10),""),"")</f>
        <v/>
      </c>
      <c r="BU19" s="837">
        <f>入力1!O26</f>
        <v>0</v>
      </c>
      <c r="BV19" s="869" t="s">
        <v>211</v>
      </c>
      <c r="BW19" s="930"/>
      <c r="BX19" s="875"/>
      <c r="BY19" s="837"/>
      <c r="BZ19" s="837" t="s">
        <v>615</v>
      </c>
      <c r="CA19" s="837"/>
      <c r="CB19" s="837" t="str">
        <f t="shared" si="0"/>
        <v/>
      </c>
      <c r="CC19" s="926" t="str">
        <f t="shared" si="1"/>
        <v/>
      </c>
      <c r="CD19" s="837" t="e">
        <f>SUBSTITUTE(SUBSTITUTE(VLOOKUP(CB19,コード表!$BO$2:$BP$52,2,FALSE),"（",""),"）","")</f>
        <v>#N/A</v>
      </c>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c r="DH19" s="837"/>
      <c r="DI19" s="837" t="str">
        <f>IF(入力1!Q26="","",入力1!Q26)</f>
        <v/>
      </c>
      <c r="DJ19" s="837"/>
      <c r="DK19" s="837"/>
      <c r="DL19" s="837"/>
      <c r="DM19" s="837"/>
      <c r="DN19" s="837"/>
      <c r="DO19" s="837"/>
      <c r="DP19" s="837"/>
      <c r="DQ19" s="837"/>
      <c r="DR19" s="837"/>
      <c r="DS19" s="837"/>
      <c r="DT19" s="837"/>
      <c r="DU19" s="837"/>
      <c r="DV19" s="837"/>
      <c r="DW19" s="837"/>
      <c r="DX19" s="837"/>
      <c r="DY19" s="837"/>
      <c r="DZ19" s="837"/>
      <c r="EA19" s="837"/>
      <c r="EB19" s="837"/>
      <c r="EC19" s="837"/>
      <c r="ED19" s="837"/>
      <c r="EE19" s="837"/>
      <c r="EF19" s="837"/>
      <c r="EG19" s="837"/>
      <c r="EH19" s="837"/>
      <c r="EI19" s="837"/>
      <c r="EJ19" s="837"/>
      <c r="EK19" s="837"/>
      <c r="EL19" s="837"/>
      <c r="EM19" s="837"/>
      <c r="EN19" s="837"/>
      <c r="EO19" s="837"/>
      <c r="EP19" s="837"/>
      <c r="EQ19" s="837"/>
      <c r="ER19" s="837"/>
      <c r="ES19" s="837"/>
      <c r="ET19" s="837"/>
      <c r="EU19" s="488"/>
      <c r="EV19" s="488"/>
      <c r="EW19" s="488"/>
      <c r="EX19" s="488"/>
    </row>
    <row r="20" spans="1:154" s="19" customFormat="1" ht="30" customHeight="1">
      <c r="A20" s="189" t="str">
        <f>IF(TRIM(入力1!A28)&lt;&gt;"",入力1!A28,"")</f>
        <v/>
      </c>
      <c r="B20" s="411" t="str">
        <f>IF(TRIM(入力1!B28)&lt;&gt;"",入力1!B28,"")</f>
        <v/>
      </c>
      <c r="C20" s="222">
        <v>6</v>
      </c>
      <c r="D20" s="1541" t="str">
        <f>IF(TRIM(入力1!D28)&lt;&gt;"",入力1!D28,"")</f>
        <v/>
      </c>
      <c r="E20" s="1542" t="str">
        <f>IF(TRIM(入力1!E28)&lt;&gt;"",入力1!E28,"")</f>
        <v/>
      </c>
      <c r="F20" s="1542" t="str">
        <f>IF(TRIM(入力1!F28)&lt;&gt;"",入力1!F28,"")</f>
        <v/>
      </c>
      <c r="G20" s="1542" t="str">
        <f>IF(TRIM(入力1!G28)&lt;&gt;"",入力1!G28,"")</f>
        <v/>
      </c>
      <c r="H20" s="1542" t="str">
        <f>IF(TRIM(入力1!H28)&lt;&gt;"",入力1!H28,"")</f>
        <v/>
      </c>
      <c r="I20" s="1542" t="str">
        <f>IF(TRIM(入力1!I28)&lt;&gt;"",入力1!I28,"")</f>
        <v/>
      </c>
      <c r="J20" s="1542" t="str">
        <f>IF(TRIM(入力1!J28)&lt;&gt;"",入力1!J28,"")</f>
        <v/>
      </c>
      <c r="K20" s="1542" t="str">
        <f>IF(TRIM(入力1!S28)&lt;&gt;"",入力1!S28,"")</f>
        <v/>
      </c>
      <c r="L20" s="1543" t="e">
        <f>IF(TRIM(入力1!#REF!)&lt;&gt;"",入力1!#REF!,"")</f>
        <v>#REF!</v>
      </c>
      <c r="M20" s="414" t="str">
        <f>IF(TRIM(入力1!K28)&lt;&gt;"",入力1!K28,"")</f>
        <v/>
      </c>
      <c r="N20" s="420" t="str">
        <f>IF(TRIM(入力1!L28)&lt;&gt;"",入力1!L28,"")</f>
        <v/>
      </c>
      <c r="O20" s="417">
        <v>6</v>
      </c>
      <c r="P20" s="228" t="str">
        <f>IF(TRIM(入力1!Q28)&lt;&gt;"",MID(入力1!Q28,1,1),"")</f>
        <v/>
      </c>
      <c r="Q20" s="190" t="str">
        <f>IF(TRIM(入力1!Q28)&lt;&gt;"",MID(入力1!Q28,2,1),"")</f>
        <v/>
      </c>
      <c r="R20" s="232"/>
      <c r="S20" s="232"/>
      <c r="T20" s="232"/>
      <c r="U20" s="232"/>
      <c r="V20" s="232"/>
      <c r="W20" s="232"/>
      <c r="X20" s="232"/>
      <c r="Y20" s="232"/>
      <c r="Z20" s="281"/>
      <c r="AA20" s="1546"/>
      <c r="AB20" s="1547"/>
      <c r="AC20" s="1546"/>
      <c r="AD20" s="1547"/>
      <c r="AE20" s="1546"/>
      <c r="AF20" s="1547"/>
      <c r="AG20" s="1546"/>
      <c r="AH20" s="1547"/>
      <c r="AI20" s="1546"/>
      <c r="AJ20" s="1547"/>
      <c r="AK20" s="386"/>
      <c r="AL20" s="1546"/>
      <c r="AM20" s="1548"/>
      <c r="AN20" s="1546"/>
      <c r="AO20" s="1548"/>
      <c r="AP20" s="1546"/>
      <c r="AQ20" s="1548"/>
      <c r="AR20" s="1546"/>
      <c r="AS20" s="1548"/>
      <c r="AT20" s="1546"/>
      <c r="AU20" s="1548"/>
      <c r="AV20" s="336"/>
      <c r="AW20" s="236"/>
      <c r="AX20" s="236"/>
      <c r="AY20" s="236"/>
      <c r="AZ20" s="1549"/>
      <c r="BA20" s="1550"/>
      <c r="BB20" s="236"/>
      <c r="BC20" s="236"/>
      <c r="BD20" s="440">
        <f>入力1!X28</f>
        <v>0</v>
      </c>
      <c r="BE20" s="236"/>
      <c r="BF20" s="236"/>
      <c r="BG20" s="236"/>
      <c r="BH20" s="497">
        <f>入力2!AT26</f>
        <v>0</v>
      </c>
      <c r="BI20" s="765"/>
      <c r="BJ20" s="874">
        <f>入力1!O28</f>
        <v>0</v>
      </c>
      <c r="BK20" s="867" t="str">
        <f>IF(TRIM($Q20)&lt;&gt;"",IF(TRIM(INDEX(コード表!$D$3:$M$53,INT(CONCATENATE($P20,$Q20)),1))&lt;&gt;"",INDEX(コード表!$D$3:$M$53,INT(CONCATENATE($P20,$Q20)),1),""),"")</f>
        <v/>
      </c>
      <c r="BL20" s="867" t="str">
        <f>IF(TRIM($Q20)&lt;&gt;"",IF(TRIM(INDEX(コード表!$D$3:$M$53,INT(CONCATENATE($P20,$Q20)),2))&lt;&gt;"",INDEX(コード表!$D$3:$M$53,INT(CONCATENATE($P20,$Q20)),2),""),"")</f>
        <v/>
      </c>
      <c r="BM20" s="867" t="str">
        <f>IF(TRIM($Q20)&lt;&gt;"",IF(TRIM(INDEX(コード表!$D$3:$M$53,INT(CONCATENATE($P20,$Q20)),3))&lt;&gt;"",INDEX(コード表!$D$3:$M$53,INT(CONCATENATE($P20,$Q20)),3),""),"")</f>
        <v/>
      </c>
      <c r="BN20" s="867" t="str">
        <f>IF(TRIM($Q20)&lt;&gt;"",IF(TRIM(INDEX(コード表!$D$3:$M$53,INT(CONCATENATE($P20,$Q20)),4))&lt;&gt;"",INDEX(コード表!$D$3:$M$53,INT(CONCATENATE($P20,$Q20)),4),""),"")</f>
        <v/>
      </c>
      <c r="BO20" s="867" t="str">
        <f>IF(TRIM($Q20)&lt;&gt;"",IF(TRIM(INDEX(コード表!$D$3:$M$53,INT(CONCATENATE($P20,$Q20)),5))&lt;&gt;"",INDEX(コード表!$D$3:$M$53,INT(CONCATENATE($P20,$Q20)),5),""),"")</f>
        <v/>
      </c>
      <c r="BP20" s="867" t="str">
        <f>IF(TRIM($Q20)&lt;&gt;"",IF(TRIM(INDEX(コード表!$D$3:$M$53,INT(CONCATENATE($P20,$Q20)),6))&lt;&gt;"",INDEX(コード表!$D$3:$M$53,INT(CONCATENATE($P20,$Q20)),6),""),"")</f>
        <v/>
      </c>
      <c r="BQ20" s="867" t="str">
        <f>IF(TRIM($Q20)&lt;&gt;"",IF(TRIM(INDEX(コード表!$D$3:$M$53,INT(CONCATENATE($P20,$Q20)),7))&lt;&gt;"",INDEX(コード表!$D$3:$M$53,INT(CONCATENATE($P20,$Q20)),7),""),"")</f>
        <v/>
      </c>
      <c r="BR20" s="867" t="str">
        <f>IF(TRIM($Q20)&lt;&gt;"",IF(TRIM(INDEX(コード表!$D$3:$M$53,INT(CONCATENATE($P20,$Q20)),8))&lt;&gt;"",INDEX(コード表!$D$3:$M$53,INT(CONCATENATE($P20,$Q20)),8),""),"")</f>
        <v/>
      </c>
      <c r="BS20" s="867" t="str">
        <f>IF(TRIM($Q20)&lt;&gt;"",IF(TRIM(INDEX(コード表!$D$3:$M$53,INT(CONCATENATE($P20,$Q20)),9))&lt;&gt;"",INDEX(コード表!$D$3:$M$53,INT(CONCATENATE($P20,$Q20)),9),""),"")</f>
        <v/>
      </c>
      <c r="BT20" s="867" t="str">
        <f>IF(TRIM($Q20)&lt;&gt;"",IF(TRIM(INDEX(コード表!$D$3:$M$53,INT(CONCATENATE($P20,$Q20)),10))&lt;&gt;"",INDEX(コード表!$D$3:$M$53,INT(CONCATENATE($P20,$Q20)),10),""),"")</f>
        <v/>
      </c>
      <c r="BU20" s="837">
        <f>入力1!O28</f>
        <v>0</v>
      </c>
      <c r="BV20" s="869" t="s">
        <v>212</v>
      </c>
      <c r="BW20" s="930"/>
      <c r="BX20" s="875"/>
      <c r="BY20" s="837"/>
      <c r="BZ20" s="837" t="s">
        <v>616</v>
      </c>
      <c r="CA20" s="837"/>
      <c r="CB20" s="837" t="str">
        <f t="shared" si="0"/>
        <v/>
      </c>
      <c r="CC20" s="926" t="str">
        <f t="shared" si="1"/>
        <v/>
      </c>
      <c r="CD20" s="837" t="e">
        <f>SUBSTITUTE(SUBSTITUTE(VLOOKUP(CB20,コード表!$BO$2:$BP$52,2,FALSE),"（",""),"）","")</f>
        <v>#N/A</v>
      </c>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c r="DH20" s="837"/>
      <c r="DI20" s="837" t="str">
        <f>IF(入力1!Q28="","",入力1!Q28)</f>
        <v/>
      </c>
      <c r="DJ20" s="837"/>
      <c r="DK20" s="837"/>
      <c r="DL20" s="837"/>
      <c r="DM20" s="837"/>
      <c r="DN20" s="837"/>
      <c r="DO20" s="837"/>
      <c r="DP20" s="837"/>
      <c r="DQ20" s="837"/>
      <c r="DR20" s="837"/>
      <c r="DS20" s="837"/>
      <c r="DT20" s="837"/>
      <c r="DU20" s="837"/>
      <c r="DV20" s="837"/>
      <c r="DW20" s="837"/>
      <c r="DX20" s="837"/>
      <c r="DY20" s="837"/>
      <c r="DZ20" s="837"/>
      <c r="EA20" s="837"/>
      <c r="EB20" s="837"/>
      <c r="EC20" s="837"/>
      <c r="ED20" s="837"/>
      <c r="EE20" s="837"/>
      <c r="EF20" s="837"/>
      <c r="EG20" s="837"/>
      <c r="EH20" s="837"/>
      <c r="EI20" s="837"/>
      <c r="EJ20" s="837"/>
      <c r="EK20" s="837"/>
      <c r="EL20" s="837"/>
      <c r="EM20" s="837"/>
      <c r="EN20" s="837"/>
      <c r="EO20" s="837"/>
      <c r="EP20" s="837"/>
      <c r="EQ20" s="837"/>
      <c r="ER20" s="837"/>
      <c r="ES20" s="837"/>
      <c r="ET20" s="837"/>
      <c r="EU20" s="488"/>
      <c r="EV20" s="488"/>
      <c r="EW20" s="488"/>
      <c r="EX20" s="488"/>
    </row>
    <row r="21" spans="1:154" s="191" customFormat="1" ht="30" customHeight="1">
      <c r="A21" s="189" t="str">
        <f>IF(TRIM(入力1!A30)&lt;&gt;"",入力1!A30,"")</f>
        <v/>
      </c>
      <c r="B21" s="411" t="str">
        <f>IF(TRIM(入力1!B30)&lt;&gt;"",入力1!B30,"")</f>
        <v/>
      </c>
      <c r="C21" s="222">
        <v>7</v>
      </c>
      <c r="D21" s="1541" t="str">
        <f>IF(TRIM(入力1!D30)&lt;&gt;"",入力1!D30,"")</f>
        <v/>
      </c>
      <c r="E21" s="1542" t="str">
        <f>IF(TRIM(入力1!E30)&lt;&gt;"",入力1!E30,"")</f>
        <v/>
      </c>
      <c r="F21" s="1542" t="str">
        <f>IF(TRIM(入力1!F30)&lt;&gt;"",入力1!F30,"")</f>
        <v/>
      </c>
      <c r="G21" s="1542" t="str">
        <f>IF(TRIM(入力1!G30)&lt;&gt;"",入力1!G30,"")</f>
        <v/>
      </c>
      <c r="H21" s="1542" t="str">
        <f>IF(TRIM(入力1!H30)&lt;&gt;"",入力1!H30,"")</f>
        <v/>
      </c>
      <c r="I21" s="1542" t="str">
        <f>IF(TRIM(入力1!I30)&lt;&gt;"",入力1!I30,"")</f>
        <v/>
      </c>
      <c r="J21" s="1542" t="str">
        <f>IF(TRIM(入力1!J30)&lt;&gt;"",入力1!J30,"")</f>
        <v/>
      </c>
      <c r="K21" s="1542" t="str">
        <f>IF(TRIM(入力1!S30)&lt;&gt;"",入力1!S30,"")</f>
        <v/>
      </c>
      <c r="L21" s="1543" t="e">
        <f>IF(TRIM(入力1!#REF!)&lt;&gt;"",入力1!#REF!,"")</f>
        <v>#REF!</v>
      </c>
      <c r="M21" s="414" t="str">
        <f>IF(TRIM(入力1!K30)&lt;&gt;"",入力1!K30,"")</f>
        <v/>
      </c>
      <c r="N21" s="420" t="str">
        <f>IF(TRIM(入力1!L30)&lt;&gt;"",入力1!L30,"")</f>
        <v/>
      </c>
      <c r="O21" s="417">
        <v>7</v>
      </c>
      <c r="P21" s="228" t="str">
        <f>IF(TRIM(入力1!Q30)&lt;&gt;"",MID(入力1!Q30,1,1),"")</f>
        <v/>
      </c>
      <c r="Q21" s="190" t="str">
        <f>IF(TRIM(入力1!Q30)&lt;&gt;"",MID(入力1!Q30,2,1),"")</f>
        <v/>
      </c>
      <c r="R21" s="232"/>
      <c r="S21" s="232"/>
      <c r="T21" s="232"/>
      <c r="U21" s="232"/>
      <c r="V21" s="232"/>
      <c r="W21" s="232"/>
      <c r="X21" s="232"/>
      <c r="Y21" s="232"/>
      <c r="Z21" s="281"/>
      <c r="AA21" s="1546"/>
      <c r="AB21" s="1547"/>
      <c r="AC21" s="1546"/>
      <c r="AD21" s="1547"/>
      <c r="AE21" s="1546"/>
      <c r="AF21" s="1547"/>
      <c r="AG21" s="1546"/>
      <c r="AH21" s="1547"/>
      <c r="AI21" s="1546"/>
      <c r="AJ21" s="1547"/>
      <c r="AK21" s="386"/>
      <c r="AL21" s="1546"/>
      <c r="AM21" s="1548"/>
      <c r="AN21" s="1546"/>
      <c r="AO21" s="1548"/>
      <c r="AP21" s="1546"/>
      <c r="AQ21" s="1548"/>
      <c r="AR21" s="1546"/>
      <c r="AS21" s="1548"/>
      <c r="AT21" s="1546"/>
      <c r="AU21" s="1548"/>
      <c r="AV21" s="336"/>
      <c r="AW21" s="236"/>
      <c r="AX21" s="236"/>
      <c r="AY21" s="236"/>
      <c r="AZ21" s="1549"/>
      <c r="BA21" s="1550"/>
      <c r="BB21" s="236"/>
      <c r="BC21" s="236"/>
      <c r="BD21" s="440">
        <f>入力1!X30</f>
        <v>0</v>
      </c>
      <c r="BE21" s="236"/>
      <c r="BF21" s="236"/>
      <c r="BG21" s="236"/>
      <c r="BH21" s="497">
        <f>入力2!AT28</f>
        <v>0</v>
      </c>
      <c r="BI21" s="765"/>
      <c r="BJ21" s="874">
        <f>入力1!O30</f>
        <v>0</v>
      </c>
      <c r="BK21" s="867" t="str">
        <f>IF(TRIM($Q21)&lt;&gt;"",IF(TRIM(INDEX(コード表!$D$3:$M$53,INT(CONCATENATE($P21,$Q21)),1))&lt;&gt;"",INDEX(コード表!$D$3:$M$53,INT(CONCATENATE($P21,$Q21)),1),""),"")</f>
        <v/>
      </c>
      <c r="BL21" s="867" t="str">
        <f>IF(TRIM($Q21)&lt;&gt;"",IF(TRIM(INDEX(コード表!$D$3:$M$53,INT(CONCATENATE($P21,$Q21)),2))&lt;&gt;"",INDEX(コード表!$D$3:$M$53,INT(CONCATENATE($P21,$Q21)),2),""),"")</f>
        <v/>
      </c>
      <c r="BM21" s="867" t="str">
        <f>IF(TRIM($Q21)&lt;&gt;"",IF(TRIM(INDEX(コード表!$D$3:$M$53,INT(CONCATENATE($P21,$Q21)),3))&lt;&gt;"",INDEX(コード表!$D$3:$M$53,INT(CONCATENATE($P21,$Q21)),3),""),"")</f>
        <v/>
      </c>
      <c r="BN21" s="867" t="str">
        <f>IF(TRIM($Q21)&lt;&gt;"",IF(TRIM(INDEX(コード表!$D$3:$M$53,INT(CONCATENATE($P21,$Q21)),4))&lt;&gt;"",INDEX(コード表!$D$3:$M$53,INT(CONCATENATE($P21,$Q21)),4),""),"")</f>
        <v/>
      </c>
      <c r="BO21" s="867" t="str">
        <f>IF(TRIM($Q21)&lt;&gt;"",IF(TRIM(INDEX(コード表!$D$3:$M$53,INT(CONCATENATE($P21,$Q21)),5))&lt;&gt;"",INDEX(コード表!$D$3:$M$53,INT(CONCATENATE($P21,$Q21)),5),""),"")</f>
        <v/>
      </c>
      <c r="BP21" s="867" t="str">
        <f>IF(TRIM($Q21)&lt;&gt;"",IF(TRIM(INDEX(コード表!$D$3:$M$53,INT(CONCATENATE($P21,$Q21)),6))&lt;&gt;"",INDEX(コード表!$D$3:$M$53,INT(CONCATENATE($P21,$Q21)),6),""),"")</f>
        <v/>
      </c>
      <c r="BQ21" s="867" t="str">
        <f>IF(TRIM($Q21)&lt;&gt;"",IF(TRIM(INDEX(コード表!$D$3:$M$53,INT(CONCATENATE($P21,$Q21)),7))&lt;&gt;"",INDEX(コード表!$D$3:$M$53,INT(CONCATENATE($P21,$Q21)),7),""),"")</f>
        <v/>
      </c>
      <c r="BR21" s="867" t="str">
        <f>IF(TRIM($Q21)&lt;&gt;"",IF(TRIM(INDEX(コード表!$D$3:$M$53,INT(CONCATENATE($P21,$Q21)),8))&lt;&gt;"",INDEX(コード表!$D$3:$M$53,INT(CONCATENATE($P21,$Q21)),8),""),"")</f>
        <v/>
      </c>
      <c r="BS21" s="867" t="str">
        <f>IF(TRIM($Q21)&lt;&gt;"",IF(TRIM(INDEX(コード表!$D$3:$M$53,INT(CONCATENATE($P21,$Q21)),9))&lt;&gt;"",INDEX(コード表!$D$3:$M$53,INT(CONCATENATE($P21,$Q21)),9),""),"")</f>
        <v/>
      </c>
      <c r="BT21" s="867" t="str">
        <f>IF(TRIM($Q21)&lt;&gt;"",IF(TRIM(INDEX(コード表!$D$3:$M$53,INT(CONCATENATE($P21,$Q21)),10))&lt;&gt;"",INDEX(コード表!$D$3:$M$53,INT(CONCATENATE($P21,$Q21)),10),""),"")</f>
        <v/>
      </c>
      <c r="BU21" s="837">
        <f>入力1!O30</f>
        <v>0</v>
      </c>
      <c r="BV21" s="869" t="s">
        <v>213</v>
      </c>
      <c r="BW21" s="930"/>
      <c r="BX21" s="875"/>
      <c r="BY21" s="841"/>
      <c r="BZ21" s="837" t="s">
        <v>617</v>
      </c>
      <c r="CA21" s="841"/>
      <c r="CB21" s="837" t="str">
        <f t="shared" si="0"/>
        <v/>
      </c>
      <c r="CC21" s="926" t="str">
        <f t="shared" si="1"/>
        <v/>
      </c>
      <c r="CD21" s="837" t="e">
        <f>SUBSTITUTE(SUBSTITUTE(VLOOKUP(CB21,コード表!$BO$2:$BP$52,2,FALSE),"（",""),"）","")</f>
        <v>#N/A</v>
      </c>
      <c r="CE21" s="841"/>
      <c r="CF21" s="841"/>
      <c r="CG21" s="841"/>
      <c r="CH21" s="841"/>
      <c r="CI21" s="841"/>
      <c r="CJ21" s="841"/>
      <c r="CK21" s="841"/>
      <c r="CL21" s="841"/>
      <c r="CM21" s="841"/>
      <c r="CN21" s="841"/>
      <c r="CO21" s="841"/>
      <c r="CP21" s="841"/>
      <c r="CQ21" s="841"/>
      <c r="CR21" s="841"/>
      <c r="CS21" s="841"/>
      <c r="CT21" s="841"/>
      <c r="CU21" s="841"/>
      <c r="CV21" s="841"/>
      <c r="CW21" s="841"/>
      <c r="CX21" s="841"/>
      <c r="CY21" s="841"/>
      <c r="CZ21" s="841"/>
      <c r="DA21" s="841"/>
      <c r="DB21" s="841"/>
      <c r="DC21" s="841"/>
      <c r="DD21" s="841"/>
      <c r="DE21" s="841"/>
      <c r="DF21" s="841"/>
      <c r="DG21" s="841"/>
      <c r="DH21" s="841"/>
      <c r="DI21" s="837" t="str">
        <f>IF(入力1!Q30="","",入力1!Q30)</f>
        <v/>
      </c>
      <c r="DJ21" s="841"/>
      <c r="DK21" s="841"/>
      <c r="DL21" s="841"/>
      <c r="DM21" s="841"/>
      <c r="DN21" s="841"/>
      <c r="DO21" s="841"/>
      <c r="DP21" s="841"/>
      <c r="DQ21" s="841"/>
      <c r="DR21" s="841"/>
      <c r="DS21" s="841"/>
      <c r="DT21" s="841"/>
      <c r="DU21" s="841"/>
      <c r="DV21" s="841"/>
      <c r="DW21" s="841"/>
      <c r="DX21" s="841"/>
      <c r="DY21" s="841"/>
      <c r="DZ21" s="841"/>
      <c r="EA21" s="841"/>
      <c r="EB21" s="841"/>
      <c r="EC21" s="841"/>
      <c r="ED21" s="841"/>
      <c r="EE21" s="841"/>
      <c r="EF21" s="841"/>
      <c r="EG21" s="841"/>
      <c r="EH21" s="841"/>
      <c r="EI21" s="841"/>
      <c r="EJ21" s="841"/>
      <c r="EK21" s="841"/>
      <c r="EL21" s="841"/>
      <c r="EM21" s="841"/>
      <c r="EN21" s="841"/>
      <c r="EO21" s="841"/>
      <c r="EP21" s="841"/>
      <c r="EQ21" s="841"/>
      <c r="ER21" s="841"/>
      <c r="ES21" s="841"/>
      <c r="ET21" s="841"/>
      <c r="EU21" s="823"/>
      <c r="EV21" s="823"/>
      <c r="EW21" s="823"/>
      <c r="EX21" s="823"/>
    </row>
    <row r="22" spans="1:154" s="19" customFormat="1" ht="30" customHeight="1">
      <c r="A22" s="189" t="str">
        <f>IF(TRIM(入力1!A32)&lt;&gt;"",入力1!A32,"")</f>
        <v/>
      </c>
      <c r="B22" s="411" t="str">
        <f>IF(TRIM(入力1!B32)&lt;&gt;"",入力1!B32,"")</f>
        <v/>
      </c>
      <c r="C22" s="222">
        <v>8</v>
      </c>
      <c r="D22" s="1541" t="str">
        <f>IF(TRIM(入力1!D32)&lt;&gt;"",入力1!D32,"")</f>
        <v/>
      </c>
      <c r="E22" s="1542" t="str">
        <f>IF(TRIM(入力1!E32)&lt;&gt;"",入力1!E32,"")</f>
        <v/>
      </c>
      <c r="F22" s="1542" t="str">
        <f>IF(TRIM(入力1!F32)&lt;&gt;"",入力1!F32,"")</f>
        <v/>
      </c>
      <c r="G22" s="1542" t="str">
        <f>IF(TRIM(入力1!G32)&lt;&gt;"",入力1!G32,"")</f>
        <v/>
      </c>
      <c r="H22" s="1542" t="str">
        <f>IF(TRIM(入力1!H32)&lt;&gt;"",入力1!H32,"")</f>
        <v/>
      </c>
      <c r="I22" s="1542" t="str">
        <f>IF(TRIM(入力1!I32)&lt;&gt;"",入力1!I32,"")</f>
        <v/>
      </c>
      <c r="J22" s="1542" t="str">
        <f>IF(TRIM(入力1!J32)&lt;&gt;"",入力1!J32,"")</f>
        <v/>
      </c>
      <c r="K22" s="1542" t="str">
        <f>IF(TRIM(入力1!S32)&lt;&gt;"",入力1!S32,"")</f>
        <v/>
      </c>
      <c r="L22" s="1543" t="e">
        <f>IF(TRIM(入力1!#REF!)&lt;&gt;"",入力1!#REF!,"")</f>
        <v>#REF!</v>
      </c>
      <c r="M22" s="414" t="str">
        <f>IF(TRIM(入力1!K32)&lt;&gt;"",入力1!K32,"")</f>
        <v/>
      </c>
      <c r="N22" s="420" t="str">
        <f>IF(TRIM(入力1!L32)&lt;&gt;"",入力1!L32,"")</f>
        <v/>
      </c>
      <c r="O22" s="417">
        <v>8</v>
      </c>
      <c r="P22" s="228" t="str">
        <f>IF(TRIM(入力1!Q32)&lt;&gt;"",MID(入力1!Q32,1,1),"")</f>
        <v/>
      </c>
      <c r="Q22" s="190" t="str">
        <f>IF(TRIM(入力1!Q32)&lt;&gt;"",MID(入力1!Q32,2,1),"")</f>
        <v/>
      </c>
      <c r="R22" s="232"/>
      <c r="S22" s="232"/>
      <c r="T22" s="232"/>
      <c r="U22" s="232"/>
      <c r="V22" s="232"/>
      <c r="W22" s="232"/>
      <c r="X22" s="232"/>
      <c r="Y22" s="232"/>
      <c r="Z22" s="281"/>
      <c r="AA22" s="1546"/>
      <c r="AB22" s="1547"/>
      <c r="AC22" s="1546"/>
      <c r="AD22" s="1547"/>
      <c r="AE22" s="1546"/>
      <c r="AF22" s="1547"/>
      <c r="AG22" s="1546"/>
      <c r="AH22" s="1547"/>
      <c r="AI22" s="1546"/>
      <c r="AJ22" s="1547"/>
      <c r="AK22" s="386"/>
      <c r="AL22" s="1546"/>
      <c r="AM22" s="1548"/>
      <c r="AN22" s="1546"/>
      <c r="AO22" s="1548"/>
      <c r="AP22" s="1546"/>
      <c r="AQ22" s="1548"/>
      <c r="AR22" s="1546"/>
      <c r="AS22" s="1548"/>
      <c r="AT22" s="1546"/>
      <c r="AU22" s="1548"/>
      <c r="AV22" s="336"/>
      <c r="AW22" s="236"/>
      <c r="AX22" s="236"/>
      <c r="AY22" s="236"/>
      <c r="AZ22" s="1549"/>
      <c r="BA22" s="1550"/>
      <c r="BB22" s="236"/>
      <c r="BC22" s="236"/>
      <c r="BD22" s="440">
        <f>入力1!X32</f>
        <v>0</v>
      </c>
      <c r="BE22" s="236"/>
      <c r="BF22" s="236"/>
      <c r="BG22" s="236"/>
      <c r="BH22" s="497">
        <f>入力2!AT30</f>
        <v>0</v>
      </c>
      <c r="BI22" s="765"/>
      <c r="BJ22" s="874">
        <f>入力1!O32</f>
        <v>0</v>
      </c>
      <c r="BK22" s="867" t="str">
        <f>IF(TRIM($Q22)&lt;&gt;"",IF(TRIM(INDEX(コード表!$D$3:$M$53,INT(CONCATENATE($P22,$Q22)),1))&lt;&gt;"",INDEX(コード表!$D$3:$M$53,INT(CONCATENATE($P22,$Q22)),1),""),"")</f>
        <v/>
      </c>
      <c r="BL22" s="867" t="str">
        <f>IF(TRIM($Q22)&lt;&gt;"",IF(TRIM(INDEX(コード表!$D$3:$M$53,INT(CONCATENATE($P22,$Q22)),2))&lt;&gt;"",INDEX(コード表!$D$3:$M$53,INT(CONCATENATE($P22,$Q22)),2),""),"")</f>
        <v/>
      </c>
      <c r="BM22" s="867" t="str">
        <f>IF(TRIM($Q22)&lt;&gt;"",IF(TRIM(INDEX(コード表!$D$3:$M$53,INT(CONCATENATE($P22,$Q22)),3))&lt;&gt;"",INDEX(コード表!$D$3:$M$53,INT(CONCATENATE($P22,$Q22)),3),""),"")</f>
        <v/>
      </c>
      <c r="BN22" s="867" t="str">
        <f>IF(TRIM($Q22)&lt;&gt;"",IF(TRIM(INDEX(コード表!$D$3:$M$53,INT(CONCATENATE($P22,$Q22)),4))&lt;&gt;"",INDEX(コード表!$D$3:$M$53,INT(CONCATENATE($P22,$Q22)),4),""),"")</f>
        <v/>
      </c>
      <c r="BO22" s="867" t="str">
        <f>IF(TRIM($Q22)&lt;&gt;"",IF(TRIM(INDEX(コード表!$D$3:$M$53,INT(CONCATENATE($P22,$Q22)),5))&lt;&gt;"",INDEX(コード表!$D$3:$M$53,INT(CONCATENATE($P22,$Q22)),5),""),"")</f>
        <v/>
      </c>
      <c r="BP22" s="867" t="str">
        <f>IF(TRIM($Q22)&lt;&gt;"",IF(TRIM(INDEX(コード表!$D$3:$M$53,INT(CONCATENATE($P22,$Q22)),6))&lt;&gt;"",INDEX(コード表!$D$3:$M$53,INT(CONCATENATE($P22,$Q22)),6),""),"")</f>
        <v/>
      </c>
      <c r="BQ22" s="867" t="str">
        <f>IF(TRIM($Q22)&lt;&gt;"",IF(TRIM(INDEX(コード表!$D$3:$M$53,INT(CONCATENATE($P22,$Q22)),7))&lt;&gt;"",INDEX(コード表!$D$3:$M$53,INT(CONCATENATE($P22,$Q22)),7),""),"")</f>
        <v/>
      </c>
      <c r="BR22" s="867" t="str">
        <f>IF(TRIM($Q22)&lt;&gt;"",IF(TRIM(INDEX(コード表!$D$3:$M$53,INT(CONCATENATE($P22,$Q22)),8))&lt;&gt;"",INDEX(コード表!$D$3:$M$53,INT(CONCATENATE($P22,$Q22)),8),""),"")</f>
        <v/>
      </c>
      <c r="BS22" s="867" t="str">
        <f>IF(TRIM($Q22)&lt;&gt;"",IF(TRIM(INDEX(コード表!$D$3:$M$53,INT(CONCATENATE($P22,$Q22)),9))&lt;&gt;"",INDEX(コード表!$D$3:$M$53,INT(CONCATENATE($P22,$Q22)),9),""),"")</f>
        <v/>
      </c>
      <c r="BT22" s="867" t="str">
        <f>IF(TRIM($Q22)&lt;&gt;"",IF(TRIM(INDEX(コード表!$D$3:$M$53,INT(CONCATENATE($P22,$Q22)),10))&lt;&gt;"",INDEX(コード表!$D$3:$M$53,INT(CONCATENATE($P22,$Q22)),10),""),"")</f>
        <v/>
      </c>
      <c r="BU22" s="837">
        <f>入力1!O32</f>
        <v>0</v>
      </c>
      <c r="BV22" s="869" t="s">
        <v>214</v>
      </c>
      <c r="BW22" s="930"/>
      <c r="BX22" s="875"/>
      <c r="BY22" s="837"/>
      <c r="BZ22" s="837" t="s">
        <v>618</v>
      </c>
      <c r="CA22" s="837"/>
      <c r="CB22" s="837" t="str">
        <f t="shared" si="0"/>
        <v/>
      </c>
      <c r="CC22" s="926" t="str">
        <f t="shared" si="1"/>
        <v/>
      </c>
      <c r="CD22" s="837" t="e">
        <f>SUBSTITUTE(SUBSTITUTE(VLOOKUP(CB22,コード表!$BO$2:$BP$52,2,FALSE),"（",""),"）","")</f>
        <v>#N/A</v>
      </c>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c r="DH22" s="837"/>
      <c r="DI22" s="837" t="str">
        <f>IF(入力1!Q32="","",入力1!Q32)</f>
        <v/>
      </c>
      <c r="DJ22" s="837"/>
      <c r="DK22" s="837"/>
      <c r="DL22" s="837"/>
      <c r="DM22" s="837"/>
      <c r="DN22" s="837"/>
      <c r="DO22" s="837"/>
      <c r="DP22" s="837"/>
      <c r="DQ22" s="837"/>
      <c r="DR22" s="837"/>
      <c r="DS22" s="837"/>
      <c r="DT22" s="837"/>
      <c r="DU22" s="837"/>
      <c r="DV22" s="837"/>
      <c r="DW22" s="837"/>
      <c r="DX22" s="837"/>
      <c r="DY22" s="837"/>
      <c r="DZ22" s="837"/>
      <c r="EA22" s="837"/>
      <c r="EB22" s="837"/>
      <c r="EC22" s="837"/>
      <c r="ED22" s="837"/>
      <c r="EE22" s="837"/>
      <c r="EF22" s="837"/>
      <c r="EG22" s="837"/>
      <c r="EH22" s="837"/>
      <c r="EI22" s="837"/>
      <c r="EJ22" s="837"/>
      <c r="EK22" s="837"/>
      <c r="EL22" s="837"/>
      <c r="EM22" s="837"/>
      <c r="EN22" s="837"/>
      <c r="EO22" s="837"/>
      <c r="EP22" s="837"/>
      <c r="EQ22" s="837"/>
      <c r="ER22" s="837"/>
      <c r="ES22" s="837"/>
      <c r="ET22" s="837"/>
      <c r="EU22" s="488"/>
      <c r="EV22" s="488"/>
      <c r="EW22" s="488"/>
      <c r="EX22" s="488"/>
    </row>
    <row r="23" spans="1:154" s="19" customFormat="1" ht="30" customHeight="1">
      <c r="A23" s="189" t="str">
        <f>IF(TRIM(入力1!A34)&lt;&gt;"",入力1!A34,"")</f>
        <v/>
      </c>
      <c r="B23" s="411" t="str">
        <f>IF(TRIM(入力1!B34)&lt;&gt;"",入力1!B34,"")</f>
        <v/>
      </c>
      <c r="C23" s="222">
        <v>9</v>
      </c>
      <c r="D23" s="1541" t="str">
        <f>IF(TRIM(入力1!D34)&lt;&gt;"",入力1!D34,"")</f>
        <v/>
      </c>
      <c r="E23" s="1542" t="str">
        <f>IF(TRIM(入力1!E34)&lt;&gt;"",入力1!E34,"")</f>
        <v/>
      </c>
      <c r="F23" s="1542" t="str">
        <f>IF(TRIM(入力1!F34)&lt;&gt;"",入力1!F34,"")</f>
        <v/>
      </c>
      <c r="G23" s="1542" t="str">
        <f>IF(TRIM(入力1!G34)&lt;&gt;"",入力1!G34,"")</f>
        <v/>
      </c>
      <c r="H23" s="1542" t="str">
        <f>IF(TRIM(入力1!H34)&lt;&gt;"",入力1!H34,"")</f>
        <v/>
      </c>
      <c r="I23" s="1542" t="str">
        <f>IF(TRIM(入力1!I34)&lt;&gt;"",入力1!I34,"")</f>
        <v/>
      </c>
      <c r="J23" s="1542" t="str">
        <f>IF(TRIM(入力1!J34)&lt;&gt;"",入力1!J34,"")</f>
        <v/>
      </c>
      <c r="K23" s="1542" t="str">
        <f>IF(TRIM(入力1!S34)&lt;&gt;"",入力1!S34,"")</f>
        <v/>
      </c>
      <c r="L23" s="1543" t="e">
        <f>IF(TRIM(入力1!#REF!)&lt;&gt;"",入力1!#REF!,"")</f>
        <v>#REF!</v>
      </c>
      <c r="M23" s="414" t="str">
        <f>IF(TRIM(入力1!K34)&lt;&gt;"",入力1!K34,"")</f>
        <v/>
      </c>
      <c r="N23" s="420" t="str">
        <f>IF(TRIM(入力1!L34)&lt;&gt;"",入力1!L34,"")</f>
        <v/>
      </c>
      <c r="O23" s="417">
        <v>9</v>
      </c>
      <c r="P23" s="228" t="str">
        <f>IF(TRIM(入力1!Q34)&lt;&gt;"",MID(入力1!Q34,1,1),"")</f>
        <v/>
      </c>
      <c r="Q23" s="190" t="str">
        <f>IF(TRIM(入力1!Q34)&lt;&gt;"",MID(入力1!Q34,2,1),"")</f>
        <v/>
      </c>
      <c r="R23" s="232"/>
      <c r="S23" s="232"/>
      <c r="T23" s="232"/>
      <c r="U23" s="232"/>
      <c r="V23" s="232"/>
      <c r="W23" s="232"/>
      <c r="X23" s="232"/>
      <c r="Y23" s="232"/>
      <c r="Z23" s="281"/>
      <c r="AA23" s="1546"/>
      <c r="AB23" s="1547"/>
      <c r="AC23" s="1546"/>
      <c r="AD23" s="1547"/>
      <c r="AE23" s="1546"/>
      <c r="AF23" s="1547"/>
      <c r="AG23" s="1546"/>
      <c r="AH23" s="1547"/>
      <c r="AI23" s="1546"/>
      <c r="AJ23" s="1547"/>
      <c r="AK23" s="386"/>
      <c r="AL23" s="1546"/>
      <c r="AM23" s="1548"/>
      <c r="AN23" s="1546"/>
      <c r="AO23" s="1548"/>
      <c r="AP23" s="1546"/>
      <c r="AQ23" s="1548"/>
      <c r="AR23" s="1546"/>
      <c r="AS23" s="1548"/>
      <c r="AT23" s="1546"/>
      <c r="AU23" s="1548"/>
      <c r="AV23" s="336"/>
      <c r="AW23" s="236"/>
      <c r="AX23" s="236"/>
      <c r="AY23" s="236"/>
      <c r="AZ23" s="1549"/>
      <c r="BA23" s="1550"/>
      <c r="BB23" s="236"/>
      <c r="BC23" s="236"/>
      <c r="BD23" s="440">
        <f>入力1!X34</f>
        <v>0</v>
      </c>
      <c r="BE23" s="236"/>
      <c r="BF23" s="236"/>
      <c r="BG23" s="236"/>
      <c r="BH23" s="497">
        <f>入力2!AT32</f>
        <v>0</v>
      </c>
      <c r="BI23" s="765"/>
      <c r="BJ23" s="874">
        <f>入力1!O34</f>
        <v>0</v>
      </c>
      <c r="BK23" s="867" t="str">
        <f>IF(TRIM($Q23)&lt;&gt;"",IF(TRIM(INDEX(コード表!$D$3:$M$53,INT(CONCATENATE($P23,$Q23)),1))&lt;&gt;"",INDEX(コード表!$D$3:$M$53,INT(CONCATENATE($P23,$Q23)),1),""),"")</f>
        <v/>
      </c>
      <c r="BL23" s="867" t="str">
        <f>IF(TRIM($Q23)&lt;&gt;"",IF(TRIM(INDEX(コード表!$D$3:$M$53,INT(CONCATENATE($P23,$Q23)),2))&lt;&gt;"",INDEX(コード表!$D$3:$M$53,INT(CONCATENATE($P23,$Q23)),2),""),"")</f>
        <v/>
      </c>
      <c r="BM23" s="867" t="str">
        <f>IF(TRIM($Q23)&lt;&gt;"",IF(TRIM(INDEX(コード表!$D$3:$M$53,INT(CONCATENATE($P23,$Q23)),3))&lt;&gt;"",INDEX(コード表!$D$3:$M$53,INT(CONCATENATE($P23,$Q23)),3),""),"")</f>
        <v/>
      </c>
      <c r="BN23" s="867" t="str">
        <f>IF(TRIM($Q23)&lt;&gt;"",IF(TRIM(INDEX(コード表!$D$3:$M$53,INT(CONCATENATE($P23,$Q23)),4))&lt;&gt;"",INDEX(コード表!$D$3:$M$53,INT(CONCATENATE($P23,$Q23)),4),""),"")</f>
        <v/>
      </c>
      <c r="BO23" s="867" t="str">
        <f>IF(TRIM($Q23)&lt;&gt;"",IF(TRIM(INDEX(コード表!$D$3:$M$53,INT(CONCATENATE($P23,$Q23)),5))&lt;&gt;"",INDEX(コード表!$D$3:$M$53,INT(CONCATENATE($P23,$Q23)),5),""),"")</f>
        <v/>
      </c>
      <c r="BP23" s="867" t="str">
        <f>IF(TRIM($Q23)&lt;&gt;"",IF(TRIM(INDEX(コード表!$D$3:$M$53,INT(CONCATENATE($P23,$Q23)),6))&lt;&gt;"",INDEX(コード表!$D$3:$M$53,INT(CONCATENATE($P23,$Q23)),6),""),"")</f>
        <v/>
      </c>
      <c r="BQ23" s="867" t="str">
        <f>IF(TRIM($Q23)&lt;&gt;"",IF(TRIM(INDEX(コード表!$D$3:$M$53,INT(CONCATENATE($P23,$Q23)),7))&lt;&gt;"",INDEX(コード表!$D$3:$M$53,INT(CONCATENATE($P23,$Q23)),7),""),"")</f>
        <v/>
      </c>
      <c r="BR23" s="867" t="str">
        <f>IF(TRIM($Q23)&lt;&gt;"",IF(TRIM(INDEX(コード表!$D$3:$M$53,INT(CONCATENATE($P23,$Q23)),8))&lt;&gt;"",INDEX(コード表!$D$3:$M$53,INT(CONCATENATE($P23,$Q23)),8),""),"")</f>
        <v/>
      </c>
      <c r="BS23" s="867" t="str">
        <f>IF(TRIM($Q23)&lt;&gt;"",IF(TRIM(INDEX(コード表!$D$3:$M$53,INT(CONCATENATE($P23,$Q23)),9))&lt;&gt;"",INDEX(コード表!$D$3:$M$53,INT(CONCATENATE($P23,$Q23)),9),""),"")</f>
        <v/>
      </c>
      <c r="BT23" s="867" t="str">
        <f>IF(TRIM($Q23)&lt;&gt;"",IF(TRIM(INDEX(コード表!$D$3:$M$53,INT(CONCATENATE($P23,$Q23)),10))&lt;&gt;"",INDEX(コード表!$D$3:$M$53,INT(CONCATENATE($P23,$Q23)),10),""),"")</f>
        <v/>
      </c>
      <c r="BU23" s="837">
        <f>入力1!O34</f>
        <v>0</v>
      </c>
      <c r="BV23" s="869" t="s">
        <v>215</v>
      </c>
      <c r="BW23" s="930"/>
      <c r="BX23" s="875"/>
      <c r="BY23" s="837"/>
      <c r="BZ23" s="837" t="s">
        <v>619</v>
      </c>
      <c r="CA23" s="837"/>
      <c r="CB23" s="837" t="str">
        <f t="shared" si="0"/>
        <v/>
      </c>
      <c r="CC23" s="926" t="str">
        <f t="shared" si="1"/>
        <v/>
      </c>
      <c r="CD23" s="837" t="e">
        <f>SUBSTITUTE(SUBSTITUTE(VLOOKUP(CB23,コード表!$BO$2:$BP$52,2,FALSE),"（",""),"）","")</f>
        <v>#N/A</v>
      </c>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c r="DH23" s="837"/>
      <c r="DI23" s="837" t="str">
        <f>IF(入力1!Q34="","",入力1!Q34)</f>
        <v/>
      </c>
      <c r="DJ23" s="837"/>
      <c r="DK23" s="837"/>
      <c r="DL23" s="837"/>
      <c r="DM23" s="837"/>
      <c r="DN23" s="837"/>
      <c r="DO23" s="837"/>
      <c r="DP23" s="837"/>
      <c r="DQ23" s="837"/>
      <c r="DR23" s="837"/>
      <c r="DS23" s="837"/>
      <c r="DT23" s="837"/>
      <c r="DU23" s="837"/>
      <c r="DV23" s="837"/>
      <c r="DW23" s="837"/>
      <c r="DX23" s="837"/>
      <c r="DY23" s="837"/>
      <c r="DZ23" s="837"/>
      <c r="EA23" s="837"/>
      <c r="EB23" s="837"/>
      <c r="EC23" s="837"/>
      <c r="ED23" s="837"/>
      <c r="EE23" s="837"/>
      <c r="EF23" s="837"/>
      <c r="EG23" s="837"/>
      <c r="EH23" s="837"/>
      <c r="EI23" s="837"/>
      <c r="EJ23" s="837"/>
      <c r="EK23" s="837"/>
      <c r="EL23" s="837"/>
      <c r="EM23" s="837"/>
      <c r="EN23" s="837"/>
      <c r="EO23" s="837"/>
      <c r="EP23" s="837"/>
      <c r="EQ23" s="837"/>
      <c r="ER23" s="837"/>
      <c r="ES23" s="837"/>
      <c r="ET23" s="837"/>
      <c r="EU23" s="488"/>
      <c r="EV23" s="488"/>
      <c r="EW23" s="488"/>
      <c r="EX23" s="488"/>
    </row>
    <row r="24" spans="1:154" s="191" customFormat="1" ht="30" customHeight="1">
      <c r="A24" s="189" t="str">
        <f>IF(TRIM(入力1!A36)&lt;&gt;"",入力1!A36,"")</f>
        <v/>
      </c>
      <c r="B24" s="411">
        <f>IF(TRIM(入力1!B36)&lt;&gt;"",入力1!B36,"")</f>
        <v>1</v>
      </c>
      <c r="C24" s="222">
        <v>0</v>
      </c>
      <c r="D24" s="1541" t="str">
        <f>IF(TRIM(入力1!D36)&lt;&gt;"",入力1!D36,"")</f>
        <v/>
      </c>
      <c r="E24" s="1542" t="str">
        <f>IF(TRIM(入力1!E36)&lt;&gt;"",入力1!E36,"")</f>
        <v/>
      </c>
      <c r="F24" s="1542" t="str">
        <f>IF(TRIM(入力1!F36)&lt;&gt;"",入力1!F36,"")</f>
        <v/>
      </c>
      <c r="G24" s="1542" t="str">
        <f>IF(TRIM(入力1!G36)&lt;&gt;"",入力1!G36,"")</f>
        <v/>
      </c>
      <c r="H24" s="1542" t="str">
        <f>IF(TRIM(入力1!H36)&lt;&gt;"",入力1!H36,"")</f>
        <v/>
      </c>
      <c r="I24" s="1542" t="str">
        <f>IF(TRIM(入力1!I36)&lt;&gt;"",入力1!I36,"")</f>
        <v/>
      </c>
      <c r="J24" s="1542" t="str">
        <f>IF(TRIM(入力1!J36)&lt;&gt;"",入力1!J36,"")</f>
        <v/>
      </c>
      <c r="K24" s="1542" t="str">
        <f>IF(TRIM(入力1!S36)&lt;&gt;"",入力1!S36,"")</f>
        <v/>
      </c>
      <c r="L24" s="1543" t="e">
        <f>IF(TRIM(入力1!#REF!)&lt;&gt;"",入力1!#REF!,"")</f>
        <v>#REF!</v>
      </c>
      <c r="M24" s="414" t="str">
        <f>IF(TRIM(入力1!K36)&lt;&gt;"",入力1!K36,"")</f>
        <v/>
      </c>
      <c r="N24" s="420">
        <f>IF(TRIM(入力1!L36)&lt;&gt;"",入力1!L36,"")</f>
        <v>1</v>
      </c>
      <c r="O24" s="417">
        <v>0</v>
      </c>
      <c r="P24" s="228" t="str">
        <f>IF(TRIM(入力1!Q36)&lt;&gt;"",MID(入力1!Q36,1,1),"")</f>
        <v/>
      </c>
      <c r="Q24" s="190" t="str">
        <f>IF(TRIM(入力1!Q36)&lt;&gt;"",MID(入力1!Q36,2,1),"")</f>
        <v/>
      </c>
      <c r="R24" s="232"/>
      <c r="S24" s="232"/>
      <c r="T24" s="232"/>
      <c r="U24" s="232"/>
      <c r="V24" s="232"/>
      <c r="W24" s="232"/>
      <c r="X24" s="232"/>
      <c r="Y24" s="232"/>
      <c r="Z24" s="281"/>
      <c r="AA24" s="1546"/>
      <c r="AB24" s="1547"/>
      <c r="AC24" s="1546"/>
      <c r="AD24" s="1547"/>
      <c r="AE24" s="1546"/>
      <c r="AF24" s="1547"/>
      <c r="AG24" s="1546"/>
      <c r="AH24" s="1547"/>
      <c r="AI24" s="1546"/>
      <c r="AJ24" s="1547"/>
      <c r="AK24" s="386"/>
      <c r="AL24" s="1546"/>
      <c r="AM24" s="1548"/>
      <c r="AN24" s="1546"/>
      <c r="AO24" s="1548"/>
      <c r="AP24" s="1546"/>
      <c r="AQ24" s="1548"/>
      <c r="AR24" s="1546"/>
      <c r="AS24" s="1548"/>
      <c r="AT24" s="1546"/>
      <c r="AU24" s="1548"/>
      <c r="AV24" s="336"/>
      <c r="AW24" s="236"/>
      <c r="AX24" s="236"/>
      <c r="AY24" s="236"/>
      <c r="AZ24" s="1549"/>
      <c r="BA24" s="1550"/>
      <c r="BB24" s="236"/>
      <c r="BC24" s="236"/>
      <c r="BD24" s="440">
        <f>入力1!X36</f>
        <v>0</v>
      </c>
      <c r="BE24" s="236"/>
      <c r="BF24" s="236"/>
      <c r="BG24" s="236"/>
      <c r="BH24" s="497">
        <f>入力2!AT34</f>
        <v>0</v>
      </c>
      <c r="BI24" s="765"/>
      <c r="BJ24" s="874">
        <f>入力1!O36</f>
        <v>0</v>
      </c>
      <c r="BK24" s="867" t="str">
        <f>IF(TRIM($Q24)&lt;&gt;"",IF(TRIM(INDEX(コード表!$D$3:$M$53,INT(CONCATENATE($P24,$Q24)),1))&lt;&gt;"",INDEX(コード表!$D$3:$M$53,INT(CONCATENATE($P24,$Q24)),1),""),"")</f>
        <v/>
      </c>
      <c r="BL24" s="867" t="str">
        <f>IF(TRIM($Q24)&lt;&gt;"",IF(TRIM(INDEX(コード表!$D$3:$M$53,INT(CONCATENATE($P24,$Q24)),2))&lt;&gt;"",INDEX(コード表!$D$3:$M$53,INT(CONCATENATE($P24,$Q24)),2),""),"")</f>
        <v/>
      </c>
      <c r="BM24" s="867" t="str">
        <f>IF(TRIM($Q24)&lt;&gt;"",IF(TRIM(INDEX(コード表!$D$3:$M$53,INT(CONCATENATE($P24,$Q24)),3))&lt;&gt;"",INDEX(コード表!$D$3:$M$53,INT(CONCATENATE($P24,$Q24)),3),""),"")</f>
        <v/>
      </c>
      <c r="BN24" s="867" t="str">
        <f>IF(TRIM($Q24)&lt;&gt;"",IF(TRIM(INDEX(コード表!$D$3:$M$53,INT(CONCATENATE($P24,$Q24)),4))&lt;&gt;"",INDEX(コード表!$D$3:$M$53,INT(CONCATENATE($P24,$Q24)),4),""),"")</f>
        <v/>
      </c>
      <c r="BO24" s="867" t="str">
        <f>IF(TRIM($Q24)&lt;&gt;"",IF(TRIM(INDEX(コード表!$D$3:$M$53,INT(CONCATENATE($P24,$Q24)),5))&lt;&gt;"",INDEX(コード表!$D$3:$M$53,INT(CONCATENATE($P24,$Q24)),5),""),"")</f>
        <v/>
      </c>
      <c r="BP24" s="867" t="str">
        <f>IF(TRIM($Q24)&lt;&gt;"",IF(TRIM(INDEX(コード表!$D$3:$M$53,INT(CONCATENATE($P24,$Q24)),6))&lt;&gt;"",INDEX(コード表!$D$3:$M$53,INT(CONCATENATE($P24,$Q24)),6),""),"")</f>
        <v/>
      </c>
      <c r="BQ24" s="867" t="str">
        <f>IF(TRIM($Q24)&lt;&gt;"",IF(TRIM(INDEX(コード表!$D$3:$M$53,INT(CONCATENATE($P24,$Q24)),7))&lt;&gt;"",INDEX(コード表!$D$3:$M$53,INT(CONCATENATE($P24,$Q24)),7),""),"")</f>
        <v/>
      </c>
      <c r="BR24" s="867" t="str">
        <f>IF(TRIM($Q24)&lt;&gt;"",IF(TRIM(INDEX(コード表!$D$3:$M$53,INT(CONCATENATE($P24,$Q24)),8))&lt;&gt;"",INDEX(コード表!$D$3:$M$53,INT(CONCATENATE($P24,$Q24)),8),""),"")</f>
        <v/>
      </c>
      <c r="BS24" s="867" t="str">
        <f>IF(TRIM($Q24)&lt;&gt;"",IF(TRIM(INDEX(コード表!$D$3:$M$53,INT(CONCATENATE($P24,$Q24)),9))&lt;&gt;"",INDEX(コード表!$D$3:$M$53,INT(CONCATENATE($P24,$Q24)),9),""),"")</f>
        <v/>
      </c>
      <c r="BT24" s="867" t="str">
        <f>IF(TRIM($Q24)&lt;&gt;"",IF(TRIM(INDEX(コード表!$D$3:$M$53,INT(CONCATENATE($P24,$Q24)),10))&lt;&gt;"",INDEX(コード表!$D$3:$M$53,INT(CONCATENATE($P24,$Q24)),10),""),"")</f>
        <v/>
      </c>
      <c r="BU24" s="837">
        <f>入力1!O36</f>
        <v>0</v>
      </c>
      <c r="BV24" s="869" t="s">
        <v>216</v>
      </c>
      <c r="BW24" s="930"/>
      <c r="BX24" s="875"/>
      <c r="BY24" s="841"/>
      <c r="BZ24" s="837" t="s">
        <v>620</v>
      </c>
      <c r="CA24" s="841"/>
      <c r="CB24" s="837" t="str">
        <f t="shared" si="0"/>
        <v/>
      </c>
      <c r="CC24" s="926" t="str">
        <f t="shared" si="1"/>
        <v/>
      </c>
      <c r="CD24" s="837" t="e">
        <f>SUBSTITUTE(SUBSTITUTE(VLOOKUP(CB24,コード表!$BO$2:$BP$52,2,FALSE),"（",""),"）","")</f>
        <v>#N/A</v>
      </c>
      <c r="CE24" s="841"/>
      <c r="CF24" s="841"/>
      <c r="CG24" s="841"/>
      <c r="CH24" s="841"/>
      <c r="CI24" s="841"/>
      <c r="CJ24" s="841"/>
      <c r="CK24" s="841"/>
      <c r="CL24" s="841"/>
      <c r="CM24" s="841"/>
      <c r="CN24" s="841"/>
      <c r="CO24" s="841"/>
      <c r="CP24" s="841"/>
      <c r="CQ24" s="841"/>
      <c r="CR24" s="841"/>
      <c r="CS24" s="841"/>
      <c r="CT24" s="841"/>
      <c r="CU24" s="841"/>
      <c r="CV24" s="841"/>
      <c r="CW24" s="841"/>
      <c r="CX24" s="841"/>
      <c r="CY24" s="841"/>
      <c r="CZ24" s="841"/>
      <c r="DA24" s="841"/>
      <c r="DB24" s="841"/>
      <c r="DC24" s="841"/>
      <c r="DD24" s="841"/>
      <c r="DE24" s="841"/>
      <c r="DF24" s="841"/>
      <c r="DG24" s="841"/>
      <c r="DH24" s="841"/>
      <c r="DI24" s="837" t="str">
        <f>IF(入力1!Q36="","",入力1!Q36)</f>
        <v/>
      </c>
      <c r="DJ24" s="841"/>
      <c r="DK24" s="841"/>
      <c r="DL24" s="841"/>
      <c r="DM24" s="841"/>
      <c r="DN24" s="841"/>
      <c r="DO24" s="841"/>
      <c r="DP24" s="841"/>
      <c r="DQ24" s="841"/>
      <c r="DR24" s="841"/>
      <c r="DS24" s="841"/>
      <c r="DT24" s="841"/>
      <c r="DU24" s="841"/>
      <c r="DV24" s="841"/>
      <c r="DW24" s="841"/>
      <c r="DX24" s="841"/>
      <c r="DY24" s="841"/>
      <c r="DZ24" s="841"/>
      <c r="EA24" s="841"/>
      <c r="EB24" s="841"/>
      <c r="EC24" s="841"/>
      <c r="ED24" s="841"/>
      <c r="EE24" s="841"/>
      <c r="EF24" s="841"/>
      <c r="EG24" s="841"/>
      <c r="EH24" s="841"/>
      <c r="EI24" s="841"/>
      <c r="EJ24" s="841"/>
      <c r="EK24" s="841"/>
      <c r="EL24" s="841"/>
      <c r="EM24" s="841"/>
      <c r="EN24" s="841"/>
      <c r="EO24" s="841"/>
      <c r="EP24" s="841"/>
      <c r="EQ24" s="841"/>
      <c r="ER24" s="841"/>
      <c r="ES24" s="841"/>
      <c r="ET24" s="841"/>
      <c r="EU24" s="823"/>
      <c r="EV24" s="823"/>
      <c r="EW24" s="823"/>
      <c r="EX24" s="823"/>
    </row>
    <row r="25" spans="1:154" s="19" customFormat="1" ht="30" customHeight="1">
      <c r="A25" s="189" t="str">
        <f>IF(TRIM(入力1!A38)&lt;&gt;"",入力1!A38,"")</f>
        <v/>
      </c>
      <c r="B25" s="411">
        <f>IF(TRIM(入力1!B38)&lt;&gt;"",入力1!B38,"")</f>
        <v>1</v>
      </c>
      <c r="C25" s="222">
        <v>1</v>
      </c>
      <c r="D25" s="1541" t="str">
        <f>IF(TRIM(入力1!D38)&lt;&gt;"",入力1!D38,"")</f>
        <v/>
      </c>
      <c r="E25" s="1542" t="str">
        <f>IF(TRIM(入力1!E38)&lt;&gt;"",入力1!E38,"")</f>
        <v/>
      </c>
      <c r="F25" s="1542" t="str">
        <f>IF(TRIM(入力1!F38)&lt;&gt;"",入力1!F38,"")</f>
        <v/>
      </c>
      <c r="G25" s="1542" t="str">
        <f>IF(TRIM(入力1!G38)&lt;&gt;"",入力1!G38,"")</f>
        <v/>
      </c>
      <c r="H25" s="1542" t="str">
        <f>IF(TRIM(入力1!H38)&lt;&gt;"",入力1!H38,"")</f>
        <v/>
      </c>
      <c r="I25" s="1542" t="str">
        <f>IF(TRIM(入力1!I38)&lt;&gt;"",入力1!I38,"")</f>
        <v/>
      </c>
      <c r="J25" s="1542" t="str">
        <f>IF(TRIM(入力1!J38)&lt;&gt;"",入力1!J38,"")</f>
        <v/>
      </c>
      <c r="K25" s="1542" t="str">
        <f>IF(TRIM(入力1!S38)&lt;&gt;"",入力1!S38,"")</f>
        <v/>
      </c>
      <c r="L25" s="1543" t="e">
        <f>IF(TRIM(入力1!#REF!)&lt;&gt;"",入力1!#REF!,"")</f>
        <v>#REF!</v>
      </c>
      <c r="M25" s="414" t="str">
        <f>IF(TRIM(入力1!K38)&lt;&gt;"",入力1!K38,"")</f>
        <v/>
      </c>
      <c r="N25" s="420">
        <f>IF(TRIM(入力1!L38)&lt;&gt;"",入力1!L38,"")</f>
        <v>1</v>
      </c>
      <c r="O25" s="417">
        <v>1</v>
      </c>
      <c r="P25" s="228" t="str">
        <f>IF(TRIM(入力1!Q38)&lt;&gt;"",MID(入力1!Q38,1,1),"")</f>
        <v/>
      </c>
      <c r="Q25" s="190" t="str">
        <f>IF(TRIM(入力1!Q38)&lt;&gt;"",MID(入力1!Q38,2,1),"")</f>
        <v/>
      </c>
      <c r="R25" s="232"/>
      <c r="S25" s="232"/>
      <c r="T25" s="232"/>
      <c r="U25" s="232"/>
      <c r="V25" s="232"/>
      <c r="W25" s="232"/>
      <c r="X25" s="232"/>
      <c r="Y25" s="232"/>
      <c r="Z25" s="281"/>
      <c r="AA25" s="1546"/>
      <c r="AB25" s="1547"/>
      <c r="AC25" s="1546"/>
      <c r="AD25" s="1547"/>
      <c r="AE25" s="1546"/>
      <c r="AF25" s="1547"/>
      <c r="AG25" s="1546"/>
      <c r="AH25" s="1547"/>
      <c r="AI25" s="1546"/>
      <c r="AJ25" s="1547"/>
      <c r="AK25" s="386"/>
      <c r="AL25" s="1546"/>
      <c r="AM25" s="1548"/>
      <c r="AN25" s="1546"/>
      <c r="AO25" s="1548"/>
      <c r="AP25" s="1546"/>
      <c r="AQ25" s="1548"/>
      <c r="AR25" s="1546"/>
      <c r="AS25" s="1548"/>
      <c r="AT25" s="1546"/>
      <c r="AU25" s="1548"/>
      <c r="AV25" s="336"/>
      <c r="AW25" s="236"/>
      <c r="AX25" s="236"/>
      <c r="AY25" s="236"/>
      <c r="AZ25" s="1549"/>
      <c r="BA25" s="1550"/>
      <c r="BB25" s="236"/>
      <c r="BC25" s="236"/>
      <c r="BD25" s="440">
        <f>入力1!X38</f>
        <v>0</v>
      </c>
      <c r="BE25" s="236"/>
      <c r="BF25" s="236"/>
      <c r="BG25" s="236"/>
      <c r="BH25" s="497">
        <f>入力2!AT36</f>
        <v>0</v>
      </c>
      <c r="BI25" s="765"/>
      <c r="BJ25" s="874">
        <f>入力1!O38</f>
        <v>0</v>
      </c>
      <c r="BK25" s="867" t="str">
        <f>IF(TRIM($Q25)&lt;&gt;"",IF(TRIM(INDEX(コード表!$D$3:$M$53,INT(CONCATENATE($P25,$Q25)),1))&lt;&gt;"",INDEX(コード表!$D$3:$M$53,INT(CONCATENATE($P25,$Q25)),1),""),"")</f>
        <v/>
      </c>
      <c r="BL25" s="867" t="str">
        <f>IF(TRIM($Q25)&lt;&gt;"",IF(TRIM(INDEX(コード表!$D$3:$M$53,INT(CONCATENATE($P25,$Q25)),2))&lt;&gt;"",INDEX(コード表!$D$3:$M$53,INT(CONCATENATE($P25,$Q25)),2),""),"")</f>
        <v/>
      </c>
      <c r="BM25" s="867" t="str">
        <f>IF(TRIM($Q25)&lt;&gt;"",IF(TRIM(INDEX(コード表!$D$3:$M$53,INT(CONCATENATE($P25,$Q25)),3))&lt;&gt;"",INDEX(コード表!$D$3:$M$53,INT(CONCATENATE($P25,$Q25)),3),""),"")</f>
        <v/>
      </c>
      <c r="BN25" s="867" t="str">
        <f>IF(TRIM($Q25)&lt;&gt;"",IF(TRIM(INDEX(コード表!$D$3:$M$53,INT(CONCATENATE($P25,$Q25)),4))&lt;&gt;"",INDEX(コード表!$D$3:$M$53,INT(CONCATENATE($P25,$Q25)),4),""),"")</f>
        <v/>
      </c>
      <c r="BO25" s="867" t="str">
        <f>IF(TRIM($Q25)&lt;&gt;"",IF(TRIM(INDEX(コード表!$D$3:$M$53,INT(CONCATENATE($P25,$Q25)),5))&lt;&gt;"",INDEX(コード表!$D$3:$M$53,INT(CONCATENATE($P25,$Q25)),5),""),"")</f>
        <v/>
      </c>
      <c r="BP25" s="867" t="str">
        <f>IF(TRIM($Q25)&lt;&gt;"",IF(TRIM(INDEX(コード表!$D$3:$M$53,INT(CONCATENATE($P25,$Q25)),6))&lt;&gt;"",INDEX(コード表!$D$3:$M$53,INT(CONCATENATE($P25,$Q25)),6),""),"")</f>
        <v/>
      </c>
      <c r="BQ25" s="867" t="str">
        <f>IF(TRIM($Q25)&lt;&gt;"",IF(TRIM(INDEX(コード表!$D$3:$M$53,INT(CONCATENATE($P25,$Q25)),7))&lt;&gt;"",INDEX(コード表!$D$3:$M$53,INT(CONCATENATE($P25,$Q25)),7),""),"")</f>
        <v/>
      </c>
      <c r="BR25" s="867" t="str">
        <f>IF(TRIM($Q25)&lt;&gt;"",IF(TRIM(INDEX(コード表!$D$3:$M$53,INT(CONCATENATE($P25,$Q25)),8))&lt;&gt;"",INDEX(コード表!$D$3:$M$53,INT(CONCATENATE($P25,$Q25)),8),""),"")</f>
        <v/>
      </c>
      <c r="BS25" s="867" t="str">
        <f>IF(TRIM($Q25)&lt;&gt;"",IF(TRIM(INDEX(コード表!$D$3:$M$53,INT(CONCATENATE($P25,$Q25)),9))&lt;&gt;"",INDEX(コード表!$D$3:$M$53,INT(CONCATENATE($P25,$Q25)),9),""),"")</f>
        <v/>
      </c>
      <c r="BT25" s="867" t="str">
        <f>IF(TRIM($Q25)&lt;&gt;"",IF(TRIM(INDEX(コード表!$D$3:$M$53,INT(CONCATENATE($P25,$Q25)),10))&lt;&gt;"",INDEX(コード表!$D$3:$M$53,INT(CONCATENATE($P25,$Q25)),10),""),"")</f>
        <v/>
      </c>
      <c r="BU25" s="837">
        <f>入力1!O38</f>
        <v>0</v>
      </c>
      <c r="BV25" s="869" t="s">
        <v>217</v>
      </c>
      <c r="BW25" s="835"/>
      <c r="BX25" s="875"/>
      <c r="BY25" s="837"/>
      <c r="BZ25" s="837" t="s">
        <v>621</v>
      </c>
      <c r="CA25" s="837"/>
      <c r="CB25" s="837" t="str">
        <f t="shared" si="0"/>
        <v/>
      </c>
      <c r="CC25" s="926" t="str">
        <f t="shared" si="1"/>
        <v/>
      </c>
      <c r="CD25" s="837" t="e">
        <f>SUBSTITUTE(SUBSTITUTE(VLOOKUP(CB25,コード表!$BO$2:$BP$52,2,FALSE),"（",""),"）","")</f>
        <v>#N/A</v>
      </c>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c r="DH25" s="837"/>
      <c r="DI25" s="837" t="str">
        <f>IF(入力1!Q38="","",入力1!Q38)</f>
        <v/>
      </c>
      <c r="DJ25" s="837"/>
      <c r="DK25" s="837"/>
      <c r="DL25" s="837"/>
      <c r="DM25" s="837"/>
      <c r="DN25" s="837"/>
      <c r="DO25" s="837"/>
      <c r="DP25" s="837"/>
      <c r="DQ25" s="837"/>
      <c r="DR25" s="837"/>
      <c r="DS25" s="837"/>
      <c r="DT25" s="837"/>
      <c r="DU25" s="837"/>
      <c r="DV25" s="837"/>
      <c r="DW25" s="837"/>
      <c r="DX25" s="837"/>
      <c r="DY25" s="837"/>
      <c r="DZ25" s="837"/>
      <c r="EA25" s="837"/>
      <c r="EB25" s="837"/>
      <c r="EC25" s="837"/>
      <c r="ED25" s="837"/>
      <c r="EE25" s="837"/>
      <c r="EF25" s="837"/>
      <c r="EG25" s="837"/>
      <c r="EH25" s="837"/>
      <c r="EI25" s="837"/>
      <c r="EJ25" s="837"/>
      <c r="EK25" s="837"/>
      <c r="EL25" s="837"/>
      <c r="EM25" s="837"/>
      <c r="EN25" s="837"/>
      <c r="EO25" s="837"/>
      <c r="EP25" s="837"/>
      <c r="EQ25" s="837"/>
      <c r="ER25" s="837"/>
      <c r="ES25" s="837"/>
      <c r="ET25" s="837"/>
      <c r="EU25" s="488"/>
      <c r="EV25" s="488"/>
      <c r="EW25" s="488"/>
      <c r="EX25" s="488"/>
    </row>
    <row r="26" spans="1:154" s="19" customFormat="1" ht="30" customHeight="1">
      <c r="A26" s="189" t="str">
        <f>IF(TRIM(入力1!A40)&lt;&gt;"",入力1!A40,"")</f>
        <v/>
      </c>
      <c r="B26" s="411">
        <f>IF(TRIM(入力1!B40)&lt;&gt;"",入力1!B40,"")</f>
        <v>1</v>
      </c>
      <c r="C26" s="222">
        <v>2</v>
      </c>
      <c r="D26" s="1541" t="str">
        <f>IF(TRIM(入力1!D40)&lt;&gt;"",入力1!D40,"")</f>
        <v/>
      </c>
      <c r="E26" s="1542" t="str">
        <f>IF(TRIM(入力1!E40)&lt;&gt;"",入力1!E40,"")</f>
        <v/>
      </c>
      <c r="F26" s="1542" t="str">
        <f>IF(TRIM(入力1!F40)&lt;&gt;"",入力1!F40,"")</f>
        <v/>
      </c>
      <c r="G26" s="1542" t="str">
        <f>IF(TRIM(入力1!G40)&lt;&gt;"",入力1!G40,"")</f>
        <v/>
      </c>
      <c r="H26" s="1542" t="str">
        <f>IF(TRIM(入力1!H40)&lt;&gt;"",入力1!H40,"")</f>
        <v/>
      </c>
      <c r="I26" s="1542" t="str">
        <f>IF(TRIM(入力1!I40)&lt;&gt;"",入力1!I40,"")</f>
        <v/>
      </c>
      <c r="J26" s="1542" t="str">
        <f>IF(TRIM(入力1!J40)&lt;&gt;"",入力1!J40,"")</f>
        <v/>
      </c>
      <c r="K26" s="1542" t="str">
        <f>IF(TRIM(入力1!S40)&lt;&gt;"",入力1!S40,"")</f>
        <v/>
      </c>
      <c r="L26" s="1543" t="e">
        <f>IF(TRIM(入力1!#REF!)&lt;&gt;"",入力1!#REF!,"")</f>
        <v>#REF!</v>
      </c>
      <c r="M26" s="414" t="str">
        <f>IF(TRIM(入力1!K40)&lt;&gt;"",入力1!K40,"")</f>
        <v/>
      </c>
      <c r="N26" s="420">
        <f>IF(TRIM(入力1!L40)&lt;&gt;"",入力1!L40,"")</f>
        <v>1</v>
      </c>
      <c r="O26" s="417">
        <v>2</v>
      </c>
      <c r="P26" s="228" t="str">
        <f>IF(TRIM(入力1!Q40)&lt;&gt;"",MID(入力1!Q40,1,1),"")</f>
        <v/>
      </c>
      <c r="Q26" s="190" t="str">
        <f>IF(TRIM(入力1!Q40)&lt;&gt;"",MID(入力1!Q40,2,1),"")</f>
        <v/>
      </c>
      <c r="R26" s="232"/>
      <c r="S26" s="232"/>
      <c r="T26" s="232"/>
      <c r="U26" s="232"/>
      <c r="V26" s="232"/>
      <c r="W26" s="232"/>
      <c r="X26" s="232"/>
      <c r="Y26" s="232"/>
      <c r="Z26" s="281"/>
      <c r="AA26" s="1546"/>
      <c r="AB26" s="1547"/>
      <c r="AC26" s="1546"/>
      <c r="AD26" s="1547"/>
      <c r="AE26" s="1546"/>
      <c r="AF26" s="1547"/>
      <c r="AG26" s="1546"/>
      <c r="AH26" s="1547"/>
      <c r="AI26" s="1546"/>
      <c r="AJ26" s="1547"/>
      <c r="AK26" s="386"/>
      <c r="AL26" s="1546"/>
      <c r="AM26" s="1548"/>
      <c r="AN26" s="1546"/>
      <c r="AO26" s="1548"/>
      <c r="AP26" s="1546"/>
      <c r="AQ26" s="1548"/>
      <c r="AR26" s="1546"/>
      <c r="AS26" s="1548"/>
      <c r="AT26" s="1546"/>
      <c r="AU26" s="1548"/>
      <c r="AV26" s="336"/>
      <c r="AW26" s="236"/>
      <c r="AX26" s="236"/>
      <c r="AY26" s="236"/>
      <c r="AZ26" s="1549"/>
      <c r="BA26" s="1550"/>
      <c r="BB26" s="236"/>
      <c r="BC26" s="236"/>
      <c r="BD26" s="440">
        <f>入力1!X40</f>
        <v>0</v>
      </c>
      <c r="BE26" s="236"/>
      <c r="BF26" s="236"/>
      <c r="BG26" s="236"/>
      <c r="BH26" s="497">
        <f>入力2!AT38</f>
        <v>0</v>
      </c>
      <c r="BI26" s="765"/>
      <c r="BJ26" s="874">
        <f>入力1!O40</f>
        <v>0</v>
      </c>
      <c r="BK26" s="867" t="str">
        <f>IF(TRIM($Q26)&lt;&gt;"",IF(TRIM(INDEX(コード表!$D$3:$M$53,INT(CONCATENATE($P26,$Q26)),1))&lt;&gt;"",INDEX(コード表!$D$3:$M$53,INT(CONCATENATE($P26,$Q26)),1),""),"")</f>
        <v/>
      </c>
      <c r="BL26" s="867" t="str">
        <f>IF(TRIM($Q26)&lt;&gt;"",IF(TRIM(INDEX(コード表!$D$3:$M$53,INT(CONCATENATE($P26,$Q26)),2))&lt;&gt;"",INDEX(コード表!$D$3:$M$53,INT(CONCATENATE($P26,$Q26)),2),""),"")</f>
        <v/>
      </c>
      <c r="BM26" s="867" t="str">
        <f>IF(TRIM($Q26)&lt;&gt;"",IF(TRIM(INDEX(コード表!$D$3:$M$53,INT(CONCATENATE($P26,$Q26)),3))&lt;&gt;"",INDEX(コード表!$D$3:$M$53,INT(CONCATENATE($P26,$Q26)),3),""),"")</f>
        <v/>
      </c>
      <c r="BN26" s="867" t="str">
        <f>IF(TRIM($Q26)&lt;&gt;"",IF(TRIM(INDEX(コード表!$D$3:$M$53,INT(CONCATENATE($P26,$Q26)),4))&lt;&gt;"",INDEX(コード表!$D$3:$M$53,INT(CONCATENATE($P26,$Q26)),4),""),"")</f>
        <v/>
      </c>
      <c r="BO26" s="867" t="str">
        <f>IF(TRIM($Q26)&lt;&gt;"",IF(TRIM(INDEX(コード表!$D$3:$M$53,INT(CONCATENATE($P26,$Q26)),5))&lt;&gt;"",INDEX(コード表!$D$3:$M$53,INT(CONCATENATE($P26,$Q26)),5),""),"")</f>
        <v/>
      </c>
      <c r="BP26" s="867" t="str">
        <f>IF(TRIM($Q26)&lt;&gt;"",IF(TRIM(INDEX(コード表!$D$3:$M$53,INT(CONCATENATE($P26,$Q26)),6))&lt;&gt;"",INDEX(コード表!$D$3:$M$53,INT(CONCATENATE($P26,$Q26)),6),""),"")</f>
        <v/>
      </c>
      <c r="BQ26" s="867" t="str">
        <f>IF(TRIM($Q26)&lt;&gt;"",IF(TRIM(INDEX(コード表!$D$3:$M$53,INT(CONCATENATE($P26,$Q26)),7))&lt;&gt;"",INDEX(コード表!$D$3:$M$53,INT(CONCATENATE($P26,$Q26)),7),""),"")</f>
        <v/>
      </c>
      <c r="BR26" s="867" t="str">
        <f>IF(TRIM($Q26)&lt;&gt;"",IF(TRIM(INDEX(コード表!$D$3:$M$53,INT(CONCATENATE($P26,$Q26)),8))&lt;&gt;"",INDEX(コード表!$D$3:$M$53,INT(CONCATENATE($P26,$Q26)),8),""),"")</f>
        <v/>
      </c>
      <c r="BS26" s="867" t="str">
        <f>IF(TRIM($Q26)&lt;&gt;"",IF(TRIM(INDEX(コード表!$D$3:$M$53,INT(CONCATENATE($P26,$Q26)),9))&lt;&gt;"",INDEX(コード表!$D$3:$M$53,INT(CONCATENATE($P26,$Q26)),9),""),"")</f>
        <v/>
      </c>
      <c r="BT26" s="867" t="str">
        <f>IF(TRIM($Q26)&lt;&gt;"",IF(TRIM(INDEX(コード表!$D$3:$M$53,INT(CONCATENATE($P26,$Q26)),10))&lt;&gt;"",INDEX(コード表!$D$3:$M$53,INT(CONCATENATE($P26,$Q26)),10),""),"")</f>
        <v/>
      </c>
      <c r="BU26" s="837">
        <f>入力1!O40</f>
        <v>0</v>
      </c>
      <c r="BV26" s="869" t="s">
        <v>218</v>
      </c>
      <c r="BW26" s="835"/>
      <c r="BX26" s="875"/>
      <c r="BY26" s="837"/>
      <c r="BZ26" s="837" t="s">
        <v>622</v>
      </c>
      <c r="CA26" s="837"/>
      <c r="CB26" s="837" t="str">
        <f t="shared" si="0"/>
        <v/>
      </c>
      <c r="CC26" s="926" t="str">
        <f t="shared" si="1"/>
        <v/>
      </c>
      <c r="CD26" s="837" t="e">
        <f>SUBSTITUTE(SUBSTITUTE(VLOOKUP(CB26,コード表!$BO$2:$BP$52,2,FALSE),"（",""),"）","")</f>
        <v>#N/A</v>
      </c>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c r="DH26" s="837"/>
      <c r="DI26" s="837" t="str">
        <f>IF(入力1!Q40="","",入力1!Q40)</f>
        <v/>
      </c>
      <c r="DJ26" s="837"/>
      <c r="DK26" s="837"/>
      <c r="DL26" s="837"/>
      <c r="DM26" s="837"/>
      <c r="DN26" s="837"/>
      <c r="DO26" s="837"/>
      <c r="DP26" s="837"/>
      <c r="DQ26" s="837"/>
      <c r="DR26" s="837"/>
      <c r="DS26" s="837"/>
      <c r="DT26" s="837"/>
      <c r="DU26" s="837"/>
      <c r="DV26" s="837"/>
      <c r="DW26" s="837"/>
      <c r="DX26" s="837"/>
      <c r="DY26" s="837"/>
      <c r="DZ26" s="837"/>
      <c r="EA26" s="837"/>
      <c r="EB26" s="837"/>
      <c r="EC26" s="837"/>
      <c r="ED26" s="837"/>
      <c r="EE26" s="837"/>
      <c r="EF26" s="837"/>
      <c r="EG26" s="837"/>
      <c r="EH26" s="837"/>
      <c r="EI26" s="837"/>
      <c r="EJ26" s="837"/>
      <c r="EK26" s="837"/>
      <c r="EL26" s="837"/>
      <c r="EM26" s="837"/>
      <c r="EN26" s="837"/>
      <c r="EO26" s="837"/>
      <c r="EP26" s="837"/>
      <c r="EQ26" s="837"/>
      <c r="ER26" s="837"/>
      <c r="ES26" s="837"/>
      <c r="ET26" s="837"/>
      <c r="EU26" s="488"/>
      <c r="EV26" s="488"/>
      <c r="EW26" s="488"/>
      <c r="EX26" s="488"/>
    </row>
    <row r="27" spans="1:154" s="191" customFormat="1" ht="30" customHeight="1">
      <c r="A27" s="189" t="str">
        <f>IF(TRIM(入力1!A42)&lt;&gt;"",入力1!A42,"")</f>
        <v/>
      </c>
      <c r="B27" s="411">
        <f>IF(TRIM(入力1!B42)&lt;&gt;"",入力1!B42,"")</f>
        <v>1</v>
      </c>
      <c r="C27" s="222">
        <v>3</v>
      </c>
      <c r="D27" s="1541" t="str">
        <f>IF(TRIM(入力1!D42)&lt;&gt;"",入力1!D42,"")</f>
        <v/>
      </c>
      <c r="E27" s="1542" t="str">
        <f>IF(TRIM(入力1!E42)&lt;&gt;"",入力1!E42,"")</f>
        <v/>
      </c>
      <c r="F27" s="1542" t="str">
        <f>IF(TRIM(入力1!F42)&lt;&gt;"",入力1!F42,"")</f>
        <v/>
      </c>
      <c r="G27" s="1542" t="str">
        <f>IF(TRIM(入力1!G42)&lt;&gt;"",入力1!G42,"")</f>
        <v/>
      </c>
      <c r="H27" s="1542" t="str">
        <f>IF(TRIM(入力1!H42)&lt;&gt;"",入力1!H42,"")</f>
        <v/>
      </c>
      <c r="I27" s="1542" t="str">
        <f>IF(TRIM(入力1!I42)&lt;&gt;"",入力1!I42,"")</f>
        <v/>
      </c>
      <c r="J27" s="1542" t="str">
        <f>IF(TRIM(入力1!J42)&lt;&gt;"",入力1!J42,"")</f>
        <v/>
      </c>
      <c r="K27" s="1542" t="str">
        <f>IF(TRIM(入力1!S42)&lt;&gt;"",入力1!S42,"")</f>
        <v/>
      </c>
      <c r="L27" s="1543" t="e">
        <f>IF(TRIM(入力1!#REF!)&lt;&gt;"",入力1!#REF!,"")</f>
        <v>#REF!</v>
      </c>
      <c r="M27" s="414" t="str">
        <f>IF(TRIM(入力1!K42)&lt;&gt;"",入力1!K42,"")</f>
        <v/>
      </c>
      <c r="N27" s="420">
        <f>IF(TRIM(入力1!L42)&lt;&gt;"",入力1!L42,"")</f>
        <v>1</v>
      </c>
      <c r="O27" s="417">
        <v>3</v>
      </c>
      <c r="P27" s="228" t="str">
        <f>IF(TRIM(入力1!Q42)&lt;&gt;"",MID(入力1!Q42,1,1),"")</f>
        <v/>
      </c>
      <c r="Q27" s="190" t="str">
        <f>IF(TRIM(入力1!Q42)&lt;&gt;"",MID(入力1!Q42,2,1),"")</f>
        <v/>
      </c>
      <c r="R27" s="232"/>
      <c r="S27" s="232"/>
      <c r="T27" s="232"/>
      <c r="U27" s="232"/>
      <c r="V27" s="232"/>
      <c r="W27" s="232"/>
      <c r="X27" s="232"/>
      <c r="Y27" s="232"/>
      <c r="Z27" s="281"/>
      <c r="AA27" s="1546"/>
      <c r="AB27" s="1547"/>
      <c r="AC27" s="1546"/>
      <c r="AD27" s="1547"/>
      <c r="AE27" s="1546"/>
      <c r="AF27" s="1547"/>
      <c r="AG27" s="1546"/>
      <c r="AH27" s="1547"/>
      <c r="AI27" s="1546"/>
      <c r="AJ27" s="1547"/>
      <c r="AK27" s="386"/>
      <c r="AL27" s="1546"/>
      <c r="AM27" s="1548"/>
      <c r="AN27" s="1546"/>
      <c r="AO27" s="1548"/>
      <c r="AP27" s="1546"/>
      <c r="AQ27" s="1548"/>
      <c r="AR27" s="1546"/>
      <c r="AS27" s="1548"/>
      <c r="AT27" s="1546"/>
      <c r="AU27" s="1548"/>
      <c r="AV27" s="336"/>
      <c r="AW27" s="236"/>
      <c r="AX27" s="236"/>
      <c r="AY27" s="236"/>
      <c r="AZ27" s="1549"/>
      <c r="BA27" s="1550"/>
      <c r="BB27" s="236"/>
      <c r="BC27" s="236"/>
      <c r="BD27" s="440">
        <f>入力1!X42</f>
        <v>0</v>
      </c>
      <c r="BE27" s="236"/>
      <c r="BF27" s="236"/>
      <c r="BG27" s="236"/>
      <c r="BH27" s="497">
        <f>入力2!AT40</f>
        <v>0</v>
      </c>
      <c r="BI27" s="765"/>
      <c r="BJ27" s="874">
        <f>入力1!O42</f>
        <v>0</v>
      </c>
      <c r="BK27" s="867" t="str">
        <f>IF(TRIM($Q27)&lt;&gt;"",IF(TRIM(INDEX(コード表!$D$3:$M$53,INT(CONCATENATE($P27,$Q27)),1))&lt;&gt;"",INDEX(コード表!$D$3:$M$53,INT(CONCATENATE($P27,$Q27)),1),""),"")</f>
        <v/>
      </c>
      <c r="BL27" s="867" t="str">
        <f>IF(TRIM($Q27)&lt;&gt;"",IF(TRIM(INDEX(コード表!$D$3:$M$53,INT(CONCATENATE($P27,$Q27)),2))&lt;&gt;"",INDEX(コード表!$D$3:$M$53,INT(CONCATENATE($P27,$Q27)),2),""),"")</f>
        <v/>
      </c>
      <c r="BM27" s="867" t="str">
        <f>IF(TRIM($Q27)&lt;&gt;"",IF(TRIM(INDEX(コード表!$D$3:$M$53,INT(CONCATENATE($P27,$Q27)),3))&lt;&gt;"",INDEX(コード表!$D$3:$M$53,INT(CONCATENATE($P27,$Q27)),3),""),"")</f>
        <v/>
      </c>
      <c r="BN27" s="867" t="str">
        <f>IF(TRIM($Q27)&lt;&gt;"",IF(TRIM(INDEX(コード表!$D$3:$M$53,INT(CONCATENATE($P27,$Q27)),4))&lt;&gt;"",INDEX(コード表!$D$3:$M$53,INT(CONCATENATE($P27,$Q27)),4),""),"")</f>
        <v/>
      </c>
      <c r="BO27" s="867" t="str">
        <f>IF(TRIM($Q27)&lt;&gt;"",IF(TRIM(INDEX(コード表!$D$3:$M$53,INT(CONCATENATE($P27,$Q27)),5))&lt;&gt;"",INDEX(コード表!$D$3:$M$53,INT(CONCATENATE($P27,$Q27)),5),""),"")</f>
        <v/>
      </c>
      <c r="BP27" s="867" t="str">
        <f>IF(TRIM($Q27)&lt;&gt;"",IF(TRIM(INDEX(コード表!$D$3:$M$53,INT(CONCATENATE($P27,$Q27)),6))&lt;&gt;"",INDEX(コード表!$D$3:$M$53,INT(CONCATENATE($P27,$Q27)),6),""),"")</f>
        <v/>
      </c>
      <c r="BQ27" s="867" t="str">
        <f>IF(TRIM($Q27)&lt;&gt;"",IF(TRIM(INDEX(コード表!$D$3:$M$53,INT(CONCATENATE($P27,$Q27)),7))&lt;&gt;"",INDEX(コード表!$D$3:$M$53,INT(CONCATENATE($P27,$Q27)),7),""),"")</f>
        <v/>
      </c>
      <c r="BR27" s="867" t="str">
        <f>IF(TRIM($Q27)&lt;&gt;"",IF(TRIM(INDEX(コード表!$D$3:$M$53,INT(CONCATENATE($P27,$Q27)),8))&lt;&gt;"",INDEX(コード表!$D$3:$M$53,INT(CONCATENATE($P27,$Q27)),8),""),"")</f>
        <v/>
      </c>
      <c r="BS27" s="867" t="str">
        <f>IF(TRIM($Q27)&lt;&gt;"",IF(TRIM(INDEX(コード表!$D$3:$M$53,INT(CONCATENATE($P27,$Q27)),9))&lt;&gt;"",INDEX(コード表!$D$3:$M$53,INT(CONCATENATE($P27,$Q27)),9),""),"")</f>
        <v/>
      </c>
      <c r="BT27" s="867" t="str">
        <f>IF(TRIM($Q27)&lt;&gt;"",IF(TRIM(INDEX(コード表!$D$3:$M$53,INT(CONCATENATE($P27,$Q27)),10))&lt;&gt;"",INDEX(コード表!$D$3:$M$53,INT(CONCATENATE($P27,$Q27)),10),""),"")</f>
        <v/>
      </c>
      <c r="BU27" s="837">
        <f>入力1!O42</f>
        <v>0</v>
      </c>
      <c r="BV27" s="869" t="s">
        <v>219</v>
      </c>
      <c r="BW27" s="835"/>
      <c r="BX27" s="875"/>
      <c r="BY27" s="841"/>
      <c r="BZ27" s="837" t="s">
        <v>623</v>
      </c>
      <c r="CA27" s="841"/>
      <c r="CB27" s="837" t="str">
        <f t="shared" si="0"/>
        <v/>
      </c>
      <c r="CC27" s="926" t="str">
        <f t="shared" si="1"/>
        <v/>
      </c>
      <c r="CD27" s="837" t="e">
        <f>SUBSTITUTE(SUBSTITUTE(VLOOKUP(CB27,コード表!$BO$2:$BP$52,2,FALSE),"（",""),"）","")</f>
        <v>#N/A</v>
      </c>
      <c r="CE27" s="841"/>
      <c r="CF27" s="841"/>
      <c r="CG27" s="841"/>
      <c r="CH27" s="841"/>
      <c r="CI27" s="841"/>
      <c r="CJ27" s="841"/>
      <c r="CK27" s="841"/>
      <c r="CL27" s="841"/>
      <c r="CM27" s="841"/>
      <c r="CN27" s="841"/>
      <c r="CO27" s="841"/>
      <c r="CP27" s="841"/>
      <c r="CQ27" s="841"/>
      <c r="CR27" s="841"/>
      <c r="CS27" s="841"/>
      <c r="CT27" s="841"/>
      <c r="CU27" s="841"/>
      <c r="CV27" s="841"/>
      <c r="CW27" s="841"/>
      <c r="CX27" s="841"/>
      <c r="CY27" s="841"/>
      <c r="CZ27" s="841"/>
      <c r="DA27" s="841"/>
      <c r="DB27" s="841"/>
      <c r="DC27" s="841"/>
      <c r="DD27" s="841"/>
      <c r="DE27" s="841"/>
      <c r="DF27" s="841"/>
      <c r="DG27" s="841"/>
      <c r="DH27" s="841"/>
      <c r="DI27" s="837" t="str">
        <f>IF(入力1!Q42="","",入力1!Q42)</f>
        <v/>
      </c>
      <c r="DJ27" s="841"/>
      <c r="DK27" s="841"/>
      <c r="DL27" s="841"/>
      <c r="DM27" s="841"/>
      <c r="DN27" s="841"/>
      <c r="DO27" s="841"/>
      <c r="DP27" s="841"/>
      <c r="DQ27" s="841"/>
      <c r="DR27" s="841"/>
      <c r="DS27" s="841"/>
      <c r="DT27" s="841"/>
      <c r="DU27" s="841"/>
      <c r="DV27" s="841"/>
      <c r="DW27" s="841"/>
      <c r="DX27" s="841"/>
      <c r="DY27" s="841"/>
      <c r="DZ27" s="841"/>
      <c r="EA27" s="841"/>
      <c r="EB27" s="841"/>
      <c r="EC27" s="841"/>
      <c r="ED27" s="841"/>
      <c r="EE27" s="841"/>
      <c r="EF27" s="841"/>
      <c r="EG27" s="841"/>
      <c r="EH27" s="841"/>
      <c r="EI27" s="841"/>
      <c r="EJ27" s="841"/>
      <c r="EK27" s="841"/>
      <c r="EL27" s="841"/>
      <c r="EM27" s="841"/>
      <c r="EN27" s="841"/>
      <c r="EO27" s="841"/>
      <c r="EP27" s="841"/>
      <c r="EQ27" s="841"/>
      <c r="ER27" s="841"/>
      <c r="ES27" s="841"/>
      <c r="ET27" s="841"/>
      <c r="EU27" s="823"/>
      <c r="EV27" s="823"/>
      <c r="EW27" s="823"/>
      <c r="EX27" s="823"/>
    </row>
    <row r="28" spans="1:154" s="19" customFormat="1" ht="30" customHeight="1">
      <c r="A28" s="192" t="str">
        <f>IF(TRIM(入力1!A44)&lt;&gt;"",入力1!A44,"")</f>
        <v/>
      </c>
      <c r="B28" s="412">
        <f>IF(TRIM(入力1!B44)&lt;&gt;"",入力1!B44,"")</f>
        <v>1</v>
      </c>
      <c r="C28" s="222">
        <v>4</v>
      </c>
      <c r="D28" s="1541" t="str">
        <f>IF(TRIM(入力1!D44)&lt;&gt;"",入力1!D44,"")</f>
        <v/>
      </c>
      <c r="E28" s="1542" t="str">
        <f>IF(TRIM(入力1!E44)&lt;&gt;"",入力1!E44,"")</f>
        <v/>
      </c>
      <c r="F28" s="1542" t="str">
        <f>IF(TRIM(入力1!F44)&lt;&gt;"",入力1!F44,"")</f>
        <v/>
      </c>
      <c r="G28" s="1542" t="str">
        <f>IF(TRIM(入力1!G44)&lt;&gt;"",入力1!G44,"")</f>
        <v/>
      </c>
      <c r="H28" s="1542" t="str">
        <f>IF(TRIM(入力1!H44)&lt;&gt;"",入力1!H44,"")</f>
        <v/>
      </c>
      <c r="I28" s="1542" t="str">
        <f>IF(TRIM(入力1!I44)&lt;&gt;"",入力1!I44,"")</f>
        <v/>
      </c>
      <c r="J28" s="1542" t="str">
        <f>IF(TRIM(入力1!J44)&lt;&gt;"",入力1!J44,"")</f>
        <v/>
      </c>
      <c r="K28" s="1542" t="str">
        <f>IF(TRIM(入力1!S44)&lt;&gt;"",入力1!S44,"")</f>
        <v/>
      </c>
      <c r="L28" s="1543" t="e">
        <f>IF(TRIM(入力1!#REF!)&lt;&gt;"",入力1!#REF!,"")</f>
        <v>#REF!</v>
      </c>
      <c r="M28" s="414" t="str">
        <f>IF(TRIM(入力1!K44)&lt;&gt;"",入力1!K44,"")</f>
        <v/>
      </c>
      <c r="N28" s="420">
        <f>IF(TRIM(入力1!L44)&lt;&gt;"",入力1!L44,"")</f>
        <v>1</v>
      </c>
      <c r="O28" s="417">
        <v>4</v>
      </c>
      <c r="P28" s="229" t="str">
        <f>IF(TRIM(入力1!Q44)&lt;&gt;"",MID(入力1!Q44,1,1),"")</f>
        <v/>
      </c>
      <c r="Q28" s="230" t="str">
        <f>IF(TRIM(入力1!Q44)&lt;&gt;"",MID(入力1!Q44,2,1),"")</f>
        <v/>
      </c>
      <c r="R28" s="232"/>
      <c r="S28" s="233"/>
      <c r="T28" s="233"/>
      <c r="U28" s="233"/>
      <c r="V28" s="233"/>
      <c r="W28" s="233"/>
      <c r="X28" s="233"/>
      <c r="Y28" s="233"/>
      <c r="Z28" s="282"/>
      <c r="AA28" s="1546"/>
      <c r="AB28" s="1547"/>
      <c r="AC28" s="1546"/>
      <c r="AD28" s="1547"/>
      <c r="AE28" s="1546"/>
      <c r="AF28" s="1547"/>
      <c r="AG28" s="1546"/>
      <c r="AH28" s="1547"/>
      <c r="AI28" s="1546"/>
      <c r="AJ28" s="1547"/>
      <c r="AK28" s="386"/>
      <c r="AL28" s="1546"/>
      <c r="AM28" s="1548"/>
      <c r="AN28" s="1546"/>
      <c r="AO28" s="1548"/>
      <c r="AP28" s="1546"/>
      <c r="AQ28" s="1548"/>
      <c r="AR28" s="1546"/>
      <c r="AS28" s="1548"/>
      <c r="AT28" s="1546"/>
      <c r="AU28" s="1548"/>
      <c r="AV28" s="782"/>
      <c r="AW28" s="236"/>
      <c r="AX28" s="236"/>
      <c r="AY28" s="236"/>
      <c r="AZ28" s="1549"/>
      <c r="BA28" s="1550"/>
      <c r="BB28" s="236"/>
      <c r="BC28" s="236"/>
      <c r="BD28" s="440">
        <f>入力1!X44</f>
        <v>0</v>
      </c>
      <c r="BE28" s="236"/>
      <c r="BF28" s="236"/>
      <c r="BG28" s="236"/>
      <c r="BH28" s="497">
        <f>入力2!AT42</f>
        <v>0</v>
      </c>
      <c r="BI28" s="765"/>
      <c r="BJ28" s="874">
        <f>入力1!O44</f>
        <v>0</v>
      </c>
      <c r="BK28" s="867" t="str">
        <f>IF(TRIM($Q28)&lt;&gt;"",IF(TRIM(INDEX(コード表!$D$3:$M$53,INT(CONCATENATE($P28,$Q28)),1))&lt;&gt;"",INDEX(コード表!$D$3:$M$53,INT(CONCATENATE($P28,$Q28)),1),""),"")</f>
        <v/>
      </c>
      <c r="BL28" s="867" t="str">
        <f>IF(TRIM($Q28)&lt;&gt;"",IF(TRIM(INDEX(コード表!$D$3:$M$53,INT(CONCATENATE($P28,$Q28)),2))&lt;&gt;"",INDEX(コード表!$D$3:$M$53,INT(CONCATENATE($P28,$Q28)),2),""),"")</f>
        <v/>
      </c>
      <c r="BM28" s="867" t="str">
        <f>IF(TRIM($Q28)&lt;&gt;"",IF(TRIM(INDEX(コード表!$D$3:$M$53,INT(CONCATENATE($P28,$Q28)),3))&lt;&gt;"",INDEX(コード表!$D$3:$M$53,INT(CONCATENATE($P28,$Q28)),3),""),"")</f>
        <v/>
      </c>
      <c r="BN28" s="867" t="str">
        <f>IF(TRIM($Q28)&lt;&gt;"",IF(TRIM(INDEX(コード表!$D$3:$M$53,INT(CONCATENATE($P28,$Q28)),4))&lt;&gt;"",INDEX(コード表!$D$3:$M$53,INT(CONCATENATE($P28,$Q28)),4),""),"")</f>
        <v/>
      </c>
      <c r="BO28" s="867" t="str">
        <f>IF(TRIM($Q28)&lt;&gt;"",IF(TRIM(INDEX(コード表!$D$3:$M$53,INT(CONCATENATE($P28,$Q28)),5))&lt;&gt;"",INDEX(コード表!$D$3:$M$53,INT(CONCATENATE($P28,$Q28)),5),""),"")</f>
        <v/>
      </c>
      <c r="BP28" s="867" t="str">
        <f>IF(TRIM($Q28)&lt;&gt;"",IF(TRIM(INDEX(コード表!$D$3:$M$53,INT(CONCATENATE($P28,$Q28)),6))&lt;&gt;"",INDEX(コード表!$D$3:$M$53,INT(CONCATENATE($P28,$Q28)),6),""),"")</f>
        <v/>
      </c>
      <c r="BQ28" s="867" t="str">
        <f>IF(TRIM($Q28)&lt;&gt;"",IF(TRIM(INDEX(コード表!$D$3:$M$53,INT(CONCATENATE($P28,$Q28)),7))&lt;&gt;"",INDEX(コード表!$D$3:$M$53,INT(CONCATENATE($P28,$Q28)),7),""),"")</f>
        <v/>
      </c>
      <c r="BR28" s="867" t="str">
        <f>IF(TRIM($Q28)&lt;&gt;"",IF(TRIM(INDEX(コード表!$D$3:$M$53,INT(CONCATENATE($P28,$Q28)),8))&lt;&gt;"",INDEX(コード表!$D$3:$M$53,INT(CONCATENATE($P28,$Q28)),8),""),"")</f>
        <v/>
      </c>
      <c r="BS28" s="867" t="str">
        <f>IF(TRIM($Q28)&lt;&gt;"",IF(TRIM(INDEX(コード表!$D$3:$M$53,INT(CONCATENATE($P28,$Q28)),9))&lt;&gt;"",INDEX(コード表!$D$3:$M$53,INT(CONCATENATE($P28,$Q28)),9),""),"")</f>
        <v/>
      </c>
      <c r="BT28" s="867" t="str">
        <f>IF(TRIM($Q28)&lt;&gt;"",IF(TRIM(INDEX(コード表!$D$3:$M$53,INT(CONCATENATE($P28,$Q28)),10))&lt;&gt;"",INDEX(コード表!$D$3:$M$53,INT(CONCATENATE($P28,$Q28)),10),""),"")</f>
        <v/>
      </c>
      <c r="BU28" s="837">
        <f>入力1!O44</f>
        <v>0</v>
      </c>
      <c r="BV28" s="869" t="s">
        <v>220</v>
      </c>
      <c r="BW28" s="835"/>
      <c r="BX28" s="875"/>
      <c r="BY28" s="837"/>
      <c r="BZ28" s="837" t="s">
        <v>788</v>
      </c>
      <c r="CA28" s="837"/>
      <c r="CB28" s="837" t="str">
        <f t="shared" si="0"/>
        <v/>
      </c>
      <c r="CC28" s="926" t="str">
        <f t="shared" si="1"/>
        <v/>
      </c>
      <c r="CD28" s="837" t="e">
        <f>SUBSTITUTE(SUBSTITUTE(VLOOKUP(CB28,コード表!$BO$2:$BP$52,2,FALSE),"（",""),"）","")</f>
        <v>#N/A</v>
      </c>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c r="DH28" s="837"/>
      <c r="DI28" s="837" t="str">
        <f>IF(入力1!Q44="","",入力1!Q44)</f>
        <v/>
      </c>
      <c r="DJ28" s="837"/>
      <c r="DK28" s="837"/>
      <c r="DL28" s="837"/>
      <c r="DM28" s="837"/>
      <c r="DN28" s="837"/>
      <c r="DO28" s="837"/>
      <c r="DP28" s="837"/>
      <c r="DQ28" s="837"/>
      <c r="DR28" s="837"/>
      <c r="DS28" s="837"/>
      <c r="DT28" s="837"/>
      <c r="DU28" s="837"/>
      <c r="DV28" s="837"/>
      <c r="DW28" s="837"/>
      <c r="DX28" s="837"/>
      <c r="DY28" s="837"/>
      <c r="DZ28" s="837"/>
      <c r="EA28" s="837"/>
      <c r="EB28" s="837"/>
      <c r="EC28" s="837"/>
      <c r="ED28" s="837"/>
      <c r="EE28" s="837"/>
      <c r="EF28" s="837"/>
      <c r="EG28" s="837"/>
      <c r="EH28" s="837"/>
      <c r="EI28" s="837"/>
      <c r="EJ28" s="837"/>
      <c r="EK28" s="837"/>
      <c r="EL28" s="837"/>
      <c r="EM28" s="837"/>
      <c r="EN28" s="837"/>
      <c r="EO28" s="837"/>
      <c r="EP28" s="837"/>
      <c r="EQ28" s="837"/>
      <c r="ER28" s="837"/>
      <c r="ES28" s="837"/>
      <c r="ET28" s="837"/>
      <c r="EU28" s="488"/>
      <c r="EV28" s="488"/>
      <c r="EW28" s="488"/>
      <c r="EX28" s="488"/>
    </row>
    <row r="29" spans="1:154" s="19" customFormat="1" ht="30" customHeight="1">
      <c r="A29" s="189" t="str">
        <f>IF(TRIM(入力1!A46)&lt;&gt;"",入力1!A46,"")</f>
        <v/>
      </c>
      <c r="B29" s="411">
        <f>IF(TRIM(入力1!B46)&lt;&gt;"",入力1!B46,"")</f>
        <v>1</v>
      </c>
      <c r="C29" s="222">
        <v>5</v>
      </c>
      <c r="D29" s="1541" t="str">
        <f>IF(TRIM(入力1!D46)&lt;&gt;"",入力1!D46,"")</f>
        <v/>
      </c>
      <c r="E29" s="1542" t="str">
        <f>IF(TRIM(入力1!E46)&lt;&gt;"",入力1!E46,"")</f>
        <v/>
      </c>
      <c r="F29" s="1542" t="str">
        <f>IF(TRIM(入力1!F46)&lt;&gt;"",入力1!F46,"")</f>
        <v/>
      </c>
      <c r="G29" s="1542" t="str">
        <f>IF(TRIM(入力1!G46)&lt;&gt;"",入力1!G46,"")</f>
        <v/>
      </c>
      <c r="H29" s="1542" t="str">
        <f>IF(TRIM(入力1!H46)&lt;&gt;"",入力1!H46,"")</f>
        <v/>
      </c>
      <c r="I29" s="1542" t="str">
        <f>IF(TRIM(入力1!I46)&lt;&gt;"",入力1!I46,"")</f>
        <v/>
      </c>
      <c r="J29" s="1542" t="str">
        <f>IF(TRIM(入力1!J46)&lt;&gt;"",入力1!J46,"")</f>
        <v/>
      </c>
      <c r="K29" s="1542" t="str">
        <f>IF(TRIM(入力1!S46)&lt;&gt;"",入力1!S46,"")</f>
        <v/>
      </c>
      <c r="L29" s="1543" t="e">
        <f>IF(TRIM(入力1!#REF!)&lt;&gt;"",入力1!#REF!,"")</f>
        <v>#REF!</v>
      </c>
      <c r="M29" s="414" t="str">
        <f>IF(TRIM(入力1!K46)&lt;&gt;"",入力1!K46,"")</f>
        <v/>
      </c>
      <c r="N29" s="420">
        <f>IF(TRIM(入力1!L46)&lt;&gt;"",入力1!L46,"")</f>
        <v>1</v>
      </c>
      <c r="O29" s="417">
        <v>5</v>
      </c>
      <c r="P29" s="228" t="str">
        <f>IF(TRIM(入力1!Q46)&lt;&gt;"",MID(入力1!Q46,1,1),"")</f>
        <v/>
      </c>
      <c r="Q29" s="190" t="str">
        <f>IF(TRIM(入力1!Q46)&lt;&gt;"",MID(入力1!Q46,2,1),"")</f>
        <v/>
      </c>
      <c r="R29" s="232"/>
      <c r="S29" s="232"/>
      <c r="T29" s="232"/>
      <c r="U29" s="232"/>
      <c r="V29" s="232"/>
      <c r="W29" s="232"/>
      <c r="X29" s="232"/>
      <c r="Y29" s="232"/>
      <c r="Z29" s="281"/>
      <c r="AA29" s="1546"/>
      <c r="AB29" s="1547"/>
      <c r="AC29" s="1546"/>
      <c r="AD29" s="1547"/>
      <c r="AE29" s="1546"/>
      <c r="AF29" s="1547"/>
      <c r="AG29" s="1546"/>
      <c r="AH29" s="1547"/>
      <c r="AI29" s="1546"/>
      <c r="AJ29" s="1547"/>
      <c r="AK29" s="386"/>
      <c r="AL29" s="1546"/>
      <c r="AM29" s="1548"/>
      <c r="AN29" s="1546"/>
      <c r="AO29" s="1548"/>
      <c r="AP29" s="1546"/>
      <c r="AQ29" s="1548"/>
      <c r="AR29" s="1546"/>
      <c r="AS29" s="1548"/>
      <c r="AT29" s="1546"/>
      <c r="AU29" s="1548"/>
      <c r="AV29" s="336"/>
      <c r="AW29" s="236"/>
      <c r="AX29" s="236"/>
      <c r="AY29" s="236"/>
      <c r="AZ29" s="1549"/>
      <c r="BA29" s="1550"/>
      <c r="BB29" s="236"/>
      <c r="BC29" s="236"/>
      <c r="BD29" s="440">
        <f>入力1!X46</f>
        <v>0</v>
      </c>
      <c r="BE29" s="236"/>
      <c r="BF29" s="236"/>
      <c r="BG29" s="236"/>
      <c r="BH29" s="497">
        <f>入力2!AT44</f>
        <v>0</v>
      </c>
      <c r="BI29" s="765"/>
      <c r="BJ29" s="874">
        <f>入力1!O46</f>
        <v>0</v>
      </c>
      <c r="BK29" s="867" t="str">
        <f>IF(TRIM($Q29)&lt;&gt;"",IF(TRIM(INDEX(コード表!$D$3:$M$53,INT(CONCATENATE($P29,$Q29)),1))&lt;&gt;"",INDEX(コード表!$D$3:$M$53,INT(CONCATENATE($P29,$Q29)),1),""),"")</f>
        <v/>
      </c>
      <c r="BL29" s="867" t="str">
        <f>IF(TRIM($Q29)&lt;&gt;"",IF(TRIM(INDEX(コード表!$D$3:$M$53,INT(CONCATENATE($P29,$Q29)),2))&lt;&gt;"",INDEX(コード表!$D$3:$M$53,INT(CONCATENATE($P29,$Q29)),2),""),"")</f>
        <v/>
      </c>
      <c r="BM29" s="867" t="str">
        <f>IF(TRIM($Q29)&lt;&gt;"",IF(TRIM(INDEX(コード表!$D$3:$M$53,INT(CONCATENATE($P29,$Q29)),3))&lt;&gt;"",INDEX(コード表!$D$3:$M$53,INT(CONCATENATE($P29,$Q29)),3),""),"")</f>
        <v/>
      </c>
      <c r="BN29" s="867" t="str">
        <f>IF(TRIM($Q29)&lt;&gt;"",IF(TRIM(INDEX(コード表!$D$3:$M$53,INT(CONCATENATE($P29,$Q29)),4))&lt;&gt;"",INDEX(コード表!$D$3:$M$53,INT(CONCATENATE($P29,$Q29)),4),""),"")</f>
        <v/>
      </c>
      <c r="BO29" s="867" t="str">
        <f>IF(TRIM($Q29)&lt;&gt;"",IF(TRIM(INDEX(コード表!$D$3:$M$53,INT(CONCATENATE($P29,$Q29)),5))&lt;&gt;"",INDEX(コード表!$D$3:$M$53,INT(CONCATENATE($P29,$Q29)),5),""),"")</f>
        <v/>
      </c>
      <c r="BP29" s="867" t="str">
        <f>IF(TRIM($Q29)&lt;&gt;"",IF(TRIM(INDEX(コード表!$D$3:$M$53,INT(CONCATENATE($P29,$Q29)),6))&lt;&gt;"",INDEX(コード表!$D$3:$M$53,INT(CONCATENATE($P29,$Q29)),6),""),"")</f>
        <v/>
      </c>
      <c r="BQ29" s="867" t="str">
        <f>IF(TRIM($Q29)&lt;&gt;"",IF(TRIM(INDEX(コード表!$D$3:$M$53,INT(CONCATENATE($P29,$Q29)),7))&lt;&gt;"",INDEX(コード表!$D$3:$M$53,INT(CONCATENATE($P29,$Q29)),7),""),"")</f>
        <v/>
      </c>
      <c r="BR29" s="867" t="str">
        <f>IF(TRIM($Q29)&lt;&gt;"",IF(TRIM(INDEX(コード表!$D$3:$M$53,INT(CONCATENATE($P29,$Q29)),8))&lt;&gt;"",INDEX(コード表!$D$3:$M$53,INT(CONCATENATE($P29,$Q29)),8),""),"")</f>
        <v/>
      </c>
      <c r="BS29" s="867" t="str">
        <f>IF(TRIM($Q29)&lt;&gt;"",IF(TRIM(INDEX(コード表!$D$3:$M$53,INT(CONCATENATE($P29,$Q29)),9))&lt;&gt;"",INDEX(コード表!$D$3:$M$53,INT(CONCATENATE($P29,$Q29)),9),""),"")</f>
        <v/>
      </c>
      <c r="BT29" s="867" t="str">
        <f>IF(TRIM($Q29)&lt;&gt;"",IF(TRIM(INDEX(コード表!$D$3:$M$53,INT(CONCATENATE($P29,$Q29)),10))&lt;&gt;"",INDEX(コード表!$D$3:$M$53,INT(CONCATENATE($P29,$Q29)),10),""),"")</f>
        <v/>
      </c>
      <c r="BU29" s="837">
        <f>入力1!O46</f>
        <v>0</v>
      </c>
      <c r="BV29" s="869" t="s">
        <v>221</v>
      </c>
      <c r="BW29" s="835"/>
      <c r="BX29" s="875"/>
      <c r="BY29" s="837"/>
      <c r="BZ29" s="837" t="s">
        <v>624</v>
      </c>
      <c r="CA29" s="837"/>
      <c r="CB29" s="837" t="str">
        <f t="shared" si="0"/>
        <v/>
      </c>
      <c r="CC29" s="926" t="str">
        <f t="shared" si="1"/>
        <v/>
      </c>
      <c r="CD29" s="837" t="e">
        <f>SUBSTITUTE(SUBSTITUTE(VLOOKUP(CB29,コード表!$BO$2:$BP$52,2,FALSE),"（",""),"）","")</f>
        <v>#N/A</v>
      </c>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c r="DH29" s="837"/>
      <c r="DI29" s="837" t="str">
        <f>IF(入力1!Q46="","",入力1!Q46)</f>
        <v/>
      </c>
      <c r="DJ29" s="837"/>
      <c r="DK29" s="837"/>
      <c r="DL29" s="837"/>
      <c r="DM29" s="837"/>
      <c r="DN29" s="837"/>
      <c r="DO29" s="837"/>
      <c r="DP29" s="837"/>
      <c r="DQ29" s="837"/>
      <c r="DR29" s="837"/>
      <c r="DS29" s="837"/>
      <c r="DT29" s="837"/>
      <c r="DU29" s="837"/>
      <c r="DV29" s="837"/>
      <c r="DW29" s="837"/>
      <c r="DX29" s="837"/>
      <c r="DY29" s="837"/>
      <c r="DZ29" s="837"/>
      <c r="EA29" s="837"/>
      <c r="EB29" s="837"/>
      <c r="EC29" s="837"/>
      <c r="ED29" s="837"/>
      <c r="EE29" s="837"/>
      <c r="EF29" s="837"/>
      <c r="EG29" s="837"/>
      <c r="EH29" s="837"/>
      <c r="EI29" s="837"/>
      <c r="EJ29" s="837"/>
      <c r="EK29" s="837"/>
      <c r="EL29" s="837"/>
      <c r="EM29" s="837"/>
      <c r="EN29" s="837"/>
      <c r="EO29" s="837"/>
      <c r="EP29" s="837"/>
      <c r="EQ29" s="837"/>
      <c r="ER29" s="837"/>
      <c r="ES29" s="837"/>
      <c r="ET29" s="837"/>
      <c r="EU29" s="488"/>
      <c r="EV29" s="488"/>
      <c r="EW29" s="488"/>
      <c r="EX29" s="488"/>
    </row>
    <row r="30" spans="1:154" s="19" customFormat="1" ht="30" customHeight="1">
      <c r="A30" s="189" t="str">
        <f>IF(TRIM(入力1!A48)&lt;&gt;"",入力1!A48,"")</f>
        <v/>
      </c>
      <c r="B30" s="411">
        <f>IF(TRIM(入力1!B48)&lt;&gt;"",入力1!B48,"")</f>
        <v>1</v>
      </c>
      <c r="C30" s="222">
        <v>6</v>
      </c>
      <c r="D30" s="1541" t="str">
        <f>IF(TRIM(入力1!D48)&lt;&gt;"",入力1!D48,"")</f>
        <v/>
      </c>
      <c r="E30" s="1542" t="str">
        <f>IF(TRIM(入力1!E48)&lt;&gt;"",入力1!E48,"")</f>
        <v/>
      </c>
      <c r="F30" s="1542" t="str">
        <f>IF(TRIM(入力1!F48)&lt;&gt;"",入力1!F48,"")</f>
        <v/>
      </c>
      <c r="G30" s="1542" t="str">
        <f>IF(TRIM(入力1!G48)&lt;&gt;"",入力1!G48,"")</f>
        <v/>
      </c>
      <c r="H30" s="1542" t="str">
        <f>IF(TRIM(入力1!H48)&lt;&gt;"",入力1!H48,"")</f>
        <v/>
      </c>
      <c r="I30" s="1542" t="str">
        <f>IF(TRIM(入力1!I48)&lt;&gt;"",入力1!I48,"")</f>
        <v/>
      </c>
      <c r="J30" s="1542" t="str">
        <f>IF(TRIM(入力1!J48)&lt;&gt;"",入力1!J48,"")</f>
        <v/>
      </c>
      <c r="K30" s="1542" t="str">
        <f>IF(TRIM(入力1!S48)&lt;&gt;"",入力1!S48,"")</f>
        <v/>
      </c>
      <c r="L30" s="1543" t="e">
        <f>IF(TRIM(入力1!#REF!)&lt;&gt;"",入力1!#REF!,"")</f>
        <v>#REF!</v>
      </c>
      <c r="M30" s="414" t="str">
        <f>IF(TRIM(入力1!K48)&lt;&gt;"",入力1!K48,"")</f>
        <v/>
      </c>
      <c r="N30" s="420">
        <f>IF(TRIM(入力1!L48)&lt;&gt;"",入力1!L48,"")</f>
        <v>1</v>
      </c>
      <c r="O30" s="417">
        <v>6</v>
      </c>
      <c r="P30" s="228" t="str">
        <f>IF(TRIM(入力1!Q48)&lt;&gt;"",MID(入力1!Q48,1,1),"")</f>
        <v/>
      </c>
      <c r="Q30" s="190" t="str">
        <f>IF(TRIM(入力1!Q48)&lt;&gt;"",MID(入力1!Q48,2,1),"")</f>
        <v/>
      </c>
      <c r="R30" s="232"/>
      <c r="S30" s="232"/>
      <c r="T30" s="232"/>
      <c r="U30" s="232"/>
      <c r="V30" s="232"/>
      <c r="W30" s="232"/>
      <c r="X30" s="232"/>
      <c r="Y30" s="232"/>
      <c r="Z30" s="281"/>
      <c r="AA30" s="1546"/>
      <c r="AB30" s="1547"/>
      <c r="AC30" s="1546"/>
      <c r="AD30" s="1547"/>
      <c r="AE30" s="1546"/>
      <c r="AF30" s="1547"/>
      <c r="AG30" s="1546"/>
      <c r="AH30" s="1547"/>
      <c r="AI30" s="1546"/>
      <c r="AJ30" s="1547"/>
      <c r="AK30" s="386"/>
      <c r="AL30" s="1546"/>
      <c r="AM30" s="1548"/>
      <c r="AN30" s="1546"/>
      <c r="AO30" s="1548"/>
      <c r="AP30" s="1546"/>
      <c r="AQ30" s="1548"/>
      <c r="AR30" s="1546"/>
      <c r="AS30" s="1548"/>
      <c r="AT30" s="1546"/>
      <c r="AU30" s="1548"/>
      <c r="AV30" s="336"/>
      <c r="AW30" s="236"/>
      <c r="AX30" s="236"/>
      <c r="AY30" s="236"/>
      <c r="AZ30" s="1549"/>
      <c r="BA30" s="1550"/>
      <c r="BB30" s="236"/>
      <c r="BC30" s="236"/>
      <c r="BD30" s="440">
        <f>入力1!X48</f>
        <v>0</v>
      </c>
      <c r="BE30" s="236"/>
      <c r="BF30" s="236"/>
      <c r="BG30" s="236"/>
      <c r="BH30" s="497">
        <f>入力2!AT46</f>
        <v>0</v>
      </c>
      <c r="BI30" s="765"/>
      <c r="BJ30" s="874">
        <f>入力1!O48</f>
        <v>0</v>
      </c>
      <c r="BK30" s="867" t="str">
        <f>IF(TRIM($Q30)&lt;&gt;"",IF(TRIM(INDEX(コード表!$D$3:$M$53,INT(CONCATENATE($P30,$Q30)),1))&lt;&gt;"",INDEX(コード表!$D$3:$M$53,INT(CONCATENATE($P30,$Q30)),1),""),"")</f>
        <v/>
      </c>
      <c r="BL30" s="867" t="str">
        <f>IF(TRIM($Q30)&lt;&gt;"",IF(TRIM(INDEX(コード表!$D$3:$M$53,INT(CONCATENATE($P30,$Q30)),2))&lt;&gt;"",INDEX(コード表!$D$3:$M$53,INT(CONCATENATE($P30,$Q30)),2),""),"")</f>
        <v/>
      </c>
      <c r="BM30" s="867" t="str">
        <f>IF(TRIM($Q30)&lt;&gt;"",IF(TRIM(INDEX(コード表!$D$3:$M$53,INT(CONCATENATE($P30,$Q30)),3))&lt;&gt;"",INDEX(コード表!$D$3:$M$53,INT(CONCATENATE($P30,$Q30)),3),""),"")</f>
        <v/>
      </c>
      <c r="BN30" s="867" t="str">
        <f>IF(TRIM($Q30)&lt;&gt;"",IF(TRIM(INDEX(コード表!$D$3:$M$53,INT(CONCATENATE($P30,$Q30)),4))&lt;&gt;"",INDEX(コード表!$D$3:$M$53,INT(CONCATENATE($P30,$Q30)),4),""),"")</f>
        <v/>
      </c>
      <c r="BO30" s="867" t="str">
        <f>IF(TRIM($Q30)&lt;&gt;"",IF(TRIM(INDEX(コード表!$D$3:$M$53,INT(CONCATENATE($P30,$Q30)),5))&lt;&gt;"",INDEX(コード表!$D$3:$M$53,INT(CONCATENATE($P30,$Q30)),5),""),"")</f>
        <v/>
      </c>
      <c r="BP30" s="867" t="str">
        <f>IF(TRIM($Q30)&lt;&gt;"",IF(TRIM(INDEX(コード表!$D$3:$M$53,INT(CONCATENATE($P30,$Q30)),6))&lt;&gt;"",INDEX(コード表!$D$3:$M$53,INT(CONCATENATE($P30,$Q30)),6),""),"")</f>
        <v/>
      </c>
      <c r="BQ30" s="867" t="str">
        <f>IF(TRIM($Q30)&lt;&gt;"",IF(TRIM(INDEX(コード表!$D$3:$M$53,INT(CONCATENATE($P30,$Q30)),7))&lt;&gt;"",INDEX(コード表!$D$3:$M$53,INT(CONCATENATE($P30,$Q30)),7),""),"")</f>
        <v/>
      </c>
      <c r="BR30" s="867" t="str">
        <f>IF(TRIM($Q30)&lt;&gt;"",IF(TRIM(INDEX(コード表!$D$3:$M$53,INT(CONCATENATE($P30,$Q30)),8))&lt;&gt;"",INDEX(コード表!$D$3:$M$53,INT(CONCATENATE($P30,$Q30)),8),""),"")</f>
        <v/>
      </c>
      <c r="BS30" s="867" t="str">
        <f>IF(TRIM($Q30)&lt;&gt;"",IF(TRIM(INDEX(コード表!$D$3:$M$53,INT(CONCATENATE($P30,$Q30)),9))&lt;&gt;"",INDEX(コード表!$D$3:$M$53,INT(CONCATENATE($P30,$Q30)),9),""),"")</f>
        <v/>
      </c>
      <c r="BT30" s="867" t="str">
        <f>IF(TRIM($Q30)&lt;&gt;"",IF(TRIM(INDEX(コード表!$D$3:$M$53,INT(CONCATENATE($P30,$Q30)),10))&lt;&gt;"",INDEX(コード表!$D$3:$M$53,INT(CONCATENATE($P30,$Q30)),10),""),"")</f>
        <v/>
      </c>
      <c r="BU30" s="837">
        <f>入力1!O48</f>
        <v>0</v>
      </c>
      <c r="BV30" s="869" t="s">
        <v>222</v>
      </c>
      <c r="BW30" s="835"/>
      <c r="BX30" s="875"/>
      <c r="BY30" s="837"/>
      <c r="BZ30" s="837" t="s">
        <v>625</v>
      </c>
      <c r="CA30" s="837"/>
      <c r="CB30" s="837" t="str">
        <f t="shared" si="0"/>
        <v/>
      </c>
      <c r="CC30" s="926" t="str">
        <f t="shared" si="1"/>
        <v/>
      </c>
      <c r="CD30" s="837" t="e">
        <f>SUBSTITUTE(SUBSTITUTE(VLOOKUP(CB30,コード表!$BO$2:$BP$52,2,FALSE),"（",""),"）","")</f>
        <v>#N/A</v>
      </c>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c r="DH30" s="837"/>
      <c r="DI30" s="837" t="str">
        <f>IF(入力1!Q48="","",入力1!Q48)</f>
        <v/>
      </c>
      <c r="DJ30" s="837"/>
      <c r="DK30" s="837"/>
      <c r="DL30" s="837"/>
      <c r="DM30" s="837"/>
      <c r="DN30" s="837"/>
      <c r="DO30" s="837"/>
      <c r="DP30" s="837"/>
      <c r="DQ30" s="837"/>
      <c r="DR30" s="837"/>
      <c r="DS30" s="837"/>
      <c r="DT30" s="837"/>
      <c r="DU30" s="837"/>
      <c r="DV30" s="837"/>
      <c r="DW30" s="837"/>
      <c r="DX30" s="837"/>
      <c r="DY30" s="837"/>
      <c r="DZ30" s="837"/>
      <c r="EA30" s="837"/>
      <c r="EB30" s="837"/>
      <c r="EC30" s="837"/>
      <c r="ED30" s="837"/>
      <c r="EE30" s="837"/>
      <c r="EF30" s="837"/>
      <c r="EG30" s="837"/>
      <c r="EH30" s="837"/>
      <c r="EI30" s="837"/>
      <c r="EJ30" s="837"/>
      <c r="EK30" s="837"/>
      <c r="EL30" s="837"/>
      <c r="EM30" s="837"/>
      <c r="EN30" s="837"/>
      <c r="EO30" s="837"/>
      <c r="EP30" s="837"/>
      <c r="EQ30" s="837"/>
      <c r="ER30" s="837"/>
      <c r="ES30" s="837"/>
      <c r="ET30" s="837"/>
      <c r="EU30" s="488"/>
      <c r="EV30" s="488"/>
      <c r="EW30" s="488"/>
      <c r="EX30" s="488"/>
    </row>
    <row r="31" spans="1:154" s="191" customFormat="1" ht="30" customHeight="1">
      <c r="A31" s="189" t="str">
        <f>IF(TRIM(入力1!A50)&lt;&gt;"",入力1!A50,"")</f>
        <v/>
      </c>
      <c r="B31" s="411">
        <f>IF(TRIM(入力1!B50)&lt;&gt;"",入力1!B50,"")</f>
        <v>1</v>
      </c>
      <c r="C31" s="222">
        <v>7</v>
      </c>
      <c r="D31" s="1541" t="str">
        <f>IF(TRIM(入力1!D50)&lt;&gt;"",入力1!D50,"")</f>
        <v/>
      </c>
      <c r="E31" s="1542" t="str">
        <f>IF(TRIM(入力1!E50)&lt;&gt;"",入力1!E50,"")</f>
        <v/>
      </c>
      <c r="F31" s="1542" t="str">
        <f>IF(TRIM(入力1!F50)&lt;&gt;"",入力1!F50,"")</f>
        <v/>
      </c>
      <c r="G31" s="1542" t="str">
        <f>IF(TRIM(入力1!G50)&lt;&gt;"",入力1!G50,"")</f>
        <v/>
      </c>
      <c r="H31" s="1542" t="str">
        <f>IF(TRIM(入力1!H50)&lt;&gt;"",入力1!H50,"")</f>
        <v/>
      </c>
      <c r="I31" s="1542" t="str">
        <f>IF(TRIM(入力1!I50)&lt;&gt;"",入力1!I50,"")</f>
        <v/>
      </c>
      <c r="J31" s="1542" t="str">
        <f>IF(TRIM(入力1!J50)&lt;&gt;"",入力1!J50,"")</f>
        <v/>
      </c>
      <c r="K31" s="1542" t="str">
        <f>IF(TRIM(入力1!S50)&lt;&gt;"",入力1!S50,"")</f>
        <v/>
      </c>
      <c r="L31" s="1543" t="e">
        <f>IF(TRIM(入力1!#REF!)&lt;&gt;"",入力1!#REF!,"")</f>
        <v>#REF!</v>
      </c>
      <c r="M31" s="414" t="str">
        <f>IF(TRIM(入力1!K50)&lt;&gt;"",入力1!K50,"")</f>
        <v/>
      </c>
      <c r="N31" s="420">
        <f>IF(TRIM(入力1!L50)&lt;&gt;"",入力1!L50,"")</f>
        <v>1</v>
      </c>
      <c r="O31" s="417">
        <v>7</v>
      </c>
      <c r="P31" s="228" t="str">
        <f>IF(TRIM(入力1!Q50)&lt;&gt;"",MID(入力1!Q50,1,1),"")</f>
        <v/>
      </c>
      <c r="Q31" s="190" t="str">
        <f>IF(TRIM(入力1!Q50)&lt;&gt;"",MID(入力1!Q50,2,1),"")</f>
        <v/>
      </c>
      <c r="R31" s="232"/>
      <c r="S31" s="232"/>
      <c r="T31" s="232"/>
      <c r="U31" s="232"/>
      <c r="V31" s="232"/>
      <c r="W31" s="232"/>
      <c r="X31" s="232"/>
      <c r="Y31" s="232"/>
      <c r="Z31" s="281"/>
      <c r="AA31" s="1546"/>
      <c r="AB31" s="1547"/>
      <c r="AC31" s="1546"/>
      <c r="AD31" s="1547"/>
      <c r="AE31" s="1546"/>
      <c r="AF31" s="1547"/>
      <c r="AG31" s="1546"/>
      <c r="AH31" s="1547"/>
      <c r="AI31" s="1546"/>
      <c r="AJ31" s="1547"/>
      <c r="AK31" s="386"/>
      <c r="AL31" s="1546"/>
      <c r="AM31" s="1548"/>
      <c r="AN31" s="1546"/>
      <c r="AO31" s="1548"/>
      <c r="AP31" s="1546"/>
      <c r="AQ31" s="1548"/>
      <c r="AR31" s="1546"/>
      <c r="AS31" s="1548"/>
      <c r="AT31" s="1546"/>
      <c r="AU31" s="1548"/>
      <c r="AV31" s="336"/>
      <c r="AW31" s="236"/>
      <c r="AX31" s="236"/>
      <c r="AY31" s="236"/>
      <c r="AZ31" s="1549"/>
      <c r="BA31" s="1550"/>
      <c r="BB31" s="236"/>
      <c r="BC31" s="236"/>
      <c r="BD31" s="440">
        <f>入力1!X50</f>
        <v>0</v>
      </c>
      <c r="BE31" s="236"/>
      <c r="BF31" s="236"/>
      <c r="BG31" s="236"/>
      <c r="BH31" s="497">
        <f>入力2!AT48</f>
        <v>0</v>
      </c>
      <c r="BI31" s="765"/>
      <c r="BJ31" s="874">
        <f>入力1!O50</f>
        <v>0</v>
      </c>
      <c r="BK31" s="867" t="str">
        <f>IF(TRIM($Q31)&lt;&gt;"",IF(TRIM(INDEX(コード表!$D$3:$M$53,INT(CONCATENATE($P31,$Q31)),1))&lt;&gt;"",INDEX(コード表!$D$3:$M$53,INT(CONCATENATE($P31,$Q31)),1),""),"")</f>
        <v/>
      </c>
      <c r="BL31" s="867" t="str">
        <f>IF(TRIM($Q31)&lt;&gt;"",IF(TRIM(INDEX(コード表!$D$3:$M$53,INT(CONCATENATE($P31,$Q31)),2))&lt;&gt;"",INDEX(コード表!$D$3:$M$53,INT(CONCATENATE($P31,$Q31)),2),""),"")</f>
        <v/>
      </c>
      <c r="BM31" s="867" t="str">
        <f>IF(TRIM($Q31)&lt;&gt;"",IF(TRIM(INDEX(コード表!$D$3:$M$53,INT(CONCATENATE($P31,$Q31)),3))&lt;&gt;"",INDEX(コード表!$D$3:$M$53,INT(CONCATENATE($P31,$Q31)),3),""),"")</f>
        <v/>
      </c>
      <c r="BN31" s="867" t="str">
        <f>IF(TRIM($Q31)&lt;&gt;"",IF(TRIM(INDEX(コード表!$D$3:$M$53,INT(CONCATENATE($P31,$Q31)),4))&lt;&gt;"",INDEX(コード表!$D$3:$M$53,INT(CONCATENATE($P31,$Q31)),4),""),"")</f>
        <v/>
      </c>
      <c r="BO31" s="867" t="str">
        <f>IF(TRIM($Q31)&lt;&gt;"",IF(TRIM(INDEX(コード表!$D$3:$M$53,INT(CONCATENATE($P31,$Q31)),5))&lt;&gt;"",INDEX(コード表!$D$3:$M$53,INT(CONCATENATE($P31,$Q31)),5),""),"")</f>
        <v/>
      </c>
      <c r="BP31" s="867" t="str">
        <f>IF(TRIM($Q31)&lt;&gt;"",IF(TRIM(INDEX(コード表!$D$3:$M$53,INT(CONCATENATE($P31,$Q31)),6))&lt;&gt;"",INDEX(コード表!$D$3:$M$53,INT(CONCATENATE($P31,$Q31)),6),""),"")</f>
        <v/>
      </c>
      <c r="BQ31" s="867" t="str">
        <f>IF(TRIM($Q31)&lt;&gt;"",IF(TRIM(INDEX(コード表!$D$3:$M$53,INT(CONCATENATE($P31,$Q31)),7))&lt;&gt;"",INDEX(コード表!$D$3:$M$53,INT(CONCATENATE($P31,$Q31)),7),""),"")</f>
        <v/>
      </c>
      <c r="BR31" s="867" t="str">
        <f>IF(TRIM($Q31)&lt;&gt;"",IF(TRIM(INDEX(コード表!$D$3:$M$53,INT(CONCATENATE($P31,$Q31)),8))&lt;&gt;"",INDEX(コード表!$D$3:$M$53,INT(CONCATENATE($P31,$Q31)),8),""),"")</f>
        <v/>
      </c>
      <c r="BS31" s="867" t="str">
        <f>IF(TRIM($Q31)&lt;&gt;"",IF(TRIM(INDEX(コード表!$D$3:$M$53,INT(CONCATENATE($P31,$Q31)),9))&lt;&gt;"",INDEX(コード表!$D$3:$M$53,INT(CONCATENATE($P31,$Q31)),9),""),"")</f>
        <v/>
      </c>
      <c r="BT31" s="867" t="str">
        <f>IF(TRIM($Q31)&lt;&gt;"",IF(TRIM(INDEX(コード表!$D$3:$M$53,INT(CONCATENATE($P31,$Q31)),10))&lt;&gt;"",INDEX(コード表!$D$3:$M$53,INT(CONCATENATE($P31,$Q31)),10),""),"")</f>
        <v/>
      </c>
      <c r="BU31" s="837">
        <f>入力1!O50</f>
        <v>0</v>
      </c>
      <c r="BV31" s="869" t="s">
        <v>223</v>
      </c>
      <c r="BW31" s="835"/>
      <c r="BX31" s="875"/>
      <c r="BY31" s="841"/>
      <c r="BZ31" s="837" t="s">
        <v>626</v>
      </c>
      <c r="CA31" s="841"/>
      <c r="CB31" s="837" t="str">
        <f t="shared" si="0"/>
        <v/>
      </c>
      <c r="CC31" s="926" t="str">
        <f t="shared" si="1"/>
        <v/>
      </c>
      <c r="CD31" s="837" t="e">
        <f>SUBSTITUTE(SUBSTITUTE(VLOOKUP(CB31,コード表!$BO$2:$BP$52,2,FALSE),"（",""),"）","")</f>
        <v>#N/A</v>
      </c>
      <c r="CE31" s="841"/>
      <c r="CF31" s="841"/>
      <c r="CG31" s="841"/>
      <c r="CH31" s="841"/>
      <c r="CI31" s="841"/>
      <c r="CJ31" s="841"/>
      <c r="CK31" s="841"/>
      <c r="CL31" s="841"/>
      <c r="CM31" s="841"/>
      <c r="CN31" s="841"/>
      <c r="CO31" s="841"/>
      <c r="CP31" s="841"/>
      <c r="CQ31" s="841"/>
      <c r="CR31" s="841"/>
      <c r="CS31" s="841"/>
      <c r="CT31" s="841"/>
      <c r="CU31" s="841"/>
      <c r="CV31" s="841"/>
      <c r="CW31" s="841"/>
      <c r="CX31" s="841"/>
      <c r="CY31" s="841"/>
      <c r="CZ31" s="841"/>
      <c r="DA31" s="841"/>
      <c r="DB31" s="841"/>
      <c r="DC31" s="841"/>
      <c r="DD31" s="841"/>
      <c r="DE31" s="841"/>
      <c r="DF31" s="841"/>
      <c r="DG31" s="841"/>
      <c r="DH31" s="841"/>
      <c r="DI31" s="837" t="str">
        <f>IF(入力1!Q50="","",入力1!Q50)</f>
        <v/>
      </c>
      <c r="DJ31" s="841"/>
      <c r="DK31" s="841"/>
      <c r="DL31" s="841"/>
      <c r="DM31" s="841"/>
      <c r="DN31" s="841"/>
      <c r="DO31" s="841"/>
      <c r="DP31" s="841"/>
      <c r="DQ31" s="841"/>
      <c r="DR31" s="841"/>
      <c r="DS31" s="841"/>
      <c r="DT31" s="841"/>
      <c r="DU31" s="841"/>
      <c r="DV31" s="841"/>
      <c r="DW31" s="841"/>
      <c r="DX31" s="841"/>
      <c r="DY31" s="841"/>
      <c r="DZ31" s="841"/>
      <c r="EA31" s="841"/>
      <c r="EB31" s="841"/>
      <c r="EC31" s="841"/>
      <c r="ED31" s="841"/>
      <c r="EE31" s="841"/>
      <c r="EF31" s="841"/>
      <c r="EG31" s="841"/>
      <c r="EH31" s="841"/>
      <c r="EI31" s="841"/>
      <c r="EJ31" s="841"/>
      <c r="EK31" s="841"/>
      <c r="EL31" s="841"/>
      <c r="EM31" s="841"/>
      <c r="EN31" s="841"/>
      <c r="EO31" s="841"/>
      <c r="EP31" s="841"/>
      <c r="EQ31" s="841"/>
      <c r="ER31" s="841"/>
      <c r="ES31" s="841"/>
      <c r="ET31" s="841"/>
      <c r="EU31" s="823"/>
      <c r="EV31" s="823"/>
      <c r="EW31" s="823"/>
      <c r="EX31" s="823"/>
    </row>
    <row r="32" spans="1:154" s="19" customFormat="1" ht="30" customHeight="1">
      <c r="A32" s="189" t="str">
        <f>IF(TRIM(入力1!A52)&lt;&gt;"",入力1!A52,"")</f>
        <v/>
      </c>
      <c r="B32" s="411">
        <f>IF(TRIM(入力1!B52)&lt;&gt;"",入力1!B52,"")</f>
        <v>1</v>
      </c>
      <c r="C32" s="222">
        <v>8</v>
      </c>
      <c r="D32" s="1541" t="str">
        <f>IF(TRIM(入力1!D52)&lt;&gt;"",入力1!D52,"")</f>
        <v/>
      </c>
      <c r="E32" s="1542" t="str">
        <f>IF(TRIM(入力1!E52)&lt;&gt;"",入力1!E52,"")</f>
        <v/>
      </c>
      <c r="F32" s="1542" t="str">
        <f>IF(TRIM(入力1!F52)&lt;&gt;"",入力1!F52,"")</f>
        <v/>
      </c>
      <c r="G32" s="1542" t="str">
        <f>IF(TRIM(入力1!G52)&lt;&gt;"",入力1!G52,"")</f>
        <v/>
      </c>
      <c r="H32" s="1542" t="str">
        <f>IF(TRIM(入力1!H52)&lt;&gt;"",入力1!H52,"")</f>
        <v/>
      </c>
      <c r="I32" s="1542" t="str">
        <f>IF(TRIM(入力1!I52)&lt;&gt;"",入力1!I52,"")</f>
        <v/>
      </c>
      <c r="J32" s="1542" t="str">
        <f>IF(TRIM(入力1!J52)&lt;&gt;"",入力1!J52,"")</f>
        <v/>
      </c>
      <c r="K32" s="1542" t="str">
        <f>IF(TRIM(入力1!S52)&lt;&gt;"",入力1!S52,"")</f>
        <v/>
      </c>
      <c r="L32" s="1543" t="e">
        <f>IF(TRIM(入力1!#REF!)&lt;&gt;"",入力1!#REF!,"")</f>
        <v>#REF!</v>
      </c>
      <c r="M32" s="414" t="str">
        <f>IF(TRIM(入力1!K52)&lt;&gt;"",入力1!K52,"")</f>
        <v/>
      </c>
      <c r="N32" s="420">
        <f>IF(TRIM(入力1!L52)&lt;&gt;"",入力1!L52,"")</f>
        <v>1</v>
      </c>
      <c r="O32" s="417">
        <v>8</v>
      </c>
      <c r="P32" s="228" t="str">
        <f>IF(TRIM(入力1!Q52)&lt;&gt;"",MID(入力1!Q52,1,1),"")</f>
        <v/>
      </c>
      <c r="Q32" s="190" t="str">
        <f>IF(TRIM(入力1!Q52)&lt;&gt;"",MID(入力1!Q52,2,1),"")</f>
        <v/>
      </c>
      <c r="R32" s="232"/>
      <c r="S32" s="232"/>
      <c r="T32" s="232"/>
      <c r="U32" s="232"/>
      <c r="V32" s="232"/>
      <c r="W32" s="232"/>
      <c r="X32" s="232"/>
      <c r="Y32" s="232"/>
      <c r="Z32" s="281"/>
      <c r="AA32" s="1546"/>
      <c r="AB32" s="1547"/>
      <c r="AC32" s="1546"/>
      <c r="AD32" s="1547"/>
      <c r="AE32" s="1546"/>
      <c r="AF32" s="1547"/>
      <c r="AG32" s="1546"/>
      <c r="AH32" s="1547"/>
      <c r="AI32" s="1546"/>
      <c r="AJ32" s="1547"/>
      <c r="AK32" s="386"/>
      <c r="AL32" s="1546"/>
      <c r="AM32" s="1548"/>
      <c r="AN32" s="1546"/>
      <c r="AO32" s="1548"/>
      <c r="AP32" s="1546"/>
      <c r="AQ32" s="1548"/>
      <c r="AR32" s="1546"/>
      <c r="AS32" s="1548"/>
      <c r="AT32" s="1546"/>
      <c r="AU32" s="1548"/>
      <c r="AV32" s="336"/>
      <c r="AW32" s="236"/>
      <c r="AX32" s="236"/>
      <c r="AY32" s="236"/>
      <c r="AZ32" s="1549"/>
      <c r="BA32" s="1550"/>
      <c r="BB32" s="236"/>
      <c r="BC32" s="236"/>
      <c r="BD32" s="440">
        <f>入力1!X52</f>
        <v>0</v>
      </c>
      <c r="BE32" s="236"/>
      <c r="BF32" s="236"/>
      <c r="BG32" s="236"/>
      <c r="BH32" s="497">
        <f>入力2!AT50</f>
        <v>0</v>
      </c>
      <c r="BI32" s="765"/>
      <c r="BJ32" s="874">
        <f>入力1!O52</f>
        <v>0</v>
      </c>
      <c r="BK32" s="867" t="str">
        <f>IF(TRIM($Q32)&lt;&gt;"",IF(TRIM(INDEX(コード表!$D$3:$M$53,INT(CONCATENATE($P32,$Q32)),1))&lt;&gt;"",INDEX(コード表!$D$3:$M$53,INT(CONCATENATE($P32,$Q32)),1),""),"")</f>
        <v/>
      </c>
      <c r="BL32" s="867" t="str">
        <f>IF(TRIM($Q32)&lt;&gt;"",IF(TRIM(INDEX(コード表!$D$3:$M$53,INT(CONCATENATE($P32,$Q32)),2))&lt;&gt;"",INDEX(コード表!$D$3:$M$53,INT(CONCATENATE($P32,$Q32)),2),""),"")</f>
        <v/>
      </c>
      <c r="BM32" s="867" t="str">
        <f>IF(TRIM($Q32)&lt;&gt;"",IF(TRIM(INDEX(コード表!$D$3:$M$53,INT(CONCATENATE($P32,$Q32)),3))&lt;&gt;"",INDEX(コード表!$D$3:$M$53,INT(CONCATENATE($P32,$Q32)),3),""),"")</f>
        <v/>
      </c>
      <c r="BN32" s="867" t="str">
        <f>IF(TRIM($Q32)&lt;&gt;"",IF(TRIM(INDEX(コード表!$D$3:$M$53,INT(CONCATENATE($P32,$Q32)),4))&lt;&gt;"",INDEX(コード表!$D$3:$M$53,INT(CONCATENATE($P32,$Q32)),4),""),"")</f>
        <v/>
      </c>
      <c r="BO32" s="867" t="str">
        <f>IF(TRIM($Q32)&lt;&gt;"",IF(TRIM(INDEX(コード表!$D$3:$M$53,INT(CONCATENATE($P32,$Q32)),5))&lt;&gt;"",INDEX(コード表!$D$3:$M$53,INT(CONCATENATE($P32,$Q32)),5),""),"")</f>
        <v/>
      </c>
      <c r="BP32" s="867" t="str">
        <f>IF(TRIM($Q32)&lt;&gt;"",IF(TRIM(INDEX(コード表!$D$3:$M$53,INT(CONCATENATE($P32,$Q32)),6))&lt;&gt;"",INDEX(コード表!$D$3:$M$53,INT(CONCATENATE($P32,$Q32)),6),""),"")</f>
        <v/>
      </c>
      <c r="BQ32" s="867" t="str">
        <f>IF(TRIM($Q32)&lt;&gt;"",IF(TRIM(INDEX(コード表!$D$3:$M$53,INT(CONCATENATE($P32,$Q32)),7))&lt;&gt;"",INDEX(コード表!$D$3:$M$53,INT(CONCATENATE($P32,$Q32)),7),""),"")</f>
        <v/>
      </c>
      <c r="BR32" s="867" t="str">
        <f>IF(TRIM($Q32)&lt;&gt;"",IF(TRIM(INDEX(コード表!$D$3:$M$53,INT(CONCATENATE($P32,$Q32)),8))&lt;&gt;"",INDEX(コード表!$D$3:$M$53,INT(CONCATENATE($P32,$Q32)),8),""),"")</f>
        <v/>
      </c>
      <c r="BS32" s="867" t="str">
        <f>IF(TRIM($Q32)&lt;&gt;"",IF(TRIM(INDEX(コード表!$D$3:$M$53,INT(CONCATENATE($P32,$Q32)),9))&lt;&gt;"",INDEX(コード表!$D$3:$M$53,INT(CONCATENATE($P32,$Q32)),9),""),"")</f>
        <v/>
      </c>
      <c r="BT32" s="867" t="str">
        <f>IF(TRIM($Q32)&lt;&gt;"",IF(TRIM(INDEX(コード表!$D$3:$M$53,INT(CONCATENATE($P32,$Q32)),10))&lt;&gt;"",INDEX(コード表!$D$3:$M$53,INT(CONCATENATE($P32,$Q32)),10),""),"")</f>
        <v/>
      </c>
      <c r="BU32" s="837">
        <f>入力1!O52</f>
        <v>0</v>
      </c>
      <c r="BV32" s="869" t="s">
        <v>224</v>
      </c>
      <c r="BW32" s="835"/>
      <c r="BX32" s="875"/>
      <c r="BY32" s="837"/>
      <c r="BZ32" s="837" t="s">
        <v>627</v>
      </c>
      <c r="CA32" s="837"/>
      <c r="CB32" s="837" t="str">
        <f t="shared" si="0"/>
        <v/>
      </c>
      <c r="CC32" s="926" t="str">
        <f t="shared" si="1"/>
        <v/>
      </c>
      <c r="CD32" s="837" t="e">
        <f>SUBSTITUTE(SUBSTITUTE(VLOOKUP(CB32,コード表!$BO$2:$BP$52,2,FALSE),"（",""),"）","")</f>
        <v>#N/A</v>
      </c>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c r="DH32" s="837"/>
      <c r="DI32" s="837" t="str">
        <f>IF(入力1!Q52="","",入力1!Q52)</f>
        <v/>
      </c>
      <c r="DJ32" s="837"/>
      <c r="DK32" s="837"/>
      <c r="DL32" s="837"/>
      <c r="DM32" s="837"/>
      <c r="DN32" s="837"/>
      <c r="DO32" s="837"/>
      <c r="DP32" s="837"/>
      <c r="DQ32" s="837"/>
      <c r="DR32" s="837"/>
      <c r="DS32" s="837"/>
      <c r="DT32" s="837"/>
      <c r="DU32" s="837"/>
      <c r="DV32" s="837"/>
      <c r="DW32" s="837"/>
      <c r="DX32" s="837"/>
      <c r="DY32" s="837"/>
      <c r="DZ32" s="837"/>
      <c r="EA32" s="837"/>
      <c r="EB32" s="837"/>
      <c r="EC32" s="837"/>
      <c r="ED32" s="837"/>
      <c r="EE32" s="837"/>
      <c r="EF32" s="837"/>
      <c r="EG32" s="837"/>
      <c r="EH32" s="837"/>
      <c r="EI32" s="837"/>
      <c r="EJ32" s="837"/>
      <c r="EK32" s="837"/>
      <c r="EL32" s="837"/>
      <c r="EM32" s="837"/>
      <c r="EN32" s="837"/>
      <c r="EO32" s="837"/>
      <c r="EP32" s="837"/>
      <c r="EQ32" s="837"/>
      <c r="ER32" s="837"/>
      <c r="ES32" s="837"/>
      <c r="ET32" s="837"/>
      <c r="EU32" s="488"/>
      <c r="EV32" s="488"/>
      <c r="EW32" s="488"/>
      <c r="EX32" s="488"/>
    </row>
    <row r="33" spans="1:154" s="19" customFormat="1" ht="30" customHeight="1">
      <c r="A33" s="189" t="str">
        <f>IF(TRIM(入力1!A54)&lt;&gt;"",入力1!A54,"")</f>
        <v/>
      </c>
      <c r="B33" s="411">
        <f>IF(TRIM(入力1!B54)&lt;&gt;"",入力1!B54,"")</f>
        <v>1</v>
      </c>
      <c r="C33" s="222">
        <v>9</v>
      </c>
      <c r="D33" s="1541" t="str">
        <f>IF(TRIM(入力1!D54)&lt;&gt;"",入力1!D54,"")</f>
        <v/>
      </c>
      <c r="E33" s="1542" t="str">
        <f>IF(TRIM(入力1!E54)&lt;&gt;"",入力1!E54,"")</f>
        <v/>
      </c>
      <c r="F33" s="1542" t="str">
        <f>IF(TRIM(入力1!F54)&lt;&gt;"",入力1!F54,"")</f>
        <v/>
      </c>
      <c r="G33" s="1542" t="str">
        <f>IF(TRIM(入力1!G54)&lt;&gt;"",入力1!G54,"")</f>
        <v/>
      </c>
      <c r="H33" s="1542" t="str">
        <f>IF(TRIM(入力1!H54)&lt;&gt;"",入力1!H54,"")</f>
        <v/>
      </c>
      <c r="I33" s="1542" t="str">
        <f>IF(TRIM(入力1!I54)&lt;&gt;"",入力1!I54,"")</f>
        <v/>
      </c>
      <c r="J33" s="1542" t="str">
        <f>IF(TRIM(入力1!J54)&lt;&gt;"",入力1!J54,"")</f>
        <v/>
      </c>
      <c r="K33" s="1542" t="str">
        <f>IF(TRIM(入力1!S54)&lt;&gt;"",入力1!S54,"")</f>
        <v/>
      </c>
      <c r="L33" s="1543" t="e">
        <f>IF(TRIM(入力1!#REF!)&lt;&gt;"",入力1!#REF!,"")</f>
        <v>#REF!</v>
      </c>
      <c r="M33" s="414" t="str">
        <f>IF(TRIM(入力1!K54)&lt;&gt;"",入力1!K54,"")</f>
        <v/>
      </c>
      <c r="N33" s="420">
        <f>IF(TRIM(入力1!L54)&lt;&gt;"",入力1!L54,"")</f>
        <v>1</v>
      </c>
      <c r="O33" s="417">
        <v>9</v>
      </c>
      <c r="P33" s="228" t="str">
        <f>IF(TRIM(入力1!Q54)&lt;&gt;"",MID(入力1!Q54,1,1),"")</f>
        <v/>
      </c>
      <c r="Q33" s="190" t="str">
        <f>IF(TRIM(入力1!Q54)&lt;&gt;"",MID(入力1!Q54,2,1),"")</f>
        <v/>
      </c>
      <c r="R33" s="232"/>
      <c r="S33" s="232"/>
      <c r="T33" s="232"/>
      <c r="U33" s="232"/>
      <c r="V33" s="232"/>
      <c r="W33" s="232"/>
      <c r="X33" s="232"/>
      <c r="Y33" s="232"/>
      <c r="Z33" s="281"/>
      <c r="AA33" s="1546"/>
      <c r="AB33" s="1547"/>
      <c r="AC33" s="1546"/>
      <c r="AD33" s="1547"/>
      <c r="AE33" s="1546"/>
      <c r="AF33" s="1547"/>
      <c r="AG33" s="1546"/>
      <c r="AH33" s="1547"/>
      <c r="AI33" s="1546"/>
      <c r="AJ33" s="1547"/>
      <c r="AK33" s="386"/>
      <c r="AL33" s="1546"/>
      <c r="AM33" s="1548"/>
      <c r="AN33" s="1546"/>
      <c r="AO33" s="1548"/>
      <c r="AP33" s="1546"/>
      <c r="AQ33" s="1548"/>
      <c r="AR33" s="1546"/>
      <c r="AS33" s="1548"/>
      <c r="AT33" s="1546"/>
      <c r="AU33" s="1548"/>
      <c r="AV33" s="336"/>
      <c r="AW33" s="236"/>
      <c r="AX33" s="236"/>
      <c r="AY33" s="236"/>
      <c r="AZ33" s="1549"/>
      <c r="BA33" s="1550"/>
      <c r="BB33" s="236"/>
      <c r="BC33" s="236"/>
      <c r="BD33" s="440">
        <f>入力1!X54</f>
        <v>0</v>
      </c>
      <c r="BE33" s="236"/>
      <c r="BF33" s="236"/>
      <c r="BG33" s="236"/>
      <c r="BH33" s="497">
        <f>入力2!AT52</f>
        <v>0</v>
      </c>
      <c r="BI33" s="765"/>
      <c r="BJ33" s="874">
        <f>入力1!O54</f>
        <v>0</v>
      </c>
      <c r="BK33" s="867" t="str">
        <f>IF(TRIM($Q33)&lt;&gt;"",IF(TRIM(INDEX(コード表!$D$3:$M$53,INT(CONCATENATE($P33,$Q33)),1))&lt;&gt;"",INDEX(コード表!$D$3:$M$53,INT(CONCATENATE($P33,$Q33)),1),""),"")</f>
        <v/>
      </c>
      <c r="BL33" s="867" t="str">
        <f>IF(TRIM($Q33)&lt;&gt;"",IF(TRIM(INDEX(コード表!$D$3:$M$53,INT(CONCATENATE($P33,$Q33)),2))&lt;&gt;"",INDEX(コード表!$D$3:$M$53,INT(CONCATENATE($P33,$Q33)),2),""),"")</f>
        <v/>
      </c>
      <c r="BM33" s="867" t="str">
        <f>IF(TRIM($Q33)&lt;&gt;"",IF(TRIM(INDEX(コード表!$D$3:$M$53,INT(CONCATENATE($P33,$Q33)),3))&lt;&gt;"",INDEX(コード表!$D$3:$M$53,INT(CONCATENATE($P33,$Q33)),3),""),"")</f>
        <v/>
      </c>
      <c r="BN33" s="867" t="str">
        <f>IF(TRIM($Q33)&lt;&gt;"",IF(TRIM(INDEX(コード表!$D$3:$M$53,INT(CONCATENATE($P33,$Q33)),4))&lt;&gt;"",INDEX(コード表!$D$3:$M$53,INT(CONCATENATE($P33,$Q33)),4),""),"")</f>
        <v/>
      </c>
      <c r="BO33" s="867" t="str">
        <f>IF(TRIM($Q33)&lt;&gt;"",IF(TRIM(INDEX(コード表!$D$3:$M$53,INT(CONCATENATE($P33,$Q33)),5))&lt;&gt;"",INDEX(コード表!$D$3:$M$53,INT(CONCATENATE($P33,$Q33)),5),""),"")</f>
        <v/>
      </c>
      <c r="BP33" s="867" t="str">
        <f>IF(TRIM($Q33)&lt;&gt;"",IF(TRIM(INDEX(コード表!$D$3:$M$53,INT(CONCATENATE($P33,$Q33)),6))&lt;&gt;"",INDEX(コード表!$D$3:$M$53,INT(CONCATENATE($P33,$Q33)),6),""),"")</f>
        <v/>
      </c>
      <c r="BQ33" s="867" t="str">
        <f>IF(TRIM($Q33)&lt;&gt;"",IF(TRIM(INDEX(コード表!$D$3:$M$53,INT(CONCATENATE($P33,$Q33)),7))&lt;&gt;"",INDEX(コード表!$D$3:$M$53,INT(CONCATENATE($P33,$Q33)),7),""),"")</f>
        <v/>
      </c>
      <c r="BR33" s="867" t="str">
        <f>IF(TRIM($Q33)&lt;&gt;"",IF(TRIM(INDEX(コード表!$D$3:$M$53,INT(CONCATENATE($P33,$Q33)),8))&lt;&gt;"",INDEX(コード表!$D$3:$M$53,INT(CONCATENATE($P33,$Q33)),8),""),"")</f>
        <v/>
      </c>
      <c r="BS33" s="867" t="str">
        <f>IF(TRIM($Q33)&lt;&gt;"",IF(TRIM(INDEX(コード表!$D$3:$M$53,INT(CONCATENATE($P33,$Q33)),9))&lt;&gt;"",INDEX(コード表!$D$3:$M$53,INT(CONCATENATE($P33,$Q33)),9),""),"")</f>
        <v/>
      </c>
      <c r="BT33" s="867" t="str">
        <f>IF(TRIM($Q33)&lt;&gt;"",IF(TRIM(INDEX(コード表!$D$3:$M$53,INT(CONCATENATE($P33,$Q33)),10))&lt;&gt;"",INDEX(コード表!$D$3:$M$53,INT(CONCATENATE($P33,$Q33)),10),""),"")</f>
        <v/>
      </c>
      <c r="BU33" s="837">
        <f>入力1!O54</f>
        <v>0</v>
      </c>
      <c r="BV33" s="869" t="s">
        <v>225</v>
      </c>
      <c r="BW33" s="835"/>
      <c r="BX33" s="875"/>
      <c r="BY33" s="837"/>
      <c r="BZ33" s="837" t="s">
        <v>628</v>
      </c>
      <c r="CA33" s="837"/>
      <c r="CB33" s="837" t="str">
        <f t="shared" si="0"/>
        <v/>
      </c>
      <c r="CC33" s="926" t="str">
        <f t="shared" si="1"/>
        <v/>
      </c>
      <c r="CD33" s="837" t="e">
        <f>SUBSTITUTE(SUBSTITUTE(VLOOKUP(CB33,コード表!$BO$2:$BP$52,2,FALSE),"（",""),"）","")</f>
        <v>#N/A</v>
      </c>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c r="DH33" s="837"/>
      <c r="DI33" s="837" t="str">
        <f>IF(入力1!Q54="","",入力1!Q54)</f>
        <v/>
      </c>
      <c r="DJ33" s="837"/>
      <c r="DK33" s="837"/>
      <c r="DL33" s="837"/>
      <c r="DM33" s="837"/>
      <c r="DN33" s="837"/>
      <c r="DO33" s="837"/>
      <c r="DP33" s="837"/>
      <c r="DQ33" s="837"/>
      <c r="DR33" s="837"/>
      <c r="DS33" s="837"/>
      <c r="DT33" s="837"/>
      <c r="DU33" s="837"/>
      <c r="DV33" s="837"/>
      <c r="DW33" s="837"/>
      <c r="DX33" s="837"/>
      <c r="DY33" s="837"/>
      <c r="DZ33" s="837"/>
      <c r="EA33" s="837"/>
      <c r="EB33" s="837"/>
      <c r="EC33" s="837"/>
      <c r="ED33" s="837"/>
      <c r="EE33" s="837"/>
      <c r="EF33" s="837"/>
      <c r="EG33" s="837"/>
      <c r="EH33" s="837"/>
      <c r="EI33" s="837"/>
      <c r="EJ33" s="837"/>
      <c r="EK33" s="837"/>
      <c r="EL33" s="837"/>
      <c r="EM33" s="837"/>
      <c r="EN33" s="837"/>
      <c r="EO33" s="837"/>
      <c r="EP33" s="837"/>
      <c r="EQ33" s="837"/>
      <c r="ER33" s="837"/>
      <c r="ES33" s="837"/>
      <c r="ET33" s="837"/>
      <c r="EU33" s="488"/>
      <c r="EV33" s="488"/>
      <c r="EW33" s="488"/>
      <c r="EX33" s="488"/>
    </row>
    <row r="34" spans="1:154" s="191" customFormat="1" ht="30" customHeight="1">
      <c r="A34" s="192" t="str">
        <f>IF(TRIM(入力1!A56)&lt;&gt;"",入力1!A56,"")</f>
        <v/>
      </c>
      <c r="B34" s="412">
        <f>IF(TRIM(入力1!B56)&lt;&gt;"",入力1!B56,"")</f>
        <v>2</v>
      </c>
      <c r="C34" s="222">
        <v>0</v>
      </c>
      <c r="D34" s="1560" t="str">
        <f>IF(TRIM(入力1!D56)&lt;&gt;"",入力1!D56,"")</f>
        <v/>
      </c>
      <c r="E34" s="1561" t="str">
        <f>IF(TRIM(入力1!E56)&lt;&gt;"",入力1!E56,"")</f>
        <v/>
      </c>
      <c r="F34" s="1561" t="str">
        <f>IF(TRIM(入力1!F56)&lt;&gt;"",入力1!F56,"")</f>
        <v/>
      </c>
      <c r="G34" s="1561" t="str">
        <f>IF(TRIM(入力1!G56)&lt;&gt;"",入力1!G56,"")</f>
        <v/>
      </c>
      <c r="H34" s="1561" t="str">
        <f>IF(TRIM(入力1!H56)&lt;&gt;"",入力1!H56,"")</f>
        <v/>
      </c>
      <c r="I34" s="1561" t="str">
        <f>IF(TRIM(入力1!I56)&lt;&gt;"",入力1!I56,"")</f>
        <v/>
      </c>
      <c r="J34" s="1561" t="str">
        <f>IF(TRIM(入力1!J56)&lt;&gt;"",入力1!J56,"")</f>
        <v/>
      </c>
      <c r="K34" s="1561" t="str">
        <f>IF(TRIM(入力1!S56)&lt;&gt;"",入力1!S56,"")</f>
        <v/>
      </c>
      <c r="L34" s="1562" t="e">
        <f>IF(TRIM(入力1!#REF!)&lt;&gt;"",入力1!#REF!,"")</f>
        <v>#REF!</v>
      </c>
      <c r="M34" s="414" t="str">
        <f>IF(TRIM(入力1!K56)&lt;&gt;"",入力1!K56,"")</f>
        <v/>
      </c>
      <c r="N34" s="420">
        <f>IF(TRIM(入力1!L56)&lt;&gt;"",入力1!L56,"")</f>
        <v>2</v>
      </c>
      <c r="O34" s="481">
        <v>0</v>
      </c>
      <c r="P34" s="229" t="str">
        <f>IF(TRIM(入力1!Q56)&lt;&gt;"",MID(入力1!Q56,1,1),"")</f>
        <v/>
      </c>
      <c r="Q34" s="230" t="str">
        <f>IF(TRIM(入力1!Q56)&lt;&gt;"",MID(入力1!Q56,2,1),"")</f>
        <v/>
      </c>
      <c r="R34" s="233"/>
      <c r="S34" s="233"/>
      <c r="T34" s="233"/>
      <c r="U34" s="233"/>
      <c r="V34" s="233"/>
      <c r="W34" s="233"/>
      <c r="X34" s="233"/>
      <c r="Y34" s="233"/>
      <c r="Z34" s="282"/>
      <c r="AA34" s="1546"/>
      <c r="AB34" s="1547"/>
      <c r="AC34" s="1546"/>
      <c r="AD34" s="1547"/>
      <c r="AE34" s="1546"/>
      <c r="AF34" s="1547"/>
      <c r="AG34" s="1546"/>
      <c r="AH34" s="1547"/>
      <c r="AI34" s="1546"/>
      <c r="AJ34" s="1547"/>
      <c r="AK34" s="386"/>
      <c r="AL34" s="1546"/>
      <c r="AM34" s="1548"/>
      <c r="AN34" s="1546"/>
      <c r="AO34" s="1548"/>
      <c r="AP34" s="1546"/>
      <c r="AQ34" s="1548"/>
      <c r="AR34" s="1546"/>
      <c r="AS34" s="1548"/>
      <c r="AT34" s="1546"/>
      <c r="AU34" s="1548"/>
      <c r="AV34" s="782"/>
      <c r="AW34" s="236"/>
      <c r="AX34" s="236"/>
      <c r="AY34" s="236"/>
      <c r="AZ34" s="1549"/>
      <c r="BA34" s="1550"/>
      <c r="BB34" s="236"/>
      <c r="BC34" s="236"/>
      <c r="BD34" s="440">
        <f>入力1!X56</f>
        <v>0</v>
      </c>
      <c r="BE34" s="236"/>
      <c r="BF34" s="236"/>
      <c r="BG34" s="236"/>
      <c r="BH34" s="498">
        <f>入力2!AT54</f>
        <v>0</v>
      </c>
      <c r="BI34" s="766"/>
      <c r="BJ34" s="874">
        <f>入力1!O56</f>
        <v>0</v>
      </c>
      <c r="BK34" s="867" t="str">
        <f>IF(TRIM($Q34)&lt;&gt;"",IF(TRIM(INDEX(コード表!$D$3:$M$53,INT(CONCATENATE($P34,$Q34)),1))&lt;&gt;"",INDEX(コード表!$D$3:$M$53,INT(CONCATENATE($P34,$Q34)),1),""),"")</f>
        <v/>
      </c>
      <c r="BL34" s="867" t="str">
        <f>IF(TRIM($Q34)&lt;&gt;"",IF(TRIM(INDEX(コード表!$D$3:$M$53,INT(CONCATENATE($P34,$Q34)),2))&lt;&gt;"",INDEX(コード表!$D$3:$M$53,INT(CONCATENATE($P34,$Q34)),2),""),"")</f>
        <v/>
      </c>
      <c r="BM34" s="867" t="str">
        <f>IF(TRIM($Q34)&lt;&gt;"",IF(TRIM(INDEX(コード表!$D$3:$M$53,INT(CONCATENATE($P34,$Q34)),3))&lt;&gt;"",INDEX(コード表!$D$3:$M$53,INT(CONCATENATE($P34,$Q34)),3),""),"")</f>
        <v/>
      </c>
      <c r="BN34" s="867" t="str">
        <f>IF(TRIM($Q34)&lt;&gt;"",IF(TRIM(INDEX(コード表!$D$3:$M$53,INT(CONCATENATE($P34,$Q34)),4))&lt;&gt;"",INDEX(コード表!$D$3:$M$53,INT(CONCATENATE($P34,$Q34)),4),""),"")</f>
        <v/>
      </c>
      <c r="BO34" s="867" t="str">
        <f>IF(TRIM($Q34)&lt;&gt;"",IF(TRIM(INDEX(コード表!$D$3:$M$53,INT(CONCATENATE($P34,$Q34)),5))&lt;&gt;"",INDEX(コード表!$D$3:$M$53,INT(CONCATENATE($P34,$Q34)),5),""),"")</f>
        <v/>
      </c>
      <c r="BP34" s="867" t="str">
        <f>IF(TRIM($Q34)&lt;&gt;"",IF(TRIM(INDEX(コード表!$D$3:$M$53,INT(CONCATENATE($P34,$Q34)),6))&lt;&gt;"",INDEX(コード表!$D$3:$M$53,INT(CONCATENATE($P34,$Q34)),6),""),"")</f>
        <v/>
      </c>
      <c r="BQ34" s="867" t="str">
        <f>IF(TRIM($Q34)&lt;&gt;"",IF(TRIM(INDEX(コード表!$D$3:$M$53,INT(CONCATENATE($P34,$Q34)),7))&lt;&gt;"",INDEX(コード表!$D$3:$M$53,INT(CONCATENATE($P34,$Q34)),7),""),"")</f>
        <v/>
      </c>
      <c r="BR34" s="867" t="str">
        <f>IF(TRIM($Q34)&lt;&gt;"",IF(TRIM(INDEX(コード表!$D$3:$M$53,INT(CONCATENATE($P34,$Q34)),8))&lt;&gt;"",INDEX(コード表!$D$3:$M$53,INT(CONCATENATE($P34,$Q34)),8),""),"")</f>
        <v/>
      </c>
      <c r="BS34" s="867" t="str">
        <f>IF(TRIM($Q34)&lt;&gt;"",IF(TRIM(INDEX(コード表!$D$3:$M$53,INT(CONCATENATE($P34,$Q34)),9))&lt;&gt;"",INDEX(コード表!$D$3:$M$53,INT(CONCATENATE($P34,$Q34)),9),""),"")</f>
        <v/>
      </c>
      <c r="BT34" s="867" t="str">
        <f>IF(TRIM($Q34)&lt;&gt;"",IF(TRIM(INDEX(コード表!$D$3:$M$53,INT(CONCATENATE($P34,$Q34)),10))&lt;&gt;"",INDEX(コード表!$D$3:$M$53,INT(CONCATENATE($P34,$Q34)),10),""),"")</f>
        <v/>
      </c>
      <c r="BU34" s="837">
        <f>入力1!O56</f>
        <v>0</v>
      </c>
      <c r="BV34" s="869" t="s">
        <v>226</v>
      </c>
      <c r="BW34" s="835"/>
      <c r="BX34" s="875"/>
      <c r="BY34" s="841"/>
      <c r="BZ34" s="837" t="s">
        <v>789</v>
      </c>
      <c r="CA34" s="841"/>
      <c r="CB34" s="837" t="str">
        <f t="shared" si="0"/>
        <v/>
      </c>
      <c r="CC34" s="926" t="str">
        <f t="shared" si="1"/>
        <v/>
      </c>
      <c r="CD34" s="837" t="e">
        <f>SUBSTITUTE(SUBSTITUTE(VLOOKUP(CB34,コード表!$BO$2:$BP$52,2,FALSE),"（",""),"）","")</f>
        <v>#N/A</v>
      </c>
      <c r="CE34" s="841"/>
      <c r="CF34" s="841"/>
      <c r="CG34" s="841"/>
      <c r="CH34" s="841"/>
      <c r="CI34" s="841"/>
      <c r="CJ34" s="841"/>
      <c r="CK34" s="841"/>
      <c r="CL34" s="841"/>
      <c r="CM34" s="841"/>
      <c r="CN34" s="841"/>
      <c r="CO34" s="841"/>
      <c r="CP34" s="841"/>
      <c r="CQ34" s="841"/>
      <c r="CR34" s="841"/>
      <c r="CS34" s="841"/>
      <c r="CT34" s="841"/>
      <c r="CU34" s="841"/>
      <c r="CV34" s="841"/>
      <c r="CW34" s="841"/>
      <c r="CX34" s="841"/>
      <c r="CY34" s="841"/>
      <c r="CZ34" s="841"/>
      <c r="DA34" s="841"/>
      <c r="DB34" s="841"/>
      <c r="DC34" s="841"/>
      <c r="DD34" s="841"/>
      <c r="DE34" s="841"/>
      <c r="DF34" s="841"/>
      <c r="DG34" s="841"/>
      <c r="DH34" s="841"/>
      <c r="DI34" s="837" t="str">
        <f>IF(入力1!Q56="","",入力1!Q56)</f>
        <v/>
      </c>
      <c r="DJ34" s="841"/>
      <c r="DK34" s="841"/>
      <c r="DL34" s="841"/>
      <c r="DM34" s="841"/>
      <c r="DN34" s="841"/>
      <c r="DO34" s="841"/>
      <c r="DP34" s="841"/>
      <c r="DQ34" s="841"/>
      <c r="DR34" s="841"/>
      <c r="DS34" s="841"/>
      <c r="DT34" s="841"/>
      <c r="DU34" s="841"/>
      <c r="DV34" s="841"/>
      <c r="DW34" s="841"/>
      <c r="DX34" s="841"/>
      <c r="DY34" s="841"/>
      <c r="DZ34" s="841"/>
      <c r="EA34" s="841"/>
      <c r="EB34" s="841"/>
      <c r="EC34" s="841"/>
      <c r="ED34" s="841"/>
      <c r="EE34" s="841"/>
      <c r="EF34" s="841"/>
      <c r="EG34" s="841"/>
      <c r="EH34" s="841"/>
      <c r="EI34" s="841"/>
      <c r="EJ34" s="841"/>
      <c r="EK34" s="841"/>
      <c r="EL34" s="841"/>
      <c r="EM34" s="841"/>
      <c r="EN34" s="841"/>
      <c r="EO34" s="841"/>
      <c r="EP34" s="841"/>
      <c r="EQ34" s="841"/>
      <c r="ER34" s="841"/>
      <c r="ES34" s="841"/>
      <c r="ET34" s="841"/>
      <c r="EU34" s="823"/>
      <c r="EV34" s="823"/>
      <c r="EW34" s="823"/>
      <c r="EX34" s="823"/>
    </row>
    <row r="35" spans="1:154" s="19" customFormat="1" ht="30" customHeight="1" thickBot="1">
      <c r="A35" s="482" t="str">
        <f>IF(TRIM(入力1!A58)&lt;&gt;"",入力1!A58,"")</f>
        <v/>
      </c>
      <c r="B35" s="411">
        <f>IF(TRIM(入力1!B58)&lt;&gt;"",入力1!B58,"")</f>
        <v>2</v>
      </c>
      <c r="C35" s="477">
        <v>1</v>
      </c>
      <c r="D35" s="1541" t="str">
        <f>IF(TRIM(入力1!D58)&lt;&gt;"",入力1!D58,"")</f>
        <v/>
      </c>
      <c r="E35" s="1542" t="str">
        <f>IF(TRIM(入力1!E38)&lt;&gt;"",入力1!E38,"")</f>
        <v/>
      </c>
      <c r="F35" s="1542" t="str">
        <f>IF(TRIM(入力1!F38)&lt;&gt;"",入力1!F38,"")</f>
        <v/>
      </c>
      <c r="G35" s="1542" t="str">
        <f>IF(TRIM(入力1!G38)&lt;&gt;"",入力1!G38,"")</f>
        <v/>
      </c>
      <c r="H35" s="1542" t="str">
        <f>IF(TRIM(入力1!H38)&lt;&gt;"",入力1!H38,"")</f>
        <v/>
      </c>
      <c r="I35" s="1542" t="str">
        <f>IF(TRIM(入力1!I38)&lt;&gt;"",入力1!I38,"")</f>
        <v/>
      </c>
      <c r="J35" s="1542" t="str">
        <f>IF(TRIM(入力1!J38)&lt;&gt;"",入力1!J38,"")</f>
        <v/>
      </c>
      <c r="K35" s="1542" t="str">
        <f>IF(TRIM(入力1!S38)&lt;&gt;"",入力1!S38,"")</f>
        <v/>
      </c>
      <c r="L35" s="1543" t="e">
        <f>IF(TRIM(入力1!#REF!)&lt;&gt;"",入力1!#REF!,"")</f>
        <v>#REF!</v>
      </c>
      <c r="M35" s="478" t="str">
        <f>IF(TRIM(入力1!K58)&lt;&gt;"",入力1!K58,"")</f>
        <v/>
      </c>
      <c r="N35" s="479">
        <f>IF(TRIM(入力1!L58)&lt;&gt;"",入力1!L58,"")</f>
        <v>2</v>
      </c>
      <c r="O35" s="417">
        <v>1</v>
      </c>
      <c r="P35" s="228" t="str">
        <f>IF(TRIM(入力1!Q58)&lt;&gt;"",MID(入力1!Q58,1,1),"")</f>
        <v/>
      </c>
      <c r="Q35" s="190" t="str">
        <f>IF(TRIM(入力1!Q58)&lt;&gt;"",MID(入力1!Q58,2,1),"")</f>
        <v/>
      </c>
      <c r="R35" s="232"/>
      <c r="S35" s="232"/>
      <c r="T35" s="232"/>
      <c r="U35" s="232"/>
      <c r="V35" s="232"/>
      <c r="W35" s="232"/>
      <c r="X35" s="232"/>
      <c r="Y35" s="232"/>
      <c r="Z35" s="281"/>
      <c r="AA35" s="1546"/>
      <c r="AB35" s="1547"/>
      <c r="AC35" s="1594"/>
      <c r="AD35" s="1596"/>
      <c r="AE35" s="1594"/>
      <c r="AF35" s="1596"/>
      <c r="AG35" s="1594"/>
      <c r="AH35" s="1596"/>
      <c r="AI35" s="1594"/>
      <c r="AJ35" s="1596"/>
      <c r="AK35" s="385"/>
      <c r="AL35" s="1594"/>
      <c r="AM35" s="1595"/>
      <c r="AN35" s="1546"/>
      <c r="AO35" s="1548"/>
      <c r="AP35" s="1594"/>
      <c r="AQ35" s="1595"/>
      <c r="AR35" s="1594"/>
      <c r="AS35" s="1595"/>
      <c r="AT35" s="1546"/>
      <c r="AU35" s="1548"/>
      <c r="AV35" s="336"/>
      <c r="AW35" s="235"/>
      <c r="AX35" s="235"/>
      <c r="AY35" s="235"/>
      <c r="AZ35" s="1549"/>
      <c r="BA35" s="1550"/>
      <c r="BB35" s="235"/>
      <c r="BC35" s="235"/>
      <c r="BD35" s="480">
        <f>入力1!X58</f>
        <v>0</v>
      </c>
      <c r="BE35" s="235"/>
      <c r="BF35" s="235"/>
      <c r="BG35" s="235"/>
      <c r="BH35" s="497">
        <f>入力2!AT56</f>
        <v>0</v>
      </c>
      <c r="BI35" s="765"/>
      <c r="BJ35" s="874">
        <f>入力1!O58</f>
        <v>0</v>
      </c>
      <c r="BK35" s="867" t="str">
        <f>IF(TRIM($Q35)&lt;&gt;"",IF(TRIM(INDEX(コード表!$D$3:$M$53,INT(CONCATENATE($P35,$Q35)),1))&lt;&gt;"",INDEX(コード表!$D$3:$M$53,INT(CONCATENATE($P35,$Q35)),1),""),"")</f>
        <v/>
      </c>
      <c r="BL35" s="867" t="str">
        <f>IF(TRIM($Q35)&lt;&gt;"",IF(TRIM(INDEX(コード表!$D$3:$M$53,INT(CONCATENATE($P35,$Q35)),2))&lt;&gt;"",INDEX(コード表!$D$3:$M$53,INT(CONCATENATE($P35,$Q35)),2),""),"")</f>
        <v/>
      </c>
      <c r="BM35" s="867" t="str">
        <f>IF(TRIM($Q35)&lt;&gt;"",IF(TRIM(INDEX(コード表!$D$3:$M$53,INT(CONCATENATE($P35,$Q35)),3))&lt;&gt;"",INDEX(コード表!$D$3:$M$53,INT(CONCATENATE($P35,$Q35)),3),""),"")</f>
        <v/>
      </c>
      <c r="BN35" s="867" t="str">
        <f>IF(TRIM($Q35)&lt;&gt;"",IF(TRIM(INDEX(コード表!$D$3:$M$53,INT(CONCATENATE($P35,$Q35)),4))&lt;&gt;"",INDEX(コード表!$D$3:$M$53,INT(CONCATENATE($P35,$Q35)),4),""),"")</f>
        <v/>
      </c>
      <c r="BO35" s="867" t="str">
        <f>IF(TRIM($Q35)&lt;&gt;"",IF(TRIM(INDEX(コード表!$D$3:$M$53,INT(CONCATENATE($P35,$Q35)),5))&lt;&gt;"",INDEX(コード表!$D$3:$M$53,INT(CONCATENATE($P35,$Q35)),5),""),"")</f>
        <v/>
      </c>
      <c r="BP35" s="867" t="str">
        <f>IF(TRIM($Q35)&lt;&gt;"",IF(TRIM(INDEX(コード表!$D$3:$M$53,INT(CONCATENATE($P35,$Q35)),6))&lt;&gt;"",INDEX(コード表!$D$3:$M$53,INT(CONCATENATE($P35,$Q35)),6),""),"")</f>
        <v/>
      </c>
      <c r="BQ35" s="867" t="str">
        <f>IF(TRIM($Q35)&lt;&gt;"",IF(TRIM(INDEX(コード表!$D$3:$M$53,INT(CONCATENATE($P35,$Q35)),7))&lt;&gt;"",INDEX(コード表!$D$3:$M$53,INT(CONCATENATE($P35,$Q35)),7),""),"")</f>
        <v/>
      </c>
      <c r="BR35" s="867" t="str">
        <f>IF(TRIM($Q35)&lt;&gt;"",IF(TRIM(INDEX(コード表!$D$3:$M$53,INT(CONCATENATE($P35,$Q35)),8))&lt;&gt;"",INDEX(コード表!$D$3:$M$53,INT(CONCATENATE($P35,$Q35)),8),""),"")</f>
        <v/>
      </c>
      <c r="BS35" s="867" t="str">
        <f>IF(TRIM($Q35)&lt;&gt;"",IF(TRIM(INDEX(コード表!$D$3:$M$53,INT(CONCATENATE($P35,$Q35)),9))&lt;&gt;"",INDEX(コード表!$D$3:$M$53,INT(CONCATENATE($P35,$Q35)),9),""),"")</f>
        <v/>
      </c>
      <c r="BT35" s="867" t="str">
        <f>IF(TRIM($Q35)&lt;&gt;"",IF(TRIM(INDEX(コード表!$D$3:$M$53,INT(CONCATENATE($P35,$Q35)),10))&lt;&gt;"",INDEX(コード表!$D$3:$M$53,INT(CONCATENATE($P35,$Q35)),10),""),"")</f>
        <v/>
      </c>
      <c r="BU35" s="837">
        <f>入力1!O58</f>
        <v>0</v>
      </c>
      <c r="BV35" s="869" t="s">
        <v>227</v>
      </c>
      <c r="BW35" s="928"/>
      <c r="BX35" s="868"/>
      <c r="BY35" s="925"/>
      <c r="BZ35" s="837" t="s">
        <v>629</v>
      </c>
      <c r="CA35" s="837"/>
      <c r="CB35" s="837" t="str">
        <f t="shared" si="0"/>
        <v/>
      </c>
      <c r="CC35" s="926" t="str">
        <f t="shared" si="1"/>
        <v/>
      </c>
      <c r="CD35" s="837" t="e">
        <f>SUBSTITUTE(SUBSTITUTE(VLOOKUP(CB35,コード表!$BO$2:$BP$52,2,FALSE),"（",""),"）","")</f>
        <v>#N/A</v>
      </c>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c r="DH35" s="837"/>
      <c r="DI35" s="837" t="str">
        <f>IF(入力1!Q58="","",入力1!Q58)</f>
        <v/>
      </c>
      <c r="DJ35" s="837"/>
      <c r="DK35" s="837"/>
      <c r="DL35" s="837"/>
      <c r="DM35" s="837"/>
      <c r="DN35" s="837"/>
      <c r="DO35" s="837"/>
      <c r="DP35" s="837"/>
      <c r="DQ35" s="837"/>
      <c r="DR35" s="837"/>
      <c r="DS35" s="837"/>
      <c r="DT35" s="837"/>
      <c r="DU35" s="837"/>
      <c r="DV35" s="837"/>
      <c r="DW35" s="837"/>
      <c r="DX35" s="837"/>
      <c r="DY35" s="837"/>
      <c r="DZ35" s="837"/>
      <c r="EA35" s="837"/>
      <c r="EB35" s="837"/>
      <c r="EC35" s="837"/>
      <c r="ED35" s="837"/>
      <c r="EE35" s="837"/>
      <c r="EF35" s="837"/>
      <c r="EG35" s="837"/>
      <c r="EH35" s="837"/>
      <c r="EI35" s="837"/>
      <c r="EJ35" s="837"/>
      <c r="EK35" s="837"/>
      <c r="EL35" s="837"/>
      <c r="EM35" s="837"/>
      <c r="EN35" s="837"/>
      <c r="EO35" s="837"/>
      <c r="EP35" s="837"/>
      <c r="EQ35" s="837"/>
      <c r="ER35" s="837"/>
      <c r="ES35" s="837"/>
      <c r="ET35" s="837"/>
      <c r="EU35" s="488"/>
      <c r="EV35" s="488"/>
      <c r="EW35" s="488"/>
      <c r="EX35" s="488"/>
    </row>
    <row r="36" spans="1:154" s="19" customFormat="1" ht="30" customHeight="1">
      <c r="A36" s="189" t="str">
        <f>IF(TRIM(入力1!A60)&lt;&gt;"",入力1!A60,"")</f>
        <v/>
      </c>
      <c r="B36" s="411">
        <f>IF(TRIM(入力1!B60)&lt;&gt;"",入力1!B60,"")</f>
        <v>2</v>
      </c>
      <c r="C36" s="222">
        <v>2</v>
      </c>
      <c r="D36" s="1541" t="str">
        <f>IF(TRIM(入力1!D60)&lt;&gt;"",入力1!D60,"")</f>
        <v/>
      </c>
      <c r="E36" s="1542" t="str">
        <f>IF(TRIM(入力1!E40)&lt;&gt;"",入力1!E40,"")</f>
        <v/>
      </c>
      <c r="F36" s="1542" t="str">
        <f>IF(TRIM(入力1!F40)&lt;&gt;"",入力1!F40,"")</f>
        <v/>
      </c>
      <c r="G36" s="1542" t="str">
        <f>IF(TRIM(入力1!G40)&lt;&gt;"",入力1!G40,"")</f>
        <v/>
      </c>
      <c r="H36" s="1542" t="str">
        <f>IF(TRIM(入力1!H40)&lt;&gt;"",入力1!H40,"")</f>
        <v/>
      </c>
      <c r="I36" s="1542" t="str">
        <f>IF(TRIM(入力1!I40)&lt;&gt;"",入力1!I40,"")</f>
        <v/>
      </c>
      <c r="J36" s="1542" t="str">
        <f>IF(TRIM(入力1!J40)&lt;&gt;"",入力1!J40,"")</f>
        <v/>
      </c>
      <c r="K36" s="1542" t="str">
        <f>IF(TRIM(入力1!S40)&lt;&gt;"",入力1!S40,"")</f>
        <v/>
      </c>
      <c r="L36" s="1543" t="e">
        <f>IF(TRIM(入力1!#REF!)&lt;&gt;"",入力1!#REF!,"")</f>
        <v>#REF!</v>
      </c>
      <c r="M36" s="414" t="str">
        <f>IF(TRIM(入力1!K60)&lt;&gt;"",入力1!K60,"")</f>
        <v/>
      </c>
      <c r="N36" s="420">
        <f>IF(TRIM(入力1!L60)&lt;&gt;"",入力1!L60,"")</f>
        <v>2</v>
      </c>
      <c r="O36" s="417">
        <v>2</v>
      </c>
      <c r="P36" s="228" t="str">
        <f>IF(TRIM(入力1!Q60)&lt;&gt;"",MID(入力1!Q60,1,1),"")</f>
        <v/>
      </c>
      <c r="Q36" s="190" t="str">
        <f>IF(TRIM(入力1!Q60)&lt;&gt;"",MID(入力1!Q60,2,1),"")</f>
        <v/>
      </c>
      <c r="R36" s="232"/>
      <c r="S36" s="232"/>
      <c r="T36" s="232"/>
      <c r="U36" s="232"/>
      <c r="V36" s="232"/>
      <c r="W36" s="232"/>
      <c r="X36" s="232"/>
      <c r="Y36" s="232"/>
      <c r="Z36" s="281"/>
      <c r="AA36" s="1546"/>
      <c r="AB36" s="1547"/>
      <c r="AC36" s="1546"/>
      <c r="AD36" s="1547"/>
      <c r="AE36" s="1546"/>
      <c r="AF36" s="1547"/>
      <c r="AG36" s="1546"/>
      <c r="AH36" s="1547"/>
      <c r="AI36" s="1546"/>
      <c r="AJ36" s="1547"/>
      <c r="AK36" s="385"/>
      <c r="AL36" s="1594"/>
      <c r="AM36" s="1595"/>
      <c r="AN36" s="1546"/>
      <c r="AO36" s="1548"/>
      <c r="AP36" s="1546"/>
      <c r="AQ36" s="1548"/>
      <c r="AR36" s="1546"/>
      <c r="AS36" s="1548"/>
      <c r="AT36" s="1546"/>
      <c r="AU36" s="1548"/>
      <c r="AV36" s="336"/>
      <c r="AW36" s="236"/>
      <c r="AX36" s="236"/>
      <c r="AY36" s="236"/>
      <c r="AZ36" s="1549"/>
      <c r="BA36" s="1550"/>
      <c r="BB36" s="236"/>
      <c r="BC36" s="236"/>
      <c r="BD36" s="439">
        <f>入力1!X60</f>
        <v>0</v>
      </c>
      <c r="BE36" s="236"/>
      <c r="BF36" s="236"/>
      <c r="BG36" s="236"/>
      <c r="BH36" s="497">
        <f>入力2!AT58</f>
        <v>0</v>
      </c>
      <c r="BI36" s="765"/>
      <c r="BJ36" s="874">
        <f>入力1!O60</f>
        <v>0</v>
      </c>
      <c r="BK36" s="867" t="str">
        <f>IF(TRIM($Q36)&lt;&gt;"",IF(TRIM(INDEX(コード表!$D$3:$M$53,INT(CONCATENATE($P36,$Q36)),1))&lt;&gt;"",INDEX(コード表!$D$3:$M$53,INT(CONCATENATE($P36,$Q36)),1),""),"")</f>
        <v/>
      </c>
      <c r="BL36" s="867" t="str">
        <f>IF(TRIM($Q36)&lt;&gt;"",IF(TRIM(INDEX(コード表!$D$3:$M$53,INT(CONCATENATE($P36,$Q36)),2))&lt;&gt;"",INDEX(コード表!$D$3:$M$53,INT(CONCATENATE($P36,$Q36)),2),""),"")</f>
        <v/>
      </c>
      <c r="BM36" s="867" t="str">
        <f>IF(TRIM($Q36)&lt;&gt;"",IF(TRIM(INDEX(コード表!$D$3:$M$53,INT(CONCATENATE($P36,$Q36)),3))&lt;&gt;"",INDEX(コード表!$D$3:$M$53,INT(CONCATENATE($P36,$Q36)),3),""),"")</f>
        <v/>
      </c>
      <c r="BN36" s="867" t="str">
        <f>IF(TRIM($Q36)&lt;&gt;"",IF(TRIM(INDEX(コード表!$D$3:$M$53,INT(CONCATENATE($P36,$Q36)),4))&lt;&gt;"",INDEX(コード表!$D$3:$M$53,INT(CONCATENATE($P36,$Q36)),4),""),"")</f>
        <v/>
      </c>
      <c r="BO36" s="867" t="str">
        <f>IF(TRIM($Q36)&lt;&gt;"",IF(TRIM(INDEX(コード表!$D$3:$M$53,INT(CONCATENATE($P36,$Q36)),5))&lt;&gt;"",INDEX(コード表!$D$3:$M$53,INT(CONCATENATE($P36,$Q36)),5),""),"")</f>
        <v/>
      </c>
      <c r="BP36" s="867" t="str">
        <f>IF(TRIM($Q36)&lt;&gt;"",IF(TRIM(INDEX(コード表!$D$3:$M$53,INT(CONCATENATE($P36,$Q36)),6))&lt;&gt;"",INDEX(コード表!$D$3:$M$53,INT(CONCATENATE($P36,$Q36)),6),""),"")</f>
        <v/>
      </c>
      <c r="BQ36" s="867" t="str">
        <f>IF(TRIM($Q36)&lt;&gt;"",IF(TRIM(INDEX(コード表!$D$3:$M$53,INT(CONCATENATE($P36,$Q36)),7))&lt;&gt;"",INDEX(コード表!$D$3:$M$53,INT(CONCATENATE($P36,$Q36)),7),""),"")</f>
        <v/>
      </c>
      <c r="BR36" s="867" t="str">
        <f>IF(TRIM($Q36)&lt;&gt;"",IF(TRIM(INDEX(コード表!$D$3:$M$53,INT(CONCATENATE($P36,$Q36)),8))&lt;&gt;"",INDEX(コード表!$D$3:$M$53,INT(CONCATENATE($P36,$Q36)),8),""),"")</f>
        <v/>
      </c>
      <c r="BS36" s="867" t="str">
        <f>IF(TRIM($Q36)&lt;&gt;"",IF(TRIM(INDEX(コード表!$D$3:$M$53,INT(CONCATENATE($P36,$Q36)),9))&lt;&gt;"",INDEX(コード表!$D$3:$M$53,INT(CONCATENATE($P36,$Q36)),9),""),"")</f>
        <v/>
      </c>
      <c r="BT36" s="867" t="str">
        <f>IF(TRIM($Q36)&lt;&gt;"",IF(TRIM(INDEX(コード表!$D$3:$M$53,INT(CONCATENATE($P36,$Q36)),10))&lt;&gt;"",INDEX(コード表!$D$3:$M$53,INT(CONCATENATE($P36,$Q36)),10),""),"")</f>
        <v/>
      </c>
      <c r="BU36" s="837">
        <f>入力1!O60</f>
        <v>0</v>
      </c>
      <c r="BV36" s="869" t="s">
        <v>228</v>
      </c>
      <c r="BW36" s="928"/>
      <c r="BX36" s="929"/>
      <c r="BY36" s="925"/>
      <c r="BZ36" s="837" t="s">
        <v>790</v>
      </c>
      <c r="CA36" s="837"/>
      <c r="CB36" s="837" t="str">
        <f t="shared" si="0"/>
        <v/>
      </c>
      <c r="CC36" s="926" t="str">
        <f t="shared" si="1"/>
        <v/>
      </c>
      <c r="CD36" s="837" t="e">
        <f>SUBSTITUTE(SUBSTITUTE(VLOOKUP(CB36,コード表!$BO$2:$BP$52,2,FALSE),"（",""),"）","")</f>
        <v>#N/A</v>
      </c>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c r="DH36" s="837"/>
      <c r="DI36" s="837" t="str">
        <f>IF(入力1!Q60="","",入力1!Q60)</f>
        <v/>
      </c>
      <c r="DJ36" s="837"/>
      <c r="DK36" s="837"/>
      <c r="DL36" s="837"/>
      <c r="DM36" s="837"/>
      <c r="DN36" s="837"/>
      <c r="DO36" s="837"/>
      <c r="DP36" s="837"/>
      <c r="DQ36" s="837"/>
      <c r="DR36" s="837"/>
      <c r="DS36" s="837"/>
      <c r="DT36" s="837"/>
      <c r="DU36" s="837"/>
      <c r="DV36" s="837"/>
      <c r="DW36" s="837"/>
      <c r="DX36" s="837"/>
      <c r="DY36" s="837"/>
      <c r="DZ36" s="837"/>
      <c r="EA36" s="837"/>
      <c r="EB36" s="837"/>
      <c r="EC36" s="837"/>
      <c r="ED36" s="837"/>
      <c r="EE36" s="837"/>
      <c r="EF36" s="837"/>
      <c r="EG36" s="837"/>
      <c r="EH36" s="837"/>
      <c r="EI36" s="837"/>
      <c r="EJ36" s="837"/>
      <c r="EK36" s="837"/>
      <c r="EL36" s="837"/>
      <c r="EM36" s="837"/>
      <c r="EN36" s="837"/>
      <c r="EO36" s="837"/>
      <c r="EP36" s="837"/>
      <c r="EQ36" s="837"/>
      <c r="ER36" s="837"/>
      <c r="ES36" s="837"/>
      <c r="ET36" s="837"/>
      <c r="EU36" s="488"/>
      <c r="EV36" s="488"/>
      <c r="EW36" s="488"/>
      <c r="EX36" s="488"/>
    </row>
    <row r="37" spans="1:154" s="19" customFormat="1" ht="30" customHeight="1">
      <c r="A37" s="189" t="str">
        <f>IF(TRIM(入力1!A62)&lt;&gt;"",入力1!A62,"")</f>
        <v/>
      </c>
      <c r="B37" s="411">
        <f>IF(TRIM(入力1!B62)&lt;&gt;"",入力1!B62,"")</f>
        <v>2</v>
      </c>
      <c r="C37" s="222">
        <v>3</v>
      </c>
      <c r="D37" s="1541" t="str">
        <f>IF(TRIM(入力1!D62)&lt;&gt;"",入力1!D62,"")</f>
        <v/>
      </c>
      <c r="E37" s="1542" t="str">
        <f>IF(TRIM(入力1!E42)&lt;&gt;"",入力1!E42,"")</f>
        <v/>
      </c>
      <c r="F37" s="1542" t="str">
        <f>IF(TRIM(入力1!F42)&lt;&gt;"",入力1!F42,"")</f>
        <v/>
      </c>
      <c r="G37" s="1542" t="str">
        <f>IF(TRIM(入力1!G42)&lt;&gt;"",入力1!G42,"")</f>
        <v/>
      </c>
      <c r="H37" s="1542" t="str">
        <f>IF(TRIM(入力1!H42)&lt;&gt;"",入力1!H42,"")</f>
        <v/>
      </c>
      <c r="I37" s="1542" t="str">
        <f>IF(TRIM(入力1!I42)&lt;&gt;"",入力1!I42,"")</f>
        <v/>
      </c>
      <c r="J37" s="1542" t="str">
        <f>IF(TRIM(入力1!J42)&lt;&gt;"",入力1!J42,"")</f>
        <v/>
      </c>
      <c r="K37" s="1542" t="str">
        <f>IF(TRIM(入力1!S42)&lt;&gt;"",入力1!S42,"")</f>
        <v/>
      </c>
      <c r="L37" s="1543" t="e">
        <f>IF(TRIM(入力1!#REF!)&lt;&gt;"",入力1!#REF!,"")</f>
        <v>#REF!</v>
      </c>
      <c r="M37" s="414" t="str">
        <f>IF(TRIM(入力1!K62)&lt;&gt;"",入力1!K62,"")</f>
        <v/>
      </c>
      <c r="N37" s="420">
        <f>IF(TRIM(入力1!L62)&lt;&gt;"",入力1!L62,"")</f>
        <v>2</v>
      </c>
      <c r="O37" s="417">
        <v>3</v>
      </c>
      <c r="P37" s="228" t="str">
        <f>IF(TRIM(入力1!Q62)&lt;&gt;"",MID(入力1!Q62,1,1),"")</f>
        <v/>
      </c>
      <c r="Q37" s="190" t="str">
        <f>IF(TRIM(入力1!Q62)&lt;&gt;"",MID(入力1!Q62,2,1),"")</f>
        <v/>
      </c>
      <c r="R37" s="232"/>
      <c r="S37" s="232"/>
      <c r="T37" s="232"/>
      <c r="U37" s="232"/>
      <c r="V37" s="232"/>
      <c r="W37" s="232"/>
      <c r="X37" s="232"/>
      <c r="Y37" s="232"/>
      <c r="Z37" s="281"/>
      <c r="AA37" s="1546"/>
      <c r="AB37" s="1547"/>
      <c r="AC37" s="1546"/>
      <c r="AD37" s="1547"/>
      <c r="AE37" s="1546"/>
      <c r="AF37" s="1547"/>
      <c r="AG37" s="1546"/>
      <c r="AH37" s="1547"/>
      <c r="AI37" s="1546"/>
      <c r="AJ37" s="1547"/>
      <c r="AK37" s="386"/>
      <c r="AL37" s="1546"/>
      <c r="AM37" s="1548"/>
      <c r="AN37" s="1546"/>
      <c r="AO37" s="1548"/>
      <c r="AP37" s="1546"/>
      <c r="AQ37" s="1548"/>
      <c r="AR37" s="1546"/>
      <c r="AS37" s="1548"/>
      <c r="AT37" s="1546"/>
      <c r="AU37" s="1548"/>
      <c r="AV37" s="336"/>
      <c r="AW37" s="236"/>
      <c r="AX37" s="236"/>
      <c r="AY37" s="236"/>
      <c r="AZ37" s="1549"/>
      <c r="BA37" s="1550"/>
      <c r="BB37" s="236"/>
      <c r="BC37" s="236"/>
      <c r="BD37" s="440">
        <f>入力1!X62</f>
        <v>0</v>
      </c>
      <c r="BE37" s="236"/>
      <c r="BF37" s="236"/>
      <c r="BG37" s="236"/>
      <c r="BH37" s="497">
        <f>入力2!AT60</f>
        <v>0</v>
      </c>
      <c r="BI37" s="765"/>
      <c r="BJ37" s="874">
        <f>入力1!O62</f>
        <v>0</v>
      </c>
      <c r="BK37" s="867" t="str">
        <f>IF(TRIM($Q37)&lt;&gt;"",IF(TRIM(INDEX(コード表!$D$3:$M$53,INT(CONCATENATE($P37,$Q37)),1))&lt;&gt;"",INDEX(コード表!$D$3:$M$53,INT(CONCATENATE($P37,$Q37)),1),""),"")</f>
        <v/>
      </c>
      <c r="BL37" s="867" t="str">
        <f>IF(TRIM($Q37)&lt;&gt;"",IF(TRIM(INDEX(コード表!$D$3:$M$53,INT(CONCATENATE($P37,$Q37)),2))&lt;&gt;"",INDEX(コード表!$D$3:$M$53,INT(CONCATENATE($P37,$Q37)),2),""),"")</f>
        <v/>
      </c>
      <c r="BM37" s="867" t="str">
        <f>IF(TRIM($Q37)&lt;&gt;"",IF(TRIM(INDEX(コード表!$D$3:$M$53,INT(CONCATENATE($P37,$Q37)),3))&lt;&gt;"",INDEX(コード表!$D$3:$M$53,INT(CONCATENATE($P37,$Q37)),3),""),"")</f>
        <v/>
      </c>
      <c r="BN37" s="867" t="str">
        <f>IF(TRIM($Q37)&lt;&gt;"",IF(TRIM(INDEX(コード表!$D$3:$M$53,INT(CONCATENATE($P37,$Q37)),4))&lt;&gt;"",INDEX(コード表!$D$3:$M$53,INT(CONCATENATE($P37,$Q37)),4),""),"")</f>
        <v/>
      </c>
      <c r="BO37" s="867" t="str">
        <f>IF(TRIM($Q37)&lt;&gt;"",IF(TRIM(INDEX(コード表!$D$3:$M$53,INT(CONCATENATE($P37,$Q37)),5))&lt;&gt;"",INDEX(コード表!$D$3:$M$53,INT(CONCATENATE($P37,$Q37)),5),""),"")</f>
        <v/>
      </c>
      <c r="BP37" s="867" t="str">
        <f>IF(TRIM($Q37)&lt;&gt;"",IF(TRIM(INDEX(コード表!$D$3:$M$53,INT(CONCATENATE($P37,$Q37)),6))&lt;&gt;"",INDEX(コード表!$D$3:$M$53,INT(CONCATENATE($P37,$Q37)),6),""),"")</f>
        <v/>
      </c>
      <c r="BQ37" s="867" t="str">
        <f>IF(TRIM($Q37)&lt;&gt;"",IF(TRIM(INDEX(コード表!$D$3:$M$53,INT(CONCATENATE($P37,$Q37)),7))&lt;&gt;"",INDEX(コード表!$D$3:$M$53,INT(CONCATENATE($P37,$Q37)),7),""),"")</f>
        <v/>
      </c>
      <c r="BR37" s="867" t="str">
        <f>IF(TRIM($Q37)&lt;&gt;"",IF(TRIM(INDEX(コード表!$D$3:$M$53,INT(CONCATENATE($P37,$Q37)),8))&lt;&gt;"",INDEX(コード表!$D$3:$M$53,INT(CONCATENATE($P37,$Q37)),8),""),"")</f>
        <v/>
      </c>
      <c r="BS37" s="867" t="str">
        <f>IF(TRIM($Q37)&lt;&gt;"",IF(TRIM(INDEX(コード表!$D$3:$M$53,INT(CONCATENATE($P37,$Q37)),9))&lt;&gt;"",INDEX(コード表!$D$3:$M$53,INT(CONCATENATE($P37,$Q37)),9),""),"")</f>
        <v/>
      </c>
      <c r="BT37" s="867" t="str">
        <f>IF(TRIM($Q37)&lt;&gt;"",IF(TRIM(INDEX(コード表!$D$3:$M$53,INT(CONCATENATE($P37,$Q37)),10))&lt;&gt;"",INDEX(コード表!$D$3:$M$53,INT(CONCATENATE($P37,$Q37)),10),""),"")</f>
        <v/>
      </c>
      <c r="BU37" s="837">
        <f>入力1!O62</f>
        <v>0</v>
      </c>
      <c r="BV37" s="869" t="s">
        <v>199</v>
      </c>
      <c r="BW37" s="928"/>
      <c r="BX37" s="929"/>
      <c r="BY37" s="837"/>
      <c r="BZ37" s="837" t="s">
        <v>791</v>
      </c>
      <c r="CA37" s="837"/>
      <c r="CB37" s="837" t="str">
        <f t="shared" si="0"/>
        <v/>
      </c>
      <c r="CC37" s="926" t="str">
        <f t="shared" si="1"/>
        <v/>
      </c>
      <c r="CD37" s="837" t="e">
        <f>SUBSTITUTE(SUBSTITUTE(VLOOKUP(CB37,コード表!$BO$2:$BP$52,2,FALSE),"（",""),"）","")</f>
        <v>#N/A</v>
      </c>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c r="DH37" s="837"/>
      <c r="DI37" s="837" t="str">
        <f>IF(入力1!Q62="","",入力1!Q62)</f>
        <v/>
      </c>
      <c r="DJ37" s="837"/>
      <c r="DK37" s="837"/>
      <c r="DL37" s="837"/>
      <c r="DM37" s="837"/>
      <c r="DN37" s="837"/>
      <c r="DO37" s="837"/>
      <c r="DP37" s="837"/>
      <c r="DQ37" s="837"/>
      <c r="DR37" s="837"/>
      <c r="DS37" s="837"/>
      <c r="DT37" s="837"/>
      <c r="DU37" s="837"/>
      <c r="DV37" s="837"/>
      <c r="DW37" s="837"/>
      <c r="DX37" s="837"/>
      <c r="DY37" s="837"/>
      <c r="DZ37" s="837"/>
      <c r="EA37" s="837"/>
      <c r="EB37" s="837"/>
      <c r="EC37" s="837"/>
      <c r="ED37" s="837"/>
      <c r="EE37" s="837"/>
      <c r="EF37" s="837"/>
      <c r="EG37" s="837"/>
      <c r="EH37" s="837"/>
      <c r="EI37" s="837"/>
      <c r="EJ37" s="837"/>
      <c r="EK37" s="837"/>
      <c r="EL37" s="837"/>
      <c r="EM37" s="837"/>
      <c r="EN37" s="837"/>
      <c r="EO37" s="837"/>
      <c r="EP37" s="837"/>
      <c r="EQ37" s="837"/>
      <c r="ER37" s="837"/>
      <c r="ES37" s="837"/>
      <c r="ET37" s="837"/>
      <c r="EU37" s="488"/>
      <c r="EV37" s="488"/>
      <c r="EW37" s="488"/>
      <c r="EX37" s="488"/>
    </row>
    <row r="38" spans="1:154" s="191" customFormat="1" ht="30" customHeight="1">
      <c r="A38" s="189" t="str">
        <f>IF(TRIM(入力1!A64)&lt;&gt;"",入力1!A64,"")</f>
        <v/>
      </c>
      <c r="B38" s="411">
        <f>IF(TRIM(入力1!B64)&lt;&gt;"",入力1!B64,"")</f>
        <v>2</v>
      </c>
      <c r="C38" s="222">
        <v>4</v>
      </c>
      <c r="D38" s="1541" t="str">
        <f>IF(TRIM(入力1!D64)&lt;&gt;"",入力1!D64,"")</f>
        <v/>
      </c>
      <c r="E38" s="1542" t="str">
        <f>IF(TRIM(入力1!E44)&lt;&gt;"",入力1!E44,"")</f>
        <v/>
      </c>
      <c r="F38" s="1542" t="str">
        <f>IF(TRIM(入力1!F44)&lt;&gt;"",入力1!F44,"")</f>
        <v/>
      </c>
      <c r="G38" s="1542" t="str">
        <f>IF(TRIM(入力1!G44)&lt;&gt;"",入力1!G44,"")</f>
        <v/>
      </c>
      <c r="H38" s="1542" t="str">
        <f>IF(TRIM(入力1!H44)&lt;&gt;"",入力1!H44,"")</f>
        <v/>
      </c>
      <c r="I38" s="1542" t="str">
        <f>IF(TRIM(入力1!I44)&lt;&gt;"",入力1!I44,"")</f>
        <v/>
      </c>
      <c r="J38" s="1542" t="str">
        <f>IF(TRIM(入力1!J44)&lt;&gt;"",入力1!J44,"")</f>
        <v/>
      </c>
      <c r="K38" s="1542" t="str">
        <f>IF(TRIM(入力1!S44)&lt;&gt;"",入力1!S44,"")</f>
        <v/>
      </c>
      <c r="L38" s="1543" t="e">
        <f>IF(TRIM(入力1!#REF!)&lt;&gt;"",入力1!#REF!,"")</f>
        <v>#REF!</v>
      </c>
      <c r="M38" s="414" t="str">
        <f>IF(TRIM(入力1!K64)&lt;&gt;"",入力1!K64,"")</f>
        <v/>
      </c>
      <c r="N38" s="420">
        <f>IF(TRIM(入力1!L64)&lt;&gt;"",入力1!L64,"")</f>
        <v>2</v>
      </c>
      <c r="O38" s="417">
        <v>4</v>
      </c>
      <c r="P38" s="228" t="str">
        <f>IF(TRIM(入力1!Q64)&lt;&gt;"",MID(入力1!Q64,1,1),"")</f>
        <v/>
      </c>
      <c r="Q38" s="190" t="str">
        <f>IF(TRIM(入力1!Q64)&lt;&gt;"",MID(入力1!Q64,2,1),"")</f>
        <v/>
      </c>
      <c r="R38" s="232"/>
      <c r="S38" s="232"/>
      <c r="T38" s="232"/>
      <c r="U38" s="232"/>
      <c r="V38" s="232"/>
      <c r="W38" s="232"/>
      <c r="X38" s="232"/>
      <c r="Y38" s="232"/>
      <c r="Z38" s="281"/>
      <c r="AA38" s="1546"/>
      <c r="AB38" s="1547"/>
      <c r="AC38" s="1546"/>
      <c r="AD38" s="1547"/>
      <c r="AE38" s="1546"/>
      <c r="AF38" s="1547"/>
      <c r="AG38" s="1546"/>
      <c r="AH38" s="1547"/>
      <c r="AI38" s="1546"/>
      <c r="AJ38" s="1547"/>
      <c r="AK38" s="386"/>
      <c r="AL38" s="1546"/>
      <c r="AM38" s="1548"/>
      <c r="AN38" s="1546"/>
      <c r="AO38" s="1548"/>
      <c r="AP38" s="1546"/>
      <c r="AQ38" s="1548"/>
      <c r="AR38" s="1546"/>
      <c r="AS38" s="1548"/>
      <c r="AT38" s="1546"/>
      <c r="AU38" s="1548"/>
      <c r="AV38" s="336"/>
      <c r="AW38" s="236"/>
      <c r="AX38" s="236"/>
      <c r="AY38" s="236"/>
      <c r="AZ38" s="1549"/>
      <c r="BA38" s="1550"/>
      <c r="BB38" s="236"/>
      <c r="BC38" s="236"/>
      <c r="BD38" s="440">
        <f>入力1!X64</f>
        <v>0</v>
      </c>
      <c r="BE38" s="236"/>
      <c r="BF38" s="236"/>
      <c r="BG38" s="236"/>
      <c r="BH38" s="497">
        <f>入力2!AT62</f>
        <v>0</v>
      </c>
      <c r="BI38" s="765"/>
      <c r="BJ38" s="874">
        <f>入力1!O64</f>
        <v>0</v>
      </c>
      <c r="BK38" s="867" t="str">
        <f>IF(TRIM($Q38)&lt;&gt;"",IF(TRIM(INDEX(コード表!$D$3:$M$53,INT(CONCATENATE($P38,$Q38)),1))&lt;&gt;"",INDEX(コード表!$D$3:$M$53,INT(CONCATENATE($P38,$Q38)),1),""),"")</f>
        <v/>
      </c>
      <c r="BL38" s="867" t="str">
        <f>IF(TRIM($Q38)&lt;&gt;"",IF(TRIM(INDEX(コード表!$D$3:$M$53,INT(CONCATENATE($P38,$Q38)),2))&lt;&gt;"",INDEX(コード表!$D$3:$M$53,INT(CONCATENATE($P38,$Q38)),2),""),"")</f>
        <v/>
      </c>
      <c r="BM38" s="867" t="str">
        <f>IF(TRIM($Q38)&lt;&gt;"",IF(TRIM(INDEX(コード表!$D$3:$M$53,INT(CONCATENATE($P38,$Q38)),3))&lt;&gt;"",INDEX(コード表!$D$3:$M$53,INT(CONCATENATE($P38,$Q38)),3),""),"")</f>
        <v/>
      </c>
      <c r="BN38" s="867" t="str">
        <f>IF(TRIM($Q38)&lt;&gt;"",IF(TRIM(INDEX(コード表!$D$3:$M$53,INT(CONCATENATE($P38,$Q38)),4))&lt;&gt;"",INDEX(コード表!$D$3:$M$53,INT(CONCATENATE($P38,$Q38)),4),""),"")</f>
        <v/>
      </c>
      <c r="BO38" s="867" t="str">
        <f>IF(TRIM($Q38)&lt;&gt;"",IF(TRIM(INDEX(コード表!$D$3:$M$53,INT(CONCATENATE($P38,$Q38)),5))&lt;&gt;"",INDEX(コード表!$D$3:$M$53,INT(CONCATENATE($P38,$Q38)),5),""),"")</f>
        <v/>
      </c>
      <c r="BP38" s="867" t="str">
        <f>IF(TRIM($Q38)&lt;&gt;"",IF(TRIM(INDEX(コード表!$D$3:$M$53,INT(CONCATENATE($P38,$Q38)),6))&lt;&gt;"",INDEX(コード表!$D$3:$M$53,INT(CONCATENATE($P38,$Q38)),6),""),"")</f>
        <v/>
      </c>
      <c r="BQ38" s="867" t="str">
        <f>IF(TRIM($Q38)&lt;&gt;"",IF(TRIM(INDEX(コード表!$D$3:$M$53,INT(CONCATENATE($P38,$Q38)),7))&lt;&gt;"",INDEX(コード表!$D$3:$M$53,INT(CONCATENATE($P38,$Q38)),7),""),"")</f>
        <v/>
      </c>
      <c r="BR38" s="867" t="str">
        <f>IF(TRIM($Q38)&lt;&gt;"",IF(TRIM(INDEX(コード表!$D$3:$M$53,INT(CONCATENATE($P38,$Q38)),8))&lt;&gt;"",INDEX(コード表!$D$3:$M$53,INT(CONCATENATE($P38,$Q38)),8),""),"")</f>
        <v/>
      </c>
      <c r="BS38" s="867" t="str">
        <f>IF(TRIM($Q38)&lt;&gt;"",IF(TRIM(INDEX(コード表!$D$3:$M$53,INT(CONCATENATE($P38,$Q38)),9))&lt;&gt;"",INDEX(コード表!$D$3:$M$53,INT(CONCATENATE($P38,$Q38)),9),""),"")</f>
        <v/>
      </c>
      <c r="BT38" s="867" t="str">
        <f>IF(TRIM($Q38)&lt;&gt;"",IF(TRIM(INDEX(コード表!$D$3:$M$53,INT(CONCATENATE($P38,$Q38)),10))&lt;&gt;"",INDEX(コード表!$D$3:$M$53,INT(CONCATENATE($P38,$Q38)),10),""),"")</f>
        <v/>
      </c>
      <c r="BU38" s="837">
        <f>入力1!O64</f>
        <v>0</v>
      </c>
      <c r="BV38" s="869" t="s">
        <v>229</v>
      </c>
      <c r="BW38" s="930"/>
      <c r="BX38" s="875"/>
      <c r="BY38" s="841"/>
      <c r="BZ38" s="837" t="s">
        <v>630</v>
      </c>
      <c r="CA38" s="841"/>
      <c r="CB38" s="837" t="str">
        <f t="shared" si="0"/>
        <v/>
      </c>
      <c r="CC38" s="926" t="str">
        <f t="shared" si="1"/>
        <v/>
      </c>
      <c r="CD38" s="837" t="e">
        <f>SUBSTITUTE(SUBSTITUTE(VLOOKUP(CB38,コード表!$BO$2:$BP$52,2,FALSE),"（",""),"）","")</f>
        <v>#N/A</v>
      </c>
      <c r="CE38" s="841"/>
      <c r="CF38" s="841"/>
      <c r="CG38" s="841"/>
      <c r="CH38" s="841"/>
      <c r="CI38" s="841"/>
      <c r="CJ38" s="841"/>
      <c r="CK38" s="841"/>
      <c r="CL38" s="841"/>
      <c r="CM38" s="841"/>
      <c r="CN38" s="841"/>
      <c r="CO38" s="841"/>
      <c r="CP38" s="841"/>
      <c r="CQ38" s="841"/>
      <c r="CR38" s="841"/>
      <c r="CS38" s="841"/>
      <c r="CT38" s="841"/>
      <c r="CU38" s="841"/>
      <c r="CV38" s="841"/>
      <c r="CW38" s="841"/>
      <c r="CX38" s="841"/>
      <c r="CY38" s="841"/>
      <c r="CZ38" s="841"/>
      <c r="DA38" s="841"/>
      <c r="DB38" s="841"/>
      <c r="DC38" s="841"/>
      <c r="DD38" s="841"/>
      <c r="DE38" s="841"/>
      <c r="DF38" s="841"/>
      <c r="DG38" s="841"/>
      <c r="DH38" s="841"/>
      <c r="DI38" s="837" t="str">
        <f>IF(入力1!Q64="","",入力1!Q64)</f>
        <v/>
      </c>
      <c r="DJ38" s="841"/>
      <c r="DK38" s="841"/>
      <c r="DL38" s="841"/>
      <c r="DM38" s="841"/>
      <c r="DN38" s="841"/>
      <c r="DO38" s="841"/>
      <c r="DP38" s="841"/>
      <c r="DQ38" s="841"/>
      <c r="DR38" s="841"/>
      <c r="DS38" s="841"/>
      <c r="DT38" s="841"/>
      <c r="DU38" s="841"/>
      <c r="DV38" s="841"/>
      <c r="DW38" s="841"/>
      <c r="DX38" s="841"/>
      <c r="DY38" s="841"/>
      <c r="DZ38" s="841"/>
      <c r="EA38" s="841"/>
      <c r="EB38" s="841"/>
      <c r="EC38" s="841"/>
      <c r="ED38" s="841"/>
      <c r="EE38" s="841"/>
      <c r="EF38" s="841"/>
      <c r="EG38" s="841"/>
      <c r="EH38" s="841"/>
      <c r="EI38" s="841"/>
      <c r="EJ38" s="841"/>
      <c r="EK38" s="841"/>
      <c r="EL38" s="841"/>
      <c r="EM38" s="841"/>
      <c r="EN38" s="841"/>
      <c r="EO38" s="841"/>
      <c r="EP38" s="841"/>
      <c r="EQ38" s="841"/>
      <c r="ER38" s="841"/>
      <c r="ES38" s="841"/>
      <c r="ET38" s="841"/>
      <c r="EU38" s="823"/>
      <c r="EV38" s="823"/>
      <c r="EW38" s="823"/>
      <c r="EX38" s="823"/>
    </row>
    <row r="39" spans="1:154" s="19" customFormat="1" ht="30" customHeight="1">
      <c r="A39" s="189" t="str">
        <f>IF(TRIM(入力1!A66)&lt;&gt;"",入力1!A66,"")</f>
        <v/>
      </c>
      <c r="B39" s="411">
        <f>IF(TRIM(入力1!B66)&lt;&gt;"",入力1!B66,"")</f>
        <v>2</v>
      </c>
      <c r="C39" s="222">
        <v>5</v>
      </c>
      <c r="D39" s="1541" t="str">
        <f>IF(TRIM(入力1!D66)&lt;&gt;"",入力1!D66,"")</f>
        <v/>
      </c>
      <c r="E39" s="1542" t="str">
        <f>IF(TRIM(入力1!E46)&lt;&gt;"",入力1!E46,"")</f>
        <v/>
      </c>
      <c r="F39" s="1542" t="str">
        <f>IF(TRIM(入力1!F46)&lt;&gt;"",入力1!F46,"")</f>
        <v/>
      </c>
      <c r="G39" s="1542" t="str">
        <f>IF(TRIM(入力1!G46)&lt;&gt;"",入力1!G46,"")</f>
        <v/>
      </c>
      <c r="H39" s="1542" t="str">
        <f>IF(TRIM(入力1!H46)&lt;&gt;"",入力1!H46,"")</f>
        <v/>
      </c>
      <c r="I39" s="1542" t="str">
        <f>IF(TRIM(入力1!I46)&lt;&gt;"",入力1!I46,"")</f>
        <v/>
      </c>
      <c r="J39" s="1542" t="str">
        <f>IF(TRIM(入力1!J46)&lt;&gt;"",入力1!J46,"")</f>
        <v/>
      </c>
      <c r="K39" s="1542" t="str">
        <f>IF(TRIM(入力1!S46)&lt;&gt;"",入力1!S46,"")</f>
        <v/>
      </c>
      <c r="L39" s="1543" t="e">
        <f>IF(TRIM(入力1!#REF!)&lt;&gt;"",入力1!#REF!,"")</f>
        <v>#REF!</v>
      </c>
      <c r="M39" s="414" t="str">
        <f>IF(TRIM(入力1!K66)&lt;&gt;"",入力1!K66,"")</f>
        <v/>
      </c>
      <c r="N39" s="420">
        <f>IF(TRIM(入力1!L66)&lt;&gt;"",入力1!L66,"")</f>
        <v>2</v>
      </c>
      <c r="O39" s="417">
        <v>5</v>
      </c>
      <c r="P39" s="228" t="str">
        <f>IF(TRIM(入力1!Q66)&lt;&gt;"",MID(入力1!Q66,1,1),"")</f>
        <v/>
      </c>
      <c r="Q39" s="190" t="str">
        <f>IF(TRIM(入力1!Q66)&lt;&gt;"",MID(入力1!Q66,2,1),"")</f>
        <v/>
      </c>
      <c r="R39" s="232"/>
      <c r="S39" s="232"/>
      <c r="T39" s="232"/>
      <c r="U39" s="232"/>
      <c r="V39" s="232"/>
      <c r="W39" s="232"/>
      <c r="X39" s="232"/>
      <c r="Y39" s="232"/>
      <c r="Z39" s="281"/>
      <c r="AA39" s="1546"/>
      <c r="AB39" s="1547"/>
      <c r="AC39" s="1546"/>
      <c r="AD39" s="1547"/>
      <c r="AE39" s="1546"/>
      <c r="AF39" s="1547"/>
      <c r="AG39" s="1546"/>
      <c r="AH39" s="1547"/>
      <c r="AI39" s="1546"/>
      <c r="AJ39" s="1547"/>
      <c r="AK39" s="386"/>
      <c r="AL39" s="1546"/>
      <c r="AM39" s="1548"/>
      <c r="AN39" s="1546"/>
      <c r="AO39" s="1548"/>
      <c r="AP39" s="1546"/>
      <c r="AQ39" s="1548"/>
      <c r="AR39" s="1546"/>
      <c r="AS39" s="1548"/>
      <c r="AT39" s="1546"/>
      <c r="AU39" s="1548"/>
      <c r="AV39" s="336"/>
      <c r="AW39" s="236"/>
      <c r="AX39" s="236"/>
      <c r="AY39" s="236"/>
      <c r="AZ39" s="1549"/>
      <c r="BA39" s="1550"/>
      <c r="BB39" s="236"/>
      <c r="BC39" s="236"/>
      <c r="BD39" s="440">
        <f>入力1!X66</f>
        <v>0</v>
      </c>
      <c r="BE39" s="236"/>
      <c r="BF39" s="236"/>
      <c r="BG39" s="236"/>
      <c r="BH39" s="497">
        <f>入力2!AT64</f>
        <v>0</v>
      </c>
      <c r="BI39" s="765"/>
      <c r="BJ39" s="874">
        <f>入力1!O66</f>
        <v>0</v>
      </c>
      <c r="BK39" s="867" t="str">
        <f>IF(TRIM($Q39)&lt;&gt;"",IF(TRIM(INDEX(コード表!$D$3:$M$53,INT(CONCATENATE($P39,$Q39)),1))&lt;&gt;"",INDEX(コード表!$D$3:$M$53,INT(CONCATENATE($P39,$Q39)),1),""),"")</f>
        <v/>
      </c>
      <c r="BL39" s="867" t="str">
        <f>IF(TRIM($Q39)&lt;&gt;"",IF(TRIM(INDEX(コード表!$D$3:$M$53,INT(CONCATENATE($P39,$Q39)),2))&lt;&gt;"",INDEX(コード表!$D$3:$M$53,INT(CONCATENATE($P39,$Q39)),2),""),"")</f>
        <v/>
      </c>
      <c r="BM39" s="867" t="str">
        <f>IF(TRIM($Q39)&lt;&gt;"",IF(TRIM(INDEX(コード表!$D$3:$M$53,INT(CONCATENATE($P39,$Q39)),3))&lt;&gt;"",INDEX(コード表!$D$3:$M$53,INT(CONCATENATE($P39,$Q39)),3),""),"")</f>
        <v/>
      </c>
      <c r="BN39" s="867" t="str">
        <f>IF(TRIM($Q39)&lt;&gt;"",IF(TRIM(INDEX(コード表!$D$3:$M$53,INT(CONCATENATE($P39,$Q39)),4))&lt;&gt;"",INDEX(コード表!$D$3:$M$53,INT(CONCATENATE($P39,$Q39)),4),""),"")</f>
        <v/>
      </c>
      <c r="BO39" s="867" t="str">
        <f>IF(TRIM($Q39)&lt;&gt;"",IF(TRIM(INDEX(コード表!$D$3:$M$53,INT(CONCATENATE($P39,$Q39)),5))&lt;&gt;"",INDEX(コード表!$D$3:$M$53,INT(CONCATENATE($P39,$Q39)),5),""),"")</f>
        <v/>
      </c>
      <c r="BP39" s="867" t="str">
        <f>IF(TRIM($Q39)&lt;&gt;"",IF(TRIM(INDEX(コード表!$D$3:$M$53,INT(CONCATENATE($P39,$Q39)),6))&lt;&gt;"",INDEX(コード表!$D$3:$M$53,INT(CONCATENATE($P39,$Q39)),6),""),"")</f>
        <v/>
      </c>
      <c r="BQ39" s="867" t="str">
        <f>IF(TRIM($Q39)&lt;&gt;"",IF(TRIM(INDEX(コード表!$D$3:$M$53,INT(CONCATENATE($P39,$Q39)),7))&lt;&gt;"",INDEX(コード表!$D$3:$M$53,INT(CONCATENATE($P39,$Q39)),7),""),"")</f>
        <v/>
      </c>
      <c r="BR39" s="867" t="str">
        <f>IF(TRIM($Q39)&lt;&gt;"",IF(TRIM(INDEX(コード表!$D$3:$M$53,INT(CONCATENATE($P39,$Q39)),8))&lt;&gt;"",INDEX(コード表!$D$3:$M$53,INT(CONCATENATE($P39,$Q39)),8),""),"")</f>
        <v/>
      </c>
      <c r="BS39" s="867" t="str">
        <f>IF(TRIM($Q39)&lt;&gt;"",IF(TRIM(INDEX(コード表!$D$3:$M$53,INT(CONCATENATE($P39,$Q39)),9))&lt;&gt;"",INDEX(コード表!$D$3:$M$53,INT(CONCATENATE($P39,$Q39)),9),""),"")</f>
        <v/>
      </c>
      <c r="BT39" s="867" t="str">
        <f>IF(TRIM($Q39)&lt;&gt;"",IF(TRIM(INDEX(コード表!$D$3:$M$53,INT(CONCATENATE($P39,$Q39)),10))&lt;&gt;"",INDEX(コード表!$D$3:$M$53,INT(CONCATENATE($P39,$Q39)),10),""),"")</f>
        <v/>
      </c>
      <c r="BU39" s="837">
        <f>入力1!O66</f>
        <v>0</v>
      </c>
      <c r="BV39" s="869" t="s">
        <v>230</v>
      </c>
      <c r="BW39" s="930"/>
      <c r="BX39" s="875"/>
      <c r="BY39" s="837"/>
      <c r="BZ39" s="837" t="s">
        <v>792</v>
      </c>
      <c r="CA39" s="837"/>
      <c r="CB39" s="837" t="str">
        <f t="shared" si="0"/>
        <v/>
      </c>
      <c r="CC39" s="926" t="str">
        <f t="shared" si="1"/>
        <v/>
      </c>
      <c r="CD39" s="837" t="e">
        <f>SUBSTITUTE(SUBSTITUTE(VLOOKUP(CB39,コード表!$BO$2:$BP$52,2,FALSE),"（",""),"）","")</f>
        <v>#N/A</v>
      </c>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c r="DH39" s="837"/>
      <c r="DI39" s="837" t="str">
        <f>IF(入力1!Q66="","",入力1!Q66)</f>
        <v/>
      </c>
      <c r="DJ39" s="837"/>
      <c r="DK39" s="837"/>
      <c r="DL39" s="837"/>
      <c r="DM39" s="837"/>
      <c r="DN39" s="837"/>
      <c r="DO39" s="837"/>
      <c r="DP39" s="837"/>
      <c r="DQ39" s="837"/>
      <c r="DR39" s="837"/>
      <c r="DS39" s="837"/>
      <c r="DT39" s="837"/>
      <c r="DU39" s="837"/>
      <c r="DV39" s="837"/>
      <c r="DW39" s="837"/>
      <c r="DX39" s="837"/>
      <c r="DY39" s="837"/>
      <c r="DZ39" s="837"/>
      <c r="EA39" s="837"/>
      <c r="EB39" s="837"/>
      <c r="EC39" s="837"/>
      <c r="ED39" s="837"/>
      <c r="EE39" s="837"/>
      <c r="EF39" s="837"/>
      <c r="EG39" s="837"/>
      <c r="EH39" s="837"/>
      <c r="EI39" s="837"/>
      <c r="EJ39" s="837"/>
      <c r="EK39" s="837"/>
      <c r="EL39" s="837"/>
      <c r="EM39" s="837"/>
      <c r="EN39" s="837"/>
      <c r="EO39" s="837"/>
      <c r="EP39" s="837"/>
      <c r="EQ39" s="837"/>
      <c r="ER39" s="837"/>
      <c r="ES39" s="837"/>
      <c r="ET39" s="837"/>
      <c r="EU39" s="488"/>
      <c r="EV39" s="488"/>
      <c r="EW39" s="488"/>
      <c r="EX39" s="488"/>
    </row>
    <row r="40" spans="1:154" s="19" customFormat="1" ht="30" customHeight="1">
      <c r="A40" s="189" t="str">
        <f>IF(TRIM(入力1!A68)&lt;&gt;"",入力1!A68,"")</f>
        <v/>
      </c>
      <c r="B40" s="411">
        <f>IF(TRIM(入力1!B68)&lt;&gt;"",入力1!B68,"")</f>
        <v>2</v>
      </c>
      <c r="C40" s="222">
        <v>6</v>
      </c>
      <c r="D40" s="1541" t="str">
        <f>IF(TRIM(入力1!D68)&lt;&gt;"",入力1!D68,"")</f>
        <v/>
      </c>
      <c r="E40" s="1542" t="str">
        <f>IF(TRIM(入力1!E48)&lt;&gt;"",入力1!E48,"")</f>
        <v/>
      </c>
      <c r="F40" s="1542" t="str">
        <f>IF(TRIM(入力1!F48)&lt;&gt;"",入力1!F48,"")</f>
        <v/>
      </c>
      <c r="G40" s="1542" t="str">
        <f>IF(TRIM(入力1!G48)&lt;&gt;"",入力1!G48,"")</f>
        <v/>
      </c>
      <c r="H40" s="1542" t="str">
        <f>IF(TRIM(入力1!H48)&lt;&gt;"",入力1!H48,"")</f>
        <v/>
      </c>
      <c r="I40" s="1542" t="str">
        <f>IF(TRIM(入力1!I48)&lt;&gt;"",入力1!I48,"")</f>
        <v/>
      </c>
      <c r="J40" s="1542" t="str">
        <f>IF(TRIM(入力1!J48)&lt;&gt;"",入力1!J48,"")</f>
        <v/>
      </c>
      <c r="K40" s="1542" t="str">
        <f>IF(TRIM(入力1!S48)&lt;&gt;"",入力1!S48,"")</f>
        <v/>
      </c>
      <c r="L40" s="1543" t="e">
        <f>IF(TRIM(入力1!#REF!)&lt;&gt;"",入力1!#REF!,"")</f>
        <v>#REF!</v>
      </c>
      <c r="M40" s="414" t="str">
        <f>IF(TRIM(入力1!K68)&lt;&gt;"",入力1!K68,"")</f>
        <v/>
      </c>
      <c r="N40" s="420">
        <f>IF(TRIM(入力1!L68)&lt;&gt;"",入力1!L68,"")</f>
        <v>2</v>
      </c>
      <c r="O40" s="417">
        <v>6</v>
      </c>
      <c r="P40" s="228" t="str">
        <f>IF(TRIM(入力1!Q68)&lt;&gt;"",MID(入力1!Q68,1,1),"")</f>
        <v/>
      </c>
      <c r="Q40" s="190" t="str">
        <f>IF(TRIM(入力1!Q68)&lt;&gt;"",MID(入力1!Q68,2,1),"")</f>
        <v/>
      </c>
      <c r="R40" s="232"/>
      <c r="S40" s="232"/>
      <c r="T40" s="232"/>
      <c r="U40" s="232"/>
      <c r="V40" s="232"/>
      <c r="W40" s="232"/>
      <c r="X40" s="232"/>
      <c r="Y40" s="232"/>
      <c r="Z40" s="281"/>
      <c r="AA40" s="1546"/>
      <c r="AB40" s="1547"/>
      <c r="AC40" s="1546"/>
      <c r="AD40" s="1547"/>
      <c r="AE40" s="1546"/>
      <c r="AF40" s="1547"/>
      <c r="AG40" s="1546"/>
      <c r="AH40" s="1547"/>
      <c r="AI40" s="1546"/>
      <c r="AJ40" s="1547"/>
      <c r="AK40" s="386"/>
      <c r="AL40" s="1546"/>
      <c r="AM40" s="1548"/>
      <c r="AN40" s="1546"/>
      <c r="AO40" s="1548"/>
      <c r="AP40" s="1546"/>
      <c r="AQ40" s="1548"/>
      <c r="AR40" s="1546"/>
      <c r="AS40" s="1548"/>
      <c r="AT40" s="1546"/>
      <c r="AU40" s="1548"/>
      <c r="AV40" s="336"/>
      <c r="AW40" s="236"/>
      <c r="AX40" s="236"/>
      <c r="AY40" s="236"/>
      <c r="AZ40" s="1549"/>
      <c r="BA40" s="1550"/>
      <c r="BB40" s="236"/>
      <c r="BC40" s="236"/>
      <c r="BD40" s="440">
        <f>入力1!X68</f>
        <v>0</v>
      </c>
      <c r="BE40" s="236"/>
      <c r="BF40" s="236"/>
      <c r="BG40" s="236"/>
      <c r="BH40" s="497">
        <f>入力2!AT66</f>
        <v>0</v>
      </c>
      <c r="BI40" s="765"/>
      <c r="BJ40" s="874">
        <f>入力1!O68</f>
        <v>0</v>
      </c>
      <c r="BK40" s="867" t="str">
        <f>IF(TRIM($Q40)&lt;&gt;"",IF(TRIM(INDEX(コード表!$D$3:$M$53,INT(CONCATENATE($P40,$Q40)),1))&lt;&gt;"",INDEX(コード表!$D$3:$M$53,INT(CONCATENATE($P40,$Q40)),1),""),"")</f>
        <v/>
      </c>
      <c r="BL40" s="867" t="str">
        <f>IF(TRIM($Q40)&lt;&gt;"",IF(TRIM(INDEX(コード表!$D$3:$M$53,INT(CONCATENATE($P40,$Q40)),2))&lt;&gt;"",INDEX(コード表!$D$3:$M$53,INT(CONCATENATE($P40,$Q40)),2),""),"")</f>
        <v/>
      </c>
      <c r="BM40" s="867" t="str">
        <f>IF(TRIM($Q40)&lt;&gt;"",IF(TRIM(INDEX(コード表!$D$3:$M$53,INT(CONCATENATE($P40,$Q40)),3))&lt;&gt;"",INDEX(コード表!$D$3:$M$53,INT(CONCATENATE($P40,$Q40)),3),""),"")</f>
        <v/>
      </c>
      <c r="BN40" s="867" t="str">
        <f>IF(TRIM($Q40)&lt;&gt;"",IF(TRIM(INDEX(コード表!$D$3:$M$53,INT(CONCATENATE($P40,$Q40)),4))&lt;&gt;"",INDEX(コード表!$D$3:$M$53,INT(CONCATENATE($P40,$Q40)),4),""),"")</f>
        <v/>
      </c>
      <c r="BO40" s="867" t="str">
        <f>IF(TRIM($Q40)&lt;&gt;"",IF(TRIM(INDEX(コード表!$D$3:$M$53,INT(CONCATENATE($P40,$Q40)),5))&lt;&gt;"",INDEX(コード表!$D$3:$M$53,INT(CONCATENATE($P40,$Q40)),5),""),"")</f>
        <v/>
      </c>
      <c r="BP40" s="867" t="str">
        <f>IF(TRIM($Q40)&lt;&gt;"",IF(TRIM(INDEX(コード表!$D$3:$M$53,INT(CONCATENATE($P40,$Q40)),6))&lt;&gt;"",INDEX(コード表!$D$3:$M$53,INT(CONCATENATE($P40,$Q40)),6),""),"")</f>
        <v/>
      </c>
      <c r="BQ40" s="867" t="str">
        <f>IF(TRIM($Q40)&lt;&gt;"",IF(TRIM(INDEX(コード表!$D$3:$M$53,INT(CONCATENATE($P40,$Q40)),7))&lt;&gt;"",INDEX(コード表!$D$3:$M$53,INT(CONCATENATE($P40,$Q40)),7),""),"")</f>
        <v/>
      </c>
      <c r="BR40" s="867" t="str">
        <f>IF(TRIM($Q40)&lt;&gt;"",IF(TRIM(INDEX(コード表!$D$3:$M$53,INT(CONCATENATE($P40,$Q40)),8))&lt;&gt;"",INDEX(コード表!$D$3:$M$53,INT(CONCATENATE($P40,$Q40)),8),""),"")</f>
        <v/>
      </c>
      <c r="BS40" s="867" t="str">
        <f>IF(TRIM($Q40)&lt;&gt;"",IF(TRIM(INDEX(コード表!$D$3:$M$53,INT(CONCATENATE($P40,$Q40)),9))&lt;&gt;"",INDEX(コード表!$D$3:$M$53,INT(CONCATENATE($P40,$Q40)),9),""),"")</f>
        <v/>
      </c>
      <c r="BT40" s="867" t="str">
        <f>IF(TRIM($Q40)&lt;&gt;"",IF(TRIM(INDEX(コード表!$D$3:$M$53,INT(CONCATENATE($P40,$Q40)),10))&lt;&gt;"",INDEX(コード表!$D$3:$M$53,INT(CONCATENATE($P40,$Q40)),10),""),"")</f>
        <v/>
      </c>
      <c r="BU40" s="837">
        <f>入力1!O68</f>
        <v>0</v>
      </c>
      <c r="BV40" s="869" t="s">
        <v>231</v>
      </c>
      <c r="BW40" s="930"/>
      <c r="BX40" s="875"/>
      <c r="BY40" s="837"/>
      <c r="BZ40" s="837" t="s">
        <v>631</v>
      </c>
      <c r="CA40" s="837"/>
      <c r="CB40" s="837" t="str">
        <f t="shared" si="0"/>
        <v/>
      </c>
      <c r="CC40" s="926" t="str">
        <f t="shared" si="1"/>
        <v/>
      </c>
      <c r="CD40" s="837" t="e">
        <f>SUBSTITUTE(SUBSTITUTE(VLOOKUP(CB40,コード表!$BO$2:$BP$52,2,FALSE),"（",""),"）","")</f>
        <v>#N/A</v>
      </c>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c r="DH40" s="837"/>
      <c r="DI40" s="837" t="str">
        <f>IF(入力1!Q68="","",入力1!Q68)</f>
        <v/>
      </c>
      <c r="DJ40" s="837"/>
      <c r="DK40" s="837"/>
      <c r="DL40" s="837"/>
      <c r="DM40" s="837"/>
      <c r="DN40" s="837"/>
      <c r="DO40" s="837"/>
      <c r="DP40" s="837"/>
      <c r="DQ40" s="837"/>
      <c r="DR40" s="837"/>
      <c r="DS40" s="837"/>
      <c r="DT40" s="837"/>
      <c r="DU40" s="837"/>
      <c r="DV40" s="837"/>
      <c r="DW40" s="837"/>
      <c r="DX40" s="837"/>
      <c r="DY40" s="837"/>
      <c r="DZ40" s="837"/>
      <c r="EA40" s="837"/>
      <c r="EB40" s="837"/>
      <c r="EC40" s="837"/>
      <c r="ED40" s="837"/>
      <c r="EE40" s="837"/>
      <c r="EF40" s="837"/>
      <c r="EG40" s="837"/>
      <c r="EH40" s="837"/>
      <c r="EI40" s="837"/>
      <c r="EJ40" s="837"/>
      <c r="EK40" s="837"/>
      <c r="EL40" s="837"/>
      <c r="EM40" s="837"/>
      <c r="EN40" s="837"/>
      <c r="EO40" s="837"/>
      <c r="EP40" s="837"/>
      <c r="EQ40" s="837"/>
      <c r="ER40" s="837"/>
      <c r="ES40" s="837"/>
      <c r="ET40" s="837"/>
      <c r="EU40" s="488"/>
      <c r="EV40" s="488"/>
      <c r="EW40" s="488"/>
      <c r="EX40" s="488"/>
    </row>
    <row r="41" spans="1:154" s="191" customFormat="1" ht="30" customHeight="1">
      <c r="A41" s="189" t="str">
        <f>IF(TRIM(入力1!A70)&lt;&gt;"",入力1!A70,"")</f>
        <v/>
      </c>
      <c r="B41" s="411">
        <f>IF(TRIM(入力1!B70)&lt;&gt;"",入力1!B70,"")</f>
        <v>2</v>
      </c>
      <c r="C41" s="222">
        <v>7</v>
      </c>
      <c r="D41" s="1541" t="str">
        <f>IF(TRIM(入力1!D70)&lt;&gt;"",入力1!D70,"")</f>
        <v/>
      </c>
      <c r="E41" s="1542" t="str">
        <f>IF(TRIM(入力1!E50)&lt;&gt;"",入力1!E50,"")</f>
        <v/>
      </c>
      <c r="F41" s="1542" t="str">
        <f>IF(TRIM(入力1!F50)&lt;&gt;"",入力1!F50,"")</f>
        <v/>
      </c>
      <c r="G41" s="1542" t="str">
        <f>IF(TRIM(入力1!G50)&lt;&gt;"",入力1!G50,"")</f>
        <v/>
      </c>
      <c r="H41" s="1542" t="str">
        <f>IF(TRIM(入力1!H50)&lt;&gt;"",入力1!H50,"")</f>
        <v/>
      </c>
      <c r="I41" s="1542" t="str">
        <f>IF(TRIM(入力1!I50)&lt;&gt;"",入力1!I50,"")</f>
        <v/>
      </c>
      <c r="J41" s="1542" t="str">
        <f>IF(TRIM(入力1!J50)&lt;&gt;"",入力1!J50,"")</f>
        <v/>
      </c>
      <c r="K41" s="1542" t="str">
        <f>IF(TRIM(入力1!S50)&lt;&gt;"",入力1!S50,"")</f>
        <v/>
      </c>
      <c r="L41" s="1543" t="e">
        <f>IF(TRIM(入力1!#REF!)&lt;&gt;"",入力1!#REF!,"")</f>
        <v>#REF!</v>
      </c>
      <c r="M41" s="414" t="str">
        <f>IF(TRIM(入力1!K70)&lt;&gt;"",入力1!K70,"")</f>
        <v/>
      </c>
      <c r="N41" s="420">
        <f>IF(TRIM(入力1!L70)&lt;&gt;"",入力1!L70,"")</f>
        <v>2</v>
      </c>
      <c r="O41" s="417">
        <v>7</v>
      </c>
      <c r="P41" s="228" t="str">
        <f>IF(TRIM(入力1!Q70)&lt;&gt;"",MID(入力1!Q70,1,1),"")</f>
        <v/>
      </c>
      <c r="Q41" s="190" t="str">
        <f>IF(TRIM(入力1!Q70)&lt;&gt;"",MID(入力1!Q70,2,1),"")</f>
        <v/>
      </c>
      <c r="R41" s="232"/>
      <c r="S41" s="232"/>
      <c r="T41" s="232"/>
      <c r="U41" s="232"/>
      <c r="V41" s="232"/>
      <c r="W41" s="232"/>
      <c r="X41" s="232"/>
      <c r="Y41" s="232"/>
      <c r="Z41" s="281"/>
      <c r="AA41" s="1546"/>
      <c r="AB41" s="1547"/>
      <c r="AC41" s="1546"/>
      <c r="AD41" s="1547"/>
      <c r="AE41" s="1546"/>
      <c r="AF41" s="1547"/>
      <c r="AG41" s="1546"/>
      <c r="AH41" s="1547"/>
      <c r="AI41" s="1546"/>
      <c r="AJ41" s="1547"/>
      <c r="AK41" s="386"/>
      <c r="AL41" s="1546"/>
      <c r="AM41" s="1548"/>
      <c r="AN41" s="1546"/>
      <c r="AO41" s="1548"/>
      <c r="AP41" s="1546"/>
      <c r="AQ41" s="1548"/>
      <c r="AR41" s="1546"/>
      <c r="AS41" s="1548"/>
      <c r="AT41" s="1546"/>
      <c r="AU41" s="1548"/>
      <c r="AV41" s="336"/>
      <c r="AW41" s="236"/>
      <c r="AX41" s="236"/>
      <c r="AY41" s="236"/>
      <c r="AZ41" s="1549"/>
      <c r="BA41" s="1550"/>
      <c r="BB41" s="236"/>
      <c r="BC41" s="236"/>
      <c r="BD41" s="440">
        <f>入力1!X70</f>
        <v>0</v>
      </c>
      <c r="BE41" s="236"/>
      <c r="BF41" s="236"/>
      <c r="BG41" s="236"/>
      <c r="BH41" s="497">
        <f>入力2!AT68</f>
        <v>0</v>
      </c>
      <c r="BI41" s="765"/>
      <c r="BJ41" s="874">
        <f>入力1!O70</f>
        <v>0</v>
      </c>
      <c r="BK41" s="867" t="str">
        <f>IF(TRIM($Q41)&lt;&gt;"",IF(TRIM(INDEX(コード表!$D$3:$M$53,INT(CONCATENATE($P41,$Q41)),1))&lt;&gt;"",INDEX(コード表!$D$3:$M$53,INT(CONCATENATE($P41,$Q41)),1),""),"")</f>
        <v/>
      </c>
      <c r="BL41" s="867" t="str">
        <f>IF(TRIM($Q41)&lt;&gt;"",IF(TRIM(INDEX(コード表!$D$3:$M$53,INT(CONCATENATE($P41,$Q41)),2))&lt;&gt;"",INDEX(コード表!$D$3:$M$53,INT(CONCATENATE($P41,$Q41)),2),""),"")</f>
        <v/>
      </c>
      <c r="BM41" s="867" t="str">
        <f>IF(TRIM($Q41)&lt;&gt;"",IF(TRIM(INDEX(コード表!$D$3:$M$53,INT(CONCATENATE($P41,$Q41)),3))&lt;&gt;"",INDEX(コード表!$D$3:$M$53,INT(CONCATENATE($P41,$Q41)),3),""),"")</f>
        <v/>
      </c>
      <c r="BN41" s="867" t="str">
        <f>IF(TRIM($Q41)&lt;&gt;"",IF(TRIM(INDEX(コード表!$D$3:$M$53,INT(CONCATENATE($P41,$Q41)),4))&lt;&gt;"",INDEX(コード表!$D$3:$M$53,INT(CONCATENATE($P41,$Q41)),4),""),"")</f>
        <v/>
      </c>
      <c r="BO41" s="867" t="str">
        <f>IF(TRIM($Q41)&lt;&gt;"",IF(TRIM(INDEX(コード表!$D$3:$M$53,INT(CONCATENATE($P41,$Q41)),5))&lt;&gt;"",INDEX(コード表!$D$3:$M$53,INT(CONCATENATE($P41,$Q41)),5),""),"")</f>
        <v/>
      </c>
      <c r="BP41" s="867" t="str">
        <f>IF(TRIM($Q41)&lt;&gt;"",IF(TRIM(INDEX(コード表!$D$3:$M$53,INT(CONCATENATE($P41,$Q41)),6))&lt;&gt;"",INDEX(コード表!$D$3:$M$53,INT(CONCATENATE($P41,$Q41)),6),""),"")</f>
        <v/>
      </c>
      <c r="BQ41" s="867" t="str">
        <f>IF(TRIM($Q41)&lt;&gt;"",IF(TRIM(INDEX(コード表!$D$3:$M$53,INT(CONCATENATE($P41,$Q41)),7))&lt;&gt;"",INDEX(コード表!$D$3:$M$53,INT(CONCATENATE($P41,$Q41)),7),""),"")</f>
        <v/>
      </c>
      <c r="BR41" s="867" t="str">
        <f>IF(TRIM($Q41)&lt;&gt;"",IF(TRIM(INDEX(コード表!$D$3:$M$53,INT(CONCATENATE($P41,$Q41)),8))&lt;&gt;"",INDEX(コード表!$D$3:$M$53,INT(CONCATENATE($P41,$Q41)),8),""),"")</f>
        <v/>
      </c>
      <c r="BS41" s="867" t="str">
        <f>IF(TRIM($Q41)&lt;&gt;"",IF(TRIM(INDEX(コード表!$D$3:$M$53,INT(CONCATENATE($P41,$Q41)),9))&lt;&gt;"",INDEX(コード表!$D$3:$M$53,INT(CONCATENATE($P41,$Q41)),9),""),"")</f>
        <v/>
      </c>
      <c r="BT41" s="867" t="str">
        <f>IF(TRIM($Q41)&lt;&gt;"",IF(TRIM(INDEX(コード表!$D$3:$M$53,INT(CONCATENATE($P41,$Q41)),10))&lt;&gt;"",INDEX(コード表!$D$3:$M$53,INT(CONCATENATE($P41,$Q41)),10),""),"")</f>
        <v/>
      </c>
      <c r="BU41" s="837">
        <f>入力1!O70</f>
        <v>0</v>
      </c>
      <c r="BV41" s="869" t="s">
        <v>232</v>
      </c>
      <c r="BW41" s="930"/>
      <c r="BX41" s="875"/>
      <c r="BY41" s="841"/>
      <c r="BZ41" s="837" t="s">
        <v>632</v>
      </c>
      <c r="CA41" s="841"/>
      <c r="CB41" s="837" t="str">
        <f t="shared" si="0"/>
        <v/>
      </c>
      <c r="CC41" s="926" t="str">
        <f t="shared" si="1"/>
        <v/>
      </c>
      <c r="CD41" s="837" t="e">
        <f>SUBSTITUTE(SUBSTITUTE(VLOOKUP(CB41,コード表!$BO$2:$BP$52,2,FALSE),"（",""),"）","")</f>
        <v>#N/A</v>
      </c>
      <c r="CE41" s="841"/>
      <c r="CF41" s="841"/>
      <c r="CG41" s="841"/>
      <c r="CH41" s="841"/>
      <c r="CI41" s="841"/>
      <c r="CJ41" s="841"/>
      <c r="CK41" s="841"/>
      <c r="CL41" s="841"/>
      <c r="CM41" s="841"/>
      <c r="CN41" s="841"/>
      <c r="CO41" s="841"/>
      <c r="CP41" s="841"/>
      <c r="CQ41" s="841"/>
      <c r="CR41" s="841"/>
      <c r="CS41" s="841"/>
      <c r="CT41" s="841"/>
      <c r="CU41" s="841"/>
      <c r="CV41" s="841"/>
      <c r="CW41" s="841"/>
      <c r="CX41" s="841"/>
      <c r="CY41" s="841"/>
      <c r="CZ41" s="841"/>
      <c r="DA41" s="841"/>
      <c r="DB41" s="841"/>
      <c r="DC41" s="841"/>
      <c r="DD41" s="841"/>
      <c r="DE41" s="841"/>
      <c r="DF41" s="841"/>
      <c r="DG41" s="841"/>
      <c r="DH41" s="841"/>
      <c r="DI41" s="837" t="str">
        <f>IF(入力1!Q70="","",入力1!Q70)</f>
        <v/>
      </c>
      <c r="DJ41" s="841"/>
      <c r="DK41" s="841"/>
      <c r="DL41" s="841"/>
      <c r="DM41" s="841"/>
      <c r="DN41" s="841"/>
      <c r="DO41" s="841"/>
      <c r="DP41" s="841"/>
      <c r="DQ41" s="841"/>
      <c r="DR41" s="841"/>
      <c r="DS41" s="841"/>
      <c r="DT41" s="841"/>
      <c r="DU41" s="841"/>
      <c r="DV41" s="841"/>
      <c r="DW41" s="841"/>
      <c r="DX41" s="841"/>
      <c r="DY41" s="841"/>
      <c r="DZ41" s="841"/>
      <c r="EA41" s="841"/>
      <c r="EB41" s="841"/>
      <c r="EC41" s="841"/>
      <c r="ED41" s="841"/>
      <c r="EE41" s="841"/>
      <c r="EF41" s="841"/>
      <c r="EG41" s="841"/>
      <c r="EH41" s="841"/>
      <c r="EI41" s="841"/>
      <c r="EJ41" s="841"/>
      <c r="EK41" s="841"/>
      <c r="EL41" s="841"/>
      <c r="EM41" s="841"/>
      <c r="EN41" s="841"/>
      <c r="EO41" s="841"/>
      <c r="EP41" s="841"/>
      <c r="EQ41" s="841"/>
      <c r="ER41" s="841"/>
      <c r="ES41" s="841"/>
      <c r="ET41" s="841"/>
      <c r="EU41" s="823"/>
      <c r="EV41" s="823"/>
      <c r="EW41" s="823"/>
      <c r="EX41" s="823"/>
    </row>
    <row r="42" spans="1:154" s="19" customFormat="1" ht="30" customHeight="1">
      <c r="A42" s="189" t="str">
        <f>IF(TRIM(入力1!A72)&lt;&gt;"",入力1!A72,"")</f>
        <v/>
      </c>
      <c r="B42" s="411">
        <f>IF(TRIM(入力1!B72)&lt;&gt;"",入力1!B72,"")</f>
        <v>2</v>
      </c>
      <c r="C42" s="222">
        <v>8</v>
      </c>
      <c r="D42" s="1541" t="str">
        <f>IF(TRIM(入力1!D72)&lt;&gt;"",入力1!D72,"")</f>
        <v/>
      </c>
      <c r="E42" s="1542" t="str">
        <f>IF(TRIM(入力1!E52)&lt;&gt;"",入力1!E52,"")</f>
        <v/>
      </c>
      <c r="F42" s="1542" t="str">
        <f>IF(TRIM(入力1!F52)&lt;&gt;"",入力1!F52,"")</f>
        <v/>
      </c>
      <c r="G42" s="1542" t="str">
        <f>IF(TRIM(入力1!G52)&lt;&gt;"",入力1!G52,"")</f>
        <v/>
      </c>
      <c r="H42" s="1542" t="str">
        <f>IF(TRIM(入力1!H52)&lt;&gt;"",入力1!H52,"")</f>
        <v/>
      </c>
      <c r="I42" s="1542" t="str">
        <f>IF(TRIM(入力1!I52)&lt;&gt;"",入力1!I52,"")</f>
        <v/>
      </c>
      <c r="J42" s="1542" t="str">
        <f>IF(TRIM(入力1!J52)&lt;&gt;"",入力1!J52,"")</f>
        <v/>
      </c>
      <c r="K42" s="1542" t="str">
        <f>IF(TRIM(入力1!S52)&lt;&gt;"",入力1!S52,"")</f>
        <v/>
      </c>
      <c r="L42" s="1543" t="e">
        <f>IF(TRIM(入力1!#REF!)&lt;&gt;"",入力1!#REF!,"")</f>
        <v>#REF!</v>
      </c>
      <c r="M42" s="414" t="str">
        <f>IF(TRIM(入力1!K72)&lt;&gt;"",入力1!K72,"")</f>
        <v/>
      </c>
      <c r="N42" s="420">
        <f>IF(TRIM(入力1!L72)&lt;&gt;"",入力1!L72,"")</f>
        <v>2</v>
      </c>
      <c r="O42" s="417">
        <v>8</v>
      </c>
      <c r="P42" s="228" t="str">
        <f>IF(TRIM(入力1!Q72)&lt;&gt;"",MID(入力1!Q72,1,1),"")</f>
        <v/>
      </c>
      <c r="Q42" s="190" t="str">
        <f>IF(TRIM(入力1!Q72)&lt;&gt;"",MID(入力1!Q72,2,1),"")</f>
        <v/>
      </c>
      <c r="R42" s="232"/>
      <c r="S42" s="232"/>
      <c r="T42" s="232"/>
      <c r="U42" s="232"/>
      <c r="V42" s="232"/>
      <c r="W42" s="232"/>
      <c r="X42" s="232"/>
      <c r="Y42" s="232"/>
      <c r="Z42" s="281"/>
      <c r="AA42" s="1546"/>
      <c r="AB42" s="1547"/>
      <c r="AC42" s="1546"/>
      <c r="AD42" s="1547"/>
      <c r="AE42" s="1546"/>
      <c r="AF42" s="1547"/>
      <c r="AG42" s="1546"/>
      <c r="AH42" s="1547"/>
      <c r="AI42" s="1546"/>
      <c r="AJ42" s="1547"/>
      <c r="AK42" s="386"/>
      <c r="AL42" s="1546"/>
      <c r="AM42" s="1548"/>
      <c r="AN42" s="1546"/>
      <c r="AO42" s="1548"/>
      <c r="AP42" s="1546"/>
      <c r="AQ42" s="1548"/>
      <c r="AR42" s="1546"/>
      <c r="AS42" s="1548"/>
      <c r="AT42" s="1546"/>
      <c r="AU42" s="1548"/>
      <c r="AV42" s="336"/>
      <c r="AW42" s="236"/>
      <c r="AX42" s="236"/>
      <c r="AY42" s="236"/>
      <c r="AZ42" s="1549"/>
      <c r="BA42" s="1550"/>
      <c r="BB42" s="236"/>
      <c r="BC42" s="236"/>
      <c r="BD42" s="440">
        <f>入力1!X72</f>
        <v>0</v>
      </c>
      <c r="BE42" s="236"/>
      <c r="BF42" s="236"/>
      <c r="BG42" s="236"/>
      <c r="BH42" s="497">
        <f>入力2!AT70</f>
        <v>0</v>
      </c>
      <c r="BI42" s="765"/>
      <c r="BJ42" s="874">
        <f>入力1!O72</f>
        <v>0</v>
      </c>
      <c r="BK42" s="867" t="str">
        <f>IF(TRIM($Q42)&lt;&gt;"",IF(TRIM(INDEX(コード表!$D$3:$M$53,INT(CONCATENATE($P42,$Q42)),1))&lt;&gt;"",INDEX(コード表!$D$3:$M$53,INT(CONCATENATE($P42,$Q42)),1),""),"")</f>
        <v/>
      </c>
      <c r="BL42" s="867" t="str">
        <f>IF(TRIM($Q42)&lt;&gt;"",IF(TRIM(INDEX(コード表!$D$3:$M$53,INT(CONCATENATE($P42,$Q42)),2))&lt;&gt;"",INDEX(コード表!$D$3:$M$53,INT(CONCATENATE($P42,$Q42)),2),""),"")</f>
        <v/>
      </c>
      <c r="BM42" s="867" t="str">
        <f>IF(TRIM($Q42)&lt;&gt;"",IF(TRIM(INDEX(コード表!$D$3:$M$53,INT(CONCATENATE($P42,$Q42)),3))&lt;&gt;"",INDEX(コード表!$D$3:$M$53,INT(CONCATENATE($P42,$Q42)),3),""),"")</f>
        <v/>
      </c>
      <c r="BN42" s="867" t="str">
        <f>IF(TRIM($Q42)&lt;&gt;"",IF(TRIM(INDEX(コード表!$D$3:$M$53,INT(CONCATENATE($P42,$Q42)),4))&lt;&gt;"",INDEX(コード表!$D$3:$M$53,INT(CONCATENATE($P42,$Q42)),4),""),"")</f>
        <v/>
      </c>
      <c r="BO42" s="867" t="str">
        <f>IF(TRIM($Q42)&lt;&gt;"",IF(TRIM(INDEX(コード表!$D$3:$M$53,INT(CONCATENATE($P42,$Q42)),5))&lt;&gt;"",INDEX(コード表!$D$3:$M$53,INT(CONCATENATE($P42,$Q42)),5),""),"")</f>
        <v/>
      </c>
      <c r="BP42" s="867" t="str">
        <f>IF(TRIM($Q42)&lt;&gt;"",IF(TRIM(INDEX(コード表!$D$3:$M$53,INT(CONCATENATE($P42,$Q42)),6))&lt;&gt;"",INDEX(コード表!$D$3:$M$53,INT(CONCATENATE($P42,$Q42)),6),""),"")</f>
        <v/>
      </c>
      <c r="BQ42" s="867" t="str">
        <f>IF(TRIM($Q42)&lt;&gt;"",IF(TRIM(INDEX(コード表!$D$3:$M$53,INT(CONCATENATE($P42,$Q42)),7))&lt;&gt;"",INDEX(コード表!$D$3:$M$53,INT(CONCATENATE($P42,$Q42)),7),""),"")</f>
        <v/>
      </c>
      <c r="BR42" s="867" t="str">
        <f>IF(TRIM($Q42)&lt;&gt;"",IF(TRIM(INDEX(コード表!$D$3:$M$53,INT(CONCATENATE($P42,$Q42)),8))&lt;&gt;"",INDEX(コード表!$D$3:$M$53,INT(CONCATENATE($P42,$Q42)),8),""),"")</f>
        <v/>
      </c>
      <c r="BS42" s="867" t="str">
        <f>IF(TRIM($Q42)&lt;&gt;"",IF(TRIM(INDEX(コード表!$D$3:$M$53,INT(CONCATENATE($P42,$Q42)),9))&lt;&gt;"",INDEX(コード表!$D$3:$M$53,INT(CONCATENATE($P42,$Q42)),9),""),"")</f>
        <v/>
      </c>
      <c r="BT42" s="867" t="str">
        <f>IF(TRIM($Q42)&lt;&gt;"",IF(TRIM(INDEX(コード表!$D$3:$M$53,INT(CONCATENATE($P42,$Q42)),10))&lt;&gt;"",INDEX(コード表!$D$3:$M$53,INT(CONCATENATE($P42,$Q42)),10),""),"")</f>
        <v/>
      </c>
      <c r="BU42" s="837">
        <f>入力1!O72</f>
        <v>0</v>
      </c>
      <c r="BV42" s="869" t="s">
        <v>233</v>
      </c>
      <c r="BW42" s="930"/>
      <c r="BX42" s="875"/>
      <c r="BY42" s="837"/>
      <c r="BZ42" s="837" t="s">
        <v>650</v>
      </c>
      <c r="CA42" s="837"/>
      <c r="CB42" s="837" t="str">
        <f t="shared" si="0"/>
        <v/>
      </c>
      <c r="CC42" s="926" t="str">
        <f t="shared" si="1"/>
        <v/>
      </c>
      <c r="CD42" s="837" t="e">
        <f>SUBSTITUTE(SUBSTITUTE(VLOOKUP(CB42,コード表!$BO$2:$BP$52,2,FALSE),"（",""),"）","")</f>
        <v>#N/A</v>
      </c>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c r="DH42" s="837"/>
      <c r="DI42" s="837" t="str">
        <f>IF(入力1!Q72="","",入力1!Q72)</f>
        <v/>
      </c>
      <c r="DJ42" s="837"/>
      <c r="DK42" s="837"/>
      <c r="DL42" s="837"/>
      <c r="DM42" s="837"/>
      <c r="DN42" s="837"/>
      <c r="DO42" s="837"/>
      <c r="DP42" s="837"/>
      <c r="DQ42" s="837"/>
      <c r="DR42" s="837"/>
      <c r="DS42" s="837"/>
      <c r="DT42" s="837"/>
      <c r="DU42" s="837"/>
      <c r="DV42" s="837"/>
      <c r="DW42" s="837"/>
      <c r="DX42" s="837"/>
      <c r="DY42" s="837"/>
      <c r="DZ42" s="837"/>
      <c r="EA42" s="837"/>
      <c r="EB42" s="837"/>
      <c r="EC42" s="837"/>
      <c r="ED42" s="837"/>
      <c r="EE42" s="837"/>
      <c r="EF42" s="837"/>
      <c r="EG42" s="837"/>
      <c r="EH42" s="837"/>
      <c r="EI42" s="837"/>
      <c r="EJ42" s="837"/>
      <c r="EK42" s="837"/>
      <c r="EL42" s="837"/>
      <c r="EM42" s="837"/>
      <c r="EN42" s="837"/>
      <c r="EO42" s="837"/>
      <c r="EP42" s="837"/>
      <c r="EQ42" s="837"/>
      <c r="ER42" s="837"/>
      <c r="ES42" s="837"/>
      <c r="ET42" s="837"/>
      <c r="EU42" s="488"/>
      <c r="EV42" s="488"/>
      <c r="EW42" s="488"/>
      <c r="EX42" s="488"/>
    </row>
    <row r="43" spans="1:154" s="19" customFormat="1" ht="30" customHeight="1">
      <c r="A43" s="189" t="str">
        <f>IF(TRIM(入力1!A74)&lt;&gt;"",入力1!A74,"")</f>
        <v/>
      </c>
      <c r="B43" s="411">
        <f>IF(TRIM(入力1!B74)&lt;&gt;"",入力1!B74,"")</f>
        <v>2</v>
      </c>
      <c r="C43" s="222">
        <v>9</v>
      </c>
      <c r="D43" s="1541" t="str">
        <f>IF(TRIM(入力1!D74)&lt;&gt;"",入力1!D74,"")</f>
        <v/>
      </c>
      <c r="E43" s="1542" t="str">
        <f>IF(TRIM(入力1!E54)&lt;&gt;"",入力1!E54,"")</f>
        <v/>
      </c>
      <c r="F43" s="1542" t="str">
        <f>IF(TRIM(入力1!F54)&lt;&gt;"",入力1!F54,"")</f>
        <v/>
      </c>
      <c r="G43" s="1542" t="str">
        <f>IF(TRIM(入力1!G54)&lt;&gt;"",入力1!G54,"")</f>
        <v/>
      </c>
      <c r="H43" s="1542" t="str">
        <f>IF(TRIM(入力1!H54)&lt;&gt;"",入力1!H54,"")</f>
        <v/>
      </c>
      <c r="I43" s="1542" t="str">
        <f>IF(TRIM(入力1!I54)&lt;&gt;"",入力1!I54,"")</f>
        <v/>
      </c>
      <c r="J43" s="1542" t="str">
        <f>IF(TRIM(入力1!J54)&lt;&gt;"",入力1!J54,"")</f>
        <v/>
      </c>
      <c r="K43" s="1542" t="str">
        <f>IF(TRIM(入力1!S54)&lt;&gt;"",入力1!S54,"")</f>
        <v/>
      </c>
      <c r="L43" s="1543" t="e">
        <f>IF(TRIM(入力1!#REF!)&lt;&gt;"",入力1!#REF!,"")</f>
        <v>#REF!</v>
      </c>
      <c r="M43" s="414" t="str">
        <f>IF(TRIM(入力1!K74)&lt;&gt;"",入力1!K74,"")</f>
        <v/>
      </c>
      <c r="N43" s="420">
        <f>IF(TRIM(入力1!L74)&lt;&gt;"",入力1!L74,"")</f>
        <v>2</v>
      </c>
      <c r="O43" s="417">
        <v>9</v>
      </c>
      <c r="P43" s="228" t="str">
        <f>IF(TRIM(入力1!Q74)&lt;&gt;"",MID(入力1!Q74,1,1),"")</f>
        <v/>
      </c>
      <c r="Q43" s="190" t="str">
        <f>IF(TRIM(入力1!Q74)&lt;&gt;"",MID(入力1!Q74,2,1),"")</f>
        <v/>
      </c>
      <c r="R43" s="232"/>
      <c r="S43" s="232"/>
      <c r="T43" s="232"/>
      <c r="U43" s="232"/>
      <c r="V43" s="232"/>
      <c r="W43" s="232"/>
      <c r="X43" s="232"/>
      <c r="Y43" s="232"/>
      <c r="Z43" s="281"/>
      <c r="AA43" s="1546"/>
      <c r="AB43" s="1547"/>
      <c r="AC43" s="1546"/>
      <c r="AD43" s="1547"/>
      <c r="AE43" s="1546"/>
      <c r="AF43" s="1547"/>
      <c r="AG43" s="1546"/>
      <c r="AH43" s="1547"/>
      <c r="AI43" s="1546"/>
      <c r="AJ43" s="1547"/>
      <c r="AK43" s="386"/>
      <c r="AL43" s="1546"/>
      <c r="AM43" s="1548"/>
      <c r="AN43" s="1546"/>
      <c r="AO43" s="1548"/>
      <c r="AP43" s="1546"/>
      <c r="AQ43" s="1548"/>
      <c r="AR43" s="1546"/>
      <c r="AS43" s="1548"/>
      <c r="AT43" s="1546"/>
      <c r="AU43" s="1548"/>
      <c r="AV43" s="336"/>
      <c r="AW43" s="236"/>
      <c r="AX43" s="236"/>
      <c r="AY43" s="236"/>
      <c r="AZ43" s="1549"/>
      <c r="BA43" s="1550"/>
      <c r="BB43" s="236"/>
      <c r="BC43" s="236"/>
      <c r="BD43" s="440">
        <f>入力1!X74</f>
        <v>0</v>
      </c>
      <c r="BE43" s="236"/>
      <c r="BF43" s="236"/>
      <c r="BG43" s="236"/>
      <c r="BH43" s="497">
        <f>入力2!AT72</f>
        <v>0</v>
      </c>
      <c r="BI43" s="765"/>
      <c r="BJ43" s="874">
        <f>入力1!O74</f>
        <v>0</v>
      </c>
      <c r="BK43" s="867" t="str">
        <f>IF(TRIM($Q43)&lt;&gt;"",IF(TRIM(INDEX(コード表!$D$3:$M$53,INT(CONCATENATE($P43,$Q43)),1))&lt;&gt;"",INDEX(コード表!$D$3:$M$53,INT(CONCATENATE($P43,$Q43)),1),""),"")</f>
        <v/>
      </c>
      <c r="BL43" s="867" t="str">
        <f>IF(TRIM($Q43)&lt;&gt;"",IF(TRIM(INDEX(コード表!$D$3:$M$53,INT(CONCATENATE($P43,$Q43)),2))&lt;&gt;"",INDEX(コード表!$D$3:$M$53,INT(CONCATENATE($P43,$Q43)),2),""),"")</f>
        <v/>
      </c>
      <c r="BM43" s="867" t="str">
        <f>IF(TRIM($Q43)&lt;&gt;"",IF(TRIM(INDEX(コード表!$D$3:$M$53,INT(CONCATENATE($P43,$Q43)),3))&lt;&gt;"",INDEX(コード表!$D$3:$M$53,INT(CONCATENATE($P43,$Q43)),3),""),"")</f>
        <v/>
      </c>
      <c r="BN43" s="867" t="str">
        <f>IF(TRIM($Q43)&lt;&gt;"",IF(TRIM(INDEX(コード表!$D$3:$M$53,INT(CONCATENATE($P43,$Q43)),4))&lt;&gt;"",INDEX(コード表!$D$3:$M$53,INT(CONCATENATE($P43,$Q43)),4),""),"")</f>
        <v/>
      </c>
      <c r="BO43" s="867" t="str">
        <f>IF(TRIM($Q43)&lt;&gt;"",IF(TRIM(INDEX(コード表!$D$3:$M$53,INT(CONCATENATE($P43,$Q43)),5))&lt;&gt;"",INDEX(コード表!$D$3:$M$53,INT(CONCATENATE($P43,$Q43)),5),""),"")</f>
        <v/>
      </c>
      <c r="BP43" s="867" t="str">
        <f>IF(TRIM($Q43)&lt;&gt;"",IF(TRIM(INDEX(コード表!$D$3:$M$53,INT(CONCATENATE($P43,$Q43)),6))&lt;&gt;"",INDEX(コード表!$D$3:$M$53,INT(CONCATENATE($P43,$Q43)),6),""),"")</f>
        <v/>
      </c>
      <c r="BQ43" s="867" t="str">
        <f>IF(TRIM($Q43)&lt;&gt;"",IF(TRIM(INDEX(コード表!$D$3:$M$53,INT(CONCATENATE($P43,$Q43)),7))&lt;&gt;"",INDEX(コード表!$D$3:$M$53,INT(CONCATENATE($P43,$Q43)),7),""),"")</f>
        <v/>
      </c>
      <c r="BR43" s="867" t="str">
        <f>IF(TRIM($Q43)&lt;&gt;"",IF(TRIM(INDEX(コード表!$D$3:$M$53,INT(CONCATENATE($P43,$Q43)),8))&lt;&gt;"",INDEX(コード表!$D$3:$M$53,INT(CONCATENATE($P43,$Q43)),8),""),"")</f>
        <v/>
      </c>
      <c r="BS43" s="867" t="str">
        <f>IF(TRIM($Q43)&lt;&gt;"",IF(TRIM(INDEX(コード表!$D$3:$M$53,INT(CONCATENATE($P43,$Q43)),9))&lt;&gt;"",INDEX(コード表!$D$3:$M$53,INT(CONCATENATE($P43,$Q43)),9),""),"")</f>
        <v/>
      </c>
      <c r="BT43" s="867" t="str">
        <f>IF(TRIM($Q43)&lt;&gt;"",IF(TRIM(INDEX(コード表!$D$3:$M$53,INT(CONCATENATE($P43,$Q43)),10))&lt;&gt;"",INDEX(コード表!$D$3:$M$53,INT(CONCATENATE($P43,$Q43)),10),""),"")</f>
        <v/>
      </c>
      <c r="BU43" s="837">
        <f>入力1!O74</f>
        <v>0</v>
      </c>
      <c r="BV43" s="869" t="s">
        <v>234</v>
      </c>
      <c r="BW43" s="930"/>
      <c r="BX43" s="875"/>
      <c r="BY43" s="837"/>
      <c r="BZ43" s="837" t="s">
        <v>706</v>
      </c>
      <c r="CA43" s="837"/>
      <c r="CB43" s="837" t="str">
        <f t="shared" si="0"/>
        <v/>
      </c>
      <c r="CC43" s="926" t="str">
        <f t="shared" si="1"/>
        <v/>
      </c>
      <c r="CD43" s="837" t="e">
        <f>SUBSTITUTE(SUBSTITUTE(VLOOKUP(CB43,コード表!$BO$2:$BP$52,2,FALSE),"（",""),"）","")</f>
        <v>#N/A</v>
      </c>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c r="DH43" s="837"/>
      <c r="DI43" s="837" t="str">
        <f>IF(入力1!Q74="","",入力1!Q74)</f>
        <v/>
      </c>
      <c r="DJ43" s="837"/>
      <c r="DK43" s="837"/>
      <c r="DL43" s="837"/>
      <c r="DM43" s="837"/>
      <c r="DN43" s="837"/>
      <c r="DO43" s="837"/>
      <c r="DP43" s="837"/>
      <c r="DQ43" s="837"/>
      <c r="DR43" s="837"/>
      <c r="DS43" s="837"/>
      <c r="DT43" s="837"/>
      <c r="DU43" s="837"/>
      <c r="DV43" s="837"/>
      <c r="DW43" s="837"/>
      <c r="DX43" s="837"/>
      <c r="DY43" s="837"/>
      <c r="DZ43" s="837"/>
      <c r="EA43" s="837"/>
      <c r="EB43" s="837"/>
      <c r="EC43" s="837"/>
      <c r="ED43" s="837"/>
      <c r="EE43" s="837"/>
      <c r="EF43" s="837"/>
      <c r="EG43" s="837"/>
      <c r="EH43" s="837"/>
      <c r="EI43" s="837"/>
      <c r="EJ43" s="837"/>
      <c r="EK43" s="837"/>
      <c r="EL43" s="837"/>
      <c r="EM43" s="837"/>
      <c r="EN43" s="837"/>
      <c r="EO43" s="837"/>
      <c r="EP43" s="837"/>
      <c r="EQ43" s="837"/>
      <c r="ER43" s="837"/>
      <c r="ES43" s="837"/>
      <c r="ET43" s="837"/>
      <c r="EU43" s="488"/>
      <c r="EV43" s="488"/>
      <c r="EW43" s="488"/>
      <c r="EX43" s="488"/>
    </row>
    <row r="44" spans="1:154" s="191" customFormat="1" ht="30" customHeight="1">
      <c r="A44" s="189" t="str">
        <f>IF(TRIM(入力1!A76)&lt;&gt;"",入力1!A76,"")</f>
        <v/>
      </c>
      <c r="B44" s="411">
        <f>IF(TRIM(入力1!B76)&lt;&gt;"",入力1!B76,"")</f>
        <v>3</v>
      </c>
      <c r="C44" s="222">
        <v>0</v>
      </c>
      <c r="D44" s="1541" t="str">
        <f>IF(TRIM(入力1!D76)&lt;&gt;"",入力1!D76,"")</f>
        <v/>
      </c>
      <c r="E44" s="1542" t="str">
        <f>IF(TRIM(入力1!E56)&lt;&gt;"",入力1!E56,"")</f>
        <v/>
      </c>
      <c r="F44" s="1542" t="str">
        <f>IF(TRIM(入力1!F56)&lt;&gt;"",入力1!F56,"")</f>
        <v/>
      </c>
      <c r="G44" s="1542" t="str">
        <f>IF(TRIM(入力1!G56)&lt;&gt;"",入力1!G56,"")</f>
        <v/>
      </c>
      <c r="H44" s="1542" t="str">
        <f>IF(TRIM(入力1!H56)&lt;&gt;"",入力1!H56,"")</f>
        <v/>
      </c>
      <c r="I44" s="1542" t="str">
        <f>IF(TRIM(入力1!I56)&lt;&gt;"",入力1!I56,"")</f>
        <v/>
      </c>
      <c r="J44" s="1542" t="str">
        <f>IF(TRIM(入力1!J56)&lt;&gt;"",入力1!J56,"")</f>
        <v/>
      </c>
      <c r="K44" s="1542" t="str">
        <f>IF(TRIM(入力1!S56)&lt;&gt;"",入力1!S56,"")</f>
        <v/>
      </c>
      <c r="L44" s="1543" t="e">
        <f>IF(TRIM(入力1!#REF!)&lt;&gt;"",入力1!#REF!,"")</f>
        <v>#REF!</v>
      </c>
      <c r="M44" s="414" t="str">
        <f>IF(TRIM(入力1!K76)&lt;&gt;"",入力1!K76,"")</f>
        <v/>
      </c>
      <c r="N44" s="420">
        <f>IF(TRIM(入力1!L76)&lt;&gt;"",入力1!L76,"")</f>
        <v>3</v>
      </c>
      <c r="O44" s="417">
        <v>0</v>
      </c>
      <c r="P44" s="228" t="str">
        <f>IF(TRIM(入力1!Q76)&lt;&gt;"",MID(入力1!Q76,1,1),"")</f>
        <v/>
      </c>
      <c r="Q44" s="190" t="str">
        <f>IF(TRIM(入力1!Q76)&lt;&gt;"",MID(入力1!Q76,2,1),"")</f>
        <v/>
      </c>
      <c r="R44" s="232"/>
      <c r="S44" s="232"/>
      <c r="T44" s="232"/>
      <c r="U44" s="232"/>
      <c r="V44" s="232"/>
      <c r="W44" s="232"/>
      <c r="X44" s="232"/>
      <c r="Y44" s="232"/>
      <c r="Z44" s="281"/>
      <c r="AA44" s="1546"/>
      <c r="AB44" s="1547"/>
      <c r="AC44" s="1546"/>
      <c r="AD44" s="1547"/>
      <c r="AE44" s="1546"/>
      <c r="AF44" s="1547"/>
      <c r="AG44" s="1546"/>
      <c r="AH44" s="1547"/>
      <c r="AI44" s="1546"/>
      <c r="AJ44" s="1547"/>
      <c r="AK44" s="386"/>
      <c r="AL44" s="1546"/>
      <c r="AM44" s="1548"/>
      <c r="AN44" s="1546"/>
      <c r="AO44" s="1548"/>
      <c r="AP44" s="1546"/>
      <c r="AQ44" s="1548"/>
      <c r="AR44" s="1546"/>
      <c r="AS44" s="1548"/>
      <c r="AT44" s="1546"/>
      <c r="AU44" s="1548"/>
      <c r="AV44" s="336"/>
      <c r="AW44" s="236"/>
      <c r="AX44" s="236"/>
      <c r="AY44" s="236"/>
      <c r="AZ44" s="1549"/>
      <c r="BA44" s="1550"/>
      <c r="BB44" s="236"/>
      <c r="BC44" s="236"/>
      <c r="BD44" s="440">
        <f>入力1!X76</f>
        <v>0</v>
      </c>
      <c r="BE44" s="236"/>
      <c r="BF44" s="236"/>
      <c r="BG44" s="236"/>
      <c r="BH44" s="497">
        <f>入力2!AT74</f>
        <v>0</v>
      </c>
      <c r="BI44" s="765"/>
      <c r="BJ44" s="874">
        <f>入力1!O76</f>
        <v>0</v>
      </c>
      <c r="BK44" s="867" t="str">
        <f>IF(TRIM($Q44)&lt;&gt;"",IF(TRIM(INDEX(コード表!$D$3:$M$53,INT(CONCATENATE($P44,$Q44)),1))&lt;&gt;"",INDEX(コード表!$D$3:$M$53,INT(CONCATENATE($P44,$Q44)),1),""),"")</f>
        <v/>
      </c>
      <c r="BL44" s="867" t="str">
        <f>IF(TRIM($Q44)&lt;&gt;"",IF(TRIM(INDEX(コード表!$D$3:$M$53,INT(CONCATENATE($P44,$Q44)),2))&lt;&gt;"",INDEX(コード表!$D$3:$M$53,INT(CONCATENATE($P44,$Q44)),2),""),"")</f>
        <v/>
      </c>
      <c r="BM44" s="867" t="str">
        <f>IF(TRIM($Q44)&lt;&gt;"",IF(TRIM(INDEX(コード表!$D$3:$M$53,INT(CONCATENATE($P44,$Q44)),3))&lt;&gt;"",INDEX(コード表!$D$3:$M$53,INT(CONCATENATE($P44,$Q44)),3),""),"")</f>
        <v/>
      </c>
      <c r="BN44" s="867" t="str">
        <f>IF(TRIM($Q44)&lt;&gt;"",IF(TRIM(INDEX(コード表!$D$3:$M$53,INT(CONCATENATE($P44,$Q44)),4))&lt;&gt;"",INDEX(コード表!$D$3:$M$53,INT(CONCATENATE($P44,$Q44)),4),""),"")</f>
        <v/>
      </c>
      <c r="BO44" s="867" t="str">
        <f>IF(TRIM($Q44)&lt;&gt;"",IF(TRIM(INDEX(コード表!$D$3:$M$53,INT(CONCATENATE($P44,$Q44)),5))&lt;&gt;"",INDEX(コード表!$D$3:$M$53,INT(CONCATENATE($P44,$Q44)),5),""),"")</f>
        <v/>
      </c>
      <c r="BP44" s="867" t="str">
        <f>IF(TRIM($Q44)&lt;&gt;"",IF(TRIM(INDEX(コード表!$D$3:$M$53,INT(CONCATENATE($P44,$Q44)),6))&lt;&gt;"",INDEX(コード表!$D$3:$M$53,INT(CONCATENATE($P44,$Q44)),6),""),"")</f>
        <v/>
      </c>
      <c r="BQ44" s="867" t="str">
        <f>IF(TRIM($Q44)&lt;&gt;"",IF(TRIM(INDEX(コード表!$D$3:$M$53,INT(CONCATENATE($P44,$Q44)),7))&lt;&gt;"",INDEX(コード表!$D$3:$M$53,INT(CONCATENATE($P44,$Q44)),7),""),"")</f>
        <v/>
      </c>
      <c r="BR44" s="867" t="str">
        <f>IF(TRIM($Q44)&lt;&gt;"",IF(TRIM(INDEX(コード表!$D$3:$M$53,INT(CONCATENATE($P44,$Q44)),8))&lt;&gt;"",INDEX(コード表!$D$3:$M$53,INT(CONCATENATE($P44,$Q44)),8),""),"")</f>
        <v/>
      </c>
      <c r="BS44" s="867" t="str">
        <f>IF(TRIM($Q44)&lt;&gt;"",IF(TRIM(INDEX(コード表!$D$3:$M$53,INT(CONCATENATE($P44,$Q44)),9))&lt;&gt;"",INDEX(コード表!$D$3:$M$53,INT(CONCATENATE($P44,$Q44)),9),""),"")</f>
        <v/>
      </c>
      <c r="BT44" s="867" t="str">
        <f>IF(TRIM($Q44)&lt;&gt;"",IF(TRIM(INDEX(コード表!$D$3:$M$53,INT(CONCATENATE($P44,$Q44)),10))&lt;&gt;"",INDEX(コード表!$D$3:$M$53,INT(CONCATENATE($P44,$Q44)),10),""),"")</f>
        <v/>
      </c>
      <c r="BU44" s="837">
        <f>入力1!O76</f>
        <v>0</v>
      </c>
      <c r="BV44" s="869" t="s">
        <v>235</v>
      </c>
      <c r="BW44" s="930"/>
      <c r="BX44" s="875"/>
      <c r="BY44" s="841"/>
      <c r="BZ44" s="837" t="s">
        <v>651</v>
      </c>
      <c r="CA44" s="841"/>
      <c r="CB44" s="837" t="str">
        <f t="shared" si="0"/>
        <v/>
      </c>
      <c r="CC44" s="926" t="str">
        <f t="shared" si="1"/>
        <v/>
      </c>
      <c r="CD44" s="837" t="e">
        <f>SUBSTITUTE(SUBSTITUTE(VLOOKUP(CB44,コード表!$BO$2:$BP$52,2,FALSE),"（",""),"）","")</f>
        <v>#N/A</v>
      </c>
      <c r="CE44" s="841"/>
      <c r="CF44" s="841"/>
      <c r="CG44" s="841"/>
      <c r="CH44" s="841"/>
      <c r="CI44" s="841"/>
      <c r="CJ44" s="841"/>
      <c r="CK44" s="841"/>
      <c r="CL44" s="841"/>
      <c r="CM44" s="841"/>
      <c r="CN44" s="841"/>
      <c r="CO44" s="841"/>
      <c r="CP44" s="841"/>
      <c r="CQ44" s="841"/>
      <c r="CR44" s="841"/>
      <c r="CS44" s="841"/>
      <c r="CT44" s="841"/>
      <c r="CU44" s="841"/>
      <c r="CV44" s="841"/>
      <c r="CW44" s="841"/>
      <c r="CX44" s="841"/>
      <c r="CY44" s="841"/>
      <c r="CZ44" s="841"/>
      <c r="DA44" s="841"/>
      <c r="DB44" s="841"/>
      <c r="DC44" s="841"/>
      <c r="DD44" s="841"/>
      <c r="DE44" s="841"/>
      <c r="DF44" s="841"/>
      <c r="DG44" s="841"/>
      <c r="DH44" s="841"/>
      <c r="DI44" s="837" t="str">
        <f>IF(入力1!Q76="","",入力1!Q76)</f>
        <v/>
      </c>
      <c r="DJ44" s="841"/>
      <c r="DK44" s="841"/>
      <c r="DL44" s="841"/>
      <c r="DM44" s="841"/>
      <c r="DN44" s="841"/>
      <c r="DO44" s="841"/>
      <c r="DP44" s="841"/>
      <c r="DQ44" s="841"/>
      <c r="DR44" s="841"/>
      <c r="DS44" s="841"/>
      <c r="DT44" s="841"/>
      <c r="DU44" s="841"/>
      <c r="DV44" s="841"/>
      <c r="DW44" s="841"/>
      <c r="DX44" s="841"/>
      <c r="DY44" s="841"/>
      <c r="DZ44" s="841"/>
      <c r="EA44" s="841"/>
      <c r="EB44" s="841"/>
      <c r="EC44" s="841"/>
      <c r="ED44" s="841"/>
      <c r="EE44" s="841"/>
      <c r="EF44" s="841"/>
      <c r="EG44" s="841"/>
      <c r="EH44" s="841"/>
      <c r="EI44" s="841"/>
      <c r="EJ44" s="841"/>
      <c r="EK44" s="841"/>
      <c r="EL44" s="841"/>
      <c r="EM44" s="841"/>
      <c r="EN44" s="841"/>
      <c r="EO44" s="841"/>
      <c r="EP44" s="841"/>
      <c r="EQ44" s="841"/>
      <c r="ER44" s="841"/>
      <c r="ES44" s="841"/>
      <c r="ET44" s="841"/>
      <c r="EU44" s="823"/>
      <c r="EV44" s="823"/>
      <c r="EW44" s="823"/>
      <c r="EX44" s="823"/>
    </row>
    <row r="45" spans="1:154" s="19" customFormat="1" ht="30" customHeight="1">
      <c r="A45" s="189" t="str">
        <f>IF(TRIM(入力1!A78)&lt;&gt;"",入力1!A78,"")</f>
        <v/>
      </c>
      <c r="B45" s="411">
        <f>IF(TRIM(入力1!B78)&lt;&gt;"",入力1!B78,"")</f>
        <v>3</v>
      </c>
      <c r="C45" s="222">
        <v>1</v>
      </c>
      <c r="D45" s="1541" t="str">
        <f>IF(TRIM(入力1!D78)&lt;&gt;"",入力1!D78,"")</f>
        <v/>
      </c>
      <c r="E45" s="1542" t="str">
        <f>IF(TRIM(入力1!E58)&lt;&gt;"",入力1!E58,"")</f>
        <v/>
      </c>
      <c r="F45" s="1542" t="str">
        <f>IF(TRIM(入力1!F58)&lt;&gt;"",入力1!F58,"")</f>
        <v/>
      </c>
      <c r="G45" s="1542" t="str">
        <f>IF(TRIM(入力1!G58)&lt;&gt;"",入力1!G58,"")</f>
        <v/>
      </c>
      <c r="H45" s="1542" t="str">
        <f>IF(TRIM(入力1!H58)&lt;&gt;"",入力1!H58,"")</f>
        <v/>
      </c>
      <c r="I45" s="1542" t="str">
        <f>IF(TRIM(入力1!I58)&lt;&gt;"",入力1!I58,"")</f>
        <v/>
      </c>
      <c r="J45" s="1542" t="str">
        <f>IF(TRIM(入力1!J58)&lt;&gt;"",入力1!J58,"")</f>
        <v/>
      </c>
      <c r="K45" s="1542" t="str">
        <f>IF(TRIM(入力1!S58)&lt;&gt;"",入力1!S58,"")</f>
        <v/>
      </c>
      <c r="L45" s="1543" t="e">
        <f>IF(TRIM(入力1!#REF!)&lt;&gt;"",入力1!#REF!,"")</f>
        <v>#REF!</v>
      </c>
      <c r="M45" s="414" t="str">
        <f>IF(TRIM(入力1!K78)&lt;&gt;"",入力1!K78,"")</f>
        <v/>
      </c>
      <c r="N45" s="420">
        <f>IF(TRIM(入力1!L78)&lt;&gt;"",入力1!L78,"")</f>
        <v>3</v>
      </c>
      <c r="O45" s="417">
        <v>1</v>
      </c>
      <c r="P45" s="228" t="str">
        <f>IF(TRIM(入力1!Q78)&lt;&gt;"",MID(入力1!Q78,1,1),"")</f>
        <v/>
      </c>
      <c r="Q45" s="190" t="str">
        <f>IF(TRIM(入力1!Q78)&lt;&gt;"",MID(入力1!Q78,2,1),"")</f>
        <v/>
      </c>
      <c r="R45" s="232"/>
      <c r="S45" s="232"/>
      <c r="T45" s="232"/>
      <c r="U45" s="232"/>
      <c r="V45" s="232"/>
      <c r="W45" s="232"/>
      <c r="X45" s="232"/>
      <c r="Y45" s="232"/>
      <c r="Z45" s="281"/>
      <c r="AA45" s="1546"/>
      <c r="AB45" s="1547"/>
      <c r="AC45" s="1546"/>
      <c r="AD45" s="1547"/>
      <c r="AE45" s="1546"/>
      <c r="AF45" s="1547"/>
      <c r="AG45" s="1546"/>
      <c r="AH45" s="1547"/>
      <c r="AI45" s="1546"/>
      <c r="AJ45" s="1547"/>
      <c r="AK45" s="386"/>
      <c r="AL45" s="1546"/>
      <c r="AM45" s="1548"/>
      <c r="AN45" s="1546"/>
      <c r="AO45" s="1548"/>
      <c r="AP45" s="1546"/>
      <c r="AQ45" s="1548"/>
      <c r="AR45" s="1546"/>
      <c r="AS45" s="1548"/>
      <c r="AT45" s="1546"/>
      <c r="AU45" s="1548"/>
      <c r="AV45" s="336"/>
      <c r="AW45" s="236"/>
      <c r="AX45" s="236"/>
      <c r="AY45" s="236"/>
      <c r="AZ45" s="1549"/>
      <c r="BA45" s="1550"/>
      <c r="BB45" s="236"/>
      <c r="BC45" s="236"/>
      <c r="BD45" s="440">
        <f>入力1!X78</f>
        <v>0</v>
      </c>
      <c r="BE45" s="236"/>
      <c r="BF45" s="236"/>
      <c r="BG45" s="236"/>
      <c r="BH45" s="497">
        <f>入力2!AT76</f>
        <v>0</v>
      </c>
      <c r="BI45" s="765"/>
      <c r="BJ45" s="874">
        <f>入力1!O78</f>
        <v>0</v>
      </c>
      <c r="BK45" s="867" t="str">
        <f>IF(TRIM($Q45)&lt;&gt;"",IF(TRIM(INDEX(コード表!$D$3:$M$53,INT(CONCATENATE($P45,$Q45)),1))&lt;&gt;"",INDEX(コード表!$D$3:$M$53,INT(CONCATENATE($P45,$Q45)),1),""),"")</f>
        <v/>
      </c>
      <c r="BL45" s="867" t="str">
        <f>IF(TRIM($Q45)&lt;&gt;"",IF(TRIM(INDEX(コード表!$D$3:$M$53,INT(CONCATENATE($P45,$Q45)),2))&lt;&gt;"",INDEX(コード表!$D$3:$M$53,INT(CONCATENATE($P45,$Q45)),2),""),"")</f>
        <v/>
      </c>
      <c r="BM45" s="867" t="str">
        <f>IF(TRIM($Q45)&lt;&gt;"",IF(TRIM(INDEX(コード表!$D$3:$M$53,INT(CONCATENATE($P45,$Q45)),3))&lt;&gt;"",INDEX(コード表!$D$3:$M$53,INT(CONCATENATE($P45,$Q45)),3),""),"")</f>
        <v/>
      </c>
      <c r="BN45" s="867" t="str">
        <f>IF(TRIM($Q45)&lt;&gt;"",IF(TRIM(INDEX(コード表!$D$3:$M$53,INT(CONCATENATE($P45,$Q45)),4))&lt;&gt;"",INDEX(コード表!$D$3:$M$53,INT(CONCATENATE($P45,$Q45)),4),""),"")</f>
        <v/>
      </c>
      <c r="BO45" s="867" t="str">
        <f>IF(TRIM($Q45)&lt;&gt;"",IF(TRIM(INDEX(コード表!$D$3:$M$53,INT(CONCATENATE($P45,$Q45)),5))&lt;&gt;"",INDEX(コード表!$D$3:$M$53,INT(CONCATENATE($P45,$Q45)),5),""),"")</f>
        <v/>
      </c>
      <c r="BP45" s="867" t="str">
        <f>IF(TRIM($Q45)&lt;&gt;"",IF(TRIM(INDEX(コード表!$D$3:$M$53,INT(CONCATENATE($P45,$Q45)),6))&lt;&gt;"",INDEX(コード表!$D$3:$M$53,INT(CONCATENATE($P45,$Q45)),6),""),"")</f>
        <v/>
      </c>
      <c r="BQ45" s="867" t="str">
        <f>IF(TRIM($Q45)&lt;&gt;"",IF(TRIM(INDEX(コード表!$D$3:$M$53,INT(CONCATENATE($P45,$Q45)),7))&lt;&gt;"",INDEX(コード表!$D$3:$M$53,INT(CONCATENATE($P45,$Q45)),7),""),"")</f>
        <v/>
      </c>
      <c r="BR45" s="867" t="str">
        <f>IF(TRIM($Q45)&lt;&gt;"",IF(TRIM(INDEX(コード表!$D$3:$M$53,INT(CONCATENATE($P45,$Q45)),8))&lt;&gt;"",INDEX(コード表!$D$3:$M$53,INT(CONCATENATE($P45,$Q45)),8),""),"")</f>
        <v/>
      </c>
      <c r="BS45" s="867" t="str">
        <f>IF(TRIM($Q45)&lt;&gt;"",IF(TRIM(INDEX(コード表!$D$3:$M$53,INT(CONCATENATE($P45,$Q45)),9))&lt;&gt;"",INDEX(コード表!$D$3:$M$53,INT(CONCATENATE($P45,$Q45)),9),""),"")</f>
        <v/>
      </c>
      <c r="BT45" s="867" t="str">
        <f>IF(TRIM($Q45)&lt;&gt;"",IF(TRIM(INDEX(コード表!$D$3:$M$53,INT(CONCATENATE($P45,$Q45)),10))&lt;&gt;"",INDEX(コード表!$D$3:$M$53,INT(CONCATENATE($P45,$Q45)),10),""),"")</f>
        <v/>
      </c>
      <c r="BU45" s="837">
        <f>入力1!O78</f>
        <v>0</v>
      </c>
      <c r="BV45" s="869" t="s">
        <v>236</v>
      </c>
      <c r="BW45" s="835"/>
      <c r="BX45" s="875"/>
      <c r="BY45" s="837"/>
      <c r="BZ45" s="837" t="s">
        <v>793</v>
      </c>
      <c r="CA45" s="837"/>
      <c r="CB45" s="837" t="str">
        <f t="shared" si="0"/>
        <v/>
      </c>
      <c r="CC45" s="926" t="str">
        <f t="shared" si="1"/>
        <v/>
      </c>
      <c r="CD45" s="837" t="e">
        <f>SUBSTITUTE(SUBSTITUTE(VLOOKUP(CB45,コード表!$BO$2:$BP$52,2,FALSE),"（",""),"）","")</f>
        <v>#N/A</v>
      </c>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c r="DH45" s="837"/>
      <c r="DI45" s="837" t="str">
        <f>IF(入力1!Q78="","",入力1!Q78)</f>
        <v/>
      </c>
      <c r="DJ45" s="837"/>
      <c r="DK45" s="837"/>
      <c r="DL45" s="837"/>
      <c r="DM45" s="837"/>
      <c r="DN45" s="837"/>
      <c r="DO45" s="837"/>
      <c r="DP45" s="837"/>
      <c r="DQ45" s="837"/>
      <c r="DR45" s="837"/>
      <c r="DS45" s="837"/>
      <c r="DT45" s="837"/>
      <c r="DU45" s="837"/>
      <c r="DV45" s="837"/>
      <c r="DW45" s="837"/>
      <c r="DX45" s="837"/>
      <c r="DY45" s="837"/>
      <c r="DZ45" s="837"/>
      <c r="EA45" s="837"/>
      <c r="EB45" s="837"/>
      <c r="EC45" s="837"/>
      <c r="ED45" s="837"/>
      <c r="EE45" s="837"/>
      <c r="EF45" s="837"/>
      <c r="EG45" s="837"/>
      <c r="EH45" s="837"/>
      <c r="EI45" s="837"/>
      <c r="EJ45" s="837"/>
      <c r="EK45" s="837"/>
      <c r="EL45" s="837"/>
      <c r="EM45" s="837"/>
      <c r="EN45" s="837"/>
      <c r="EO45" s="837"/>
      <c r="EP45" s="837"/>
      <c r="EQ45" s="837"/>
      <c r="ER45" s="837"/>
      <c r="ES45" s="837"/>
      <c r="ET45" s="837"/>
      <c r="EU45" s="488"/>
      <c r="EV45" s="488"/>
      <c r="EW45" s="488"/>
      <c r="EX45" s="488"/>
    </row>
    <row r="46" spans="1:154" s="19" customFormat="1" ht="30" customHeight="1">
      <c r="A46" s="189" t="str">
        <f>IF(TRIM(入力1!A80)&lt;&gt;"",入力1!A80,"")</f>
        <v/>
      </c>
      <c r="B46" s="411">
        <f>IF(TRIM(入力1!B80)&lt;&gt;"",入力1!B80,"")</f>
        <v>3</v>
      </c>
      <c r="C46" s="222">
        <v>2</v>
      </c>
      <c r="D46" s="1541" t="str">
        <f>IF(TRIM(入力1!D80)&lt;&gt;"",入力1!D80,"")</f>
        <v/>
      </c>
      <c r="E46" s="1542" t="str">
        <f>IF(TRIM(入力1!E60)&lt;&gt;"",入力1!E60,"")</f>
        <v/>
      </c>
      <c r="F46" s="1542" t="str">
        <f>IF(TRIM(入力1!F60)&lt;&gt;"",入力1!F60,"")</f>
        <v/>
      </c>
      <c r="G46" s="1542" t="str">
        <f>IF(TRIM(入力1!G60)&lt;&gt;"",入力1!G60,"")</f>
        <v/>
      </c>
      <c r="H46" s="1542" t="str">
        <f>IF(TRIM(入力1!H60)&lt;&gt;"",入力1!H60,"")</f>
        <v/>
      </c>
      <c r="I46" s="1542" t="str">
        <f>IF(TRIM(入力1!I60)&lt;&gt;"",入力1!I60,"")</f>
        <v/>
      </c>
      <c r="J46" s="1542" t="str">
        <f>IF(TRIM(入力1!J60)&lt;&gt;"",入力1!J60,"")</f>
        <v/>
      </c>
      <c r="K46" s="1542" t="str">
        <f>IF(TRIM(入力1!S60)&lt;&gt;"",入力1!S60,"")</f>
        <v/>
      </c>
      <c r="L46" s="1543" t="e">
        <f>IF(TRIM(入力1!#REF!)&lt;&gt;"",入力1!#REF!,"")</f>
        <v>#REF!</v>
      </c>
      <c r="M46" s="414" t="str">
        <f>IF(TRIM(入力1!K80)&lt;&gt;"",入力1!K80,"")</f>
        <v/>
      </c>
      <c r="N46" s="420">
        <f>IF(TRIM(入力1!L80)&lt;&gt;"",入力1!L80,"")</f>
        <v>3</v>
      </c>
      <c r="O46" s="417">
        <v>2</v>
      </c>
      <c r="P46" s="228" t="str">
        <f>IF(TRIM(入力1!Q80)&lt;&gt;"",MID(入力1!Q80,1,1),"")</f>
        <v/>
      </c>
      <c r="Q46" s="190" t="str">
        <f>IF(TRIM(入力1!Q80)&lt;&gt;"",MID(入力1!Q80,2,1),"")</f>
        <v/>
      </c>
      <c r="R46" s="232"/>
      <c r="S46" s="232"/>
      <c r="T46" s="232"/>
      <c r="U46" s="232"/>
      <c r="V46" s="232"/>
      <c r="W46" s="232"/>
      <c r="X46" s="232"/>
      <c r="Y46" s="232"/>
      <c r="Z46" s="281"/>
      <c r="AA46" s="1546"/>
      <c r="AB46" s="1547"/>
      <c r="AC46" s="1546"/>
      <c r="AD46" s="1547"/>
      <c r="AE46" s="1546"/>
      <c r="AF46" s="1547"/>
      <c r="AG46" s="1546"/>
      <c r="AH46" s="1547"/>
      <c r="AI46" s="1546"/>
      <c r="AJ46" s="1547"/>
      <c r="AK46" s="386"/>
      <c r="AL46" s="1546"/>
      <c r="AM46" s="1548"/>
      <c r="AN46" s="1546"/>
      <c r="AO46" s="1548"/>
      <c r="AP46" s="1546"/>
      <c r="AQ46" s="1548"/>
      <c r="AR46" s="1546"/>
      <c r="AS46" s="1548"/>
      <c r="AT46" s="1546"/>
      <c r="AU46" s="1548"/>
      <c r="AV46" s="336"/>
      <c r="AW46" s="236"/>
      <c r="AX46" s="236"/>
      <c r="AY46" s="236"/>
      <c r="AZ46" s="1549"/>
      <c r="BA46" s="1550"/>
      <c r="BB46" s="236"/>
      <c r="BC46" s="236"/>
      <c r="BD46" s="440">
        <f>入力1!X80</f>
        <v>0</v>
      </c>
      <c r="BE46" s="236"/>
      <c r="BF46" s="236"/>
      <c r="BG46" s="236"/>
      <c r="BH46" s="497">
        <f>入力2!AT78</f>
        <v>0</v>
      </c>
      <c r="BI46" s="765"/>
      <c r="BJ46" s="874">
        <f>入力1!O80</f>
        <v>0</v>
      </c>
      <c r="BK46" s="867" t="str">
        <f>IF(TRIM($Q46)&lt;&gt;"",IF(TRIM(INDEX(コード表!$D$3:$M$53,INT(CONCATENATE($P46,$Q46)),1))&lt;&gt;"",INDEX(コード表!$D$3:$M$53,INT(CONCATENATE($P46,$Q46)),1),""),"")</f>
        <v/>
      </c>
      <c r="BL46" s="867" t="str">
        <f>IF(TRIM($Q46)&lt;&gt;"",IF(TRIM(INDEX(コード表!$D$3:$M$53,INT(CONCATENATE($P46,$Q46)),2))&lt;&gt;"",INDEX(コード表!$D$3:$M$53,INT(CONCATENATE($P46,$Q46)),2),""),"")</f>
        <v/>
      </c>
      <c r="BM46" s="867" t="str">
        <f>IF(TRIM($Q46)&lt;&gt;"",IF(TRIM(INDEX(コード表!$D$3:$M$53,INT(CONCATENATE($P46,$Q46)),3))&lt;&gt;"",INDEX(コード表!$D$3:$M$53,INT(CONCATENATE($P46,$Q46)),3),""),"")</f>
        <v/>
      </c>
      <c r="BN46" s="867" t="str">
        <f>IF(TRIM($Q46)&lt;&gt;"",IF(TRIM(INDEX(コード表!$D$3:$M$53,INT(CONCATENATE($P46,$Q46)),4))&lt;&gt;"",INDEX(コード表!$D$3:$M$53,INT(CONCATENATE($P46,$Q46)),4),""),"")</f>
        <v/>
      </c>
      <c r="BO46" s="867" t="str">
        <f>IF(TRIM($Q46)&lt;&gt;"",IF(TRIM(INDEX(コード表!$D$3:$M$53,INT(CONCATENATE($P46,$Q46)),5))&lt;&gt;"",INDEX(コード表!$D$3:$M$53,INT(CONCATENATE($P46,$Q46)),5),""),"")</f>
        <v/>
      </c>
      <c r="BP46" s="867" t="str">
        <f>IF(TRIM($Q46)&lt;&gt;"",IF(TRIM(INDEX(コード表!$D$3:$M$53,INT(CONCATENATE($P46,$Q46)),6))&lt;&gt;"",INDEX(コード表!$D$3:$M$53,INT(CONCATENATE($P46,$Q46)),6),""),"")</f>
        <v/>
      </c>
      <c r="BQ46" s="867" t="str">
        <f>IF(TRIM($Q46)&lt;&gt;"",IF(TRIM(INDEX(コード表!$D$3:$M$53,INT(CONCATENATE($P46,$Q46)),7))&lt;&gt;"",INDEX(コード表!$D$3:$M$53,INT(CONCATENATE($P46,$Q46)),7),""),"")</f>
        <v/>
      </c>
      <c r="BR46" s="867" t="str">
        <f>IF(TRIM($Q46)&lt;&gt;"",IF(TRIM(INDEX(コード表!$D$3:$M$53,INT(CONCATENATE($P46,$Q46)),8))&lt;&gt;"",INDEX(コード表!$D$3:$M$53,INT(CONCATENATE($P46,$Q46)),8),""),"")</f>
        <v/>
      </c>
      <c r="BS46" s="867" t="str">
        <f>IF(TRIM($Q46)&lt;&gt;"",IF(TRIM(INDEX(コード表!$D$3:$M$53,INT(CONCATENATE($P46,$Q46)),9))&lt;&gt;"",INDEX(コード表!$D$3:$M$53,INT(CONCATENATE($P46,$Q46)),9),""),"")</f>
        <v/>
      </c>
      <c r="BT46" s="867" t="str">
        <f>IF(TRIM($Q46)&lt;&gt;"",IF(TRIM(INDEX(コード表!$D$3:$M$53,INT(CONCATENATE($P46,$Q46)),10))&lt;&gt;"",INDEX(コード表!$D$3:$M$53,INT(CONCATENATE($P46,$Q46)),10),""),"")</f>
        <v/>
      </c>
      <c r="BU46" s="837">
        <f>入力1!O80</f>
        <v>0</v>
      </c>
      <c r="BV46" s="869" t="s">
        <v>237</v>
      </c>
      <c r="BW46" s="835"/>
      <c r="BX46" s="875"/>
      <c r="BY46" s="837"/>
      <c r="BZ46" s="837" t="s">
        <v>794</v>
      </c>
      <c r="CA46" s="837"/>
      <c r="CB46" s="837" t="str">
        <f t="shared" si="0"/>
        <v/>
      </c>
      <c r="CC46" s="926" t="str">
        <f t="shared" si="1"/>
        <v/>
      </c>
      <c r="CD46" s="837" t="e">
        <f>SUBSTITUTE(SUBSTITUTE(VLOOKUP(CB46,コード表!$BO$2:$BP$52,2,FALSE),"（",""),"）","")</f>
        <v>#N/A</v>
      </c>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c r="DH46" s="837"/>
      <c r="DI46" s="837" t="str">
        <f>IF(入力1!Q80="","",入力1!Q80)</f>
        <v/>
      </c>
      <c r="DJ46" s="837"/>
      <c r="DK46" s="837"/>
      <c r="DL46" s="837"/>
      <c r="DM46" s="837"/>
      <c r="DN46" s="837"/>
      <c r="DO46" s="837"/>
      <c r="DP46" s="837"/>
      <c r="DQ46" s="837"/>
      <c r="DR46" s="837"/>
      <c r="DS46" s="837"/>
      <c r="DT46" s="837"/>
      <c r="DU46" s="837"/>
      <c r="DV46" s="837"/>
      <c r="DW46" s="837"/>
      <c r="DX46" s="837"/>
      <c r="DY46" s="837"/>
      <c r="DZ46" s="837"/>
      <c r="EA46" s="837"/>
      <c r="EB46" s="837"/>
      <c r="EC46" s="837"/>
      <c r="ED46" s="837"/>
      <c r="EE46" s="837"/>
      <c r="EF46" s="837"/>
      <c r="EG46" s="837"/>
      <c r="EH46" s="837"/>
      <c r="EI46" s="837"/>
      <c r="EJ46" s="837"/>
      <c r="EK46" s="837"/>
      <c r="EL46" s="837"/>
      <c r="EM46" s="837"/>
      <c r="EN46" s="837"/>
      <c r="EO46" s="837"/>
      <c r="EP46" s="837"/>
      <c r="EQ46" s="837"/>
      <c r="ER46" s="837"/>
      <c r="ES46" s="837"/>
      <c r="ET46" s="837"/>
      <c r="EU46" s="488"/>
      <c r="EV46" s="488"/>
      <c r="EW46" s="488"/>
      <c r="EX46" s="488"/>
    </row>
    <row r="47" spans="1:154" s="191" customFormat="1" ht="30" customHeight="1">
      <c r="A47" s="189" t="str">
        <f>IF(TRIM(入力1!A82)&lt;&gt;"",入力1!A82,"")</f>
        <v/>
      </c>
      <c r="B47" s="411">
        <f>IF(TRIM(入力1!B82)&lt;&gt;"",入力1!B82,"")</f>
        <v>3</v>
      </c>
      <c r="C47" s="222">
        <v>3</v>
      </c>
      <c r="D47" s="1541" t="str">
        <f>IF(TRIM(入力1!D82)&lt;&gt;"",入力1!D82,"")</f>
        <v/>
      </c>
      <c r="E47" s="1542" t="str">
        <f>IF(TRIM(入力1!E62)&lt;&gt;"",入力1!E62,"")</f>
        <v/>
      </c>
      <c r="F47" s="1542" t="str">
        <f>IF(TRIM(入力1!F62)&lt;&gt;"",入力1!F62,"")</f>
        <v/>
      </c>
      <c r="G47" s="1542" t="str">
        <f>IF(TRIM(入力1!G62)&lt;&gt;"",入力1!G62,"")</f>
        <v/>
      </c>
      <c r="H47" s="1542" t="str">
        <f>IF(TRIM(入力1!H62)&lt;&gt;"",入力1!H62,"")</f>
        <v/>
      </c>
      <c r="I47" s="1542" t="str">
        <f>IF(TRIM(入力1!I62)&lt;&gt;"",入力1!I62,"")</f>
        <v/>
      </c>
      <c r="J47" s="1542" t="str">
        <f>IF(TRIM(入力1!J62)&lt;&gt;"",入力1!J62,"")</f>
        <v/>
      </c>
      <c r="K47" s="1542" t="str">
        <f>IF(TRIM(入力1!S62)&lt;&gt;"",入力1!S62,"")</f>
        <v/>
      </c>
      <c r="L47" s="1543" t="e">
        <f>IF(TRIM(入力1!#REF!)&lt;&gt;"",入力1!#REF!,"")</f>
        <v>#REF!</v>
      </c>
      <c r="M47" s="414" t="str">
        <f>IF(TRIM(入力1!K82)&lt;&gt;"",入力1!K82,"")</f>
        <v/>
      </c>
      <c r="N47" s="420">
        <f>IF(TRIM(入力1!L82)&lt;&gt;"",入力1!L82,"")</f>
        <v>3</v>
      </c>
      <c r="O47" s="417">
        <v>3</v>
      </c>
      <c r="P47" s="228" t="str">
        <f>IF(TRIM(入力1!Q82)&lt;&gt;"",MID(入力1!Q82,1,1),"")</f>
        <v/>
      </c>
      <c r="Q47" s="190" t="str">
        <f>IF(TRIM(入力1!Q82)&lt;&gt;"",MID(入力1!Q82,2,1),"")</f>
        <v/>
      </c>
      <c r="R47" s="232"/>
      <c r="S47" s="232"/>
      <c r="T47" s="232"/>
      <c r="U47" s="232"/>
      <c r="V47" s="232"/>
      <c r="W47" s="232"/>
      <c r="X47" s="232"/>
      <c r="Y47" s="232"/>
      <c r="Z47" s="281"/>
      <c r="AA47" s="1546"/>
      <c r="AB47" s="1547"/>
      <c r="AC47" s="1546"/>
      <c r="AD47" s="1547"/>
      <c r="AE47" s="1546"/>
      <c r="AF47" s="1547"/>
      <c r="AG47" s="1546"/>
      <c r="AH47" s="1547"/>
      <c r="AI47" s="1546"/>
      <c r="AJ47" s="1547"/>
      <c r="AK47" s="386"/>
      <c r="AL47" s="1546"/>
      <c r="AM47" s="1548"/>
      <c r="AN47" s="1546"/>
      <c r="AO47" s="1548"/>
      <c r="AP47" s="1546"/>
      <c r="AQ47" s="1548"/>
      <c r="AR47" s="1546"/>
      <c r="AS47" s="1548"/>
      <c r="AT47" s="1546"/>
      <c r="AU47" s="1548"/>
      <c r="AV47" s="336"/>
      <c r="AW47" s="236"/>
      <c r="AX47" s="236"/>
      <c r="AY47" s="236"/>
      <c r="AZ47" s="1549"/>
      <c r="BA47" s="1550"/>
      <c r="BB47" s="236"/>
      <c r="BC47" s="236"/>
      <c r="BD47" s="440">
        <f>入力1!X82</f>
        <v>0</v>
      </c>
      <c r="BE47" s="236"/>
      <c r="BF47" s="236"/>
      <c r="BG47" s="236"/>
      <c r="BH47" s="497">
        <f>入力2!AT80</f>
        <v>0</v>
      </c>
      <c r="BI47" s="765"/>
      <c r="BJ47" s="874">
        <f>入力1!O82</f>
        <v>0</v>
      </c>
      <c r="BK47" s="867" t="str">
        <f>IF(TRIM($Q47)&lt;&gt;"",IF(TRIM(INDEX(コード表!$D$3:$M$53,INT(CONCATENATE($P47,$Q47)),1))&lt;&gt;"",INDEX(コード表!$D$3:$M$53,INT(CONCATENATE($P47,$Q47)),1),""),"")</f>
        <v/>
      </c>
      <c r="BL47" s="867" t="str">
        <f>IF(TRIM($Q47)&lt;&gt;"",IF(TRIM(INDEX(コード表!$D$3:$M$53,INT(CONCATENATE($P47,$Q47)),2))&lt;&gt;"",INDEX(コード表!$D$3:$M$53,INT(CONCATENATE($P47,$Q47)),2),""),"")</f>
        <v/>
      </c>
      <c r="BM47" s="867" t="str">
        <f>IF(TRIM($Q47)&lt;&gt;"",IF(TRIM(INDEX(コード表!$D$3:$M$53,INT(CONCATENATE($P47,$Q47)),3))&lt;&gt;"",INDEX(コード表!$D$3:$M$53,INT(CONCATENATE($P47,$Q47)),3),""),"")</f>
        <v/>
      </c>
      <c r="BN47" s="867" t="str">
        <f>IF(TRIM($Q47)&lt;&gt;"",IF(TRIM(INDEX(コード表!$D$3:$M$53,INT(CONCATENATE($P47,$Q47)),4))&lt;&gt;"",INDEX(コード表!$D$3:$M$53,INT(CONCATENATE($P47,$Q47)),4),""),"")</f>
        <v/>
      </c>
      <c r="BO47" s="867" t="str">
        <f>IF(TRIM($Q47)&lt;&gt;"",IF(TRIM(INDEX(コード表!$D$3:$M$53,INT(CONCATENATE($P47,$Q47)),5))&lt;&gt;"",INDEX(コード表!$D$3:$M$53,INT(CONCATENATE($P47,$Q47)),5),""),"")</f>
        <v/>
      </c>
      <c r="BP47" s="867" t="str">
        <f>IF(TRIM($Q47)&lt;&gt;"",IF(TRIM(INDEX(コード表!$D$3:$M$53,INT(CONCATENATE($P47,$Q47)),6))&lt;&gt;"",INDEX(コード表!$D$3:$M$53,INT(CONCATENATE($P47,$Q47)),6),""),"")</f>
        <v/>
      </c>
      <c r="BQ47" s="867" t="str">
        <f>IF(TRIM($Q47)&lt;&gt;"",IF(TRIM(INDEX(コード表!$D$3:$M$53,INT(CONCATENATE($P47,$Q47)),7))&lt;&gt;"",INDEX(コード表!$D$3:$M$53,INT(CONCATENATE($P47,$Q47)),7),""),"")</f>
        <v/>
      </c>
      <c r="BR47" s="867" t="str">
        <f>IF(TRIM($Q47)&lt;&gt;"",IF(TRIM(INDEX(コード表!$D$3:$M$53,INT(CONCATENATE($P47,$Q47)),8))&lt;&gt;"",INDEX(コード表!$D$3:$M$53,INT(CONCATENATE($P47,$Q47)),8),""),"")</f>
        <v/>
      </c>
      <c r="BS47" s="867" t="str">
        <f>IF(TRIM($Q47)&lt;&gt;"",IF(TRIM(INDEX(コード表!$D$3:$M$53,INT(CONCATENATE($P47,$Q47)),9))&lt;&gt;"",INDEX(コード表!$D$3:$M$53,INT(CONCATENATE($P47,$Q47)),9),""),"")</f>
        <v/>
      </c>
      <c r="BT47" s="867" t="str">
        <f>IF(TRIM($Q47)&lt;&gt;"",IF(TRIM(INDEX(コード表!$D$3:$M$53,INT(CONCATENATE($P47,$Q47)),10))&lt;&gt;"",INDEX(コード表!$D$3:$M$53,INT(CONCATENATE($P47,$Q47)),10),""),"")</f>
        <v/>
      </c>
      <c r="BU47" s="837">
        <f>入力1!O82</f>
        <v>0</v>
      </c>
      <c r="BV47" s="869" t="s">
        <v>238</v>
      </c>
      <c r="BW47" s="835"/>
      <c r="BX47" s="875"/>
      <c r="BY47" s="841"/>
      <c r="BZ47" s="841"/>
      <c r="CA47" s="841"/>
      <c r="CB47" s="837" t="str">
        <f t="shared" si="0"/>
        <v/>
      </c>
      <c r="CC47" s="926" t="str">
        <f t="shared" si="1"/>
        <v/>
      </c>
      <c r="CD47" s="837" t="e">
        <f>SUBSTITUTE(SUBSTITUTE(VLOOKUP(CB47,コード表!$BO$2:$BP$52,2,FALSE),"（",""),"）","")</f>
        <v>#N/A</v>
      </c>
      <c r="CE47" s="841"/>
      <c r="CF47" s="841"/>
      <c r="CG47" s="841"/>
      <c r="CH47" s="841"/>
      <c r="CI47" s="841"/>
      <c r="CJ47" s="841"/>
      <c r="CK47" s="841"/>
      <c r="CL47" s="841"/>
      <c r="CM47" s="841"/>
      <c r="CN47" s="841"/>
      <c r="CO47" s="841"/>
      <c r="CP47" s="841"/>
      <c r="CQ47" s="841"/>
      <c r="CR47" s="841"/>
      <c r="CS47" s="841"/>
      <c r="CT47" s="841"/>
      <c r="CU47" s="841"/>
      <c r="CV47" s="841"/>
      <c r="CW47" s="841"/>
      <c r="CX47" s="841"/>
      <c r="CY47" s="841"/>
      <c r="CZ47" s="841"/>
      <c r="DA47" s="841"/>
      <c r="DB47" s="841"/>
      <c r="DC47" s="841"/>
      <c r="DD47" s="841"/>
      <c r="DE47" s="841"/>
      <c r="DF47" s="841"/>
      <c r="DG47" s="841"/>
      <c r="DH47" s="841"/>
      <c r="DI47" s="837" t="str">
        <f>IF(入力1!Q82="","",入力1!Q82)</f>
        <v/>
      </c>
      <c r="DJ47" s="841"/>
      <c r="DK47" s="841"/>
      <c r="DL47" s="841"/>
      <c r="DM47" s="841"/>
      <c r="DN47" s="841"/>
      <c r="DO47" s="841"/>
      <c r="DP47" s="841"/>
      <c r="DQ47" s="841"/>
      <c r="DR47" s="841"/>
      <c r="DS47" s="841"/>
      <c r="DT47" s="841"/>
      <c r="DU47" s="841"/>
      <c r="DV47" s="841"/>
      <c r="DW47" s="841"/>
      <c r="DX47" s="841"/>
      <c r="DY47" s="841"/>
      <c r="DZ47" s="841"/>
      <c r="EA47" s="841"/>
      <c r="EB47" s="841"/>
      <c r="EC47" s="841"/>
      <c r="ED47" s="841"/>
      <c r="EE47" s="841"/>
      <c r="EF47" s="841"/>
      <c r="EG47" s="841"/>
      <c r="EH47" s="841"/>
      <c r="EI47" s="841"/>
      <c r="EJ47" s="841"/>
      <c r="EK47" s="841"/>
      <c r="EL47" s="841"/>
      <c r="EM47" s="841"/>
      <c r="EN47" s="841"/>
      <c r="EO47" s="841"/>
      <c r="EP47" s="841"/>
      <c r="EQ47" s="841"/>
      <c r="ER47" s="841"/>
      <c r="ES47" s="841"/>
      <c r="ET47" s="841"/>
      <c r="EU47" s="823"/>
      <c r="EV47" s="823"/>
      <c r="EW47" s="823"/>
      <c r="EX47" s="823"/>
    </row>
    <row r="48" spans="1:154" s="19" customFormat="1" ht="30" customHeight="1">
      <c r="A48" s="192" t="str">
        <f>IF(TRIM(入力1!A84)&lt;&gt;"",入力1!A84,"")</f>
        <v/>
      </c>
      <c r="B48" s="412">
        <f>IF(TRIM(入力1!B84)&lt;&gt;"",入力1!B84,"")</f>
        <v>3</v>
      </c>
      <c r="C48" s="222">
        <v>4</v>
      </c>
      <c r="D48" s="1541" t="str">
        <f>IF(TRIM(入力1!D84)&lt;&gt;"",入力1!D84,"")</f>
        <v/>
      </c>
      <c r="E48" s="1542" t="str">
        <f>IF(TRIM(入力1!E64)&lt;&gt;"",入力1!E64,"")</f>
        <v/>
      </c>
      <c r="F48" s="1542" t="str">
        <f>IF(TRIM(入力1!F64)&lt;&gt;"",入力1!F64,"")</f>
        <v/>
      </c>
      <c r="G48" s="1542" t="str">
        <f>IF(TRIM(入力1!G64)&lt;&gt;"",入力1!G64,"")</f>
        <v/>
      </c>
      <c r="H48" s="1542" t="str">
        <f>IF(TRIM(入力1!H64)&lt;&gt;"",入力1!H64,"")</f>
        <v/>
      </c>
      <c r="I48" s="1542" t="str">
        <f>IF(TRIM(入力1!I64)&lt;&gt;"",入力1!I64,"")</f>
        <v/>
      </c>
      <c r="J48" s="1542" t="str">
        <f>IF(TRIM(入力1!J64)&lt;&gt;"",入力1!J64,"")</f>
        <v/>
      </c>
      <c r="K48" s="1542" t="str">
        <f>IF(TRIM(入力1!S64)&lt;&gt;"",入力1!S64,"")</f>
        <v/>
      </c>
      <c r="L48" s="1543" t="e">
        <f>IF(TRIM(入力1!#REF!)&lt;&gt;"",入力1!#REF!,"")</f>
        <v>#REF!</v>
      </c>
      <c r="M48" s="414" t="str">
        <f>IF(TRIM(入力1!K84)&lt;&gt;"",入力1!K84,"")</f>
        <v/>
      </c>
      <c r="N48" s="420">
        <f>IF(TRIM(入力1!L84)&lt;&gt;"",入力1!L84,"")</f>
        <v>3</v>
      </c>
      <c r="O48" s="417">
        <v>4</v>
      </c>
      <c r="P48" s="229" t="str">
        <f>IF(TRIM(入力1!Q84)&lt;&gt;"",MID(入力1!Q84,1,1),"")</f>
        <v/>
      </c>
      <c r="Q48" s="230" t="str">
        <f>IF(TRIM(入力1!Q84)&lt;&gt;"",MID(入力1!Q84,2,1),"")</f>
        <v/>
      </c>
      <c r="R48" s="232"/>
      <c r="S48" s="233"/>
      <c r="T48" s="233"/>
      <c r="U48" s="233"/>
      <c r="V48" s="233"/>
      <c r="W48" s="233"/>
      <c r="X48" s="233"/>
      <c r="Y48" s="233"/>
      <c r="Z48" s="282"/>
      <c r="AA48" s="1546"/>
      <c r="AB48" s="1547"/>
      <c r="AC48" s="1546"/>
      <c r="AD48" s="1547"/>
      <c r="AE48" s="1546"/>
      <c r="AF48" s="1547"/>
      <c r="AG48" s="1546"/>
      <c r="AH48" s="1547"/>
      <c r="AI48" s="1546"/>
      <c r="AJ48" s="1547"/>
      <c r="AK48" s="386"/>
      <c r="AL48" s="1546"/>
      <c r="AM48" s="1548"/>
      <c r="AN48" s="1546"/>
      <c r="AO48" s="1548"/>
      <c r="AP48" s="1546"/>
      <c r="AQ48" s="1548"/>
      <c r="AR48" s="1546"/>
      <c r="AS48" s="1548"/>
      <c r="AT48" s="1546"/>
      <c r="AU48" s="1548"/>
      <c r="AV48" s="782"/>
      <c r="AW48" s="236"/>
      <c r="AX48" s="236"/>
      <c r="AY48" s="236"/>
      <c r="AZ48" s="1549"/>
      <c r="BA48" s="1550"/>
      <c r="BB48" s="236"/>
      <c r="BC48" s="236"/>
      <c r="BD48" s="440">
        <f>入力1!X84</f>
        <v>0</v>
      </c>
      <c r="BE48" s="236"/>
      <c r="BF48" s="236"/>
      <c r="BG48" s="236"/>
      <c r="BH48" s="497">
        <f>入力2!AT82</f>
        <v>0</v>
      </c>
      <c r="BI48" s="765"/>
      <c r="BJ48" s="874">
        <f>入力1!O84</f>
        <v>0</v>
      </c>
      <c r="BK48" s="867" t="str">
        <f>IF(TRIM($Q48)&lt;&gt;"",IF(TRIM(INDEX(コード表!$D$3:$M$53,INT(CONCATENATE($P48,$Q48)),1))&lt;&gt;"",INDEX(コード表!$D$3:$M$53,INT(CONCATENATE($P48,$Q48)),1),""),"")</f>
        <v/>
      </c>
      <c r="BL48" s="867" t="str">
        <f>IF(TRIM($Q48)&lt;&gt;"",IF(TRIM(INDEX(コード表!$D$3:$M$53,INT(CONCATENATE($P48,$Q48)),2))&lt;&gt;"",INDEX(コード表!$D$3:$M$53,INT(CONCATENATE($P48,$Q48)),2),""),"")</f>
        <v/>
      </c>
      <c r="BM48" s="867" t="str">
        <f>IF(TRIM($Q48)&lt;&gt;"",IF(TRIM(INDEX(コード表!$D$3:$M$53,INT(CONCATENATE($P48,$Q48)),3))&lt;&gt;"",INDEX(コード表!$D$3:$M$53,INT(CONCATENATE($P48,$Q48)),3),""),"")</f>
        <v/>
      </c>
      <c r="BN48" s="867" t="str">
        <f>IF(TRIM($Q48)&lt;&gt;"",IF(TRIM(INDEX(コード表!$D$3:$M$53,INT(CONCATENATE($P48,$Q48)),4))&lt;&gt;"",INDEX(コード表!$D$3:$M$53,INT(CONCATENATE($P48,$Q48)),4),""),"")</f>
        <v/>
      </c>
      <c r="BO48" s="867" t="str">
        <f>IF(TRIM($Q48)&lt;&gt;"",IF(TRIM(INDEX(コード表!$D$3:$M$53,INT(CONCATENATE($P48,$Q48)),5))&lt;&gt;"",INDEX(コード表!$D$3:$M$53,INT(CONCATENATE($P48,$Q48)),5),""),"")</f>
        <v/>
      </c>
      <c r="BP48" s="867" t="str">
        <f>IF(TRIM($Q48)&lt;&gt;"",IF(TRIM(INDEX(コード表!$D$3:$M$53,INT(CONCATENATE($P48,$Q48)),6))&lt;&gt;"",INDEX(コード表!$D$3:$M$53,INT(CONCATENATE($P48,$Q48)),6),""),"")</f>
        <v/>
      </c>
      <c r="BQ48" s="867" t="str">
        <f>IF(TRIM($Q48)&lt;&gt;"",IF(TRIM(INDEX(コード表!$D$3:$M$53,INT(CONCATENATE($P48,$Q48)),7))&lt;&gt;"",INDEX(コード表!$D$3:$M$53,INT(CONCATENATE($P48,$Q48)),7),""),"")</f>
        <v/>
      </c>
      <c r="BR48" s="867" t="str">
        <f>IF(TRIM($Q48)&lt;&gt;"",IF(TRIM(INDEX(コード表!$D$3:$M$53,INT(CONCATENATE($P48,$Q48)),8))&lt;&gt;"",INDEX(コード表!$D$3:$M$53,INT(CONCATENATE($P48,$Q48)),8),""),"")</f>
        <v/>
      </c>
      <c r="BS48" s="867" t="str">
        <f>IF(TRIM($Q48)&lt;&gt;"",IF(TRIM(INDEX(コード表!$D$3:$M$53,INT(CONCATENATE($P48,$Q48)),9))&lt;&gt;"",INDEX(コード表!$D$3:$M$53,INT(CONCATENATE($P48,$Q48)),9),""),"")</f>
        <v/>
      </c>
      <c r="BT48" s="867" t="str">
        <f>IF(TRIM($Q48)&lt;&gt;"",IF(TRIM(INDEX(コード表!$D$3:$M$53,INT(CONCATENATE($P48,$Q48)),10))&lt;&gt;"",INDEX(コード表!$D$3:$M$53,INT(CONCATENATE($P48,$Q48)),10),""),"")</f>
        <v/>
      </c>
      <c r="BU48" s="837">
        <f>入力1!O84</f>
        <v>0</v>
      </c>
      <c r="BV48" s="869" t="s">
        <v>239</v>
      </c>
      <c r="BW48" s="835"/>
      <c r="BX48" s="875"/>
      <c r="BY48" s="837"/>
      <c r="BZ48" s="837"/>
      <c r="CA48" s="837"/>
      <c r="CB48" s="837" t="str">
        <f t="shared" si="0"/>
        <v/>
      </c>
      <c r="CC48" s="926" t="str">
        <f t="shared" si="1"/>
        <v/>
      </c>
      <c r="CD48" s="837" t="e">
        <f>SUBSTITUTE(SUBSTITUTE(VLOOKUP(CB48,コード表!$BO$2:$BP$52,2,FALSE),"（",""),"）","")</f>
        <v>#N/A</v>
      </c>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c r="DH48" s="837"/>
      <c r="DI48" s="837" t="str">
        <f>IF(入力1!Q84="","",入力1!Q84)</f>
        <v/>
      </c>
      <c r="DJ48" s="837"/>
      <c r="DK48" s="837"/>
      <c r="DL48" s="837"/>
      <c r="DM48" s="837"/>
      <c r="DN48" s="837"/>
      <c r="DO48" s="837"/>
      <c r="DP48" s="837"/>
      <c r="DQ48" s="837"/>
      <c r="DR48" s="837"/>
      <c r="DS48" s="837"/>
      <c r="DT48" s="837"/>
      <c r="DU48" s="837"/>
      <c r="DV48" s="837"/>
      <c r="DW48" s="837"/>
      <c r="DX48" s="837"/>
      <c r="DY48" s="837"/>
      <c r="DZ48" s="837"/>
      <c r="EA48" s="837"/>
      <c r="EB48" s="837"/>
      <c r="EC48" s="837"/>
      <c r="ED48" s="837"/>
      <c r="EE48" s="837"/>
      <c r="EF48" s="837"/>
      <c r="EG48" s="837"/>
      <c r="EH48" s="837"/>
      <c r="EI48" s="837"/>
      <c r="EJ48" s="837"/>
      <c r="EK48" s="837"/>
      <c r="EL48" s="837"/>
      <c r="EM48" s="837"/>
      <c r="EN48" s="837"/>
      <c r="EO48" s="837"/>
      <c r="EP48" s="837"/>
      <c r="EQ48" s="837"/>
      <c r="ER48" s="837"/>
      <c r="ES48" s="837"/>
      <c r="ET48" s="837"/>
      <c r="EU48" s="488"/>
      <c r="EV48" s="488"/>
      <c r="EW48" s="488"/>
      <c r="EX48" s="488"/>
    </row>
    <row r="49" spans="1:154" s="19" customFormat="1" ht="30" customHeight="1">
      <c r="A49" s="189" t="str">
        <f>IF(TRIM(入力1!A86)&lt;&gt;"",入力1!A86,"")</f>
        <v/>
      </c>
      <c r="B49" s="411">
        <f>IF(TRIM(入力1!B86)&lt;&gt;"",入力1!B86,"")</f>
        <v>3</v>
      </c>
      <c r="C49" s="222">
        <v>5</v>
      </c>
      <c r="D49" s="1541" t="str">
        <f>IF(TRIM(入力1!D86)&lt;&gt;"",入力1!D86,"")</f>
        <v/>
      </c>
      <c r="E49" s="1542" t="str">
        <f>IF(TRIM(入力1!E66)&lt;&gt;"",入力1!E66,"")</f>
        <v/>
      </c>
      <c r="F49" s="1542" t="str">
        <f>IF(TRIM(入力1!F66)&lt;&gt;"",入力1!F66,"")</f>
        <v/>
      </c>
      <c r="G49" s="1542" t="str">
        <f>IF(TRIM(入力1!G66)&lt;&gt;"",入力1!G66,"")</f>
        <v/>
      </c>
      <c r="H49" s="1542" t="str">
        <f>IF(TRIM(入力1!H66)&lt;&gt;"",入力1!H66,"")</f>
        <v/>
      </c>
      <c r="I49" s="1542" t="str">
        <f>IF(TRIM(入力1!I66)&lt;&gt;"",入力1!I66,"")</f>
        <v/>
      </c>
      <c r="J49" s="1542" t="str">
        <f>IF(TRIM(入力1!J66)&lt;&gt;"",入力1!J66,"")</f>
        <v/>
      </c>
      <c r="K49" s="1542" t="str">
        <f>IF(TRIM(入力1!S66)&lt;&gt;"",入力1!S66,"")</f>
        <v/>
      </c>
      <c r="L49" s="1543" t="e">
        <f>IF(TRIM(入力1!#REF!)&lt;&gt;"",入力1!#REF!,"")</f>
        <v>#REF!</v>
      </c>
      <c r="M49" s="414" t="str">
        <f>IF(TRIM(入力1!K86)&lt;&gt;"",入力1!K86,"")</f>
        <v/>
      </c>
      <c r="N49" s="420">
        <f>IF(TRIM(入力1!L86)&lt;&gt;"",入力1!L86,"")</f>
        <v>3</v>
      </c>
      <c r="O49" s="417">
        <v>5</v>
      </c>
      <c r="P49" s="228" t="str">
        <f>IF(TRIM(入力1!Q86)&lt;&gt;"",MID(入力1!Q86,1,1),"")</f>
        <v/>
      </c>
      <c r="Q49" s="190" t="str">
        <f>IF(TRIM(入力1!Q86)&lt;&gt;"",MID(入力1!Q86,2,1),"")</f>
        <v/>
      </c>
      <c r="R49" s="232"/>
      <c r="S49" s="232"/>
      <c r="T49" s="232"/>
      <c r="U49" s="232"/>
      <c r="V49" s="232"/>
      <c r="W49" s="232"/>
      <c r="X49" s="232"/>
      <c r="Y49" s="232"/>
      <c r="Z49" s="281"/>
      <c r="AA49" s="1546"/>
      <c r="AB49" s="1547"/>
      <c r="AC49" s="1546"/>
      <c r="AD49" s="1547"/>
      <c r="AE49" s="1546"/>
      <c r="AF49" s="1547"/>
      <c r="AG49" s="1546"/>
      <c r="AH49" s="1547"/>
      <c r="AI49" s="1546"/>
      <c r="AJ49" s="1547"/>
      <c r="AK49" s="386"/>
      <c r="AL49" s="1546"/>
      <c r="AM49" s="1548"/>
      <c r="AN49" s="1546"/>
      <c r="AO49" s="1548"/>
      <c r="AP49" s="1546"/>
      <c r="AQ49" s="1548"/>
      <c r="AR49" s="1546"/>
      <c r="AS49" s="1548"/>
      <c r="AT49" s="1546"/>
      <c r="AU49" s="1548"/>
      <c r="AV49" s="336"/>
      <c r="AW49" s="236"/>
      <c r="AX49" s="236"/>
      <c r="AY49" s="236"/>
      <c r="AZ49" s="1549"/>
      <c r="BA49" s="1550"/>
      <c r="BB49" s="236"/>
      <c r="BC49" s="236"/>
      <c r="BD49" s="440">
        <f>入力1!X86</f>
        <v>0</v>
      </c>
      <c r="BE49" s="236"/>
      <c r="BF49" s="236"/>
      <c r="BG49" s="236"/>
      <c r="BH49" s="497">
        <f>入力2!AT84</f>
        <v>0</v>
      </c>
      <c r="BI49" s="765"/>
      <c r="BJ49" s="874">
        <f>入力1!O86</f>
        <v>0</v>
      </c>
      <c r="BK49" s="867" t="str">
        <f>IF(TRIM($Q49)&lt;&gt;"",IF(TRIM(INDEX(コード表!$D$3:$M$53,INT(CONCATENATE($P49,$Q49)),1))&lt;&gt;"",INDEX(コード表!$D$3:$M$53,INT(CONCATENATE($P49,$Q49)),1),""),"")</f>
        <v/>
      </c>
      <c r="BL49" s="867" t="str">
        <f>IF(TRIM($Q49)&lt;&gt;"",IF(TRIM(INDEX(コード表!$D$3:$M$53,INT(CONCATENATE($P49,$Q49)),2))&lt;&gt;"",INDEX(コード表!$D$3:$M$53,INT(CONCATENATE($P49,$Q49)),2),""),"")</f>
        <v/>
      </c>
      <c r="BM49" s="867" t="str">
        <f>IF(TRIM($Q49)&lt;&gt;"",IF(TRIM(INDEX(コード表!$D$3:$M$53,INT(CONCATENATE($P49,$Q49)),3))&lt;&gt;"",INDEX(コード表!$D$3:$M$53,INT(CONCATENATE($P49,$Q49)),3),""),"")</f>
        <v/>
      </c>
      <c r="BN49" s="867" t="str">
        <f>IF(TRIM($Q49)&lt;&gt;"",IF(TRIM(INDEX(コード表!$D$3:$M$53,INT(CONCATENATE($P49,$Q49)),4))&lt;&gt;"",INDEX(コード表!$D$3:$M$53,INT(CONCATENATE($P49,$Q49)),4),""),"")</f>
        <v/>
      </c>
      <c r="BO49" s="867" t="str">
        <f>IF(TRIM($Q49)&lt;&gt;"",IF(TRIM(INDEX(コード表!$D$3:$M$53,INT(CONCATENATE($P49,$Q49)),5))&lt;&gt;"",INDEX(コード表!$D$3:$M$53,INT(CONCATENATE($P49,$Q49)),5),""),"")</f>
        <v/>
      </c>
      <c r="BP49" s="867" t="str">
        <f>IF(TRIM($Q49)&lt;&gt;"",IF(TRIM(INDEX(コード表!$D$3:$M$53,INT(CONCATENATE($P49,$Q49)),6))&lt;&gt;"",INDEX(コード表!$D$3:$M$53,INT(CONCATENATE($P49,$Q49)),6),""),"")</f>
        <v/>
      </c>
      <c r="BQ49" s="867" t="str">
        <f>IF(TRIM($Q49)&lt;&gt;"",IF(TRIM(INDEX(コード表!$D$3:$M$53,INT(CONCATENATE($P49,$Q49)),7))&lt;&gt;"",INDEX(コード表!$D$3:$M$53,INT(CONCATENATE($P49,$Q49)),7),""),"")</f>
        <v/>
      </c>
      <c r="BR49" s="867" t="str">
        <f>IF(TRIM($Q49)&lt;&gt;"",IF(TRIM(INDEX(コード表!$D$3:$M$53,INT(CONCATENATE($P49,$Q49)),8))&lt;&gt;"",INDEX(コード表!$D$3:$M$53,INT(CONCATENATE($P49,$Q49)),8),""),"")</f>
        <v/>
      </c>
      <c r="BS49" s="867" t="str">
        <f>IF(TRIM($Q49)&lt;&gt;"",IF(TRIM(INDEX(コード表!$D$3:$M$53,INT(CONCATENATE($P49,$Q49)),9))&lt;&gt;"",INDEX(コード表!$D$3:$M$53,INT(CONCATENATE($P49,$Q49)),9),""),"")</f>
        <v/>
      </c>
      <c r="BT49" s="867" t="str">
        <f>IF(TRIM($Q49)&lt;&gt;"",IF(TRIM(INDEX(コード表!$D$3:$M$53,INT(CONCATENATE($P49,$Q49)),10))&lt;&gt;"",INDEX(コード表!$D$3:$M$53,INT(CONCATENATE($P49,$Q49)),10),""),"")</f>
        <v/>
      </c>
      <c r="BU49" s="837">
        <f>入力1!O86</f>
        <v>0</v>
      </c>
      <c r="BV49" s="869" t="s">
        <v>240</v>
      </c>
      <c r="BW49" s="835"/>
      <c r="BX49" s="875"/>
      <c r="BY49" s="837"/>
      <c r="BZ49" s="837"/>
      <c r="CA49" s="837"/>
      <c r="CB49" s="837" t="str">
        <f t="shared" si="0"/>
        <v/>
      </c>
      <c r="CC49" s="926" t="str">
        <f t="shared" si="1"/>
        <v/>
      </c>
      <c r="CD49" s="837" t="e">
        <f>SUBSTITUTE(SUBSTITUTE(VLOOKUP(CB49,コード表!$BO$2:$BP$52,2,FALSE),"（",""),"）","")</f>
        <v>#N/A</v>
      </c>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c r="DH49" s="837"/>
      <c r="DI49" s="837" t="str">
        <f>IF(入力1!Q86="","",入力1!Q86)</f>
        <v/>
      </c>
      <c r="DJ49" s="837"/>
      <c r="DK49" s="837"/>
      <c r="DL49" s="837"/>
      <c r="DM49" s="837"/>
      <c r="DN49" s="837"/>
      <c r="DO49" s="837"/>
      <c r="DP49" s="837"/>
      <c r="DQ49" s="837"/>
      <c r="DR49" s="837"/>
      <c r="DS49" s="837"/>
      <c r="DT49" s="837"/>
      <c r="DU49" s="837"/>
      <c r="DV49" s="837"/>
      <c r="DW49" s="837"/>
      <c r="DX49" s="837"/>
      <c r="DY49" s="837"/>
      <c r="DZ49" s="837"/>
      <c r="EA49" s="837"/>
      <c r="EB49" s="837"/>
      <c r="EC49" s="837"/>
      <c r="ED49" s="837"/>
      <c r="EE49" s="837"/>
      <c r="EF49" s="837"/>
      <c r="EG49" s="837"/>
      <c r="EH49" s="837"/>
      <c r="EI49" s="837"/>
      <c r="EJ49" s="837"/>
      <c r="EK49" s="837"/>
      <c r="EL49" s="837"/>
      <c r="EM49" s="837"/>
      <c r="EN49" s="837"/>
      <c r="EO49" s="837"/>
      <c r="EP49" s="837"/>
      <c r="EQ49" s="837"/>
      <c r="ER49" s="837"/>
      <c r="ES49" s="837"/>
      <c r="ET49" s="837"/>
      <c r="EU49" s="488"/>
      <c r="EV49" s="488"/>
      <c r="EW49" s="488"/>
      <c r="EX49" s="488"/>
    </row>
    <row r="50" spans="1:154" s="19" customFormat="1" ht="30" customHeight="1">
      <c r="A50" s="189" t="str">
        <f>IF(TRIM(入力1!A88)&lt;&gt;"",入力1!A88,"")</f>
        <v/>
      </c>
      <c r="B50" s="411">
        <f>IF(TRIM(入力1!B88)&lt;&gt;"",入力1!B88,"")</f>
        <v>3</v>
      </c>
      <c r="C50" s="222">
        <v>6</v>
      </c>
      <c r="D50" s="1541" t="str">
        <f>IF(TRIM(入力1!D88)&lt;&gt;"",入力1!D88,"")</f>
        <v/>
      </c>
      <c r="E50" s="1542" t="str">
        <f>IF(TRIM(入力1!E68)&lt;&gt;"",入力1!E68,"")</f>
        <v/>
      </c>
      <c r="F50" s="1542" t="str">
        <f>IF(TRIM(入力1!F68)&lt;&gt;"",入力1!F68,"")</f>
        <v/>
      </c>
      <c r="G50" s="1542" t="str">
        <f>IF(TRIM(入力1!G68)&lt;&gt;"",入力1!G68,"")</f>
        <v/>
      </c>
      <c r="H50" s="1542" t="str">
        <f>IF(TRIM(入力1!H68)&lt;&gt;"",入力1!H68,"")</f>
        <v/>
      </c>
      <c r="I50" s="1542" t="str">
        <f>IF(TRIM(入力1!I68)&lt;&gt;"",入力1!I68,"")</f>
        <v/>
      </c>
      <c r="J50" s="1542" t="str">
        <f>IF(TRIM(入力1!J68)&lt;&gt;"",入力1!J68,"")</f>
        <v/>
      </c>
      <c r="K50" s="1542" t="str">
        <f>IF(TRIM(入力1!S68)&lt;&gt;"",入力1!S68,"")</f>
        <v/>
      </c>
      <c r="L50" s="1543" t="e">
        <f>IF(TRIM(入力1!#REF!)&lt;&gt;"",入力1!#REF!,"")</f>
        <v>#REF!</v>
      </c>
      <c r="M50" s="414" t="str">
        <f>IF(TRIM(入力1!K88)&lt;&gt;"",入力1!K88,"")</f>
        <v/>
      </c>
      <c r="N50" s="420">
        <f>IF(TRIM(入力1!L88)&lt;&gt;"",入力1!L88,"")</f>
        <v>3</v>
      </c>
      <c r="O50" s="417">
        <v>6</v>
      </c>
      <c r="P50" s="228" t="str">
        <f>IF(TRIM(入力1!Q88)&lt;&gt;"",MID(入力1!Q88,1,1),"")</f>
        <v/>
      </c>
      <c r="Q50" s="190" t="str">
        <f>IF(TRIM(入力1!Q88)&lt;&gt;"",MID(入力1!Q88,2,1),"")</f>
        <v/>
      </c>
      <c r="R50" s="232"/>
      <c r="S50" s="232"/>
      <c r="T50" s="232"/>
      <c r="U50" s="232"/>
      <c r="V50" s="232"/>
      <c r="W50" s="232"/>
      <c r="X50" s="232"/>
      <c r="Y50" s="232"/>
      <c r="Z50" s="281"/>
      <c r="AA50" s="1546"/>
      <c r="AB50" s="1547"/>
      <c r="AC50" s="1546"/>
      <c r="AD50" s="1547"/>
      <c r="AE50" s="1546"/>
      <c r="AF50" s="1547"/>
      <c r="AG50" s="1546"/>
      <c r="AH50" s="1547"/>
      <c r="AI50" s="1546"/>
      <c r="AJ50" s="1547"/>
      <c r="AK50" s="386"/>
      <c r="AL50" s="1546"/>
      <c r="AM50" s="1548"/>
      <c r="AN50" s="1546"/>
      <c r="AO50" s="1548"/>
      <c r="AP50" s="1546"/>
      <c r="AQ50" s="1548"/>
      <c r="AR50" s="1546"/>
      <c r="AS50" s="1548"/>
      <c r="AT50" s="1546"/>
      <c r="AU50" s="1548"/>
      <c r="AV50" s="336"/>
      <c r="AW50" s="236"/>
      <c r="AX50" s="236"/>
      <c r="AY50" s="236"/>
      <c r="AZ50" s="1549"/>
      <c r="BA50" s="1550"/>
      <c r="BB50" s="236"/>
      <c r="BC50" s="236"/>
      <c r="BD50" s="440">
        <f>入力1!X88</f>
        <v>0</v>
      </c>
      <c r="BE50" s="236"/>
      <c r="BF50" s="236"/>
      <c r="BG50" s="236"/>
      <c r="BH50" s="497">
        <f>入力2!AT86</f>
        <v>0</v>
      </c>
      <c r="BI50" s="765"/>
      <c r="BJ50" s="874">
        <f>入力1!O88</f>
        <v>0</v>
      </c>
      <c r="BK50" s="867" t="str">
        <f>IF(TRIM($Q50)&lt;&gt;"",IF(TRIM(INDEX(コード表!$D$3:$M$53,INT(CONCATENATE($P50,$Q50)),1))&lt;&gt;"",INDEX(コード表!$D$3:$M$53,INT(CONCATENATE($P50,$Q50)),1),""),"")</f>
        <v/>
      </c>
      <c r="BL50" s="867" t="str">
        <f>IF(TRIM($Q50)&lt;&gt;"",IF(TRIM(INDEX(コード表!$D$3:$M$53,INT(CONCATENATE($P50,$Q50)),2))&lt;&gt;"",INDEX(コード表!$D$3:$M$53,INT(CONCATENATE($P50,$Q50)),2),""),"")</f>
        <v/>
      </c>
      <c r="BM50" s="867" t="str">
        <f>IF(TRIM($Q50)&lt;&gt;"",IF(TRIM(INDEX(コード表!$D$3:$M$53,INT(CONCATENATE($P50,$Q50)),3))&lt;&gt;"",INDEX(コード表!$D$3:$M$53,INT(CONCATENATE($P50,$Q50)),3),""),"")</f>
        <v/>
      </c>
      <c r="BN50" s="867" t="str">
        <f>IF(TRIM($Q50)&lt;&gt;"",IF(TRIM(INDEX(コード表!$D$3:$M$53,INT(CONCATENATE($P50,$Q50)),4))&lt;&gt;"",INDEX(コード表!$D$3:$M$53,INT(CONCATENATE($P50,$Q50)),4),""),"")</f>
        <v/>
      </c>
      <c r="BO50" s="867" t="str">
        <f>IF(TRIM($Q50)&lt;&gt;"",IF(TRIM(INDEX(コード表!$D$3:$M$53,INT(CONCATENATE($P50,$Q50)),5))&lt;&gt;"",INDEX(コード表!$D$3:$M$53,INT(CONCATENATE($P50,$Q50)),5),""),"")</f>
        <v/>
      </c>
      <c r="BP50" s="867" t="str">
        <f>IF(TRIM($Q50)&lt;&gt;"",IF(TRIM(INDEX(コード表!$D$3:$M$53,INT(CONCATENATE($P50,$Q50)),6))&lt;&gt;"",INDEX(コード表!$D$3:$M$53,INT(CONCATENATE($P50,$Q50)),6),""),"")</f>
        <v/>
      </c>
      <c r="BQ50" s="867" t="str">
        <f>IF(TRIM($Q50)&lt;&gt;"",IF(TRIM(INDEX(コード表!$D$3:$M$53,INT(CONCATENATE($P50,$Q50)),7))&lt;&gt;"",INDEX(コード表!$D$3:$M$53,INT(CONCATENATE($P50,$Q50)),7),""),"")</f>
        <v/>
      </c>
      <c r="BR50" s="867" t="str">
        <f>IF(TRIM($Q50)&lt;&gt;"",IF(TRIM(INDEX(コード表!$D$3:$M$53,INT(CONCATENATE($P50,$Q50)),8))&lt;&gt;"",INDEX(コード表!$D$3:$M$53,INT(CONCATENATE($P50,$Q50)),8),""),"")</f>
        <v/>
      </c>
      <c r="BS50" s="867" t="str">
        <f>IF(TRIM($Q50)&lt;&gt;"",IF(TRIM(INDEX(コード表!$D$3:$M$53,INT(CONCATENATE($P50,$Q50)),9))&lt;&gt;"",INDEX(コード表!$D$3:$M$53,INT(CONCATENATE($P50,$Q50)),9),""),"")</f>
        <v/>
      </c>
      <c r="BT50" s="867" t="str">
        <f>IF(TRIM($Q50)&lt;&gt;"",IF(TRIM(INDEX(コード表!$D$3:$M$53,INT(CONCATENATE($P50,$Q50)),10))&lt;&gt;"",INDEX(コード表!$D$3:$M$53,INT(CONCATENATE($P50,$Q50)),10),""),"")</f>
        <v/>
      </c>
      <c r="BU50" s="837">
        <f>入力1!O88</f>
        <v>0</v>
      </c>
      <c r="BV50" s="869" t="s">
        <v>241</v>
      </c>
      <c r="BW50" s="835"/>
      <c r="BX50" s="875"/>
      <c r="BY50" s="837"/>
      <c r="BZ50" s="837"/>
      <c r="CA50" s="837"/>
      <c r="CB50" s="837" t="str">
        <f t="shared" si="0"/>
        <v/>
      </c>
      <c r="CC50" s="926" t="str">
        <f t="shared" si="1"/>
        <v/>
      </c>
      <c r="CD50" s="837" t="e">
        <f>SUBSTITUTE(SUBSTITUTE(VLOOKUP(CB50,コード表!$BO$2:$BP$52,2,FALSE),"（",""),"）","")</f>
        <v>#N/A</v>
      </c>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c r="DH50" s="837"/>
      <c r="DI50" s="837" t="str">
        <f>IF(入力1!Q88="","",入力1!Q88)</f>
        <v/>
      </c>
      <c r="DJ50" s="837"/>
      <c r="DK50" s="837"/>
      <c r="DL50" s="837"/>
      <c r="DM50" s="837"/>
      <c r="DN50" s="837"/>
      <c r="DO50" s="837"/>
      <c r="DP50" s="837"/>
      <c r="DQ50" s="837"/>
      <c r="DR50" s="837"/>
      <c r="DS50" s="837"/>
      <c r="DT50" s="837"/>
      <c r="DU50" s="837"/>
      <c r="DV50" s="837"/>
      <c r="DW50" s="837"/>
      <c r="DX50" s="837"/>
      <c r="DY50" s="837"/>
      <c r="DZ50" s="837"/>
      <c r="EA50" s="837"/>
      <c r="EB50" s="837"/>
      <c r="EC50" s="837"/>
      <c r="ED50" s="837"/>
      <c r="EE50" s="837"/>
      <c r="EF50" s="837"/>
      <c r="EG50" s="837"/>
      <c r="EH50" s="837"/>
      <c r="EI50" s="837"/>
      <c r="EJ50" s="837"/>
      <c r="EK50" s="837"/>
      <c r="EL50" s="837"/>
      <c r="EM50" s="837"/>
      <c r="EN50" s="837"/>
      <c r="EO50" s="837"/>
      <c r="EP50" s="837"/>
      <c r="EQ50" s="837"/>
      <c r="ER50" s="837"/>
      <c r="ES50" s="837"/>
      <c r="ET50" s="837"/>
      <c r="EU50" s="488"/>
      <c r="EV50" s="488"/>
      <c r="EW50" s="488"/>
      <c r="EX50" s="488"/>
    </row>
    <row r="51" spans="1:154" s="191" customFormat="1" ht="30" customHeight="1">
      <c r="A51" s="189" t="str">
        <f>IF(TRIM(入力1!A90)&lt;&gt;"",入力1!A90,"")</f>
        <v/>
      </c>
      <c r="B51" s="411">
        <f>IF(TRIM(入力1!B90)&lt;&gt;"",入力1!B90,"")</f>
        <v>3</v>
      </c>
      <c r="C51" s="222">
        <v>7</v>
      </c>
      <c r="D51" s="1541" t="str">
        <f>IF(TRIM(入力1!D90)&lt;&gt;"",入力1!D90,"")</f>
        <v/>
      </c>
      <c r="E51" s="1542" t="str">
        <f>IF(TRIM(入力1!E70)&lt;&gt;"",入力1!E70,"")</f>
        <v/>
      </c>
      <c r="F51" s="1542" t="str">
        <f>IF(TRIM(入力1!F70)&lt;&gt;"",入力1!F70,"")</f>
        <v/>
      </c>
      <c r="G51" s="1542" t="str">
        <f>IF(TRIM(入力1!G70)&lt;&gt;"",入力1!G70,"")</f>
        <v/>
      </c>
      <c r="H51" s="1542" t="str">
        <f>IF(TRIM(入力1!H70)&lt;&gt;"",入力1!H70,"")</f>
        <v/>
      </c>
      <c r="I51" s="1542" t="str">
        <f>IF(TRIM(入力1!I70)&lt;&gt;"",入力1!I70,"")</f>
        <v/>
      </c>
      <c r="J51" s="1542" t="str">
        <f>IF(TRIM(入力1!J70)&lt;&gt;"",入力1!J70,"")</f>
        <v/>
      </c>
      <c r="K51" s="1542" t="str">
        <f>IF(TRIM(入力1!S70)&lt;&gt;"",入力1!S70,"")</f>
        <v/>
      </c>
      <c r="L51" s="1543" t="e">
        <f>IF(TRIM(入力1!#REF!)&lt;&gt;"",入力1!#REF!,"")</f>
        <v>#REF!</v>
      </c>
      <c r="M51" s="414" t="str">
        <f>IF(TRIM(入力1!K90)&lt;&gt;"",入力1!K90,"")</f>
        <v/>
      </c>
      <c r="N51" s="420">
        <f>IF(TRIM(入力1!L90)&lt;&gt;"",入力1!L90,"")</f>
        <v>3</v>
      </c>
      <c r="O51" s="417">
        <v>7</v>
      </c>
      <c r="P51" s="228" t="str">
        <f>IF(TRIM(入力1!Q90)&lt;&gt;"",MID(入力1!Q90,1,1),"")</f>
        <v/>
      </c>
      <c r="Q51" s="190" t="str">
        <f>IF(TRIM(入力1!Q90)&lt;&gt;"",MID(入力1!Q90,2,1),"")</f>
        <v/>
      </c>
      <c r="R51" s="232"/>
      <c r="S51" s="232"/>
      <c r="T51" s="232"/>
      <c r="U51" s="232"/>
      <c r="V51" s="232"/>
      <c r="W51" s="232"/>
      <c r="X51" s="232"/>
      <c r="Y51" s="232"/>
      <c r="Z51" s="281"/>
      <c r="AA51" s="1546"/>
      <c r="AB51" s="1547"/>
      <c r="AC51" s="1546"/>
      <c r="AD51" s="1547"/>
      <c r="AE51" s="1546"/>
      <c r="AF51" s="1547"/>
      <c r="AG51" s="1546"/>
      <c r="AH51" s="1547"/>
      <c r="AI51" s="1546"/>
      <c r="AJ51" s="1547"/>
      <c r="AK51" s="386"/>
      <c r="AL51" s="1546"/>
      <c r="AM51" s="1548"/>
      <c r="AN51" s="1546"/>
      <c r="AO51" s="1548"/>
      <c r="AP51" s="1546"/>
      <c r="AQ51" s="1548"/>
      <c r="AR51" s="1546"/>
      <c r="AS51" s="1548"/>
      <c r="AT51" s="1546"/>
      <c r="AU51" s="1548"/>
      <c r="AV51" s="336"/>
      <c r="AW51" s="236"/>
      <c r="AX51" s="236"/>
      <c r="AY51" s="236"/>
      <c r="AZ51" s="1549"/>
      <c r="BA51" s="1550"/>
      <c r="BB51" s="236"/>
      <c r="BC51" s="236"/>
      <c r="BD51" s="440">
        <f>入力1!X90</f>
        <v>0</v>
      </c>
      <c r="BE51" s="236"/>
      <c r="BF51" s="236"/>
      <c r="BG51" s="236"/>
      <c r="BH51" s="497">
        <f>入力2!AT88</f>
        <v>0</v>
      </c>
      <c r="BI51" s="765"/>
      <c r="BJ51" s="874">
        <f>入力1!O90</f>
        <v>0</v>
      </c>
      <c r="BK51" s="867" t="str">
        <f>IF(TRIM($Q51)&lt;&gt;"",IF(TRIM(INDEX(コード表!$D$3:$M$53,INT(CONCATENATE($P51,$Q51)),1))&lt;&gt;"",INDEX(コード表!$D$3:$M$53,INT(CONCATENATE($P51,$Q51)),1),""),"")</f>
        <v/>
      </c>
      <c r="BL51" s="867" t="str">
        <f>IF(TRIM($Q51)&lt;&gt;"",IF(TRIM(INDEX(コード表!$D$3:$M$53,INT(CONCATENATE($P51,$Q51)),2))&lt;&gt;"",INDEX(コード表!$D$3:$M$53,INT(CONCATENATE($P51,$Q51)),2),""),"")</f>
        <v/>
      </c>
      <c r="BM51" s="867" t="str">
        <f>IF(TRIM($Q51)&lt;&gt;"",IF(TRIM(INDEX(コード表!$D$3:$M$53,INT(CONCATENATE($P51,$Q51)),3))&lt;&gt;"",INDEX(コード表!$D$3:$M$53,INT(CONCATENATE($P51,$Q51)),3),""),"")</f>
        <v/>
      </c>
      <c r="BN51" s="867" t="str">
        <f>IF(TRIM($Q51)&lt;&gt;"",IF(TRIM(INDEX(コード表!$D$3:$M$53,INT(CONCATENATE($P51,$Q51)),4))&lt;&gt;"",INDEX(コード表!$D$3:$M$53,INT(CONCATENATE($P51,$Q51)),4),""),"")</f>
        <v/>
      </c>
      <c r="BO51" s="867" t="str">
        <f>IF(TRIM($Q51)&lt;&gt;"",IF(TRIM(INDEX(コード表!$D$3:$M$53,INT(CONCATENATE($P51,$Q51)),5))&lt;&gt;"",INDEX(コード表!$D$3:$M$53,INT(CONCATENATE($P51,$Q51)),5),""),"")</f>
        <v/>
      </c>
      <c r="BP51" s="867" t="str">
        <f>IF(TRIM($Q51)&lt;&gt;"",IF(TRIM(INDEX(コード表!$D$3:$M$53,INT(CONCATENATE($P51,$Q51)),6))&lt;&gt;"",INDEX(コード表!$D$3:$M$53,INT(CONCATENATE($P51,$Q51)),6),""),"")</f>
        <v/>
      </c>
      <c r="BQ51" s="867" t="str">
        <f>IF(TRIM($Q51)&lt;&gt;"",IF(TRIM(INDEX(コード表!$D$3:$M$53,INT(CONCATENATE($P51,$Q51)),7))&lt;&gt;"",INDEX(コード表!$D$3:$M$53,INT(CONCATENATE($P51,$Q51)),7),""),"")</f>
        <v/>
      </c>
      <c r="BR51" s="867" t="str">
        <f>IF(TRIM($Q51)&lt;&gt;"",IF(TRIM(INDEX(コード表!$D$3:$M$53,INT(CONCATENATE($P51,$Q51)),8))&lt;&gt;"",INDEX(コード表!$D$3:$M$53,INT(CONCATENATE($P51,$Q51)),8),""),"")</f>
        <v/>
      </c>
      <c r="BS51" s="867" t="str">
        <f>IF(TRIM($Q51)&lt;&gt;"",IF(TRIM(INDEX(コード表!$D$3:$M$53,INT(CONCATENATE($P51,$Q51)),9))&lt;&gt;"",INDEX(コード表!$D$3:$M$53,INT(CONCATENATE($P51,$Q51)),9),""),"")</f>
        <v/>
      </c>
      <c r="BT51" s="867" t="str">
        <f>IF(TRIM($Q51)&lt;&gt;"",IF(TRIM(INDEX(コード表!$D$3:$M$53,INT(CONCATENATE($P51,$Q51)),10))&lt;&gt;"",INDEX(コード表!$D$3:$M$53,INT(CONCATENATE($P51,$Q51)),10),""),"")</f>
        <v/>
      </c>
      <c r="BU51" s="837">
        <f>入力1!O90</f>
        <v>0</v>
      </c>
      <c r="BV51" s="869" t="s">
        <v>242</v>
      </c>
      <c r="BW51" s="835"/>
      <c r="BX51" s="875"/>
      <c r="BY51" s="841"/>
      <c r="BZ51" s="841"/>
      <c r="CA51" s="841"/>
      <c r="CB51" s="837" t="str">
        <f t="shared" si="0"/>
        <v/>
      </c>
      <c r="CC51" s="926" t="str">
        <f t="shared" si="1"/>
        <v/>
      </c>
      <c r="CD51" s="837" t="e">
        <f>SUBSTITUTE(SUBSTITUTE(VLOOKUP(CB51,コード表!$BO$2:$BP$52,2,FALSE),"（",""),"）","")</f>
        <v>#N/A</v>
      </c>
      <c r="CE51" s="841"/>
      <c r="CF51" s="841"/>
      <c r="CG51" s="841"/>
      <c r="CH51" s="841"/>
      <c r="CI51" s="841"/>
      <c r="CJ51" s="841"/>
      <c r="CK51" s="841"/>
      <c r="CL51" s="841"/>
      <c r="CM51" s="841"/>
      <c r="CN51" s="841"/>
      <c r="CO51" s="841"/>
      <c r="CP51" s="841"/>
      <c r="CQ51" s="841"/>
      <c r="CR51" s="841"/>
      <c r="CS51" s="841"/>
      <c r="CT51" s="841"/>
      <c r="CU51" s="841"/>
      <c r="CV51" s="841"/>
      <c r="CW51" s="841"/>
      <c r="CX51" s="841"/>
      <c r="CY51" s="841"/>
      <c r="CZ51" s="841"/>
      <c r="DA51" s="841"/>
      <c r="DB51" s="841"/>
      <c r="DC51" s="841"/>
      <c r="DD51" s="841"/>
      <c r="DE51" s="841"/>
      <c r="DF51" s="841"/>
      <c r="DG51" s="841"/>
      <c r="DH51" s="841"/>
      <c r="DI51" s="837" t="str">
        <f>IF(入力1!Q90="","",入力1!Q90)</f>
        <v/>
      </c>
      <c r="DJ51" s="841"/>
      <c r="DK51" s="841"/>
      <c r="DL51" s="841"/>
      <c r="DM51" s="841"/>
      <c r="DN51" s="841"/>
      <c r="DO51" s="841"/>
      <c r="DP51" s="841"/>
      <c r="DQ51" s="841"/>
      <c r="DR51" s="841"/>
      <c r="DS51" s="841"/>
      <c r="DT51" s="841"/>
      <c r="DU51" s="841"/>
      <c r="DV51" s="841"/>
      <c r="DW51" s="841"/>
      <c r="DX51" s="841"/>
      <c r="DY51" s="841"/>
      <c r="DZ51" s="841"/>
      <c r="EA51" s="841"/>
      <c r="EB51" s="841"/>
      <c r="EC51" s="841"/>
      <c r="ED51" s="841"/>
      <c r="EE51" s="841"/>
      <c r="EF51" s="841"/>
      <c r="EG51" s="841"/>
      <c r="EH51" s="841"/>
      <c r="EI51" s="841"/>
      <c r="EJ51" s="841"/>
      <c r="EK51" s="841"/>
      <c r="EL51" s="841"/>
      <c r="EM51" s="841"/>
      <c r="EN51" s="841"/>
      <c r="EO51" s="841"/>
      <c r="EP51" s="841"/>
      <c r="EQ51" s="841"/>
      <c r="ER51" s="841"/>
      <c r="ES51" s="841"/>
      <c r="ET51" s="841"/>
      <c r="EU51" s="823"/>
      <c r="EV51" s="823"/>
      <c r="EW51" s="823"/>
      <c r="EX51" s="823"/>
    </row>
    <row r="52" spans="1:154" s="19" customFormat="1" ht="30" customHeight="1">
      <c r="A52" s="189" t="str">
        <f>IF(TRIM(入力1!A92)&lt;&gt;"",入力1!A92,"")</f>
        <v/>
      </c>
      <c r="B52" s="411">
        <f>IF(TRIM(入力1!B92)&lt;&gt;"",入力1!B92,"")</f>
        <v>3</v>
      </c>
      <c r="C52" s="222">
        <v>8</v>
      </c>
      <c r="D52" s="1541" t="str">
        <f>IF(TRIM(入力1!D92)&lt;&gt;"",入力1!D92,"")</f>
        <v/>
      </c>
      <c r="E52" s="1542" t="str">
        <f>IF(TRIM(入力1!E72)&lt;&gt;"",入力1!E72,"")</f>
        <v/>
      </c>
      <c r="F52" s="1542" t="str">
        <f>IF(TRIM(入力1!F72)&lt;&gt;"",入力1!F72,"")</f>
        <v/>
      </c>
      <c r="G52" s="1542" t="str">
        <f>IF(TRIM(入力1!G72)&lt;&gt;"",入力1!G72,"")</f>
        <v/>
      </c>
      <c r="H52" s="1542" t="str">
        <f>IF(TRIM(入力1!H72)&lt;&gt;"",入力1!H72,"")</f>
        <v/>
      </c>
      <c r="I52" s="1542" t="str">
        <f>IF(TRIM(入力1!I72)&lt;&gt;"",入力1!I72,"")</f>
        <v/>
      </c>
      <c r="J52" s="1542" t="str">
        <f>IF(TRIM(入力1!J72)&lt;&gt;"",入力1!J72,"")</f>
        <v/>
      </c>
      <c r="K52" s="1542" t="str">
        <f>IF(TRIM(入力1!S72)&lt;&gt;"",入力1!S72,"")</f>
        <v/>
      </c>
      <c r="L52" s="1543" t="e">
        <f>IF(TRIM(入力1!#REF!)&lt;&gt;"",入力1!#REF!,"")</f>
        <v>#REF!</v>
      </c>
      <c r="M52" s="414" t="str">
        <f>IF(TRIM(入力1!K92)&lt;&gt;"",入力1!K92,"")</f>
        <v/>
      </c>
      <c r="N52" s="420">
        <f>IF(TRIM(入力1!L92)&lt;&gt;"",入力1!L92,"")</f>
        <v>3</v>
      </c>
      <c r="O52" s="417">
        <v>8</v>
      </c>
      <c r="P52" s="228" t="str">
        <f>IF(TRIM(入力1!Q92)&lt;&gt;"",MID(入力1!Q92,1,1),"")</f>
        <v/>
      </c>
      <c r="Q52" s="190" t="str">
        <f>IF(TRIM(入力1!Q92)&lt;&gt;"",MID(入力1!Q92,2,1),"")</f>
        <v/>
      </c>
      <c r="R52" s="232"/>
      <c r="S52" s="232"/>
      <c r="T52" s="232"/>
      <c r="U52" s="232"/>
      <c r="V52" s="232"/>
      <c r="W52" s="232"/>
      <c r="X52" s="232"/>
      <c r="Y52" s="232"/>
      <c r="Z52" s="281"/>
      <c r="AA52" s="1546"/>
      <c r="AB52" s="1547"/>
      <c r="AC52" s="1546"/>
      <c r="AD52" s="1547"/>
      <c r="AE52" s="1546"/>
      <c r="AF52" s="1547"/>
      <c r="AG52" s="1546"/>
      <c r="AH52" s="1547"/>
      <c r="AI52" s="1546"/>
      <c r="AJ52" s="1547"/>
      <c r="AK52" s="386"/>
      <c r="AL52" s="1546"/>
      <c r="AM52" s="1548"/>
      <c r="AN52" s="1546"/>
      <c r="AO52" s="1548"/>
      <c r="AP52" s="1546"/>
      <c r="AQ52" s="1548"/>
      <c r="AR52" s="1546"/>
      <c r="AS52" s="1548"/>
      <c r="AT52" s="1546"/>
      <c r="AU52" s="1548"/>
      <c r="AV52" s="336"/>
      <c r="AW52" s="236"/>
      <c r="AX52" s="236"/>
      <c r="AY52" s="236"/>
      <c r="AZ52" s="1549"/>
      <c r="BA52" s="1550"/>
      <c r="BB52" s="236"/>
      <c r="BC52" s="236"/>
      <c r="BD52" s="440">
        <f>入力1!X92</f>
        <v>0</v>
      </c>
      <c r="BE52" s="236"/>
      <c r="BF52" s="236"/>
      <c r="BG52" s="236"/>
      <c r="BH52" s="497">
        <f>入力2!AT90</f>
        <v>0</v>
      </c>
      <c r="BI52" s="765"/>
      <c r="BJ52" s="874">
        <f>入力1!O92</f>
        <v>0</v>
      </c>
      <c r="BK52" s="867" t="str">
        <f>IF(TRIM($Q52)&lt;&gt;"",IF(TRIM(INDEX(コード表!$D$3:$M$53,INT(CONCATENATE($P52,$Q52)),1))&lt;&gt;"",INDEX(コード表!$D$3:$M$53,INT(CONCATENATE($P52,$Q52)),1),""),"")</f>
        <v/>
      </c>
      <c r="BL52" s="867" t="str">
        <f>IF(TRIM($Q52)&lt;&gt;"",IF(TRIM(INDEX(コード表!$D$3:$M$53,INT(CONCATENATE($P52,$Q52)),2))&lt;&gt;"",INDEX(コード表!$D$3:$M$53,INT(CONCATENATE($P52,$Q52)),2),""),"")</f>
        <v/>
      </c>
      <c r="BM52" s="867" t="str">
        <f>IF(TRIM($Q52)&lt;&gt;"",IF(TRIM(INDEX(コード表!$D$3:$M$53,INT(CONCATENATE($P52,$Q52)),3))&lt;&gt;"",INDEX(コード表!$D$3:$M$53,INT(CONCATENATE($P52,$Q52)),3),""),"")</f>
        <v/>
      </c>
      <c r="BN52" s="867" t="str">
        <f>IF(TRIM($Q52)&lt;&gt;"",IF(TRIM(INDEX(コード表!$D$3:$M$53,INT(CONCATENATE($P52,$Q52)),4))&lt;&gt;"",INDEX(コード表!$D$3:$M$53,INT(CONCATENATE($P52,$Q52)),4),""),"")</f>
        <v/>
      </c>
      <c r="BO52" s="867" t="str">
        <f>IF(TRIM($Q52)&lt;&gt;"",IF(TRIM(INDEX(コード表!$D$3:$M$53,INT(CONCATENATE($P52,$Q52)),5))&lt;&gt;"",INDEX(コード表!$D$3:$M$53,INT(CONCATENATE($P52,$Q52)),5),""),"")</f>
        <v/>
      </c>
      <c r="BP52" s="867" t="str">
        <f>IF(TRIM($Q52)&lt;&gt;"",IF(TRIM(INDEX(コード表!$D$3:$M$53,INT(CONCATENATE($P52,$Q52)),6))&lt;&gt;"",INDEX(コード表!$D$3:$M$53,INT(CONCATENATE($P52,$Q52)),6),""),"")</f>
        <v/>
      </c>
      <c r="BQ52" s="867" t="str">
        <f>IF(TRIM($Q52)&lt;&gt;"",IF(TRIM(INDEX(コード表!$D$3:$M$53,INT(CONCATENATE($P52,$Q52)),7))&lt;&gt;"",INDEX(コード表!$D$3:$M$53,INT(CONCATENATE($P52,$Q52)),7),""),"")</f>
        <v/>
      </c>
      <c r="BR52" s="867" t="str">
        <f>IF(TRIM($Q52)&lt;&gt;"",IF(TRIM(INDEX(コード表!$D$3:$M$53,INT(CONCATENATE($P52,$Q52)),8))&lt;&gt;"",INDEX(コード表!$D$3:$M$53,INT(CONCATENATE($P52,$Q52)),8),""),"")</f>
        <v/>
      </c>
      <c r="BS52" s="867" t="str">
        <f>IF(TRIM($Q52)&lt;&gt;"",IF(TRIM(INDEX(コード表!$D$3:$M$53,INT(CONCATENATE($P52,$Q52)),9))&lt;&gt;"",INDEX(コード表!$D$3:$M$53,INT(CONCATENATE($P52,$Q52)),9),""),"")</f>
        <v/>
      </c>
      <c r="BT52" s="867" t="str">
        <f>IF(TRIM($Q52)&lt;&gt;"",IF(TRIM(INDEX(コード表!$D$3:$M$53,INT(CONCATENATE($P52,$Q52)),10))&lt;&gt;"",INDEX(コード表!$D$3:$M$53,INT(CONCATENATE($P52,$Q52)),10),""),"")</f>
        <v/>
      </c>
      <c r="BU52" s="837">
        <f>入力1!O92</f>
        <v>0</v>
      </c>
      <c r="BV52" s="869" t="s">
        <v>243</v>
      </c>
      <c r="BW52" s="835"/>
      <c r="BX52" s="875"/>
      <c r="BY52" s="837"/>
      <c r="BZ52" s="837"/>
      <c r="CA52" s="837"/>
      <c r="CB52" s="837" t="str">
        <f t="shared" si="0"/>
        <v/>
      </c>
      <c r="CC52" s="926" t="str">
        <f t="shared" si="1"/>
        <v/>
      </c>
      <c r="CD52" s="837" t="e">
        <f>SUBSTITUTE(SUBSTITUTE(VLOOKUP(CB52,コード表!$BO$2:$BP$52,2,FALSE),"（",""),"）","")</f>
        <v>#N/A</v>
      </c>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c r="DH52" s="837"/>
      <c r="DI52" s="837" t="str">
        <f>IF(入力1!Q92="","",入力1!Q92)</f>
        <v/>
      </c>
      <c r="DJ52" s="837"/>
      <c r="DK52" s="837"/>
      <c r="DL52" s="837"/>
      <c r="DM52" s="837"/>
      <c r="DN52" s="837"/>
      <c r="DO52" s="837"/>
      <c r="DP52" s="837"/>
      <c r="DQ52" s="837"/>
      <c r="DR52" s="837"/>
      <c r="DS52" s="837"/>
      <c r="DT52" s="837"/>
      <c r="DU52" s="837"/>
      <c r="DV52" s="837"/>
      <c r="DW52" s="837"/>
      <c r="DX52" s="837"/>
      <c r="DY52" s="837"/>
      <c r="DZ52" s="837"/>
      <c r="EA52" s="837"/>
      <c r="EB52" s="837"/>
      <c r="EC52" s="837"/>
      <c r="ED52" s="837"/>
      <c r="EE52" s="837"/>
      <c r="EF52" s="837"/>
      <c r="EG52" s="837"/>
      <c r="EH52" s="837"/>
      <c r="EI52" s="837"/>
      <c r="EJ52" s="837"/>
      <c r="EK52" s="837"/>
      <c r="EL52" s="837"/>
      <c r="EM52" s="837"/>
      <c r="EN52" s="837"/>
      <c r="EO52" s="837"/>
      <c r="EP52" s="837"/>
      <c r="EQ52" s="837"/>
      <c r="ER52" s="837"/>
      <c r="ES52" s="837"/>
      <c r="ET52" s="837"/>
      <c r="EU52" s="488"/>
      <c r="EV52" s="488"/>
      <c r="EW52" s="488"/>
      <c r="EX52" s="488"/>
    </row>
    <row r="53" spans="1:154" s="19" customFormat="1" ht="30" customHeight="1">
      <c r="A53" s="189" t="str">
        <f>IF(TRIM(入力1!A94)&lt;&gt;"",入力1!A94,"")</f>
        <v/>
      </c>
      <c r="B53" s="411">
        <f>IF(TRIM(入力1!B94)&lt;&gt;"",入力1!B94,"")</f>
        <v>3</v>
      </c>
      <c r="C53" s="222">
        <v>9</v>
      </c>
      <c r="D53" s="1541" t="str">
        <f>IF(TRIM(入力1!D94)&lt;&gt;"",入力1!D94,"")</f>
        <v/>
      </c>
      <c r="E53" s="1542" t="str">
        <f>IF(TRIM(入力1!E74)&lt;&gt;"",入力1!E74,"")</f>
        <v/>
      </c>
      <c r="F53" s="1542" t="str">
        <f>IF(TRIM(入力1!F74)&lt;&gt;"",入力1!F74,"")</f>
        <v/>
      </c>
      <c r="G53" s="1542" t="str">
        <f>IF(TRIM(入力1!G74)&lt;&gt;"",入力1!G74,"")</f>
        <v/>
      </c>
      <c r="H53" s="1542" t="str">
        <f>IF(TRIM(入力1!H74)&lt;&gt;"",入力1!H74,"")</f>
        <v/>
      </c>
      <c r="I53" s="1542" t="str">
        <f>IF(TRIM(入力1!I74)&lt;&gt;"",入力1!I74,"")</f>
        <v/>
      </c>
      <c r="J53" s="1542" t="str">
        <f>IF(TRIM(入力1!J74)&lt;&gt;"",入力1!J74,"")</f>
        <v/>
      </c>
      <c r="K53" s="1542" t="str">
        <f>IF(TRIM(入力1!S74)&lt;&gt;"",入力1!S74,"")</f>
        <v/>
      </c>
      <c r="L53" s="1543" t="e">
        <f>IF(TRIM(入力1!#REF!)&lt;&gt;"",入力1!#REF!,"")</f>
        <v>#REF!</v>
      </c>
      <c r="M53" s="414" t="str">
        <f>IF(TRIM(入力1!K94)&lt;&gt;"",入力1!K94,"")</f>
        <v/>
      </c>
      <c r="N53" s="420">
        <f>IF(TRIM(入力1!L94)&lt;&gt;"",入力1!L94,"")</f>
        <v>3</v>
      </c>
      <c r="O53" s="417">
        <v>9</v>
      </c>
      <c r="P53" s="228" t="str">
        <f>IF(TRIM(入力1!Q94)&lt;&gt;"",MID(入力1!Q94,1,1),"")</f>
        <v/>
      </c>
      <c r="Q53" s="190" t="str">
        <f>IF(TRIM(入力1!Q94)&lt;&gt;"",MID(入力1!Q94,2,1),"")</f>
        <v/>
      </c>
      <c r="R53" s="232"/>
      <c r="S53" s="232"/>
      <c r="T53" s="232"/>
      <c r="U53" s="232"/>
      <c r="V53" s="232"/>
      <c r="W53" s="232"/>
      <c r="X53" s="232"/>
      <c r="Y53" s="232"/>
      <c r="Z53" s="281"/>
      <c r="AA53" s="1546"/>
      <c r="AB53" s="1547"/>
      <c r="AC53" s="1546"/>
      <c r="AD53" s="1547"/>
      <c r="AE53" s="1546"/>
      <c r="AF53" s="1547"/>
      <c r="AG53" s="1546"/>
      <c r="AH53" s="1547"/>
      <c r="AI53" s="1546"/>
      <c r="AJ53" s="1547"/>
      <c r="AK53" s="386"/>
      <c r="AL53" s="1546"/>
      <c r="AM53" s="1548"/>
      <c r="AN53" s="1546"/>
      <c r="AO53" s="1548"/>
      <c r="AP53" s="1546"/>
      <c r="AQ53" s="1548"/>
      <c r="AR53" s="1546"/>
      <c r="AS53" s="1548"/>
      <c r="AT53" s="1546"/>
      <c r="AU53" s="1548"/>
      <c r="AV53" s="336"/>
      <c r="AW53" s="236"/>
      <c r="AX53" s="236"/>
      <c r="AY53" s="236"/>
      <c r="AZ53" s="1549"/>
      <c r="BA53" s="1550"/>
      <c r="BB53" s="236"/>
      <c r="BC53" s="236"/>
      <c r="BD53" s="440">
        <f>入力1!X94</f>
        <v>0</v>
      </c>
      <c r="BE53" s="236"/>
      <c r="BF53" s="236"/>
      <c r="BG53" s="236"/>
      <c r="BH53" s="497">
        <f>入力2!AT92</f>
        <v>0</v>
      </c>
      <c r="BI53" s="765"/>
      <c r="BJ53" s="874">
        <f>入力1!O94</f>
        <v>0</v>
      </c>
      <c r="BK53" s="867" t="str">
        <f>IF(TRIM($Q53)&lt;&gt;"",IF(TRIM(INDEX(コード表!$D$3:$M$53,INT(CONCATENATE($P53,$Q53)),1))&lt;&gt;"",INDEX(コード表!$D$3:$M$53,INT(CONCATENATE($P53,$Q53)),1),""),"")</f>
        <v/>
      </c>
      <c r="BL53" s="867" t="str">
        <f>IF(TRIM($Q53)&lt;&gt;"",IF(TRIM(INDEX(コード表!$D$3:$M$53,INT(CONCATENATE($P53,$Q53)),2))&lt;&gt;"",INDEX(コード表!$D$3:$M$53,INT(CONCATENATE($P53,$Q53)),2),""),"")</f>
        <v/>
      </c>
      <c r="BM53" s="867" t="str">
        <f>IF(TRIM($Q53)&lt;&gt;"",IF(TRIM(INDEX(コード表!$D$3:$M$53,INT(CONCATENATE($P53,$Q53)),3))&lt;&gt;"",INDEX(コード表!$D$3:$M$53,INT(CONCATENATE($P53,$Q53)),3),""),"")</f>
        <v/>
      </c>
      <c r="BN53" s="867" t="str">
        <f>IF(TRIM($Q53)&lt;&gt;"",IF(TRIM(INDEX(コード表!$D$3:$M$53,INT(CONCATENATE($P53,$Q53)),4))&lt;&gt;"",INDEX(コード表!$D$3:$M$53,INT(CONCATENATE($P53,$Q53)),4),""),"")</f>
        <v/>
      </c>
      <c r="BO53" s="867" t="str">
        <f>IF(TRIM($Q53)&lt;&gt;"",IF(TRIM(INDEX(コード表!$D$3:$M$53,INT(CONCATENATE($P53,$Q53)),5))&lt;&gt;"",INDEX(コード表!$D$3:$M$53,INT(CONCATENATE($P53,$Q53)),5),""),"")</f>
        <v/>
      </c>
      <c r="BP53" s="867" t="str">
        <f>IF(TRIM($Q53)&lt;&gt;"",IF(TRIM(INDEX(コード表!$D$3:$M$53,INT(CONCATENATE($P53,$Q53)),6))&lt;&gt;"",INDEX(コード表!$D$3:$M$53,INT(CONCATENATE($P53,$Q53)),6),""),"")</f>
        <v/>
      </c>
      <c r="BQ53" s="867" t="str">
        <f>IF(TRIM($Q53)&lt;&gt;"",IF(TRIM(INDEX(コード表!$D$3:$M$53,INT(CONCATENATE($P53,$Q53)),7))&lt;&gt;"",INDEX(コード表!$D$3:$M$53,INT(CONCATENATE($P53,$Q53)),7),""),"")</f>
        <v/>
      </c>
      <c r="BR53" s="867" t="str">
        <f>IF(TRIM($Q53)&lt;&gt;"",IF(TRIM(INDEX(コード表!$D$3:$M$53,INT(CONCATENATE($P53,$Q53)),8))&lt;&gt;"",INDEX(コード表!$D$3:$M$53,INT(CONCATENATE($P53,$Q53)),8),""),"")</f>
        <v/>
      </c>
      <c r="BS53" s="867" t="str">
        <f>IF(TRIM($Q53)&lt;&gt;"",IF(TRIM(INDEX(コード表!$D$3:$M$53,INT(CONCATENATE($P53,$Q53)),9))&lt;&gt;"",INDEX(コード表!$D$3:$M$53,INT(CONCATENATE($P53,$Q53)),9),""),"")</f>
        <v/>
      </c>
      <c r="BT53" s="867" t="str">
        <f>IF(TRIM($Q53)&lt;&gt;"",IF(TRIM(INDEX(コード表!$D$3:$M$53,INT(CONCATENATE($P53,$Q53)),10))&lt;&gt;"",INDEX(コード表!$D$3:$M$53,INT(CONCATENATE($P53,$Q53)),10),""),"")</f>
        <v/>
      </c>
      <c r="BU53" s="837">
        <f>入力1!O94</f>
        <v>0</v>
      </c>
      <c r="BV53" s="869" t="s">
        <v>244</v>
      </c>
      <c r="BW53" s="835"/>
      <c r="BX53" s="875"/>
      <c r="BY53" s="837"/>
      <c r="BZ53" s="837"/>
      <c r="CA53" s="837"/>
      <c r="CB53" s="837" t="str">
        <f t="shared" si="0"/>
        <v/>
      </c>
      <c r="CC53" s="926" t="str">
        <f t="shared" si="1"/>
        <v/>
      </c>
      <c r="CD53" s="837" t="e">
        <f>SUBSTITUTE(SUBSTITUTE(VLOOKUP(CB53,コード表!$BO$2:$BP$52,2,FALSE),"（",""),"）","")</f>
        <v>#N/A</v>
      </c>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c r="DH53" s="837"/>
      <c r="DI53" s="837" t="str">
        <f>IF(入力1!Q94="","",入力1!Q94)</f>
        <v/>
      </c>
      <c r="DJ53" s="837"/>
      <c r="DK53" s="837"/>
      <c r="DL53" s="837"/>
      <c r="DM53" s="837"/>
      <c r="DN53" s="837"/>
      <c r="DO53" s="837"/>
      <c r="DP53" s="837"/>
      <c r="DQ53" s="837"/>
      <c r="DR53" s="837"/>
      <c r="DS53" s="837"/>
      <c r="DT53" s="837"/>
      <c r="DU53" s="837"/>
      <c r="DV53" s="837"/>
      <c r="DW53" s="837"/>
      <c r="DX53" s="837"/>
      <c r="DY53" s="837"/>
      <c r="DZ53" s="837"/>
      <c r="EA53" s="837"/>
      <c r="EB53" s="837"/>
      <c r="EC53" s="837"/>
      <c r="ED53" s="837"/>
      <c r="EE53" s="837"/>
      <c r="EF53" s="837"/>
      <c r="EG53" s="837"/>
      <c r="EH53" s="837"/>
      <c r="EI53" s="837"/>
      <c r="EJ53" s="837"/>
      <c r="EK53" s="837"/>
      <c r="EL53" s="837"/>
      <c r="EM53" s="837"/>
      <c r="EN53" s="837"/>
      <c r="EO53" s="837"/>
      <c r="EP53" s="837"/>
      <c r="EQ53" s="837"/>
      <c r="ER53" s="837"/>
      <c r="ES53" s="837"/>
      <c r="ET53" s="837"/>
      <c r="EU53" s="488"/>
      <c r="EV53" s="488"/>
      <c r="EW53" s="488"/>
      <c r="EX53" s="488"/>
    </row>
    <row r="54" spans="1:154" s="191" customFormat="1" ht="30" customHeight="1" thickBot="1">
      <c r="A54" s="193" t="str">
        <f>IF(TRIM(入力1!A96)&lt;&gt;"",入力1!A96,"")</f>
        <v/>
      </c>
      <c r="B54" s="413">
        <f>IF(TRIM(入力1!B96)&lt;&gt;"",入力1!B96,"")</f>
        <v>4</v>
      </c>
      <c r="C54" s="223">
        <v>0</v>
      </c>
      <c r="D54" s="1597" t="str">
        <f>IF(TRIM(入力1!D96)&lt;&gt;"",入力1!D96,"")</f>
        <v/>
      </c>
      <c r="E54" s="1598" t="str">
        <f>IF(TRIM(入力1!E76)&lt;&gt;"",入力1!E76,"")</f>
        <v/>
      </c>
      <c r="F54" s="1598" t="str">
        <f>IF(TRIM(入力1!F76)&lt;&gt;"",入力1!F76,"")</f>
        <v/>
      </c>
      <c r="G54" s="1598" t="str">
        <f>IF(TRIM(入力1!G76)&lt;&gt;"",入力1!G76,"")</f>
        <v/>
      </c>
      <c r="H54" s="1598" t="str">
        <f>IF(TRIM(入力1!H76)&lt;&gt;"",入力1!H76,"")</f>
        <v/>
      </c>
      <c r="I54" s="1598" t="str">
        <f>IF(TRIM(入力1!I76)&lt;&gt;"",入力1!I76,"")</f>
        <v/>
      </c>
      <c r="J54" s="1598" t="str">
        <f>IF(TRIM(入力1!J76)&lt;&gt;"",入力1!J76,"")</f>
        <v/>
      </c>
      <c r="K54" s="1598" t="str">
        <f>IF(TRIM(入力1!S76)&lt;&gt;"",入力1!S76,"")</f>
        <v/>
      </c>
      <c r="L54" s="1599" t="e">
        <f>IF(TRIM(入力1!#REF!)&lt;&gt;"",入力1!#REF!,"")</f>
        <v>#REF!</v>
      </c>
      <c r="M54" s="415" t="str">
        <f>IF(TRIM(入力1!K96)&lt;&gt;"",入力1!K96,"")</f>
        <v/>
      </c>
      <c r="N54" s="421">
        <f>IF(TRIM(入力1!L96)&lt;&gt;"",入力1!L96,"")</f>
        <v>4</v>
      </c>
      <c r="O54" s="418">
        <v>0</v>
      </c>
      <c r="P54" s="231" t="str">
        <f>IF(TRIM(入力1!Q96)&lt;&gt;"",MID(入力1!Q96,1,1),"")</f>
        <v/>
      </c>
      <c r="Q54" s="194" t="str">
        <f>IF(TRIM(入力1!Q96)&lt;&gt;"",MID(入力1!Q96,2,1),"")</f>
        <v/>
      </c>
      <c r="R54" s="234"/>
      <c r="S54" s="234"/>
      <c r="T54" s="234"/>
      <c r="U54" s="234"/>
      <c r="V54" s="234"/>
      <c r="W54" s="234"/>
      <c r="X54" s="234"/>
      <c r="Y54" s="234"/>
      <c r="Z54" s="783"/>
      <c r="AA54" s="1600"/>
      <c r="AB54" s="1601"/>
      <c r="AC54" s="1600"/>
      <c r="AD54" s="1601"/>
      <c r="AE54" s="1600"/>
      <c r="AF54" s="1601"/>
      <c r="AG54" s="1600"/>
      <c r="AH54" s="1601"/>
      <c r="AI54" s="1600"/>
      <c r="AJ54" s="1601"/>
      <c r="AK54" s="784"/>
      <c r="AL54" s="1600"/>
      <c r="AM54" s="1602"/>
      <c r="AN54" s="1600"/>
      <c r="AO54" s="1602"/>
      <c r="AP54" s="1600"/>
      <c r="AQ54" s="1602"/>
      <c r="AR54" s="1600"/>
      <c r="AS54" s="1602"/>
      <c r="AT54" s="1600"/>
      <c r="AU54" s="1602"/>
      <c r="AV54" s="337"/>
      <c r="AW54" s="785"/>
      <c r="AX54" s="785"/>
      <c r="AY54" s="785"/>
      <c r="AZ54" s="1605"/>
      <c r="BA54" s="1606"/>
      <c r="BB54" s="785"/>
      <c r="BC54" s="785"/>
      <c r="BD54" s="441">
        <f>入力1!X96</f>
        <v>0</v>
      </c>
      <c r="BE54" s="785"/>
      <c r="BF54" s="785"/>
      <c r="BG54" s="785"/>
      <c r="BH54" s="786">
        <f>入力2!AT94</f>
        <v>0</v>
      </c>
      <c r="BI54" s="787"/>
      <c r="BJ54" s="874">
        <f>入力1!O96</f>
        <v>0</v>
      </c>
      <c r="BK54" s="867" t="str">
        <f>IF(TRIM($Q54)&lt;&gt;"",IF(TRIM(INDEX(コード表!$D$3:$M$53,INT(CONCATENATE($P54,$Q54)),1))&lt;&gt;"",INDEX(コード表!$D$3:$M$53,INT(CONCATENATE($P54,$Q54)),1),""),"")</f>
        <v/>
      </c>
      <c r="BL54" s="867" t="str">
        <f>IF(TRIM($Q54)&lt;&gt;"",IF(TRIM(INDEX(コード表!$D$3:$M$53,INT(CONCATENATE($P54,$Q54)),2))&lt;&gt;"",INDEX(コード表!$D$3:$M$53,INT(CONCATENATE($P54,$Q54)),2),""),"")</f>
        <v/>
      </c>
      <c r="BM54" s="867" t="str">
        <f>IF(TRIM($Q54)&lt;&gt;"",IF(TRIM(INDEX(コード表!$D$3:$M$53,INT(CONCATENATE($P54,$Q54)),3))&lt;&gt;"",INDEX(コード表!$D$3:$M$53,INT(CONCATENATE($P54,$Q54)),3),""),"")</f>
        <v/>
      </c>
      <c r="BN54" s="867" t="str">
        <f>IF(TRIM($Q54)&lt;&gt;"",IF(TRIM(INDEX(コード表!$D$3:$M$53,INT(CONCATENATE($P54,$Q54)),4))&lt;&gt;"",INDEX(コード表!$D$3:$M$53,INT(CONCATENATE($P54,$Q54)),4),""),"")</f>
        <v/>
      </c>
      <c r="BO54" s="867" t="str">
        <f>IF(TRIM($Q54)&lt;&gt;"",IF(TRIM(INDEX(コード表!$D$3:$M$53,INT(CONCATENATE($P54,$Q54)),5))&lt;&gt;"",INDEX(コード表!$D$3:$M$53,INT(CONCATENATE($P54,$Q54)),5),""),"")</f>
        <v/>
      </c>
      <c r="BP54" s="867" t="str">
        <f>IF(TRIM($Q54)&lt;&gt;"",IF(TRIM(INDEX(コード表!$D$3:$M$53,INT(CONCATENATE($P54,$Q54)),6))&lt;&gt;"",INDEX(コード表!$D$3:$M$53,INT(CONCATENATE($P54,$Q54)),6),""),"")</f>
        <v/>
      </c>
      <c r="BQ54" s="867" t="str">
        <f>IF(TRIM($Q54)&lt;&gt;"",IF(TRIM(INDEX(コード表!$D$3:$M$53,INT(CONCATENATE($P54,$Q54)),7))&lt;&gt;"",INDEX(コード表!$D$3:$M$53,INT(CONCATENATE($P54,$Q54)),7),""),"")</f>
        <v/>
      </c>
      <c r="BR54" s="867" t="str">
        <f>IF(TRIM($Q54)&lt;&gt;"",IF(TRIM(INDEX(コード表!$D$3:$M$53,INT(CONCATENATE($P54,$Q54)),8))&lt;&gt;"",INDEX(コード表!$D$3:$M$53,INT(CONCATENATE($P54,$Q54)),8),""),"")</f>
        <v/>
      </c>
      <c r="BS54" s="867" t="str">
        <f>IF(TRIM($Q54)&lt;&gt;"",IF(TRIM(INDEX(コード表!$D$3:$M$53,INT(CONCATENATE($P54,$Q54)),9))&lt;&gt;"",INDEX(コード表!$D$3:$M$53,INT(CONCATENATE($P54,$Q54)),9),""),"")</f>
        <v/>
      </c>
      <c r="BT54" s="867" t="str">
        <f>IF(TRIM($Q54)&lt;&gt;"",IF(TRIM(INDEX(コード表!$D$3:$M$53,INT(CONCATENATE($P54,$Q54)),10))&lt;&gt;"",INDEX(コード表!$D$3:$M$53,INT(CONCATENATE($P54,$Q54)),10),""),"")</f>
        <v/>
      </c>
      <c r="BU54" s="837">
        <f>入力1!O96</f>
        <v>0</v>
      </c>
      <c r="BV54" s="869" t="s">
        <v>245</v>
      </c>
      <c r="BW54" s="835"/>
      <c r="BX54" s="875"/>
      <c r="BY54" s="841"/>
      <c r="BZ54" s="841"/>
      <c r="CA54" s="841"/>
      <c r="CB54" s="837" t="str">
        <f t="shared" si="0"/>
        <v/>
      </c>
      <c r="CC54" s="926" t="str">
        <f t="shared" si="1"/>
        <v/>
      </c>
      <c r="CD54" s="837" t="e">
        <f>SUBSTITUTE(SUBSTITUTE(VLOOKUP(CB54,コード表!$BO$2:$BP$52,2,FALSE),"（",""),"）","")</f>
        <v>#N/A</v>
      </c>
      <c r="CE54" s="841"/>
      <c r="CF54" s="841"/>
      <c r="CG54" s="841"/>
      <c r="CH54" s="841"/>
      <c r="CI54" s="841"/>
      <c r="CJ54" s="841"/>
      <c r="CK54" s="841"/>
      <c r="CL54" s="841"/>
      <c r="CM54" s="841"/>
      <c r="CN54" s="841"/>
      <c r="CO54" s="841"/>
      <c r="CP54" s="841"/>
      <c r="CQ54" s="841"/>
      <c r="CR54" s="841"/>
      <c r="CS54" s="841"/>
      <c r="CT54" s="841"/>
      <c r="CU54" s="841"/>
      <c r="CV54" s="841"/>
      <c r="CW54" s="841"/>
      <c r="CX54" s="841"/>
      <c r="CY54" s="841"/>
      <c r="CZ54" s="841"/>
      <c r="DA54" s="841"/>
      <c r="DB54" s="841"/>
      <c r="DC54" s="841"/>
      <c r="DD54" s="841"/>
      <c r="DE54" s="841"/>
      <c r="DF54" s="841"/>
      <c r="DG54" s="841"/>
      <c r="DH54" s="841"/>
      <c r="DI54" s="837" t="str">
        <f>IF(入力1!Q96="","",入力1!Q96)</f>
        <v/>
      </c>
      <c r="DJ54" s="841"/>
      <c r="DK54" s="841"/>
      <c r="DL54" s="841"/>
      <c r="DM54" s="841"/>
      <c r="DN54" s="841"/>
      <c r="DO54" s="841"/>
      <c r="DP54" s="841"/>
      <c r="DQ54" s="841"/>
      <c r="DR54" s="841"/>
      <c r="DS54" s="841"/>
      <c r="DT54" s="841"/>
      <c r="DU54" s="841"/>
      <c r="DV54" s="841"/>
      <c r="DW54" s="841"/>
      <c r="DX54" s="841"/>
      <c r="DY54" s="841"/>
      <c r="DZ54" s="841"/>
      <c r="EA54" s="841"/>
      <c r="EB54" s="841"/>
      <c r="EC54" s="841"/>
      <c r="ED54" s="841"/>
      <c r="EE54" s="841"/>
      <c r="EF54" s="841"/>
      <c r="EG54" s="841"/>
      <c r="EH54" s="841"/>
      <c r="EI54" s="841"/>
      <c r="EJ54" s="841"/>
      <c r="EK54" s="841"/>
      <c r="EL54" s="841"/>
      <c r="EM54" s="841"/>
      <c r="EN54" s="841"/>
      <c r="EO54" s="841"/>
      <c r="EP54" s="841"/>
      <c r="EQ54" s="841"/>
      <c r="ER54" s="841"/>
      <c r="ES54" s="841"/>
      <c r="ET54" s="841"/>
      <c r="EU54" s="823"/>
      <c r="EV54" s="823"/>
      <c r="EW54" s="823"/>
      <c r="EX54" s="823"/>
    </row>
    <row r="55" spans="1:154" s="19" customFormat="1" ht="30" customHeight="1">
      <c r="A55" s="189" t="str">
        <f>IF(TRIM(入力1!A98)&lt;&gt;"",入力1!A98,"")</f>
        <v/>
      </c>
      <c r="B55" s="411">
        <f>IF(TRIM(入力1!B98)&lt;&gt;"",入力1!B98,"")</f>
        <v>4</v>
      </c>
      <c r="C55" s="477">
        <v>1</v>
      </c>
      <c r="D55" s="1541" t="str">
        <f>IF(TRIM(入力1!D98)&lt;&gt;"",入力1!D98,"")</f>
        <v/>
      </c>
      <c r="E55" s="1542" t="str">
        <f>IF(TRIM(入力1!E77)&lt;&gt;"",入力1!E77,"")</f>
        <v/>
      </c>
      <c r="F55" s="1542" t="str">
        <f>IF(TRIM(入力1!F77)&lt;&gt;"",入力1!F77,"")</f>
        <v/>
      </c>
      <c r="G55" s="1542" t="str">
        <f>IF(TRIM(入力1!G77)&lt;&gt;"",入力1!G77,"")</f>
        <v/>
      </c>
      <c r="H55" s="1542" t="str">
        <f>IF(TRIM(入力1!H77)&lt;&gt;"",入力1!H77,"")</f>
        <v/>
      </c>
      <c r="I55" s="1542" t="str">
        <f>IF(TRIM(入力1!I77)&lt;&gt;"",入力1!I77,"")</f>
        <v/>
      </c>
      <c r="J55" s="1542" t="str">
        <f>IF(TRIM(入力1!J77)&lt;&gt;"",入力1!J77,"")</f>
        <v/>
      </c>
      <c r="K55" s="1542" t="str">
        <f>IF(TRIM(入力1!S77)&lt;&gt;"",入力1!S77,"")</f>
        <v/>
      </c>
      <c r="L55" s="1543" t="e">
        <f>IF(TRIM(入力1!#REF!)&lt;&gt;"",入力1!#REF!,"")</f>
        <v>#REF!</v>
      </c>
      <c r="M55" s="478" t="str">
        <f>IF(TRIM(入力1!K98)&lt;&gt;"",入力1!K98,"")</f>
        <v/>
      </c>
      <c r="N55" s="479">
        <f>IF(TRIM(入力1!L98)&lt;&gt;"",入力1!L98,"")</f>
        <v>4</v>
      </c>
      <c r="O55" s="417">
        <v>1</v>
      </c>
      <c r="P55" s="228" t="str">
        <f>IF(TRIM(入力1!Q98)&lt;&gt;"",MID(入力1!Q98,1,1),"")</f>
        <v/>
      </c>
      <c r="Q55" s="190" t="str">
        <f>IF(TRIM(入力1!Q98)&lt;&gt;"",MID(入力1!Q98,2,1),"")</f>
        <v/>
      </c>
      <c r="R55" s="232"/>
      <c r="S55" s="232"/>
      <c r="T55" s="232"/>
      <c r="U55" s="232"/>
      <c r="V55" s="232"/>
      <c r="W55" s="232"/>
      <c r="X55" s="232"/>
      <c r="Y55" s="232"/>
      <c r="Z55" s="281"/>
      <c r="AA55" s="1594"/>
      <c r="AB55" s="1596"/>
      <c r="AC55" s="1594"/>
      <c r="AD55" s="1596"/>
      <c r="AE55" s="1594"/>
      <c r="AF55" s="1596"/>
      <c r="AG55" s="1594"/>
      <c r="AH55" s="1596"/>
      <c r="AI55" s="1594"/>
      <c r="AJ55" s="1596"/>
      <c r="AK55" s="385"/>
      <c r="AL55" s="1594"/>
      <c r="AM55" s="1595"/>
      <c r="AN55" s="1594"/>
      <c r="AO55" s="1595"/>
      <c r="AP55" s="1594"/>
      <c r="AQ55" s="1595"/>
      <c r="AR55" s="1594"/>
      <c r="AS55" s="1595"/>
      <c r="AT55" s="1594"/>
      <c r="AU55" s="1595"/>
      <c r="AV55" s="336"/>
      <c r="AW55" s="235"/>
      <c r="AX55" s="235"/>
      <c r="AY55" s="235"/>
      <c r="AZ55" s="1607"/>
      <c r="BA55" s="1608"/>
      <c r="BB55" s="235"/>
      <c r="BC55" s="235"/>
      <c r="BD55" s="480">
        <f>入力1!X98</f>
        <v>0</v>
      </c>
      <c r="BE55" s="235"/>
      <c r="BF55" s="235"/>
      <c r="BG55" s="235"/>
      <c r="BH55" s="497">
        <f>入力2!AT96</f>
        <v>0</v>
      </c>
      <c r="BI55" s="765"/>
      <c r="BJ55" s="874">
        <f>入力1!O98</f>
        <v>0</v>
      </c>
      <c r="BK55" s="867" t="str">
        <f>IF(TRIM($Q55)&lt;&gt;"",IF(TRIM(INDEX(コード表!$D$3:$M$53,INT(CONCATENATE($P55,$Q55)),1))&lt;&gt;"",INDEX(コード表!$D$3:$M$53,INT(CONCATENATE($P55,$Q55)),1),""),"")</f>
        <v/>
      </c>
      <c r="BL55" s="867" t="str">
        <f>IF(TRIM($Q55)&lt;&gt;"",IF(TRIM(INDEX(コード表!$D$3:$M$53,INT(CONCATENATE($P55,$Q55)),2))&lt;&gt;"",INDEX(コード表!$D$3:$M$53,INT(CONCATENATE($P55,$Q55)),2),""),"")</f>
        <v/>
      </c>
      <c r="BM55" s="867" t="str">
        <f>IF(TRIM($Q55)&lt;&gt;"",IF(TRIM(INDEX(コード表!$D$3:$M$53,INT(CONCATENATE($P55,$Q55)),3))&lt;&gt;"",INDEX(コード表!$D$3:$M$53,INT(CONCATENATE($P55,$Q55)),3),""),"")</f>
        <v/>
      </c>
      <c r="BN55" s="867" t="str">
        <f>IF(TRIM($Q55)&lt;&gt;"",IF(TRIM(INDEX(コード表!$D$3:$M$53,INT(CONCATENATE($P55,$Q55)),4))&lt;&gt;"",INDEX(コード表!$D$3:$M$53,INT(CONCATENATE($P55,$Q55)),4),""),"")</f>
        <v/>
      </c>
      <c r="BO55" s="867" t="str">
        <f>IF(TRIM($Q55)&lt;&gt;"",IF(TRIM(INDEX(コード表!$D$3:$M$53,INT(CONCATENATE($P55,$Q55)),5))&lt;&gt;"",INDEX(コード表!$D$3:$M$53,INT(CONCATENATE($P55,$Q55)),5),""),"")</f>
        <v/>
      </c>
      <c r="BP55" s="867" t="str">
        <f>IF(TRIM($Q55)&lt;&gt;"",IF(TRIM(INDEX(コード表!$D$3:$M$53,INT(CONCATENATE($P55,$Q55)),6))&lt;&gt;"",INDEX(コード表!$D$3:$M$53,INT(CONCATENATE($P55,$Q55)),6),""),"")</f>
        <v/>
      </c>
      <c r="BQ55" s="867" t="str">
        <f>IF(TRIM($Q55)&lt;&gt;"",IF(TRIM(INDEX(コード表!$D$3:$M$53,INT(CONCATENATE($P55,$Q55)),7))&lt;&gt;"",INDEX(コード表!$D$3:$M$53,INT(CONCATENATE($P55,$Q55)),7),""),"")</f>
        <v/>
      </c>
      <c r="BR55" s="867" t="str">
        <f>IF(TRIM($Q55)&lt;&gt;"",IF(TRIM(INDEX(コード表!$D$3:$M$53,INT(CONCATENATE($P55,$Q55)),8))&lt;&gt;"",INDEX(コード表!$D$3:$M$53,INT(CONCATENATE($P55,$Q55)),8),""),"")</f>
        <v/>
      </c>
      <c r="BS55" s="867" t="str">
        <f>IF(TRIM($Q55)&lt;&gt;"",IF(TRIM(INDEX(コード表!$D$3:$M$53,INT(CONCATENATE($P55,$Q55)),9))&lt;&gt;"",INDEX(コード表!$D$3:$M$53,INT(CONCATENATE($P55,$Q55)),9),""),"")</f>
        <v/>
      </c>
      <c r="BT55" s="867" t="str">
        <f>IF(TRIM($Q55)&lt;&gt;"",IF(TRIM(INDEX(コード表!$D$3:$M$53,INT(CONCATENATE($P55,$Q55)),10))&lt;&gt;"",INDEX(コード表!$D$3:$M$53,INT(CONCATENATE($P55,$Q55)),10),""),"")</f>
        <v/>
      </c>
      <c r="BU55" s="837">
        <f>入力1!O98</f>
        <v>0</v>
      </c>
      <c r="BV55" s="869" t="s">
        <v>246</v>
      </c>
      <c r="BW55" s="928"/>
      <c r="BX55" s="868"/>
      <c r="BY55" s="925"/>
      <c r="BZ55" s="837"/>
      <c r="CA55" s="837"/>
      <c r="CB55" s="837" t="str">
        <f t="shared" si="0"/>
        <v/>
      </c>
      <c r="CC55" s="926" t="str">
        <f t="shared" si="1"/>
        <v/>
      </c>
      <c r="CD55" s="837" t="e">
        <f>SUBSTITUTE(SUBSTITUTE(VLOOKUP(CB55,コード表!$BO$2:$BP$52,2,FALSE),"（",""),"）","")</f>
        <v>#N/A</v>
      </c>
      <c r="CE55" s="837"/>
      <c r="CF55" s="837"/>
      <c r="CG55" s="837"/>
      <c r="CH55" s="837"/>
      <c r="CI55" s="837"/>
      <c r="CJ55" s="837"/>
      <c r="CK55" s="837"/>
      <c r="CL55" s="837"/>
      <c r="CM55" s="837"/>
      <c r="CN55" s="837"/>
      <c r="CO55" s="837"/>
      <c r="CP55" s="837"/>
      <c r="CQ55" s="837"/>
      <c r="CR55" s="837"/>
      <c r="CS55" s="837"/>
      <c r="CT55" s="837"/>
      <c r="CU55" s="837"/>
      <c r="CV55" s="837"/>
      <c r="CW55" s="837"/>
      <c r="CX55" s="837"/>
      <c r="CY55" s="837"/>
      <c r="CZ55" s="837"/>
      <c r="DA55" s="837"/>
      <c r="DB55" s="837"/>
      <c r="DC55" s="837"/>
      <c r="DD55" s="837"/>
      <c r="DE55" s="837"/>
      <c r="DF55" s="837"/>
      <c r="DG55" s="837"/>
      <c r="DH55" s="837"/>
      <c r="DI55" s="837" t="str">
        <f>IF(入力1!Q58="","",入力1!Q58)</f>
        <v/>
      </c>
      <c r="DJ55" s="837"/>
      <c r="DK55" s="837"/>
      <c r="DL55" s="837"/>
      <c r="DM55" s="837"/>
      <c r="DN55" s="837"/>
      <c r="DO55" s="837"/>
      <c r="DP55" s="837"/>
      <c r="DQ55" s="837"/>
      <c r="DR55" s="837"/>
      <c r="DS55" s="837"/>
      <c r="DT55" s="837"/>
      <c r="DU55" s="837"/>
      <c r="DV55" s="837"/>
      <c r="DW55" s="837"/>
      <c r="DX55" s="837"/>
      <c r="DY55" s="837"/>
      <c r="DZ55" s="837"/>
      <c r="EA55" s="837"/>
      <c r="EB55" s="837"/>
      <c r="EC55" s="837"/>
      <c r="ED55" s="837"/>
      <c r="EE55" s="837"/>
      <c r="EF55" s="837"/>
      <c r="EG55" s="837"/>
      <c r="EH55" s="837"/>
      <c r="EI55" s="837"/>
      <c r="EJ55" s="837"/>
      <c r="EK55" s="837"/>
      <c r="EL55" s="837"/>
      <c r="EM55" s="837"/>
      <c r="EN55" s="837"/>
      <c r="EO55" s="837"/>
      <c r="EP55" s="837"/>
      <c r="EQ55" s="837"/>
      <c r="ER55" s="837"/>
      <c r="ES55" s="837"/>
      <c r="ET55" s="837"/>
      <c r="EU55" s="488"/>
      <c r="EV55" s="488"/>
      <c r="EW55" s="488"/>
      <c r="EX55" s="488"/>
    </row>
    <row r="56" spans="1:154" s="19" customFormat="1" ht="30" customHeight="1">
      <c r="A56" s="189" t="str">
        <f>IF(TRIM(入力1!A100)&lt;&gt;"",入力1!A100,"")</f>
        <v/>
      </c>
      <c r="B56" s="411">
        <f>IF(TRIM(入力1!B100)&lt;&gt;"",入力1!B100,"")</f>
        <v>4</v>
      </c>
      <c r="C56" s="222">
        <v>2</v>
      </c>
      <c r="D56" s="1541" t="str">
        <f>IF(TRIM(入力1!D100)&lt;&gt;"",入力1!D100,"")</f>
        <v/>
      </c>
      <c r="E56" s="1542" t="str">
        <f>IF(TRIM(入力1!E78)&lt;&gt;"",入力1!E78,"")</f>
        <v/>
      </c>
      <c r="F56" s="1542" t="str">
        <f>IF(TRIM(入力1!F78)&lt;&gt;"",入力1!F78,"")</f>
        <v/>
      </c>
      <c r="G56" s="1542" t="str">
        <f>IF(TRIM(入力1!G78)&lt;&gt;"",入力1!G78,"")</f>
        <v/>
      </c>
      <c r="H56" s="1542" t="str">
        <f>IF(TRIM(入力1!H78)&lt;&gt;"",入力1!H78,"")</f>
        <v/>
      </c>
      <c r="I56" s="1542" t="str">
        <f>IF(TRIM(入力1!I78)&lt;&gt;"",入力1!I78,"")</f>
        <v/>
      </c>
      <c r="J56" s="1542" t="str">
        <f>IF(TRIM(入力1!J78)&lt;&gt;"",入力1!J78,"")</f>
        <v/>
      </c>
      <c r="K56" s="1542" t="str">
        <f>IF(TRIM(入力1!S78)&lt;&gt;"",入力1!S78,"")</f>
        <v/>
      </c>
      <c r="L56" s="1543" t="e">
        <f>IF(TRIM(入力1!#REF!)&lt;&gt;"",入力1!#REF!,"")</f>
        <v>#REF!</v>
      </c>
      <c r="M56" s="414" t="str">
        <f>IF(TRIM(入力1!K100)&lt;&gt;"",入力1!K100,"")</f>
        <v/>
      </c>
      <c r="N56" s="420">
        <f>IF(TRIM(入力1!L100)&lt;&gt;"",入力1!L100,"")</f>
        <v>4</v>
      </c>
      <c r="O56" s="417">
        <v>2</v>
      </c>
      <c r="P56" s="228" t="str">
        <f>IF(TRIM(入力1!Q100)&lt;&gt;"",MID(入力1!Q100,1,1),"")</f>
        <v/>
      </c>
      <c r="Q56" s="190" t="str">
        <f>IF(TRIM(入力1!Q100)&lt;&gt;"",MID(入力1!Q100,2,1),"")</f>
        <v/>
      </c>
      <c r="R56" s="232"/>
      <c r="S56" s="232"/>
      <c r="T56" s="232"/>
      <c r="U56" s="232"/>
      <c r="V56" s="232"/>
      <c r="W56" s="232"/>
      <c r="X56" s="232"/>
      <c r="Y56" s="232"/>
      <c r="Z56" s="281"/>
      <c r="AA56" s="1546"/>
      <c r="AB56" s="1548"/>
      <c r="AC56" s="1546"/>
      <c r="AD56" s="1547"/>
      <c r="AE56" s="1546"/>
      <c r="AF56" s="1547"/>
      <c r="AG56" s="1546"/>
      <c r="AH56" s="1547"/>
      <c r="AI56" s="1546"/>
      <c r="AJ56" s="1547"/>
      <c r="AK56" s="385"/>
      <c r="AL56" s="1594"/>
      <c r="AM56" s="1595"/>
      <c r="AN56" s="1546"/>
      <c r="AO56" s="1548"/>
      <c r="AP56" s="1546"/>
      <c r="AQ56" s="1548"/>
      <c r="AR56" s="1546"/>
      <c r="AS56" s="1548"/>
      <c r="AT56" s="1546"/>
      <c r="AU56" s="1548"/>
      <c r="AV56" s="336"/>
      <c r="AW56" s="236"/>
      <c r="AX56" s="236"/>
      <c r="AY56" s="236"/>
      <c r="AZ56" s="1549"/>
      <c r="BA56" s="1550"/>
      <c r="BB56" s="236"/>
      <c r="BC56" s="236"/>
      <c r="BD56" s="480">
        <f>入力1!X100</f>
        <v>0</v>
      </c>
      <c r="BE56" s="236"/>
      <c r="BF56" s="236"/>
      <c r="BG56" s="236"/>
      <c r="BH56" s="497">
        <f>入力2!AT98</f>
        <v>0</v>
      </c>
      <c r="BI56" s="765"/>
      <c r="BJ56" s="874">
        <f>入力1!O100</f>
        <v>0</v>
      </c>
      <c r="BK56" s="867" t="str">
        <f>IF(TRIM($Q56)&lt;&gt;"",IF(TRIM(INDEX(コード表!$D$3:$M$53,INT(CONCATENATE($P56,$Q56)),1))&lt;&gt;"",INDEX(コード表!$D$3:$M$53,INT(CONCATENATE($P56,$Q56)),1),""),"")</f>
        <v/>
      </c>
      <c r="BL56" s="867" t="str">
        <f>IF(TRIM($Q56)&lt;&gt;"",IF(TRIM(INDEX(コード表!$D$3:$M$53,INT(CONCATENATE($P56,$Q56)),2))&lt;&gt;"",INDEX(コード表!$D$3:$M$53,INT(CONCATENATE($P56,$Q56)),2),""),"")</f>
        <v/>
      </c>
      <c r="BM56" s="867" t="str">
        <f>IF(TRIM($Q56)&lt;&gt;"",IF(TRIM(INDEX(コード表!$D$3:$M$53,INT(CONCATENATE($P56,$Q56)),3))&lt;&gt;"",INDEX(コード表!$D$3:$M$53,INT(CONCATENATE($P56,$Q56)),3),""),"")</f>
        <v/>
      </c>
      <c r="BN56" s="867" t="str">
        <f>IF(TRIM($Q56)&lt;&gt;"",IF(TRIM(INDEX(コード表!$D$3:$M$53,INT(CONCATENATE($P56,$Q56)),4))&lt;&gt;"",INDEX(コード表!$D$3:$M$53,INT(CONCATENATE($P56,$Q56)),4),""),"")</f>
        <v/>
      </c>
      <c r="BO56" s="867" t="str">
        <f>IF(TRIM($Q56)&lt;&gt;"",IF(TRIM(INDEX(コード表!$D$3:$M$53,INT(CONCATENATE($P56,$Q56)),5))&lt;&gt;"",INDEX(コード表!$D$3:$M$53,INT(CONCATENATE($P56,$Q56)),5),""),"")</f>
        <v/>
      </c>
      <c r="BP56" s="867" t="str">
        <f>IF(TRIM($Q56)&lt;&gt;"",IF(TRIM(INDEX(コード表!$D$3:$M$53,INT(CONCATENATE($P56,$Q56)),6))&lt;&gt;"",INDEX(コード表!$D$3:$M$53,INT(CONCATENATE($P56,$Q56)),6),""),"")</f>
        <v/>
      </c>
      <c r="BQ56" s="867" t="str">
        <f>IF(TRIM($Q56)&lt;&gt;"",IF(TRIM(INDEX(コード表!$D$3:$M$53,INT(CONCATENATE($P56,$Q56)),7))&lt;&gt;"",INDEX(コード表!$D$3:$M$53,INT(CONCATENATE($P56,$Q56)),7),""),"")</f>
        <v/>
      </c>
      <c r="BR56" s="867" t="str">
        <f>IF(TRIM($Q56)&lt;&gt;"",IF(TRIM(INDEX(コード表!$D$3:$M$53,INT(CONCATENATE($P56,$Q56)),8))&lt;&gt;"",INDEX(コード表!$D$3:$M$53,INT(CONCATENATE($P56,$Q56)),8),""),"")</f>
        <v/>
      </c>
      <c r="BS56" s="867" t="str">
        <f>IF(TRIM($Q56)&lt;&gt;"",IF(TRIM(INDEX(コード表!$D$3:$M$53,INT(CONCATENATE($P56,$Q56)),9))&lt;&gt;"",INDEX(コード表!$D$3:$M$53,INT(CONCATENATE($P56,$Q56)),9),""),"")</f>
        <v/>
      </c>
      <c r="BT56" s="867" t="str">
        <f>IF(TRIM($Q56)&lt;&gt;"",IF(TRIM(INDEX(コード表!$D$3:$M$53,INT(CONCATENATE($P56,$Q56)),10))&lt;&gt;"",INDEX(コード表!$D$3:$M$53,INT(CONCATENATE($P56,$Q56)),10),""),"")</f>
        <v/>
      </c>
      <c r="BU56" s="837">
        <f>入力1!O100</f>
        <v>0</v>
      </c>
      <c r="BV56" s="869" t="s">
        <v>247</v>
      </c>
      <c r="BW56" s="928"/>
      <c r="BX56" s="929"/>
      <c r="BY56" s="925"/>
      <c r="BZ56" s="837"/>
      <c r="CA56" s="837"/>
      <c r="CB56" s="837" t="str">
        <f t="shared" si="0"/>
        <v/>
      </c>
      <c r="CC56" s="926" t="str">
        <f t="shared" si="1"/>
        <v/>
      </c>
      <c r="CD56" s="837" t="e">
        <f>SUBSTITUTE(SUBSTITUTE(VLOOKUP(CB56,コード表!$BO$2:$BP$52,2,FALSE),"（",""),"）","")</f>
        <v>#N/A</v>
      </c>
      <c r="CE56" s="837"/>
      <c r="CF56" s="837"/>
      <c r="CG56" s="837"/>
      <c r="CH56" s="837"/>
      <c r="CI56" s="837"/>
      <c r="CJ56" s="837"/>
      <c r="CK56" s="837"/>
      <c r="CL56" s="837"/>
      <c r="CM56" s="837"/>
      <c r="CN56" s="837"/>
      <c r="CO56" s="837"/>
      <c r="CP56" s="837"/>
      <c r="CQ56" s="837"/>
      <c r="CR56" s="837"/>
      <c r="CS56" s="837"/>
      <c r="CT56" s="837"/>
      <c r="CU56" s="837"/>
      <c r="CV56" s="837"/>
      <c r="CW56" s="837"/>
      <c r="CX56" s="837"/>
      <c r="CY56" s="837"/>
      <c r="CZ56" s="837"/>
      <c r="DA56" s="837"/>
      <c r="DB56" s="837"/>
      <c r="DC56" s="837"/>
      <c r="DD56" s="837"/>
      <c r="DE56" s="837"/>
      <c r="DF56" s="837"/>
      <c r="DG56" s="837"/>
      <c r="DH56" s="837"/>
      <c r="DI56" s="837" t="str">
        <f>IF(入力1!Q60="","",入力1!Q60)</f>
        <v/>
      </c>
      <c r="DJ56" s="837"/>
      <c r="DK56" s="837"/>
      <c r="DL56" s="837"/>
      <c r="DM56" s="837"/>
      <c r="DN56" s="837"/>
      <c r="DO56" s="837"/>
      <c r="DP56" s="837"/>
      <c r="DQ56" s="837"/>
      <c r="DR56" s="837"/>
      <c r="DS56" s="837"/>
      <c r="DT56" s="837"/>
      <c r="DU56" s="837"/>
      <c r="DV56" s="837"/>
      <c r="DW56" s="837"/>
      <c r="DX56" s="837"/>
      <c r="DY56" s="837"/>
      <c r="DZ56" s="837"/>
      <c r="EA56" s="837"/>
      <c r="EB56" s="837"/>
      <c r="EC56" s="837"/>
      <c r="ED56" s="837"/>
      <c r="EE56" s="837"/>
      <c r="EF56" s="837"/>
      <c r="EG56" s="837"/>
      <c r="EH56" s="837"/>
      <c r="EI56" s="837"/>
      <c r="EJ56" s="837"/>
      <c r="EK56" s="837"/>
      <c r="EL56" s="837"/>
      <c r="EM56" s="837"/>
      <c r="EN56" s="837"/>
      <c r="EO56" s="837"/>
      <c r="EP56" s="837"/>
      <c r="EQ56" s="837"/>
      <c r="ER56" s="837"/>
      <c r="ES56" s="837"/>
      <c r="ET56" s="837"/>
      <c r="EU56" s="488"/>
      <c r="EV56" s="488"/>
      <c r="EW56" s="488"/>
      <c r="EX56" s="488"/>
    </row>
    <row r="57" spans="1:154" s="19" customFormat="1" ht="30" customHeight="1">
      <c r="A57" s="189" t="str">
        <f>IF(TRIM(入力1!A102)&lt;&gt;"",入力1!A102,"")</f>
        <v/>
      </c>
      <c r="B57" s="411">
        <f>IF(TRIM(入力1!B102)&lt;&gt;"",入力1!B102,"")</f>
        <v>4</v>
      </c>
      <c r="C57" s="477">
        <v>3</v>
      </c>
      <c r="D57" s="1541" t="str">
        <f>IF(TRIM(入力1!D102)&lt;&gt;"",入力1!D102,"")</f>
        <v/>
      </c>
      <c r="E57" s="1542" t="str">
        <f>IF(TRIM(入力1!E79)&lt;&gt;"",入力1!E79,"")</f>
        <v/>
      </c>
      <c r="F57" s="1542" t="str">
        <f>IF(TRIM(入力1!F79)&lt;&gt;"",入力1!F79,"")</f>
        <v/>
      </c>
      <c r="G57" s="1542" t="str">
        <f>IF(TRIM(入力1!G79)&lt;&gt;"",入力1!G79,"")</f>
        <v/>
      </c>
      <c r="H57" s="1542" t="str">
        <f>IF(TRIM(入力1!H79)&lt;&gt;"",入力1!H79,"")</f>
        <v/>
      </c>
      <c r="I57" s="1542" t="str">
        <f>IF(TRIM(入力1!I79)&lt;&gt;"",入力1!I79,"")</f>
        <v/>
      </c>
      <c r="J57" s="1542" t="str">
        <f>IF(TRIM(入力1!J79)&lt;&gt;"",入力1!J79,"")</f>
        <v/>
      </c>
      <c r="K57" s="1542" t="str">
        <f>IF(TRIM(入力1!S79)&lt;&gt;"",入力1!S79,"")</f>
        <v/>
      </c>
      <c r="L57" s="1543" t="e">
        <f>IF(TRIM(入力1!#REF!)&lt;&gt;"",入力1!#REF!,"")</f>
        <v>#REF!</v>
      </c>
      <c r="M57" s="414" t="str">
        <f>IF(TRIM(入力1!K102)&lt;&gt;"",入力1!K102,"")</f>
        <v/>
      </c>
      <c r="N57" s="420">
        <f>IF(TRIM(入力1!L102)&lt;&gt;"",入力1!L102,"")</f>
        <v>4</v>
      </c>
      <c r="O57" s="417">
        <v>3</v>
      </c>
      <c r="P57" s="228" t="str">
        <f>IF(TRIM(入力1!Q102)&lt;&gt;"",MID(入力1!Q102,1,1),"")</f>
        <v/>
      </c>
      <c r="Q57" s="190" t="str">
        <f>IF(TRIM(入力1!Q102)&lt;&gt;"",MID(入力1!Q102,2,1),"")</f>
        <v/>
      </c>
      <c r="R57" s="232"/>
      <c r="S57" s="232"/>
      <c r="T57" s="232"/>
      <c r="U57" s="232"/>
      <c r="V57" s="232"/>
      <c r="W57" s="232"/>
      <c r="X57" s="232"/>
      <c r="Y57" s="232"/>
      <c r="Z57" s="281"/>
      <c r="AA57" s="1546"/>
      <c r="AB57" s="1548"/>
      <c r="AC57" s="1546"/>
      <c r="AD57" s="1547"/>
      <c r="AE57" s="1546"/>
      <c r="AF57" s="1547"/>
      <c r="AG57" s="1546"/>
      <c r="AH57" s="1547"/>
      <c r="AI57" s="1546"/>
      <c r="AJ57" s="1547"/>
      <c r="AK57" s="386"/>
      <c r="AL57" s="1546"/>
      <c r="AM57" s="1548"/>
      <c r="AN57" s="1546"/>
      <c r="AO57" s="1548"/>
      <c r="AP57" s="1546"/>
      <c r="AQ57" s="1548"/>
      <c r="AR57" s="1546"/>
      <c r="AS57" s="1548"/>
      <c r="AT57" s="1546"/>
      <c r="AU57" s="1548"/>
      <c r="AV57" s="336"/>
      <c r="AW57" s="236"/>
      <c r="AX57" s="236"/>
      <c r="AY57" s="236"/>
      <c r="AZ57" s="1549"/>
      <c r="BA57" s="1550"/>
      <c r="BB57" s="236"/>
      <c r="BC57" s="236"/>
      <c r="BD57" s="440">
        <f>入力1!X102</f>
        <v>0</v>
      </c>
      <c r="BE57" s="236"/>
      <c r="BF57" s="236"/>
      <c r="BG57" s="236"/>
      <c r="BH57" s="497">
        <f>入力2!AT100</f>
        <v>0</v>
      </c>
      <c r="BI57" s="765"/>
      <c r="BJ57" s="874">
        <f>入力1!O102</f>
        <v>0</v>
      </c>
      <c r="BK57" s="867" t="str">
        <f>IF(TRIM($Q57)&lt;&gt;"",IF(TRIM(INDEX(コード表!$D$3:$M$53,INT(CONCATENATE($P57,$Q57)),1))&lt;&gt;"",INDEX(コード表!$D$3:$M$53,INT(CONCATENATE($P57,$Q57)),1),""),"")</f>
        <v/>
      </c>
      <c r="BL57" s="867" t="str">
        <f>IF(TRIM($Q57)&lt;&gt;"",IF(TRIM(INDEX(コード表!$D$3:$M$53,INT(CONCATENATE($P57,$Q57)),2))&lt;&gt;"",INDEX(コード表!$D$3:$M$53,INT(CONCATENATE($P57,$Q57)),2),""),"")</f>
        <v/>
      </c>
      <c r="BM57" s="867" t="str">
        <f>IF(TRIM($Q57)&lt;&gt;"",IF(TRIM(INDEX(コード表!$D$3:$M$53,INT(CONCATENATE($P57,$Q57)),3))&lt;&gt;"",INDEX(コード表!$D$3:$M$53,INT(CONCATENATE($P57,$Q57)),3),""),"")</f>
        <v/>
      </c>
      <c r="BN57" s="867" t="str">
        <f>IF(TRIM($Q57)&lt;&gt;"",IF(TRIM(INDEX(コード表!$D$3:$M$53,INT(CONCATENATE($P57,$Q57)),4))&lt;&gt;"",INDEX(コード表!$D$3:$M$53,INT(CONCATENATE($P57,$Q57)),4),""),"")</f>
        <v/>
      </c>
      <c r="BO57" s="867" t="str">
        <f>IF(TRIM($Q57)&lt;&gt;"",IF(TRIM(INDEX(コード表!$D$3:$M$53,INT(CONCATENATE($P57,$Q57)),5))&lt;&gt;"",INDEX(コード表!$D$3:$M$53,INT(CONCATENATE($P57,$Q57)),5),""),"")</f>
        <v/>
      </c>
      <c r="BP57" s="867" t="str">
        <f>IF(TRIM($Q57)&lt;&gt;"",IF(TRIM(INDEX(コード表!$D$3:$M$53,INT(CONCATENATE($P57,$Q57)),6))&lt;&gt;"",INDEX(コード表!$D$3:$M$53,INT(CONCATENATE($P57,$Q57)),6),""),"")</f>
        <v/>
      </c>
      <c r="BQ57" s="867" t="str">
        <f>IF(TRIM($Q57)&lt;&gt;"",IF(TRIM(INDEX(コード表!$D$3:$M$53,INT(CONCATENATE($P57,$Q57)),7))&lt;&gt;"",INDEX(コード表!$D$3:$M$53,INT(CONCATENATE($P57,$Q57)),7),""),"")</f>
        <v/>
      </c>
      <c r="BR57" s="867" t="str">
        <f>IF(TRIM($Q57)&lt;&gt;"",IF(TRIM(INDEX(コード表!$D$3:$M$53,INT(CONCATENATE($P57,$Q57)),8))&lt;&gt;"",INDEX(コード表!$D$3:$M$53,INT(CONCATENATE($P57,$Q57)),8),""),"")</f>
        <v/>
      </c>
      <c r="BS57" s="867" t="str">
        <f>IF(TRIM($Q57)&lt;&gt;"",IF(TRIM(INDEX(コード表!$D$3:$M$53,INT(CONCATENATE($P57,$Q57)),9))&lt;&gt;"",INDEX(コード表!$D$3:$M$53,INT(CONCATENATE($P57,$Q57)),9),""),"")</f>
        <v/>
      </c>
      <c r="BT57" s="867" t="str">
        <f>IF(TRIM($Q57)&lt;&gt;"",IF(TRIM(INDEX(コード表!$D$3:$M$53,INT(CONCATENATE($P57,$Q57)),10))&lt;&gt;"",INDEX(コード表!$D$3:$M$53,INT(CONCATENATE($P57,$Q57)),10),""),"")</f>
        <v/>
      </c>
      <c r="BU57" s="837">
        <f>入力1!O102</f>
        <v>0</v>
      </c>
      <c r="BV57" s="869" t="s">
        <v>248</v>
      </c>
      <c r="BW57" s="928"/>
      <c r="BX57" s="929"/>
      <c r="BY57" s="837"/>
      <c r="BZ57" s="837"/>
      <c r="CA57" s="837"/>
      <c r="CB57" s="837" t="str">
        <f t="shared" si="0"/>
        <v/>
      </c>
      <c r="CC57" s="926" t="str">
        <f t="shared" si="1"/>
        <v/>
      </c>
      <c r="CD57" s="837" t="e">
        <f>SUBSTITUTE(SUBSTITUTE(VLOOKUP(CB57,コード表!$BO$2:$BP$52,2,FALSE),"（",""),"）","")</f>
        <v>#N/A</v>
      </c>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c r="DH57" s="837"/>
      <c r="DI57" s="837" t="str">
        <f>IF(入力1!Q62="","",入力1!Q62)</f>
        <v/>
      </c>
      <c r="DJ57" s="837"/>
      <c r="DK57" s="837"/>
      <c r="DL57" s="837"/>
      <c r="DM57" s="837"/>
      <c r="DN57" s="837"/>
      <c r="DO57" s="837"/>
      <c r="DP57" s="837"/>
      <c r="DQ57" s="837"/>
      <c r="DR57" s="837"/>
      <c r="DS57" s="837"/>
      <c r="DT57" s="837"/>
      <c r="DU57" s="837"/>
      <c r="DV57" s="837"/>
      <c r="DW57" s="837"/>
      <c r="DX57" s="837"/>
      <c r="DY57" s="837"/>
      <c r="DZ57" s="837"/>
      <c r="EA57" s="837"/>
      <c r="EB57" s="837"/>
      <c r="EC57" s="837"/>
      <c r="ED57" s="837"/>
      <c r="EE57" s="837"/>
      <c r="EF57" s="837"/>
      <c r="EG57" s="837"/>
      <c r="EH57" s="837"/>
      <c r="EI57" s="837"/>
      <c r="EJ57" s="837"/>
      <c r="EK57" s="837"/>
      <c r="EL57" s="837"/>
      <c r="EM57" s="837"/>
      <c r="EN57" s="837"/>
      <c r="EO57" s="837"/>
      <c r="EP57" s="837"/>
      <c r="EQ57" s="837"/>
      <c r="ER57" s="837"/>
      <c r="ES57" s="837"/>
      <c r="ET57" s="837"/>
      <c r="EU57" s="488"/>
      <c r="EV57" s="488"/>
      <c r="EW57" s="488"/>
      <c r="EX57" s="488"/>
    </row>
    <row r="58" spans="1:154" s="191" customFormat="1" ht="30" customHeight="1">
      <c r="A58" s="189" t="str">
        <f>IF(TRIM(入力1!A104)&lt;&gt;"",入力1!A104,"")</f>
        <v/>
      </c>
      <c r="B58" s="411">
        <f>IF(TRIM(入力1!B104)&lt;&gt;"",入力1!B104,"")</f>
        <v>4</v>
      </c>
      <c r="C58" s="222">
        <v>4</v>
      </c>
      <c r="D58" s="1541" t="str">
        <f>IF(TRIM(入力1!D104)&lt;&gt;"",入力1!D104,"")</f>
        <v/>
      </c>
      <c r="E58" s="1542" t="str">
        <f>IF(TRIM(入力1!E80)&lt;&gt;"",入力1!E80,"")</f>
        <v/>
      </c>
      <c r="F58" s="1542" t="str">
        <f>IF(TRIM(入力1!F80)&lt;&gt;"",入力1!F80,"")</f>
        <v/>
      </c>
      <c r="G58" s="1542" t="str">
        <f>IF(TRIM(入力1!G80)&lt;&gt;"",入力1!G80,"")</f>
        <v/>
      </c>
      <c r="H58" s="1542" t="str">
        <f>IF(TRIM(入力1!H80)&lt;&gt;"",入力1!H80,"")</f>
        <v/>
      </c>
      <c r="I58" s="1542" t="str">
        <f>IF(TRIM(入力1!I80)&lt;&gt;"",入力1!I80,"")</f>
        <v/>
      </c>
      <c r="J58" s="1542" t="str">
        <f>IF(TRIM(入力1!J80)&lt;&gt;"",入力1!J80,"")</f>
        <v/>
      </c>
      <c r="K58" s="1542" t="str">
        <f>IF(TRIM(入力1!S80)&lt;&gt;"",入力1!S80,"")</f>
        <v/>
      </c>
      <c r="L58" s="1543" t="e">
        <f>IF(TRIM(入力1!#REF!)&lt;&gt;"",入力1!#REF!,"")</f>
        <v>#REF!</v>
      </c>
      <c r="M58" s="414" t="str">
        <f>IF(TRIM(入力1!K104)&lt;&gt;"",入力1!K104,"")</f>
        <v/>
      </c>
      <c r="N58" s="420">
        <f>IF(TRIM(入力1!L104)&lt;&gt;"",入力1!L104,"")</f>
        <v>4</v>
      </c>
      <c r="O58" s="417">
        <v>4</v>
      </c>
      <c r="P58" s="228" t="str">
        <f>IF(TRIM(入力1!Q104)&lt;&gt;"",MID(入力1!Q104,1,1),"")</f>
        <v/>
      </c>
      <c r="Q58" s="190" t="str">
        <f>IF(TRIM(入力1!Q104)&lt;&gt;"",MID(入力1!Q104,2,1),"")</f>
        <v/>
      </c>
      <c r="R58" s="232"/>
      <c r="S58" s="232"/>
      <c r="T58" s="232"/>
      <c r="U58" s="232"/>
      <c r="V58" s="232"/>
      <c r="W58" s="232"/>
      <c r="X58" s="232"/>
      <c r="Y58" s="232"/>
      <c r="Z58" s="281"/>
      <c r="AA58" s="1546"/>
      <c r="AB58" s="1547"/>
      <c r="AC58" s="1546"/>
      <c r="AD58" s="1547"/>
      <c r="AE58" s="1546"/>
      <c r="AF58" s="1547"/>
      <c r="AG58" s="1546"/>
      <c r="AH58" s="1547"/>
      <c r="AI58" s="1546"/>
      <c r="AJ58" s="1547"/>
      <c r="AK58" s="386"/>
      <c r="AL58" s="1546"/>
      <c r="AM58" s="1548"/>
      <c r="AN58" s="1546"/>
      <c r="AO58" s="1548"/>
      <c r="AP58" s="1546"/>
      <c r="AQ58" s="1548"/>
      <c r="AR58" s="1546"/>
      <c r="AS58" s="1548"/>
      <c r="AT58" s="1546"/>
      <c r="AU58" s="1548"/>
      <c r="AV58" s="336"/>
      <c r="AW58" s="236"/>
      <c r="AX58" s="236"/>
      <c r="AY58" s="236"/>
      <c r="AZ58" s="1549"/>
      <c r="BA58" s="1550"/>
      <c r="BB58" s="236"/>
      <c r="BC58" s="236"/>
      <c r="BD58" s="440">
        <f>入力1!X104</f>
        <v>0</v>
      </c>
      <c r="BE58" s="236"/>
      <c r="BF58" s="236"/>
      <c r="BG58" s="236"/>
      <c r="BH58" s="497">
        <f>入力2!AT102</f>
        <v>0</v>
      </c>
      <c r="BI58" s="765"/>
      <c r="BJ58" s="874">
        <f>入力1!O104</f>
        <v>0</v>
      </c>
      <c r="BK58" s="867" t="str">
        <f>IF(TRIM($Q58)&lt;&gt;"",IF(TRIM(INDEX(コード表!$D$3:$M$53,INT(CONCATENATE($P58,$Q58)),1))&lt;&gt;"",INDEX(コード表!$D$3:$M$53,INT(CONCATENATE($P58,$Q58)),1),""),"")</f>
        <v/>
      </c>
      <c r="BL58" s="867" t="str">
        <f>IF(TRIM($Q58)&lt;&gt;"",IF(TRIM(INDEX(コード表!$D$3:$M$53,INT(CONCATENATE($P58,$Q58)),2))&lt;&gt;"",INDEX(コード表!$D$3:$M$53,INT(CONCATENATE($P58,$Q58)),2),""),"")</f>
        <v/>
      </c>
      <c r="BM58" s="867" t="str">
        <f>IF(TRIM($Q58)&lt;&gt;"",IF(TRIM(INDEX(コード表!$D$3:$M$53,INT(CONCATENATE($P58,$Q58)),3))&lt;&gt;"",INDEX(コード表!$D$3:$M$53,INT(CONCATENATE($P58,$Q58)),3),""),"")</f>
        <v/>
      </c>
      <c r="BN58" s="867" t="str">
        <f>IF(TRIM($Q58)&lt;&gt;"",IF(TRIM(INDEX(コード表!$D$3:$M$53,INT(CONCATENATE($P58,$Q58)),4))&lt;&gt;"",INDEX(コード表!$D$3:$M$53,INT(CONCATENATE($P58,$Q58)),4),""),"")</f>
        <v/>
      </c>
      <c r="BO58" s="867" t="str">
        <f>IF(TRIM($Q58)&lt;&gt;"",IF(TRIM(INDEX(コード表!$D$3:$M$53,INT(CONCATENATE($P58,$Q58)),5))&lt;&gt;"",INDEX(コード表!$D$3:$M$53,INT(CONCATENATE($P58,$Q58)),5),""),"")</f>
        <v/>
      </c>
      <c r="BP58" s="867" t="str">
        <f>IF(TRIM($Q58)&lt;&gt;"",IF(TRIM(INDEX(コード表!$D$3:$M$53,INT(CONCATENATE($P58,$Q58)),6))&lt;&gt;"",INDEX(コード表!$D$3:$M$53,INT(CONCATENATE($P58,$Q58)),6),""),"")</f>
        <v/>
      </c>
      <c r="BQ58" s="867" t="str">
        <f>IF(TRIM($Q58)&lt;&gt;"",IF(TRIM(INDEX(コード表!$D$3:$M$53,INT(CONCATENATE($P58,$Q58)),7))&lt;&gt;"",INDEX(コード表!$D$3:$M$53,INT(CONCATENATE($P58,$Q58)),7),""),"")</f>
        <v/>
      </c>
      <c r="BR58" s="867" t="str">
        <f>IF(TRIM($Q58)&lt;&gt;"",IF(TRIM(INDEX(コード表!$D$3:$M$53,INT(CONCATENATE($P58,$Q58)),8))&lt;&gt;"",INDEX(コード表!$D$3:$M$53,INT(CONCATENATE($P58,$Q58)),8),""),"")</f>
        <v/>
      </c>
      <c r="BS58" s="867" t="str">
        <f>IF(TRIM($Q58)&lt;&gt;"",IF(TRIM(INDEX(コード表!$D$3:$M$53,INT(CONCATENATE($P58,$Q58)),9))&lt;&gt;"",INDEX(コード表!$D$3:$M$53,INT(CONCATENATE($P58,$Q58)),9),""),"")</f>
        <v/>
      </c>
      <c r="BT58" s="867" t="str">
        <f>IF(TRIM($Q58)&lt;&gt;"",IF(TRIM(INDEX(コード表!$D$3:$M$53,INT(CONCATENATE($P58,$Q58)),10))&lt;&gt;"",INDEX(コード表!$D$3:$M$53,INT(CONCATENATE($P58,$Q58)),10),""),"")</f>
        <v/>
      </c>
      <c r="BU58" s="837">
        <f>入力1!O104</f>
        <v>0</v>
      </c>
      <c r="BV58" s="869" t="s">
        <v>249</v>
      </c>
      <c r="BW58" s="930"/>
      <c r="BX58" s="875"/>
      <c r="BY58" s="841"/>
      <c r="BZ58" s="837"/>
      <c r="CA58" s="841"/>
      <c r="CB58" s="837" t="str">
        <f t="shared" si="0"/>
        <v/>
      </c>
      <c r="CC58" s="926" t="str">
        <f t="shared" si="1"/>
        <v/>
      </c>
      <c r="CD58" s="837" t="e">
        <f>SUBSTITUTE(SUBSTITUTE(VLOOKUP(CB58,コード表!$BO$2:$BP$52,2,FALSE),"（",""),"）","")</f>
        <v>#N/A</v>
      </c>
      <c r="CE58" s="841"/>
      <c r="CF58" s="841"/>
      <c r="CG58" s="841"/>
      <c r="CH58" s="841"/>
      <c r="CI58" s="841"/>
      <c r="CJ58" s="841"/>
      <c r="CK58" s="841"/>
      <c r="CL58" s="841"/>
      <c r="CM58" s="841"/>
      <c r="CN58" s="841"/>
      <c r="CO58" s="841"/>
      <c r="CP58" s="841"/>
      <c r="CQ58" s="841"/>
      <c r="CR58" s="841"/>
      <c r="CS58" s="841"/>
      <c r="CT58" s="841"/>
      <c r="CU58" s="841"/>
      <c r="CV58" s="841"/>
      <c r="CW58" s="841"/>
      <c r="CX58" s="841"/>
      <c r="CY58" s="841"/>
      <c r="CZ58" s="841"/>
      <c r="DA58" s="841"/>
      <c r="DB58" s="841"/>
      <c r="DC58" s="841"/>
      <c r="DD58" s="841"/>
      <c r="DE58" s="841"/>
      <c r="DF58" s="841"/>
      <c r="DG58" s="841"/>
      <c r="DH58" s="841"/>
      <c r="DI58" s="837" t="str">
        <f>IF(入力1!Q64="","",入力1!Q64)</f>
        <v/>
      </c>
      <c r="DJ58" s="841"/>
      <c r="DK58" s="841"/>
      <c r="DL58" s="841"/>
      <c r="DM58" s="841"/>
      <c r="DN58" s="841"/>
      <c r="DO58" s="841"/>
      <c r="DP58" s="841"/>
      <c r="DQ58" s="841"/>
      <c r="DR58" s="841"/>
      <c r="DS58" s="841"/>
      <c r="DT58" s="841"/>
      <c r="DU58" s="841"/>
      <c r="DV58" s="841"/>
      <c r="DW58" s="841"/>
      <c r="DX58" s="841"/>
      <c r="DY58" s="841"/>
      <c r="DZ58" s="841"/>
      <c r="EA58" s="841"/>
      <c r="EB58" s="841"/>
      <c r="EC58" s="841"/>
      <c r="ED58" s="841"/>
      <c r="EE58" s="841"/>
      <c r="EF58" s="841"/>
      <c r="EG58" s="841"/>
      <c r="EH58" s="841"/>
      <c r="EI58" s="841"/>
      <c r="EJ58" s="841"/>
      <c r="EK58" s="841"/>
      <c r="EL58" s="841"/>
      <c r="EM58" s="841"/>
      <c r="EN58" s="841"/>
      <c r="EO58" s="841"/>
      <c r="EP58" s="841"/>
      <c r="EQ58" s="841"/>
      <c r="ER58" s="841"/>
      <c r="ES58" s="841"/>
      <c r="ET58" s="841"/>
      <c r="EU58" s="823"/>
      <c r="EV58" s="823"/>
      <c r="EW58" s="823"/>
      <c r="EX58" s="823"/>
    </row>
    <row r="59" spans="1:154" s="19" customFormat="1" ht="30" customHeight="1">
      <c r="A59" s="189" t="str">
        <f>IF(TRIM(入力1!A106)&lt;&gt;"",入力1!A106,"")</f>
        <v/>
      </c>
      <c r="B59" s="411">
        <f>IF(TRIM(入力1!B106)&lt;&gt;"",入力1!B106,"")</f>
        <v>4</v>
      </c>
      <c r="C59" s="477">
        <v>5</v>
      </c>
      <c r="D59" s="1541" t="str">
        <f>IF(TRIM(入力1!D106)&lt;&gt;"",入力1!D106,"")</f>
        <v/>
      </c>
      <c r="E59" s="1542" t="str">
        <f>IF(TRIM(入力1!E81)&lt;&gt;"",入力1!E81,"")</f>
        <v/>
      </c>
      <c r="F59" s="1542" t="str">
        <f>IF(TRIM(入力1!F81)&lt;&gt;"",入力1!F81,"")</f>
        <v/>
      </c>
      <c r="G59" s="1542" t="str">
        <f>IF(TRIM(入力1!G81)&lt;&gt;"",入力1!G81,"")</f>
        <v/>
      </c>
      <c r="H59" s="1542" t="str">
        <f>IF(TRIM(入力1!H81)&lt;&gt;"",入力1!H81,"")</f>
        <v/>
      </c>
      <c r="I59" s="1542" t="str">
        <f>IF(TRIM(入力1!I81)&lt;&gt;"",入力1!I81,"")</f>
        <v/>
      </c>
      <c r="J59" s="1542" t="str">
        <f>IF(TRIM(入力1!J81)&lt;&gt;"",入力1!J81,"")</f>
        <v/>
      </c>
      <c r="K59" s="1542" t="str">
        <f>IF(TRIM(入力1!S81)&lt;&gt;"",入力1!S81,"")</f>
        <v/>
      </c>
      <c r="L59" s="1543" t="e">
        <f>IF(TRIM(入力1!#REF!)&lt;&gt;"",入力1!#REF!,"")</f>
        <v>#REF!</v>
      </c>
      <c r="M59" s="414" t="str">
        <f>IF(TRIM(入力1!K106)&lt;&gt;"",入力1!K106,"")</f>
        <v/>
      </c>
      <c r="N59" s="420">
        <f>IF(TRIM(入力1!L106)&lt;&gt;"",入力1!L106,"")</f>
        <v>4</v>
      </c>
      <c r="O59" s="417">
        <v>5</v>
      </c>
      <c r="P59" s="228" t="str">
        <f>IF(TRIM(入力1!Q106)&lt;&gt;"",MID(入力1!Q106,1,1),"")</f>
        <v/>
      </c>
      <c r="Q59" s="190" t="str">
        <f>IF(TRIM(入力1!Q106)&lt;&gt;"",MID(入力1!Q106,2,1),"")</f>
        <v/>
      </c>
      <c r="R59" s="232"/>
      <c r="S59" s="232"/>
      <c r="T59" s="232"/>
      <c r="U59" s="232"/>
      <c r="V59" s="232"/>
      <c r="W59" s="232"/>
      <c r="X59" s="232"/>
      <c r="Y59" s="232"/>
      <c r="Z59" s="281"/>
      <c r="AA59" s="1546"/>
      <c r="AB59" s="1547"/>
      <c r="AC59" s="1546"/>
      <c r="AD59" s="1547"/>
      <c r="AE59" s="1546"/>
      <c r="AF59" s="1547"/>
      <c r="AG59" s="1546"/>
      <c r="AH59" s="1547"/>
      <c r="AI59" s="1546"/>
      <c r="AJ59" s="1547"/>
      <c r="AK59" s="386"/>
      <c r="AL59" s="1546"/>
      <c r="AM59" s="1548"/>
      <c r="AN59" s="1546"/>
      <c r="AO59" s="1548"/>
      <c r="AP59" s="1546"/>
      <c r="AQ59" s="1548"/>
      <c r="AR59" s="1546"/>
      <c r="AS59" s="1548"/>
      <c r="AT59" s="1546"/>
      <c r="AU59" s="1548"/>
      <c r="AV59" s="336"/>
      <c r="AW59" s="236"/>
      <c r="AX59" s="236"/>
      <c r="AY59" s="236"/>
      <c r="AZ59" s="1549"/>
      <c r="BA59" s="1550"/>
      <c r="BB59" s="236"/>
      <c r="BC59" s="236"/>
      <c r="BD59" s="440">
        <f>入力1!X106</f>
        <v>0</v>
      </c>
      <c r="BE59" s="236"/>
      <c r="BF59" s="236"/>
      <c r="BG59" s="236"/>
      <c r="BH59" s="497">
        <f>入力2!AT104</f>
        <v>0</v>
      </c>
      <c r="BI59" s="765"/>
      <c r="BJ59" s="874">
        <f>入力1!O106</f>
        <v>0</v>
      </c>
      <c r="BK59" s="867" t="str">
        <f>IF(TRIM($Q59)&lt;&gt;"",IF(TRIM(INDEX(コード表!$D$3:$M$53,INT(CONCATENATE($P59,$Q59)),1))&lt;&gt;"",INDEX(コード表!$D$3:$M$53,INT(CONCATENATE($P59,$Q59)),1),""),"")</f>
        <v/>
      </c>
      <c r="BL59" s="867" t="str">
        <f>IF(TRIM($Q59)&lt;&gt;"",IF(TRIM(INDEX(コード表!$D$3:$M$53,INT(CONCATENATE($P59,$Q59)),2))&lt;&gt;"",INDEX(コード表!$D$3:$M$53,INT(CONCATENATE($P59,$Q59)),2),""),"")</f>
        <v/>
      </c>
      <c r="BM59" s="867" t="str">
        <f>IF(TRIM($Q59)&lt;&gt;"",IF(TRIM(INDEX(コード表!$D$3:$M$53,INT(CONCATENATE($P59,$Q59)),3))&lt;&gt;"",INDEX(コード表!$D$3:$M$53,INT(CONCATENATE($P59,$Q59)),3),""),"")</f>
        <v/>
      </c>
      <c r="BN59" s="867" t="str">
        <f>IF(TRIM($Q59)&lt;&gt;"",IF(TRIM(INDEX(コード表!$D$3:$M$53,INT(CONCATENATE($P59,$Q59)),4))&lt;&gt;"",INDEX(コード表!$D$3:$M$53,INT(CONCATENATE($P59,$Q59)),4),""),"")</f>
        <v/>
      </c>
      <c r="BO59" s="867" t="str">
        <f>IF(TRIM($Q59)&lt;&gt;"",IF(TRIM(INDEX(コード表!$D$3:$M$53,INT(CONCATENATE($P59,$Q59)),5))&lt;&gt;"",INDEX(コード表!$D$3:$M$53,INT(CONCATENATE($P59,$Q59)),5),""),"")</f>
        <v/>
      </c>
      <c r="BP59" s="867" t="str">
        <f>IF(TRIM($Q59)&lt;&gt;"",IF(TRIM(INDEX(コード表!$D$3:$M$53,INT(CONCATENATE($P59,$Q59)),6))&lt;&gt;"",INDEX(コード表!$D$3:$M$53,INT(CONCATENATE($P59,$Q59)),6),""),"")</f>
        <v/>
      </c>
      <c r="BQ59" s="867" t="str">
        <f>IF(TRIM($Q59)&lt;&gt;"",IF(TRIM(INDEX(コード表!$D$3:$M$53,INT(CONCATENATE($P59,$Q59)),7))&lt;&gt;"",INDEX(コード表!$D$3:$M$53,INT(CONCATENATE($P59,$Q59)),7),""),"")</f>
        <v/>
      </c>
      <c r="BR59" s="867" t="str">
        <f>IF(TRIM($Q59)&lt;&gt;"",IF(TRIM(INDEX(コード表!$D$3:$M$53,INT(CONCATENATE($P59,$Q59)),8))&lt;&gt;"",INDEX(コード表!$D$3:$M$53,INT(CONCATENATE($P59,$Q59)),8),""),"")</f>
        <v/>
      </c>
      <c r="BS59" s="867" t="str">
        <f>IF(TRIM($Q59)&lt;&gt;"",IF(TRIM(INDEX(コード表!$D$3:$M$53,INT(CONCATENATE($P59,$Q59)),9))&lt;&gt;"",INDEX(コード表!$D$3:$M$53,INT(CONCATENATE($P59,$Q59)),9),""),"")</f>
        <v/>
      </c>
      <c r="BT59" s="867" t="str">
        <f>IF(TRIM($Q59)&lt;&gt;"",IF(TRIM(INDEX(コード表!$D$3:$M$53,INT(CONCATENATE($P59,$Q59)),10))&lt;&gt;"",INDEX(コード表!$D$3:$M$53,INT(CONCATENATE($P59,$Q59)),10),""),"")</f>
        <v/>
      </c>
      <c r="BU59" s="837">
        <f>入力1!O106</f>
        <v>0</v>
      </c>
      <c r="BV59" s="869" t="s">
        <v>250</v>
      </c>
      <c r="BW59" s="930"/>
      <c r="BX59" s="875"/>
      <c r="BY59" s="837"/>
      <c r="BZ59" s="837"/>
      <c r="CA59" s="837"/>
      <c r="CB59" s="837" t="str">
        <f t="shared" si="0"/>
        <v/>
      </c>
      <c r="CC59" s="926" t="str">
        <f t="shared" si="1"/>
        <v/>
      </c>
      <c r="CD59" s="837" t="e">
        <f>SUBSTITUTE(SUBSTITUTE(VLOOKUP(CB59,コード表!$BO$2:$BP$52,2,FALSE),"（",""),"）","")</f>
        <v>#N/A</v>
      </c>
      <c r="CE59" s="837"/>
      <c r="CF59" s="837"/>
      <c r="CG59" s="837"/>
      <c r="CH59" s="837"/>
      <c r="CI59" s="837"/>
      <c r="CJ59" s="837"/>
      <c r="CK59" s="837"/>
      <c r="CL59" s="837"/>
      <c r="CM59" s="837"/>
      <c r="CN59" s="837"/>
      <c r="CO59" s="837"/>
      <c r="CP59" s="837"/>
      <c r="CQ59" s="837"/>
      <c r="CR59" s="837"/>
      <c r="CS59" s="837"/>
      <c r="CT59" s="837"/>
      <c r="CU59" s="837"/>
      <c r="CV59" s="837"/>
      <c r="CW59" s="837"/>
      <c r="CX59" s="837"/>
      <c r="CY59" s="837"/>
      <c r="CZ59" s="837"/>
      <c r="DA59" s="837"/>
      <c r="DB59" s="837"/>
      <c r="DC59" s="837"/>
      <c r="DD59" s="837"/>
      <c r="DE59" s="837"/>
      <c r="DF59" s="837"/>
      <c r="DG59" s="837"/>
      <c r="DH59" s="837"/>
      <c r="DI59" s="837" t="str">
        <f>IF(入力1!Q66="","",入力1!Q66)</f>
        <v/>
      </c>
      <c r="DJ59" s="837"/>
      <c r="DK59" s="837"/>
      <c r="DL59" s="837"/>
      <c r="DM59" s="837"/>
      <c r="DN59" s="837"/>
      <c r="DO59" s="837"/>
      <c r="DP59" s="837"/>
      <c r="DQ59" s="837"/>
      <c r="DR59" s="837"/>
      <c r="DS59" s="837"/>
      <c r="DT59" s="837"/>
      <c r="DU59" s="837"/>
      <c r="DV59" s="837"/>
      <c r="DW59" s="837"/>
      <c r="DX59" s="837"/>
      <c r="DY59" s="837"/>
      <c r="DZ59" s="837"/>
      <c r="EA59" s="837"/>
      <c r="EB59" s="837"/>
      <c r="EC59" s="837"/>
      <c r="ED59" s="837"/>
      <c r="EE59" s="837"/>
      <c r="EF59" s="837"/>
      <c r="EG59" s="837"/>
      <c r="EH59" s="837"/>
      <c r="EI59" s="837"/>
      <c r="EJ59" s="837"/>
      <c r="EK59" s="837"/>
      <c r="EL59" s="837"/>
      <c r="EM59" s="837"/>
      <c r="EN59" s="837"/>
      <c r="EO59" s="837"/>
      <c r="EP59" s="837"/>
      <c r="EQ59" s="837"/>
      <c r="ER59" s="837"/>
      <c r="ES59" s="837"/>
      <c r="ET59" s="837"/>
      <c r="EU59" s="488"/>
      <c r="EV59" s="488"/>
      <c r="EW59" s="488"/>
      <c r="EX59" s="488"/>
    </row>
    <row r="60" spans="1:154" s="19" customFormat="1" ht="30" customHeight="1">
      <c r="A60" s="189" t="str">
        <f>IF(TRIM(入力1!A108)&lt;&gt;"",入力1!A108,"")</f>
        <v/>
      </c>
      <c r="B60" s="411">
        <f>IF(TRIM(入力1!B108)&lt;&gt;"",入力1!B108,"")</f>
        <v>4</v>
      </c>
      <c r="C60" s="222">
        <v>6</v>
      </c>
      <c r="D60" s="1541" t="str">
        <f>IF(TRIM(入力1!D108)&lt;&gt;"",入力1!D108,"")</f>
        <v/>
      </c>
      <c r="E60" s="1542" t="str">
        <f>IF(TRIM(入力1!E82)&lt;&gt;"",入力1!E82,"")</f>
        <v/>
      </c>
      <c r="F60" s="1542" t="str">
        <f>IF(TRIM(入力1!F82)&lt;&gt;"",入力1!F82,"")</f>
        <v/>
      </c>
      <c r="G60" s="1542" t="str">
        <f>IF(TRIM(入力1!G82)&lt;&gt;"",入力1!G82,"")</f>
        <v/>
      </c>
      <c r="H60" s="1542" t="str">
        <f>IF(TRIM(入力1!H82)&lt;&gt;"",入力1!H82,"")</f>
        <v/>
      </c>
      <c r="I60" s="1542" t="str">
        <f>IF(TRIM(入力1!I82)&lt;&gt;"",入力1!I82,"")</f>
        <v/>
      </c>
      <c r="J60" s="1542" t="str">
        <f>IF(TRIM(入力1!J82)&lt;&gt;"",入力1!J82,"")</f>
        <v/>
      </c>
      <c r="K60" s="1542" t="str">
        <f>IF(TRIM(入力1!S82)&lt;&gt;"",入力1!S82,"")</f>
        <v/>
      </c>
      <c r="L60" s="1543" t="e">
        <f>IF(TRIM(入力1!#REF!)&lt;&gt;"",入力1!#REF!,"")</f>
        <v>#REF!</v>
      </c>
      <c r="M60" s="414" t="str">
        <f>IF(TRIM(入力1!K108)&lt;&gt;"",入力1!K108,"")</f>
        <v/>
      </c>
      <c r="N60" s="420">
        <f>IF(TRIM(入力1!L108)&lt;&gt;"",入力1!L108,"")</f>
        <v>4</v>
      </c>
      <c r="O60" s="417">
        <v>6</v>
      </c>
      <c r="P60" s="228" t="str">
        <f>IF(TRIM(入力1!Q108)&lt;&gt;"",MID(入力1!Q108,1,1),"")</f>
        <v/>
      </c>
      <c r="Q60" s="190" t="str">
        <f>IF(TRIM(入力1!Q108)&lt;&gt;"",MID(入力1!Q108,2,1),"")</f>
        <v/>
      </c>
      <c r="R60" s="232"/>
      <c r="S60" s="232"/>
      <c r="T60" s="232"/>
      <c r="U60" s="232"/>
      <c r="V60" s="232"/>
      <c r="W60" s="232"/>
      <c r="X60" s="232"/>
      <c r="Y60" s="232"/>
      <c r="Z60" s="281"/>
      <c r="AA60" s="1546"/>
      <c r="AB60" s="1547"/>
      <c r="AC60" s="1546"/>
      <c r="AD60" s="1547"/>
      <c r="AE60" s="1546"/>
      <c r="AF60" s="1547"/>
      <c r="AG60" s="1546"/>
      <c r="AH60" s="1547"/>
      <c r="AI60" s="1546"/>
      <c r="AJ60" s="1547"/>
      <c r="AK60" s="386"/>
      <c r="AL60" s="1546"/>
      <c r="AM60" s="1548"/>
      <c r="AN60" s="1546"/>
      <c r="AO60" s="1548"/>
      <c r="AP60" s="1546"/>
      <c r="AQ60" s="1548"/>
      <c r="AR60" s="1546"/>
      <c r="AS60" s="1548"/>
      <c r="AT60" s="1546"/>
      <c r="AU60" s="1548"/>
      <c r="AV60" s="336"/>
      <c r="AW60" s="236"/>
      <c r="AX60" s="236"/>
      <c r="AY60" s="236"/>
      <c r="AZ60" s="1549"/>
      <c r="BA60" s="1550"/>
      <c r="BB60" s="236"/>
      <c r="BC60" s="236"/>
      <c r="BD60" s="440">
        <f>入力1!X108</f>
        <v>0</v>
      </c>
      <c r="BE60" s="236"/>
      <c r="BF60" s="236"/>
      <c r="BG60" s="236"/>
      <c r="BH60" s="497">
        <f>入力2!AT106</f>
        <v>0</v>
      </c>
      <c r="BI60" s="765"/>
      <c r="BJ60" s="874">
        <f>入力1!O108</f>
        <v>0</v>
      </c>
      <c r="BK60" s="867" t="str">
        <f>IF(TRIM($Q60)&lt;&gt;"",IF(TRIM(INDEX(コード表!$D$3:$M$53,INT(CONCATENATE($P60,$Q60)),1))&lt;&gt;"",INDEX(コード表!$D$3:$M$53,INT(CONCATENATE($P60,$Q60)),1),""),"")</f>
        <v/>
      </c>
      <c r="BL60" s="867" t="str">
        <f>IF(TRIM($Q60)&lt;&gt;"",IF(TRIM(INDEX(コード表!$D$3:$M$53,INT(CONCATENATE($P60,$Q60)),2))&lt;&gt;"",INDEX(コード表!$D$3:$M$53,INT(CONCATENATE($P60,$Q60)),2),""),"")</f>
        <v/>
      </c>
      <c r="BM60" s="867" t="str">
        <f>IF(TRIM($Q60)&lt;&gt;"",IF(TRIM(INDEX(コード表!$D$3:$M$53,INT(CONCATENATE($P60,$Q60)),3))&lt;&gt;"",INDEX(コード表!$D$3:$M$53,INT(CONCATENATE($P60,$Q60)),3),""),"")</f>
        <v/>
      </c>
      <c r="BN60" s="867" t="str">
        <f>IF(TRIM($Q60)&lt;&gt;"",IF(TRIM(INDEX(コード表!$D$3:$M$53,INT(CONCATENATE($P60,$Q60)),4))&lt;&gt;"",INDEX(コード表!$D$3:$M$53,INT(CONCATENATE($P60,$Q60)),4),""),"")</f>
        <v/>
      </c>
      <c r="BO60" s="867" t="str">
        <f>IF(TRIM($Q60)&lt;&gt;"",IF(TRIM(INDEX(コード表!$D$3:$M$53,INT(CONCATENATE($P60,$Q60)),5))&lt;&gt;"",INDEX(コード表!$D$3:$M$53,INT(CONCATENATE($P60,$Q60)),5),""),"")</f>
        <v/>
      </c>
      <c r="BP60" s="867" t="str">
        <f>IF(TRIM($Q60)&lt;&gt;"",IF(TRIM(INDEX(コード表!$D$3:$M$53,INT(CONCATENATE($P60,$Q60)),6))&lt;&gt;"",INDEX(コード表!$D$3:$M$53,INT(CONCATENATE($P60,$Q60)),6),""),"")</f>
        <v/>
      </c>
      <c r="BQ60" s="867" t="str">
        <f>IF(TRIM($Q60)&lt;&gt;"",IF(TRIM(INDEX(コード表!$D$3:$M$53,INT(CONCATENATE($P60,$Q60)),7))&lt;&gt;"",INDEX(コード表!$D$3:$M$53,INT(CONCATENATE($P60,$Q60)),7),""),"")</f>
        <v/>
      </c>
      <c r="BR60" s="867" t="str">
        <f>IF(TRIM($Q60)&lt;&gt;"",IF(TRIM(INDEX(コード表!$D$3:$M$53,INT(CONCATENATE($P60,$Q60)),8))&lt;&gt;"",INDEX(コード表!$D$3:$M$53,INT(CONCATENATE($P60,$Q60)),8),""),"")</f>
        <v/>
      </c>
      <c r="BS60" s="867" t="str">
        <f>IF(TRIM($Q60)&lt;&gt;"",IF(TRIM(INDEX(コード表!$D$3:$M$53,INT(CONCATENATE($P60,$Q60)),9))&lt;&gt;"",INDEX(コード表!$D$3:$M$53,INT(CONCATENATE($P60,$Q60)),9),""),"")</f>
        <v/>
      </c>
      <c r="BT60" s="867" t="str">
        <f>IF(TRIM($Q60)&lt;&gt;"",IF(TRIM(INDEX(コード表!$D$3:$M$53,INT(CONCATENATE($P60,$Q60)),10))&lt;&gt;"",INDEX(コード表!$D$3:$M$53,INT(CONCATENATE($P60,$Q60)),10),""),"")</f>
        <v/>
      </c>
      <c r="BU60" s="837">
        <f>入力1!O108</f>
        <v>0</v>
      </c>
      <c r="BV60" s="869" t="s">
        <v>251</v>
      </c>
      <c r="BW60" s="930"/>
      <c r="BX60" s="875"/>
      <c r="BY60" s="837"/>
      <c r="BZ60" s="837"/>
      <c r="CA60" s="837"/>
      <c r="CB60" s="837" t="str">
        <f t="shared" si="0"/>
        <v/>
      </c>
      <c r="CC60" s="926" t="str">
        <f t="shared" si="1"/>
        <v/>
      </c>
      <c r="CD60" s="837" t="e">
        <f>SUBSTITUTE(SUBSTITUTE(VLOOKUP(CB60,コード表!$BO$2:$BP$52,2,FALSE),"（",""),"）","")</f>
        <v>#N/A</v>
      </c>
      <c r="CE60" s="837"/>
      <c r="CF60" s="837"/>
      <c r="CG60" s="837"/>
      <c r="CH60" s="837"/>
      <c r="CI60" s="837"/>
      <c r="CJ60" s="837"/>
      <c r="CK60" s="837"/>
      <c r="CL60" s="837"/>
      <c r="CM60" s="837"/>
      <c r="CN60" s="837"/>
      <c r="CO60" s="837"/>
      <c r="CP60" s="837"/>
      <c r="CQ60" s="837"/>
      <c r="CR60" s="837"/>
      <c r="CS60" s="837"/>
      <c r="CT60" s="837"/>
      <c r="CU60" s="837"/>
      <c r="CV60" s="837"/>
      <c r="CW60" s="837"/>
      <c r="CX60" s="837"/>
      <c r="CY60" s="837"/>
      <c r="CZ60" s="837"/>
      <c r="DA60" s="837"/>
      <c r="DB60" s="837"/>
      <c r="DC60" s="837"/>
      <c r="DD60" s="837"/>
      <c r="DE60" s="837"/>
      <c r="DF60" s="837"/>
      <c r="DG60" s="837"/>
      <c r="DH60" s="837"/>
      <c r="DI60" s="837" t="str">
        <f>IF(入力1!Q68="","",入力1!Q68)</f>
        <v/>
      </c>
      <c r="DJ60" s="837"/>
      <c r="DK60" s="837"/>
      <c r="DL60" s="837"/>
      <c r="DM60" s="837"/>
      <c r="DN60" s="837"/>
      <c r="DO60" s="837"/>
      <c r="DP60" s="837"/>
      <c r="DQ60" s="837"/>
      <c r="DR60" s="837"/>
      <c r="DS60" s="837"/>
      <c r="DT60" s="837"/>
      <c r="DU60" s="837"/>
      <c r="DV60" s="837"/>
      <c r="DW60" s="837"/>
      <c r="DX60" s="837"/>
      <c r="DY60" s="837"/>
      <c r="DZ60" s="837"/>
      <c r="EA60" s="837"/>
      <c r="EB60" s="837"/>
      <c r="EC60" s="837"/>
      <c r="ED60" s="837"/>
      <c r="EE60" s="837"/>
      <c r="EF60" s="837"/>
      <c r="EG60" s="837"/>
      <c r="EH60" s="837"/>
      <c r="EI60" s="837"/>
      <c r="EJ60" s="837"/>
      <c r="EK60" s="837"/>
      <c r="EL60" s="837"/>
      <c r="EM60" s="837"/>
      <c r="EN60" s="837"/>
      <c r="EO60" s="837"/>
      <c r="EP60" s="837"/>
      <c r="EQ60" s="837"/>
      <c r="ER60" s="837"/>
      <c r="ES60" s="837"/>
      <c r="ET60" s="837"/>
      <c r="EU60" s="488"/>
      <c r="EV60" s="488"/>
      <c r="EW60" s="488"/>
      <c r="EX60" s="488"/>
    </row>
    <row r="61" spans="1:154" s="191" customFormat="1" ht="30" customHeight="1">
      <c r="A61" s="189" t="str">
        <f>IF(TRIM(入力1!A110)&lt;&gt;"",入力1!A110,"")</f>
        <v/>
      </c>
      <c r="B61" s="411">
        <f>IF(TRIM(入力1!B110)&lt;&gt;"",入力1!B110,"")</f>
        <v>4</v>
      </c>
      <c r="C61" s="477">
        <v>7</v>
      </c>
      <c r="D61" s="1541" t="str">
        <f>IF(TRIM(入力1!D110)&lt;&gt;"",入力1!D110,"")</f>
        <v/>
      </c>
      <c r="E61" s="1542" t="str">
        <f>IF(TRIM(入力1!E83)&lt;&gt;"",入力1!E83,"")</f>
        <v/>
      </c>
      <c r="F61" s="1542" t="str">
        <f>IF(TRIM(入力1!F83)&lt;&gt;"",入力1!F83,"")</f>
        <v/>
      </c>
      <c r="G61" s="1542" t="str">
        <f>IF(TRIM(入力1!G83)&lt;&gt;"",入力1!G83,"")</f>
        <v/>
      </c>
      <c r="H61" s="1542" t="str">
        <f>IF(TRIM(入力1!H83)&lt;&gt;"",入力1!H83,"")</f>
        <v/>
      </c>
      <c r="I61" s="1542" t="str">
        <f>IF(TRIM(入力1!I83)&lt;&gt;"",入力1!I83,"")</f>
        <v/>
      </c>
      <c r="J61" s="1542" t="str">
        <f>IF(TRIM(入力1!J83)&lt;&gt;"",入力1!J83,"")</f>
        <v/>
      </c>
      <c r="K61" s="1542" t="str">
        <f>IF(TRIM(入力1!S83)&lt;&gt;"",入力1!S83,"")</f>
        <v/>
      </c>
      <c r="L61" s="1543" t="e">
        <f>IF(TRIM(入力1!#REF!)&lt;&gt;"",入力1!#REF!,"")</f>
        <v>#REF!</v>
      </c>
      <c r="M61" s="414" t="str">
        <f>IF(TRIM(入力1!K110)&lt;&gt;"",入力1!K110,"")</f>
        <v/>
      </c>
      <c r="N61" s="420">
        <f>IF(TRIM(入力1!L110)&lt;&gt;"",入力1!L110,"")</f>
        <v>4</v>
      </c>
      <c r="O61" s="417">
        <v>7</v>
      </c>
      <c r="P61" s="228" t="str">
        <f>IF(TRIM(入力1!Q110)&lt;&gt;"",MID(入力1!Q110,1,1),"")</f>
        <v/>
      </c>
      <c r="Q61" s="190" t="str">
        <f>IF(TRIM(入力1!Q110)&lt;&gt;"",MID(入力1!Q110,2,1),"")</f>
        <v/>
      </c>
      <c r="R61" s="232"/>
      <c r="S61" s="232"/>
      <c r="T61" s="232"/>
      <c r="U61" s="232"/>
      <c r="V61" s="232"/>
      <c r="W61" s="232"/>
      <c r="X61" s="232"/>
      <c r="Y61" s="232"/>
      <c r="Z61" s="281"/>
      <c r="AA61" s="1546"/>
      <c r="AB61" s="1547"/>
      <c r="AC61" s="1546"/>
      <c r="AD61" s="1547"/>
      <c r="AE61" s="1546"/>
      <c r="AF61" s="1547"/>
      <c r="AG61" s="1546"/>
      <c r="AH61" s="1547"/>
      <c r="AI61" s="1546"/>
      <c r="AJ61" s="1547"/>
      <c r="AK61" s="386"/>
      <c r="AL61" s="1546"/>
      <c r="AM61" s="1548"/>
      <c r="AN61" s="1546"/>
      <c r="AO61" s="1548"/>
      <c r="AP61" s="1546"/>
      <c r="AQ61" s="1548"/>
      <c r="AR61" s="1546"/>
      <c r="AS61" s="1548"/>
      <c r="AT61" s="1546"/>
      <c r="AU61" s="1548"/>
      <c r="AV61" s="336"/>
      <c r="AW61" s="236"/>
      <c r="AX61" s="236"/>
      <c r="AY61" s="236"/>
      <c r="AZ61" s="1549"/>
      <c r="BA61" s="1550"/>
      <c r="BB61" s="236"/>
      <c r="BC61" s="236"/>
      <c r="BD61" s="440">
        <f>入力1!X110</f>
        <v>0</v>
      </c>
      <c r="BE61" s="236"/>
      <c r="BF61" s="236"/>
      <c r="BG61" s="236"/>
      <c r="BH61" s="497">
        <f>入力2!AT108</f>
        <v>0</v>
      </c>
      <c r="BI61" s="765"/>
      <c r="BJ61" s="874">
        <f>入力1!O110</f>
        <v>0</v>
      </c>
      <c r="BK61" s="867" t="str">
        <f>IF(TRIM($Q61)&lt;&gt;"",IF(TRIM(INDEX(コード表!$D$3:$M$53,INT(CONCATENATE($P61,$Q61)),1))&lt;&gt;"",INDEX(コード表!$D$3:$M$53,INT(CONCATENATE($P61,$Q61)),1),""),"")</f>
        <v/>
      </c>
      <c r="BL61" s="867" t="str">
        <f>IF(TRIM($Q61)&lt;&gt;"",IF(TRIM(INDEX(コード表!$D$3:$M$53,INT(CONCATENATE($P61,$Q61)),2))&lt;&gt;"",INDEX(コード表!$D$3:$M$53,INT(CONCATENATE($P61,$Q61)),2),""),"")</f>
        <v/>
      </c>
      <c r="BM61" s="867" t="str">
        <f>IF(TRIM($Q61)&lt;&gt;"",IF(TRIM(INDEX(コード表!$D$3:$M$53,INT(CONCATENATE($P61,$Q61)),3))&lt;&gt;"",INDEX(コード表!$D$3:$M$53,INT(CONCATENATE($P61,$Q61)),3),""),"")</f>
        <v/>
      </c>
      <c r="BN61" s="867" t="str">
        <f>IF(TRIM($Q61)&lt;&gt;"",IF(TRIM(INDEX(コード表!$D$3:$M$53,INT(CONCATENATE($P61,$Q61)),4))&lt;&gt;"",INDEX(コード表!$D$3:$M$53,INT(CONCATENATE($P61,$Q61)),4),""),"")</f>
        <v/>
      </c>
      <c r="BO61" s="867" t="str">
        <f>IF(TRIM($Q61)&lt;&gt;"",IF(TRIM(INDEX(コード表!$D$3:$M$53,INT(CONCATENATE($P61,$Q61)),5))&lt;&gt;"",INDEX(コード表!$D$3:$M$53,INT(CONCATENATE($P61,$Q61)),5),""),"")</f>
        <v/>
      </c>
      <c r="BP61" s="867" t="str">
        <f>IF(TRIM($Q61)&lt;&gt;"",IF(TRIM(INDEX(コード表!$D$3:$M$53,INT(CONCATENATE($P61,$Q61)),6))&lt;&gt;"",INDEX(コード表!$D$3:$M$53,INT(CONCATENATE($P61,$Q61)),6),""),"")</f>
        <v/>
      </c>
      <c r="BQ61" s="867" t="str">
        <f>IF(TRIM($Q61)&lt;&gt;"",IF(TRIM(INDEX(コード表!$D$3:$M$53,INT(CONCATENATE($P61,$Q61)),7))&lt;&gt;"",INDEX(コード表!$D$3:$M$53,INT(CONCATENATE($P61,$Q61)),7),""),"")</f>
        <v/>
      </c>
      <c r="BR61" s="867" t="str">
        <f>IF(TRIM($Q61)&lt;&gt;"",IF(TRIM(INDEX(コード表!$D$3:$M$53,INT(CONCATENATE($P61,$Q61)),8))&lt;&gt;"",INDEX(コード表!$D$3:$M$53,INT(CONCATENATE($P61,$Q61)),8),""),"")</f>
        <v/>
      </c>
      <c r="BS61" s="867" t="str">
        <f>IF(TRIM($Q61)&lt;&gt;"",IF(TRIM(INDEX(コード表!$D$3:$M$53,INT(CONCATENATE($P61,$Q61)),9))&lt;&gt;"",INDEX(コード表!$D$3:$M$53,INT(CONCATENATE($P61,$Q61)),9),""),"")</f>
        <v/>
      </c>
      <c r="BT61" s="867" t="str">
        <f>IF(TRIM($Q61)&lt;&gt;"",IF(TRIM(INDEX(コード表!$D$3:$M$53,INT(CONCATENATE($P61,$Q61)),10))&lt;&gt;"",INDEX(コード表!$D$3:$M$53,INT(CONCATENATE($P61,$Q61)),10),""),"")</f>
        <v/>
      </c>
      <c r="BU61" s="837">
        <f>入力1!O110</f>
        <v>0</v>
      </c>
      <c r="BV61" s="869" t="s">
        <v>252</v>
      </c>
      <c r="BW61" s="930"/>
      <c r="BX61" s="875"/>
      <c r="BY61" s="841"/>
      <c r="BZ61" s="837"/>
      <c r="CA61" s="841"/>
      <c r="CB61" s="837" t="str">
        <f t="shared" si="0"/>
        <v/>
      </c>
      <c r="CC61" s="926" t="str">
        <f t="shared" si="1"/>
        <v/>
      </c>
      <c r="CD61" s="837" t="e">
        <f>SUBSTITUTE(SUBSTITUTE(VLOOKUP(CB61,コード表!$BO$2:$BP$52,2,FALSE),"（",""),"）","")</f>
        <v>#N/A</v>
      </c>
      <c r="CE61" s="841"/>
      <c r="CF61" s="841"/>
      <c r="CG61" s="841"/>
      <c r="CH61" s="841"/>
      <c r="CI61" s="841"/>
      <c r="CJ61" s="841"/>
      <c r="CK61" s="841"/>
      <c r="CL61" s="841"/>
      <c r="CM61" s="841"/>
      <c r="CN61" s="841"/>
      <c r="CO61" s="841"/>
      <c r="CP61" s="841"/>
      <c r="CQ61" s="841"/>
      <c r="CR61" s="841"/>
      <c r="CS61" s="841"/>
      <c r="CT61" s="841"/>
      <c r="CU61" s="841"/>
      <c r="CV61" s="841"/>
      <c r="CW61" s="841"/>
      <c r="CX61" s="841"/>
      <c r="CY61" s="841"/>
      <c r="CZ61" s="841"/>
      <c r="DA61" s="841"/>
      <c r="DB61" s="841"/>
      <c r="DC61" s="841"/>
      <c r="DD61" s="841"/>
      <c r="DE61" s="841"/>
      <c r="DF61" s="841"/>
      <c r="DG61" s="841"/>
      <c r="DH61" s="841"/>
      <c r="DI61" s="837" t="str">
        <f>IF(入力1!Q70="","",入力1!Q70)</f>
        <v/>
      </c>
      <c r="DJ61" s="841"/>
      <c r="DK61" s="841"/>
      <c r="DL61" s="841"/>
      <c r="DM61" s="841"/>
      <c r="DN61" s="841"/>
      <c r="DO61" s="841"/>
      <c r="DP61" s="841"/>
      <c r="DQ61" s="841"/>
      <c r="DR61" s="841"/>
      <c r="DS61" s="841"/>
      <c r="DT61" s="841"/>
      <c r="DU61" s="841"/>
      <c r="DV61" s="841"/>
      <c r="DW61" s="841"/>
      <c r="DX61" s="841"/>
      <c r="DY61" s="841"/>
      <c r="DZ61" s="841"/>
      <c r="EA61" s="841"/>
      <c r="EB61" s="841"/>
      <c r="EC61" s="841"/>
      <c r="ED61" s="841"/>
      <c r="EE61" s="841"/>
      <c r="EF61" s="841"/>
      <c r="EG61" s="841"/>
      <c r="EH61" s="841"/>
      <c r="EI61" s="841"/>
      <c r="EJ61" s="841"/>
      <c r="EK61" s="841"/>
      <c r="EL61" s="841"/>
      <c r="EM61" s="841"/>
      <c r="EN61" s="841"/>
      <c r="EO61" s="841"/>
      <c r="EP61" s="841"/>
      <c r="EQ61" s="841"/>
      <c r="ER61" s="841"/>
      <c r="ES61" s="841"/>
      <c r="ET61" s="841"/>
      <c r="EU61" s="823"/>
      <c r="EV61" s="823"/>
      <c r="EW61" s="823"/>
      <c r="EX61" s="823"/>
    </row>
    <row r="62" spans="1:154" s="19" customFormat="1" ht="30" customHeight="1">
      <c r="A62" s="189" t="str">
        <f>IF(TRIM(入力1!A112)&lt;&gt;"",入力1!A112,"")</f>
        <v/>
      </c>
      <c r="B62" s="411">
        <f>IF(TRIM(入力1!B112)&lt;&gt;"",入力1!B112,"")</f>
        <v>4</v>
      </c>
      <c r="C62" s="222">
        <v>8</v>
      </c>
      <c r="D62" s="1541" t="str">
        <f>IF(TRIM(入力1!D112)&lt;&gt;"",入力1!D112,"")</f>
        <v/>
      </c>
      <c r="E62" s="1542" t="str">
        <f>IF(TRIM(入力1!E84)&lt;&gt;"",入力1!E84,"")</f>
        <v/>
      </c>
      <c r="F62" s="1542" t="str">
        <f>IF(TRIM(入力1!F84)&lt;&gt;"",入力1!F84,"")</f>
        <v/>
      </c>
      <c r="G62" s="1542" t="str">
        <f>IF(TRIM(入力1!G84)&lt;&gt;"",入力1!G84,"")</f>
        <v/>
      </c>
      <c r="H62" s="1542" t="str">
        <f>IF(TRIM(入力1!H84)&lt;&gt;"",入力1!H84,"")</f>
        <v/>
      </c>
      <c r="I62" s="1542" t="str">
        <f>IF(TRIM(入力1!I84)&lt;&gt;"",入力1!I84,"")</f>
        <v/>
      </c>
      <c r="J62" s="1542" t="str">
        <f>IF(TRIM(入力1!J84)&lt;&gt;"",入力1!J84,"")</f>
        <v/>
      </c>
      <c r="K62" s="1542" t="str">
        <f>IF(TRIM(入力1!S84)&lt;&gt;"",入力1!S84,"")</f>
        <v/>
      </c>
      <c r="L62" s="1543" t="e">
        <f>IF(TRIM(入力1!#REF!)&lt;&gt;"",入力1!#REF!,"")</f>
        <v>#REF!</v>
      </c>
      <c r="M62" s="414" t="str">
        <f>IF(TRIM(入力1!K112)&lt;&gt;"",入力1!K112,"")</f>
        <v/>
      </c>
      <c r="N62" s="420">
        <f>IF(TRIM(入力1!L112)&lt;&gt;"",入力1!L112,"")</f>
        <v>4</v>
      </c>
      <c r="O62" s="417">
        <v>8</v>
      </c>
      <c r="P62" s="228" t="str">
        <f>IF(TRIM(入力1!Q112)&lt;&gt;"",MID(入力1!Q112,1,1),"")</f>
        <v/>
      </c>
      <c r="Q62" s="190" t="str">
        <f>IF(TRIM(入力1!Q112)&lt;&gt;"",MID(入力1!Q112,2,1),"")</f>
        <v/>
      </c>
      <c r="R62" s="232"/>
      <c r="S62" s="232"/>
      <c r="T62" s="232"/>
      <c r="U62" s="232"/>
      <c r="V62" s="232"/>
      <c r="W62" s="232"/>
      <c r="X62" s="232"/>
      <c r="Y62" s="232"/>
      <c r="Z62" s="281"/>
      <c r="AA62" s="1546"/>
      <c r="AB62" s="1547"/>
      <c r="AC62" s="1546"/>
      <c r="AD62" s="1547"/>
      <c r="AE62" s="1546"/>
      <c r="AF62" s="1547"/>
      <c r="AG62" s="1546"/>
      <c r="AH62" s="1547"/>
      <c r="AI62" s="1546"/>
      <c r="AJ62" s="1547"/>
      <c r="AK62" s="386"/>
      <c r="AL62" s="1546"/>
      <c r="AM62" s="1548"/>
      <c r="AN62" s="1546"/>
      <c r="AO62" s="1548"/>
      <c r="AP62" s="1546"/>
      <c r="AQ62" s="1548"/>
      <c r="AR62" s="1546"/>
      <c r="AS62" s="1548"/>
      <c r="AT62" s="1546"/>
      <c r="AU62" s="1548"/>
      <c r="AV62" s="336"/>
      <c r="AW62" s="236"/>
      <c r="AX62" s="236"/>
      <c r="AY62" s="236"/>
      <c r="AZ62" s="1549"/>
      <c r="BA62" s="1550"/>
      <c r="BB62" s="236"/>
      <c r="BC62" s="236"/>
      <c r="BD62" s="440">
        <f>入力1!X112</f>
        <v>0</v>
      </c>
      <c r="BE62" s="236"/>
      <c r="BF62" s="236"/>
      <c r="BG62" s="236"/>
      <c r="BH62" s="497">
        <f>入力2!AT110</f>
        <v>0</v>
      </c>
      <c r="BI62" s="765"/>
      <c r="BJ62" s="874">
        <f>入力1!O112</f>
        <v>0</v>
      </c>
      <c r="BK62" s="867" t="str">
        <f>IF(TRIM($Q62)&lt;&gt;"",IF(TRIM(INDEX(コード表!$D$3:$M$53,INT(CONCATENATE($P62,$Q62)),1))&lt;&gt;"",INDEX(コード表!$D$3:$M$53,INT(CONCATENATE($P62,$Q62)),1),""),"")</f>
        <v/>
      </c>
      <c r="BL62" s="867" t="str">
        <f>IF(TRIM($Q62)&lt;&gt;"",IF(TRIM(INDEX(コード表!$D$3:$M$53,INT(CONCATENATE($P62,$Q62)),2))&lt;&gt;"",INDEX(コード表!$D$3:$M$53,INT(CONCATENATE($P62,$Q62)),2),""),"")</f>
        <v/>
      </c>
      <c r="BM62" s="867" t="str">
        <f>IF(TRIM($Q62)&lt;&gt;"",IF(TRIM(INDEX(コード表!$D$3:$M$53,INT(CONCATENATE($P62,$Q62)),3))&lt;&gt;"",INDEX(コード表!$D$3:$M$53,INT(CONCATENATE($P62,$Q62)),3),""),"")</f>
        <v/>
      </c>
      <c r="BN62" s="867" t="str">
        <f>IF(TRIM($Q62)&lt;&gt;"",IF(TRIM(INDEX(コード表!$D$3:$M$53,INT(CONCATENATE($P62,$Q62)),4))&lt;&gt;"",INDEX(コード表!$D$3:$M$53,INT(CONCATENATE($P62,$Q62)),4),""),"")</f>
        <v/>
      </c>
      <c r="BO62" s="867" t="str">
        <f>IF(TRIM($Q62)&lt;&gt;"",IF(TRIM(INDEX(コード表!$D$3:$M$53,INT(CONCATENATE($P62,$Q62)),5))&lt;&gt;"",INDEX(コード表!$D$3:$M$53,INT(CONCATENATE($P62,$Q62)),5),""),"")</f>
        <v/>
      </c>
      <c r="BP62" s="867" t="str">
        <f>IF(TRIM($Q62)&lt;&gt;"",IF(TRIM(INDEX(コード表!$D$3:$M$53,INT(CONCATENATE($P62,$Q62)),6))&lt;&gt;"",INDEX(コード表!$D$3:$M$53,INT(CONCATENATE($P62,$Q62)),6),""),"")</f>
        <v/>
      </c>
      <c r="BQ62" s="867" t="str">
        <f>IF(TRIM($Q62)&lt;&gt;"",IF(TRIM(INDEX(コード表!$D$3:$M$53,INT(CONCATENATE($P62,$Q62)),7))&lt;&gt;"",INDEX(コード表!$D$3:$M$53,INT(CONCATENATE($P62,$Q62)),7),""),"")</f>
        <v/>
      </c>
      <c r="BR62" s="867" t="str">
        <f>IF(TRIM($Q62)&lt;&gt;"",IF(TRIM(INDEX(コード表!$D$3:$M$53,INT(CONCATENATE($P62,$Q62)),8))&lt;&gt;"",INDEX(コード表!$D$3:$M$53,INT(CONCATENATE($P62,$Q62)),8),""),"")</f>
        <v/>
      </c>
      <c r="BS62" s="867" t="str">
        <f>IF(TRIM($Q62)&lt;&gt;"",IF(TRIM(INDEX(コード表!$D$3:$M$53,INT(CONCATENATE($P62,$Q62)),9))&lt;&gt;"",INDEX(コード表!$D$3:$M$53,INT(CONCATENATE($P62,$Q62)),9),""),"")</f>
        <v/>
      </c>
      <c r="BT62" s="867" t="str">
        <f>IF(TRIM($Q62)&lt;&gt;"",IF(TRIM(INDEX(コード表!$D$3:$M$53,INT(CONCATENATE($P62,$Q62)),10))&lt;&gt;"",INDEX(コード表!$D$3:$M$53,INT(CONCATENATE($P62,$Q62)),10),""),"")</f>
        <v/>
      </c>
      <c r="BU62" s="837">
        <f>入力1!O112</f>
        <v>0</v>
      </c>
      <c r="BV62" s="869" t="s">
        <v>253</v>
      </c>
      <c r="BW62" s="930"/>
      <c r="BX62" s="875"/>
      <c r="BY62" s="837"/>
      <c r="BZ62" s="837"/>
      <c r="CA62" s="837"/>
      <c r="CB62" s="837" t="str">
        <f t="shared" si="0"/>
        <v/>
      </c>
      <c r="CC62" s="926" t="str">
        <f t="shared" si="1"/>
        <v/>
      </c>
      <c r="CD62" s="837" t="e">
        <f>SUBSTITUTE(SUBSTITUTE(VLOOKUP(CB62,コード表!$BO$2:$BP$52,2,FALSE),"（",""),"）","")</f>
        <v>#N/A</v>
      </c>
      <c r="CE62" s="837"/>
      <c r="CF62" s="837"/>
      <c r="CG62" s="837"/>
      <c r="CH62" s="837"/>
      <c r="CI62" s="837"/>
      <c r="CJ62" s="837"/>
      <c r="CK62" s="837"/>
      <c r="CL62" s="837"/>
      <c r="CM62" s="837"/>
      <c r="CN62" s="837"/>
      <c r="CO62" s="837"/>
      <c r="CP62" s="837"/>
      <c r="CQ62" s="837"/>
      <c r="CR62" s="837"/>
      <c r="CS62" s="837"/>
      <c r="CT62" s="837"/>
      <c r="CU62" s="837"/>
      <c r="CV62" s="837"/>
      <c r="CW62" s="837"/>
      <c r="CX62" s="837"/>
      <c r="CY62" s="837"/>
      <c r="CZ62" s="837"/>
      <c r="DA62" s="837"/>
      <c r="DB62" s="837"/>
      <c r="DC62" s="837"/>
      <c r="DD62" s="837"/>
      <c r="DE62" s="837"/>
      <c r="DF62" s="837"/>
      <c r="DG62" s="837"/>
      <c r="DH62" s="837"/>
      <c r="DI62" s="837" t="str">
        <f>IF(入力1!Q72="","",入力1!Q72)</f>
        <v/>
      </c>
      <c r="DJ62" s="837"/>
      <c r="DK62" s="837"/>
      <c r="DL62" s="837"/>
      <c r="DM62" s="837"/>
      <c r="DN62" s="837"/>
      <c r="DO62" s="837"/>
      <c r="DP62" s="837"/>
      <c r="DQ62" s="837"/>
      <c r="DR62" s="837"/>
      <c r="DS62" s="837"/>
      <c r="DT62" s="837"/>
      <c r="DU62" s="837"/>
      <c r="DV62" s="837"/>
      <c r="DW62" s="837"/>
      <c r="DX62" s="837"/>
      <c r="DY62" s="837"/>
      <c r="DZ62" s="837"/>
      <c r="EA62" s="837"/>
      <c r="EB62" s="837"/>
      <c r="EC62" s="837"/>
      <c r="ED62" s="837"/>
      <c r="EE62" s="837"/>
      <c r="EF62" s="837"/>
      <c r="EG62" s="837"/>
      <c r="EH62" s="837"/>
      <c r="EI62" s="837"/>
      <c r="EJ62" s="837"/>
      <c r="EK62" s="837"/>
      <c r="EL62" s="837"/>
      <c r="EM62" s="837"/>
      <c r="EN62" s="837"/>
      <c r="EO62" s="837"/>
      <c r="EP62" s="837"/>
      <c r="EQ62" s="837"/>
      <c r="ER62" s="837"/>
      <c r="ES62" s="837"/>
      <c r="ET62" s="837"/>
      <c r="EU62" s="488"/>
      <c r="EV62" s="488"/>
      <c r="EW62" s="488"/>
      <c r="EX62" s="488"/>
    </row>
    <row r="63" spans="1:154" s="19" customFormat="1" ht="30" customHeight="1">
      <c r="A63" s="189" t="str">
        <f>IF(TRIM(入力1!A114)&lt;&gt;"",入力1!A114,"")</f>
        <v/>
      </c>
      <c r="B63" s="411">
        <f>IF(TRIM(入力1!B114)&lt;&gt;"",入力1!B114,"")</f>
        <v>4</v>
      </c>
      <c r="C63" s="477">
        <v>9</v>
      </c>
      <c r="D63" s="1541" t="str">
        <f>IF(TRIM(入力1!D114)&lt;&gt;"",入力1!D114,"")</f>
        <v/>
      </c>
      <c r="E63" s="1542" t="str">
        <f>IF(TRIM(入力1!E85)&lt;&gt;"",入力1!E85,"")</f>
        <v/>
      </c>
      <c r="F63" s="1542" t="str">
        <f>IF(TRIM(入力1!F85)&lt;&gt;"",入力1!F85,"")</f>
        <v/>
      </c>
      <c r="G63" s="1542" t="str">
        <f>IF(TRIM(入力1!G85)&lt;&gt;"",入力1!G85,"")</f>
        <v/>
      </c>
      <c r="H63" s="1542" t="str">
        <f>IF(TRIM(入力1!H85)&lt;&gt;"",入力1!H85,"")</f>
        <v/>
      </c>
      <c r="I63" s="1542" t="str">
        <f>IF(TRIM(入力1!I85)&lt;&gt;"",入力1!I85,"")</f>
        <v/>
      </c>
      <c r="J63" s="1542" t="str">
        <f>IF(TRIM(入力1!J85)&lt;&gt;"",入力1!J85,"")</f>
        <v/>
      </c>
      <c r="K63" s="1542" t="str">
        <f>IF(TRIM(入力1!S85)&lt;&gt;"",入力1!S85,"")</f>
        <v/>
      </c>
      <c r="L63" s="1543" t="e">
        <f>IF(TRIM(入力1!#REF!)&lt;&gt;"",入力1!#REF!,"")</f>
        <v>#REF!</v>
      </c>
      <c r="M63" s="414" t="str">
        <f>IF(TRIM(入力1!K114)&lt;&gt;"",入力1!K114,"")</f>
        <v/>
      </c>
      <c r="N63" s="420">
        <f>IF(TRIM(入力1!L114)&lt;&gt;"",入力1!L114,"")</f>
        <v>4</v>
      </c>
      <c r="O63" s="417">
        <v>9</v>
      </c>
      <c r="P63" s="228" t="str">
        <f>IF(TRIM(入力1!Q114)&lt;&gt;"",MID(入力1!Q114,1,1),"")</f>
        <v/>
      </c>
      <c r="Q63" s="190" t="str">
        <f>IF(TRIM(入力1!Q114)&lt;&gt;"",MID(入力1!Q114,2,1),"")</f>
        <v/>
      </c>
      <c r="R63" s="232"/>
      <c r="S63" s="232"/>
      <c r="T63" s="232"/>
      <c r="U63" s="232"/>
      <c r="V63" s="232"/>
      <c r="W63" s="232"/>
      <c r="X63" s="232"/>
      <c r="Y63" s="232"/>
      <c r="Z63" s="281"/>
      <c r="AA63" s="1546"/>
      <c r="AB63" s="1547"/>
      <c r="AC63" s="1546"/>
      <c r="AD63" s="1547"/>
      <c r="AE63" s="1546"/>
      <c r="AF63" s="1547"/>
      <c r="AG63" s="1546"/>
      <c r="AH63" s="1547"/>
      <c r="AI63" s="1546"/>
      <c r="AJ63" s="1547"/>
      <c r="AK63" s="386"/>
      <c r="AL63" s="1546"/>
      <c r="AM63" s="1548"/>
      <c r="AN63" s="1546"/>
      <c r="AO63" s="1548"/>
      <c r="AP63" s="1546"/>
      <c r="AQ63" s="1548"/>
      <c r="AR63" s="1546"/>
      <c r="AS63" s="1548"/>
      <c r="AT63" s="1546"/>
      <c r="AU63" s="1548"/>
      <c r="AV63" s="336"/>
      <c r="AW63" s="236"/>
      <c r="AX63" s="236"/>
      <c r="AY63" s="236"/>
      <c r="AZ63" s="1549"/>
      <c r="BA63" s="1550"/>
      <c r="BB63" s="236"/>
      <c r="BC63" s="236"/>
      <c r="BD63" s="440">
        <f>入力1!X114</f>
        <v>0</v>
      </c>
      <c r="BE63" s="236"/>
      <c r="BF63" s="236"/>
      <c r="BG63" s="236"/>
      <c r="BH63" s="497">
        <f>入力2!AT112</f>
        <v>0</v>
      </c>
      <c r="BI63" s="765"/>
      <c r="BJ63" s="874">
        <f>入力1!O114</f>
        <v>0</v>
      </c>
      <c r="BK63" s="867" t="str">
        <f>IF(TRIM($Q63)&lt;&gt;"",IF(TRIM(INDEX(コード表!$D$3:$M$53,INT(CONCATENATE($P63,$Q63)),1))&lt;&gt;"",INDEX(コード表!$D$3:$M$53,INT(CONCATENATE($P63,$Q63)),1),""),"")</f>
        <v/>
      </c>
      <c r="BL63" s="867" t="str">
        <f>IF(TRIM($Q63)&lt;&gt;"",IF(TRIM(INDEX(コード表!$D$3:$M$53,INT(CONCATENATE($P63,$Q63)),2))&lt;&gt;"",INDEX(コード表!$D$3:$M$53,INT(CONCATENATE($P63,$Q63)),2),""),"")</f>
        <v/>
      </c>
      <c r="BM63" s="867" t="str">
        <f>IF(TRIM($Q63)&lt;&gt;"",IF(TRIM(INDEX(コード表!$D$3:$M$53,INT(CONCATENATE($P63,$Q63)),3))&lt;&gt;"",INDEX(コード表!$D$3:$M$53,INT(CONCATENATE($P63,$Q63)),3),""),"")</f>
        <v/>
      </c>
      <c r="BN63" s="867" t="str">
        <f>IF(TRIM($Q63)&lt;&gt;"",IF(TRIM(INDEX(コード表!$D$3:$M$53,INT(CONCATENATE($P63,$Q63)),4))&lt;&gt;"",INDEX(コード表!$D$3:$M$53,INT(CONCATENATE($P63,$Q63)),4),""),"")</f>
        <v/>
      </c>
      <c r="BO63" s="867" t="str">
        <f>IF(TRIM($Q63)&lt;&gt;"",IF(TRIM(INDEX(コード表!$D$3:$M$53,INT(CONCATENATE($P63,$Q63)),5))&lt;&gt;"",INDEX(コード表!$D$3:$M$53,INT(CONCATENATE($P63,$Q63)),5),""),"")</f>
        <v/>
      </c>
      <c r="BP63" s="867" t="str">
        <f>IF(TRIM($Q63)&lt;&gt;"",IF(TRIM(INDEX(コード表!$D$3:$M$53,INT(CONCATENATE($P63,$Q63)),6))&lt;&gt;"",INDEX(コード表!$D$3:$M$53,INT(CONCATENATE($P63,$Q63)),6),""),"")</f>
        <v/>
      </c>
      <c r="BQ63" s="867" t="str">
        <f>IF(TRIM($Q63)&lt;&gt;"",IF(TRIM(INDEX(コード表!$D$3:$M$53,INT(CONCATENATE($P63,$Q63)),7))&lt;&gt;"",INDEX(コード表!$D$3:$M$53,INT(CONCATENATE($P63,$Q63)),7),""),"")</f>
        <v/>
      </c>
      <c r="BR63" s="867" t="str">
        <f>IF(TRIM($Q63)&lt;&gt;"",IF(TRIM(INDEX(コード表!$D$3:$M$53,INT(CONCATENATE($P63,$Q63)),8))&lt;&gt;"",INDEX(コード表!$D$3:$M$53,INT(CONCATENATE($P63,$Q63)),8),""),"")</f>
        <v/>
      </c>
      <c r="BS63" s="867" t="str">
        <f>IF(TRIM($Q63)&lt;&gt;"",IF(TRIM(INDEX(コード表!$D$3:$M$53,INT(CONCATENATE($P63,$Q63)),9))&lt;&gt;"",INDEX(コード表!$D$3:$M$53,INT(CONCATENATE($P63,$Q63)),9),""),"")</f>
        <v/>
      </c>
      <c r="BT63" s="867" t="str">
        <f>IF(TRIM($Q63)&lt;&gt;"",IF(TRIM(INDEX(コード表!$D$3:$M$53,INT(CONCATENATE($P63,$Q63)),10))&lt;&gt;"",INDEX(コード表!$D$3:$M$53,INT(CONCATENATE($P63,$Q63)),10),""),"")</f>
        <v/>
      </c>
      <c r="BU63" s="837">
        <f>入力1!O114</f>
        <v>0</v>
      </c>
      <c r="BV63" s="869"/>
      <c r="BW63" s="930"/>
      <c r="BX63" s="875"/>
      <c r="BY63" s="837"/>
      <c r="BZ63" s="837"/>
      <c r="CA63" s="837"/>
      <c r="CB63" s="837" t="str">
        <f t="shared" si="0"/>
        <v/>
      </c>
      <c r="CC63" s="926" t="str">
        <f t="shared" si="1"/>
        <v/>
      </c>
      <c r="CD63" s="837" t="e">
        <f>SUBSTITUTE(SUBSTITUTE(VLOOKUP(CB63,コード表!$BO$2:$BP$52,2,FALSE),"（",""),"）","")</f>
        <v>#N/A</v>
      </c>
      <c r="CE63" s="837"/>
      <c r="CF63" s="837"/>
      <c r="CG63" s="837"/>
      <c r="CH63" s="837"/>
      <c r="CI63" s="837"/>
      <c r="CJ63" s="837"/>
      <c r="CK63" s="837"/>
      <c r="CL63" s="837"/>
      <c r="CM63" s="837"/>
      <c r="CN63" s="837"/>
      <c r="CO63" s="837"/>
      <c r="CP63" s="837"/>
      <c r="CQ63" s="837"/>
      <c r="CR63" s="837"/>
      <c r="CS63" s="837"/>
      <c r="CT63" s="837"/>
      <c r="CU63" s="837"/>
      <c r="CV63" s="837"/>
      <c r="CW63" s="837"/>
      <c r="CX63" s="837"/>
      <c r="CY63" s="837"/>
      <c r="CZ63" s="837"/>
      <c r="DA63" s="837"/>
      <c r="DB63" s="837"/>
      <c r="DC63" s="837"/>
      <c r="DD63" s="837"/>
      <c r="DE63" s="837"/>
      <c r="DF63" s="837"/>
      <c r="DG63" s="837"/>
      <c r="DH63" s="837"/>
      <c r="DI63" s="837" t="str">
        <f>IF(入力1!Q74="","",入力1!Q74)</f>
        <v/>
      </c>
      <c r="DJ63" s="837"/>
      <c r="DK63" s="837"/>
      <c r="DL63" s="837"/>
      <c r="DM63" s="837"/>
      <c r="DN63" s="837"/>
      <c r="DO63" s="837"/>
      <c r="DP63" s="837"/>
      <c r="DQ63" s="837"/>
      <c r="DR63" s="837"/>
      <c r="DS63" s="837"/>
      <c r="DT63" s="837"/>
      <c r="DU63" s="837"/>
      <c r="DV63" s="837"/>
      <c r="DW63" s="837"/>
      <c r="DX63" s="837"/>
      <c r="DY63" s="837"/>
      <c r="DZ63" s="837"/>
      <c r="EA63" s="837"/>
      <c r="EB63" s="837"/>
      <c r="EC63" s="837"/>
      <c r="ED63" s="837"/>
      <c r="EE63" s="837"/>
      <c r="EF63" s="837"/>
      <c r="EG63" s="837"/>
      <c r="EH63" s="837"/>
      <c r="EI63" s="837"/>
      <c r="EJ63" s="837"/>
      <c r="EK63" s="837"/>
      <c r="EL63" s="837"/>
      <c r="EM63" s="837"/>
      <c r="EN63" s="837"/>
      <c r="EO63" s="837"/>
      <c r="EP63" s="837"/>
      <c r="EQ63" s="837"/>
      <c r="ER63" s="837"/>
      <c r="ES63" s="837"/>
      <c r="ET63" s="837"/>
      <c r="EU63" s="488"/>
      <c r="EV63" s="488"/>
      <c r="EW63" s="488"/>
      <c r="EX63" s="488"/>
    </row>
    <row r="64" spans="1:154" s="191" customFormat="1" ht="30" customHeight="1">
      <c r="A64" s="189" t="str">
        <f>IF(TRIM(入力1!A116)&lt;&gt;"",入力1!A116,"")</f>
        <v/>
      </c>
      <c r="B64" s="411">
        <f>IF(TRIM(入力1!B116)&lt;&gt;"",入力1!B116,"")</f>
        <v>5</v>
      </c>
      <c r="C64" s="222">
        <v>0</v>
      </c>
      <c r="D64" s="1541" t="str">
        <f>IF(TRIM(入力1!D116)&lt;&gt;"",入力1!D116,"")</f>
        <v/>
      </c>
      <c r="E64" s="1542" t="str">
        <f>IF(TRIM(入力1!E76)&lt;&gt;"",入力1!E76,"")</f>
        <v/>
      </c>
      <c r="F64" s="1542" t="str">
        <f>IF(TRIM(入力1!F76)&lt;&gt;"",入力1!F76,"")</f>
        <v/>
      </c>
      <c r="G64" s="1542" t="str">
        <f>IF(TRIM(入力1!G76)&lt;&gt;"",入力1!G76,"")</f>
        <v/>
      </c>
      <c r="H64" s="1542" t="str">
        <f>IF(TRIM(入力1!H76)&lt;&gt;"",入力1!H76,"")</f>
        <v/>
      </c>
      <c r="I64" s="1542" t="str">
        <f>IF(TRIM(入力1!I76)&lt;&gt;"",入力1!I76,"")</f>
        <v/>
      </c>
      <c r="J64" s="1542" t="str">
        <f>IF(TRIM(入力1!J76)&lt;&gt;"",入力1!J76,"")</f>
        <v/>
      </c>
      <c r="K64" s="1542" t="str">
        <f>IF(TRIM(入力1!S76)&lt;&gt;"",入力1!S76,"")</f>
        <v/>
      </c>
      <c r="L64" s="1543" t="e">
        <f>IF(TRIM(入力1!#REF!)&lt;&gt;"",入力1!#REF!,"")</f>
        <v>#REF!</v>
      </c>
      <c r="M64" s="414" t="str">
        <f>IF(TRIM(入力1!K116)&lt;&gt;"",入力1!K116,"")</f>
        <v/>
      </c>
      <c r="N64" s="420">
        <f>IF(TRIM(入力1!L116)&lt;&gt;"",入力1!L116,"")</f>
        <v>5</v>
      </c>
      <c r="O64" s="417">
        <v>0</v>
      </c>
      <c r="P64" s="228" t="str">
        <f>IF(TRIM(入力1!Q116)&lt;&gt;"",MID(入力1!Q116,1,1),"")</f>
        <v/>
      </c>
      <c r="Q64" s="190" t="str">
        <f>IF(TRIM(入力1!Q116)&lt;&gt;"",MID(入力1!Q116,2,1),"")</f>
        <v/>
      </c>
      <c r="R64" s="232"/>
      <c r="S64" s="232"/>
      <c r="T64" s="232"/>
      <c r="U64" s="232"/>
      <c r="V64" s="232"/>
      <c r="W64" s="232"/>
      <c r="X64" s="232"/>
      <c r="Y64" s="232"/>
      <c r="Z64" s="281"/>
      <c r="AA64" s="1546"/>
      <c r="AB64" s="1547"/>
      <c r="AC64" s="1546"/>
      <c r="AD64" s="1547"/>
      <c r="AE64" s="1546"/>
      <c r="AF64" s="1547"/>
      <c r="AG64" s="1546"/>
      <c r="AH64" s="1547"/>
      <c r="AI64" s="1546"/>
      <c r="AJ64" s="1547"/>
      <c r="AK64" s="386"/>
      <c r="AL64" s="1546"/>
      <c r="AM64" s="1548"/>
      <c r="AN64" s="1546"/>
      <c r="AO64" s="1548"/>
      <c r="AP64" s="1546"/>
      <c r="AQ64" s="1548"/>
      <c r="AR64" s="1546"/>
      <c r="AS64" s="1548"/>
      <c r="AT64" s="1546"/>
      <c r="AU64" s="1548"/>
      <c r="AV64" s="336"/>
      <c r="AW64" s="236"/>
      <c r="AX64" s="236"/>
      <c r="AY64" s="236"/>
      <c r="AZ64" s="1549"/>
      <c r="BA64" s="1550"/>
      <c r="BB64" s="236"/>
      <c r="BC64" s="236"/>
      <c r="BD64" s="440">
        <f>入力1!X116</f>
        <v>0</v>
      </c>
      <c r="BE64" s="236"/>
      <c r="BF64" s="236"/>
      <c r="BG64" s="236"/>
      <c r="BH64" s="497">
        <f>入力2!AT114</f>
        <v>0</v>
      </c>
      <c r="BI64" s="765"/>
      <c r="BJ64" s="874">
        <f>入力1!O116</f>
        <v>0</v>
      </c>
      <c r="BK64" s="867" t="str">
        <f>IF(TRIM($Q64)&lt;&gt;"",IF(TRIM(INDEX(コード表!$D$3:$M$53,INT(CONCATENATE($P64,$Q64)),1))&lt;&gt;"",INDEX(コード表!$D$3:$M$53,INT(CONCATENATE($P64,$Q64)),1),""),"")</f>
        <v/>
      </c>
      <c r="BL64" s="867" t="str">
        <f>IF(TRIM($Q64)&lt;&gt;"",IF(TRIM(INDEX(コード表!$D$3:$M$53,INT(CONCATENATE($P64,$Q64)),2))&lt;&gt;"",INDEX(コード表!$D$3:$M$53,INT(CONCATENATE($P64,$Q64)),2),""),"")</f>
        <v/>
      </c>
      <c r="BM64" s="867" t="str">
        <f>IF(TRIM($Q64)&lt;&gt;"",IF(TRIM(INDEX(コード表!$D$3:$M$53,INT(CONCATENATE($P64,$Q64)),3))&lt;&gt;"",INDEX(コード表!$D$3:$M$53,INT(CONCATENATE($P64,$Q64)),3),""),"")</f>
        <v/>
      </c>
      <c r="BN64" s="867" t="str">
        <f>IF(TRIM($Q64)&lt;&gt;"",IF(TRIM(INDEX(コード表!$D$3:$M$53,INT(CONCATENATE($P64,$Q64)),4))&lt;&gt;"",INDEX(コード表!$D$3:$M$53,INT(CONCATENATE($P64,$Q64)),4),""),"")</f>
        <v/>
      </c>
      <c r="BO64" s="867" t="str">
        <f>IF(TRIM($Q64)&lt;&gt;"",IF(TRIM(INDEX(コード表!$D$3:$M$53,INT(CONCATENATE($P64,$Q64)),5))&lt;&gt;"",INDEX(コード表!$D$3:$M$53,INT(CONCATENATE($P64,$Q64)),5),""),"")</f>
        <v/>
      </c>
      <c r="BP64" s="867" t="str">
        <f>IF(TRIM($Q64)&lt;&gt;"",IF(TRIM(INDEX(コード表!$D$3:$M$53,INT(CONCATENATE($P64,$Q64)),6))&lt;&gt;"",INDEX(コード表!$D$3:$M$53,INT(CONCATENATE($P64,$Q64)),6),""),"")</f>
        <v/>
      </c>
      <c r="BQ64" s="867" t="str">
        <f>IF(TRIM($Q64)&lt;&gt;"",IF(TRIM(INDEX(コード表!$D$3:$M$53,INT(CONCATENATE($P64,$Q64)),7))&lt;&gt;"",INDEX(コード表!$D$3:$M$53,INT(CONCATENATE($P64,$Q64)),7),""),"")</f>
        <v/>
      </c>
      <c r="BR64" s="867" t="str">
        <f>IF(TRIM($Q64)&lt;&gt;"",IF(TRIM(INDEX(コード表!$D$3:$M$53,INT(CONCATENATE($P64,$Q64)),8))&lt;&gt;"",INDEX(コード表!$D$3:$M$53,INT(CONCATENATE($P64,$Q64)),8),""),"")</f>
        <v/>
      </c>
      <c r="BS64" s="867" t="str">
        <f>IF(TRIM($Q64)&lt;&gt;"",IF(TRIM(INDEX(コード表!$D$3:$M$53,INT(CONCATENATE($P64,$Q64)),9))&lt;&gt;"",INDEX(コード表!$D$3:$M$53,INT(CONCATENATE($P64,$Q64)),9),""),"")</f>
        <v/>
      </c>
      <c r="BT64" s="867" t="str">
        <f>IF(TRIM($Q64)&lt;&gt;"",IF(TRIM(INDEX(コード表!$D$3:$M$53,INT(CONCATENATE($P64,$Q64)),10))&lt;&gt;"",INDEX(コード表!$D$3:$M$53,INT(CONCATENATE($P64,$Q64)),10),""),"")</f>
        <v/>
      </c>
      <c r="BU64" s="837">
        <f>入力1!O116</f>
        <v>0</v>
      </c>
      <c r="BV64" s="869"/>
      <c r="BW64" s="930"/>
      <c r="BX64" s="875"/>
      <c r="BY64" s="841"/>
      <c r="BZ64" s="837"/>
      <c r="CA64" s="841"/>
      <c r="CB64" s="837" t="str">
        <f t="shared" si="0"/>
        <v/>
      </c>
      <c r="CC64" s="926" t="str">
        <f t="shared" si="1"/>
        <v/>
      </c>
      <c r="CD64" s="837" t="e">
        <f>SUBSTITUTE(SUBSTITUTE(VLOOKUP(CB64,コード表!$BO$2:$BP$52,2,FALSE),"（",""),"）","")</f>
        <v>#N/A</v>
      </c>
      <c r="CE64" s="841"/>
      <c r="CF64" s="841"/>
      <c r="CG64" s="841"/>
      <c r="CH64" s="841"/>
      <c r="CI64" s="841"/>
      <c r="CJ64" s="841"/>
      <c r="CK64" s="841"/>
      <c r="CL64" s="841"/>
      <c r="CM64" s="841"/>
      <c r="CN64" s="841"/>
      <c r="CO64" s="841"/>
      <c r="CP64" s="841"/>
      <c r="CQ64" s="841"/>
      <c r="CR64" s="841"/>
      <c r="CS64" s="841"/>
      <c r="CT64" s="841"/>
      <c r="CU64" s="841"/>
      <c r="CV64" s="841"/>
      <c r="CW64" s="841"/>
      <c r="CX64" s="841"/>
      <c r="CY64" s="841"/>
      <c r="CZ64" s="841"/>
      <c r="DA64" s="841"/>
      <c r="DB64" s="841"/>
      <c r="DC64" s="841"/>
      <c r="DD64" s="841"/>
      <c r="DE64" s="841"/>
      <c r="DF64" s="841"/>
      <c r="DG64" s="841"/>
      <c r="DH64" s="841"/>
      <c r="DI64" s="837" t="str">
        <f>IF(入力1!Q76="","",入力1!Q76)</f>
        <v/>
      </c>
      <c r="DJ64" s="841"/>
      <c r="DK64" s="841"/>
      <c r="DL64" s="841"/>
      <c r="DM64" s="841"/>
      <c r="DN64" s="841"/>
      <c r="DO64" s="841"/>
      <c r="DP64" s="841"/>
      <c r="DQ64" s="841"/>
      <c r="DR64" s="841"/>
      <c r="DS64" s="841"/>
      <c r="DT64" s="841"/>
      <c r="DU64" s="841"/>
      <c r="DV64" s="841"/>
      <c r="DW64" s="841"/>
      <c r="DX64" s="841"/>
      <c r="DY64" s="841"/>
      <c r="DZ64" s="841"/>
      <c r="EA64" s="841"/>
      <c r="EB64" s="841"/>
      <c r="EC64" s="841"/>
      <c r="ED64" s="841"/>
      <c r="EE64" s="841"/>
      <c r="EF64" s="841"/>
      <c r="EG64" s="841"/>
      <c r="EH64" s="841"/>
      <c r="EI64" s="841"/>
      <c r="EJ64" s="841"/>
      <c r="EK64" s="841"/>
      <c r="EL64" s="841"/>
      <c r="EM64" s="841"/>
      <c r="EN64" s="841"/>
      <c r="EO64" s="841"/>
      <c r="EP64" s="841"/>
      <c r="EQ64" s="841"/>
      <c r="ER64" s="841"/>
      <c r="ES64" s="841"/>
      <c r="ET64" s="841"/>
      <c r="EU64" s="823"/>
      <c r="EV64" s="823"/>
      <c r="EW64" s="823"/>
      <c r="EX64" s="823"/>
    </row>
    <row r="65" spans="1:154" s="19" customFormat="1" ht="30" customHeight="1">
      <c r="A65" s="189" t="str">
        <f>IF(TRIM(入力1!A118)&lt;&gt;"",入力1!A118,"")</f>
        <v/>
      </c>
      <c r="B65" s="411">
        <f>IF(TRIM(入力1!B118)&lt;&gt;"",入力1!B118,"")</f>
        <v>5</v>
      </c>
      <c r="C65" s="477">
        <v>1</v>
      </c>
      <c r="D65" s="1541" t="str">
        <f>IF(TRIM(入力1!D118)&lt;&gt;"",入力1!D118,"")</f>
        <v/>
      </c>
      <c r="E65" s="1542" t="str">
        <f>IF(TRIM(入力1!E78)&lt;&gt;"",入力1!E78,"")</f>
        <v/>
      </c>
      <c r="F65" s="1542" t="str">
        <f>IF(TRIM(入力1!F78)&lt;&gt;"",入力1!F78,"")</f>
        <v/>
      </c>
      <c r="G65" s="1542" t="str">
        <f>IF(TRIM(入力1!G78)&lt;&gt;"",入力1!G78,"")</f>
        <v/>
      </c>
      <c r="H65" s="1542" t="str">
        <f>IF(TRIM(入力1!H78)&lt;&gt;"",入力1!H78,"")</f>
        <v/>
      </c>
      <c r="I65" s="1542" t="str">
        <f>IF(TRIM(入力1!I78)&lt;&gt;"",入力1!I78,"")</f>
        <v/>
      </c>
      <c r="J65" s="1542" t="str">
        <f>IF(TRIM(入力1!J78)&lt;&gt;"",入力1!J78,"")</f>
        <v/>
      </c>
      <c r="K65" s="1542" t="str">
        <f>IF(TRIM(入力1!S78)&lt;&gt;"",入力1!S78,"")</f>
        <v/>
      </c>
      <c r="L65" s="1543" t="e">
        <f>IF(TRIM(入力1!#REF!)&lt;&gt;"",入力1!#REF!,"")</f>
        <v>#REF!</v>
      </c>
      <c r="M65" s="414" t="str">
        <f>IF(TRIM(入力1!K118)&lt;&gt;"",入力1!K118,"")</f>
        <v/>
      </c>
      <c r="N65" s="420">
        <f>IF(TRIM(入力1!L118)&lt;&gt;"",入力1!L118,"")</f>
        <v>5</v>
      </c>
      <c r="O65" s="417">
        <v>1</v>
      </c>
      <c r="P65" s="228" t="str">
        <f>IF(TRIM(入力1!Q118)&lt;&gt;"",MID(入力1!Q118,1,1),"")</f>
        <v/>
      </c>
      <c r="Q65" s="190" t="str">
        <f>IF(TRIM(入力1!Q118)&lt;&gt;"",MID(入力1!Q118,2,1),"")</f>
        <v/>
      </c>
      <c r="R65" s="232"/>
      <c r="S65" s="232"/>
      <c r="T65" s="232"/>
      <c r="U65" s="232"/>
      <c r="V65" s="232"/>
      <c r="W65" s="232"/>
      <c r="X65" s="232"/>
      <c r="Y65" s="232"/>
      <c r="Z65" s="281"/>
      <c r="AA65" s="1546"/>
      <c r="AB65" s="1547"/>
      <c r="AC65" s="1546"/>
      <c r="AD65" s="1547"/>
      <c r="AE65" s="1546"/>
      <c r="AF65" s="1547"/>
      <c r="AG65" s="1546"/>
      <c r="AH65" s="1547"/>
      <c r="AI65" s="1546"/>
      <c r="AJ65" s="1547"/>
      <c r="AK65" s="386"/>
      <c r="AL65" s="1546"/>
      <c r="AM65" s="1548"/>
      <c r="AN65" s="1546"/>
      <c r="AO65" s="1548"/>
      <c r="AP65" s="1546"/>
      <c r="AQ65" s="1548"/>
      <c r="AR65" s="1546"/>
      <c r="AS65" s="1548"/>
      <c r="AT65" s="1546"/>
      <c r="AU65" s="1548"/>
      <c r="AV65" s="336"/>
      <c r="AW65" s="236"/>
      <c r="AX65" s="236"/>
      <c r="AY65" s="236"/>
      <c r="AZ65" s="1549"/>
      <c r="BA65" s="1550"/>
      <c r="BB65" s="236"/>
      <c r="BC65" s="236"/>
      <c r="BD65" s="440">
        <f>入力1!X118</f>
        <v>0</v>
      </c>
      <c r="BE65" s="236"/>
      <c r="BF65" s="236"/>
      <c r="BG65" s="236"/>
      <c r="BH65" s="497">
        <f>入力2!AT116</f>
        <v>0</v>
      </c>
      <c r="BI65" s="765"/>
      <c r="BJ65" s="874">
        <f>入力1!O118</f>
        <v>0</v>
      </c>
      <c r="BK65" s="867" t="str">
        <f>IF(TRIM($Q65)&lt;&gt;"",IF(TRIM(INDEX(コード表!$D$3:$M$53,INT(CONCATENATE($P65,$Q65)),1))&lt;&gt;"",INDEX(コード表!$D$3:$M$53,INT(CONCATENATE($P65,$Q65)),1),""),"")</f>
        <v/>
      </c>
      <c r="BL65" s="867" t="str">
        <f>IF(TRIM($Q65)&lt;&gt;"",IF(TRIM(INDEX(コード表!$D$3:$M$53,INT(CONCATENATE($P65,$Q65)),2))&lt;&gt;"",INDEX(コード表!$D$3:$M$53,INT(CONCATENATE($P65,$Q65)),2),""),"")</f>
        <v/>
      </c>
      <c r="BM65" s="867" t="str">
        <f>IF(TRIM($Q65)&lt;&gt;"",IF(TRIM(INDEX(コード表!$D$3:$M$53,INT(CONCATENATE($P65,$Q65)),3))&lt;&gt;"",INDEX(コード表!$D$3:$M$53,INT(CONCATENATE($P65,$Q65)),3),""),"")</f>
        <v/>
      </c>
      <c r="BN65" s="867" t="str">
        <f>IF(TRIM($Q65)&lt;&gt;"",IF(TRIM(INDEX(コード表!$D$3:$M$53,INT(CONCATENATE($P65,$Q65)),4))&lt;&gt;"",INDEX(コード表!$D$3:$M$53,INT(CONCATENATE($P65,$Q65)),4),""),"")</f>
        <v/>
      </c>
      <c r="BO65" s="867" t="str">
        <f>IF(TRIM($Q65)&lt;&gt;"",IF(TRIM(INDEX(コード表!$D$3:$M$53,INT(CONCATENATE($P65,$Q65)),5))&lt;&gt;"",INDEX(コード表!$D$3:$M$53,INT(CONCATENATE($P65,$Q65)),5),""),"")</f>
        <v/>
      </c>
      <c r="BP65" s="867" t="str">
        <f>IF(TRIM($Q65)&lt;&gt;"",IF(TRIM(INDEX(コード表!$D$3:$M$53,INT(CONCATENATE($P65,$Q65)),6))&lt;&gt;"",INDEX(コード表!$D$3:$M$53,INT(CONCATENATE($P65,$Q65)),6),""),"")</f>
        <v/>
      </c>
      <c r="BQ65" s="867" t="str">
        <f>IF(TRIM($Q65)&lt;&gt;"",IF(TRIM(INDEX(コード表!$D$3:$M$53,INT(CONCATENATE($P65,$Q65)),7))&lt;&gt;"",INDEX(コード表!$D$3:$M$53,INT(CONCATENATE($P65,$Q65)),7),""),"")</f>
        <v/>
      </c>
      <c r="BR65" s="867" t="str">
        <f>IF(TRIM($Q65)&lt;&gt;"",IF(TRIM(INDEX(コード表!$D$3:$M$53,INT(CONCATENATE($P65,$Q65)),8))&lt;&gt;"",INDEX(コード表!$D$3:$M$53,INT(CONCATENATE($P65,$Q65)),8),""),"")</f>
        <v/>
      </c>
      <c r="BS65" s="867" t="str">
        <f>IF(TRIM($Q65)&lt;&gt;"",IF(TRIM(INDEX(コード表!$D$3:$M$53,INT(CONCATENATE($P65,$Q65)),9))&lt;&gt;"",INDEX(コード表!$D$3:$M$53,INT(CONCATENATE($P65,$Q65)),9),""),"")</f>
        <v/>
      </c>
      <c r="BT65" s="867" t="str">
        <f>IF(TRIM($Q65)&lt;&gt;"",IF(TRIM(INDEX(コード表!$D$3:$M$53,INT(CONCATENATE($P65,$Q65)),10))&lt;&gt;"",INDEX(コード表!$D$3:$M$53,INT(CONCATENATE($P65,$Q65)),10),""),"")</f>
        <v/>
      </c>
      <c r="BU65" s="837">
        <f>入力1!O118</f>
        <v>0</v>
      </c>
      <c r="BV65" s="869"/>
      <c r="BW65" s="835"/>
      <c r="BX65" s="875"/>
      <c r="BY65" s="837"/>
      <c r="BZ65" s="837"/>
      <c r="CA65" s="837"/>
      <c r="CB65" s="837" t="str">
        <f t="shared" si="0"/>
        <v/>
      </c>
      <c r="CC65" s="926" t="str">
        <f t="shared" si="1"/>
        <v/>
      </c>
      <c r="CD65" s="837" t="e">
        <f>SUBSTITUTE(SUBSTITUTE(VLOOKUP(CB65,コード表!$BO$2:$BP$52,2,FALSE),"（",""),"）","")</f>
        <v>#N/A</v>
      </c>
      <c r="CE65" s="837"/>
      <c r="CF65" s="837"/>
      <c r="CG65" s="837"/>
      <c r="CH65" s="837"/>
      <c r="CI65" s="837"/>
      <c r="CJ65" s="837"/>
      <c r="CK65" s="837"/>
      <c r="CL65" s="837"/>
      <c r="CM65" s="837"/>
      <c r="CN65" s="837"/>
      <c r="CO65" s="837"/>
      <c r="CP65" s="837"/>
      <c r="CQ65" s="837"/>
      <c r="CR65" s="837"/>
      <c r="CS65" s="837"/>
      <c r="CT65" s="837"/>
      <c r="CU65" s="837"/>
      <c r="CV65" s="837"/>
      <c r="CW65" s="837"/>
      <c r="CX65" s="837"/>
      <c r="CY65" s="837"/>
      <c r="CZ65" s="837"/>
      <c r="DA65" s="837"/>
      <c r="DB65" s="837"/>
      <c r="DC65" s="837"/>
      <c r="DD65" s="837"/>
      <c r="DE65" s="837"/>
      <c r="DF65" s="837"/>
      <c r="DG65" s="837"/>
      <c r="DH65" s="837"/>
      <c r="DI65" s="837" t="str">
        <f>IF(入力1!Q78="","",入力1!Q78)</f>
        <v/>
      </c>
      <c r="DJ65" s="837"/>
      <c r="DK65" s="837"/>
      <c r="DL65" s="837"/>
      <c r="DM65" s="837"/>
      <c r="DN65" s="837"/>
      <c r="DO65" s="837"/>
      <c r="DP65" s="837"/>
      <c r="DQ65" s="837"/>
      <c r="DR65" s="837"/>
      <c r="DS65" s="837"/>
      <c r="DT65" s="837"/>
      <c r="DU65" s="837"/>
      <c r="DV65" s="837"/>
      <c r="DW65" s="837"/>
      <c r="DX65" s="837"/>
      <c r="DY65" s="837"/>
      <c r="DZ65" s="837"/>
      <c r="EA65" s="837"/>
      <c r="EB65" s="837"/>
      <c r="EC65" s="837"/>
      <c r="ED65" s="837"/>
      <c r="EE65" s="837"/>
      <c r="EF65" s="837"/>
      <c r="EG65" s="837"/>
      <c r="EH65" s="837"/>
      <c r="EI65" s="837"/>
      <c r="EJ65" s="837"/>
      <c r="EK65" s="837"/>
      <c r="EL65" s="837"/>
      <c r="EM65" s="837"/>
      <c r="EN65" s="837"/>
      <c r="EO65" s="837"/>
      <c r="EP65" s="837"/>
      <c r="EQ65" s="837"/>
      <c r="ER65" s="837"/>
      <c r="ES65" s="837"/>
      <c r="ET65" s="837"/>
      <c r="EU65" s="488"/>
      <c r="EV65" s="488"/>
      <c r="EW65" s="488"/>
      <c r="EX65" s="488"/>
    </row>
    <row r="66" spans="1:154" s="19" customFormat="1" ht="30" customHeight="1">
      <c r="A66" s="189" t="str">
        <f>IF(TRIM(入力1!A120)&lt;&gt;"",入力1!A120,"")</f>
        <v/>
      </c>
      <c r="B66" s="411">
        <f>IF(TRIM(入力1!B120)&lt;&gt;"",入力1!B120,"")</f>
        <v>5</v>
      </c>
      <c r="C66" s="222">
        <v>2</v>
      </c>
      <c r="D66" s="1541" t="str">
        <f>IF(TRIM(入力1!D120)&lt;&gt;"",入力1!D120,"")</f>
        <v/>
      </c>
      <c r="E66" s="1542" t="str">
        <f>IF(TRIM(入力1!E80)&lt;&gt;"",入力1!E80,"")</f>
        <v/>
      </c>
      <c r="F66" s="1542" t="str">
        <f>IF(TRIM(入力1!F80)&lt;&gt;"",入力1!F80,"")</f>
        <v/>
      </c>
      <c r="G66" s="1542" t="str">
        <f>IF(TRIM(入力1!G80)&lt;&gt;"",入力1!G80,"")</f>
        <v/>
      </c>
      <c r="H66" s="1542" t="str">
        <f>IF(TRIM(入力1!H80)&lt;&gt;"",入力1!H80,"")</f>
        <v/>
      </c>
      <c r="I66" s="1542" t="str">
        <f>IF(TRIM(入力1!I80)&lt;&gt;"",入力1!I80,"")</f>
        <v/>
      </c>
      <c r="J66" s="1542" t="str">
        <f>IF(TRIM(入力1!J80)&lt;&gt;"",入力1!J80,"")</f>
        <v/>
      </c>
      <c r="K66" s="1542" t="str">
        <f>IF(TRIM(入力1!S80)&lt;&gt;"",入力1!S80,"")</f>
        <v/>
      </c>
      <c r="L66" s="1543" t="e">
        <f>IF(TRIM(入力1!#REF!)&lt;&gt;"",入力1!#REF!,"")</f>
        <v>#REF!</v>
      </c>
      <c r="M66" s="414" t="str">
        <f>IF(TRIM(入力1!K120)&lt;&gt;"",入力1!K120,"")</f>
        <v/>
      </c>
      <c r="N66" s="420">
        <f>IF(TRIM(入力1!L120)&lt;&gt;"",入力1!L120,"")</f>
        <v>5</v>
      </c>
      <c r="O66" s="417">
        <v>2</v>
      </c>
      <c r="P66" s="228" t="str">
        <f>IF(TRIM(入力1!Q120)&lt;&gt;"",MID(入力1!Q120,1,1),"")</f>
        <v/>
      </c>
      <c r="Q66" s="190" t="str">
        <f>IF(TRIM(入力1!Q120)&lt;&gt;"",MID(入力1!Q120,2,1),"")</f>
        <v/>
      </c>
      <c r="R66" s="232"/>
      <c r="S66" s="232"/>
      <c r="T66" s="232"/>
      <c r="U66" s="232"/>
      <c r="V66" s="232"/>
      <c r="W66" s="232"/>
      <c r="X66" s="232"/>
      <c r="Y66" s="232"/>
      <c r="Z66" s="281"/>
      <c r="AA66" s="1546"/>
      <c r="AB66" s="1547"/>
      <c r="AC66" s="1546"/>
      <c r="AD66" s="1547"/>
      <c r="AE66" s="1546"/>
      <c r="AF66" s="1547"/>
      <c r="AG66" s="1546"/>
      <c r="AH66" s="1547"/>
      <c r="AI66" s="1546"/>
      <c r="AJ66" s="1547"/>
      <c r="AK66" s="386"/>
      <c r="AL66" s="1546"/>
      <c r="AM66" s="1548"/>
      <c r="AN66" s="1546"/>
      <c r="AO66" s="1548"/>
      <c r="AP66" s="1546"/>
      <c r="AQ66" s="1548"/>
      <c r="AR66" s="1546"/>
      <c r="AS66" s="1548"/>
      <c r="AT66" s="1546"/>
      <c r="AU66" s="1548"/>
      <c r="AV66" s="336"/>
      <c r="AW66" s="236"/>
      <c r="AX66" s="236"/>
      <c r="AY66" s="236"/>
      <c r="AZ66" s="1549"/>
      <c r="BA66" s="1550"/>
      <c r="BB66" s="236"/>
      <c r="BC66" s="236"/>
      <c r="BD66" s="440">
        <f>入力1!X120</f>
        <v>0</v>
      </c>
      <c r="BE66" s="236"/>
      <c r="BF66" s="236"/>
      <c r="BG66" s="236"/>
      <c r="BH66" s="497">
        <f>入力2!AT118</f>
        <v>0</v>
      </c>
      <c r="BI66" s="765"/>
      <c r="BJ66" s="874">
        <f>入力1!O120</f>
        <v>0</v>
      </c>
      <c r="BK66" s="867" t="str">
        <f>IF(TRIM($Q66)&lt;&gt;"",IF(TRIM(INDEX(コード表!$D$3:$M$53,INT(CONCATENATE($P66,$Q66)),1))&lt;&gt;"",INDEX(コード表!$D$3:$M$53,INT(CONCATENATE($P66,$Q66)),1),""),"")</f>
        <v/>
      </c>
      <c r="BL66" s="867" t="str">
        <f>IF(TRIM($Q66)&lt;&gt;"",IF(TRIM(INDEX(コード表!$D$3:$M$53,INT(CONCATENATE($P66,$Q66)),2))&lt;&gt;"",INDEX(コード表!$D$3:$M$53,INT(CONCATENATE($P66,$Q66)),2),""),"")</f>
        <v/>
      </c>
      <c r="BM66" s="867" t="str">
        <f>IF(TRIM($Q66)&lt;&gt;"",IF(TRIM(INDEX(コード表!$D$3:$M$53,INT(CONCATENATE($P66,$Q66)),3))&lt;&gt;"",INDEX(コード表!$D$3:$M$53,INT(CONCATENATE($P66,$Q66)),3),""),"")</f>
        <v/>
      </c>
      <c r="BN66" s="867" t="str">
        <f>IF(TRIM($Q66)&lt;&gt;"",IF(TRIM(INDEX(コード表!$D$3:$M$53,INT(CONCATENATE($P66,$Q66)),4))&lt;&gt;"",INDEX(コード表!$D$3:$M$53,INT(CONCATENATE($P66,$Q66)),4),""),"")</f>
        <v/>
      </c>
      <c r="BO66" s="867" t="str">
        <f>IF(TRIM($Q66)&lt;&gt;"",IF(TRIM(INDEX(コード表!$D$3:$M$53,INT(CONCATENATE($P66,$Q66)),5))&lt;&gt;"",INDEX(コード表!$D$3:$M$53,INT(CONCATENATE($P66,$Q66)),5),""),"")</f>
        <v/>
      </c>
      <c r="BP66" s="867" t="str">
        <f>IF(TRIM($Q66)&lt;&gt;"",IF(TRIM(INDEX(コード表!$D$3:$M$53,INT(CONCATENATE($P66,$Q66)),6))&lt;&gt;"",INDEX(コード表!$D$3:$M$53,INT(CONCATENATE($P66,$Q66)),6),""),"")</f>
        <v/>
      </c>
      <c r="BQ66" s="867" t="str">
        <f>IF(TRIM($Q66)&lt;&gt;"",IF(TRIM(INDEX(コード表!$D$3:$M$53,INT(CONCATENATE($P66,$Q66)),7))&lt;&gt;"",INDEX(コード表!$D$3:$M$53,INT(CONCATENATE($P66,$Q66)),7),""),"")</f>
        <v/>
      </c>
      <c r="BR66" s="867" t="str">
        <f>IF(TRIM($Q66)&lt;&gt;"",IF(TRIM(INDEX(コード表!$D$3:$M$53,INT(CONCATENATE($P66,$Q66)),8))&lt;&gt;"",INDEX(コード表!$D$3:$M$53,INT(CONCATENATE($P66,$Q66)),8),""),"")</f>
        <v/>
      </c>
      <c r="BS66" s="867" t="str">
        <f>IF(TRIM($Q66)&lt;&gt;"",IF(TRIM(INDEX(コード表!$D$3:$M$53,INT(CONCATENATE($P66,$Q66)),9))&lt;&gt;"",INDEX(コード表!$D$3:$M$53,INT(CONCATENATE($P66,$Q66)),9),""),"")</f>
        <v/>
      </c>
      <c r="BT66" s="867" t="str">
        <f>IF(TRIM($Q66)&lt;&gt;"",IF(TRIM(INDEX(コード表!$D$3:$M$53,INT(CONCATENATE($P66,$Q66)),10))&lt;&gt;"",INDEX(コード表!$D$3:$M$53,INT(CONCATENATE($P66,$Q66)),10),""),"")</f>
        <v/>
      </c>
      <c r="BU66" s="837">
        <f>入力1!O120</f>
        <v>0</v>
      </c>
      <c r="BV66" s="869"/>
      <c r="BW66" s="835"/>
      <c r="BX66" s="875"/>
      <c r="BY66" s="837"/>
      <c r="BZ66" s="837"/>
      <c r="CA66" s="837"/>
      <c r="CB66" s="837" t="str">
        <f t="shared" si="0"/>
        <v/>
      </c>
      <c r="CC66" s="926" t="str">
        <f t="shared" si="1"/>
        <v/>
      </c>
      <c r="CD66" s="837" t="e">
        <f>SUBSTITUTE(SUBSTITUTE(VLOOKUP(CB66,コード表!$BO$2:$BP$52,2,FALSE),"（",""),"）","")</f>
        <v>#N/A</v>
      </c>
      <c r="CE66" s="837"/>
      <c r="CF66" s="837"/>
      <c r="CG66" s="837"/>
      <c r="CH66" s="837"/>
      <c r="CI66" s="837"/>
      <c r="CJ66" s="837"/>
      <c r="CK66" s="837"/>
      <c r="CL66" s="837"/>
      <c r="CM66" s="837"/>
      <c r="CN66" s="837"/>
      <c r="CO66" s="837"/>
      <c r="CP66" s="837"/>
      <c r="CQ66" s="837"/>
      <c r="CR66" s="837"/>
      <c r="CS66" s="837"/>
      <c r="CT66" s="837"/>
      <c r="CU66" s="837"/>
      <c r="CV66" s="837"/>
      <c r="CW66" s="837"/>
      <c r="CX66" s="837"/>
      <c r="CY66" s="837"/>
      <c r="CZ66" s="837"/>
      <c r="DA66" s="837"/>
      <c r="DB66" s="837"/>
      <c r="DC66" s="837"/>
      <c r="DD66" s="837"/>
      <c r="DE66" s="837"/>
      <c r="DF66" s="837"/>
      <c r="DG66" s="837"/>
      <c r="DH66" s="837"/>
      <c r="DI66" s="837" t="str">
        <f>IF(入力1!Q80="","",入力1!Q80)</f>
        <v/>
      </c>
      <c r="DJ66" s="837"/>
      <c r="DK66" s="837"/>
      <c r="DL66" s="837"/>
      <c r="DM66" s="837"/>
      <c r="DN66" s="837"/>
      <c r="DO66" s="837"/>
      <c r="DP66" s="837"/>
      <c r="DQ66" s="837"/>
      <c r="DR66" s="837"/>
      <c r="DS66" s="837"/>
      <c r="DT66" s="837"/>
      <c r="DU66" s="837"/>
      <c r="DV66" s="837"/>
      <c r="DW66" s="837"/>
      <c r="DX66" s="837"/>
      <c r="DY66" s="837"/>
      <c r="DZ66" s="837"/>
      <c r="EA66" s="837"/>
      <c r="EB66" s="837"/>
      <c r="EC66" s="837"/>
      <c r="ED66" s="837"/>
      <c r="EE66" s="837"/>
      <c r="EF66" s="837"/>
      <c r="EG66" s="837"/>
      <c r="EH66" s="837"/>
      <c r="EI66" s="837"/>
      <c r="EJ66" s="837"/>
      <c r="EK66" s="837"/>
      <c r="EL66" s="837"/>
      <c r="EM66" s="837"/>
      <c r="EN66" s="837"/>
      <c r="EO66" s="837"/>
      <c r="EP66" s="837"/>
      <c r="EQ66" s="837"/>
      <c r="ER66" s="837"/>
      <c r="ES66" s="837"/>
      <c r="ET66" s="837"/>
      <c r="EU66" s="488"/>
      <c r="EV66" s="488"/>
      <c r="EW66" s="488"/>
      <c r="EX66" s="488"/>
    </row>
    <row r="67" spans="1:154" s="191" customFormat="1" ht="30" customHeight="1">
      <c r="A67" s="189" t="str">
        <f>IF(TRIM(入力1!A122)&lt;&gt;"",入力1!A122,"")</f>
        <v/>
      </c>
      <c r="B67" s="411">
        <f>IF(TRIM(入力1!B122)&lt;&gt;"",入力1!B122,"")</f>
        <v>5</v>
      </c>
      <c r="C67" s="477">
        <v>3</v>
      </c>
      <c r="D67" s="1541" t="str">
        <f>IF(TRIM(入力1!D122)&lt;&gt;"",入力1!D122,"")</f>
        <v/>
      </c>
      <c r="E67" s="1542" t="str">
        <f>IF(TRIM(入力1!E82)&lt;&gt;"",入力1!E82,"")</f>
        <v/>
      </c>
      <c r="F67" s="1542" t="str">
        <f>IF(TRIM(入力1!F82)&lt;&gt;"",入力1!F82,"")</f>
        <v/>
      </c>
      <c r="G67" s="1542" t="str">
        <f>IF(TRIM(入力1!G82)&lt;&gt;"",入力1!G82,"")</f>
        <v/>
      </c>
      <c r="H67" s="1542" t="str">
        <f>IF(TRIM(入力1!H82)&lt;&gt;"",入力1!H82,"")</f>
        <v/>
      </c>
      <c r="I67" s="1542" t="str">
        <f>IF(TRIM(入力1!I82)&lt;&gt;"",入力1!I82,"")</f>
        <v/>
      </c>
      <c r="J67" s="1542" t="str">
        <f>IF(TRIM(入力1!J82)&lt;&gt;"",入力1!J82,"")</f>
        <v/>
      </c>
      <c r="K67" s="1542" t="str">
        <f>IF(TRIM(入力1!S82)&lt;&gt;"",入力1!S82,"")</f>
        <v/>
      </c>
      <c r="L67" s="1543" t="e">
        <f>IF(TRIM(入力1!#REF!)&lt;&gt;"",入力1!#REF!,"")</f>
        <v>#REF!</v>
      </c>
      <c r="M67" s="414" t="str">
        <f>IF(TRIM(入力1!K122)&lt;&gt;"",入力1!K122,"")</f>
        <v/>
      </c>
      <c r="N67" s="420">
        <f>IF(TRIM(入力1!L122)&lt;&gt;"",入力1!L122,"")</f>
        <v>5</v>
      </c>
      <c r="O67" s="417">
        <v>3</v>
      </c>
      <c r="P67" s="228" t="str">
        <f>IF(TRIM(入力1!Q122)&lt;&gt;"",MID(入力1!Q122,1,1),"")</f>
        <v/>
      </c>
      <c r="Q67" s="190" t="str">
        <f>IF(TRIM(入力1!Q122)&lt;&gt;"",MID(入力1!Q122,2,1),"")</f>
        <v/>
      </c>
      <c r="R67" s="232"/>
      <c r="S67" s="232"/>
      <c r="T67" s="232"/>
      <c r="U67" s="232"/>
      <c r="V67" s="232"/>
      <c r="W67" s="232"/>
      <c r="X67" s="232"/>
      <c r="Y67" s="232"/>
      <c r="Z67" s="281"/>
      <c r="AA67" s="1546"/>
      <c r="AB67" s="1547"/>
      <c r="AC67" s="1546"/>
      <c r="AD67" s="1547"/>
      <c r="AE67" s="1546"/>
      <c r="AF67" s="1547"/>
      <c r="AG67" s="1546"/>
      <c r="AH67" s="1547"/>
      <c r="AI67" s="1546"/>
      <c r="AJ67" s="1547"/>
      <c r="AK67" s="386"/>
      <c r="AL67" s="1546"/>
      <c r="AM67" s="1548"/>
      <c r="AN67" s="1546"/>
      <c r="AO67" s="1548"/>
      <c r="AP67" s="1546"/>
      <c r="AQ67" s="1548"/>
      <c r="AR67" s="1546"/>
      <c r="AS67" s="1548"/>
      <c r="AT67" s="1546"/>
      <c r="AU67" s="1548"/>
      <c r="AV67" s="336"/>
      <c r="AW67" s="236"/>
      <c r="AX67" s="236"/>
      <c r="AY67" s="236"/>
      <c r="AZ67" s="1549"/>
      <c r="BA67" s="1550"/>
      <c r="BB67" s="236"/>
      <c r="BC67" s="236"/>
      <c r="BD67" s="440">
        <f>入力1!X122</f>
        <v>0</v>
      </c>
      <c r="BE67" s="236"/>
      <c r="BF67" s="236"/>
      <c r="BG67" s="236"/>
      <c r="BH67" s="497">
        <f>入力2!AT120</f>
        <v>0</v>
      </c>
      <c r="BI67" s="765"/>
      <c r="BJ67" s="874">
        <f>入力1!O122</f>
        <v>0</v>
      </c>
      <c r="BK67" s="867" t="str">
        <f>IF(TRIM($Q67)&lt;&gt;"",IF(TRIM(INDEX(コード表!$D$3:$M$53,INT(CONCATENATE($P67,$Q67)),1))&lt;&gt;"",INDEX(コード表!$D$3:$M$53,INT(CONCATENATE($P67,$Q67)),1),""),"")</f>
        <v/>
      </c>
      <c r="BL67" s="867" t="str">
        <f>IF(TRIM($Q67)&lt;&gt;"",IF(TRIM(INDEX(コード表!$D$3:$M$53,INT(CONCATENATE($P67,$Q67)),2))&lt;&gt;"",INDEX(コード表!$D$3:$M$53,INT(CONCATENATE($P67,$Q67)),2),""),"")</f>
        <v/>
      </c>
      <c r="BM67" s="867" t="str">
        <f>IF(TRIM($Q67)&lt;&gt;"",IF(TRIM(INDEX(コード表!$D$3:$M$53,INT(CONCATENATE($P67,$Q67)),3))&lt;&gt;"",INDEX(コード表!$D$3:$M$53,INT(CONCATENATE($P67,$Q67)),3),""),"")</f>
        <v/>
      </c>
      <c r="BN67" s="867" t="str">
        <f>IF(TRIM($Q67)&lt;&gt;"",IF(TRIM(INDEX(コード表!$D$3:$M$53,INT(CONCATENATE($P67,$Q67)),4))&lt;&gt;"",INDEX(コード表!$D$3:$M$53,INT(CONCATENATE($P67,$Q67)),4),""),"")</f>
        <v/>
      </c>
      <c r="BO67" s="867" t="str">
        <f>IF(TRIM($Q67)&lt;&gt;"",IF(TRIM(INDEX(コード表!$D$3:$M$53,INT(CONCATENATE($P67,$Q67)),5))&lt;&gt;"",INDEX(コード表!$D$3:$M$53,INT(CONCATENATE($P67,$Q67)),5),""),"")</f>
        <v/>
      </c>
      <c r="BP67" s="867" t="str">
        <f>IF(TRIM($Q67)&lt;&gt;"",IF(TRIM(INDEX(コード表!$D$3:$M$53,INT(CONCATENATE($P67,$Q67)),6))&lt;&gt;"",INDEX(コード表!$D$3:$M$53,INT(CONCATENATE($P67,$Q67)),6),""),"")</f>
        <v/>
      </c>
      <c r="BQ67" s="867" t="str">
        <f>IF(TRIM($Q67)&lt;&gt;"",IF(TRIM(INDEX(コード表!$D$3:$M$53,INT(CONCATENATE($P67,$Q67)),7))&lt;&gt;"",INDEX(コード表!$D$3:$M$53,INT(CONCATENATE($P67,$Q67)),7),""),"")</f>
        <v/>
      </c>
      <c r="BR67" s="867" t="str">
        <f>IF(TRIM($Q67)&lt;&gt;"",IF(TRIM(INDEX(コード表!$D$3:$M$53,INT(CONCATENATE($P67,$Q67)),8))&lt;&gt;"",INDEX(コード表!$D$3:$M$53,INT(CONCATENATE($P67,$Q67)),8),""),"")</f>
        <v/>
      </c>
      <c r="BS67" s="867" t="str">
        <f>IF(TRIM($Q67)&lt;&gt;"",IF(TRIM(INDEX(コード表!$D$3:$M$53,INT(CONCATENATE($P67,$Q67)),9))&lt;&gt;"",INDEX(コード表!$D$3:$M$53,INT(CONCATENATE($P67,$Q67)),9),""),"")</f>
        <v/>
      </c>
      <c r="BT67" s="867" t="str">
        <f>IF(TRIM($Q67)&lt;&gt;"",IF(TRIM(INDEX(コード表!$D$3:$M$53,INT(CONCATENATE($P67,$Q67)),10))&lt;&gt;"",INDEX(コード表!$D$3:$M$53,INT(CONCATENATE($P67,$Q67)),10),""),"")</f>
        <v/>
      </c>
      <c r="BU67" s="837">
        <f>入力1!O122</f>
        <v>0</v>
      </c>
      <c r="BV67" s="869"/>
      <c r="BW67" s="835"/>
      <c r="BX67" s="875"/>
      <c r="BY67" s="841"/>
      <c r="BZ67" s="837"/>
      <c r="CA67" s="841"/>
      <c r="CB67" s="837" t="str">
        <f t="shared" si="0"/>
        <v/>
      </c>
      <c r="CC67" s="926" t="str">
        <f t="shared" si="1"/>
        <v/>
      </c>
      <c r="CD67" s="837" t="e">
        <f>SUBSTITUTE(SUBSTITUTE(VLOOKUP(CB67,コード表!$BO$2:$BP$52,2,FALSE),"（",""),"）","")</f>
        <v>#N/A</v>
      </c>
      <c r="CE67" s="841"/>
      <c r="CF67" s="841"/>
      <c r="CG67" s="841"/>
      <c r="CH67" s="841"/>
      <c r="CI67" s="841"/>
      <c r="CJ67" s="841"/>
      <c r="CK67" s="841"/>
      <c r="CL67" s="841"/>
      <c r="CM67" s="841"/>
      <c r="CN67" s="841"/>
      <c r="CO67" s="841"/>
      <c r="CP67" s="841"/>
      <c r="CQ67" s="841"/>
      <c r="CR67" s="841"/>
      <c r="CS67" s="841"/>
      <c r="CT67" s="841"/>
      <c r="CU67" s="841"/>
      <c r="CV67" s="841"/>
      <c r="CW67" s="841"/>
      <c r="CX67" s="841"/>
      <c r="CY67" s="841"/>
      <c r="CZ67" s="841"/>
      <c r="DA67" s="841"/>
      <c r="DB67" s="841"/>
      <c r="DC67" s="841"/>
      <c r="DD67" s="841"/>
      <c r="DE67" s="841"/>
      <c r="DF67" s="841"/>
      <c r="DG67" s="841"/>
      <c r="DH67" s="841"/>
      <c r="DI67" s="837" t="str">
        <f>IF(入力1!Q82="","",入力1!Q82)</f>
        <v/>
      </c>
      <c r="DJ67" s="841"/>
      <c r="DK67" s="841"/>
      <c r="DL67" s="841"/>
      <c r="DM67" s="841"/>
      <c r="DN67" s="841"/>
      <c r="DO67" s="841"/>
      <c r="DP67" s="841"/>
      <c r="DQ67" s="841"/>
      <c r="DR67" s="841"/>
      <c r="DS67" s="841"/>
      <c r="DT67" s="841"/>
      <c r="DU67" s="841"/>
      <c r="DV67" s="841"/>
      <c r="DW67" s="841"/>
      <c r="DX67" s="841"/>
      <c r="DY67" s="841"/>
      <c r="DZ67" s="841"/>
      <c r="EA67" s="841"/>
      <c r="EB67" s="841"/>
      <c r="EC67" s="841"/>
      <c r="ED67" s="841"/>
      <c r="EE67" s="841"/>
      <c r="EF67" s="841"/>
      <c r="EG67" s="841"/>
      <c r="EH67" s="841"/>
      <c r="EI67" s="841"/>
      <c r="EJ67" s="841"/>
      <c r="EK67" s="841"/>
      <c r="EL67" s="841"/>
      <c r="EM67" s="841"/>
      <c r="EN67" s="841"/>
      <c r="EO67" s="841"/>
      <c r="EP67" s="841"/>
      <c r="EQ67" s="841"/>
      <c r="ER67" s="841"/>
      <c r="ES67" s="841"/>
      <c r="ET67" s="841"/>
      <c r="EU67" s="823"/>
      <c r="EV67" s="823"/>
      <c r="EW67" s="823"/>
      <c r="EX67" s="823"/>
    </row>
    <row r="68" spans="1:154" s="19" customFormat="1" ht="30" customHeight="1">
      <c r="A68" s="189" t="str">
        <f>IF(TRIM(入力1!A124)&lt;&gt;"",入力1!A124,"")</f>
        <v/>
      </c>
      <c r="B68" s="411">
        <f>IF(TRIM(入力1!B124)&lt;&gt;"",入力1!B124,"")</f>
        <v>5</v>
      </c>
      <c r="C68" s="222">
        <v>4</v>
      </c>
      <c r="D68" s="1541" t="str">
        <f>IF(TRIM(入力1!D124)&lt;&gt;"",入力1!D124,"")</f>
        <v/>
      </c>
      <c r="E68" s="1542" t="str">
        <f>IF(TRIM(入力1!E84)&lt;&gt;"",入力1!E84,"")</f>
        <v/>
      </c>
      <c r="F68" s="1542" t="str">
        <f>IF(TRIM(入力1!F84)&lt;&gt;"",入力1!F84,"")</f>
        <v/>
      </c>
      <c r="G68" s="1542" t="str">
        <f>IF(TRIM(入力1!G84)&lt;&gt;"",入力1!G84,"")</f>
        <v/>
      </c>
      <c r="H68" s="1542" t="str">
        <f>IF(TRIM(入力1!H84)&lt;&gt;"",入力1!H84,"")</f>
        <v/>
      </c>
      <c r="I68" s="1542" t="str">
        <f>IF(TRIM(入力1!I84)&lt;&gt;"",入力1!I84,"")</f>
        <v/>
      </c>
      <c r="J68" s="1542" t="str">
        <f>IF(TRIM(入力1!J84)&lt;&gt;"",入力1!J84,"")</f>
        <v/>
      </c>
      <c r="K68" s="1542" t="str">
        <f>IF(TRIM(入力1!S84)&lt;&gt;"",入力1!S84,"")</f>
        <v/>
      </c>
      <c r="L68" s="1543" t="e">
        <f>IF(TRIM(入力1!#REF!)&lt;&gt;"",入力1!#REF!,"")</f>
        <v>#REF!</v>
      </c>
      <c r="M68" s="414" t="str">
        <f>IF(TRIM(入力1!K124)&lt;&gt;"",入力1!K124,"")</f>
        <v/>
      </c>
      <c r="N68" s="420">
        <f>IF(TRIM(入力1!L124)&lt;&gt;"",入力1!L124,"")</f>
        <v>5</v>
      </c>
      <c r="O68" s="417">
        <v>4</v>
      </c>
      <c r="P68" s="229" t="str">
        <f>IF(TRIM(入力1!Q124)&lt;&gt;"",MID(入力1!Q124,1,1),"")</f>
        <v/>
      </c>
      <c r="Q68" s="230" t="str">
        <f>IF(TRIM(入力1!Q124)&lt;&gt;"",MID(入力1!Q124,2,1),"")</f>
        <v/>
      </c>
      <c r="R68" s="232"/>
      <c r="S68" s="233"/>
      <c r="T68" s="233"/>
      <c r="U68" s="233"/>
      <c r="V68" s="233"/>
      <c r="W68" s="233"/>
      <c r="X68" s="233"/>
      <c r="Y68" s="233"/>
      <c r="Z68" s="282"/>
      <c r="AA68" s="1546"/>
      <c r="AB68" s="1547"/>
      <c r="AC68" s="1546"/>
      <c r="AD68" s="1547"/>
      <c r="AE68" s="1546"/>
      <c r="AF68" s="1547"/>
      <c r="AG68" s="1546"/>
      <c r="AH68" s="1547"/>
      <c r="AI68" s="1546"/>
      <c r="AJ68" s="1547"/>
      <c r="AK68" s="386"/>
      <c r="AL68" s="1546"/>
      <c r="AM68" s="1548"/>
      <c r="AN68" s="1546"/>
      <c r="AO68" s="1548"/>
      <c r="AP68" s="1546"/>
      <c r="AQ68" s="1548"/>
      <c r="AR68" s="1546"/>
      <c r="AS68" s="1548"/>
      <c r="AT68" s="1546"/>
      <c r="AU68" s="1548"/>
      <c r="AV68" s="782"/>
      <c r="AW68" s="236"/>
      <c r="AX68" s="236"/>
      <c r="AY68" s="236"/>
      <c r="AZ68" s="1549"/>
      <c r="BA68" s="1550"/>
      <c r="BB68" s="236"/>
      <c r="BC68" s="236"/>
      <c r="BD68" s="440">
        <f>入力1!X124</f>
        <v>0</v>
      </c>
      <c r="BE68" s="236"/>
      <c r="BF68" s="236"/>
      <c r="BG68" s="236"/>
      <c r="BH68" s="497">
        <f>入力2!AT122</f>
        <v>0</v>
      </c>
      <c r="BI68" s="765"/>
      <c r="BJ68" s="874">
        <f>入力1!O124</f>
        <v>0</v>
      </c>
      <c r="BK68" s="867" t="str">
        <f>IF(TRIM($Q68)&lt;&gt;"",IF(TRIM(INDEX(コード表!$D$3:$M$53,INT(CONCATENATE($P68,$Q68)),1))&lt;&gt;"",INDEX(コード表!$D$3:$M$53,INT(CONCATENATE($P68,$Q68)),1),""),"")</f>
        <v/>
      </c>
      <c r="BL68" s="867" t="str">
        <f>IF(TRIM($Q68)&lt;&gt;"",IF(TRIM(INDEX(コード表!$D$3:$M$53,INT(CONCATENATE($P68,$Q68)),2))&lt;&gt;"",INDEX(コード表!$D$3:$M$53,INT(CONCATENATE($P68,$Q68)),2),""),"")</f>
        <v/>
      </c>
      <c r="BM68" s="867" t="str">
        <f>IF(TRIM($Q68)&lt;&gt;"",IF(TRIM(INDEX(コード表!$D$3:$M$53,INT(CONCATENATE($P68,$Q68)),3))&lt;&gt;"",INDEX(コード表!$D$3:$M$53,INT(CONCATENATE($P68,$Q68)),3),""),"")</f>
        <v/>
      </c>
      <c r="BN68" s="867" t="str">
        <f>IF(TRIM($Q68)&lt;&gt;"",IF(TRIM(INDEX(コード表!$D$3:$M$53,INT(CONCATENATE($P68,$Q68)),4))&lt;&gt;"",INDEX(コード表!$D$3:$M$53,INT(CONCATENATE($P68,$Q68)),4),""),"")</f>
        <v/>
      </c>
      <c r="BO68" s="867" t="str">
        <f>IF(TRIM($Q68)&lt;&gt;"",IF(TRIM(INDEX(コード表!$D$3:$M$53,INT(CONCATENATE($P68,$Q68)),5))&lt;&gt;"",INDEX(コード表!$D$3:$M$53,INT(CONCATENATE($P68,$Q68)),5),""),"")</f>
        <v/>
      </c>
      <c r="BP68" s="867" t="str">
        <f>IF(TRIM($Q68)&lt;&gt;"",IF(TRIM(INDEX(コード表!$D$3:$M$53,INT(CONCATENATE($P68,$Q68)),6))&lt;&gt;"",INDEX(コード表!$D$3:$M$53,INT(CONCATENATE($P68,$Q68)),6),""),"")</f>
        <v/>
      </c>
      <c r="BQ68" s="867" t="str">
        <f>IF(TRIM($Q68)&lt;&gt;"",IF(TRIM(INDEX(コード表!$D$3:$M$53,INT(CONCATENATE($P68,$Q68)),7))&lt;&gt;"",INDEX(コード表!$D$3:$M$53,INT(CONCATENATE($P68,$Q68)),7),""),"")</f>
        <v/>
      </c>
      <c r="BR68" s="867" t="str">
        <f>IF(TRIM($Q68)&lt;&gt;"",IF(TRIM(INDEX(コード表!$D$3:$M$53,INT(CONCATENATE($P68,$Q68)),8))&lt;&gt;"",INDEX(コード表!$D$3:$M$53,INT(CONCATENATE($P68,$Q68)),8),""),"")</f>
        <v/>
      </c>
      <c r="BS68" s="867" t="str">
        <f>IF(TRIM($Q68)&lt;&gt;"",IF(TRIM(INDEX(コード表!$D$3:$M$53,INT(CONCATENATE($P68,$Q68)),9))&lt;&gt;"",INDEX(コード表!$D$3:$M$53,INT(CONCATENATE($P68,$Q68)),9),""),"")</f>
        <v/>
      </c>
      <c r="BT68" s="867" t="str">
        <f>IF(TRIM($Q68)&lt;&gt;"",IF(TRIM(INDEX(コード表!$D$3:$M$53,INT(CONCATENATE($P68,$Q68)),10))&lt;&gt;"",INDEX(コード表!$D$3:$M$53,INT(CONCATENATE($P68,$Q68)),10),""),"")</f>
        <v/>
      </c>
      <c r="BU68" s="837">
        <f>入力1!O124</f>
        <v>0</v>
      </c>
      <c r="BV68" s="869"/>
      <c r="BW68" s="835"/>
      <c r="BX68" s="875"/>
      <c r="BY68" s="837"/>
      <c r="BZ68" s="837"/>
      <c r="CA68" s="837"/>
      <c r="CB68" s="837" t="str">
        <f t="shared" si="0"/>
        <v/>
      </c>
      <c r="CC68" s="926" t="str">
        <f t="shared" si="1"/>
        <v/>
      </c>
      <c r="CD68" s="837" t="e">
        <f>SUBSTITUTE(SUBSTITUTE(VLOOKUP(CB68,コード表!$BO$2:$BP$52,2,FALSE),"（",""),"）","")</f>
        <v>#N/A</v>
      </c>
      <c r="CE68" s="837"/>
      <c r="CF68" s="837"/>
      <c r="CG68" s="837"/>
      <c r="CH68" s="837"/>
      <c r="CI68" s="837"/>
      <c r="CJ68" s="837"/>
      <c r="CK68" s="837"/>
      <c r="CL68" s="837"/>
      <c r="CM68" s="837"/>
      <c r="CN68" s="837"/>
      <c r="CO68" s="837"/>
      <c r="CP68" s="837"/>
      <c r="CQ68" s="837"/>
      <c r="CR68" s="837"/>
      <c r="CS68" s="837"/>
      <c r="CT68" s="837"/>
      <c r="CU68" s="837"/>
      <c r="CV68" s="837"/>
      <c r="CW68" s="837"/>
      <c r="CX68" s="837"/>
      <c r="CY68" s="837"/>
      <c r="CZ68" s="837"/>
      <c r="DA68" s="837"/>
      <c r="DB68" s="837"/>
      <c r="DC68" s="837"/>
      <c r="DD68" s="837"/>
      <c r="DE68" s="837"/>
      <c r="DF68" s="837"/>
      <c r="DG68" s="837"/>
      <c r="DH68" s="837"/>
      <c r="DI68" s="837" t="str">
        <f>IF(入力1!Q84="","",入力1!Q84)</f>
        <v/>
      </c>
      <c r="DJ68" s="837"/>
      <c r="DK68" s="837"/>
      <c r="DL68" s="837"/>
      <c r="DM68" s="837"/>
      <c r="DN68" s="837"/>
      <c r="DO68" s="837"/>
      <c r="DP68" s="837"/>
      <c r="DQ68" s="837"/>
      <c r="DR68" s="837"/>
      <c r="DS68" s="837"/>
      <c r="DT68" s="837"/>
      <c r="DU68" s="837"/>
      <c r="DV68" s="837"/>
      <c r="DW68" s="837"/>
      <c r="DX68" s="837"/>
      <c r="DY68" s="837"/>
      <c r="DZ68" s="837"/>
      <c r="EA68" s="837"/>
      <c r="EB68" s="837"/>
      <c r="EC68" s="837"/>
      <c r="ED68" s="837"/>
      <c r="EE68" s="837"/>
      <c r="EF68" s="837"/>
      <c r="EG68" s="837"/>
      <c r="EH68" s="837"/>
      <c r="EI68" s="837"/>
      <c r="EJ68" s="837"/>
      <c r="EK68" s="837"/>
      <c r="EL68" s="837"/>
      <c r="EM68" s="837"/>
      <c r="EN68" s="837"/>
      <c r="EO68" s="837"/>
      <c r="EP68" s="837"/>
      <c r="EQ68" s="837"/>
      <c r="ER68" s="837"/>
      <c r="ES68" s="837"/>
      <c r="ET68" s="837"/>
      <c r="EU68" s="488"/>
      <c r="EV68" s="488"/>
      <c r="EW68" s="488"/>
      <c r="EX68" s="488"/>
    </row>
    <row r="69" spans="1:154" s="19" customFormat="1" ht="30" customHeight="1">
      <c r="A69" s="189" t="str">
        <f>IF(TRIM(入力1!A126)&lt;&gt;"",入力1!A126,"")</f>
        <v/>
      </c>
      <c r="B69" s="411">
        <f>IF(TRIM(入力1!B126)&lt;&gt;"",入力1!B126,"")</f>
        <v>5</v>
      </c>
      <c r="C69" s="477">
        <v>5</v>
      </c>
      <c r="D69" s="1541" t="str">
        <f>IF(TRIM(入力1!D126)&lt;&gt;"",入力1!D126,"")</f>
        <v/>
      </c>
      <c r="E69" s="1542" t="str">
        <f>IF(TRIM(入力1!E86)&lt;&gt;"",入力1!E86,"")</f>
        <v/>
      </c>
      <c r="F69" s="1542" t="str">
        <f>IF(TRIM(入力1!F86)&lt;&gt;"",入力1!F86,"")</f>
        <v/>
      </c>
      <c r="G69" s="1542" t="str">
        <f>IF(TRIM(入力1!G86)&lt;&gt;"",入力1!G86,"")</f>
        <v/>
      </c>
      <c r="H69" s="1542" t="str">
        <f>IF(TRIM(入力1!H86)&lt;&gt;"",入力1!H86,"")</f>
        <v/>
      </c>
      <c r="I69" s="1542" t="str">
        <f>IF(TRIM(入力1!I86)&lt;&gt;"",入力1!I86,"")</f>
        <v/>
      </c>
      <c r="J69" s="1542" t="str">
        <f>IF(TRIM(入力1!J86)&lt;&gt;"",入力1!J86,"")</f>
        <v/>
      </c>
      <c r="K69" s="1542" t="str">
        <f>IF(TRIM(入力1!S86)&lt;&gt;"",入力1!S86,"")</f>
        <v/>
      </c>
      <c r="L69" s="1543" t="e">
        <f>IF(TRIM(入力1!#REF!)&lt;&gt;"",入力1!#REF!,"")</f>
        <v>#REF!</v>
      </c>
      <c r="M69" s="414" t="str">
        <f>IF(TRIM(入力1!K126)&lt;&gt;"",入力1!K126,"")</f>
        <v/>
      </c>
      <c r="N69" s="420">
        <f>IF(TRIM(入力1!L126)&lt;&gt;"",入力1!L126,"")</f>
        <v>5</v>
      </c>
      <c r="O69" s="417">
        <v>5</v>
      </c>
      <c r="P69" s="228" t="str">
        <f>IF(TRIM(入力1!Q126)&lt;&gt;"",MID(入力1!Q126,1,1),"")</f>
        <v/>
      </c>
      <c r="Q69" s="190" t="str">
        <f>IF(TRIM(入力1!Q126)&lt;&gt;"",MID(入力1!Q126,2,1),"")</f>
        <v/>
      </c>
      <c r="R69" s="232"/>
      <c r="S69" s="232"/>
      <c r="T69" s="232"/>
      <c r="U69" s="232"/>
      <c r="V69" s="232"/>
      <c r="W69" s="232"/>
      <c r="X69" s="232"/>
      <c r="Y69" s="232"/>
      <c r="Z69" s="281"/>
      <c r="AA69" s="1546"/>
      <c r="AB69" s="1547"/>
      <c r="AC69" s="1546"/>
      <c r="AD69" s="1547"/>
      <c r="AE69" s="1546"/>
      <c r="AF69" s="1547"/>
      <c r="AG69" s="1546"/>
      <c r="AH69" s="1547"/>
      <c r="AI69" s="1546"/>
      <c r="AJ69" s="1547"/>
      <c r="AK69" s="386"/>
      <c r="AL69" s="1546"/>
      <c r="AM69" s="1548"/>
      <c r="AN69" s="1546"/>
      <c r="AO69" s="1548"/>
      <c r="AP69" s="1546"/>
      <c r="AQ69" s="1548"/>
      <c r="AR69" s="1546"/>
      <c r="AS69" s="1548"/>
      <c r="AT69" s="1546"/>
      <c r="AU69" s="1548"/>
      <c r="AV69" s="336"/>
      <c r="AW69" s="236"/>
      <c r="AX69" s="236"/>
      <c r="AY69" s="236"/>
      <c r="AZ69" s="1549"/>
      <c r="BA69" s="1550"/>
      <c r="BB69" s="236"/>
      <c r="BC69" s="236"/>
      <c r="BD69" s="440">
        <f>入力1!X126</f>
        <v>0</v>
      </c>
      <c r="BE69" s="236"/>
      <c r="BF69" s="236"/>
      <c r="BG69" s="236"/>
      <c r="BH69" s="497">
        <f>入力2!AT124</f>
        <v>0</v>
      </c>
      <c r="BI69" s="765"/>
      <c r="BJ69" s="874">
        <f>入力1!O126</f>
        <v>0</v>
      </c>
      <c r="BK69" s="867" t="str">
        <f>IF(TRIM($Q69)&lt;&gt;"",IF(TRIM(INDEX(コード表!$D$3:$M$53,INT(CONCATENATE($P69,$Q69)),1))&lt;&gt;"",INDEX(コード表!$D$3:$M$53,INT(CONCATENATE($P69,$Q69)),1),""),"")</f>
        <v/>
      </c>
      <c r="BL69" s="867" t="str">
        <f>IF(TRIM($Q69)&lt;&gt;"",IF(TRIM(INDEX(コード表!$D$3:$M$53,INT(CONCATENATE($P69,$Q69)),2))&lt;&gt;"",INDEX(コード表!$D$3:$M$53,INT(CONCATENATE($P69,$Q69)),2),""),"")</f>
        <v/>
      </c>
      <c r="BM69" s="867" t="str">
        <f>IF(TRIM($Q69)&lt;&gt;"",IF(TRIM(INDEX(コード表!$D$3:$M$53,INT(CONCATENATE($P69,$Q69)),3))&lt;&gt;"",INDEX(コード表!$D$3:$M$53,INT(CONCATENATE($P69,$Q69)),3),""),"")</f>
        <v/>
      </c>
      <c r="BN69" s="867" t="str">
        <f>IF(TRIM($Q69)&lt;&gt;"",IF(TRIM(INDEX(コード表!$D$3:$M$53,INT(CONCATENATE($P69,$Q69)),4))&lt;&gt;"",INDEX(コード表!$D$3:$M$53,INT(CONCATENATE($P69,$Q69)),4),""),"")</f>
        <v/>
      </c>
      <c r="BO69" s="867" t="str">
        <f>IF(TRIM($Q69)&lt;&gt;"",IF(TRIM(INDEX(コード表!$D$3:$M$53,INT(CONCATENATE($P69,$Q69)),5))&lt;&gt;"",INDEX(コード表!$D$3:$M$53,INT(CONCATENATE($P69,$Q69)),5),""),"")</f>
        <v/>
      </c>
      <c r="BP69" s="867" t="str">
        <f>IF(TRIM($Q69)&lt;&gt;"",IF(TRIM(INDEX(コード表!$D$3:$M$53,INT(CONCATENATE($P69,$Q69)),6))&lt;&gt;"",INDEX(コード表!$D$3:$M$53,INT(CONCATENATE($P69,$Q69)),6),""),"")</f>
        <v/>
      </c>
      <c r="BQ69" s="867" t="str">
        <f>IF(TRIM($Q69)&lt;&gt;"",IF(TRIM(INDEX(コード表!$D$3:$M$53,INT(CONCATENATE($P69,$Q69)),7))&lt;&gt;"",INDEX(コード表!$D$3:$M$53,INT(CONCATENATE($P69,$Q69)),7),""),"")</f>
        <v/>
      </c>
      <c r="BR69" s="867" t="str">
        <f>IF(TRIM($Q69)&lt;&gt;"",IF(TRIM(INDEX(コード表!$D$3:$M$53,INT(CONCATENATE($P69,$Q69)),8))&lt;&gt;"",INDEX(コード表!$D$3:$M$53,INT(CONCATENATE($P69,$Q69)),8),""),"")</f>
        <v/>
      </c>
      <c r="BS69" s="867" t="str">
        <f>IF(TRIM($Q69)&lt;&gt;"",IF(TRIM(INDEX(コード表!$D$3:$M$53,INT(CONCATENATE($P69,$Q69)),9))&lt;&gt;"",INDEX(コード表!$D$3:$M$53,INT(CONCATENATE($P69,$Q69)),9),""),"")</f>
        <v/>
      </c>
      <c r="BT69" s="867" t="str">
        <f>IF(TRIM($Q69)&lt;&gt;"",IF(TRIM(INDEX(コード表!$D$3:$M$53,INT(CONCATENATE($P69,$Q69)),10))&lt;&gt;"",INDEX(コード表!$D$3:$M$53,INT(CONCATENATE($P69,$Q69)),10),""),"")</f>
        <v/>
      </c>
      <c r="BU69" s="837">
        <f>入力1!O126</f>
        <v>0</v>
      </c>
      <c r="BV69" s="869"/>
      <c r="BW69" s="835"/>
      <c r="BX69" s="875"/>
      <c r="BY69" s="837"/>
      <c r="BZ69" s="837"/>
      <c r="CA69" s="837"/>
      <c r="CB69" s="837" t="str">
        <f t="shared" si="0"/>
        <v/>
      </c>
      <c r="CC69" s="926" t="str">
        <f t="shared" si="1"/>
        <v/>
      </c>
      <c r="CD69" s="837" t="e">
        <f>SUBSTITUTE(SUBSTITUTE(VLOOKUP(CB69,コード表!$BO$2:$BP$52,2,FALSE),"（",""),"）","")</f>
        <v>#N/A</v>
      </c>
      <c r="CE69" s="837"/>
      <c r="CF69" s="837"/>
      <c r="CG69" s="837"/>
      <c r="CH69" s="837"/>
      <c r="CI69" s="837"/>
      <c r="CJ69" s="837"/>
      <c r="CK69" s="837"/>
      <c r="CL69" s="837"/>
      <c r="CM69" s="837"/>
      <c r="CN69" s="837"/>
      <c r="CO69" s="837"/>
      <c r="CP69" s="837"/>
      <c r="CQ69" s="837"/>
      <c r="CR69" s="837"/>
      <c r="CS69" s="837"/>
      <c r="CT69" s="837"/>
      <c r="CU69" s="837"/>
      <c r="CV69" s="837"/>
      <c r="CW69" s="837"/>
      <c r="CX69" s="837"/>
      <c r="CY69" s="837"/>
      <c r="CZ69" s="837"/>
      <c r="DA69" s="837"/>
      <c r="DB69" s="837"/>
      <c r="DC69" s="837"/>
      <c r="DD69" s="837"/>
      <c r="DE69" s="837"/>
      <c r="DF69" s="837"/>
      <c r="DG69" s="837"/>
      <c r="DH69" s="837"/>
      <c r="DI69" s="837" t="str">
        <f>IF(入力1!Q86="","",入力1!Q86)</f>
        <v/>
      </c>
      <c r="DJ69" s="837"/>
      <c r="DK69" s="837"/>
      <c r="DL69" s="837"/>
      <c r="DM69" s="837"/>
      <c r="DN69" s="837"/>
      <c r="DO69" s="837"/>
      <c r="DP69" s="837"/>
      <c r="DQ69" s="837"/>
      <c r="DR69" s="837"/>
      <c r="DS69" s="837"/>
      <c r="DT69" s="837"/>
      <c r="DU69" s="837"/>
      <c r="DV69" s="837"/>
      <c r="DW69" s="837"/>
      <c r="DX69" s="837"/>
      <c r="DY69" s="837"/>
      <c r="DZ69" s="837"/>
      <c r="EA69" s="837"/>
      <c r="EB69" s="837"/>
      <c r="EC69" s="837"/>
      <c r="ED69" s="837"/>
      <c r="EE69" s="837"/>
      <c r="EF69" s="837"/>
      <c r="EG69" s="837"/>
      <c r="EH69" s="837"/>
      <c r="EI69" s="837"/>
      <c r="EJ69" s="837"/>
      <c r="EK69" s="837"/>
      <c r="EL69" s="837"/>
      <c r="EM69" s="837"/>
      <c r="EN69" s="837"/>
      <c r="EO69" s="837"/>
      <c r="EP69" s="837"/>
      <c r="EQ69" s="837"/>
      <c r="ER69" s="837"/>
      <c r="ES69" s="837"/>
      <c r="ET69" s="837"/>
      <c r="EU69" s="488"/>
      <c r="EV69" s="488"/>
      <c r="EW69" s="488"/>
      <c r="EX69" s="488"/>
    </row>
    <row r="70" spans="1:154" s="19" customFormat="1" ht="30" customHeight="1">
      <c r="A70" s="189" t="str">
        <f>IF(TRIM(入力1!A128)&lt;&gt;"",入力1!A128,"")</f>
        <v/>
      </c>
      <c r="B70" s="411">
        <f>IF(TRIM(入力1!B128)&lt;&gt;"",入力1!B128,"")</f>
        <v>5</v>
      </c>
      <c r="C70" s="222">
        <v>6</v>
      </c>
      <c r="D70" s="1541" t="str">
        <f>IF(TRIM(入力1!D128)&lt;&gt;"",入力1!D128,"")</f>
        <v/>
      </c>
      <c r="E70" s="1542" t="str">
        <f>IF(TRIM(入力1!E88)&lt;&gt;"",入力1!E88,"")</f>
        <v/>
      </c>
      <c r="F70" s="1542" t="str">
        <f>IF(TRIM(入力1!F88)&lt;&gt;"",入力1!F88,"")</f>
        <v/>
      </c>
      <c r="G70" s="1542" t="str">
        <f>IF(TRIM(入力1!G88)&lt;&gt;"",入力1!G88,"")</f>
        <v/>
      </c>
      <c r="H70" s="1542" t="str">
        <f>IF(TRIM(入力1!H88)&lt;&gt;"",入力1!H88,"")</f>
        <v/>
      </c>
      <c r="I70" s="1542" t="str">
        <f>IF(TRIM(入力1!I88)&lt;&gt;"",入力1!I88,"")</f>
        <v/>
      </c>
      <c r="J70" s="1542" t="str">
        <f>IF(TRIM(入力1!J88)&lt;&gt;"",入力1!J88,"")</f>
        <v/>
      </c>
      <c r="K70" s="1542" t="str">
        <f>IF(TRIM(入力1!S88)&lt;&gt;"",入力1!S88,"")</f>
        <v/>
      </c>
      <c r="L70" s="1543" t="e">
        <f>IF(TRIM(入力1!#REF!)&lt;&gt;"",入力1!#REF!,"")</f>
        <v>#REF!</v>
      </c>
      <c r="M70" s="414" t="str">
        <f>IF(TRIM(入力1!K128)&lt;&gt;"",入力1!K128,"")</f>
        <v/>
      </c>
      <c r="N70" s="420">
        <f>IF(TRIM(入力1!L128)&lt;&gt;"",入力1!L128,"")</f>
        <v>5</v>
      </c>
      <c r="O70" s="417">
        <v>6</v>
      </c>
      <c r="P70" s="228" t="str">
        <f>IF(TRIM(入力1!Q128)&lt;&gt;"",MID(入力1!Q128,1,1),"")</f>
        <v/>
      </c>
      <c r="Q70" s="190" t="str">
        <f>IF(TRIM(入力1!Q128)&lt;&gt;"",MID(入力1!Q128,2,1),"")</f>
        <v/>
      </c>
      <c r="R70" s="232"/>
      <c r="S70" s="232"/>
      <c r="T70" s="232"/>
      <c r="U70" s="232"/>
      <c r="V70" s="232"/>
      <c r="W70" s="232"/>
      <c r="X70" s="232"/>
      <c r="Y70" s="232"/>
      <c r="Z70" s="281"/>
      <c r="AA70" s="1546"/>
      <c r="AB70" s="1547"/>
      <c r="AC70" s="1546"/>
      <c r="AD70" s="1547"/>
      <c r="AE70" s="1546"/>
      <c r="AF70" s="1547"/>
      <c r="AG70" s="1546"/>
      <c r="AH70" s="1547"/>
      <c r="AI70" s="1546"/>
      <c r="AJ70" s="1547"/>
      <c r="AK70" s="386"/>
      <c r="AL70" s="1546"/>
      <c r="AM70" s="1548"/>
      <c r="AN70" s="1546"/>
      <c r="AO70" s="1548"/>
      <c r="AP70" s="1546"/>
      <c r="AQ70" s="1548"/>
      <c r="AR70" s="1546"/>
      <c r="AS70" s="1548"/>
      <c r="AT70" s="1546"/>
      <c r="AU70" s="1548"/>
      <c r="AV70" s="336"/>
      <c r="AW70" s="236"/>
      <c r="AX70" s="236"/>
      <c r="AY70" s="236"/>
      <c r="AZ70" s="1549"/>
      <c r="BA70" s="1550"/>
      <c r="BB70" s="236"/>
      <c r="BC70" s="236"/>
      <c r="BD70" s="440">
        <f>入力1!X128</f>
        <v>0</v>
      </c>
      <c r="BE70" s="236"/>
      <c r="BF70" s="236"/>
      <c r="BG70" s="236"/>
      <c r="BH70" s="497">
        <f>入力2!AT126</f>
        <v>0</v>
      </c>
      <c r="BI70" s="765"/>
      <c r="BJ70" s="874">
        <f>入力1!O128</f>
        <v>0</v>
      </c>
      <c r="BK70" s="867" t="str">
        <f>IF(TRIM($Q70)&lt;&gt;"",IF(TRIM(INDEX(コード表!$D$3:$M$53,INT(CONCATENATE($P70,$Q70)),1))&lt;&gt;"",INDEX(コード表!$D$3:$M$53,INT(CONCATENATE($P70,$Q70)),1),""),"")</f>
        <v/>
      </c>
      <c r="BL70" s="867" t="str">
        <f>IF(TRIM($Q70)&lt;&gt;"",IF(TRIM(INDEX(コード表!$D$3:$M$53,INT(CONCATENATE($P70,$Q70)),2))&lt;&gt;"",INDEX(コード表!$D$3:$M$53,INT(CONCATENATE($P70,$Q70)),2),""),"")</f>
        <v/>
      </c>
      <c r="BM70" s="867" t="str">
        <f>IF(TRIM($Q70)&lt;&gt;"",IF(TRIM(INDEX(コード表!$D$3:$M$53,INT(CONCATENATE($P70,$Q70)),3))&lt;&gt;"",INDEX(コード表!$D$3:$M$53,INT(CONCATENATE($P70,$Q70)),3),""),"")</f>
        <v/>
      </c>
      <c r="BN70" s="867" t="str">
        <f>IF(TRIM($Q70)&lt;&gt;"",IF(TRIM(INDEX(コード表!$D$3:$M$53,INT(CONCATENATE($P70,$Q70)),4))&lt;&gt;"",INDEX(コード表!$D$3:$M$53,INT(CONCATENATE($P70,$Q70)),4),""),"")</f>
        <v/>
      </c>
      <c r="BO70" s="867" t="str">
        <f>IF(TRIM($Q70)&lt;&gt;"",IF(TRIM(INDEX(コード表!$D$3:$M$53,INT(CONCATENATE($P70,$Q70)),5))&lt;&gt;"",INDEX(コード表!$D$3:$M$53,INT(CONCATENATE($P70,$Q70)),5),""),"")</f>
        <v/>
      </c>
      <c r="BP70" s="867" t="str">
        <f>IF(TRIM($Q70)&lt;&gt;"",IF(TRIM(INDEX(コード表!$D$3:$M$53,INT(CONCATENATE($P70,$Q70)),6))&lt;&gt;"",INDEX(コード表!$D$3:$M$53,INT(CONCATENATE($P70,$Q70)),6),""),"")</f>
        <v/>
      </c>
      <c r="BQ70" s="867" t="str">
        <f>IF(TRIM($Q70)&lt;&gt;"",IF(TRIM(INDEX(コード表!$D$3:$M$53,INT(CONCATENATE($P70,$Q70)),7))&lt;&gt;"",INDEX(コード表!$D$3:$M$53,INT(CONCATENATE($P70,$Q70)),7),""),"")</f>
        <v/>
      </c>
      <c r="BR70" s="867" t="str">
        <f>IF(TRIM($Q70)&lt;&gt;"",IF(TRIM(INDEX(コード表!$D$3:$M$53,INT(CONCATENATE($P70,$Q70)),8))&lt;&gt;"",INDEX(コード表!$D$3:$M$53,INT(CONCATENATE($P70,$Q70)),8),""),"")</f>
        <v/>
      </c>
      <c r="BS70" s="867" t="str">
        <f>IF(TRIM($Q70)&lt;&gt;"",IF(TRIM(INDEX(コード表!$D$3:$M$53,INT(CONCATENATE($P70,$Q70)),9))&lt;&gt;"",INDEX(コード表!$D$3:$M$53,INT(CONCATENATE($P70,$Q70)),9),""),"")</f>
        <v/>
      </c>
      <c r="BT70" s="867" t="str">
        <f>IF(TRIM($Q70)&lt;&gt;"",IF(TRIM(INDEX(コード表!$D$3:$M$53,INT(CONCATENATE($P70,$Q70)),10))&lt;&gt;"",INDEX(コード表!$D$3:$M$53,INT(CONCATENATE($P70,$Q70)),10),""),"")</f>
        <v/>
      </c>
      <c r="BU70" s="837">
        <f>入力1!O128</f>
        <v>0</v>
      </c>
      <c r="BV70" s="869"/>
      <c r="BW70" s="835"/>
      <c r="BX70" s="875"/>
      <c r="BY70" s="837"/>
      <c r="BZ70" s="837"/>
      <c r="CA70" s="837"/>
      <c r="CB70" s="837" t="str">
        <f t="shared" si="0"/>
        <v/>
      </c>
      <c r="CC70" s="926" t="str">
        <f t="shared" si="1"/>
        <v/>
      </c>
      <c r="CD70" s="837" t="e">
        <f>SUBSTITUTE(SUBSTITUTE(VLOOKUP(CB70,コード表!$BO$2:$BP$52,2,FALSE),"（",""),"）","")</f>
        <v>#N/A</v>
      </c>
      <c r="CE70" s="837"/>
      <c r="CF70" s="837"/>
      <c r="CG70" s="837"/>
      <c r="CH70" s="837"/>
      <c r="CI70" s="837"/>
      <c r="CJ70" s="837"/>
      <c r="CK70" s="837"/>
      <c r="CL70" s="837"/>
      <c r="CM70" s="837"/>
      <c r="CN70" s="837"/>
      <c r="CO70" s="837"/>
      <c r="CP70" s="837"/>
      <c r="CQ70" s="837"/>
      <c r="CR70" s="837"/>
      <c r="CS70" s="837"/>
      <c r="CT70" s="837"/>
      <c r="CU70" s="837"/>
      <c r="CV70" s="837"/>
      <c r="CW70" s="837"/>
      <c r="CX70" s="837"/>
      <c r="CY70" s="837"/>
      <c r="CZ70" s="837"/>
      <c r="DA70" s="837"/>
      <c r="DB70" s="837"/>
      <c r="DC70" s="837"/>
      <c r="DD70" s="837"/>
      <c r="DE70" s="837"/>
      <c r="DF70" s="837"/>
      <c r="DG70" s="837"/>
      <c r="DH70" s="837"/>
      <c r="DI70" s="837" t="str">
        <f>IF(入力1!Q88="","",入力1!Q88)</f>
        <v/>
      </c>
      <c r="DJ70" s="837"/>
      <c r="DK70" s="837"/>
      <c r="DL70" s="837"/>
      <c r="DM70" s="837"/>
      <c r="DN70" s="837"/>
      <c r="DO70" s="837"/>
      <c r="DP70" s="837"/>
      <c r="DQ70" s="837"/>
      <c r="DR70" s="837"/>
      <c r="DS70" s="837"/>
      <c r="DT70" s="837"/>
      <c r="DU70" s="837"/>
      <c r="DV70" s="837"/>
      <c r="DW70" s="837"/>
      <c r="DX70" s="837"/>
      <c r="DY70" s="837"/>
      <c r="DZ70" s="837"/>
      <c r="EA70" s="837"/>
      <c r="EB70" s="837"/>
      <c r="EC70" s="837"/>
      <c r="ED70" s="837"/>
      <c r="EE70" s="837"/>
      <c r="EF70" s="837"/>
      <c r="EG70" s="837"/>
      <c r="EH70" s="837"/>
      <c r="EI70" s="837"/>
      <c r="EJ70" s="837"/>
      <c r="EK70" s="837"/>
      <c r="EL70" s="837"/>
      <c r="EM70" s="837"/>
      <c r="EN70" s="837"/>
      <c r="EO70" s="837"/>
      <c r="EP70" s="837"/>
      <c r="EQ70" s="837"/>
      <c r="ER70" s="837"/>
      <c r="ES70" s="837"/>
      <c r="ET70" s="837"/>
      <c r="EU70" s="488"/>
      <c r="EV70" s="488"/>
      <c r="EW70" s="488"/>
      <c r="EX70" s="488"/>
    </row>
    <row r="71" spans="1:154" s="191" customFormat="1" ht="30" customHeight="1">
      <c r="A71" s="189" t="str">
        <f>IF(TRIM(入力1!A130)&lt;&gt;"",入力1!A130,"")</f>
        <v/>
      </c>
      <c r="B71" s="411">
        <f>IF(TRIM(入力1!B130)&lt;&gt;"",入力1!B130,"")</f>
        <v>5</v>
      </c>
      <c r="C71" s="477">
        <v>7</v>
      </c>
      <c r="D71" s="1541" t="str">
        <f>IF(TRIM(入力1!D130)&lt;&gt;"",入力1!D130,"")</f>
        <v/>
      </c>
      <c r="E71" s="1542" t="str">
        <f>IF(TRIM(入力1!E90)&lt;&gt;"",入力1!E90,"")</f>
        <v/>
      </c>
      <c r="F71" s="1542" t="str">
        <f>IF(TRIM(入力1!F90)&lt;&gt;"",入力1!F90,"")</f>
        <v/>
      </c>
      <c r="G71" s="1542" t="str">
        <f>IF(TRIM(入力1!G90)&lt;&gt;"",入力1!G90,"")</f>
        <v/>
      </c>
      <c r="H71" s="1542" t="str">
        <f>IF(TRIM(入力1!H90)&lt;&gt;"",入力1!H90,"")</f>
        <v/>
      </c>
      <c r="I71" s="1542" t="str">
        <f>IF(TRIM(入力1!I90)&lt;&gt;"",入力1!I90,"")</f>
        <v/>
      </c>
      <c r="J71" s="1542" t="str">
        <f>IF(TRIM(入力1!J90)&lt;&gt;"",入力1!J90,"")</f>
        <v/>
      </c>
      <c r="K71" s="1542" t="str">
        <f>IF(TRIM(入力1!S90)&lt;&gt;"",入力1!S90,"")</f>
        <v/>
      </c>
      <c r="L71" s="1543" t="e">
        <f>IF(TRIM(入力1!#REF!)&lt;&gt;"",入力1!#REF!,"")</f>
        <v>#REF!</v>
      </c>
      <c r="M71" s="414" t="str">
        <f>IF(TRIM(入力1!K130)&lt;&gt;"",入力1!K130,"")</f>
        <v/>
      </c>
      <c r="N71" s="420">
        <f>IF(TRIM(入力1!L130)&lt;&gt;"",入力1!L130,"")</f>
        <v>5</v>
      </c>
      <c r="O71" s="417">
        <v>7</v>
      </c>
      <c r="P71" s="228" t="str">
        <f>IF(TRIM(入力1!Q130)&lt;&gt;"",MID(入力1!Q130,1,1),"")</f>
        <v/>
      </c>
      <c r="Q71" s="190" t="str">
        <f>IF(TRIM(入力1!Q130)&lt;&gt;"",MID(入力1!Q130,2,1),"")</f>
        <v/>
      </c>
      <c r="R71" s="232"/>
      <c r="S71" s="232"/>
      <c r="T71" s="232"/>
      <c r="U71" s="232"/>
      <c r="V71" s="232"/>
      <c r="W71" s="232"/>
      <c r="X71" s="232"/>
      <c r="Y71" s="232"/>
      <c r="Z71" s="281"/>
      <c r="AA71" s="1546"/>
      <c r="AB71" s="1547"/>
      <c r="AC71" s="1546"/>
      <c r="AD71" s="1547"/>
      <c r="AE71" s="1546"/>
      <c r="AF71" s="1547"/>
      <c r="AG71" s="1546"/>
      <c r="AH71" s="1547"/>
      <c r="AI71" s="1546"/>
      <c r="AJ71" s="1547"/>
      <c r="AK71" s="386"/>
      <c r="AL71" s="1546"/>
      <c r="AM71" s="1548"/>
      <c r="AN71" s="1546"/>
      <c r="AO71" s="1548"/>
      <c r="AP71" s="1546"/>
      <c r="AQ71" s="1548"/>
      <c r="AR71" s="1546"/>
      <c r="AS71" s="1548"/>
      <c r="AT71" s="1546"/>
      <c r="AU71" s="1548"/>
      <c r="AV71" s="336"/>
      <c r="AW71" s="236"/>
      <c r="AX71" s="236"/>
      <c r="AY71" s="236"/>
      <c r="AZ71" s="1549"/>
      <c r="BA71" s="1550"/>
      <c r="BB71" s="236"/>
      <c r="BC71" s="236"/>
      <c r="BD71" s="440">
        <f>入力1!X130</f>
        <v>0</v>
      </c>
      <c r="BE71" s="236"/>
      <c r="BF71" s="236"/>
      <c r="BG71" s="236"/>
      <c r="BH71" s="497">
        <f>入力2!AT128</f>
        <v>0</v>
      </c>
      <c r="BI71" s="765"/>
      <c r="BJ71" s="874">
        <f>入力1!O130</f>
        <v>0</v>
      </c>
      <c r="BK71" s="867" t="str">
        <f>IF(TRIM($Q71)&lt;&gt;"",IF(TRIM(INDEX(コード表!$D$3:$M$53,INT(CONCATENATE($P71,$Q71)),1))&lt;&gt;"",INDEX(コード表!$D$3:$M$53,INT(CONCATENATE($P71,$Q71)),1),""),"")</f>
        <v/>
      </c>
      <c r="BL71" s="867" t="str">
        <f>IF(TRIM($Q71)&lt;&gt;"",IF(TRIM(INDEX(コード表!$D$3:$M$53,INT(CONCATENATE($P71,$Q71)),2))&lt;&gt;"",INDEX(コード表!$D$3:$M$53,INT(CONCATENATE($P71,$Q71)),2),""),"")</f>
        <v/>
      </c>
      <c r="BM71" s="867" t="str">
        <f>IF(TRIM($Q71)&lt;&gt;"",IF(TRIM(INDEX(コード表!$D$3:$M$53,INT(CONCATENATE($P71,$Q71)),3))&lt;&gt;"",INDEX(コード表!$D$3:$M$53,INT(CONCATENATE($P71,$Q71)),3),""),"")</f>
        <v/>
      </c>
      <c r="BN71" s="867" t="str">
        <f>IF(TRIM($Q71)&lt;&gt;"",IF(TRIM(INDEX(コード表!$D$3:$M$53,INT(CONCATENATE($P71,$Q71)),4))&lt;&gt;"",INDEX(コード表!$D$3:$M$53,INT(CONCATENATE($P71,$Q71)),4),""),"")</f>
        <v/>
      </c>
      <c r="BO71" s="867" t="str">
        <f>IF(TRIM($Q71)&lt;&gt;"",IF(TRIM(INDEX(コード表!$D$3:$M$53,INT(CONCATENATE($P71,$Q71)),5))&lt;&gt;"",INDEX(コード表!$D$3:$M$53,INT(CONCATENATE($P71,$Q71)),5),""),"")</f>
        <v/>
      </c>
      <c r="BP71" s="867" t="str">
        <f>IF(TRIM($Q71)&lt;&gt;"",IF(TRIM(INDEX(コード表!$D$3:$M$53,INT(CONCATENATE($P71,$Q71)),6))&lt;&gt;"",INDEX(コード表!$D$3:$M$53,INT(CONCATENATE($P71,$Q71)),6),""),"")</f>
        <v/>
      </c>
      <c r="BQ71" s="867" t="str">
        <f>IF(TRIM($Q71)&lt;&gt;"",IF(TRIM(INDEX(コード表!$D$3:$M$53,INT(CONCATENATE($P71,$Q71)),7))&lt;&gt;"",INDEX(コード表!$D$3:$M$53,INT(CONCATENATE($P71,$Q71)),7),""),"")</f>
        <v/>
      </c>
      <c r="BR71" s="867" t="str">
        <f>IF(TRIM($Q71)&lt;&gt;"",IF(TRIM(INDEX(コード表!$D$3:$M$53,INT(CONCATENATE($P71,$Q71)),8))&lt;&gt;"",INDEX(コード表!$D$3:$M$53,INT(CONCATENATE($P71,$Q71)),8),""),"")</f>
        <v/>
      </c>
      <c r="BS71" s="867" t="str">
        <f>IF(TRIM($Q71)&lt;&gt;"",IF(TRIM(INDEX(コード表!$D$3:$M$53,INT(CONCATENATE($P71,$Q71)),9))&lt;&gt;"",INDEX(コード表!$D$3:$M$53,INT(CONCATENATE($P71,$Q71)),9),""),"")</f>
        <v/>
      </c>
      <c r="BT71" s="867" t="str">
        <f>IF(TRIM($Q71)&lt;&gt;"",IF(TRIM(INDEX(コード表!$D$3:$M$53,INT(CONCATENATE($P71,$Q71)),10))&lt;&gt;"",INDEX(コード表!$D$3:$M$53,INT(CONCATENATE($P71,$Q71)),10),""),"")</f>
        <v/>
      </c>
      <c r="BU71" s="837">
        <f>入力1!O130</f>
        <v>0</v>
      </c>
      <c r="BV71" s="869"/>
      <c r="BW71" s="835"/>
      <c r="BX71" s="875"/>
      <c r="BY71" s="841"/>
      <c r="BZ71" s="837"/>
      <c r="CA71" s="841"/>
      <c r="CB71" s="837" t="str">
        <f t="shared" si="0"/>
        <v/>
      </c>
      <c r="CC71" s="926" t="str">
        <f t="shared" si="1"/>
        <v/>
      </c>
      <c r="CD71" s="837" t="e">
        <f>SUBSTITUTE(SUBSTITUTE(VLOOKUP(CB71,コード表!$BO$2:$BP$52,2,FALSE),"（",""),"）","")</f>
        <v>#N/A</v>
      </c>
      <c r="CE71" s="841"/>
      <c r="CF71" s="841"/>
      <c r="CG71" s="841"/>
      <c r="CH71" s="841"/>
      <c r="CI71" s="841"/>
      <c r="CJ71" s="841"/>
      <c r="CK71" s="841"/>
      <c r="CL71" s="841"/>
      <c r="CM71" s="841"/>
      <c r="CN71" s="841"/>
      <c r="CO71" s="841"/>
      <c r="CP71" s="841"/>
      <c r="CQ71" s="841"/>
      <c r="CR71" s="841"/>
      <c r="CS71" s="841"/>
      <c r="CT71" s="841"/>
      <c r="CU71" s="841"/>
      <c r="CV71" s="841"/>
      <c r="CW71" s="841"/>
      <c r="CX71" s="841"/>
      <c r="CY71" s="841"/>
      <c r="CZ71" s="841"/>
      <c r="DA71" s="841"/>
      <c r="DB71" s="841"/>
      <c r="DC71" s="841"/>
      <c r="DD71" s="841"/>
      <c r="DE71" s="841"/>
      <c r="DF71" s="841"/>
      <c r="DG71" s="841"/>
      <c r="DH71" s="841"/>
      <c r="DI71" s="837" t="str">
        <f>IF(入力1!Q90="","",入力1!Q90)</f>
        <v/>
      </c>
      <c r="DJ71" s="841"/>
      <c r="DK71" s="841"/>
      <c r="DL71" s="841"/>
      <c r="DM71" s="841"/>
      <c r="DN71" s="841"/>
      <c r="DO71" s="841"/>
      <c r="DP71" s="841"/>
      <c r="DQ71" s="841"/>
      <c r="DR71" s="841"/>
      <c r="DS71" s="841"/>
      <c r="DT71" s="841"/>
      <c r="DU71" s="841"/>
      <c r="DV71" s="841"/>
      <c r="DW71" s="841"/>
      <c r="DX71" s="841"/>
      <c r="DY71" s="841"/>
      <c r="DZ71" s="841"/>
      <c r="EA71" s="841"/>
      <c r="EB71" s="841"/>
      <c r="EC71" s="841"/>
      <c r="ED71" s="841"/>
      <c r="EE71" s="841"/>
      <c r="EF71" s="841"/>
      <c r="EG71" s="841"/>
      <c r="EH71" s="841"/>
      <c r="EI71" s="841"/>
      <c r="EJ71" s="841"/>
      <c r="EK71" s="841"/>
      <c r="EL71" s="841"/>
      <c r="EM71" s="841"/>
      <c r="EN71" s="841"/>
      <c r="EO71" s="841"/>
      <c r="EP71" s="841"/>
      <c r="EQ71" s="841"/>
      <c r="ER71" s="841"/>
      <c r="ES71" s="841"/>
      <c r="ET71" s="841"/>
      <c r="EU71" s="823"/>
      <c r="EV71" s="823"/>
      <c r="EW71" s="823"/>
      <c r="EX71" s="823"/>
    </row>
    <row r="72" spans="1:154" s="19" customFormat="1" ht="30" customHeight="1">
      <c r="A72" s="189" t="str">
        <f>IF(TRIM(入力1!A132)&lt;&gt;"",入力1!A132,"")</f>
        <v/>
      </c>
      <c r="B72" s="411">
        <f>IF(TRIM(入力1!B132)&lt;&gt;"",入力1!B132,"")</f>
        <v>5</v>
      </c>
      <c r="C72" s="222">
        <v>8</v>
      </c>
      <c r="D72" s="1541" t="str">
        <f>IF(TRIM(入力1!D132)&lt;&gt;"",入力1!D132,"")</f>
        <v/>
      </c>
      <c r="E72" s="1542" t="str">
        <f>IF(TRIM(入力1!E92)&lt;&gt;"",入力1!E92,"")</f>
        <v/>
      </c>
      <c r="F72" s="1542" t="str">
        <f>IF(TRIM(入力1!F92)&lt;&gt;"",入力1!F92,"")</f>
        <v/>
      </c>
      <c r="G72" s="1542" t="str">
        <f>IF(TRIM(入力1!G92)&lt;&gt;"",入力1!G92,"")</f>
        <v/>
      </c>
      <c r="H72" s="1542" t="str">
        <f>IF(TRIM(入力1!H92)&lt;&gt;"",入力1!H92,"")</f>
        <v/>
      </c>
      <c r="I72" s="1542" t="str">
        <f>IF(TRIM(入力1!I92)&lt;&gt;"",入力1!I92,"")</f>
        <v/>
      </c>
      <c r="J72" s="1542" t="str">
        <f>IF(TRIM(入力1!J92)&lt;&gt;"",入力1!J92,"")</f>
        <v/>
      </c>
      <c r="K72" s="1542" t="str">
        <f>IF(TRIM(入力1!S92)&lt;&gt;"",入力1!S92,"")</f>
        <v/>
      </c>
      <c r="L72" s="1543" t="e">
        <f>IF(TRIM(入力1!#REF!)&lt;&gt;"",入力1!#REF!,"")</f>
        <v>#REF!</v>
      </c>
      <c r="M72" s="414" t="str">
        <f>IF(TRIM(入力1!K132)&lt;&gt;"",入力1!K132,"")</f>
        <v/>
      </c>
      <c r="N72" s="420">
        <f>IF(TRIM(入力1!L132)&lt;&gt;"",入力1!L132,"")</f>
        <v>5</v>
      </c>
      <c r="O72" s="417">
        <v>8</v>
      </c>
      <c r="P72" s="228" t="str">
        <f>IF(TRIM(入力1!Q132)&lt;&gt;"",MID(入力1!Q132,1,1),"")</f>
        <v/>
      </c>
      <c r="Q72" s="190" t="str">
        <f>IF(TRIM(入力1!Q132)&lt;&gt;"",MID(入力1!Q132,2,1),"")</f>
        <v/>
      </c>
      <c r="R72" s="232"/>
      <c r="S72" s="232"/>
      <c r="T72" s="232"/>
      <c r="U72" s="232"/>
      <c r="V72" s="232"/>
      <c r="W72" s="232"/>
      <c r="X72" s="232"/>
      <c r="Y72" s="232"/>
      <c r="Z72" s="281"/>
      <c r="AA72" s="1546"/>
      <c r="AB72" s="1547"/>
      <c r="AC72" s="1546"/>
      <c r="AD72" s="1547"/>
      <c r="AE72" s="1546"/>
      <c r="AF72" s="1547"/>
      <c r="AG72" s="1546"/>
      <c r="AH72" s="1547"/>
      <c r="AI72" s="1546"/>
      <c r="AJ72" s="1547"/>
      <c r="AK72" s="386"/>
      <c r="AL72" s="1546"/>
      <c r="AM72" s="1548"/>
      <c r="AN72" s="1546"/>
      <c r="AO72" s="1548"/>
      <c r="AP72" s="1546"/>
      <c r="AQ72" s="1548"/>
      <c r="AR72" s="1546"/>
      <c r="AS72" s="1548"/>
      <c r="AT72" s="1546"/>
      <c r="AU72" s="1548"/>
      <c r="AV72" s="336"/>
      <c r="AW72" s="236"/>
      <c r="AX72" s="236"/>
      <c r="AY72" s="236"/>
      <c r="AZ72" s="1549"/>
      <c r="BA72" s="1550"/>
      <c r="BB72" s="236"/>
      <c r="BC72" s="236"/>
      <c r="BD72" s="440">
        <f>入力1!X132</f>
        <v>0</v>
      </c>
      <c r="BE72" s="236"/>
      <c r="BF72" s="236"/>
      <c r="BG72" s="236"/>
      <c r="BH72" s="497">
        <f>入力2!AT130</f>
        <v>0</v>
      </c>
      <c r="BI72" s="765"/>
      <c r="BJ72" s="874">
        <f>入力1!O132</f>
        <v>0</v>
      </c>
      <c r="BK72" s="867" t="str">
        <f>IF(TRIM($Q72)&lt;&gt;"",IF(TRIM(INDEX(コード表!$D$3:$M$53,INT(CONCATENATE($P72,$Q72)),1))&lt;&gt;"",INDEX(コード表!$D$3:$M$53,INT(CONCATENATE($P72,$Q72)),1),""),"")</f>
        <v/>
      </c>
      <c r="BL72" s="867" t="str">
        <f>IF(TRIM($Q72)&lt;&gt;"",IF(TRIM(INDEX(コード表!$D$3:$M$53,INT(CONCATENATE($P72,$Q72)),2))&lt;&gt;"",INDEX(コード表!$D$3:$M$53,INT(CONCATENATE($P72,$Q72)),2),""),"")</f>
        <v/>
      </c>
      <c r="BM72" s="867" t="str">
        <f>IF(TRIM($Q72)&lt;&gt;"",IF(TRIM(INDEX(コード表!$D$3:$M$53,INT(CONCATENATE($P72,$Q72)),3))&lt;&gt;"",INDEX(コード表!$D$3:$M$53,INT(CONCATENATE($P72,$Q72)),3),""),"")</f>
        <v/>
      </c>
      <c r="BN72" s="867" t="str">
        <f>IF(TRIM($Q72)&lt;&gt;"",IF(TRIM(INDEX(コード表!$D$3:$M$53,INT(CONCATENATE($P72,$Q72)),4))&lt;&gt;"",INDEX(コード表!$D$3:$M$53,INT(CONCATENATE($P72,$Q72)),4),""),"")</f>
        <v/>
      </c>
      <c r="BO72" s="867" t="str">
        <f>IF(TRIM($Q72)&lt;&gt;"",IF(TRIM(INDEX(コード表!$D$3:$M$53,INT(CONCATENATE($P72,$Q72)),5))&lt;&gt;"",INDEX(コード表!$D$3:$M$53,INT(CONCATENATE($P72,$Q72)),5),""),"")</f>
        <v/>
      </c>
      <c r="BP72" s="867" t="str">
        <f>IF(TRIM($Q72)&lt;&gt;"",IF(TRIM(INDEX(コード表!$D$3:$M$53,INT(CONCATENATE($P72,$Q72)),6))&lt;&gt;"",INDEX(コード表!$D$3:$M$53,INT(CONCATENATE($P72,$Q72)),6),""),"")</f>
        <v/>
      </c>
      <c r="BQ72" s="867" t="str">
        <f>IF(TRIM($Q72)&lt;&gt;"",IF(TRIM(INDEX(コード表!$D$3:$M$53,INT(CONCATENATE($P72,$Q72)),7))&lt;&gt;"",INDEX(コード表!$D$3:$M$53,INT(CONCATENATE($P72,$Q72)),7),""),"")</f>
        <v/>
      </c>
      <c r="BR72" s="867" t="str">
        <f>IF(TRIM($Q72)&lt;&gt;"",IF(TRIM(INDEX(コード表!$D$3:$M$53,INT(CONCATENATE($P72,$Q72)),8))&lt;&gt;"",INDEX(コード表!$D$3:$M$53,INT(CONCATENATE($P72,$Q72)),8),""),"")</f>
        <v/>
      </c>
      <c r="BS72" s="867" t="str">
        <f>IF(TRIM($Q72)&lt;&gt;"",IF(TRIM(INDEX(コード表!$D$3:$M$53,INT(CONCATENATE($P72,$Q72)),9))&lt;&gt;"",INDEX(コード表!$D$3:$M$53,INT(CONCATENATE($P72,$Q72)),9),""),"")</f>
        <v/>
      </c>
      <c r="BT72" s="867" t="str">
        <f>IF(TRIM($Q72)&lt;&gt;"",IF(TRIM(INDEX(コード表!$D$3:$M$53,INT(CONCATENATE($P72,$Q72)),10))&lt;&gt;"",INDEX(コード表!$D$3:$M$53,INT(CONCATENATE($P72,$Q72)),10),""),"")</f>
        <v/>
      </c>
      <c r="BU72" s="837">
        <f>入力1!O132</f>
        <v>0</v>
      </c>
      <c r="BV72" s="869"/>
      <c r="BW72" s="835"/>
      <c r="BX72" s="875"/>
      <c r="BY72" s="837"/>
      <c r="BZ72" s="837"/>
      <c r="CA72" s="837"/>
      <c r="CB72" s="837" t="str">
        <f t="shared" si="0"/>
        <v/>
      </c>
      <c r="CC72" s="926" t="str">
        <f t="shared" si="1"/>
        <v/>
      </c>
      <c r="CD72" s="837" t="e">
        <f>SUBSTITUTE(SUBSTITUTE(VLOOKUP(CB72,コード表!$BO$2:$BP$52,2,FALSE),"（",""),"）","")</f>
        <v>#N/A</v>
      </c>
      <c r="CE72" s="837"/>
      <c r="CF72" s="837"/>
      <c r="CG72" s="837"/>
      <c r="CH72" s="837"/>
      <c r="CI72" s="837"/>
      <c r="CJ72" s="837"/>
      <c r="CK72" s="837"/>
      <c r="CL72" s="837"/>
      <c r="CM72" s="837"/>
      <c r="CN72" s="837"/>
      <c r="CO72" s="837"/>
      <c r="CP72" s="837"/>
      <c r="CQ72" s="837"/>
      <c r="CR72" s="837"/>
      <c r="CS72" s="837"/>
      <c r="CT72" s="837"/>
      <c r="CU72" s="837"/>
      <c r="CV72" s="837"/>
      <c r="CW72" s="837"/>
      <c r="CX72" s="837"/>
      <c r="CY72" s="837"/>
      <c r="CZ72" s="837"/>
      <c r="DA72" s="837"/>
      <c r="DB72" s="837"/>
      <c r="DC72" s="837"/>
      <c r="DD72" s="837"/>
      <c r="DE72" s="837"/>
      <c r="DF72" s="837"/>
      <c r="DG72" s="837"/>
      <c r="DH72" s="837"/>
      <c r="DI72" s="837" t="str">
        <f>IF(入力1!Q92="","",入力1!Q92)</f>
        <v/>
      </c>
      <c r="DJ72" s="837"/>
      <c r="DK72" s="837"/>
      <c r="DL72" s="837"/>
      <c r="DM72" s="837"/>
      <c r="DN72" s="837"/>
      <c r="DO72" s="837"/>
      <c r="DP72" s="837"/>
      <c r="DQ72" s="837"/>
      <c r="DR72" s="837"/>
      <c r="DS72" s="837"/>
      <c r="DT72" s="837"/>
      <c r="DU72" s="837"/>
      <c r="DV72" s="837"/>
      <c r="DW72" s="837"/>
      <c r="DX72" s="837"/>
      <c r="DY72" s="837"/>
      <c r="DZ72" s="837"/>
      <c r="EA72" s="837"/>
      <c r="EB72" s="837"/>
      <c r="EC72" s="837"/>
      <c r="ED72" s="837"/>
      <c r="EE72" s="837"/>
      <c r="EF72" s="837"/>
      <c r="EG72" s="837"/>
      <c r="EH72" s="837"/>
      <c r="EI72" s="837"/>
      <c r="EJ72" s="837"/>
      <c r="EK72" s="837"/>
      <c r="EL72" s="837"/>
      <c r="EM72" s="837"/>
      <c r="EN72" s="837"/>
      <c r="EO72" s="837"/>
      <c r="EP72" s="837"/>
      <c r="EQ72" s="837"/>
      <c r="ER72" s="837"/>
      <c r="ES72" s="837"/>
      <c r="ET72" s="837"/>
      <c r="EU72" s="488"/>
      <c r="EV72" s="488"/>
      <c r="EW72" s="488"/>
      <c r="EX72" s="488"/>
    </row>
    <row r="73" spans="1:154" s="19" customFormat="1" ht="30" customHeight="1">
      <c r="A73" s="189" t="str">
        <f>IF(TRIM(入力1!A134)&lt;&gt;"",入力1!A134,"")</f>
        <v/>
      </c>
      <c r="B73" s="411">
        <f>IF(TRIM(入力1!B134)&lt;&gt;"",入力1!B134,"")</f>
        <v>5</v>
      </c>
      <c r="C73" s="477">
        <v>9</v>
      </c>
      <c r="D73" s="1541" t="str">
        <f>IF(TRIM(入力1!D134)&lt;&gt;"",入力1!D134,"")</f>
        <v/>
      </c>
      <c r="E73" s="1542" t="str">
        <f>IF(TRIM(入力1!E94)&lt;&gt;"",入力1!E94,"")</f>
        <v/>
      </c>
      <c r="F73" s="1542" t="str">
        <f>IF(TRIM(入力1!F94)&lt;&gt;"",入力1!F94,"")</f>
        <v/>
      </c>
      <c r="G73" s="1542" t="str">
        <f>IF(TRIM(入力1!G94)&lt;&gt;"",入力1!G94,"")</f>
        <v/>
      </c>
      <c r="H73" s="1542" t="str">
        <f>IF(TRIM(入力1!H94)&lt;&gt;"",入力1!H94,"")</f>
        <v/>
      </c>
      <c r="I73" s="1542" t="str">
        <f>IF(TRIM(入力1!I94)&lt;&gt;"",入力1!I94,"")</f>
        <v/>
      </c>
      <c r="J73" s="1542" t="str">
        <f>IF(TRIM(入力1!J94)&lt;&gt;"",入力1!J94,"")</f>
        <v/>
      </c>
      <c r="K73" s="1542" t="str">
        <f>IF(TRIM(入力1!S94)&lt;&gt;"",入力1!S94,"")</f>
        <v/>
      </c>
      <c r="L73" s="1543" t="e">
        <f>IF(TRIM(入力1!#REF!)&lt;&gt;"",入力1!#REF!,"")</f>
        <v>#REF!</v>
      </c>
      <c r="M73" s="414" t="str">
        <f>IF(TRIM(入力1!K134)&lt;&gt;"",入力1!K134,"")</f>
        <v/>
      </c>
      <c r="N73" s="420">
        <f>IF(TRIM(入力1!L134)&lt;&gt;"",入力1!L134,"")</f>
        <v>5</v>
      </c>
      <c r="O73" s="417">
        <v>9</v>
      </c>
      <c r="P73" s="228" t="str">
        <f>IF(TRIM(入力1!Q134)&lt;&gt;"",MID(入力1!Q134,1,1),"")</f>
        <v/>
      </c>
      <c r="Q73" s="190" t="str">
        <f>IF(TRIM(入力1!Q134)&lt;&gt;"",MID(入力1!Q134,2,1),"")</f>
        <v/>
      </c>
      <c r="R73" s="232"/>
      <c r="S73" s="232"/>
      <c r="T73" s="232"/>
      <c r="U73" s="232"/>
      <c r="V73" s="232"/>
      <c r="W73" s="232"/>
      <c r="X73" s="232"/>
      <c r="Y73" s="232"/>
      <c r="Z73" s="281"/>
      <c r="AA73" s="1546"/>
      <c r="AB73" s="1547"/>
      <c r="AC73" s="1546"/>
      <c r="AD73" s="1547"/>
      <c r="AE73" s="1546"/>
      <c r="AF73" s="1547"/>
      <c r="AG73" s="1546"/>
      <c r="AH73" s="1547"/>
      <c r="AI73" s="1546"/>
      <c r="AJ73" s="1547"/>
      <c r="AK73" s="386"/>
      <c r="AL73" s="1546"/>
      <c r="AM73" s="1548"/>
      <c r="AN73" s="1546"/>
      <c r="AO73" s="1548"/>
      <c r="AP73" s="1546"/>
      <c r="AQ73" s="1548"/>
      <c r="AR73" s="1546"/>
      <c r="AS73" s="1548"/>
      <c r="AT73" s="1546"/>
      <c r="AU73" s="1548"/>
      <c r="AV73" s="336"/>
      <c r="AW73" s="236"/>
      <c r="AX73" s="236"/>
      <c r="AY73" s="236"/>
      <c r="AZ73" s="1549"/>
      <c r="BA73" s="1550"/>
      <c r="BB73" s="236"/>
      <c r="BC73" s="236"/>
      <c r="BD73" s="440">
        <f>入力1!X134</f>
        <v>0</v>
      </c>
      <c r="BE73" s="236"/>
      <c r="BF73" s="236"/>
      <c r="BG73" s="236"/>
      <c r="BH73" s="497">
        <f>入力2!AT132</f>
        <v>0</v>
      </c>
      <c r="BI73" s="765"/>
      <c r="BJ73" s="874">
        <f>入力1!O134</f>
        <v>0</v>
      </c>
      <c r="BK73" s="867" t="str">
        <f>IF(TRIM($Q73)&lt;&gt;"",IF(TRIM(INDEX(コード表!$D$3:$M$53,INT(CONCATENATE($P73,$Q73)),1))&lt;&gt;"",INDEX(コード表!$D$3:$M$53,INT(CONCATENATE($P73,$Q73)),1),""),"")</f>
        <v/>
      </c>
      <c r="BL73" s="867" t="str">
        <f>IF(TRIM($Q73)&lt;&gt;"",IF(TRIM(INDEX(コード表!$D$3:$M$53,INT(CONCATENATE($P73,$Q73)),2))&lt;&gt;"",INDEX(コード表!$D$3:$M$53,INT(CONCATENATE($P73,$Q73)),2),""),"")</f>
        <v/>
      </c>
      <c r="BM73" s="867" t="str">
        <f>IF(TRIM($Q73)&lt;&gt;"",IF(TRIM(INDEX(コード表!$D$3:$M$53,INT(CONCATENATE($P73,$Q73)),3))&lt;&gt;"",INDEX(コード表!$D$3:$M$53,INT(CONCATENATE($P73,$Q73)),3),""),"")</f>
        <v/>
      </c>
      <c r="BN73" s="867" t="str">
        <f>IF(TRIM($Q73)&lt;&gt;"",IF(TRIM(INDEX(コード表!$D$3:$M$53,INT(CONCATENATE($P73,$Q73)),4))&lt;&gt;"",INDEX(コード表!$D$3:$M$53,INT(CONCATENATE($P73,$Q73)),4),""),"")</f>
        <v/>
      </c>
      <c r="BO73" s="867" t="str">
        <f>IF(TRIM($Q73)&lt;&gt;"",IF(TRIM(INDEX(コード表!$D$3:$M$53,INT(CONCATENATE($P73,$Q73)),5))&lt;&gt;"",INDEX(コード表!$D$3:$M$53,INT(CONCATENATE($P73,$Q73)),5),""),"")</f>
        <v/>
      </c>
      <c r="BP73" s="867" t="str">
        <f>IF(TRIM($Q73)&lt;&gt;"",IF(TRIM(INDEX(コード表!$D$3:$M$53,INT(CONCATENATE($P73,$Q73)),6))&lt;&gt;"",INDEX(コード表!$D$3:$M$53,INT(CONCATENATE($P73,$Q73)),6),""),"")</f>
        <v/>
      </c>
      <c r="BQ73" s="867" t="str">
        <f>IF(TRIM($Q73)&lt;&gt;"",IF(TRIM(INDEX(コード表!$D$3:$M$53,INT(CONCATENATE($P73,$Q73)),7))&lt;&gt;"",INDEX(コード表!$D$3:$M$53,INT(CONCATENATE($P73,$Q73)),7),""),"")</f>
        <v/>
      </c>
      <c r="BR73" s="867" t="str">
        <f>IF(TRIM($Q73)&lt;&gt;"",IF(TRIM(INDEX(コード表!$D$3:$M$53,INT(CONCATENATE($P73,$Q73)),8))&lt;&gt;"",INDEX(コード表!$D$3:$M$53,INT(CONCATENATE($P73,$Q73)),8),""),"")</f>
        <v/>
      </c>
      <c r="BS73" s="867" t="str">
        <f>IF(TRIM($Q73)&lt;&gt;"",IF(TRIM(INDEX(コード表!$D$3:$M$53,INT(CONCATENATE($P73,$Q73)),9))&lt;&gt;"",INDEX(コード表!$D$3:$M$53,INT(CONCATENATE($P73,$Q73)),9),""),"")</f>
        <v/>
      </c>
      <c r="BT73" s="867" t="str">
        <f>IF(TRIM($Q73)&lt;&gt;"",IF(TRIM(INDEX(コード表!$D$3:$M$53,INT(CONCATENATE($P73,$Q73)),10))&lt;&gt;"",INDEX(コード表!$D$3:$M$53,INT(CONCATENATE($P73,$Q73)),10),""),"")</f>
        <v/>
      </c>
      <c r="BU73" s="837">
        <f>入力1!O134</f>
        <v>0</v>
      </c>
      <c r="BV73" s="869"/>
      <c r="BW73" s="835"/>
      <c r="BX73" s="875"/>
      <c r="BY73" s="837"/>
      <c r="BZ73" s="837"/>
      <c r="CA73" s="837"/>
      <c r="CB73" s="837" t="str">
        <f t="shared" si="0"/>
        <v/>
      </c>
      <c r="CC73" s="926" t="str">
        <f t="shared" si="1"/>
        <v/>
      </c>
      <c r="CD73" s="837" t="e">
        <f>SUBSTITUTE(SUBSTITUTE(VLOOKUP(CB73,コード表!$BO$2:$BP$52,2,FALSE),"（",""),"）","")</f>
        <v>#N/A</v>
      </c>
      <c r="CE73" s="837"/>
      <c r="CF73" s="837"/>
      <c r="CG73" s="837"/>
      <c r="CH73" s="837"/>
      <c r="CI73" s="837"/>
      <c r="CJ73" s="837"/>
      <c r="CK73" s="837"/>
      <c r="CL73" s="837"/>
      <c r="CM73" s="837"/>
      <c r="CN73" s="837"/>
      <c r="CO73" s="837"/>
      <c r="CP73" s="837"/>
      <c r="CQ73" s="837"/>
      <c r="CR73" s="837"/>
      <c r="CS73" s="837"/>
      <c r="CT73" s="837"/>
      <c r="CU73" s="837"/>
      <c r="CV73" s="837"/>
      <c r="CW73" s="837"/>
      <c r="CX73" s="837"/>
      <c r="CY73" s="837"/>
      <c r="CZ73" s="837"/>
      <c r="DA73" s="837"/>
      <c r="DB73" s="837"/>
      <c r="DC73" s="837"/>
      <c r="DD73" s="837"/>
      <c r="DE73" s="837"/>
      <c r="DF73" s="837"/>
      <c r="DG73" s="837"/>
      <c r="DH73" s="837"/>
      <c r="DI73" s="837" t="str">
        <f>IF(入力1!Q94="","",入力1!Q94)</f>
        <v/>
      </c>
      <c r="DJ73" s="837"/>
      <c r="DK73" s="837"/>
      <c r="DL73" s="837"/>
      <c r="DM73" s="837"/>
      <c r="DN73" s="837"/>
      <c r="DO73" s="837"/>
      <c r="DP73" s="837"/>
      <c r="DQ73" s="837"/>
      <c r="DR73" s="837"/>
      <c r="DS73" s="837"/>
      <c r="DT73" s="837"/>
      <c r="DU73" s="837"/>
      <c r="DV73" s="837"/>
      <c r="DW73" s="837"/>
      <c r="DX73" s="837"/>
      <c r="DY73" s="837"/>
      <c r="DZ73" s="837"/>
      <c r="EA73" s="837"/>
      <c r="EB73" s="837"/>
      <c r="EC73" s="837"/>
      <c r="ED73" s="837"/>
      <c r="EE73" s="837"/>
      <c r="EF73" s="837"/>
      <c r="EG73" s="837"/>
      <c r="EH73" s="837"/>
      <c r="EI73" s="837"/>
      <c r="EJ73" s="837"/>
      <c r="EK73" s="837"/>
      <c r="EL73" s="837"/>
      <c r="EM73" s="837"/>
      <c r="EN73" s="837"/>
      <c r="EO73" s="837"/>
      <c r="EP73" s="837"/>
      <c r="EQ73" s="837"/>
      <c r="ER73" s="837"/>
      <c r="ES73" s="837"/>
      <c r="ET73" s="837"/>
      <c r="EU73" s="488"/>
      <c r="EV73" s="488"/>
      <c r="EW73" s="488"/>
      <c r="EX73" s="488"/>
    </row>
    <row r="74" spans="1:154" s="191" customFormat="1" ht="30" customHeight="1">
      <c r="A74" s="189" t="str">
        <f>IF(TRIM(入力1!A136)&lt;&gt;"",入力1!A136,"")</f>
        <v/>
      </c>
      <c r="B74" s="411">
        <f>IF(TRIM(入力1!B136)&lt;&gt;"",入力1!B136,"")</f>
        <v>6</v>
      </c>
      <c r="C74" s="222">
        <v>0</v>
      </c>
      <c r="D74" s="1560" t="str">
        <f>IF(TRIM(入力1!D136)&lt;&gt;"",入力1!D136,"")</f>
        <v/>
      </c>
      <c r="E74" s="1561" t="str">
        <f>IF(TRIM(入力1!E96)&lt;&gt;"",入力1!E96,"")</f>
        <v/>
      </c>
      <c r="F74" s="1561" t="str">
        <f>IF(TRIM(入力1!F96)&lt;&gt;"",入力1!F96,"")</f>
        <v/>
      </c>
      <c r="G74" s="1561" t="str">
        <f>IF(TRIM(入力1!G96)&lt;&gt;"",入力1!G96,"")</f>
        <v/>
      </c>
      <c r="H74" s="1561" t="str">
        <f>IF(TRIM(入力1!H96)&lt;&gt;"",入力1!H96,"")</f>
        <v/>
      </c>
      <c r="I74" s="1561" t="str">
        <f>IF(TRIM(入力1!I96)&lt;&gt;"",入力1!I96,"")</f>
        <v/>
      </c>
      <c r="J74" s="1561" t="str">
        <f>IF(TRIM(入力1!J96)&lt;&gt;"",入力1!J96,"")</f>
        <v/>
      </c>
      <c r="K74" s="1561" t="str">
        <f>IF(TRIM(入力1!S96)&lt;&gt;"",入力1!S96,"")</f>
        <v/>
      </c>
      <c r="L74" s="1562" t="e">
        <f>IF(TRIM(入力1!#REF!)&lt;&gt;"",入力1!#REF!,"")</f>
        <v>#REF!</v>
      </c>
      <c r="M74" s="414" t="str">
        <f>IF(TRIM(入力1!K136)&lt;&gt;"",入力1!K136,"")</f>
        <v/>
      </c>
      <c r="N74" s="420">
        <f>IF(TRIM(入力1!L136)&lt;&gt;"",入力1!L136,"")</f>
        <v>6</v>
      </c>
      <c r="O74" s="481">
        <v>0</v>
      </c>
      <c r="P74" s="229" t="str">
        <f>IF(TRIM(入力1!Q136)&lt;&gt;"",MID(入力1!Q136,1,1),"")</f>
        <v/>
      </c>
      <c r="Q74" s="230" t="str">
        <f>IF(TRIM(入力1!Q136)&lt;&gt;"",MID(入力1!Q136,2,1),"")</f>
        <v/>
      </c>
      <c r="R74" s="233"/>
      <c r="S74" s="233"/>
      <c r="T74" s="233"/>
      <c r="U74" s="233"/>
      <c r="V74" s="233"/>
      <c r="W74" s="233"/>
      <c r="X74" s="233"/>
      <c r="Y74" s="233"/>
      <c r="Z74" s="282"/>
      <c r="AA74" s="1546"/>
      <c r="AB74" s="1547"/>
      <c r="AC74" s="1546"/>
      <c r="AD74" s="1547"/>
      <c r="AE74" s="1546"/>
      <c r="AF74" s="1547"/>
      <c r="AG74" s="1546"/>
      <c r="AH74" s="1547"/>
      <c r="AI74" s="1546"/>
      <c r="AJ74" s="1547"/>
      <c r="AK74" s="386"/>
      <c r="AL74" s="1546"/>
      <c r="AM74" s="1548"/>
      <c r="AN74" s="1546"/>
      <c r="AO74" s="1548"/>
      <c r="AP74" s="1546"/>
      <c r="AQ74" s="1548"/>
      <c r="AR74" s="1546"/>
      <c r="AS74" s="1548"/>
      <c r="AT74" s="1546"/>
      <c r="AU74" s="1548"/>
      <c r="AV74" s="782"/>
      <c r="AW74" s="236"/>
      <c r="AX74" s="236"/>
      <c r="AY74" s="236"/>
      <c r="AZ74" s="1549"/>
      <c r="BA74" s="1550"/>
      <c r="BB74" s="236"/>
      <c r="BC74" s="236"/>
      <c r="BD74" s="440">
        <f>入力1!X136</f>
        <v>0</v>
      </c>
      <c r="BE74" s="236"/>
      <c r="BF74" s="236"/>
      <c r="BG74" s="236"/>
      <c r="BH74" s="498">
        <f>入力2!AT134</f>
        <v>0</v>
      </c>
      <c r="BI74" s="766"/>
      <c r="BJ74" s="874">
        <f>入力1!O136</f>
        <v>0</v>
      </c>
      <c r="BK74" s="867" t="str">
        <f>IF(TRIM($Q74)&lt;&gt;"",IF(TRIM(INDEX(コード表!$D$3:$M$53,INT(CONCATENATE($P74,$Q74)),1))&lt;&gt;"",INDEX(コード表!$D$3:$M$53,INT(CONCATENATE($P74,$Q74)),1),""),"")</f>
        <v/>
      </c>
      <c r="BL74" s="867" t="str">
        <f>IF(TRIM($Q74)&lt;&gt;"",IF(TRIM(INDEX(コード表!$D$3:$M$53,INT(CONCATENATE($P74,$Q74)),2))&lt;&gt;"",INDEX(コード表!$D$3:$M$53,INT(CONCATENATE($P74,$Q74)),2),""),"")</f>
        <v/>
      </c>
      <c r="BM74" s="867" t="str">
        <f>IF(TRIM($Q74)&lt;&gt;"",IF(TRIM(INDEX(コード表!$D$3:$M$53,INT(CONCATENATE($P74,$Q74)),3))&lt;&gt;"",INDEX(コード表!$D$3:$M$53,INT(CONCATENATE($P74,$Q74)),3),""),"")</f>
        <v/>
      </c>
      <c r="BN74" s="867" t="str">
        <f>IF(TRIM($Q74)&lt;&gt;"",IF(TRIM(INDEX(コード表!$D$3:$M$53,INT(CONCATENATE($P74,$Q74)),4))&lt;&gt;"",INDEX(コード表!$D$3:$M$53,INT(CONCATENATE($P74,$Q74)),4),""),"")</f>
        <v/>
      </c>
      <c r="BO74" s="867" t="str">
        <f>IF(TRIM($Q74)&lt;&gt;"",IF(TRIM(INDEX(コード表!$D$3:$M$53,INT(CONCATENATE($P74,$Q74)),5))&lt;&gt;"",INDEX(コード表!$D$3:$M$53,INT(CONCATENATE($P74,$Q74)),5),""),"")</f>
        <v/>
      </c>
      <c r="BP74" s="867" t="str">
        <f>IF(TRIM($Q74)&lt;&gt;"",IF(TRIM(INDEX(コード表!$D$3:$M$53,INT(CONCATENATE($P74,$Q74)),6))&lt;&gt;"",INDEX(コード表!$D$3:$M$53,INT(CONCATENATE($P74,$Q74)),6),""),"")</f>
        <v/>
      </c>
      <c r="BQ74" s="867" t="str">
        <f>IF(TRIM($Q74)&lt;&gt;"",IF(TRIM(INDEX(コード表!$D$3:$M$53,INT(CONCATENATE($P74,$Q74)),7))&lt;&gt;"",INDEX(コード表!$D$3:$M$53,INT(CONCATENATE($P74,$Q74)),7),""),"")</f>
        <v/>
      </c>
      <c r="BR74" s="867" t="str">
        <f>IF(TRIM($Q74)&lt;&gt;"",IF(TRIM(INDEX(コード表!$D$3:$M$53,INT(CONCATENATE($P74,$Q74)),8))&lt;&gt;"",INDEX(コード表!$D$3:$M$53,INT(CONCATENATE($P74,$Q74)),8),""),"")</f>
        <v/>
      </c>
      <c r="BS74" s="867" t="str">
        <f>IF(TRIM($Q74)&lt;&gt;"",IF(TRIM(INDEX(コード表!$D$3:$M$53,INT(CONCATENATE($P74,$Q74)),9))&lt;&gt;"",INDEX(コード表!$D$3:$M$53,INT(CONCATENATE($P74,$Q74)),9),""),"")</f>
        <v/>
      </c>
      <c r="BT74" s="867" t="str">
        <f>IF(TRIM($Q74)&lt;&gt;"",IF(TRIM(INDEX(コード表!$D$3:$M$53,INT(CONCATENATE($P74,$Q74)),10))&lt;&gt;"",INDEX(コード表!$D$3:$M$53,INT(CONCATENATE($P74,$Q74)),10),""),"")</f>
        <v/>
      </c>
      <c r="BU74" s="837">
        <f>入力1!O136</f>
        <v>0</v>
      </c>
      <c r="BV74" s="869"/>
      <c r="BW74" s="835"/>
      <c r="BX74" s="875"/>
      <c r="BY74" s="841"/>
      <c r="BZ74" s="837"/>
      <c r="CA74" s="841"/>
      <c r="CB74" s="837" t="str">
        <f t="shared" si="0"/>
        <v/>
      </c>
      <c r="CC74" s="926" t="str">
        <f t="shared" si="1"/>
        <v/>
      </c>
      <c r="CD74" s="837" t="e">
        <f>SUBSTITUTE(SUBSTITUTE(VLOOKUP(CB74,コード表!$BO$2:$BP$52,2,FALSE),"（",""),"）","")</f>
        <v>#N/A</v>
      </c>
      <c r="CE74" s="841"/>
      <c r="CF74" s="841"/>
      <c r="CG74" s="841"/>
      <c r="CH74" s="841"/>
      <c r="CI74" s="841"/>
      <c r="CJ74" s="841"/>
      <c r="CK74" s="841"/>
      <c r="CL74" s="841"/>
      <c r="CM74" s="841"/>
      <c r="CN74" s="841"/>
      <c r="CO74" s="841"/>
      <c r="CP74" s="841"/>
      <c r="CQ74" s="841"/>
      <c r="CR74" s="841"/>
      <c r="CS74" s="841"/>
      <c r="CT74" s="841"/>
      <c r="CU74" s="841"/>
      <c r="CV74" s="841"/>
      <c r="CW74" s="841"/>
      <c r="CX74" s="841"/>
      <c r="CY74" s="841"/>
      <c r="CZ74" s="841"/>
      <c r="DA74" s="841"/>
      <c r="DB74" s="841"/>
      <c r="DC74" s="841"/>
      <c r="DD74" s="841"/>
      <c r="DE74" s="841"/>
      <c r="DF74" s="841"/>
      <c r="DG74" s="841"/>
      <c r="DH74" s="841"/>
      <c r="DI74" s="837" t="str">
        <f>IF(入力1!Q96="","",入力1!Q96)</f>
        <v/>
      </c>
      <c r="DJ74" s="841"/>
      <c r="DK74" s="841"/>
      <c r="DL74" s="841"/>
      <c r="DM74" s="841"/>
      <c r="DN74" s="841"/>
      <c r="DO74" s="841"/>
      <c r="DP74" s="841"/>
      <c r="DQ74" s="841"/>
      <c r="DR74" s="841"/>
      <c r="DS74" s="841"/>
      <c r="DT74" s="841"/>
      <c r="DU74" s="841"/>
      <c r="DV74" s="841"/>
      <c r="DW74" s="841"/>
      <c r="DX74" s="841"/>
      <c r="DY74" s="841"/>
      <c r="DZ74" s="841"/>
      <c r="EA74" s="841"/>
      <c r="EB74" s="841"/>
      <c r="EC74" s="841"/>
      <c r="ED74" s="841"/>
      <c r="EE74" s="841"/>
      <c r="EF74" s="841"/>
      <c r="EG74" s="841"/>
      <c r="EH74" s="841"/>
      <c r="EI74" s="841"/>
      <c r="EJ74" s="841"/>
      <c r="EK74" s="841"/>
      <c r="EL74" s="841"/>
      <c r="EM74" s="841"/>
      <c r="EN74" s="841"/>
      <c r="EO74" s="841"/>
      <c r="EP74" s="841"/>
      <c r="EQ74" s="841"/>
      <c r="ER74" s="841"/>
      <c r="ES74" s="841"/>
      <c r="ET74" s="841"/>
      <c r="EU74" s="823"/>
      <c r="EV74" s="823"/>
      <c r="EW74" s="823"/>
      <c r="EX74" s="823"/>
    </row>
    <row r="75" spans="1:154" s="19" customFormat="1" ht="30" customHeight="1">
      <c r="A75" s="192" t="str">
        <f>IF(TRIM(入力1!A138)&lt;&gt;"",入力1!A138,"")</f>
        <v/>
      </c>
      <c r="B75" s="412">
        <f>IF(TRIM(入力1!B138)&lt;&gt;"",入力1!B138,"")</f>
        <v>6</v>
      </c>
      <c r="C75" s="222">
        <v>1</v>
      </c>
      <c r="D75" s="1560" t="str">
        <f>IF(TRIM(入力1!D138)&lt;&gt;"",入力1!D138,"")</f>
        <v/>
      </c>
      <c r="E75" s="1561" t="str">
        <f>IF(TRIM(入力1!E78)&lt;&gt;"",入力1!E78,"")</f>
        <v/>
      </c>
      <c r="F75" s="1561" t="str">
        <f>IF(TRIM(入力1!F78)&lt;&gt;"",入力1!F78,"")</f>
        <v/>
      </c>
      <c r="G75" s="1561" t="str">
        <f>IF(TRIM(入力1!G78)&lt;&gt;"",入力1!G78,"")</f>
        <v/>
      </c>
      <c r="H75" s="1561" t="str">
        <f>IF(TRIM(入力1!H78)&lt;&gt;"",入力1!H78,"")</f>
        <v/>
      </c>
      <c r="I75" s="1561" t="str">
        <f>IF(TRIM(入力1!I78)&lt;&gt;"",入力1!I78,"")</f>
        <v/>
      </c>
      <c r="J75" s="1561" t="str">
        <f>IF(TRIM(入力1!J78)&lt;&gt;"",入力1!J78,"")</f>
        <v/>
      </c>
      <c r="K75" s="1561" t="str">
        <f>IF(TRIM(入力1!S78)&lt;&gt;"",入力1!S78,"")</f>
        <v/>
      </c>
      <c r="L75" s="1562" t="e">
        <f>IF(TRIM(入力1!#REF!)&lt;&gt;"",入力1!#REF!,"")</f>
        <v>#REF!</v>
      </c>
      <c r="M75" s="414" t="str">
        <f>IF(TRIM(入力1!K138)&lt;&gt;"",入力1!K138,"")</f>
        <v/>
      </c>
      <c r="N75" s="420">
        <f>IF(TRIM(入力1!L138)&lt;&gt;"",入力1!L138,"")</f>
        <v>6</v>
      </c>
      <c r="O75" s="481">
        <v>1</v>
      </c>
      <c r="P75" s="229" t="str">
        <f>IF(TRIM(入力1!Q138)&lt;&gt;"",MID(入力1!Q138,1,1),"")</f>
        <v/>
      </c>
      <c r="Q75" s="230" t="str">
        <f>IF(TRIM(入力1!Q138)&lt;&gt;"",MID(入力1!Q138,2,1),"")</f>
        <v/>
      </c>
      <c r="R75" s="233"/>
      <c r="S75" s="233"/>
      <c r="T75" s="233"/>
      <c r="U75" s="233"/>
      <c r="V75" s="233"/>
      <c r="W75" s="233"/>
      <c r="X75" s="233"/>
      <c r="Y75" s="233"/>
      <c r="Z75" s="282"/>
      <c r="AA75" s="1546"/>
      <c r="AB75" s="1547"/>
      <c r="AC75" s="1546"/>
      <c r="AD75" s="1547"/>
      <c r="AE75" s="1546"/>
      <c r="AF75" s="1547"/>
      <c r="AG75" s="1546"/>
      <c r="AH75" s="1547"/>
      <c r="AI75" s="1546"/>
      <c r="AJ75" s="1547"/>
      <c r="AK75" s="386"/>
      <c r="AL75" s="1546"/>
      <c r="AM75" s="1548"/>
      <c r="AN75" s="1546"/>
      <c r="AO75" s="1548"/>
      <c r="AP75" s="1546"/>
      <c r="AQ75" s="1548"/>
      <c r="AR75" s="1546"/>
      <c r="AS75" s="1548"/>
      <c r="AT75" s="1546"/>
      <c r="AU75" s="1548"/>
      <c r="AV75" s="782"/>
      <c r="AW75" s="236"/>
      <c r="AX75" s="236"/>
      <c r="AY75" s="236"/>
      <c r="AZ75" s="1549"/>
      <c r="BA75" s="1550"/>
      <c r="BB75" s="236"/>
      <c r="BC75" s="236"/>
      <c r="BD75" s="440">
        <f>入力1!X138</f>
        <v>0</v>
      </c>
      <c r="BE75" s="236"/>
      <c r="BF75" s="236"/>
      <c r="BG75" s="236"/>
      <c r="BH75" s="498">
        <f>入力2!AT136</f>
        <v>0</v>
      </c>
      <c r="BI75" s="766"/>
      <c r="BJ75" s="874">
        <f>入力1!O138</f>
        <v>0</v>
      </c>
      <c r="BK75" s="867" t="str">
        <f>IF(TRIM($Q75)&lt;&gt;"",IF(TRIM(INDEX(コード表!$D$3:$M$53,INT(CONCATENATE($P75,$Q75)),1))&lt;&gt;"",INDEX(コード表!$D$3:$M$53,INT(CONCATENATE($P75,$Q75)),1),""),"")</f>
        <v/>
      </c>
      <c r="BL75" s="867" t="str">
        <f>IF(TRIM($Q75)&lt;&gt;"",IF(TRIM(INDEX(コード表!$D$3:$M$53,INT(CONCATENATE($P75,$Q75)),2))&lt;&gt;"",INDEX(コード表!$D$3:$M$53,INT(CONCATENATE($P75,$Q75)),2),""),"")</f>
        <v/>
      </c>
      <c r="BM75" s="867" t="str">
        <f>IF(TRIM($Q75)&lt;&gt;"",IF(TRIM(INDEX(コード表!$D$3:$M$53,INT(CONCATENATE($P75,$Q75)),3))&lt;&gt;"",INDEX(コード表!$D$3:$M$53,INT(CONCATENATE($P75,$Q75)),3),""),"")</f>
        <v/>
      </c>
      <c r="BN75" s="867" t="str">
        <f>IF(TRIM($Q75)&lt;&gt;"",IF(TRIM(INDEX(コード表!$D$3:$M$53,INT(CONCATENATE($P75,$Q75)),4))&lt;&gt;"",INDEX(コード表!$D$3:$M$53,INT(CONCATENATE($P75,$Q75)),4),""),"")</f>
        <v/>
      </c>
      <c r="BO75" s="867" t="str">
        <f>IF(TRIM($Q75)&lt;&gt;"",IF(TRIM(INDEX(コード表!$D$3:$M$53,INT(CONCATENATE($P75,$Q75)),5))&lt;&gt;"",INDEX(コード表!$D$3:$M$53,INT(CONCATENATE($P75,$Q75)),5),""),"")</f>
        <v/>
      </c>
      <c r="BP75" s="867" t="str">
        <f>IF(TRIM($Q75)&lt;&gt;"",IF(TRIM(INDEX(コード表!$D$3:$M$53,INT(CONCATENATE($P75,$Q75)),6))&lt;&gt;"",INDEX(コード表!$D$3:$M$53,INT(CONCATENATE($P75,$Q75)),6),""),"")</f>
        <v/>
      </c>
      <c r="BQ75" s="867" t="str">
        <f>IF(TRIM($Q75)&lt;&gt;"",IF(TRIM(INDEX(コード表!$D$3:$M$53,INT(CONCATENATE($P75,$Q75)),7))&lt;&gt;"",INDEX(コード表!$D$3:$M$53,INT(CONCATENATE($P75,$Q75)),7),""),"")</f>
        <v/>
      </c>
      <c r="BR75" s="867" t="str">
        <f>IF(TRIM($Q75)&lt;&gt;"",IF(TRIM(INDEX(コード表!$D$3:$M$53,INT(CONCATENATE($P75,$Q75)),8))&lt;&gt;"",INDEX(コード表!$D$3:$M$53,INT(CONCATENATE($P75,$Q75)),8),""),"")</f>
        <v/>
      </c>
      <c r="BS75" s="867" t="str">
        <f>IF(TRIM($Q75)&lt;&gt;"",IF(TRIM(INDEX(コード表!$D$3:$M$53,INT(CONCATENATE($P75,$Q75)),9))&lt;&gt;"",INDEX(コード表!$D$3:$M$53,INT(CONCATENATE($P75,$Q75)),9),""),"")</f>
        <v/>
      </c>
      <c r="BT75" s="867" t="str">
        <f>IF(TRIM($Q75)&lt;&gt;"",IF(TRIM(INDEX(コード表!$D$3:$M$53,INT(CONCATENATE($P75,$Q75)),10))&lt;&gt;"",INDEX(コード表!$D$3:$M$53,INT(CONCATENATE($P75,$Q75)),10),""),"")</f>
        <v/>
      </c>
      <c r="BU75" s="837">
        <f>入力1!O138</f>
        <v>0</v>
      </c>
      <c r="BV75" s="869"/>
      <c r="BW75" s="928"/>
      <c r="BX75" s="868"/>
      <c r="BY75" s="925"/>
      <c r="BZ75" s="837"/>
      <c r="CA75" s="837"/>
      <c r="CB75" s="837" t="str">
        <f t="shared" si="0"/>
        <v/>
      </c>
      <c r="CC75" s="926" t="str">
        <f t="shared" si="1"/>
        <v/>
      </c>
      <c r="CD75" s="837" t="e">
        <f>SUBSTITUTE(SUBSTITUTE(VLOOKUP(CB75,コード表!$BO$2:$BP$52,2,FALSE),"（",""),"）","")</f>
        <v>#N/A</v>
      </c>
      <c r="CE75" s="837"/>
      <c r="CF75" s="837"/>
      <c r="CG75" s="837"/>
      <c r="CH75" s="837"/>
      <c r="CI75" s="837"/>
      <c r="CJ75" s="837"/>
      <c r="CK75" s="837"/>
      <c r="CL75" s="837"/>
      <c r="CM75" s="837"/>
      <c r="CN75" s="837"/>
      <c r="CO75" s="837"/>
      <c r="CP75" s="837"/>
      <c r="CQ75" s="837"/>
      <c r="CR75" s="837"/>
      <c r="CS75" s="837"/>
      <c r="CT75" s="837"/>
      <c r="CU75" s="837"/>
      <c r="CV75" s="837"/>
      <c r="CW75" s="837"/>
      <c r="CX75" s="837"/>
      <c r="CY75" s="837"/>
      <c r="CZ75" s="837"/>
      <c r="DA75" s="837"/>
      <c r="DB75" s="837"/>
      <c r="DC75" s="837"/>
      <c r="DD75" s="837"/>
      <c r="DE75" s="837"/>
      <c r="DF75" s="837"/>
      <c r="DG75" s="837"/>
      <c r="DH75" s="837"/>
      <c r="DI75" s="837" t="str">
        <f>IF(入力1!Q98="","",入力1!Q98)</f>
        <v/>
      </c>
      <c r="DJ75" s="837"/>
      <c r="DK75" s="837"/>
      <c r="DL75" s="837"/>
      <c r="DM75" s="837"/>
      <c r="DN75" s="837"/>
      <c r="DO75" s="837"/>
      <c r="DP75" s="837"/>
      <c r="DQ75" s="837"/>
      <c r="DR75" s="837"/>
      <c r="DS75" s="837"/>
      <c r="DT75" s="837"/>
      <c r="DU75" s="837"/>
      <c r="DV75" s="837"/>
      <c r="DW75" s="837"/>
      <c r="DX75" s="837"/>
      <c r="DY75" s="837"/>
      <c r="DZ75" s="837"/>
      <c r="EA75" s="837"/>
      <c r="EB75" s="837"/>
      <c r="EC75" s="837"/>
      <c r="ED75" s="837"/>
      <c r="EE75" s="837"/>
      <c r="EF75" s="837"/>
      <c r="EG75" s="837"/>
      <c r="EH75" s="837"/>
      <c r="EI75" s="837"/>
      <c r="EJ75" s="837"/>
      <c r="EK75" s="837"/>
      <c r="EL75" s="837"/>
      <c r="EM75" s="837"/>
      <c r="EN75" s="837"/>
      <c r="EO75" s="837"/>
      <c r="EP75" s="837"/>
      <c r="EQ75" s="837"/>
      <c r="ER75" s="837"/>
      <c r="ES75" s="837"/>
      <c r="ET75" s="837"/>
      <c r="EU75" s="488"/>
      <c r="EV75" s="488"/>
      <c r="EW75" s="488"/>
      <c r="EX75" s="488"/>
    </row>
    <row r="76" spans="1:154" s="19" customFormat="1" ht="30" customHeight="1">
      <c r="A76" s="189" t="str">
        <f>IF(TRIM(入力1!A140)&lt;&gt;"",入力1!A140,"")</f>
        <v/>
      </c>
      <c r="B76" s="411">
        <f>IF(TRIM(入力1!B140)&lt;&gt;"",入力1!B140,"")</f>
        <v>6</v>
      </c>
      <c r="C76" s="477">
        <v>2</v>
      </c>
      <c r="D76" s="1541" t="str">
        <f>IF(TRIM(入力1!D140)&lt;&gt;"",入力1!D140,"")</f>
        <v/>
      </c>
      <c r="E76" s="1542" t="str">
        <f>IF(TRIM(入力1!E80)&lt;&gt;"",入力1!E80,"")</f>
        <v/>
      </c>
      <c r="F76" s="1542" t="str">
        <f>IF(TRIM(入力1!F80)&lt;&gt;"",入力1!F80,"")</f>
        <v/>
      </c>
      <c r="G76" s="1542" t="str">
        <f>IF(TRIM(入力1!G80)&lt;&gt;"",入力1!G80,"")</f>
        <v/>
      </c>
      <c r="H76" s="1542" t="str">
        <f>IF(TRIM(入力1!H80)&lt;&gt;"",入力1!H80,"")</f>
        <v/>
      </c>
      <c r="I76" s="1542" t="str">
        <f>IF(TRIM(入力1!I80)&lt;&gt;"",入力1!I80,"")</f>
        <v/>
      </c>
      <c r="J76" s="1542" t="str">
        <f>IF(TRIM(入力1!J80)&lt;&gt;"",入力1!J80,"")</f>
        <v/>
      </c>
      <c r="K76" s="1542" t="str">
        <f>IF(TRIM(入力1!S80)&lt;&gt;"",入力1!S80,"")</f>
        <v/>
      </c>
      <c r="L76" s="1543" t="e">
        <f>IF(TRIM(入力1!#REF!)&lt;&gt;"",入力1!#REF!,"")</f>
        <v>#REF!</v>
      </c>
      <c r="M76" s="478" t="str">
        <f>IF(TRIM(入力1!K140)&lt;&gt;"",入力1!K140,"")</f>
        <v/>
      </c>
      <c r="N76" s="479">
        <f>IF(TRIM(入力1!L140)&lt;&gt;"",入力1!L140,"")</f>
        <v>6</v>
      </c>
      <c r="O76" s="417">
        <v>2</v>
      </c>
      <c r="P76" s="228" t="str">
        <f>IF(TRIM(入力1!Q140)&lt;&gt;"",MID(入力1!Q140,1,1),"")</f>
        <v/>
      </c>
      <c r="Q76" s="190" t="str">
        <f>IF(TRIM(入力1!Q140)&lt;&gt;"",MID(入力1!Q140,2,1),"")</f>
        <v/>
      </c>
      <c r="R76" s="232"/>
      <c r="S76" s="232"/>
      <c r="T76" s="232"/>
      <c r="U76" s="232"/>
      <c r="V76" s="232"/>
      <c r="W76" s="232"/>
      <c r="X76" s="232"/>
      <c r="Y76" s="232"/>
      <c r="Z76" s="281"/>
      <c r="AA76" s="1594"/>
      <c r="AB76" s="1596"/>
      <c r="AC76" s="1594"/>
      <c r="AD76" s="1596"/>
      <c r="AE76" s="1594"/>
      <c r="AF76" s="1596"/>
      <c r="AG76" s="1594"/>
      <c r="AH76" s="1596"/>
      <c r="AI76" s="1594"/>
      <c r="AJ76" s="1596"/>
      <c r="AK76" s="385"/>
      <c r="AL76" s="1594"/>
      <c r="AM76" s="1595"/>
      <c r="AN76" s="1594"/>
      <c r="AO76" s="1595"/>
      <c r="AP76" s="1594"/>
      <c r="AQ76" s="1595"/>
      <c r="AR76" s="1594"/>
      <c r="AS76" s="1595"/>
      <c r="AT76" s="1594"/>
      <c r="AU76" s="1595"/>
      <c r="AV76" s="336"/>
      <c r="AW76" s="235"/>
      <c r="AX76" s="235"/>
      <c r="AY76" s="235"/>
      <c r="AZ76" s="1607"/>
      <c r="BA76" s="1608"/>
      <c r="BB76" s="235"/>
      <c r="BC76" s="235"/>
      <c r="BD76" s="480">
        <f>入力1!X140</f>
        <v>0</v>
      </c>
      <c r="BE76" s="235"/>
      <c r="BF76" s="235"/>
      <c r="BG76" s="235"/>
      <c r="BH76" s="497">
        <f>入力2!AT138</f>
        <v>0</v>
      </c>
      <c r="BI76" s="765"/>
      <c r="BJ76" s="874">
        <f>入力1!O140</f>
        <v>0</v>
      </c>
      <c r="BK76" s="867" t="str">
        <f>IF(TRIM($Q76)&lt;&gt;"",IF(TRIM(INDEX(コード表!$D$3:$M$53,INT(CONCATENATE($P76,$Q76)),1))&lt;&gt;"",INDEX(コード表!$D$3:$M$53,INT(CONCATENATE($P76,$Q76)),1),""),"")</f>
        <v/>
      </c>
      <c r="BL76" s="867" t="str">
        <f>IF(TRIM($Q76)&lt;&gt;"",IF(TRIM(INDEX(コード表!$D$3:$M$53,INT(CONCATENATE($P76,$Q76)),2))&lt;&gt;"",INDEX(コード表!$D$3:$M$53,INT(CONCATENATE($P76,$Q76)),2),""),"")</f>
        <v/>
      </c>
      <c r="BM76" s="867" t="str">
        <f>IF(TRIM($Q76)&lt;&gt;"",IF(TRIM(INDEX(コード表!$D$3:$M$53,INT(CONCATENATE($P76,$Q76)),3))&lt;&gt;"",INDEX(コード表!$D$3:$M$53,INT(CONCATENATE($P76,$Q76)),3),""),"")</f>
        <v/>
      </c>
      <c r="BN76" s="867" t="str">
        <f>IF(TRIM($Q76)&lt;&gt;"",IF(TRIM(INDEX(コード表!$D$3:$M$53,INT(CONCATENATE($P76,$Q76)),4))&lt;&gt;"",INDEX(コード表!$D$3:$M$53,INT(CONCATENATE($P76,$Q76)),4),""),"")</f>
        <v/>
      </c>
      <c r="BO76" s="867" t="str">
        <f>IF(TRIM($Q76)&lt;&gt;"",IF(TRIM(INDEX(コード表!$D$3:$M$53,INT(CONCATENATE($P76,$Q76)),5))&lt;&gt;"",INDEX(コード表!$D$3:$M$53,INT(CONCATENATE($P76,$Q76)),5),""),"")</f>
        <v/>
      </c>
      <c r="BP76" s="867" t="str">
        <f>IF(TRIM($Q76)&lt;&gt;"",IF(TRIM(INDEX(コード表!$D$3:$M$53,INT(CONCATENATE($P76,$Q76)),6))&lt;&gt;"",INDEX(コード表!$D$3:$M$53,INT(CONCATENATE($P76,$Q76)),6),""),"")</f>
        <v/>
      </c>
      <c r="BQ76" s="867" t="str">
        <f>IF(TRIM($Q76)&lt;&gt;"",IF(TRIM(INDEX(コード表!$D$3:$M$53,INT(CONCATENATE($P76,$Q76)),7))&lt;&gt;"",INDEX(コード表!$D$3:$M$53,INT(CONCATENATE($P76,$Q76)),7),""),"")</f>
        <v/>
      </c>
      <c r="BR76" s="867" t="str">
        <f>IF(TRIM($Q76)&lt;&gt;"",IF(TRIM(INDEX(コード表!$D$3:$M$53,INT(CONCATENATE($P76,$Q76)),8))&lt;&gt;"",INDEX(コード表!$D$3:$M$53,INT(CONCATENATE($P76,$Q76)),8),""),"")</f>
        <v/>
      </c>
      <c r="BS76" s="867" t="str">
        <f>IF(TRIM($Q76)&lt;&gt;"",IF(TRIM(INDEX(コード表!$D$3:$M$53,INT(CONCATENATE($P76,$Q76)),9))&lt;&gt;"",INDEX(コード表!$D$3:$M$53,INT(CONCATENATE($P76,$Q76)),9),""),"")</f>
        <v/>
      </c>
      <c r="BT76" s="867" t="str">
        <f>IF(TRIM($Q76)&lt;&gt;"",IF(TRIM(INDEX(コード表!$D$3:$M$53,INT(CONCATENATE($P76,$Q76)),10))&lt;&gt;"",INDEX(コード表!$D$3:$M$53,INT(CONCATENATE($P76,$Q76)),10),""),"")</f>
        <v/>
      </c>
      <c r="BU76" s="837">
        <f>入力1!O140</f>
        <v>0</v>
      </c>
      <c r="BV76" s="869"/>
      <c r="BW76" s="928"/>
      <c r="BX76" s="929"/>
      <c r="BY76" s="925"/>
      <c r="BZ76" s="837"/>
      <c r="CA76" s="837"/>
      <c r="CB76" s="837" t="str">
        <f t="shared" si="0"/>
        <v/>
      </c>
      <c r="CC76" s="926" t="str">
        <f t="shared" si="1"/>
        <v/>
      </c>
      <c r="CD76" s="837" t="e">
        <f>SUBSTITUTE(SUBSTITUTE(VLOOKUP(CB76,コード表!$BO$2:$BP$52,2,FALSE),"（",""),"）","")</f>
        <v>#N/A</v>
      </c>
      <c r="CE76" s="837"/>
      <c r="CF76" s="837"/>
      <c r="CG76" s="837"/>
      <c r="CH76" s="837"/>
      <c r="CI76" s="837"/>
      <c r="CJ76" s="837"/>
      <c r="CK76" s="837"/>
      <c r="CL76" s="837"/>
      <c r="CM76" s="837"/>
      <c r="CN76" s="837"/>
      <c r="CO76" s="837"/>
      <c r="CP76" s="837"/>
      <c r="CQ76" s="837"/>
      <c r="CR76" s="837"/>
      <c r="CS76" s="837"/>
      <c r="CT76" s="837"/>
      <c r="CU76" s="837"/>
      <c r="CV76" s="837"/>
      <c r="CW76" s="837"/>
      <c r="CX76" s="837"/>
      <c r="CY76" s="837"/>
      <c r="CZ76" s="837"/>
      <c r="DA76" s="837"/>
      <c r="DB76" s="837"/>
      <c r="DC76" s="837"/>
      <c r="DD76" s="837"/>
      <c r="DE76" s="837"/>
      <c r="DF76" s="837"/>
      <c r="DG76" s="837"/>
      <c r="DH76" s="837"/>
      <c r="DI76" s="837" t="str">
        <f>IF(入力1!Q100="","",入力1!Q100)</f>
        <v/>
      </c>
      <c r="DJ76" s="837"/>
      <c r="DK76" s="837"/>
      <c r="DL76" s="837"/>
      <c r="DM76" s="837"/>
      <c r="DN76" s="837"/>
      <c r="DO76" s="837"/>
      <c r="DP76" s="837"/>
      <c r="DQ76" s="837"/>
      <c r="DR76" s="837"/>
      <c r="DS76" s="837"/>
      <c r="DT76" s="837"/>
      <c r="DU76" s="837"/>
      <c r="DV76" s="837"/>
      <c r="DW76" s="837"/>
      <c r="DX76" s="837"/>
      <c r="DY76" s="837"/>
      <c r="DZ76" s="837"/>
      <c r="EA76" s="837"/>
      <c r="EB76" s="837"/>
      <c r="EC76" s="837"/>
      <c r="ED76" s="837"/>
      <c r="EE76" s="837"/>
      <c r="EF76" s="837"/>
      <c r="EG76" s="837"/>
      <c r="EH76" s="837"/>
      <c r="EI76" s="837"/>
      <c r="EJ76" s="837"/>
      <c r="EK76" s="837"/>
      <c r="EL76" s="837"/>
      <c r="EM76" s="837"/>
      <c r="EN76" s="837"/>
      <c r="EO76" s="837"/>
      <c r="EP76" s="837"/>
      <c r="EQ76" s="837"/>
      <c r="ER76" s="837"/>
      <c r="ES76" s="837"/>
      <c r="ET76" s="837"/>
      <c r="EU76" s="488"/>
      <c r="EV76" s="488"/>
      <c r="EW76" s="488"/>
      <c r="EX76" s="488"/>
    </row>
    <row r="77" spans="1:154" s="19" customFormat="1" ht="30" customHeight="1">
      <c r="A77" s="189" t="str">
        <f>IF(TRIM(入力1!A142)&lt;&gt;"",入力1!A142,"")</f>
        <v/>
      </c>
      <c r="B77" s="411">
        <f>IF(TRIM(入力1!B142)&lt;&gt;"",入力1!B142,"")</f>
        <v>6</v>
      </c>
      <c r="C77" s="222">
        <v>3</v>
      </c>
      <c r="D77" s="1541" t="str">
        <f>IF(TRIM(入力1!D142)&lt;&gt;"",入力1!D142,"")</f>
        <v/>
      </c>
      <c r="E77" s="1542" t="str">
        <f>IF(TRIM(入力1!E82)&lt;&gt;"",入力1!E82,"")</f>
        <v/>
      </c>
      <c r="F77" s="1542" t="str">
        <f>IF(TRIM(入力1!F82)&lt;&gt;"",入力1!F82,"")</f>
        <v/>
      </c>
      <c r="G77" s="1542" t="str">
        <f>IF(TRIM(入力1!G82)&lt;&gt;"",入力1!G82,"")</f>
        <v/>
      </c>
      <c r="H77" s="1542" t="str">
        <f>IF(TRIM(入力1!H82)&lt;&gt;"",入力1!H82,"")</f>
        <v/>
      </c>
      <c r="I77" s="1542" t="str">
        <f>IF(TRIM(入力1!I82)&lt;&gt;"",入力1!I82,"")</f>
        <v/>
      </c>
      <c r="J77" s="1542" t="str">
        <f>IF(TRIM(入力1!J82)&lt;&gt;"",入力1!J82,"")</f>
        <v/>
      </c>
      <c r="K77" s="1542" t="str">
        <f>IF(TRIM(入力1!S82)&lt;&gt;"",入力1!S82,"")</f>
        <v/>
      </c>
      <c r="L77" s="1543" t="e">
        <f>IF(TRIM(入力1!#REF!)&lt;&gt;"",入力1!#REF!,"")</f>
        <v>#REF!</v>
      </c>
      <c r="M77" s="414" t="str">
        <f>IF(TRIM(入力1!K142)&lt;&gt;"",入力1!K142,"")</f>
        <v/>
      </c>
      <c r="N77" s="420">
        <f>IF(TRIM(入力1!L142)&lt;&gt;"",入力1!L142,"")</f>
        <v>6</v>
      </c>
      <c r="O77" s="417">
        <v>3</v>
      </c>
      <c r="P77" s="228" t="str">
        <f>IF(TRIM(入力1!Q142)&lt;&gt;"",MID(入力1!Q142,1,1),"")</f>
        <v/>
      </c>
      <c r="Q77" s="190" t="str">
        <f>IF(TRIM(入力1!Q142)&lt;&gt;"",MID(入力1!Q142,2,1),"")</f>
        <v/>
      </c>
      <c r="R77" s="232"/>
      <c r="S77" s="232"/>
      <c r="T77" s="232"/>
      <c r="U77" s="232"/>
      <c r="V77" s="232"/>
      <c r="W77" s="232"/>
      <c r="X77" s="232"/>
      <c r="Y77" s="232"/>
      <c r="Z77" s="281"/>
      <c r="AA77" s="1546"/>
      <c r="AB77" s="1547"/>
      <c r="AC77" s="1546"/>
      <c r="AD77" s="1547"/>
      <c r="AE77" s="1546"/>
      <c r="AF77" s="1547"/>
      <c r="AG77" s="1546"/>
      <c r="AH77" s="1547"/>
      <c r="AI77" s="1546"/>
      <c r="AJ77" s="1547"/>
      <c r="AK77" s="386"/>
      <c r="AL77" s="1546"/>
      <c r="AM77" s="1548"/>
      <c r="AN77" s="1546"/>
      <c r="AO77" s="1548"/>
      <c r="AP77" s="1546"/>
      <c r="AQ77" s="1548"/>
      <c r="AR77" s="1546"/>
      <c r="AS77" s="1548"/>
      <c r="AT77" s="1546"/>
      <c r="AU77" s="1548"/>
      <c r="AV77" s="336"/>
      <c r="AW77" s="236"/>
      <c r="AX77" s="236"/>
      <c r="AY77" s="236"/>
      <c r="AZ77" s="1549"/>
      <c r="BA77" s="1550"/>
      <c r="BB77" s="236"/>
      <c r="BC77" s="236"/>
      <c r="BD77" s="440">
        <f>入力1!X142</f>
        <v>0</v>
      </c>
      <c r="BE77" s="236"/>
      <c r="BF77" s="236"/>
      <c r="BG77" s="236"/>
      <c r="BH77" s="497">
        <f>入力2!AT140</f>
        <v>0</v>
      </c>
      <c r="BI77" s="765"/>
      <c r="BJ77" s="874">
        <f>入力1!O142</f>
        <v>0</v>
      </c>
      <c r="BK77" s="867" t="str">
        <f>IF(TRIM($Q77)&lt;&gt;"",IF(TRIM(INDEX(コード表!$D$3:$M$53,INT(CONCATENATE($P77,$Q77)),1))&lt;&gt;"",INDEX(コード表!$D$3:$M$53,INT(CONCATENATE($P77,$Q77)),1),""),"")</f>
        <v/>
      </c>
      <c r="BL77" s="867" t="str">
        <f>IF(TRIM($Q77)&lt;&gt;"",IF(TRIM(INDEX(コード表!$D$3:$M$53,INT(CONCATENATE($P77,$Q77)),2))&lt;&gt;"",INDEX(コード表!$D$3:$M$53,INT(CONCATENATE($P77,$Q77)),2),""),"")</f>
        <v/>
      </c>
      <c r="BM77" s="867" t="str">
        <f>IF(TRIM($Q77)&lt;&gt;"",IF(TRIM(INDEX(コード表!$D$3:$M$53,INT(CONCATENATE($P77,$Q77)),3))&lt;&gt;"",INDEX(コード表!$D$3:$M$53,INT(CONCATENATE($P77,$Q77)),3),""),"")</f>
        <v/>
      </c>
      <c r="BN77" s="867" t="str">
        <f>IF(TRIM($Q77)&lt;&gt;"",IF(TRIM(INDEX(コード表!$D$3:$M$53,INT(CONCATENATE($P77,$Q77)),4))&lt;&gt;"",INDEX(コード表!$D$3:$M$53,INT(CONCATENATE($P77,$Q77)),4),""),"")</f>
        <v/>
      </c>
      <c r="BO77" s="867" t="str">
        <f>IF(TRIM($Q77)&lt;&gt;"",IF(TRIM(INDEX(コード表!$D$3:$M$53,INT(CONCATENATE($P77,$Q77)),5))&lt;&gt;"",INDEX(コード表!$D$3:$M$53,INT(CONCATENATE($P77,$Q77)),5),""),"")</f>
        <v/>
      </c>
      <c r="BP77" s="867" t="str">
        <f>IF(TRIM($Q77)&lt;&gt;"",IF(TRIM(INDEX(コード表!$D$3:$M$53,INT(CONCATENATE($P77,$Q77)),6))&lt;&gt;"",INDEX(コード表!$D$3:$M$53,INT(CONCATENATE($P77,$Q77)),6),""),"")</f>
        <v/>
      </c>
      <c r="BQ77" s="867" t="str">
        <f>IF(TRIM($Q77)&lt;&gt;"",IF(TRIM(INDEX(コード表!$D$3:$M$53,INT(CONCATENATE($P77,$Q77)),7))&lt;&gt;"",INDEX(コード表!$D$3:$M$53,INT(CONCATENATE($P77,$Q77)),7),""),"")</f>
        <v/>
      </c>
      <c r="BR77" s="867" t="str">
        <f>IF(TRIM($Q77)&lt;&gt;"",IF(TRIM(INDEX(コード表!$D$3:$M$53,INT(CONCATENATE($P77,$Q77)),8))&lt;&gt;"",INDEX(コード表!$D$3:$M$53,INT(CONCATENATE($P77,$Q77)),8),""),"")</f>
        <v/>
      </c>
      <c r="BS77" s="867" t="str">
        <f>IF(TRIM($Q77)&lt;&gt;"",IF(TRIM(INDEX(コード表!$D$3:$M$53,INT(CONCATENATE($P77,$Q77)),9))&lt;&gt;"",INDEX(コード表!$D$3:$M$53,INT(CONCATENATE($P77,$Q77)),9),""),"")</f>
        <v/>
      </c>
      <c r="BT77" s="867" t="str">
        <f>IF(TRIM($Q77)&lt;&gt;"",IF(TRIM(INDEX(コード表!$D$3:$M$53,INT(CONCATENATE($P77,$Q77)),10))&lt;&gt;"",INDEX(コード表!$D$3:$M$53,INT(CONCATENATE($P77,$Q77)),10),""),"")</f>
        <v/>
      </c>
      <c r="BU77" s="837">
        <f>入力1!O142</f>
        <v>0</v>
      </c>
      <c r="BV77" s="869"/>
      <c r="BW77" s="928"/>
      <c r="BX77" s="929"/>
      <c r="BY77" s="837"/>
      <c r="BZ77" s="837"/>
      <c r="CA77" s="837"/>
      <c r="CB77" s="837" t="str">
        <f t="shared" si="0"/>
        <v/>
      </c>
      <c r="CC77" s="926" t="str">
        <f t="shared" si="1"/>
        <v/>
      </c>
      <c r="CD77" s="837" t="e">
        <f>SUBSTITUTE(SUBSTITUTE(VLOOKUP(CB77,コード表!$BO$2:$BP$52,2,FALSE),"（",""),"）","")</f>
        <v>#N/A</v>
      </c>
      <c r="CE77" s="837"/>
      <c r="CF77" s="837"/>
      <c r="CG77" s="837"/>
      <c r="CH77" s="837"/>
      <c r="CI77" s="837"/>
      <c r="CJ77" s="837"/>
      <c r="CK77" s="837"/>
      <c r="CL77" s="837"/>
      <c r="CM77" s="837"/>
      <c r="CN77" s="837"/>
      <c r="CO77" s="837"/>
      <c r="CP77" s="837"/>
      <c r="CQ77" s="837"/>
      <c r="CR77" s="837"/>
      <c r="CS77" s="837"/>
      <c r="CT77" s="837"/>
      <c r="CU77" s="837"/>
      <c r="CV77" s="837"/>
      <c r="CW77" s="837"/>
      <c r="CX77" s="837"/>
      <c r="CY77" s="837"/>
      <c r="CZ77" s="837"/>
      <c r="DA77" s="837"/>
      <c r="DB77" s="837"/>
      <c r="DC77" s="837"/>
      <c r="DD77" s="837"/>
      <c r="DE77" s="837"/>
      <c r="DF77" s="837"/>
      <c r="DG77" s="837"/>
      <c r="DH77" s="837"/>
      <c r="DI77" s="837" t="str">
        <f>IF(入力1!Q102="","",入力1!Q102)</f>
        <v/>
      </c>
      <c r="DJ77" s="837"/>
      <c r="DK77" s="837"/>
      <c r="DL77" s="837"/>
      <c r="DM77" s="837"/>
      <c r="DN77" s="837"/>
      <c r="DO77" s="837"/>
      <c r="DP77" s="837"/>
      <c r="DQ77" s="837"/>
      <c r="DR77" s="837"/>
      <c r="DS77" s="837"/>
      <c r="DT77" s="837"/>
      <c r="DU77" s="837"/>
      <c r="DV77" s="837"/>
      <c r="DW77" s="837"/>
      <c r="DX77" s="837"/>
      <c r="DY77" s="837"/>
      <c r="DZ77" s="837"/>
      <c r="EA77" s="837"/>
      <c r="EB77" s="837"/>
      <c r="EC77" s="837"/>
      <c r="ED77" s="837"/>
      <c r="EE77" s="837"/>
      <c r="EF77" s="837"/>
      <c r="EG77" s="837"/>
      <c r="EH77" s="837"/>
      <c r="EI77" s="837"/>
      <c r="EJ77" s="837"/>
      <c r="EK77" s="837"/>
      <c r="EL77" s="837"/>
      <c r="EM77" s="837"/>
      <c r="EN77" s="837"/>
      <c r="EO77" s="837"/>
      <c r="EP77" s="837"/>
      <c r="EQ77" s="837"/>
      <c r="ER77" s="837"/>
      <c r="ES77" s="837"/>
      <c r="ET77" s="837"/>
      <c r="EU77" s="488"/>
      <c r="EV77" s="488"/>
      <c r="EW77" s="488"/>
      <c r="EX77" s="488"/>
    </row>
    <row r="78" spans="1:154" s="191" customFormat="1" ht="30" customHeight="1">
      <c r="A78" s="189" t="str">
        <f>IF(TRIM(入力1!A144)&lt;&gt;"",入力1!A144,"")</f>
        <v/>
      </c>
      <c r="B78" s="411">
        <f>IF(TRIM(入力1!B144)&lt;&gt;"",入力1!B144,"")</f>
        <v>6</v>
      </c>
      <c r="C78" s="477">
        <v>4</v>
      </c>
      <c r="D78" s="1541" t="str">
        <f>IF(TRIM(入力1!D144)&lt;&gt;"",入力1!D144,"")</f>
        <v/>
      </c>
      <c r="E78" s="1542" t="str">
        <f>IF(TRIM(入力1!E84)&lt;&gt;"",入力1!E84,"")</f>
        <v/>
      </c>
      <c r="F78" s="1542" t="str">
        <f>IF(TRIM(入力1!F84)&lt;&gt;"",入力1!F84,"")</f>
        <v/>
      </c>
      <c r="G78" s="1542" t="str">
        <f>IF(TRIM(入力1!G84)&lt;&gt;"",入力1!G84,"")</f>
        <v/>
      </c>
      <c r="H78" s="1542" t="str">
        <f>IF(TRIM(入力1!H84)&lt;&gt;"",入力1!H84,"")</f>
        <v/>
      </c>
      <c r="I78" s="1542" t="str">
        <f>IF(TRIM(入力1!I84)&lt;&gt;"",入力1!I84,"")</f>
        <v/>
      </c>
      <c r="J78" s="1542" t="str">
        <f>IF(TRIM(入力1!J84)&lt;&gt;"",入力1!J84,"")</f>
        <v/>
      </c>
      <c r="K78" s="1542" t="str">
        <f>IF(TRIM(入力1!S84)&lt;&gt;"",入力1!S84,"")</f>
        <v/>
      </c>
      <c r="L78" s="1543" t="e">
        <f>IF(TRIM(入力1!#REF!)&lt;&gt;"",入力1!#REF!,"")</f>
        <v>#REF!</v>
      </c>
      <c r="M78" s="414" t="str">
        <f>IF(TRIM(入力1!K144)&lt;&gt;"",入力1!K144,"")</f>
        <v/>
      </c>
      <c r="N78" s="420">
        <f>IF(TRIM(入力1!L144)&lt;&gt;"",入力1!L144,"")</f>
        <v>6</v>
      </c>
      <c r="O78" s="417">
        <v>4</v>
      </c>
      <c r="P78" s="228" t="str">
        <f>IF(TRIM(入力1!Q144)&lt;&gt;"",MID(入力1!Q144,1,1),"")</f>
        <v/>
      </c>
      <c r="Q78" s="190" t="str">
        <f>IF(TRIM(入力1!Q144)&lt;&gt;"",MID(入力1!Q144,2,1),"")</f>
        <v/>
      </c>
      <c r="R78" s="232"/>
      <c r="S78" s="232"/>
      <c r="T78" s="232"/>
      <c r="U78" s="232"/>
      <c r="V78" s="232"/>
      <c r="W78" s="232"/>
      <c r="X78" s="232"/>
      <c r="Y78" s="232"/>
      <c r="Z78" s="281"/>
      <c r="AA78" s="1546"/>
      <c r="AB78" s="1547"/>
      <c r="AC78" s="1546"/>
      <c r="AD78" s="1547"/>
      <c r="AE78" s="1546"/>
      <c r="AF78" s="1547"/>
      <c r="AG78" s="1546"/>
      <c r="AH78" s="1547"/>
      <c r="AI78" s="1546"/>
      <c r="AJ78" s="1547"/>
      <c r="AK78" s="386"/>
      <c r="AL78" s="1546"/>
      <c r="AM78" s="1548"/>
      <c r="AN78" s="1546"/>
      <c r="AO78" s="1548"/>
      <c r="AP78" s="1546"/>
      <c r="AQ78" s="1548"/>
      <c r="AR78" s="1546"/>
      <c r="AS78" s="1548"/>
      <c r="AT78" s="1546"/>
      <c r="AU78" s="1548"/>
      <c r="AV78" s="336"/>
      <c r="AW78" s="236"/>
      <c r="AX78" s="236"/>
      <c r="AY78" s="236"/>
      <c r="AZ78" s="1549"/>
      <c r="BA78" s="1550"/>
      <c r="BB78" s="236"/>
      <c r="BC78" s="236"/>
      <c r="BD78" s="440">
        <f>入力1!X144</f>
        <v>0</v>
      </c>
      <c r="BE78" s="236"/>
      <c r="BF78" s="236"/>
      <c r="BG78" s="236"/>
      <c r="BH78" s="497">
        <f>入力2!AT142</f>
        <v>0</v>
      </c>
      <c r="BI78" s="765"/>
      <c r="BJ78" s="874">
        <f>入力1!O144</f>
        <v>0</v>
      </c>
      <c r="BK78" s="867" t="str">
        <f>IF(TRIM($Q78)&lt;&gt;"",IF(TRIM(INDEX(コード表!$D$3:$M$53,INT(CONCATENATE($P78,$Q78)),1))&lt;&gt;"",INDEX(コード表!$D$3:$M$53,INT(CONCATENATE($P78,$Q78)),1),""),"")</f>
        <v/>
      </c>
      <c r="BL78" s="867" t="str">
        <f>IF(TRIM($Q78)&lt;&gt;"",IF(TRIM(INDEX(コード表!$D$3:$M$53,INT(CONCATENATE($P78,$Q78)),2))&lt;&gt;"",INDEX(コード表!$D$3:$M$53,INT(CONCATENATE($P78,$Q78)),2),""),"")</f>
        <v/>
      </c>
      <c r="BM78" s="867" t="str">
        <f>IF(TRIM($Q78)&lt;&gt;"",IF(TRIM(INDEX(コード表!$D$3:$M$53,INT(CONCATENATE($P78,$Q78)),3))&lt;&gt;"",INDEX(コード表!$D$3:$M$53,INT(CONCATENATE($P78,$Q78)),3),""),"")</f>
        <v/>
      </c>
      <c r="BN78" s="867" t="str">
        <f>IF(TRIM($Q78)&lt;&gt;"",IF(TRIM(INDEX(コード表!$D$3:$M$53,INT(CONCATENATE($P78,$Q78)),4))&lt;&gt;"",INDEX(コード表!$D$3:$M$53,INT(CONCATENATE($P78,$Q78)),4),""),"")</f>
        <v/>
      </c>
      <c r="BO78" s="867" t="str">
        <f>IF(TRIM($Q78)&lt;&gt;"",IF(TRIM(INDEX(コード表!$D$3:$M$53,INT(CONCATENATE($P78,$Q78)),5))&lt;&gt;"",INDEX(コード表!$D$3:$M$53,INT(CONCATENATE($P78,$Q78)),5),""),"")</f>
        <v/>
      </c>
      <c r="BP78" s="867" t="str">
        <f>IF(TRIM($Q78)&lt;&gt;"",IF(TRIM(INDEX(コード表!$D$3:$M$53,INT(CONCATENATE($P78,$Q78)),6))&lt;&gt;"",INDEX(コード表!$D$3:$M$53,INT(CONCATENATE($P78,$Q78)),6),""),"")</f>
        <v/>
      </c>
      <c r="BQ78" s="867" t="str">
        <f>IF(TRIM($Q78)&lt;&gt;"",IF(TRIM(INDEX(コード表!$D$3:$M$53,INT(CONCATENATE($P78,$Q78)),7))&lt;&gt;"",INDEX(コード表!$D$3:$M$53,INT(CONCATENATE($P78,$Q78)),7),""),"")</f>
        <v/>
      </c>
      <c r="BR78" s="867" t="str">
        <f>IF(TRIM($Q78)&lt;&gt;"",IF(TRIM(INDEX(コード表!$D$3:$M$53,INT(CONCATENATE($P78,$Q78)),8))&lt;&gt;"",INDEX(コード表!$D$3:$M$53,INT(CONCATENATE($P78,$Q78)),8),""),"")</f>
        <v/>
      </c>
      <c r="BS78" s="867" t="str">
        <f>IF(TRIM($Q78)&lt;&gt;"",IF(TRIM(INDEX(コード表!$D$3:$M$53,INT(CONCATENATE($P78,$Q78)),9))&lt;&gt;"",INDEX(コード表!$D$3:$M$53,INT(CONCATENATE($P78,$Q78)),9),""),"")</f>
        <v/>
      </c>
      <c r="BT78" s="867" t="str">
        <f>IF(TRIM($Q78)&lt;&gt;"",IF(TRIM(INDEX(コード表!$D$3:$M$53,INT(CONCATENATE($P78,$Q78)),10))&lt;&gt;"",INDEX(コード表!$D$3:$M$53,INT(CONCATENATE($P78,$Q78)),10),""),"")</f>
        <v/>
      </c>
      <c r="BU78" s="837">
        <f>入力1!O144</f>
        <v>0</v>
      </c>
      <c r="BV78" s="869"/>
      <c r="BW78" s="930"/>
      <c r="BX78" s="875"/>
      <c r="BY78" s="841"/>
      <c r="BZ78" s="837"/>
      <c r="CA78" s="841"/>
      <c r="CB78" s="837" t="str">
        <f t="shared" si="0"/>
        <v/>
      </c>
      <c r="CC78" s="926" t="str">
        <f t="shared" si="1"/>
        <v/>
      </c>
      <c r="CD78" s="837" t="e">
        <f>SUBSTITUTE(SUBSTITUTE(VLOOKUP(CB78,コード表!$BO$2:$BP$52,2,FALSE),"（",""),"）","")</f>
        <v>#N/A</v>
      </c>
      <c r="CE78" s="841"/>
      <c r="CF78" s="841"/>
      <c r="CG78" s="841"/>
      <c r="CH78" s="841"/>
      <c r="CI78" s="841"/>
      <c r="CJ78" s="841"/>
      <c r="CK78" s="841"/>
      <c r="CL78" s="841"/>
      <c r="CM78" s="841"/>
      <c r="CN78" s="841"/>
      <c r="CO78" s="841"/>
      <c r="CP78" s="841"/>
      <c r="CQ78" s="841"/>
      <c r="CR78" s="841"/>
      <c r="CS78" s="841"/>
      <c r="CT78" s="841"/>
      <c r="CU78" s="841"/>
      <c r="CV78" s="841"/>
      <c r="CW78" s="841"/>
      <c r="CX78" s="841"/>
      <c r="CY78" s="841"/>
      <c r="CZ78" s="841"/>
      <c r="DA78" s="841"/>
      <c r="DB78" s="841"/>
      <c r="DC78" s="841"/>
      <c r="DD78" s="841"/>
      <c r="DE78" s="841"/>
      <c r="DF78" s="841"/>
      <c r="DG78" s="841"/>
      <c r="DH78" s="841"/>
      <c r="DI78" s="837" t="str">
        <f>IF(入力1!Q104="","",入力1!Q104)</f>
        <v/>
      </c>
      <c r="DJ78" s="841"/>
      <c r="DK78" s="841"/>
      <c r="DL78" s="841"/>
      <c r="DM78" s="841"/>
      <c r="DN78" s="841"/>
      <c r="DO78" s="841"/>
      <c r="DP78" s="841"/>
      <c r="DQ78" s="841"/>
      <c r="DR78" s="841"/>
      <c r="DS78" s="841"/>
      <c r="DT78" s="841"/>
      <c r="DU78" s="841"/>
      <c r="DV78" s="841"/>
      <c r="DW78" s="841"/>
      <c r="DX78" s="841"/>
      <c r="DY78" s="841"/>
      <c r="DZ78" s="841"/>
      <c r="EA78" s="841"/>
      <c r="EB78" s="841"/>
      <c r="EC78" s="841"/>
      <c r="ED78" s="841"/>
      <c r="EE78" s="841"/>
      <c r="EF78" s="841"/>
      <c r="EG78" s="841"/>
      <c r="EH78" s="841"/>
      <c r="EI78" s="841"/>
      <c r="EJ78" s="841"/>
      <c r="EK78" s="841"/>
      <c r="EL78" s="841"/>
      <c r="EM78" s="841"/>
      <c r="EN78" s="841"/>
      <c r="EO78" s="841"/>
      <c r="EP78" s="841"/>
      <c r="EQ78" s="841"/>
      <c r="ER78" s="841"/>
      <c r="ES78" s="841"/>
      <c r="ET78" s="841"/>
      <c r="EU78" s="823"/>
      <c r="EV78" s="823"/>
      <c r="EW78" s="823"/>
      <c r="EX78" s="823"/>
    </row>
    <row r="79" spans="1:154" s="19" customFormat="1" ht="30" customHeight="1">
      <c r="A79" s="189" t="str">
        <f>IF(TRIM(入力1!A146)&lt;&gt;"",入力1!A146,"")</f>
        <v/>
      </c>
      <c r="B79" s="411">
        <f>IF(TRIM(入力1!B146)&lt;&gt;"",入力1!B146,"")</f>
        <v>6</v>
      </c>
      <c r="C79" s="477">
        <v>5</v>
      </c>
      <c r="D79" s="1541" t="str">
        <f>IF(TRIM(入力1!D146)&lt;&gt;"",入力1!D146,"")</f>
        <v/>
      </c>
      <c r="E79" s="1542" t="str">
        <f>IF(TRIM(入力1!E86)&lt;&gt;"",入力1!E86,"")</f>
        <v/>
      </c>
      <c r="F79" s="1542" t="str">
        <f>IF(TRIM(入力1!F86)&lt;&gt;"",入力1!F86,"")</f>
        <v/>
      </c>
      <c r="G79" s="1542" t="str">
        <f>IF(TRIM(入力1!G86)&lt;&gt;"",入力1!G86,"")</f>
        <v/>
      </c>
      <c r="H79" s="1542" t="str">
        <f>IF(TRIM(入力1!H86)&lt;&gt;"",入力1!H86,"")</f>
        <v/>
      </c>
      <c r="I79" s="1542" t="str">
        <f>IF(TRIM(入力1!I86)&lt;&gt;"",入力1!I86,"")</f>
        <v/>
      </c>
      <c r="J79" s="1542" t="str">
        <f>IF(TRIM(入力1!J86)&lt;&gt;"",入力1!J86,"")</f>
        <v/>
      </c>
      <c r="K79" s="1542" t="str">
        <f>IF(TRIM(入力1!S86)&lt;&gt;"",入力1!S86,"")</f>
        <v/>
      </c>
      <c r="L79" s="1543" t="e">
        <f>IF(TRIM(入力1!#REF!)&lt;&gt;"",入力1!#REF!,"")</f>
        <v>#REF!</v>
      </c>
      <c r="M79" s="414" t="str">
        <f>IF(TRIM(入力1!K146)&lt;&gt;"",入力1!K146,"")</f>
        <v/>
      </c>
      <c r="N79" s="420">
        <f>IF(TRIM(入力1!L146)&lt;&gt;"",入力1!L146,"")</f>
        <v>6</v>
      </c>
      <c r="O79" s="417">
        <v>5</v>
      </c>
      <c r="P79" s="228" t="str">
        <f>IF(TRIM(入力1!Q146)&lt;&gt;"",MID(入力1!Q146,1,1),"")</f>
        <v/>
      </c>
      <c r="Q79" s="190" t="str">
        <f>IF(TRIM(入力1!Q146)&lt;&gt;"",MID(入力1!Q146,2,1),"")</f>
        <v/>
      </c>
      <c r="R79" s="232"/>
      <c r="S79" s="232"/>
      <c r="T79" s="232"/>
      <c r="U79" s="232"/>
      <c r="V79" s="232"/>
      <c r="W79" s="232"/>
      <c r="X79" s="232"/>
      <c r="Y79" s="232"/>
      <c r="Z79" s="281"/>
      <c r="AA79" s="1546"/>
      <c r="AB79" s="1547"/>
      <c r="AC79" s="1546"/>
      <c r="AD79" s="1547"/>
      <c r="AE79" s="1546"/>
      <c r="AF79" s="1547"/>
      <c r="AG79" s="1546"/>
      <c r="AH79" s="1547"/>
      <c r="AI79" s="1546"/>
      <c r="AJ79" s="1547"/>
      <c r="AK79" s="386"/>
      <c r="AL79" s="1546"/>
      <c r="AM79" s="1548"/>
      <c r="AN79" s="1546"/>
      <c r="AO79" s="1548"/>
      <c r="AP79" s="1546"/>
      <c r="AQ79" s="1548"/>
      <c r="AR79" s="1546"/>
      <c r="AS79" s="1548"/>
      <c r="AT79" s="1546"/>
      <c r="AU79" s="1548"/>
      <c r="AV79" s="336"/>
      <c r="AW79" s="236"/>
      <c r="AX79" s="236"/>
      <c r="AY79" s="236"/>
      <c r="AZ79" s="1549"/>
      <c r="BA79" s="1550"/>
      <c r="BB79" s="236"/>
      <c r="BC79" s="236"/>
      <c r="BD79" s="440">
        <f>入力1!X146</f>
        <v>0</v>
      </c>
      <c r="BE79" s="236"/>
      <c r="BF79" s="236"/>
      <c r="BG79" s="236"/>
      <c r="BH79" s="497">
        <f>入力2!AT144</f>
        <v>0</v>
      </c>
      <c r="BI79" s="765"/>
      <c r="BJ79" s="874">
        <f>入力1!O146</f>
        <v>0</v>
      </c>
      <c r="BK79" s="867" t="str">
        <f>IF(TRIM($Q79)&lt;&gt;"",IF(TRIM(INDEX(コード表!$D$3:$M$53,INT(CONCATENATE($P79,$Q79)),1))&lt;&gt;"",INDEX(コード表!$D$3:$M$53,INT(CONCATENATE($P79,$Q79)),1),""),"")</f>
        <v/>
      </c>
      <c r="BL79" s="867" t="str">
        <f>IF(TRIM($Q79)&lt;&gt;"",IF(TRIM(INDEX(コード表!$D$3:$M$53,INT(CONCATENATE($P79,$Q79)),2))&lt;&gt;"",INDEX(コード表!$D$3:$M$53,INT(CONCATENATE($P79,$Q79)),2),""),"")</f>
        <v/>
      </c>
      <c r="BM79" s="867" t="str">
        <f>IF(TRIM($Q79)&lt;&gt;"",IF(TRIM(INDEX(コード表!$D$3:$M$53,INT(CONCATENATE($P79,$Q79)),3))&lt;&gt;"",INDEX(コード表!$D$3:$M$53,INT(CONCATENATE($P79,$Q79)),3),""),"")</f>
        <v/>
      </c>
      <c r="BN79" s="867" t="str">
        <f>IF(TRIM($Q79)&lt;&gt;"",IF(TRIM(INDEX(コード表!$D$3:$M$53,INT(CONCATENATE($P79,$Q79)),4))&lt;&gt;"",INDEX(コード表!$D$3:$M$53,INT(CONCATENATE($P79,$Q79)),4),""),"")</f>
        <v/>
      </c>
      <c r="BO79" s="867" t="str">
        <f>IF(TRIM($Q79)&lt;&gt;"",IF(TRIM(INDEX(コード表!$D$3:$M$53,INT(CONCATENATE($P79,$Q79)),5))&lt;&gt;"",INDEX(コード表!$D$3:$M$53,INT(CONCATENATE($P79,$Q79)),5),""),"")</f>
        <v/>
      </c>
      <c r="BP79" s="867" t="str">
        <f>IF(TRIM($Q79)&lt;&gt;"",IF(TRIM(INDEX(コード表!$D$3:$M$53,INT(CONCATENATE($P79,$Q79)),6))&lt;&gt;"",INDEX(コード表!$D$3:$M$53,INT(CONCATENATE($P79,$Q79)),6),""),"")</f>
        <v/>
      </c>
      <c r="BQ79" s="867" t="str">
        <f>IF(TRIM($Q79)&lt;&gt;"",IF(TRIM(INDEX(コード表!$D$3:$M$53,INT(CONCATENATE($P79,$Q79)),7))&lt;&gt;"",INDEX(コード表!$D$3:$M$53,INT(CONCATENATE($P79,$Q79)),7),""),"")</f>
        <v/>
      </c>
      <c r="BR79" s="867" t="str">
        <f>IF(TRIM($Q79)&lt;&gt;"",IF(TRIM(INDEX(コード表!$D$3:$M$53,INT(CONCATENATE($P79,$Q79)),8))&lt;&gt;"",INDEX(コード表!$D$3:$M$53,INT(CONCATENATE($P79,$Q79)),8),""),"")</f>
        <v/>
      </c>
      <c r="BS79" s="867" t="str">
        <f>IF(TRIM($Q79)&lt;&gt;"",IF(TRIM(INDEX(コード表!$D$3:$M$53,INT(CONCATENATE($P79,$Q79)),9))&lt;&gt;"",INDEX(コード表!$D$3:$M$53,INT(CONCATENATE($P79,$Q79)),9),""),"")</f>
        <v/>
      </c>
      <c r="BT79" s="867" t="str">
        <f>IF(TRIM($Q79)&lt;&gt;"",IF(TRIM(INDEX(コード表!$D$3:$M$53,INT(CONCATENATE($P79,$Q79)),10))&lt;&gt;"",INDEX(コード表!$D$3:$M$53,INT(CONCATENATE($P79,$Q79)),10),""),"")</f>
        <v/>
      </c>
      <c r="BU79" s="837">
        <f>入力1!O146</f>
        <v>0</v>
      </c>
      <c r="BV79" s="869"/>
      <c r="BW79" s="930"/>
      <c r="BX79" s="875"/>
      <c r="BY79" s="837"/>
      <c r="BZ79" s="837"/>
      <c r="CA79" s="837"/>
      <c r="CB79" s="837" t="str">
        <f t="shared" si="0"/>
        <v/>
      </c>
      <c r="CC79" s="926" t="str">
        <f t="shared" si="1"/>
        <v/>
      </c>
      <c r="CD79" s="837" t="e">
        <f>SUBSTITUTE(SUBSTITUTE(VLOOKUP(CB79,コード表!$BO$2:$BP$52,2,FALSE),"（",""),"）","")</f>
        <v>#N/A</v>
      </c>
      <c r="CE79" s="837"/>
      <c r="CF79" s="837"/>
      <c r="CG79" s="837"/>
      <c r="CH79" s="837"/>
      <c r="CI79" s="837"/>
      <c r="CJ79" s="837"/>
      <c r="CK79" s="837"/>
      <c r="CL79" s="837"/>
      <c r="CM79" s="837"/>
      <c r="CN79" s="837"/>
      <c r="CO79" s="837"/>
      <c r="CP79" s="837"/>
      <c r="CQ79" s="837"/>
      <c r="CR79" s="837"/>
      <c r="CS79" s="837"/>
      <c r="CT79" s="837"/>
      <c r="CU79" s="837"/>
      <c r="CV79" s="837"/>
      <c r="CW79" s="837"/>
      <c r="CX79" s="837"/>
      <c r="CY79" s="837"/>
      <c r="CZ79" s="837"/>
      <c r="DA79" s="837"/>
      <c r="DB79" s="837"/>
      <c r="DC79" s="837"/>
      <c r="DD79" s="837"/>
      <c r="DE79" s="837"/>
      <c r="DF79" s="837"/>
      <c r="DG79" s="837"/>
      <c r="DH79" s="837"/>
      <c r="DI79" s="837" t="str">
        <f>IF(入力1!Q106="","",入力1!Q106)</f>
        <v/>
      </c>
      <c r="DJ79" s="837"/>
      <c r="DK79" s="837"/>
      <c r="DL79" s="837"/>
      <c r="DM79" s="837"/>
      <c r="DN79" s="837"/>
      <c r="DO79" s="837"/>
      <c r="DP79" s="837"/>
      <c r="DQ79" s="837"/>
      <c r="DR79" s="837"/>
      <c r="DS79" s="837"/>
      <c r="DT79" s="837"/>
      <c r="DU79" s="837"/>
      <c r="DV79" s="837"/>
      <c r="DW79" s="837"/>
      <c r="DX79" s="837"/>
      <c r="DY79" s="837"/>
      <c r="DZ79" s="837"/>
      <c r="EA79" s="837"/>
      <c r="EB79" s="837"/>
      <c r="EC79" s="837"/>
      <c r="ED79" s="837"/>
      <c r="EE79" s="837"/>
      <c r="EF79" s="837"/>
      <c r="EG79" s="837"/>
      <c r="EH79" s="837"/>
      <c r="EI79" s="837"/>
      <c r="EJ79" s="837"/>
      <c r="EK79" s="837"/>
      <c r="EL79" s="837"/>
      <c r="EM79" s="837"/>
      <c r="EN79" s="837"/>
      <c r="EO79" s="837"/>
      <c r="EP79" s="837"/>
      <c r="EQ79" s="837"/>
      <c r="ER79" s="837"/>
      <c r="ES79" s="837"/>
      <c r="ET79" s="837"/>
      <c r="EU79" s="488"/>
      <c r="EV79" s="488"/>
      <c r="EW79" s="488"/>
      <c r="EX79" s="488"/>
    </row>
    <row r="80" spans="1:154" s="19" customFormat="1" ht="30" customHeight="1">
      <c r="A80" s="189" t="str">
        <f>IF(TRIM(入力1!A148)&lt;&gt;"",入力1!A148,"")</f>
        <v/>
      </c>
      <c r="B80" s="411">
        <f>IF(TRIM(入力1!B148)&lt;&gt;"",入力1!B148,"")</f>
        <v>6</v>
      </c>
      <c r="C80" s="222">
        <v>6</v>
      </c>
      <c r="D80" s="1541" t="str">
        <f>IF(TRIM(入力1!D148)&lt;&gt;"",入力1!D148,"")</f>
        <v/>
      </c>
      <c r="E80" s="1542" t="str">
        <f>IF(TRIM(入力1!E88)&lt;&gt;"",入力1!E88,"")</f>
        <v/>
      </c>
      <c r="F80" s="1542" t="str">
        <f>IF(TRIM(入力1!F88)&lt;&gt;"",入力1!F88,"")</f>
        <v/>
      </c>
      <c r="G80" s="1542" t="str">
        <f>IF(TRIM(入力1!G88)&lt;&gt;"",入力1!G88,"")</f>
        <v/>
      </c>
      <c r="H80" s="1542" t="str">
        <f>IF(TRIM(入力1!H88)&lt;&gt;"",入力1!H88,"")</f>
        <v/>
      </c>
      <c r="I80" s="1542" t="str">
        <f>IF(TRIM(入力1!I88)&lt;&gt;"",入力1!I88,"")</f>
        <v/>
      </c>
      <c r="J80" s="1542" t="str">
        <f>IF(TRIM(入力1!J88)&lt;&gt;"",入力1!J88,"")</f>
        <v/>
      </c>
      <c r="K80" s="1542" t="str">
        <f>IF(TRIM(入力1!S88)&lt;&gt;"",入力1!S88,"")</f>
        <v/>
      </c>
      <c r="L80" s="1543" t="e">
        <f>IF(TRIM(入力1!#REF!)&lt;&gt;"",入力1!#REF!,"")</f>
        <v>#REF!</v>
      </c>
      <c r="M80" s="414" t="str">
        <f>IF(TRIM(入力1!K148)&lt;&gt;"",入力1!K148,"")</f>
        <v/>
      </c>
      <c r="N80" s="420">
        <f>IF(TRIM(入力1!L148)&lt;&gt;"",入力1!L148,"")</f>
        <v>6</v>
      </c>
      <c r="O80" s="417">
        <v>6</v>
      </c>
      <c r="P80" s="228" t="str">
        <f>IF(TRIM(入力1!Q148)&lt;&gt;"",MID(入力1!Q148,1,1),"")</f>
        <v/>
      </c>
      <c r="Q80" s="190" t="str">
        <f>IF(TRIM(入力1!Q148)&lt;&gt;"",MID(入力1!Q148,2,1),"")</f>
        <v/>
      </c>
      <c r="R80" s="232"/>
      <c r="S80" s="232"/>
      <c r="T80" s="232"/>
      <c r="U80" s="232"/>
      <c r="V80" s="232"/>
      <c r="W80" s="232"/>
      <c r="X80" s="232"/>
      <c r="Y80" s="232"/>
      <c r="Z80" s="281"/>
      <c r="AA80" s="1546"/>
      <c r="AB80" s="1547"/>
      <c r="AC80" s="1546"/>
      <c r="AD80" s="1547"/>
      <c r="AE80" s="1546"/>
      <c r="AF80" s="1547"/>
      <c r="AG80" s="1546"/>
      <c r="AH80" s="1547"/>
      <c r="AI80" s="1546"/>
      <c r="AJ80" s="1547"/>
      <c r="AK80" s="386"/>
      <c r="AL80" s="1546"/>
      <c r="AM80" s="1548"/>
      <c r="AN80" s="1546"/>
      <c r="AO80" s="1548"/>
      <c r="AP80" s="1546"/>
      <c r="AQ80" s="1548"/>
      <c r="AR80" s="1546"/>
      <c r="AS80" s="1548"/>
      <c r="AT80" s="1546"/>
      <c r="AU80" s="1548"/>
      <c r="AV80" s="336"/>
      <c r="AW80" s="236"/>
      <c r="AX80" s="236"/>
      <c r="AY80" s="236"/>
      <c r="AZ80" s="1549"/>
      <c r="BA80" s="1550"/>
      <c r="BB80" s="236"/>
      <c r="BC80" s="236"/>
      <c r="BD80" s="440">
        <f>入力1!X148</f>
        <v>0</v>
      </c>
      <c r="BE80" s="236"/>
      <c r="BF80" s="236"/>
      <c r="BG80" s="236"/>
      <c r="BH80" s="497">
        <f>入力2!AT146</f>
        <v>0</v>
      </c>
      <c r="BI80" s="765"/>
      <c r="BJ80" s="874">
        <f>入力1!O148</f>
        <v>0</v>
      </c>
      <c r="BK80" s="867" t="str">
        <f>IF(TRIM($Q80)&lt;&gt;"",IF(TRIM(INDEX(コード表!$D$3:$M$53,INT(CONCATENATE($P80,$Q80)),1))&lt;&gt;"",INDEX(コード表!$D$3:$M$53,INT(CONCATENATE($P80,$Q80)),1),""),"")</f>
        <v/>
      </c>
      <c r="BL80" s="867" t="str">
        <f>IF(TRIM($Q80)&lt;&gt;"",IF(TRIM(INDEX(コード表!$D$3:$M$53,INT(CONCATENATE($P80,$Q80)),2))&lt;&gt;"",INDEX(コード表!$D$3:$M$53,INT(CONCATENATE($P80,$Q80)),2),""),"")</f>
        <v/>
      </c>
      <c r="BM80" s="867" t="str">
        <f>IF(TRIM($Q80)&lt;&gt;"",IF(TRIM(INDEX(コード表!$D$3:$M$53,INT(CONCATENATE($P80,$Q80)),3))&lt;&gt;"",INDEX(コード表!$D$3:$M$53,INT(CONCATENATE($P80,$Q80)),3),""),"")</f>
        <v/>
      </c>
      <c r="BN80" s="867" t="str">
        <f>IF(TRIM($Q80)&lt;&gt;"",IF(TRIM(INDEX(コード表!$D$3:$M$53,INT(CONCATENATE($P80,$Q80)),4))&lt;&gt;"",INDEX(コード表!$D$3:$M$53,INT(CONCATENATE($P80,$Q80)),4),""),"")</f>
        <v/>
      </c>
      <c r="BO80" s="867" t="str">
        <f>IF(TRIM($Q80)&lt;&gt;"",IF(TRIM(INDEX(コード表!$D$3:$M$53,INT(CONCATENATE($P80,$Q80)),5))&lt;&gt;"",INDEX(コード表!$D$3:$M$53,INT(CONCATENATE($P80,$Q80)),5),""),"")</f>
        <v/>
      </c>
      <c r="BP80" s="867" t="str">
        <f>IF(TRIM($Q80)&lt;&gt;"",IF(TRIM(INDEX(コード表!$D$3:$M$53,INT(CONCATENATE($P80,$Q80)),6))&lt;&gt;"",INDEX(コード表!$D$3:$M$53,INT(CONCATENATE($P80,$Q80)),6),""),"")</f>
        <v/>
      </c>
      <c r="BQ80" s="867" t="str">
        <f>IF(TRIM($Q80)&lt;&gt;"",IF(TRIM(INDEX(コード表!$D$3:$M$53,INT(CONCATENATE($P80,$Q80)),7))&lt;&gt;"",INDEX(コード表!$D$3:$M$53,INT(CONCATENATE($P80,$Q80)),7),""),"")</f>
        <v/>
      </c>
      <c r="BR80" s="867" t="str">
        <f>IF(TRIM($Q80)&lt;&gt;"",IF(TRIM(INDEX(コード表!$D$3:$M$53,INT(CONCATENATE($P80,$Q80)),8))&lt;&gt;"",INDEX(コード表!$D$3:$M$53,INT(CONCATENATE($P80,$Q80)),8),""),"")</f>
        <v/>
      </c>
      <c r="BS80" s="867" t="str">
        <f>IF(TRIM($Q80)&lt;&gt;"",IF(TRIM(INDEX(コード表!$D$3:$M$53,INT(CONCATENATE($P80,$Q80)),9))&lt;&gt;"",INDEX(コード表!$D$3:$M$53,INT(CONCATENATE($P80,$Q80)),9),""),"")</f>
        <v/>
      </c>
      <c r="BT80" s="867" t="str">
        <f>IF(TRIM($Q80)&lt;&gt;"",IF(TRIM(INDEX(コード表!$D$3:$M$53,INT(CONCATENATE($P80,$Q80)),10))&lt;&gt;"",INDEX(コード表!$D$3:$M$53,INT(CONCATENATE($P80,$Q80)),10),""),"")</f>
        <v/>
      </c>
      <c r="BU80" s="837">
        <f>入力1!O148</f>
        <v>0</v>
      </c>
      <c r="BV80" s="869"/>
      <c r="BW80" s="930"/>
      <c r="BX80" s="875"/>
      <c r="BY80" s="837"/>
      <c r="BZ80" s="837"/>
      <c r="CA80" s="837"/>
      <c r="CB80" s="837" t="str">
        <f t="shared" ref="CB80:CB114" si="2">CONCATENATE(P80,Q80)</f>
        <v/>
      </c>
      <c r="CC80" s="926" t="str">
        <f t="shared" ref="CC80:CC114" si="3">MID(AL80,3,LEN(AL80))</f>
        <v/>
      </c>
      <c r="CD80" s="837" t="e">
        <f>SUBSTITUTE(SUBSTITUTE(VLOOKUP(CB80,コード表!$BO$2:$BP$52,2,FALSE),"（",""),"）","")</f>
        <v>#N/A</v>
      </c>
      <c r="CE80" s="837"/>
      <c r="CF80" s="837"/>
      <c r="CG80" s="837"/>
      <c r="CH80" s="837"/>
      <c r="CI80" s="837"/>
      <c r="CJ80" s="837"/>
      <c r="CK80" s="837"/>
      <c r="CL80" s="837"/>
      <c r="CM80" s="837"/>
      <c r="CN80" s="837"/>
      <c r="CO80" s="837"/>
      <c r="CP80" s="837"/>
      <c r="CQ80" s="837"/>
      <c r="CR80" s="837"/>
      <c r="CS80" s="837"/>
      <c r="CT80" s="837"/>
      <c r="CU80" s="837"/>
      <c r="CV80" s="837"/>
      <c r="CW80" s="837"/>
      <c r="CX80" s="837"/>
      <c r="CY80" s="837"/>
      <c r="CZ80" s="837"/>
      <c r="DA80" s="837"/>
      <c r="DB80" s="837"/>
      <c r="DC80" s="837"/>
      <c r="DD80" s="837"/>
      <c r="DE80" s="837"/>
      <c r="DF80" s="837"/>
      <c r="DG80" s="837"/>
      <c r="DH80" s="837"/>
      <c r="DI80" s="837" t="str">
        <f>IF(入力1!Q108="","",入力1!Q108)</f>
        <v/>
      </c>
      <c r="DJ80" s="837"/>
      <c r="DK80" s="837"/>
      <c r="DL80" s="837"/>
      <c r="DM80" s="837"/>
      <c r="DN80" s="837"/>
      <c r="DO80" s="837"/>
      <c r="DP80" s="837"/>
      <c r="DQ80" s="837"/>
      <c r="DR80" s="837"/>
      <c r="DS80" s="837"/>
      <c r="DT80" s="837"/>
      <c r="DU80" s="837"/>
      <c r="DV80" s="837"/>
      <c r="DW80" s="837"/>
      <c r="DX80" s="837"/>
      <c r="DY80" s="837"/>
      <c r="DZ80" s="837"/>
      <c r="EA80" s="837"/>
      <c r="EB80" s="837"/>
      <c r="EC80" s="837"/>
      <c r="ED80" s="837"/>
      <c r="EE80" s="837"/>
      <c r="EF80" s="837"/>
      <c r="EG80" s="837"/>
      <c r="EH80" s="837"/>
      <c r="EI80" s="837"/>
      <c r="EJ80" s="837"/>
      <c r="EK80" s="837"/>
      <c r="EL80" s="837"/>
      <c r="EM80" s="837"/>
      <c r="EN80" s="837"/>
      <c r="EO80" s="837"/>
      <c r="EP80" s="837"/>
      <c r="EQ80" s="837"/>
      <c r="ER80" s="837"/>
      <c r="ES80" s="837"/>
      <c r="ET80" s="837"/>
      <c r="EU80" s="488"/>
      <c r="EV80" s="488"/>
      <c r="EW80" s="488"/>
      <c r="EX80" s="488"/>
    </row>
    <row r="81" spans="1:154" s="191" customFormat="1" ht="30" customHeight="1">
      <c r="A81" s="189" t="str">
        <f>IF(TRIM(入力1!A150)&lt;&gt;"",入力1!A150,"")</f>
        <v/>
      </c>
      <c r="B81" s="411">
        <f>IF(TRIM(入力1!B150)&lt;&gt;"",入力1!B150,"")</f>
        <v>6</v>
      </c>
      <c r="C81" s="477">
        <v>7</v>
      </c>
      <c r="D81" s="1541" t="str">
        <f>IF(TRIM(入力1!D150)&lt;&gt;"",入力1!D150,"")</f>
        <v/>
      </c>
      <c r="E81" s="1542" t="str">
        <f>IF(TRIM(入力1!E90)&lt;&gt;"",入力1!E90,"")</f>
        <v/>
      </c>
      <c r="F81" s="1542" t="str">
        <f>IF(TRIM(入力1!F90)&lt;&gt;"",入力1!F90,"")</f>
        <v/>
      </c>
      <c r="G81" s="1542" t="str">
        <f>IF(TRIM(入力1!G90)&lt;&gt;"",入力1!G90,"")</f>
        <v/>
      </c>
      <c r="H81" s="1542" t="str">
        <f>IF(TRIM(入力1!H90)&lt;&gt;"",入力1!H90,"")</f>
        <v/>
      </c>
      <c r="I81" s="1542" t="str">
        <f>IF(TRIM(入力1!I90)&lt;&gt;"",入力1!I90,"")</f>
        <v/>
      </c>
      <c r="J81" s="1542" t="str">
        <f>IF(TRIM(入力1!J90)&lt;&gt;"",入力1!J90,"")</f>
        <v/>
      </c>
      <c r="K81" s="1542" t="str">
        <f>IF(TRIM(入力1!S90)&lt;&gt;"",入力1!S90,"")</f>
        <v/>
      </c>
      <c r="L81" s="1543" t="e">
        <f>IF(TRIM(入力1!#REF!)&lt;&gt;"",入力1!#REF!,"")</f>
        <v>#REF!</v>
      </c>
      <c r="M81" s="414" t="str">
        <f>IF(TRIM(入力1!K150)&lt;&gt;"",入力1!K150,"")</f>
        <v/>
      </c>
      <c r="N81" s="420">
        <f>IF(TRIM(入力1!L150)&lt;&gt;"",入力1!L150,"")</f>
        <v>6</v>
      </c>
      <c r="O81" s="417">
        <v>7</v>
      </c>
      <c r="P81" s="228" t="str">
        <f>IF(TRIM(入力1!Q150)&lt;&gt;"",MID(入力1!Q150,1,1),"")</f>
        <v/>
      </c>
      <c r="Q81" s="190" t="str">
        <f>IF(TRIM(入力1!Q150)&lt;&gt;"",MID(入力1!Q150,2,1),"")</f>
        <v/>
      </c>
      <c r="R81" s="232"/>
      <c r="S81" s="232"/>
      <c r="T81" s="232"/>
      <c r="U81" s="232"/>
      <c r="V81" s="232"/>
      <c r="W81" s="232"/>
      <c r="X81" s="232"/>
      <c r="Y81" s="232"/>
      <c r="Z81" s="281"/>
      <c r="AA81" s="1546"/>
      <c r="AB81" s="1547"/>
      <c r="AC81" s="1546"/>
      <c r="AD81" s="1547"/>
      <c r="AE81" s="1546"/>
      <c r="AF81" s="1547"/>
      <c r="AG81" s="1546"/>
      <c r="AH81" s="1547"/>
      <c r="AI81" s="1546"/>
      <c r="AJ81" s="1547"/>
      <c r="AK81" s="386"/>
      <c r="AL81" s="1546"/>
      <c r="AM81" s="1548"/>
      <c r="AN81" s="1546"/>
      <c r="AO81" s="1548"/>
      <c r="AP81" s="1546"/>
      <c r="AQ81" s="1548"/>
      <c r="AR81" s="1546"/>
      <c r="AS81" s="1548"/>
      <c r="AT81" s="1546"/>
      <c r="AU81" s="1548"/>
      <c r="AV81" s="336"/>
      <c r="AW81" s="236"/>
      <c r="AX81" s="236"/>
      <c r="AY81" s="236"/>
      <c r="AZ81" s="1549"/>
      <c r="BA81" s="1550"/>
      <c r="BB81" s="236"/>
      <c r="BC81" s="236"/>
      <c r="BD81" s="440">
        <f>入力1!X150</f>
        <v>0</v>
      </c>
      <c r="BE81" s="236"/>
      <c r="BF81" s="236"/>
      <c r="BG81" s="236"/>
      <c r="BH81" s="497">
        <f>入力2!AT148</f>
        <v>0</v>
      </c>
      <c r="BI81" s="765"/>
      <c r="BJ81" s="874">
        <f>入力1!O150</f>
        <v>0</v>
      </c>
      <c r="BK81" s="867" t="str">
        <f>IF(TRIM($Q81)&lt;&gt;"",IF(TRIM(INDEX(コード表!$D$3:$M$53,INT(CONCATENATE($P81,$Q81)),1))&lt;&gt;"",INDEX(コード表!$D$3:$M$53,INT(CONCATENATE($P81,$Q81)),1),""),"")</f>
        <v/>
      </c>
      <c r="BL81" s="867" t="str">
        <f>IF(TRIM($Q81)&lt;&gt;"",IF(TRIM(INDEX(コード表!$D$3:$M$53,INT(CONCATENATE($P81,$Q81)),2))&lt;&gt;"",INDEX(コード表!$D$3:$M$53,INT(CONCATENATE($P81,$Q81)),2),""),"")</f>
        <v/>
      </c>
      <c r="BM81" s="867" t="str">
        <f>IF(TRIM($Q81)&lt;&gt;"",IF(TRIM(INDEX(コード表!$D$3:$M$53,INT(CONCATENATE($P81,$Q81)),3))&lt;&gt;"",INDEX(コード表!$D$3:$M$53,INT(CONCATENATE($P81,$Q81)),3),""),"")</f>
        <v/>
      </c>
      <c r="BN81" s="867" t="str">
        <f>IF(TRIM($Q81)&lt;&gt;"",IF(TRIM(INDEX(コード表!$D$3:$M$53,INT(CONCATENATE($P81,$Q81)),4))&lt;&gt;"",INDEX(コード表!$D$3:$M$53,INT(CONCATENATE($P81,$Q81)),4),""),"")</f>
        <v/>
      </c>
      <c r="BO81" s="867" t="str">
        <f>IF(TRIM($Q81)&lt;&gt;"",IF(TRIM(INDEX(コード表!$D$3:$M$53,INT(CONCATENATE($P81,$Q81)),5))&lt;&gt;"",INDEX(コード表!$D$3:$M$53,INT(CONCATENATE($P81,$Q81)),5),""),"")</f>
        <v/>
      </c>
      <c r="BP81" s="867" t="str">
        <f>IF(TRIM($Q81)&lt;&gt;"",IF(TRIM(INDEX(コード表!$D$3:$M$53,INT(CONCATENATE($P81,$Q81)),6))&lt;&gt;"",INDEX(コード表!$D$3:$M$53,INT(CONCATENATE($P81,$Q81)),6),""),"")</f>
        <v/>
      </c>
      <c r="BQ81" s="867" t="str">
        <f>IF(TRIM($Q81)&lt;&gt;"",IF(TRIM(INDEX(コード表!$D$3:$M$53,INT(CONCATENATE($P81,$Q81)),7))&lt;&gt;"",INDEX(コード表!$D$3:$M$53,INT(CONCATENATE($P81,$Q81)),7),""),"")</f>
        <v/>
      </c>
      <c r="BR81" s="867" t="str">
        <f>IF(TRIM($Q81)&lt;&gt;"",IF(TRIM(INDEX(コード表!$D$3:$M$53,INT(CONCATENATE($P81,$Q81)),8))&lt;&gt;"",INDEX(コード表!$D$3:$M$53,INT(CONCATENATE($P81,$Q81)),8),""),"")</f>
        <v/>
      </c>
      <c r="BS81" s="867" t="str">
        <f>IF(TRIM($Q81)&lt;&gt;"",IF(TRIM(INDEX(コード表!$D$3:$M$53,INT(CONCATENATE($P81,$Q81)),9))&lt;&gt;"",INDEX(コード表!$D$3:$M$53,INT(CONCATENATE($P81,$Q81)),9),""),"")</f>
        <v/>
      </c>
      <c r="BT81" s="867" t="str">
        <f>IF(TRIM($Q81)&lt;&gt;"",IF(TRIM(INDEX(コード表!$D$3:$M$53,INT(CONCATENATE($P81,$Q81)),10))&lt;&gt;"",INDEX(コード表!$D$3:$M$53,INT(CONCATENATE($P81,$Q81)),10),""),"")</f>
        <v/>
      </c>
      <c r="BU81" s="837">
        <f>入力1!O150</f>
        <v>0</v>
      </c>
      <c r="BV81" s="869"/>
      <c r="BW81" s="930"/>
      <c r="BX81" s="875"/>
      <c r="BY81" s="841"/>
      <c r="BZ81" s="837"/>
      <c r="CA81" s="841"/>
      <c r="CB81" s="837" t="str">
        <f t="shared" si="2"/>
        <v/>
      </c>
      <c r="CC81" s="926" t="str">
        <f t="shared" si="3"/>
        <v/>
      </c>
      <c r="CD81" s="837" t="e">
        <f>SUBSTITUTE(SUBSTITUTE(VLOOKUP(CB81,コード表!$BO$2:$BP$52,2,FALSE),"（",""),"）","")</f>
        <v>#N/A</v>
      </c>
      <c r="CE81" s="841"/>
      <c r="CF81" s="841"/>
      <c r="CG81" s="841"/>
      <c r="CH81" s="841"/>
      <c r="CI81" s="841"/>
      <c r="CJ81" s="841"/>
      <c r="CK81" s="841"/>
      <c r="CL81" s="841"/>
      <c r="CM81" s="841"/>
      <c r="CN81" s="841"/>
      <c r="CO81" s="841"/>
      <c r="CP81" s="841"/>
      <c r="CQ81" s="841"/>
      <c r="CR81" s="841"/>
      <c r="CS81" s="841"/>
      <c r="CT81" s="841"/>
      <c r="CU81" s="841"/>
      <c r="CV81" s="841"/>
      <c r="CW81" s="841"/>
      <c r="CX81" s="841"/>
      <c r="CY81" s="841"/>
      <c r="CZ81" s="841"/>
      <c r="DA81" s="841"/>
      <c r="DB81" s="841"/>
      <c r="DC81" s="841"/>
      <c r="DD81" s="841"/>
      <c r="DE81" s="841"/>
      <c r="DF81" s="841"/>
      <c r="DG81" s="841"/>
      <c r="DH81" s="841"/>
      <c r="DI81" s="837" t="str">
        <f>IF(入力1!Q110="","",入力1!Q110)</f>
        <v/>
      </c>
      <c r="DJ81" s="841"/>
      <c r="DK81" s="841"/>
      <c r="DL81" s="841"/>
      <c r="DM81" s="841"/>
      <c r="DN81" s="841"/>
      <c r="DO81" s="841"/>
      <c r="DP81" s="841"/>
      <c r="DQ81" s="841"/>
      <c r="DR81" s="841"/>
      <c r="DS81" s="841"/>
      <c r="DT81" s="841"/>
      <c r="DU81" s="841"/>
      <c r="DV81" s="841"/>
      <c r="DW81" s="841"/>
      <c r="DX81" s="841"/>
      <c r="DY81" s="841"/>
      <c r="DZ81" s="841"/>
      <c r="EA81" s="841"/>
      <c r="EB81" s="841"/>
      <c r="EC81" s="841"/>
      <c r="ED81" s="841"/>
      <c r="EE81" s="841"/>
      <c r="EF81" s="841"/>
      <c r="EG81" s="841"/>
      <c r="EH81" s="841"/>
      <c r="EI81" s="841"/>
      <c r="EJ81" s="841"/>
      <c r="EK81" s="841"/>
      <c r="EL81" s="841"/>
      <c r="EM81" s="841"/>
      <c r="EN81" s="841"/>
      <c r="EO81" s="841"/>
      <c r="EP81" s="841"/>
      <c r="EQ81" s="841"/>
      <c r="ER81" s="841"/>
      <c r="ES81" s="841"/>
      <c r="ET81" s="841"/>
      <c r="EU81" s="823"/>
      <c r="EV81" s="823"/>
      <c r="EW81" s="823"/>
      <c r="EX81" s="823"/>
    </row>
    <row r="82" spans="1:154" s="19" customFormat="1" ht="30" customHeight="1">
      <c r="A82" s="189" t="str">
        <f>IF(TRIM(入力1!A152)&lt;&gt;"",入力1!A152,"")</f>
        <v/>
      </c>
      <c r="B82" s="411">
        <f>IF(TRIM(入力1!B152)&lt;&gt;"",入力1!B152,"")</f>
        <v>6</v>
      </c>
      <c r="C82" s="477">
        <v>8</v>
      </c>
      <c r="D82" s="1541" t="str">
        <f>IF(TRIM(入力1!D152)&lt;&gt;"",入力1!D152,"")</f>
        <v/>
      </c>
      <c r="E82" s="1542" t="str">
        <f>IF(TRIM(入力1!E92)&lt;&gt;"",入力1!E92,"")</f>
        <v/>
      </c>
      <c r="F82" s="1542" t="str">
        <f>IF(TRIM(入力1!F92)&lt;&gt;"",入力1!F92,"")</f>
        <v/>
      </c>
      <c r="G82" s="1542" t="str">
        <f>IF(TRIM(入力1!G92)&lt;&gt;"",入力1!G92,"")</f>
        <v/>
      </c>
      <c r="H82" s="1542" t="str">
        <f>IF(TRIM(入力1!H92)&lt;&gt;"",入力1!H92,"")</f>
        <v/>
      </c>
      <c r="I82" s="1542" t="str">
        <f>IF(TRIM(入力1!I92)&lt;&gt;"",入力1!I92,"")</f>
        <v/>
      </c>
      <c r="J82" s="1542" t="str">
        <f>IF(TRIM(入力1!J92)&lt;&gt;"",入力1!J92,"")</f>
        <v/>
      </c>
      <c r="K82" s="1542" t="str">
        <f>IF(TRIM(入力1!S92)&lt;&gt;"",入力1!S92,"")</f>
        <v/>
      </c>
      <c r="L82" s="1543" t="e">
        <f>IF(TRIM(入力1!#REF!)&lt;&gt;"",入力1!#REF!,"")</f>
        <v>#REF!</v>
      </c>
      <c r="M82" s="414" t="str">
        <f>IF(TRIM(入力1!K152)&lt;&gt;"",入力1!K152,"")</f>
        <v/>
      </c>
      <c r="N82" s="420">
        <f>IF(TRIM(入力1!L152)&lt;&gt;"",入力1!L152,"")</f>
        <v>6</v>
      </c>
      <c r="O82" s="417">
        <v>8</v>
      </c>
      <c r="P82" s="228" t="str">
        <f>IF(TRIM(入力1!Q152)&lt;&gt;"",MID(入力1!Q152,1,1),"")</f>
        <v/>
      </c>
      <c r="Q82" s="190" t="str">
        <f>IF(TRIM(入力1!Q152)&lt;&gt;"",MID(入力1!Q152,2,1),"")</f>
        <v/>
      </c>
      <c r="R82" s="232"/>
      <c r="S82" s="232"/>
      <c r="T82" s="232"/>
      <c r="U82" s="232"/>
      <c r="V82" s="232"/>
      <c r="W82" s="232"/>
      <c r="X82" s="232"/>
      <c r="Y82" s="232"/>
      <c r="Z82" s="281"/>
      <c r="AA82" s="1546"/>
      <c r="AB82" s="1547"/>
      <c r="AC82" s="1546"/>
      <c r="AD82" s="1547"/>
      <c r="AE82" s="1546"/>
      <c r="AF82" s="1547"/>
      <c r="AG82" s="1546"/>
      <c r="AH82" s="1547"/>
      <c r="AI82" s="1546"/>
      <c r="AJ82" s="1547"/>
      <c r="AK82" s="386"/>
      <c r="AL82" s="1546"/>
      <c r="AM82" s="1548"/>
      <c r="AN82" s="1546"/>
      <c r="AO82" s="1548"/>
      <c r="AP82" s="1546"/>
      <c r="AQ82" s="1548"/>
      <c r="AR82" s="1546"/>
      <c r="AS82" s="1548"/>
      <c r="AT82" s="1546"/>
      <c r="AU82" s="1548"/>
      <c r="AV82" s="336"/>
      <c r="AW82" s="236"/>
      <c r="AX82" s="236"/>
      <c r="AY82" s="236"/>
      <c r="AZ82" s="1549"/>
      <c r="BA82" s="1550"/>
      <c r="BB82" s="236"/>
      <c r="BC82" s="236"/>
      <c r="BD82" s="440">
        <f>入力1!X152</f>
        <v>0</v>
      </c>
      <c r="BE82" s="236"/>
      <c r="BF82" s="236"/>
      <c r="BG82" s="236"/>
      <c r="BH82" s="497">
        <f>入力2!AT150</f>
        <v>0</v>
      </c>
      <c r="BI82" s="765"/>
      <c r="BJ82" s="874">
        <f>入力1!O152</f>
        <v>0</v>
      </c>
      <c r="BK82" s="867" t="str">
        <f>IF(TRIM($Q82)&lt;&gt;"",IF(TRIM(INDEX(コード表!$D$3:$M$53,INT(CONCATENATE($P82,$Q82)),1))&lt;&gt;"",INDEX(コード表!$D$3:$M$53,INT(CONCATENATE($P82,$Q82)),1),""),"")</f>
        <v/>
      </c>
      <c r="BL82" s="867" t="str">
        <f>IF(TRIM($Q82)&lt;&gt;"",IF(TRIM(INDEX(コード表!$D$3:$M$53,INT(CONCATENATE($P82,$Q82)),2))&lt;&gt;"",INDEX(コード表!$D$3:$M$53,INT(CONCATENATE($P82,$Q82)),2),""),"")</f>
        <v/>
      </c>
      <c r="BM82" s="867" t="str">
        <f>IF(TRIM($Q82)&lt;&gt;"",IF(TRIM(INDEX(コード表!$D$3:$M$53,INT(CONCATENATE($P82,$Q82)),3))&lt;&gt;"",INDEX(コード表!$D$3:$M$53,INT(CONCATENATE($P82,$Q82)),3),""),"")</f>
        <v/>
      </c>
      <c r="BN82" s="867" t="str">
        <f>IF(TRIM($Q82)&lt;&gt;"",IF(TRIM(INDEX(コード表!$D$3:$M$53,INT(CONCATENATE($P82,$Q82)),4))&lt;&gt;"",INDEX(コード表!$D$3:$M$53,INT(CONCATENATE($P82,$Q82)),4),""),"")</f>
        <v/>
      </c>
      <c r="BO82" s="867" t="str">
        <f>IF(TRIM($Q82)&lt;&gt;"",IF(TRIM(INDEX(コード表!$D$3:$M$53,INT(CONCATENATE($P82,$Q82)),5))&lt;&gt;"",INDEX(コード表!$D$3:$M$53,INT(CONCATENATE($P82,$Q82)),5),""),"")</f>
        <v/>
      </c>
      <c r="BP82" s="867" t="str">
        <f>IF(TRIM($Q82)&lt;&gt;"",IF(TRIM(INDEX(コード表!$D$3:$M$53,INT(CONCATENATE($P82,$Q82)),6))&lt;&gt;"",INDEX(コード表!$D$3:$M$53,INT(CONCATENATE($P82,$Q82)),6),""),"")</f>
        <v/>
      </c>
      <c r="BQ82" s="867" t="str">
        <f>IF(TRIM($Q82)&lt;&gt;"",IF(TRIM(INDEX(コード表!$D$3:$M$53,INT(CONCATENATE($P82,$Q82)),7))&lt;&gt;"",INDEX(コード表!$D$3:$M$53,INT(CONCATENATE($P82,$Q82)),7),""),"")</f>
        <v/>
      </c>
      <c r="BR82" s="867" t="str">
        <f>IF(TRIM($Q82)&lt;&gt;"",IF(TRIM(INDEX(コード表!$D$3:$M$53,INT(CONCATENATE($P82,$Q82)),8))&lt;&gt;"",INDEX(コード表!$D$3:$M$53,INT(CONCATENATE($P82,$Q82)),8),""),"")</f>
        <v/>
      </c>
      <c r="BS82" s="867" t="str">
        <f>IF(TRIM($Q82)&lt;&gt;"",IF(TRIM(INDEX(コード表!$D$3:$M$53,INT(CONCATENATE($P82,$Q82)),9))&lt;&gt;"",INDEX(コード表!$D$3:$M$53,INT(CONCATENATE($P82,$Q82)),9),""),"")</f>
        <v/>
      </c>
      <c r="BT82" s="867" t="str">
        <f>IF(TRIM($Q82)&lt;&gt;"",IF(TRIM(INDEX(コード表!$D$3:$M$53,INT(CONCATENATE($P82,$Q82)),10))&lt;&gt;"",INDEX(コード表!$D$3:$M$53,INT(CONCATENATE($P82,$Q82)),10),""),"")</f>
        <v/>
      </c>
      <c r="BU82" s="837">
        <f>入力1!O152</f>
        <v>0</v>
      </c>
      <c r="BV82" s="869"/>
      <c r="BW82" s="930"/>
      <c r="BX82" s="875"/>
      <c r="BY82" s="837"/>
      <c r="BZ82" s="837"/>
      <c r="CA82" s="837"/>
      <c r="CB82" s="837" t="str">
        <f t="shared" si="2"/>
        <v/>
      </c>
      <c r="CC82" s="926" t="str">
        <f t="shared" si="3"/>
        <v/>
      </c>
      <c r="CD82" s="837" t="e">
        <f>SUBSTITUTE(SUBSTITUTE(VLOOKUP(CB82,コード表!$BO$2:$BP$52,2,FALSE),"（",""),"）","")</f>
        <v>#N/A</v>
      </c>
      <c r="CE82" s="837"/>
      <c r="CF82" s="837"/>
      <c r="CG82" s="837"/>
      <c r="CH82" s="837"/>
      <c r="CI82" s="837"/>
      <c r="CJ82" s="837"/>
      <c r="CK82" s="837"/>
      <c r="CL82" s="837"/>
      <c r="CM82" s="837"/>
      <c r="CN82" s="837"/>
      <c r="CO82" s="837"/>
      <c r="CP82" s="837"/>
      <c r="CQ82" s="837"/>
      <c r="CR82" s="837"/>
      <c r="CS82" s="837"/>
      <c r="CT82" s="837"/>
      <c r="CU82" s="837"/>
      <c r="CV82" s="837"/>
      <c r="CW82" s="837"/>
      <c r="CX82" s="837"/>
      <c r="CY82" s="837"/>
      <c r="CZ82" s="837"/>
      <c r="DA82" s="837"/>
      <c r="DB82" s="837"/>
      <c r="DC82" s="837"/>
      <c r="DD82" s="837"/>
      <c r="DE82" s="837"/>
      <c r="DF82" s="837"/>
      <c r="DG82" s="837"/>
      <c r="DH82" s="837"/>
      <c r="DI82" s="837" t="str">
        <f>IF(入力1!Q112="","",入力1!Q112)</f>
        <v/>
      </c>
      <c r="DJ82" s="837"/>
      <c r="DK82" s="837"/>
      <c r="DL82" s="837"/>
      <c r="DM82" s="837"/>
      <c r="DN82" s="837"/>
      <c r="DO82" s="837"/>
      <c r="DP82" s="837"/>
      <c r="DQ82" s="837"/>
      <c r="DR82" s="837"/>
      <c r="DS82" s="837"/>
      <c r="DT82" s="837"/>
      <c r="DU82" s="837"/>
      <c r="DV82" s="837"/>
      <c r="DW82" s="837"/>
      <c r="DX82" s="837"/>
      <c r="DY82" s="837"/>
      <c r="DZ82" s="837"/>
      <c r="EA82" s="837"/>
      <c r="EB82" s="837"/>
      <c r="EC82" s="837"/>
      <c r="ED82" s="837"/>
      <c r="EE82" s="837"/>
      <c r="EF82" s="837"/>
      <c r="EG82" s="837"/>
      <c r="EH82" s="837"/>
      <c r="EI82" s="837"/>
      <c r="EJ82" s="837"/>
      <c r="EK82" s="837"/>
      <c r="EL82" s="837"/>
      <c r="EM82" s="837"/>
      <c r="EN82" s="837"/>
      <c r="EO82" s="837"/>
      <c r="EP82" s="837"/>
      <c r="EQ82" s="837"/>
      <c r="ER82" s="837"/>
      <c r="ES82" s="837"/>
      <c r="ET82" s="837"/>
      <c r="EU82" s="488"/>
      <c r="EV82" s="488"/>
      <c r="EW82" s="488"/>
      <c r="EX82" s="488"/>
    </row>
    <row r="83" spans="1:154" s="19" customFormat="1" ht="30" customHeight="1">
      <c r="A83" s="189" t="str">
        <f>IF(TRIM(入力1!A154)&lt;&gt;"",入力1!A154,"")</f>
        <v/>
      </c>
      <c r="B83" s="411">
        <f>IF(TRIM(入力1!B154)&lt;&gt;"",入力1!B154,"")</f>
        <v>6</v>
      </c>
      <c r="C83" s="222">
        <v>9</v>
      </c>
      <c r="D83" s="1541" t="str">
        <f>IF(TRIM(入力1!D154)&lt;&gt;"",入力1!D154,"")</f>
        <v/>
      </c>
      <c r="E83" s="1542" t="str">
        <f>IF(TRIM(入力1!E94)&lt;&gt;"",入力1!E94,"")</f>
        <v/>
      </c>
      <c r="F83" s="1542" t="str">
        <f>IF(TRIM(入力1!F94)&lt;&gt;"",入力1!F94,"")</f>
        <v/>
      </c>
      <c r="G83" s="1542" t="str">
        <f>IF(TRIM(入力1!G94)&lt;&gt;"",入力1!G94,"")</f>
        <v/>
      </c>
      <c r="H83" s="1542" t="str">
        <f>IF(TRIM(入力1!H94)&lt;&gt;"",入力1!H94,"")</f>
        <v/>
      </c>
      <c r="I83" s="1542" t="str">
        <f>IF(TRIM(入力1!I94)&lt;&gt;"",入力1!I94,"")</f>
        <v/>
      </c>
      <c r="J83" s="1542" t="str">
        <f>IF(TRIM(入力1!J94)&lt;&gt;"",入力1!J94,"")</f>
        <v/>
      </c>
      <c r="K83" s="1542" t="str">
        <f>IF(TRIM(入力1!S94)&lt;&gt;"",入力1!S94,"")</f>
        <v/>
      </c>
      <c r="L83" s="1543" t="e">
        <f>IF(TRIM(入力1!#REF!)&lt;&gt;"",入力1!#REF!,"")</f>
        <v>#REF!</v>
      </c>
      <c r="M83" s="414" t="str">
        <f>IF(TRIM(入力1!K154)&lt;&gt;"",入力1!K154,"")</f>
        <v/>
      </c>
      <c r="N83" s="420">
        <f>IF(TRIM(入力1!L154)&lt;&gt;"",入力1!L154,"")</f>
        <v>6</v>
      </c>
      <c r="O83" s="417">
        <v>9</v>
      </c>
      <c r="P83" s="228" t="str">
        <f>IF(TRIM(入力1!Q154)&lt;&gt;"",MID(入力1!Q154,1,1),"")</f>
        <v/>
      </c>
      <c r="Q83" s="190" t="str">
        <f>IF(TRIM(入力1!Q154)&lt;&gt;"",MID(入力1!Q154,2,1),"")</f>
        <v/>
      </c>
      <c r="R83" s="232"/>
      <c r="S83" s="232"/>
      <c r="T83" s="232"/>
      <c r="U83" s="232"/>
      <c r="V83" s="232"/>
      <c r="W83" s="232"/>
      <c r="X83" s="232"/>
      <c r="Y83" s="232"/>
      <c r="Z83" s="281"/>
      <c r="AA83" s="1546"/>
      <c r="AB83" s="1547"/>
      <c r="AC83" s="1546"/>
      <c r="AD83" s="1547"/>
      <c r="AE83" s="1546"/>
      <c r="AF83" s="1547"/>
      <c r="AG83" s="1546"/>
      <c r="AH83" s="1547"/>
      <c r="AI83" s="1546"/>
      <c r="AJ83" s="1547"/>
      <c r="AK83" s="386"/>
      <c r="AL83" s="1546"/>
      <c r="AM83" s="1548"/>
      <c r="AN83" s="1546"/>
      <c r="AO83" s="1548"/>
      <c r="AP83" s="1546"/>
      <c r="AQ83" s="1548"/>
      <c r="AR83" s="1546"/>
      <c r="AS83" s="1548"/>
      <c r="AT83" s="1546"/>
      <c r="AU83" s="1548"/>
      <c r="AV83" s="336"/>
      <c r="AW83" s="236"/>
      <c r="AX83" s="236"/>
      <c r="AY83" s="236"/>
      <c r="AZ83" s="1549"/>
      <c r="BA83" s="1550"/>
      <c r="BB83" s="236"/>
      <c r="BC83" s="236"/>
      <c r="BD83" s="440">
        <f>入力1!X154</f>
        <v>0</v>
      </c>
      <c r="BE83" s="236"/>
      <c r="BF83" s="236"/>
      <c r="BG83" s="236"/>
      <c r="BH83" s="497">
        <f>入力2!AT152</f>
        <v>0</v>
      </c>
      <c r="BI83" s="765"/>
      <c r="BJ83" s="874">
        <f>入力1!O154</f>
        <v>0</v>
      </c>
      <c r="BK83" s="867" t="str">
        <f>IF(TRIM($Q83)&lt;&gt;"",IF(TRIM(INDEX(コード表!$D$3:$M$53,INT(CONCATENATE($P83,$Q83)),1))&lt;&gt;"",INDEX(コード表!$D$3:$M$53,INT(CONCATENATE($P83,$Q83)),1),""),"")</f>
        <v/>
      </c>
      <c r="BL83" s="867" t="str">
        <f>IF(TRIM($Q83)&lt;&gt;"",IF(TRIM(INDEX(コード表!$D$3:$M$53,INT(CONCATENATE($P83,$Q83)),2))&lt;&gt;"",INDEX(コード表!$D$3:$M$53,INT(CONCATENATE($P83,$Q83)),2),""),"")</f>
        <v/>
      </c>
      <c r="BM83" s="867" t="str">
        <f>IF(TRIM($Q83)&lt;&gt;"",IF(TRIM(INDEX(コード表!$D$3:$M$53,INT(CONCATENATE($P83,$Q83)),3))&lt;&gt;"",INDEX(コード表!$D$3:$M$53,INT(CONCATENATE($P83,$Q83)),3),""),"")</f>
        <v/>
      </c>
      <c r="BN83" s="867" t="str">
        <f>IF(TRIM($Q83)&lt;&gt;"",IF(TRIM(INDEX(コード表!$D$3:$M$53,INT(CONCATENATE($P83,$Q83)),4))&lt;&gt;"",INDEX(コード表!$D$3:$M$53,INT(CONCATENATE($P83,$Q83)),4),""),"")</f>
        <v/>
      </c>
      <c r="BO83" s="867" t="str">
        <f>IF(TRIM($Q83)&lt;&gt;"",IF(TRIM(INDEX(コード表!$D$3:$M$53,INT(CONCATENATE($P83,$Q83)),5))&lt;&gt;"",INDEX(コード表!$D$3:$M$53,INT(CONCATENATE($P83,$Q83)),5),""),"")</f>
        <v/>
      </c>
      <c r="BP83" s="867" t="str">
        <f>IF(TRIM($Q83)&lt;&gt;"",IF(TRIM(INDEX(コード表!$D$3:$M$53,INT(CONCATENATE($P83,$Q83)),6))&lt;&gt;"",INDEX(コード表!$D$3:$M$53,INT(CONCATENATE($P83,$Q83)),6),""),"")</f>
        <v/>
      </c>
      <c r="BQ83" s="867" t="str">
        <f>IF(TRIM($Q83)&lt;&gt;"",IF(TRIM(INDEX(コード表!$D$3:$M$53,INT(CONCATENATE($P83,$Q83)),7))&lt;&gt;"",INDEX(コード表!$D$3:$M$53,INT(CONCATENATE($P83,$Q83)),7),""),"")</f>
        <v/>
      </c>
      <c r="BR83" s="867" t="str">
        <f>IF(TRIM($Q83)&lt;&gt;"",IF(TRIM(INDEX(コード表!$D$3:$M$53,INT(CONCATENATE($P83,$Q83)),8))&lt;&gt;"",INDEX(コード表!$D$3:$M$53,INT(CONCATENATE($P83,$Q83)),8),""),"")</f>
        <v/>
      </c>
      <c r="BS83" s="867" t="str">
        <f>IF(TRIM($Q83)&lt;&gt;"",IF(TRIM(INDEX(コード表!$D$3:$M$53,INT(CONCATENATE($P83,$Q83)),9))&lt;&gt;"",INDEX(コード表!$D$3:$M$53,INT(CONCATENATE($P83,$Q83)),9),""),"")</f>
        <v/>
      </c>
      <c r="BT83" s="867" t="str">
        <f>IF(TRIM($Q83)&lt;&gt;"",IF(TRIM(INDEX(コード表!$D$3:$M$53,INT(CONCATENATE($P83,$Q83)),10))&lt;&gt;"",INDEX(コード表!$D$3:$M$53,INT(CONCATENATE($P83,$Q83)),10),""),"")</f>
        <v/>
      </c>
      <c r="BU83" s="837">
        <f>入力1!O154</f>
        <v>0</v>
      </c>
      <c r="BV83" s="869"/>
      <c r="BW83" s="930"/>
      <c r="BX83" s="875"/>
      <c r="BY83" s="837"/>
      <c r="BZ83" s="837"/>
      <c r="CA83" s="837"/>
      <c r="CB83" s="837" t="str">
        <f t="shared" si="2"/>
        <v/>
      </c>
      <c r="CC83" s="926" t="str">
        <f t="shared" si="3"/>
        <v/>
      </c>
      <c r="CD83" s="837" t="e">
        <f>SUBSTITUTE(SUBSTITUTE(VLOOKUP(CB83,コード表!$BO$2:$BP$52,2,FALSE),"（",""),"）","")</f>
        <v>#N/A</v>
      </c>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c r="DH83" s="837"/>
      <c r="DI83" s="837" t="str">
        <f>IF(入力1!Q114="","",入力1!Q114)</f>
        <v/>
      </c>
      <c r="DJ83" s="837"/>
      <c r="DK83" s="837"/>
      <c r="DL83" s="837"/>
      <c r="DM83" s="837"/>
      <c r="DN83" s="837"/>
      <c r="DO83" s="837"/>
      <c r="DP83" s="837"/>
      <c r="DQ83" s="837"/>
      <c r="DR83" s="837"/>
      <c r="DS83" s="837"/>
      <c r="DT83" s="837"/>
      <c r="DU83" s="837"/>
      <c r="DV83" s="837"/>
      <c r="DW83" s="837"/>
      <c r="DX83" s="837"/>
      <c r="DY83" s="837"/>
      <c r="DZ83" s="837"/>
      <c r="EA83" s="837"/>
      <c r="EB83" s="837"/>
      <c r="EC83" s="837"/>
      <c r="ED83" s="837"/>
      <c r="EE83" s="837"/>
      <c r="EF83" s="837"/>
      <c r="EG83" s="837"/>
      <c r="EH83" s="837"/>
      <c r="EI83" s="837"/>
      <c r="EJ83" s="837"/>
      <c r="EK83" s="837"/>
      <c r="EL83" s="837"/>
      <c r="EM83" s="837"/>
      <c r="EN83" s="837"/>
      <c r="EO83" s="837"/>
      <c r="EP83" s="837"/>
      <c r="EQ83" s="837"/>
      <c r="ER83" s="837"/>
      <c r="ES83" s="837"/>
      <c r="ET83" s="837"/>
      <c r="EU83" s="488"/>
      <c r="EV83" s="488"/>
      <c r="EW83" s="488"/>
      <c r="EX83" s="488"/>
    </row>
    <row r="84" spans="1:154" s="191" customFormat="1" ht="30" customHeight="1">
      <c r="A84" s="189" t="str">
        <f>IF(TRIM(入力1!A156)&lt;&gt;"",入力1!A156,"")</f>
        <v/>
      </c>
      <c r="B84" s="411">
        <f>IF(TRIM(入力1!B156)&lt;&gt;"",入力1!B156,"")</f>
        <v>7</v>
      </c>
      <c r="C84" s="477">
        <v>0</v>
      </c>
      <c r="D84" s="1541" t="str">
        <f>IF(TRIM(入力1!D156)&lt;&gt;"",入力1!D156,"")</f>
        <v/>
      </c>
      <c r="E84" s="1542" t="str">
        <f>IF(TRIM(入力1!E96)&lt;&gt;"",入力1!E96,"")</f>
        <v/>
      </c>
      <c r="F84" s="1542" t="str">
        <f>IF(TRIM(入力1!F96)&lt;&gt;"",入力1!F96,"")</f>
        <v/>
      </c>
      <c r="G84" s="1542" t="str">
        <f>IF(TRIM(入力1!G96)&lt;&gt;"",入力1!G96,"")</f>
        <v/>
      </c>
      <c r="H84" s="1542" t="str">
        <f>IF(TRIM(入力1!H96)&lt;&gt;"",入力1!H96,"")</f>
        <v/>
      </c>
      <c r="I84" s="1542" t="str">
        <f>IF(TRIM(入力1!I96)&lt;&gt;"",入力1!I96,"")</f>
        <v/>
      </c>
      <c r="J84" s="1542" t="str">
        <f>IF(TRIM(入力1!J96)&lt;&gt;"",入力1!J96,"")</f>
        <v/>
      </c>
      <c r="K84" s="1542" t="str">
        <f>IF(TRIM(入力1!S96)&lt;&gt;"",入力1!S96,"")</f>
        <v/>
      </c>
      <c r="L84" s="1543" t="e">
        <f>IF(TRIM(入力1!#REF!)&lt;&gt;"",入力1!#REF!,"")</f>
        <v>#REF!</v>
      </c>
      <c r="M84" s="414" t="str">
        <f>IF(TRIM(入力1!K156)&lt;&gt;"",入力1!K156,"")</f>
        <v/>
      </c>
      <c r="N84" s="420">
        <f>IF(TRIM(入力1!L156)&lt;&gt;"",入力1!L156,"")</f>
        <v>7</v>
      </c>
      <c r="O84" s="417">
        <v>0</v>
      </c>
      <c r="P84" s="228" t="str">
        <f>IF(TRIM(入力1!Q156)&lt;&gt;"",MID(入力1!Q156,1,1),"")</f>
        <v/>
      </c>
      <c r="Q84" s="190" t="str">
        <f>IF(TRIM(入力1!Q156)&lt;&gt;"",MID(入力1!Q156,2,1),"")</f>
        <v/>
      </c>
      <c r="R84" s="232"/>
      <c r="S84" s="232"/>
      <c r="T84" s="232"/>
      <c r="U84" s="232"/>
      <c r="V84" s="232"/>
      <c r="W84" s="232"/>
      <c r="X84" s="232"/>
      <c r="Y84" s="232"/>
      <c r="Z84" s="281"/>
      <c r="AA84" s="1546"/>
      <c r="AB84" s="1547"/>
      <c r="AC84" s="1546"/>
      <c r="AD84" s="1547"/>
      <c r="AE84" s="1546"/>
      <c r="AF84" s="1547"/>
      <c r="AG84" s="1546"/>
      <c r="AH84" s="1547"/>
      <c r="AI84" s="1546"/>
      <c r="AJ84" s="1547"/>
      <c r="AK84" s="386"/>
      <c r="AL84" s="1546"/>
      <c r="AM84" s="1548"/>
      <c r="AN84" s="1546"/>
      <c r="AO84" s="1548"/>
      <c r="AP84" s="1546"/>
      <c r="AQ84" s="1548"/>
      <c r="AR84" s="1546"/>
      <c r="AS84" s="1548"/>
      <c r="AT84" s="1546"/>
      <c r="AU84" s="1548"/>
      <c r="AV84" s="336"/>
      <c r="AW84" s="236"/>
      <c r="AX84" s="236"/>
      <c r="AY84" s="236"/>
      <c r="AZ84" s="1549"/>
      <c r="BA84" s="1550"/>
      <c r="BB84" s="236"/>
      <c r="BC84" s="236"/>
      <c r="BD84" s="440">
        <f>入力1!X156</f>
        <v>0</v>
      </c>
      <c r="BE84" s="236"/>
      <c r="BF84" s="236"/>
      <c r="BG84" s="236"/>
      <c r="BH84" s="497">
        <f>入力2!AT154</f>
        <v>0</v>
      </c>
      <c r="BI84" s="765"/>
      <c r="BJ84" s="874">
        <f>入力1!O156</f>
        <v>0</v>
      </c>
      <c r="BK84" s="867" t="str">
        <f>IF(TRIM($Q84)&lt;&gt;"",IF(TRIM(INDEX(コード表!$D$3:$M$53,INT(CONCATENATE($P84,$Q84)),1))&lt;&gt;"",INDEX(コード表!$D$3:$M$53,INT(CONCATENATE($P84,$Q84)),1),""),"")</f>
        <v/>
      </c>
      <c r="BL84" s="867" t="str">
        <f>IF(TRIM($Q84)&lt;&gt;"",IF(TRIM(INDEX(コード表!$D$3:$M$53,INT(CONCATENATE($P84,$Q84)),2))&lt;&gt;"",INDEX(コード表!$D$3:$M$53,INT(CONCATENATE($P84,$Q84)),2),""),"")</f>
        <v/>
      </c>
      <c r="BM84" s="867" t="str">
        <f>IF(TRIM($Q84)&lt;&gt;"",IF(TRIM(INDEX(コード表!$D$3:$M$53,INT(CONCATENATE($P84,$Q84)),3))&lt;&gt;"",INDEX(コード表!$D$3:$M$53,INT(CONCATENATE($P84,$Q84)),3),""),"")</f>
        <v/>
      </c>
      <c r="BN84" s="867" t="str">
        <f>IF(TRIM($Q84)&lt;&gt;"",IF(TRIM(INDEX(コード表!$D$3:$M$53,INT(CONCATENATE($P84,$Q84)),4))&lt;&gt;"",INDEX(コード表!$D$3:$M$53,INT(CONCATENATE($P84,$Q84)),4),""),"")</f>
        <v/>
      </c>
      <c r="BO84" s="867" t="str">
        <f>IF(TRIM($Q84)&lt;&gt;"",IF(TRIM(INDEX(コード表!$D$3:$M$53,INT(CONCATENATE($P84,$Q84)),5))&lt;&gt;"",INDEX(コード表!$D$3:$M$53,INT(CONCATENATE($P84,$Q84)),5),""),"")</f>
        <v/>
      </c>
      <c r="BP84" s="867" t="str">
        <f>IF(TRIM($Q84)&lt;&gt;"",IF(TRIM(INDEX(コード表!$D$3:$M$53,INT(CONCATENATE($P84,$Q84)),6))&lt;&gt;"",INDEX(コード表!$D$3:$M$53,INT(CONCATENATE($P84,$Q84)),6),""),"")</f>
        <v/>
      </c>
      <c r="BQ84" s="867" t="str">
        <f>IF(TRIM($Q84)&lt;&gt;"",IF(TRIM(INDEX(コード表!$D$3:$M$53,INT(CONCATENATE($P84,$Q84)),7))&lt;&gt;"",INDEX(コード表!$D$3:$M$53,INT(CONCATENATE($P84,$Q84)),7),""),"")</f>
        <v/>
      </c>
      <c r="BR84" s="867" t="str">
        <f>IF(TRIM($Q84)&lt;&gt;"",IF(TRIM(INDEX(コード表!$D$3:$M$53,INT(CONCATENATE($P84,$Q84)),8))&lt;&gt;"",INDEX(コード表!$D$3:$M$53,INT(CONCATENATE($P84,$Q84)),8),""),"")</f>
        <v/>
      </c>
      <c r="BS84" s="867" t="str">
        <f>IF(TRIM($Q84)&lt;&gt;"",IF(TRIM(INDEX(コード表!$D$3:$M$53,INT(CONCATENATE($P84,$Q84)),9))&lt;&gt;"",INDEX(コード表!$D$3:$M$53,INT(CONCATENATE($P84,$Q84)),9),""),"")</f>
        <v/>
      </c>
      <c r="BT84" s="867" t="str">
        <f>IF(TRIM($Q84)&lt;&gt;"",IF(TRIM(INDEX(コード表!$D$3:$M$53,INT(CONCATENATE($P84,$Q84)),10))&lt;&gt;"",INDEX(コード表!$D$3:$M$53,INT(CONCATENATE($P84,$Q84)),10),""),"")</f>
        <v/>
      </c>
      <c r="BU84" s="837">
        <f>入力1!O156</f>
        <v>0</v>
      </c>
      <c r="BV84" s="869"/>
      <c r="BW84" s="930"/>
      <c r="BX84" s="875"/>
      <c r="BY84" s="841"/>
      <c r="BZ84" s="841"/>
      <c r="CA84" s="841"/>
      <c r="CB84" s="837" t="str">
        <f t="shared" si="2"/>
        <v/>
      </c>
      <c r="CC84" s="926" t="str">
        <f t="shared" si="3"/>
        <v/>
      </c>
      <c r="CD84" s="837" t="e">
        <f>SUBSTITUTE(SUBSTITUTE(VLOOKUP(CB84,コード表!$BO$2:$BP$52,2,FALSE),"（",""),"）","")</f>
        <v>#N/A</v>
      </c>
      <c r="CE84" s="841"/>
      <c r="CF84" s="841"/>
      <c r="CG84" s="841"/>
      <c r="CH84" s="841"/>
      <c r="CI84" s="841"/>
      <c r="CJ84" s="841"/>
      <c r="CK84" s="841"/>
      <c r="CL84" s="841"/>
      <c r="CM84" s="841"/>
      <c r="CN84" s="841"/>
      <c r="CO84" s="841"/>
      <c r="CP84" s="841"/>
      <c r="CQ84" s="841"/>
      <c r="CR84" s="841"/>
      <c r="CS84" s="841"/>
      <c r="CT84" s="841"/>
      <c r="CU84" s="841"/>
      <c r="CV84" s="841"/>
      <c r="CW84" s="841"/>
      <c r="CX84" s="841"/>
      <c r="CY84" s="841"/>
      <c r="CZ84" s="841"/>
      <c r="DA84" s="841"/>
      <c r="DB84" s="841"/>
      <c r="DC84" s="841"/>
      <c r="DD84" s="841"/>
      <c r="DE84" s="841"/>
      <c r="DF84" s="841"/>
      <c r="DG84" s="841"/>
      <c r="DH84" s="841"/>
      <c r="DI84" s="837" t="str">
        <f>IF(入力1!Q116="","",入力1!Q116)</f>
        <v/>
      </c>
      <c r="DJ84" s="841"/>
      <c r="DK84" s="841"/>
      <c r="DL84" s="841"/>
      <c r="DM84" s="841"/>
      <c r="DN84" s="841"/>
      <c r="DO84" s="841"/>
      <c r="DP84" s="841"/>
      <c r="DQ84" s="841"/>
      <c r="DR84" s="841"/>
      <c r="DS84" s="841"/>
      <c r="DT84" s="841"/>
      <c r="DU84" s="841"/>
      <c r="DV84" s="841"/>
      <c r="DW84" s="841"/>
      <c r="DX84" s="841"/>
      <c r="DY84" s="841"/>
      <c r="DZ84" s="841"/>
      <c r="EA84" s="841"/>
      <c r="EB84" s="841"/>
      <c r="EC84" s="841"/>
      <c r="ED84" s="841"/>
      <c r="EE84" s="841"/>
      <c r="EF84" s="841"/>
      <c r="EG84" s="841"/>
      <c r="EH84" s="841"/>
      <c r="EI84" s="841"/>
      <c r="EJ84" s="841"/>
      <c r="EK84" s="841"/>
      <c r="EL84" s="841"/>
      <c r="EM84" s="841"/>
      <c r="EN84" s="841"/>
      <c r="EO84" s="841"/>
      <c r="EP84" s="841"/>
      <c r="EQ84" s="841"/>
      <c r="ER84" s="841"/>
      <c r="ES84" s="841"/>
      <c r="ET84" s="841"/>
      <c r="EU84" s="823"/>
      <c r="EV84" s="823"/>
      <c r="EW84" s="823"/>
      <c r="EX84" s="823"/>
    </row>
    <row r="85" spans="1:154" s="19" customFormat="1" ht="30" customHeight="1">
      <c r="A85" s="189" t="str">
        <f>IF(TRIM(入力1!A158)&lt;&gt;"",入力1!A158,"")</f>
        <v/>
      </c>
      <c r="B85" s="411">
        <f>IF(TRIM(入力1!B158)&lt;&gt;"",入力1!B158,"")</f>
        <v>7</v>
      </c>
      <c r="C85" s="477">
        <v>1</v>
      </c>
      <c r="D85" s="1541" t="str">
        <f>IF(TRIM(入力1!D158)&lt;&gt;"",入力1!D158,"")</f>
        <v/>
      </c>
      <c r="E85" s="1542" t="str">
        <f>IF(TRIM(入力1!E98)&lt;&gt;"",入力1!E98,"")</f>
        <v/>
      </c>
      <c r="F85" s="1542" t="str">
        <f>IF(TRIM(入力1!F98)&lt;&gt;"",入力1!F98,"")</f>
        <v/>
      </c>
      <c r="G85" s="1542" t="str">
        <f>IF(TRIM(入力1!G98)&lt;&gt;"",入力1!G98,"")</f>
        <v/>
      </c>
      <c r="H85" s="1542" t="str">
        <f>IF(TRIM(入力1!H98)&lt;&gt;"",入力1!H98,"")</f>
        <v/>
      </c>
      <c r="I85" s="1542" t="str">
        <f>IF(TRIM(入力1!I98)&lt;&gt;"",入力1!I98,"")</f>
        <v/>
      </c>
      <c r="J85" s="1542" t="str">
        <f>IF(TRIM(入力1!J98)&lt;&gt;"",入力1!J98,"")</f>
        <v/>
      </c>
      <c r="K85" s="1542" t="str">
        <f>IF(TRIM(入力1!S98)&lt;&gt;"",入力1!S98,"")</f>
        <v/>
      </c>
      <c r="L85" s="1543" t="e">
        <f>IF(TRIM(入力1!#REF!)&lt;&gt;"",入力1!#REF!,"")</f>
        <v>#REF!</v>
      </c>
      <c r="M85" s="414" t="str">
        <f>IF(TRIM(入力1!K158)&lt;&gt;"",入力1!K158,"")</f>
        <v/>
      </c>
      <c r="N85" s="420">
        <f>IF(TRIM(入力1!L158)&lt;&gt;"",入力1!L158,"")</f>
        <v>7</v>
      </c>
      <c r="O85" s="417">
        <v>1</v>
      </c>
      <c r="P85" s="228" t="str">
        <f>IF(TRIM(入力1!Q158)&lt;&gt;"",MID(入力1!Q158,1,1),"")</f>
        <v/>
      </c>
      <c r="Q85" s="190" t="str">
        <f>IF(TRIM(入力1!Q158)&lt;&gt;"",MID(入力1!Q158,2,1),"")</f>
        <v/>
      </c>
      <c r="R85" s="232"/>
      <c r="S85" s="232"/>
      <c r="T85" s="232"/>
      <c r="U85" s="232"/>
      <c r="V85" s="232"/>
      <c r="W85" s="232"/>
      <c r="X85" s="232"/>
      <c r="Y85" s="232"/>
      <c r="Z85" s="281"/>
      <c r="AA85" s="1546"/>
      <c r="AB85" s="1547"/>
      <c r="AC85" s="1546"/>
      <c r="AD85" s="1547"/>
      <c r="AE85" s="1546"/>
      <c r="AF85" s="1547"/>
      <c r="AG85" s="1546"/>
      <c r="AH85" s="1547"/>
      <c r="AI85" s="1546"/>
      <c r="AJ85" s="1547"/>
      <c r="AK85" s="386"/>
      <c r="AL85" s="1546"/>
      <c r="AM85" s="1548"/>
      <c r="AN85" s="1546"/>
      <c r="AO85" s="1548"/>
      <c r="AP85" s="1546"/>
      <c r="AQ85" s="1548"/>
      <c r="AR85" s="1546"/>
      <c r="AS85" s="1548"/>
      <c r="AT85" s="1546"/>
      <c r="AU85" s="1548"/>
      <c r="AV85" s="336"/>
      <c r="AW85" s="236"/>
      <c r="AX85" s="236"/>
      <c r="AY85" s="236"/>
      <c r="AZ85" s="1549"/>
      <c r="BA85" s="1550"/>
      <c r="BB85" s="236"/>
      <c r="BC85" s="236"/>
      <c r="BD85" s="440">
        <f>入力1!X158</f>
        <v>0</v>
      </c>
      <c r="BE85" s="236"/>
      <c r="BF85" s="236"/>
      <c r="BG85" s="236"/>
      <c r="BH85" s="497">
        <f>入力2!AT156</f>
        <v>0</v>
      </c>
      <c r="BI85" s="765"/>
      <c r="BJ85" s="874">
        <f>入力1!O158</f>
        <v>0</v>
      </c>
      <c r="BK85" s="867" t="str">
        <f>IF(TRIM($Q85)&lt;&gt;"",IF(TRIM(INDEX(コード表!$D$3:$M$53,INT(CONCATENATE($P85,$Q85)),1))&lt;&gt;"",INDEX(コード表!$D$3:$M$53,INT(CONCATENATE($P85,$Q85)),1),""),"")</f>
        <v/>
      </c>
      <c r="BL85" s="867" t="str">
        <f>IF(TRIM($Q85)&lt;&gt;"",IF(TRIM(INDEX(コード表!$D$3:$M$53,INT(CONCATENATE($P85,$Q85)),2))&lt;&gt;"",INDEX(コード表!$D$3:$M$53,INT(CONCATENATE($P85,$Q85)),2),""),"")</f>
        <v/>
      </c>
      <c r="BM85" s="867" t="str">
        <f>IF(TRIM($Q85)&lt;&gt;"",IF(TRIM(INDEX(コード表!$D$3:$M$53,INT(CONCATENATE($P85,$Q85)),3))&lt;&gt;"",INDEX(コード表!$D$3:$M$53,INT(CONCATENATE($P85,$Q85)),3),""),"")</f>
        <v/>
      </c>
      <c r="BN85" s="867" t="str">
        <f>IF(TRIM($Q85)&lt;&gt;"",IF(TRIM(INDEX(コード表!$D$3:$M$53,INT(CONCATENATE($P85,$Q85)),4))&lt;&gt;"",INDEX(コード表!$D$3:$M$53,INT(CONCATENATE($P85,$Q85)),4),""),"")</f>
        <v/>
      </c>
      <c r="BO85" s="867" t="str">
        <f>IF(TRIM($Q85)&lt;&gt;"",IF(TRIM(INDEX(コード表!$D$3:$M$53,INT(CONCATENATE($P85,$Q85)),5))&lt;&gt;"",INDEX(コード表!$D$3:$M$53,INT(CONCATENATE($P85,$Q85)),5),""),"")</f>
        <v/>
      </c>
      <c r="BP85" s="867" t="str">
        <f>IF(TRIM($Q85)&lt;&gt;"",IF(TRIM(INDEX(コード表!$D$3:$M$53,INT(CONCATENATE($P85,$Q85)),6))&lt;&gt;"",INDEX(コード表!$D$3:$M$53,INT(CONCATENATE($P85,$Q85)),6),""),"")</f>
        <v/>
      </c>
      <c r="BQ85" s="867" t="str">
        <f>IF(TRIM($Q85)&lt;&gt;"",IF(TRIM(INDEX(コード表!$D$3:$M$53,INT(CONCATENATE($P85,$Q85)),7))&lt;&gt;"",INDEX(コード表!$D$3:$M$53,INT(CONCATENATE($P85,$Q85)),7),""),"")</f>
        <v/>
      </c>
      <c r="BR85" s="867" t="str">
        <f>IF(TRIM($Q85)&lt;&gt;"",IF(TRIM(INDEX(コード表!$D$3:$M$53,INT(CONCATENATE($P85,$Q85)),8))&lt;&gt;"",INDEX(コード表!$D$3:$M$53,INT(CONCATENATE($P85,$Q85)),8),""),"")</f>
        <v/>
      </c>
      <c r="BS85" s="867" t="str">
        <f>IF(TRIM($Q85)&lt;&gt;"",IF(TRIM(INDEX(コード表!$D$3:$M$53,INT(CONCATENATE($P85,$Q85)),9))&lt;&gt;"",INDEX(コード表!$D$3:$M$53,INT(CONCATENATE($P85,$Q85)),9),""),"")</f>
        <v/>
      </c>
      <c r="BT85" s="867" t="str">
        <f>IF(TRIM($Q85)&lt;&gt;"",IF(TRIM(INDEX(コード表!$D$3:$M$53,INT(CONCATENATE($P85,$Q85)),10))&lt;&gt;"",INDEX(コード表!$D$3:$M$53,INT(CONCATENATE($P85,$Q85)),10),""),"")</f>
        <v/>
      </c>
      <c r="BU85" s="837">
        <f>入力1!O158</f>
        <v>0</v>
      </c>
      <c r="BV85" s="869"/>
      <c r="BW85" s="835"/>
      <c r="BX85" s="875"/>
      <c r="BY85" s="837"/>
      <c r="BZ85" s="837"/>
      <c r="CA85" s="837"/>
      <c r="CB85" s="837" t="str">
        <f t="shared" si="2"/>
        <v/>
      </c>
      <c r="CC85" s="926" t="str">
        <f t="shared" si="3"/>
        <v/>
      </c>
      <c r="CD85" s="837" t="e">
        <f>SUBSTITUTE(SUBSTITUTE(VLOOKUP(CB85,コード表!$BO$2:$BP$52,2,FALSE),"（",""),"）","")</f>
        <v>#N/A</v>
      </c>
      <c r="CE85" s="837"/>
      <c r="CF85" s="837"/>
      <c r="CG85" s="837"/>
      <c r="CH85" s="837"/>
      <c r="CI85" s="837"/>
      <c r="CJ85" s="837"/>
      <c r="CK85" s="837"/>
      <c r="CL85" s="837"/>
      <c r="CM85" s="837"/>
      <c r="CN85" s="837"/>
      <c r="CO85" s="837"/>
      <c r="CP85" s="837"/>
      <c r="CQ85" s="837"/>
      <c r="CR85" s="837"/>
      <c r="CS85" s="837"/>
      <c r="CT85" s="837"/>
      <c r="CU85" s="837"/>
      <c r="CV85" s="837"/>
      <c r="CW85" s="837"/>
      <c r="CX85" s="837"/>
      <c r="CY85" s="837"/>
      <c r="CZ85" s="837"/>
      <c r="DA85" s="837"/>
      <c r="DB85" s="837"/>
      <c r="DC85" s="837"/>
      <c r="DD85" s="837"/>
      <c r="DE85" s="837"/>
      <c r="DF85" s="837"/>
      <c r="DG85" s="837"/>
      <c r="DH85" s="837"/>
      <c r="DI85" s="837" t="str">
        <f>IF(入力1!Q118="","",入力1!Q118)</f>
        <v/>
      </c>
      <c r="DJ85" s="837"/>
      <c r="DK85" s="837"/>
      <c r="DL85" s="837"/>
      <c r="DM85" s="837"/>
      <c r="DN85" s="837"/>
      <c r="DO85" s="837"/>
      <c r="DP85" s="837"/>
      <c r="DQ85" s="837"/>
      <c r="DR85" s="837"/>
      <c r="DS85" s="837"/>
      <c r="DT85" s="837"/>
      <c r="DU85" s="837"/>
      <c r="DV85" s="837"/>
      <c r="DW85" s="837"/>
      <c r="DX85" s="837"/>
      <c r="DY85" s="837"/>
      <c r="DZ85" s="837"/>
      <c r="EA85" s="837"/>
      <c r="EB85" s="837"/>
      <c r="EC85" s="837"/>
      <c r="ED85" s="837"/>
      <c r="EE85" s="837"/>
      <c r="EF85" s="837"/>
      <c r="EG85" s="837"/>
      <c r="EH85" s="837"/>
      <c r="EI85" s="837"/>
      <c r="EJ85" s="837"/>
      <c r="EK85" s="837"/>
      <c r="EL85" s="837"/>
      <c r="EM85" s="837"/>
      <c r="EN85" s="837"/>
      <c r="EO85" s="837"/>
      <c r="EP85" s="837"/>
      <c r="EQ85" s="837"/>
      <c r="ER85" s="837"/>
      <c r="ES85" s="837"/>
      <c r="ET85" s="837"/>
      <c r="EU85" s="488"/>
      <c r="EV85" s="488"/>
      <c r="EW85" s="488"/>
      <c r="EX85" s="488"/>
    </row>
    <row r="86" spans="1:154" s="19" customFormat="1" ht="30" customHeight="1">
      <c r="A86" s="189" t="str">
        <f>IF(TRIM(入力1!A160)&lt;&gt;"",入力1!A160,"")</f>
        <v/>
      </c>
      <c r="B86" s="411">
        <f>IF(TRIM(入力1!B160)&lt;&gt;"",入力1!B160,"")</f>
        <v>7</v>
      </c>
      <c r="C86" s="222">
        <v>2</v>
      </c>
      <c r="D86" s="1541" t="str">
        <f>IF(TRIM(入力1!D160)&lt;&gt;"",入力1!D160,"")</f>
        <v/>
      </c>
      <c r="E86" s="1542" t="str">
        <f>IF(TRIM(入力1!E100)&lt;&gt;"",入力1!E100,"")</f>
        <v/>
      </c>
      <c r="F86" s="1542" t="str">
        <f>IF(TRIM(入力1!F100)&lt;&gt;"",入力1!F100,"")</f>
        <v/>
      </c>
      <c r="G86" s="1542" t="str">
        <f>IF(TRIM(入力1!G100)&lt;&gt;"",入力1!G100,"")</f>
        <v/>
      </c>
      <c r="H86" s="1542" t="str">
        <f>IF(TRIM(入力1!H100)&lt;&gt;"",入力1!H100,"")</f>
        <v/>
      </c>
      <c r="I86" s="1542" t="str">
        <f>IF(TRIM(入力1!I100)&lt;&gt;"",入力1!I100,"")</f>
        <v/>
      </c>
      <c r="J86" s="1542" t="str">
        <f>IF(TRIM(入力1!J100)&lt;&gt;"",入力1!J100,"")</f>
        <v/>
      </c>
      <c r="K86" s="1542" t="str">
        <f>IF(TRIM(入力1!S100)&lt;&gt;"",入力1!S100,"")</f>
        <v/>
      </c>
      <c r="L86" s="1543" t="e">
        <f>IF(TRIM(入力1!#REF!)&lt;&gt;"",入力1!#REF!,"")</f>
        <v>#REF!</v>
      </c>
      <c r="M86" s="414" t="str">
        <f>IF(TRIM(入力1!K160)&lt;&gt;"",入力1!K160,"")</f>
        <v/>
      </c>
      <c r="N86" s="420">
        <f>IF(TRIM(入力1!L160)&lt;&gt;"",入力1!L160,"")</f>
        <v>7</v>
      </c>
      <c r="O86" s="417">
        <v>2</v>
      </c>
      <c r="P86" s="228" t="str">
        <f>IF(TRIM(入力1!Q160)&lt;&gt;"",MID(入力1!Q160,1,1),"")</f>
        <v/>
      </c>
      <c r="Q86" s="190" t="str">
        <f>IF(TRIM(入力1!Q160)&lt;&gt;"",MID(入力1!Q160,2,1),"")</f>
        <v/>
      </c>
      <c r="R86" s="232"/>
      <c r="S86" s="232"/>
      <c r="T86" s="232"/>
      <c r="U86" s="232"/>
      <c r="V86" s="232"/>
      <c r="W86" s="232"/>
      <c r="X86" s="232"/>
      <c r="Y86" s="232"/>
      <c r="Z86" s="281"/>
      <c r="AA86" s="1546"/>
      <c r="AB86" s="1547"/>
      <c r="AC86" s="1546"/>
      <c r="AD86" s="1547"/>
      <c r="AE86" s="1546"/>
      <c r="AF86" s="1547"/>
      <c r="AG86" s="1546"/>
      <c r="AH86" s="1547"/>
      <c r="AI86" s="1546"/>
      <c r="AJ86" s="1547"/>
      <c r="AK86" s="386"/>
      <c r="AL86" s="1546"/>
      <c r="AM86" s="1548"/>
      <c r="AN86" s="1546"/>
      <c r="AO86" s="1548"/>
      <c r="AP86" s="1546"/>
      <c r="AQ86" s="1548"/>
      <c r="AR86" s="1546"/>
      <c r="AS86" s="1548"/>
      <c r="AT86" s="1546"/>
      <c r="AU86" s="1548"/>
      <c r="AV86" s="336"/>
      <c r="AW86" s="236"/>
      <c r="AX86" s="236"/>
      <c r="AY86" s="236"/>
      <c r="AZ86" s="1549"/>
      <c r="BA86" s="1550"/>
      <c r="BB86" s="236"/>
      <c r="BC86" s="236"/>
      <c r="BD86" s="440">
        <f>入力1!X160</f>
        <v>0</v>
      </c>
      <c r="BE86" s="236"/>
      <c r="BF86" s="236"/>
      <c r="BG86" s="236"/>
      <c r="BH86" s="497">
        <f>入力2!AT158</f>
        <v>0</v>
      </c>
      <c r="BI86" s="765"/>
      <c r="BJ86" s="874">
        <f>入力1!O160</f>
        <v>0</v>
      </c>
      <c r="BK86" s="867" t="str">
        <f>IF(TRIM($Q86)&lt;&gt;"",IF(TRIM(INDEX(コード表!$D$3:$M$53,INT(CONCATENATE($P86,$Q86)),1))&lt;&gt;"",INDEX(コード表!$D$3:$M$53,INT(CONCATENATE($P86,$Q86)),1),""),"")</f>
        <v/>
      </c>
      <c r="BL86" s="867" t="str">
        <f>IF(TRIM($Q86)&lt;&gt;"",IF(TRIM(INDEX(コード表!$D$3:$M$53,INT(CONCATENATE($P86,$Q86)),2))&lt;&gt;"",INDEX(コード表!$D$3:$M$53,INT(CONCATENATE($P86,$Q86)),2),""),"")</f>
        <v/>
      </c>
      <c r="BM86" s="867" t="str">
        <f>IF(TRIM($Q86)&lt;&gt;"",IF(TRIM(INDEX(コード表!$D$3:$M$53,INT(CONCATENATE($P86,$Q86)),3))&lt;&gt;"",INDEX(コード表!$D$3:$M$53,INT(CONCATENATE($P86,$Q86)),3),""),"")</f>
        <v/>
      </c>
      <c r="BN86" s="867" t="str">
        <f>IF(TRIM($Q86)&lt;&gt;"",IF(TRIM(INDEX(コード表!$D$3:$M$53,INT(CONCATENATE($P86,$Q86)),4))&lt;&gt;"",INDEX(コード表!$D$3:$M$53,INT(CONCATENATE($P86,$Q86)),4),""),"")</f>
        <v/>
      </c>
      <c r="BO86" s="867" t="str">
        <f>IF(TRIM($Q86)&lt;&gt;"",IF(TRIM(INDEX(コード表!$D$3:$M$53,INT(CONCATENATE($P86,$Q86)),5))&lt;&gt;"",INDEX(コード表!$D$3:$M$53,INT(CONCATENATE($P86,$Q86)),5),""),"")</f>
        <v/>
      </c>
      <c r="BP86" s="867" t="str">
        <f>IF(TRIM($Q86)&lt;&gt;"",IF(TRIM(INDEX(コード表!$D$3:$M$53,INT(CONCATENATE($P86,$Q86)),6))&lt;&gt;"",INDEX(コード表!$D$3:$M$53,INT(CONCATENATE($P86,$Q86)),6),""),"")</f>
        <v/>
      </c>
      <c r="BQ86" s="867" t="str">
        <f>IF(TRIM($Q86)&lt;&gt;"",IF(TRIM(INDEX(コード表!$D$3:$M$53,INT(CONCATENATE($P86,$Q86)),7))&lt;&gt;"",INDEX(コード表!$D$3:$M$53,INT(CONCATENATE($P86,$Q86)),7),""),"")</f>
        <v/>
      </c>
      <c r="BR86" s="867" t="str">
        <f>IF(TRIM($Q86)&lt;&gt;"",IF(TRIM(INDEX(コード表!$D$3:$M$53,INT(CONCATENATE($P86,$Q86)),8))&lt;&gt;"",INDEX(コード表!$D$3:$M$53,INT(CONCATENATE($P86,$Q86)),8),""),"")</f>
        <v/>
      </c>
      <c r="BS86" s="867" t="str">
        <f>IF(TRIM($Q86)&lt;&gt;"",IF(TRIM(INDEX(コード表!$D$3:$M$53,INT(CONCATENATE($P86,$Q86)),9))&lt;&gt;"",INDEX(コード表!$D$3:$M$53,INT(CONCATENATE($P86,$Q86)),9),""),"")</f>
        <v/>
      </c>
      <c r="BT86" s="867" t="str">
        <f>IF(TRIM($Q86)&lt;&gt;"",IF(TRIM(INDEX(コード表!$D$3:$M$53,INT(CONCATENATE($P86,$Q86)),10))&lt;&gt;"",INDEX(コード表!$D$3:$M$53,INT(CONCATENATE($P86,$Q86)),10),""),"")</f>
        <v/>
      </c>
      <c r="BU86" s="837">
        <f>入力1!O160</f>
        <v>0</v>
      </c>
      <c r="BV86" s="869"/>
      <c r="BW86" s="835"/>
      <c r="BX86" s="875"/>
      <c r="BY86" s="837"/>
      <c r="BZ86" s="837"/>
      <c r="CA86" s="837"/>
      <c r="CB86" s="837" t="str">
        <f t="shared" si="2"/>
        <v/>
      </c>
      <c r="CC86" s="926" t="str">
        <f t="shared" si="3"/>
        <v/>
      </c>
      <c r="CD86" s="837" t="e">
        <f>SUBSTITUTE(SUBSTITUTE(VLOOKUP(CB86,コード表!$BO$2:$BP$52,2,FALSE),"（",""),"）","")</f>
        <v>#N/A</v>
      </c>
      <c r="CE86" s="837"/>
      <c r="CF86" s="837"/>
      <c r="CG86" s="837"/>
      <c r="CH86" s="837"/>
      <c r="CI86" s="837"/>
      <c r="CJ86" s="837"/>
      <c r="CK86" s="837"/>
      <c r="CL86" s="837"/>
      <c r="CM86" s="837"/>
      <c r="CN86" s="837"/>
      <c r="CO86" s="837"/>
      <c r="CP86" s="837"/>
      <c r="CQ86" s="837"/>
      <c r="CR86" s="837"/>
      <c r="CS86" s="837"/>
      <c r="CT86" s="837"/>
      <c r="CU86" s="837"/>
      <c r="CV86" s="837"/>
      <c r="CW86" s="837"/>
      <c r="CX86" s="837"/>
      <c r="CY86" s="837"/>
      <c r="CZ86" s="837"/>
      <c r="DA86" s="837"/>
      <c r="DB86" s="837"/>
      <c r="DC86" s="837"/>
      <c r="DD86" s="837"/>
      <c r="DE86" s="837"/>
      <c r="DF86" s="837"/>
      <c r="DG86" s="837"/>
      <c r="DH86" s="837"/>
      <c r="DI86" s="837" t="str">
        <f>IF(入力1!Q120="","",入力1!Q120)</f>
        <v/>
      </c>
      <c r="DJ86" s="837"/>
      <c r="DK86" s="837"/>
      <c r="DL86" s="837"/>
      <c r="DM86" s="837"/>
      <c r="DN86" s="837"/>
      <c r="DO86" s="837"/>
      <c r="DP86" s="837"/>
      <c r="DQ86" s="837"/>
      <c r="DR86" s="837"/>
      <c r="DS86" s="837"/>
      <c r="DT86" s="837"/>
      <c r="DU86" s="837"/>
      <c r="DV86" s="837"/>
      <c r="DW86" s="837"/>
      <c r="DX86" s="837"/>
      <c r="DY86" s="837"/>
      <c r="DZ86" s="837"/>
      <c r="EA86" s="837"/>
      <c r="EB86" s="837"/>
      <c r="EC86" s="837"/>
      <c r="ED86" s="837"/>
      <c r="EE86" s="837"/>
      <c r="EF86" s="837"/>
      <c r="EG86" s="837"/>
      <c r="EH86" s="837"/>
      <c r="EI86" s="837"/>
      <c r="EJ86" s="837"/>
      <c r="EK86" s="837"/>
      <c r="EL86" s="837"/>
      <c r="EM86" s="837"/>
      <c r="EN86" s="837"/>
      <c r="EO86" s="837"/>
      <c r="EP86" s="837"/>
      <c r="EQ86" s="837"/>
      <c r="ER86" s="837"/>
      <c r="ES86" s="837"/>
      <c r="ET86" s="837"/>
      <c r="EU86" s="488"/>
      <c r="EV86" s="488"/>
      <c r="EW86" s="488"/>
      <c r="EX86" s="488"/>
    </row>
    <row r="87" spans="1:154" s="191" customFormat="1" ht="30" customHeight="1">
      <c r="A87" s="189" t="str">
        <f>IF(TRIM(入力1!A162)&lt;&gt;"",入力1!A162,"")</f>
        <v/>
      </c>
      <c r="B87" s="411">
        <f>IF(TRIM(入力1!B162)&lt;&gt;"",入力1!B162,"")</f>
        <v>7</v>
      </c>
      <c r="C87" s="477">
        <v>3</v>
      </c>
      <c r="D87" s="1541" t="str">
        <f>IF(TRIM(入力1!D162)&lt;&gt;"",入力1!D162,"")</f>
        <v/>
      </c>
      <c r="E87" s="1542" t="str">
        <f>IF(TRIM(入力1!E102)&lt;&gt;"",入力1!E102,"")</f>
        <v/>
      </c>
      <c r="F87" s="1542" t="str">
        <f>IF(TRIM(入力1!F102)&lt;&gt;"",入力1!F102,"")</f>
        <v/>
      </c>
      <c r="G87" s="1542" t="str">
        <f>IF(TRIM(入力1!G102)&lt;&gt;"",入力1!G102,"")</f>
        <v/>
      </c>
      <c r="H87" s="1542" t="str">
        <f>IF(TRIM(入力1!H102)&lt;&gt;"",入力1!H102,"")</f>
        <v/>
      </c>
      <c r="I87" s="1542" t="str">
        <f>IF(TRIM(入力1!I102)&lt;&gt;"",入力1!I102,"")</f>
        <v/>
      </c>
      <c r="J87" s="1542" t="str">
        <f>IF(TRIM(入力1!J102)&lt;&gt;"",入力1!J102,"")</f>
        <v/>
      </c>
      <c r="K87" s="1542" t="str">
        <f>IF(TRIM(入力1!S102)&lt;&gt;"",入力1!S102,"")</f>
        <v/>
      </c>
      <c r="L87" s="1543" t="e">
        <f>IF(TRIM(入力1!#REF!)&lt;&gt;"",入力1!#REF!,"")</f>
        <v>#REF!</v>
      </c>
      <c r="M87" s="414" t="str">
        <f>IF(TRIM(入力1!K162)&lt;&gt;"",入力1!K162,"")</f>
        <v/>
      </c>
      <c r="N87" s="420">
        <f>IF(TRIM(入力1!L162)&lt;&gt;"",入力1!L162,"")</f>
        <v>7</v>
      </c>
      <c r="O87" s="417">
        <v>3</v>
      </c>
      <c r="P87" s="228" t="str">
        <f>IF(TRIM(入力1!Q162)&lt;&gt;"",MID(入力1!Q162,1,1),"")</f>
        <v/>
      </c>
      <c r="Q87" s="190" t="str">
        <f>IF(TRIM(入力1!Q162)&lt;&gt;"",MID(入力1!Q162,2,1),"")</f>
        <v/>
      </c>
      <c r="R87" s="232"/>
      <c r="S87" s="232"/>
      <c r="T87" s="232"/>
      <c r="U87" s="232"/>
      <c r="V87" s="232"/>
      <c r="W87" s="232"/>
      <c r="X87" s="232"/>
      <c r="Y87" s="232"/>
      <c r="Z87" s="281"/>
      <c r="AA87" s="1546"/>
      <c r="AB87" s="1547"/>
      <c r="AC87" s="1546"/>
      <c r="AD87" s="1547"/>
      <c r="AE87" s="1546"/>
      <c r="AF87" s="1547"/>
      <c r="AG87" s="1546"/>
      <c r="AH87" s="1547"/>
      <c r="AI87" s="1546"/>
      <c r="AJ87" s="1547"/>
      <c r="AK87" s="386"/>
      <c r="AL87" s="1546"/>
      <c r="AM87" s="1548"/>
      <c r="AN87" s="1546"/>
      <c r="AO87" s="1548"/>
      <c r="AP87" s="1546"/>
      <c r="AQ87" s="1548"/>
      <c r="AR87" s="1546"/>
      <c r="AS87" s="1548"/>
      <c r="AT87" s="1546"/>
      <c r="AU87" s="1548"/>
      <c r="AV87" s="336"/>
      <c r="AW87" s="236"/>
      <c r="AX87" s="236"/>
      <c r="AY87" s="236"/>
      <c r="AZ87" s="1549"/>
      <c r="BA87" s="1550"/>
      <c r="BB87" s="236"/>
      <c r="BC87" s="236"/>
      <c r="BD87" s="440">
        <f>入力1!X162</f>
        <v>0</v>
      </c>
      <c r="BE87" s="236"/>
      <c r="BF87" s="236"/>
      <c r="BG87" s="236"/>
      <c r="BH87" s="497">
        <f>入力2!AT160</f>
        <v>0</v>
      </c>
      <c r="BI87" s="765"/>
      <c r="BJ87" s="874">
        <f>入力1!O162</f>
        <v>0</v>
      </c>
      <c r="BK87" s="867" t="str">
        <f>IF(TRIM($Q87)&lt;&gt;"",IF(TRIM(INDEX(コード表!$D$3:$M$53,INT(CONCATENATE($P87,$Q87)),1))&lt;&gt;"",INDEX(コード表!$D$3:$M$53,INT(CONCATENATE($P87,$Q87)),1),""),"")</f>
        <v/>
      </c>
      <c r="BL87" s="867" t="str">
        <f>IF(TRIM($Q87)&lt;&gt;"",IF(TRIM(INDEX(コード表!$D$3:$M$53,INT(CONCATENATE($P87,$Q87)),2))&lt;&gt;"",INDEX(コード表!$D$3:$M$53,INT(CONCATENATE($P87,$Q87)),2),""),"")</f>
        <v/>
      </c>
      <c r="BM87" s="867" t="str">
        <f>IF(TRIM($Q87)&lt;&gt;"",IF(TRIM(INDEX(コード表!$D$3:$M$53,INT(CONCATENATE($P87,$Q87)),3))&lt;&gt;"",INDEX(コード表!$D$3:$M$53,INT(CONCATENATE($P87,$Q87)),3),""),"")</f>
        <v/>
      </c>
      <c r="BN87" s="867" t="str">
        <f>IF(TRIM($Q87)&lt;&gt;"",IF(TRIM(INDEX(コード表!$D$3:$M$53,INT(CONCATENATE($P87,$Q87)),4))&lt;&gt;"",INDEX(コード表!$D$3:$M$53,INT(CONCATENATE($P87,$Q87)),4),""),"")</f>
        <v/>
      </c>
      <c r="BO87" s="867" t="str">
        <f>IF(TRIM($Q87)&lt;&gt;"",IF(TRIM(INDEX(コード表!$D$3:$M$53,INT(CONCATENATE($P87,$Q87)),5))&lt;&gt;"",INDEX(コード表!$D$3:$M$53,INT(CONCATENATE($P87,$Q87)),5),""),"")</f>
        <v/>
      </c>
      <c r="BP87" s="867" t="str">
        <f>IF(TRIM($Q87)&lt;&gt;"",IF(TRIM(INDEX(コード表!$D$3:$M$53,INT(CONCATENATE($P87,$Q87)),6))&lt;&gt;"",INDEX(コード表!$D$3:$M$53,INT(CONCATENATE($P87,$Q87)),6),""),"")</f>
        <v/>
      </c>
      <c r="BQ87" s="867" t="str">
        <f>IF(TRIM($Q87)&lt;&gt;"",IF(TRIM(INDEX(コード表!$D$3:$M$53,INT(CONCATENATE($P87,$Q87)),7))&lt;&gt;"",INDEX(コード表!$D$3:$M$53,INT(CONCATENATE($P87,$Q87)),7),""),"")</f>
        <v/>
      </c>
      <c r="BR87" s="867" t="str">
        <f>IF(TRIM($Q87)&lt;&gt;"",IF(TRIM(INDEX(コード表!$D$3:$M$53,INT(CONCATENATE($P87,$Q87)),8))&lt;&gt;"",INDEX(コード表!$D$3:$M$53,INT(CONCATENATE($P87,$Q87)),8),""),"")</f>
        <v/>
      </c>
      <c r="BS87" s="867" t="str">
        <f>IF(TRIM($Q87)&lt;&gt;"",IF(TRIM(INDEX(コード表!$D$3:$M$53,INT(CONCATENATE($P87,$Q87)),9))&lt;&gt;"",INDEX(コード表!$D$3:$M$53,INT(CONCATENATE($P87,$Q87)),9),""),"")</f>
        <v/>
      </c>
      <c r="BT87" s="867" t="str">
        <f>IF(TRIM($Q87)&lt;&gt;"",IF(TRIM(INDEX(コード表!$D$3:$M$53,INT(CONCATENATE($P87,$Q87)),10))&lt;&gt;"",INDEX(コード表!$D$3:$M$53,INT(CONCATENATE($P87,$Q87)),10),""),"")</f>
        <v/>
      </c>
      <c r="BU87" s="837">
        <f>入力1!O162</f>
        <v>0</v>
      </c>
      <c r="BV87" s="869"/>
      <c r="BW87" s="835"/>
      <c r="BX87" s="875"/>
      <c r="BY87" s="841"/>
      <c r="BZ87" s="841"/>
      <c r="CA87" s="841"/>
      <c r="CB87" s="837" t="str">
        <f t="shared" si="2"/>
        <v/>
      </c>
      <c r="CC87" s="926" t="str">
        <f t="shared" si="3"/>
        <v/>
      </c>
      <c r="CD87" s="837" t="e">
        <f>SUBSTITUTE(SUBSTITUTE(VLOOKUP(CB87,コード表!$BO$2:$BP$52,2,FALSE),"（",""),"）","")</f>
        <v>#N/A</v>
      </c>
      <c r="CE87" s="841"/>
      <c r="CF87" s="841"/>
      <c r="CG87" s="841"/>
      <c r="CH87" s="841"/>
      <c r="CI87" s="841"/>
      <c r="CJ87" s="841"/>
      <c r="CK87" s="841"/>
      <c r="CL87" s="841"/>
      <c r="CM87" s="841"/>
      <c r="CN87" s="841"/>
      <c r="CO87" s="841"/>
      <c r="CP87" s="841"/>
      <c r="CQ87" s="841"/>
      <c r="CR87" s="841"/>
      <c r="CS87" s="841"/>
      <c r="CT87" s="841"/>
      <c r="CU87" s="841"/>
      <c r="CV87" s="841"/>
      <c r="CW87" s="841"/>
      <c r="CX87" s="841"/>
      <c r="CY87" s="841"/>
      <c r="CZ87" s="841"/>
      <c r="DA87" s="841"/>
      <c r="DB87" s="841"/>
      <c r="DC87" s="841"/>
      <c r="DD87" s="841"/>
      <c r="DE87" s="841"/>
      <c r="DF87" s="841"/>
      <c r="DG87" s="841"/>
      <c r="DH87" s="841"/>
      <c r="DI87" s="837" t="str">
        <f>IF(入力1!Q122="","",入力1!Q122)</f>
        <v/>
      </c>
      <c r="DJ87" s="841"/>
      <c r="DK87" s="841"/>
      <c r="DL87" s="841"/>
      <c r="DM87" s="841"/>
      <c r="DN87" s="841"/>
      <c r="DO87" s="841"/>
      <c r="DP87" s="841"/>
      <c r="DQ87" s="841"/>
      <c r="DR87" s="841"/>
      <c r="DS87" s="841"/>
      <c r="DT87" s="841"/>
      <c r="DU87" s="841"/>
      <c r="DV87" s="841"/>
      <c r="DW87" s="841"/>
      <c r="DX87" s="841"/>
      <c r="DY87" s="841"/>
      <c r="DZ87" s="841"/>
      <c r="EA87" s="841"/>
      <c r="EB87" s="841"/>
      <c r="EC87" s="841"/>
      <c r="ED87" s="841"/>
      <c r="EE87" s="841"/>
      <c r="EF87" s="841"/>
      <c r="EG87" s="841"/>
      <c r="EH87" s="841"/>
      <c r="EI87" s="841"/>
      <c r="EJ87" s="841"/>
      <c r="EK87" s="841"/>
      <c r="EL87" s="841"/>
      <c r="EM87" s="841"/>
      <c r="EN87" s="841"/>
      <c r="EO87" s="841"/>
      <c r="EP87" s="841"/>
      <c r="EQ87" s="841"/>
      <c r="ER87" s="841"/>
      <c r="ES87" s="841"/>
      <c r="ET87" s="841"/>
      <c r="EU87" s="823"/>
      <c r="EV87" s="823"/>
      <c r="EW87" s="823"/>
      <c r="EX87" s="823"/>
    </row>
    <row r="88" spans="1:154" s="19" customFormat="1" ht="30" customHeight="1">
      <c r="A88" s="189" t="str">
        <f>IF(TRIM(入力1!A164)&lt;&gt;"",入力1!A164,"")</f>
        <v/>
      </c>
      <c r="B88" s="411">
        <f>IF(TRIM(入力1!B164)&lt;&gt;"",入力1!B164,"")</f>
        <v>7</v>
      </c>
      <c r="C88" s="477">
        <v>4</v>
      </c>
      <c r="D88" s="1541" t="str">
        <f>IF(TRIM(入力1!D164)&lt;&gt;"",入力1!D164,"")</f>
        <v/>
      </c>
      <c r="E88" s="1542" t="str">
        <f>IF(TRIM(入力1!E104)&lt;&gt;"",入力1!E104,"")</f>
        <v/>
      </c>
      <c r="F88" s="1542" t="str">
        <f>IF(TRIM(入力1!F104)&lt;&gt;"",入力1!F104,"")</f>
        <v/>
      </c>
      <c r="G88" s="1542" t="str">
        <f>IF(TRIM(入力1!G104)&lt;&gt;"",入力1!G104,"")</f>
        <v/>
      </c>
      <c r="H88" s="1542" t="str">
        <f>IF(TRIM(入力1!H104)&lt;&gt;"",入力1!H104,"")</f>
        <v/>
      </c>
      <c r="I88" s="1542" t="str">
        <f>IF(TRIM(入力1!I104)&lt;&gt;"",入力1!I104,"")</f>
        <v/>
      </c>
      <c r="J88" s="1542" t="str">
        <f>IF(TRIM(入力1!J104)&lt;&gt;"",入力1!J104,"")</f>
        <v/>
      </c>
      <c r="K88" s="1542" t="str">
        <f>IF(TRIM(入力1!S104)&lt;&gt;"",入力1!S104,"")</f>
        <v/>
      </c>
      <c r="L88" s="1543" t="e">
        <f>IF(TRIM(入力1!#REF!)&lt;&gt;"",入力1!#REF!,"")</f>
        <v>#REF!</v>
      </c>
      <c r="M88" s="414" t="str">
        <f>IF(TRIM(入力1!K164)&lt;&gt;"",入力1!K164,"")</f>
        <v/>
      </c>
      <c r="N88" s="420">
        <f>IF(TRIM(入力1!L164)&lt;&gt;"",入力1!L164,"")</f>
        <v>7</v>
      </c>
      <c r="O88" s="417">
        <v>4</v>
      </c>
      <c r="P88" s="229" t="str">
        <f>IF(TRIM(入力1!Q164)&lt;&gt;"",MID(入力1!Q164,1,1),"")</f>
        <v/>
      </c>
      <c r="Q88" s="230" t="str">
        <f>IF(TRIM(入力1!Q164)&lt;&gt;"",MID(入力1!Q164,2,1),"")</f>
        <v/>
      </c>
      <c r="R88" s="232"/>
      <c r="S88" s="233"/>
      <c r="T88" s="233"/>
      <c r="U88" s="233"/>
      <c r="V88" s="233"/>
      <c r="W88" s="233"/>
      <c r="X88" s="233"/>
      <c r="Y88" s="233"/>
      <c r="Z88" s="282"/>
      <c r="AA88" s="1546"/>
      <c r="AB88" s="1547"/>
      <c r="AC88" s="1546"/>
      <c r="AD88" s="1547"/>
      <c r="AE88" s="1546"/>
      <c r="AF88" s="1547"/>
      <c r="AG88" s="1546"/>
      <c r="AH88" s="1547"/>
      <c r="AI88" s="1546"/>
      <c r="AJ88" s="1547"/>
      <c r="AK88" s="386"/>
      <c r="AL88" s="1546"/>
      <c r="AM88" s="1548"/>
      <c r="AN88" s="1546"/>
      <c r="AO88" s="1548"/>
      <c r="AP88" s="1546"/>
      <c r="AQ88" s="1548"/>
      <c r="AR88" s="1546"/>
      <c r="AS88" s="1548"/>
      <c r="AT88" s="1546"/>
      <c r="AU88" s="1548"/>
      <c r="AV88" s="782"/>
      <c r="AW88" s="236"/>
      <c r="AX88" s="236"/>
      <c r="AY88" s="236"/>
      <c r="AZ88" s="1549"/>
      <c r="BA88" s="1550"/>
      <c r="BB88" s="236"/>
      <c r="BC88" s="236"/>
      <c r="BD88" s="440">
        <f>入力1!X164</f>
        <v>0</v>
      </c>
      <c r="BE88" s="236"/>
      <c r="BF88" s="236"/>
      <c r="BG88" s="236"/>
      <c r="BH88" s="497">
        <f>入力2!AT162</f>
        <v>0</v>
      </c>
      <c r="BI88" s="765"/>
      <c r="BJ88" s="874">
        <f>入力1!O164</f>
        <v>0</v>
      </c>
      <c r="BK88" s="867" t="str">
        <f>IF(TRIM($Q88)&lt;&gt;"",IF(TRIM(INDEX(コード表!$D$3:$M$53,INT(CONCATENATE($P88,$Q88)),1))&lt;&gt;"",INDEX(コード表!$D$3:$M$53,INT(CONCATENATE($P88,$Q88)),1),""),"")</f>
        <v/>
      </c>
      <c r="BL88" s="867" t="str">
        <f>IF(TRIM($Q88)&lt;&gt;"",IF(TRIM(INDEX(コード表!$D$3:$M$53,INT(CONCATENATE($P88,$Q88)),2))&lt;&gt;"",INDEX(コード表!$D$3:$M$53,INT(CONCATENATE($P88,$Q88)),2),""),"")</f>
        <v/>
      </c>
      <c r="BM88" s="867" t="str">
        <f>IF(TRIM($Q88)&lt;&gt;"",IF(TRIM(INDEX(コード表!$D$3:$M$53,INT(CONCATENATE($P88,$Q88)),3))&lt;&gt;"",INDEX(コード表!$D$3:$M$53,INT(CONCATENATE($P88,$Q88)),3),""),"")</f>
        <v/>
      </c>
      <c r="BN88" s="867" t="str">
        <f>IF(TRIM($Q88)&lt;&gt;"",IF(TRIM(INDEX(コード表!$D$3:$M$53,INT(CONCATENATE($P88,$Q88)),4))&lt;&gt;"",INDEX(コード表!$D$3:$M$53,INT(CONCATENATE($P88,$Q88)),4),""),"")</f>
        <v/>
      </c>
      <c r="BO88" s="867" t="str">
        <f>IF(TRIM($Q88)&lt;&gt;"",IF(TRIM(INDEX(コード表!$D$3:$M$53,INT(CONCATENATE($P88,$Q88)),5))&lt;&gt;"",INDEX(コード表!$D$3:$M$53,INT(CONCATENATE($P88,$Q88)),5),""),"")</f>
        <v/>
      </c>
      <c r="BP88" s="867" t="str">
        <f>IF(TRIM($Q88)&lt;&gt;"",IF(TRIM(INDEX(コード表!$D$3:$M$53,INT(CONCATENATE($P88,$Q88)),6))&lt;&gt;"",INDEX(コード表!$D$3:$M$53,INT(CONCATENATE($P88,$Q88)),6),""),"")</f>
        <v/>
      </c>
      <c r="BQ88" s="867" t="str">
        <f>IF(TRIM($Q88)&lt;&gt;"",IF(TRIM(INDEX(コード表!$D$3:$M$53,INT(CONCATENATE($P88,$Q88)),7))&lt;&gt;"",INDEX(コード表!$D$3:$M$53,INT(CONCATENATE($P88,$Q88)),7),""),"")</f>
        <v/>
      </c>
      <c r="BR88" s="867" t="str">
        <f>IF(TRIM($Q88)&lt;&gt;"",IF(TRIM(INDEX(コード表!$D$3:$M$53,INT(CONCATENATE($P88,$Q88)),8))&lt;&gt;"",INDEX(コード表!$D$3:$M$53,INT(CONCATENATE($P88,$Q88)),8),""),"")</f>
        <v/>
      </c>
      <c r="BS88" s="867" t="str">
        <f>IF(TRIM($Q88)&lt;&gt;"",IF(TRIM(INDEX(コード表!$D$3:$M$53,INT(CONCATENATE($P88,$Q88)),9))&lt;&gt;"",INDEX(コード表!$D$3:$M$53,INT(CONCATENATE($P88,$Q88)),9),""),"")</f>
        <v/>
      </c>
      <c r="BT88" s="867" t="str">
        <f>IF(TRIM($Q88)&lt;&gt;"",IF(TRIM(INDEX(コード表!$D$3:$M$53,INT(CONCATENATE($P88,$Q88)),10))&lt;&gt;"",INDEX(コード表!$D$3:$M$53,INT(CONCATENATE($P88,$Q88)),10),""),"")</f>
        <v/>
      </c>
      <c r="BU88" s="837">
        <f>入力1!O164</f>
        <v>0</v>
      </c>
      <c r="BV88" s="869"/>
      <c r="BW88" s="835"/>
      <c r="BX88" s="875"/>
      <c r="BY88" s="837"/>
      <c r="BZ88" s="837"/>
      <c r="CA88" s="837"/>
      <c r="CB88" s="837" t="str">
        <f t="shared" si="2"/>
        <v/>
      </c>
      <c r="CC88" s="926" t="str">
        <f t="shared" si="3"/>
        <v/>
      </c>
      <c r="CD88" s="837" t="e">
        <f>SUBSTITUTE(SUBSTITUTE(VLOOKUP(CB88,コード表!$BO$2:$BP$52,2,FALSE),"（",""),"）","")</f>
        <v>#N/A</v>
      </c>
      <c r="CE88" s="837"/>
      <c r="CF88" s="837"/>
      <c r="CG88" s="837"/>
      <c r="CH88" s="837"/>
      <c r="CI88" s="837"/>
      <c r="CJ88" s="837"/>
      <c r="CK88" s="837"/>
      <c r="CL88" s="837"/>
      <c r="CM88" s="837"/>
      <c r="CN88" s="837"/>
      <c r="CO88" s="837"/>
      <c r="CP88" s="837"/>
      <c r="CQ88" s="837"/>
      <c r="CR88" s="837"/>
      <c r="CS88" s="837"/>
      <c r="CT88" s="837"/>
      <c r="CU88" s="837"/>
      <c r="CV88" s="837"/>
      <c r="CW88" s="837"/>
      <c r="CX88" s="837"/>
      <c r="CY88" s="837"/>
      <c r="CZ88" s="837"/>
      <c r="DA88" s="837"/>
      <c r="DB88" s="837"/>
      <c r="DC88" s="837"/>
      <c r="DD88" s="837"/>
      <c r="DE88" s="837"/>
      <c r="DF88" s="837"/>
      <c r="DG88" s="837"/>
      <c r="DH88" s="837"/>
      <c r="DI88" s="837" t="str">
        <f>IF(入力1!Q124="","",入力1!Q124)</f>
        <v/>
      </c>
      <c r="DJ88" s="837"/>
      <c r="DK88" s="837"/>
      <c r="DL88" s="837"/>
      <c r="DM88" s="837"/>
      <c r="DN88" s="837"/>
      <c r="DO88" s="837"/>
      <c r="DP88" s="837"/>
      <c r="DQ88" s="837"/>
      <c r="DR88" s="837"/>
      <c r="DS88" s="837"/>
      <c r="DT88" s="837"/>
      <c r="DU88" s="837"/>
      <c r="DV88" s="837"/>
      <c r="DW88" s="837"/>
      <c r="DX88" s="837"/>
      <c r="DY88" s="837"/>
      <c r="DZ88" s="837"/>
      <c r="EA88" s="837"/>
      <c r="EB88" s="837"/>
      <c r="EC88" s="837"/>
      <c r="ED88" s="837"/>
      <c r="EE88" s="837"/>
      <c r="EF88" s="837"/>
      <c r="EG88" s="837"/>
      <c r="EH88" s="837"/>
      <c r="EI88" s="837"/>
      <c r="EJ88" s="837"/>
      <c r="EK88" s="837"/>
      <c r="EL88" s="837"/>
      <c r="EM88" s="837"/>
      <c r="EN88" s="837"/>
      <c r="EO88" s="837"/>
      <c r="EP88" s="837"/>
      <c r="EQ88" s="837"/>
      <c r="ER88" s="837"/>
      <c r="ES88" s="837"/>
      <c r="ET88" s="837"/>
      <c r="EU88" s="488"/>
      <c r="EV88" s="488"/>
      <c r="EW88" s="488"/>
      <c r="EX88" s="488"/>
    </row>
    <row r="89" spans="1:154" s="19" customFormat="1" ht="30" customHeight="1">
      <c r="A89" s="189" t="str">
        <f>IF(TRIM(入力1!A166)&lt;&gt;"",入力1!A166,"")</f>
        <v/>
      </c>
      <c r="B89" s="411">
        <f>IF(TRIM(入力1!B166)&lt;&gt;"",入力1!B166,"")</f>
        <v>7</v>
      </c>
      <c r="C89" s="222">
        <v>5</v>
      </c>
      <c r="D89" s="1541" t="str">
        <f>IF(TRIM(入力1!D166)&lt;&gt;"",入力1!D166,"")</f>
        <v/>
      </c>
      <c r="E89" s="1542" t="str">
        <f>IF(TRIM(入力1!E106)&lt;&gt;"",入力1!E106,"")</f>
        <v/>
      </c>
      <c r="F89" s="1542" t="str">
        <f>IF(TRIM(入力1!F106)&lt;&gt;"",入力1!F106,"")</f>
        <v/>
      </c>
      <c r="G89" s="1542" t="str">
        <f>IF(TRIM(入力1!G106)&lt;&gt;"",入力1!G106,"")</f>
        <v/>
      </c>
      <c r="H89" s="1542" t="str">
        <f>IF(TRIM(入力1!H106)&lt;&gt;"",入力1!H106,"")</f>
        <v/>
      </c>
      <c r="I89" s="1542" t="str">
        <f>IF(TRIM(入力1!I106)&lt;&gt;"",入力1!I106,"")</f>
        <v/>
      </c>
      <c r="J89" s="1542" t="str">
        <f>IF(TRIM(入力1!J106)&lt;&gt;"",入力1!J106,"")</f>
        <v/>
      </c>
      <c r="K89" s="1542" t="str">
        <f>IF(TRIM(入力1!S106)&lt;&gt;"",入力1!S106,"")</f>
        <v/>
      </c>
      <c r="L89" s="1543" t="e">
        <f>IF(TRIM(入力1!#REF!)&lt;&gt;"",入力1!#REF!,"")</f>
        <v>#REF!</v>
      </c>
      <c r="M89" s="414" t="str">
        <f>IF(TRIM(入力1!K166)&lt;&gt;"",入力1!K166,"")</f>
        <v/>
      </c>
      <c r="N89" s="420">
        <f>IF(TRIM(入力1!L166)&lt;&gt;"",入力1!L166,"")</f>
        <v>7</v>
      </c>
      <c r="O89" s="417">
        <v>5</v>
      </c>
      <c r="P89" s="228" t="str">
        <f>IF(TRIM(入力1!Q166)&lt;&gt;"",MID(入力1!Q166,1,1),"")</f>
        <v/>
      </c>
      <c r="Q89" s="190" t="str">
        <f>IF(TRIM(入力1!Q166)&lt;&gt;"",MID(入力1!Q166,2,1),"")</f>
        <v/>
      </c>
      <c r="R89" s="232"/>
      <c r="S89" s="232"/>
      <c r="T89" s="232"/>
      <c r="U89" s="232"/>
      <c r="V89" s="232"/>
      <c r="W89" s="232"/>
      <c r="X89" s="232"/>
      <c r="Y89" s="232"/>
      <c r="Z89" s="281"/>
      <c r="AA89" s="1546"/>
      <c r="AB89" s="1547"/>
      <c r="AC89" s="1546"/>
      <c r="AD89" s="1547"/>
      <c r="AE89" s="1546"/>
      <c r="AF89" s="1547"/>
      <c r="AG89" s="1546"/>
      <c r="AH89" s="1547"/>
      <c r="AI89" s="1546"/>
      <c r="AJ89" s="1547"/>
      <c r="AK89" s="386"/>
      <c r="AL89" s="1546"/>
      <c r="AM89" s="1548"/>
      <c r="AN89" s="1546"/>
      <c r="AO89" s="1548"/>
      <c r="AP89" s="1546"/>
      <c r="AQ89" s="1548"/>
      <c r="AR89" s="1546"/>
      <c r="AS89" s="1548"/>
      <c r="AT89" s="1546"/>
      <c r="AU89" s="1548"/>
      <c r="AV89" s="336"/>
      <c r="AW89" s="236"/>
      <c r="AX89" s="236"/>
      <c r="AY89" s="236"/>
      <c r="AZ89" s="1549"/>
      <c r="BA89" s="1550"/>
      <c r="BB89" s="236"/>
      <c r="BC89" s="236"/>
      <c r="BD89" s="440">
        <f>入力1!X166</f>
        <v>0</v>
      </c>
      <c r="BE89" s="236"/>
      <c r="BF89" s="236"/>
      <c r="BG89" s="236"/>
      <c r="BH89" s="497">
        <f>入力2!AT164</f>
        <v>0</v>
      </c>
      <c r="BI89" s="765"/>
      <c r="BJ89" s="874">
        <f>入力1!O166</f>
        <v>0</v>
      </c>
      <c r="BK89" s="867" t="str">
        <f>IF(TRIM($Q89)&lt;&gt;"",IF(TRIM(INDEX(コード表!$D$3:$M$53,INT(CONCATENATE($P89,$Q89)),1))&lt;&gt;"",INDEX(コード表!$D$3:$M$53,INT(CONCATENATE($P89,$Q89)),1),""),"")</f>
        <v/>
      </c>
      <c r="BL89" s="867" t="str">
        <f>IF(TRIM($Q89)&lt;&gt;"",IF(TRIM(INDEX(コード表!$D$3:$M$53,INT(CONCATENATE($P89,$Q89)),2))&lt;&gt;"",INDEX(コード表!$D$3:$M$53,INT(CONCATENATE($P89,$Q89)),2),""),"")</f>
        <v/>
      </c>
      <c r="BM89" s="867" t="str">
        <f>IF(TRIM($Q89)&lt;&gt;"",IF(TRIM(INDEX(コード表!$D$3:$M$53,INT(CONCATENATE($P89,$Q89)),3))&lt;&gt;"",INDEX(コード表!$D$3:$M$53,INT(CONCATENATE($P89,$Q89)),3),""),"")</f>
        <v/>
      </c>
      <c r="BN89" s="867" t="str">
        <f>IF(TRIM($Q89)&lt;&gt;"",IF(TRIM(INDEX(コード表!$D$3:$M$53,INT(CONCATENATE($P89,$Q89)),4))&lt;&gt;"",INDEX(コード表!$D$3:$M$53,INT(CONCATENATE($P89,$Q89)),4),""),"")</f>
        <v/>
      </c>
      <c r="BO89" s="867" t="str">
        <f>IF(TRIM($Q89)&lt;&gt;"",IF(TRIM(INDEX(コード表!$D$3:$M$53,INT(CONCATENATE($P89,$Q89)),5))&lt;&gt;"",INDEX(コード表!$D$3:$M$53,INT(CONCATENATE($P89,$Q89)),5),""),"")</f>
        <v/>
      </c>
      <c r="BP89" s="867" t="str">
        <f>IF(TRIM($Q89)&lt;&gt;"",IF(TRIM(INDEX(コード表!$D$3:$M$53,INT(CONCATENATE($P89,$Q89)),6))&lt;&gt;"",INDEX(コード表!$D$3:$M$53,INT(CONCATENATE($P89,$Q89)),6),""),"")</f>
        <v/>
      </c>
      <c r="BQ89" s="867" t="str">
        <f>IF(TRIM($Q89)&lt;&gt;"",IF(TRIM(INDEX(コード表!$D$3:$M$53,INT(CONCATENATE($P89,$Q89)),7))&lt;&gt;"",INDEX(コード表!$D$3:$M$53,INT(CONCATENATE($P89,$Q89)),7),""),"")</f>
        <v/>
      </c>
      <c r="BR89" s="867" t="str">
        <f>IF(TRIM($Q89)&lt;&gt;"",IF(TRIM(INDEX(コード表!$D$3:$M$53,INT(CONCATENATE($P89,$Q89)),8))&lt;&gt;"",INDEX(コード表!$D$3:$M$53,INT(CONCATENATE($P89,$Q89)),8),""),"")</f>
        <v/>
      </c>
      <c r="BS89" s="867" t="str">
        <f>IF(TRIM($Q89)&lt;&gt;"",IF(TRIM(INDEX(コード表!$D$3:$M$53,INT(CONCATENATE($P89,$Q89)),9))&lt;&gt;"",INDEX(コード表!$D$3:$M$53,INT(CONCATENATE($P89,$Q89)),9),""),"")</f>
        <v/>
      </c>
      <c r="BT89" s="867" t="str">
        <f>IF(TRIM($Q89)&lt;&gt;"",IF(TRIM(INDEX(コード表!$D$3:$M$53,INT(CONCATENATE($P89,$Q89)),10))&lt;&gt;"",INDEX(コード表!$D$3:$M$53,INT(CONCATENATE($P89,$Q89)),10),""),"")</f>
        <v/>
      </c>
      <c r="BU89" s="837">
        <f>入力1!O166</f>
        <v>0</v>
      </c>
      <c r="BV89" s="869"/>
      <c r="BW89" s="835"/>
      <c r="BX89" s="875"/>
      <c r="BY89" s="837"/>
      <c r="BZ89" s="837"/>
      <c r="CA89" s="837"/>
      <c r="CB89" s="837" t="str">
        <f t="shared" si="2"/>
        <v/>
      </c>
      <c r="CC89" s="926" t="str">
        <f t="shared" si="3"/>
        <v/>
      </c>
      <c r="CD89" s="837" t="e">
        <f>SUBSTITUTE(SUBSTITUTE(VLOOKUP(CB89,コード表!$BO$2:$BP$52,2,FALSE),"（",""),"）","")</f>
        <v>#N/A</v>
      </c>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7"/>
      <c r="DF89" s="837"/>
      <c r="DG89" s="837"/>
      <c r="DH89" s="837"/>
      <c r="DI89" s="837" t="str">
        <f>IF(入力1!Q126="","",入力1!Q126)</f>
        <v/>
      </c>
      <c r="DJ89" s="837"/>
      <c r="DK89" s="837"/>
      <c r="DL89" s="837"/>
      <c r="DM89" s="837"/>
      <c r="DN89" s="837"/>
      <c r="DO89" s="837"/>
      <c r="DP89" s="837"/>
      <c r="DQ89" s="837"/>
      <c r="DR89" s="837"/>
      <c r="DS89" s="837"/>
      <c r="DT89" s="837"/>
      <c r="DU89" s="837"/>
      <c r="DV89" s="837"/>
      <c r="DW89" s="837"/>
      <c r="DX89" s="837"/>
      <c r="DY89" s="837"/>
      <c r="DZ89" s="837"/>
      <c r="EA89" s="837"/>
      <c r="EB89" s="837"/>
      <c r="EC89" s="837"/>
      <c r="ED89" s="837"/>
      <c r="EE89" s="837"/>
      <c r="EF89" s="837"/>
      <c r="EG89" s="837"/>
      <c r="EH89" s="837"/>
      <c r="EI89" s="837"/>
      <c r="EJ89" s="837"/>
      <c r="EK89" s="837"/>
      <c r="EL89" s="837"/>
      <c r="EM89" s="837"/>
      <c r="EN89" s="837"/>
      <c r="EO89" s="837"/>
      <c r="EP89" s="837"/>
      <c r="EQ89" s="837"/>
      <c r="ER89" s="837"/>
      <c r="ES89" s="837"/>
      <c r="ET89" s="837"/>
      <c r="EU89" s="488"/>
      <c r="EV89" s="488"/>
      <c r="EW89" s="488"/>
      <c r="EX89" s="488"/>
    </row>
    <row r="90" spans="1:154" s="19" customFormat="1" ht="30" customHeight="1">
      <c r="A90" s="189" t="str">
        <f>IF(TRIM(入力1!A168)&lt;&gt;"",入力1!A168,"")</f>
        <v/>
      </c>
      <c r="B90" s="411">
        <f>IF(TRIM(入力1!B168)&lt;&gt;"",入力1!B168,"")</f>
        <v>7</v>
      </c>
      <c r="C90" s="477">
        <v>6</v>
      </c>
      <c r="D90" s="1541" t="str">
        <f>IF(TRIM(入力1!D168)&lt;&gt;"",入力1!D168,"")</f>
        <v/>
      </c>
      <c r="E90" s="1542" t="str">
        <f>IF(TRIM(入力1!E108)&lt;&gt;"",入力1!E108,"")</f>
        <v/>
      </c>
      <c r="F90" s="1542" t="str">
        <f>IF(TRIM(入力1!F108)&lt;&gt;"",入力1!F108,"")</f>
        <v/>
      </c>
      <c r="G90" s="1542" t="str">
        <f>IF(TRIM(入力1!G108)&lt;&gt;"",入力1!G108,"")</f>
        <v/>
      </c>
      <c r="H90" s="1542" t="str">
        <f>IF(TRIM(入力1!H108)&lt;&gt;"",入力1!H108,"")</f>
        <v/>
      </c>
      <c r="I90" s="1542" t="str">
        <f>IF(TRIM(入力1!I108)&lt;&gt;"",入力1!I108,"")</f>
        <v/>
      </c>
      <c r="J90" s="1542" t="str">
        <f>IF(TRIM(入力1!J108)&lt;&gt;"",入力1!J108,"")</f>
        <v/>
      </c>
      <c r="K90" s="1542" t="str">
        <f>IF(TRIM(入力1!S108)&lt;&gt;"",入力1!S108,"")</f>
        <v/>
      </c>
      <c r="L90" s="1543" t="e">
        <f>IF(TRIM(入力1!#REF!)&lt;&gt;"",入力1!#REF!,"")</f>
        <v>#REF!</v>
      </c>
      <c r="M90" s="414" t="str">
        <f>IF(TRIM(入力1!K168)&lt;&gt;"",入力1!K168,"")</f>
        <v/>
      </c>
      <c r="N90" s="420">
        <f>IF(TRIM(入力1!L168)&lt;&gt;"",入力1!L168,"")</f>
        <v>7</v>
      </c>
      <c r="O90" s="417">
        <v>6</v>
      </c>
      <c r="P90" s="228" t="str">
        <f>IF(TRIM(入力1!Q168)&lt;&gt;"",MID(入力1!Q168,1,1),"")</f>
        <v/>
      </c>
      <c r="Q90" s="190" t="str">
        <f>IF(TRIM(入力1!Q168)&lt;&gt;"",MID(入力1!Q168,2,1),"")</f>
        <v/>
      </c>
      <c r="R90" s="232"/>
      <c r="S90" s="232"/>
      <c r="T90" s="232"/>
      <c r="U90" s="232"/>
      <c r="V90" s="232"/>
      <c r="W90" s="232"/>
      <c r="X90" s="232"/>
      <c r="Y90" s="232"/>
      <c r="Z90" s="281"/>
      <c r="AA90" s="1546"/>
      <c r="AB90" s="1547"/>
      <c r="AC90" s="1546"/>
      <c r="AD90" s="1547"/>
      <c r="AE90" s="1546"/>
      <c r="AF90" s="1547"/>
      <c r="AG90" s="1546"/>
      <c r="AH90" s="1547"/>
      <c r="AI90" s="1546"/>
      <c r="AJ90" s="1547"/>
      <c r="AK90" s="386"/>
      <c r="AL90" s="1546"/>
      <c r="AM90" s="1548"/>
      <c r="AN90" s="1546"/>
      <c r="AO90" s="1548"/>
      <c r="AP90" s="1546"/>
      <c r="AQ90" s="1548"/>
      <c r="AR90" s="1546"/>
      <c r="AS90" s="1548"/>
      <c r="AT90" s="1546"/>
      <c r="AU90" s="1548"/>
      <c r="AV90" s="336"/>
      <c r="AW90" s="236"/>
      <c r="AX90" s="236"/>
      <c r="AY90" s="236"/>
      <c r="AZ90" s="1549"/>
      <c r="BA90" s="1550"/>
      <c r="BB90" s="236"/>
      <c r="BC90" s="236"/>
      <c r="BD90" s="440">
        <f>入力1!X168</f>
        <v>0</v>
      </c>
      <c r="BE90" s="236"/>
      <c r="BF90" s="236"/>
      <c r="BG90" s="236"/>
      <c r="BH90" s="497">
        <f>入力2!AT166</f>
        <v>0</v>
      </c>
      <c r="BI90" s="765"/>
      <c r="BJ90" s="874">
        <f>入力1!O168</f>
        <v>0</v>
      </c>
      <c r="BK90" s="867" t="str">
        <f>IF(TRIM($Q90)&lt;&gt;"",IF(TRIM(INDEX(コード表!$D$3:$M$53,INT(CONCATENATE($P90,$Q90)),1))&lt;&gt;"",INDEX(コード表!$D$3:$M$53,INT(CONCATENATE($P90,$Q90)),1),""),"")</f>
        <v/>
      </c>
      <c r="BL90" s="867" t="str">
        <f>IF(TRIM($Q90)&lt;&gt;"",IF(TRIM(INDEX(コード表!$D$3:$M$53,INT(CONCATENATE($P90,$Q90)),2))&lt;&gt;"",INDEX(コード表!$D$3:$M$53,INT(CONCATENATE($P90,$Q90)),2),""),"")</f>
        <v/>
      </c>
      <c r="BM90" s="867" t="str">
        <f>IF(TRIM($Q90)&lt;&gt;"",IF(TRIM(INDEX(コード表!$D$3:$M$53,INT(CONCATENATE($P90,$Q90)),3))&lt;&gt;"",INDEX(コード表!$D$3:$M$53,INT(CONCATENATE($P90,$Q90)),3),""),"")</f>
        <v/>
      </c>
      <c r="BN90" s="867" t="str">
        <f>IF(TRIM($Q90)&lt;&gt;"",IF(TRIM(INDEX(コード表!$D$3:$M$53,INT(CONCATENATE($P90,$Q90)),4))&lt;&gt;"",INDEX(コード表!$D$3:$M$53,INT(CONCATENATE($P90,$Q90)),4),""),"")</f>
        <v/>
      </c>
      <c r="BO90" s="867" t="str">
        <f>IF(TRIM($Q90)&lt;&gt;"",IF(TRIM(INDEX(コード表!$D$3:$M$53,INT(CONCATENATE($P90,$Q90)),5))&lt;&gt;"",INDEX(コード表!$D$3:$M$53,INT(CONCATENATE($P90,$Q90)),5),""),"")</f>
        <v/>
      </c>
      <c r="BP90" s="867" t="str">
        <f>IF(TRIM($Q90)&lt;&gt;"",IF(TRIM(INDEX(コード表!$D$3:$M$53,INT(CONCATENATE($P90,$Q90)),6))&lt;&gt;"",INDEX(コード表!$D$3:$M$53,INT(CONCATENATE($P90,$Q90)),6),""),"")</f>
        <v/>
      </c>
      <c r="BQ90" s="867" t="str">
        <f>IF(TRIM($Q90)&lt;&gt;"",IF(TRIM(INDEX(コード表!$D$3:$M$53,INT(CONCATENATE($P90,$Q90)),7))&lt;&gt;"",INDEX(コード表!$D$3:$M$53,INT(CONCATENATE($P90,$Q90)),7),""),"")</f>
        <v/>
      </c>
      <c r="BR90" s="867" t="str">
        <f>IF(TRIM($Q90)&lt;&gt;"",IF(TRIM(INDEX(コード表!$D$3:$M$53,INT(CONCATENATE($P90,$Q90)),8))&lt;&gt;"",INDEX(コード表!$D$3:$M$53,INT(CONCATENATE($P90,$Q90)),8),""),"")</f>
        <v/>
      </c>
      <c r="BS90" s="867" t="str">
        <f>IF(TRIM($Q90)&lt;&gt;"",IF(TRIM(INDEX(コード表!$D$3:$M$53,INT(CONCATENATE($P90,$Q90)),9))&lt;&gt;"",INDEX(コード表!$D$3:$M$53,INT(CONCATENATE($P90,$Q90)),9),""),"")</f>
        <v/>
      </c>
      <c r="BT90" s="867" t="str">
        <f>IF(TRIM($Q90)&lt;&gt;"",IF(TRIM(INDEX(コード表!$D$3:$M$53,INT(CONCATENATE($P90,$Q90)),10))&lt;&gt;"",INDEX(コード表!$D$3:$M$53,INT(CONCATENATE($P90,$Q90)),10),""),"")</f>
        <v/>
      </c>
      <c r="BU90" s="837">
        <f>入力1!O168</f>
        <v>0</v>
      </c>
      <c r="BV90" s="869"/>
      <c r="BW90" s="835"/>
      <c r="BX90" s="875"/>
      <c r="BY90" s="837"/>
      <c r="BZ90" s="837"/>
      <c r="CA90" s="837"/>
      <c r="CB90" s="837" t="str">
        <f t="shared" si="2"/>
        <v/>
      </c>
      <c r="CC90" s="926" t="str">
        <f t="shared" si="3"/>
        <v/>
      </c>
      <c r="CD90" s="837" t="e">
        <f>SUBSTITUTE(SUBSTITUTE(VLOOKUP(CB90,コード表!$BO$2:$BP$52,2,FALSE),"（",""),"）","")</f>
        <v>#N/A</v>
      </c>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837"/>
      <c r="DA90" s="837"/>
      <c r="DB90" s="837"/>
      <c r="DC90" s="837"/>
      <c r="DD90" s="837"/>
      <c r="DE90" s="837"/>
      <c r="DF90" s="837"/>
      <c r="DG90" s="837"/>
      <c r="DH90" s="837"/>
      <c r="DI90" s="837" t="str">
        <f>IF(入力1!Q128="","",入力1!Q128)</f>
        <v/>
      </c>
      <c r="DJ90" s="837"/>
      <c r="DK90" s="837"/>
      <c r="DL90" s="837"/>
      <c r="DM90" s="837"/>
      <c r="DN90" s="837"/>
      <c r="DO90" s="837"/>
      <c r="DP90" s="837"/>
      <c r="DQ90" s="837"/>
      <c r="DR90" s="837"/>
      <c r="DS90" s="837"/>
      <c r="DT90" s="837"/>
      <c r="DU90" s="837"/>
      <c r="DV90" s="837"/>
      <c r="DW90" s="837"/>
      <c r="DX90" s="837"/>
      <c r="DY90" s="837"/>
      <c r="DZ90" s="837"/>
      <c r="EA90" s="837"/>
      <c r="EB90" s="837"/>
      <c r="EC90" s="837"/>
      <c r="ED90" s="837"/>
      <c r="EE90" s="837"/>
      <c r="EF90" s="837"/>
      <c r="EG90" s="837"/>
      <c r="EH90" s="837"/>
      <c r="EI90" s="837"/>
      <c r="EJ90" s="837"/>
      <c r="EK90" s="837"/>
      <c r="EL90" s="837"/>
      <c r="EM90" s="837"/>
      <c r="EN90" s="837"/>
      <c r="EO90" s="837"/>
      <c r="EP90" s="837"/>
      <c r="EQ90" s="837"/>
      <c r="ER90" s="837"/>
      <c r="ES90" s="837"/>
      <c r="ET90" s="837"/>
      <c r="EU90" s="488"/>
      <c r="EV90" s="488"/>
      <c r="EW90" s="488"/>
      <c r="EX90" s="488"/>
    </row>
    <row r="91" spans="1:154" s="191" customFormat="1" ht="30" customHeight="1">
      <c r="A91" s="189" t="str">
        <f>IF(TRIM(入力1!A170)&lt;&gt;"",入力1!A170,"")</f>
        <v/>
      </c>
      <c r="B91" s="411">
        <f>IF(TRIM(入力1!B170)&lt;&gt;"",入力1!B170,"")</f>
        <v>7</v>
      </c>
      <c r="C91" s="477">
        <v>7</v>
      </c>
      <c r="D91" s="1541" t="str">
        <f>IF(TRIM(入力1!D170)&lt;&gt;"",入力1!D170,"")</f>
        <v/>
      </c>
      <c r="E91" s="1542" t="str">
        <f>IF(TRIM(入力1!E110)&lt;&gt;"",入力1!E110,"")</f>
        <v/>
      </c>
      <c r="F91" s="1542" t="str">
        <f>IF(TRIM(入力1!F110)&lt;&gt;"",入力1!F110,"")</f>
        <v/>
      </c>
      <c r="G91" s="1542" t="str">
        <f>IF(TRIM(入力1!G110)&lt;&gt;"",入力1!G110,"")</f>
        <v/>
      </c>
      <c r="H91" s="1542" t="str">
        <f>IF(TRIM(入力1!H110)&lt;&gt;"",入力1!H110,"")</f>
        <v/>
      </c>
      <c r="I91" s="1542" t="str">
        <f>IF(TRIM(入力1!I110)&lt;&gt;"",入力1!I110,"")</f>
        <v/>
      </c>
      <c r="J91" s="1542" t="str">
        <f>IF(TRIM(入力1!J110)&lt;&gt;"",入力1!J110,"")</f>
        <v/>
      </c>
      <c r="K91" s="1542" t="str">
        <f>IF(TRIM(入力1!S110)&lt;&gt;"",入力1!S110,"")</f>
        <v/>
      </c>
      <c r="L91" s="1543" t="e">
        <f>IF(TRIM(入力1!#REF!)&lt;&gt;"",入力1!#REF!,"")</f>
        <v>#REF!</v>
      </c>
      <c r="M91" s="414" t="str">
        <f>IF(TRIM(入力1!K170)&lt;&gt;"",入力1!K170,"")</f>
        <v/>
      </c>
      <c r="N91" s="420">
        <f>IF(TRIM(入力1!L170)&lt;&gt;"",入力1!L170,"")</f>
        <v>7</v>
      </c>
      <c r="O91" s="417">
        <v>7</v>
      </c>
      <c r="P91" s="228" t="str">
        <f>IF(TRIM(入力1!Q170)&lt;&gt;"",MID(入力1!Q170,1,1),"")</f>
        <v/>
      </c>
      <c r="Q91" s="190" t="str">
        <f>IF(TRIM(入力1!Q170)&lt;&gt;"",MID(入力1!Q170,2,1),"")</f>
        <v/>
      </c>
      <c r="R91" s="232"/>
      <c r="S91" s="232"/>
      <c r="T91" s="232"/>
      <c r="U91" s="232"/>
      <c r="V91" s="232"/>
      <c r="W91" s="232"/>
      <c r="X91" s="232"/>
      <c r="Y91" s="232"/>
      <c r="Z91" s="281"/>
      <c r="AA91" s="1546"/>
      <c r="AB91" s="1547"/>
      <c r="AC91" s="1546"/>
      <c r="AD91" s="1547"/>
      <c r="AE91" s="1546"/>
      <c r="AF91" s="1547"/>
      <c r="AG91" s="1546"/>
      <c r="AH91" s="1547"/>
      <c r="AI91" s="1546"/>
      <c r="AJ91" s="1547"/>
      <c r="AK91" s="386"/>
      <c r="AL91" s="1546"/>
      <c r="AM91" s="1548"/>
      <c r="AN91" s="1546"/>
      <c r="AO91" s="1548"/>
      <c r="AP91" s="1546"/>
      <c r="AQ91" s="1548"/>
      <c r="AR91" s="1546"/>
      <c r="AS91" s="1548"/>
      <c r="AT91" s="1546"/>
      <c r="AU91" s="1548"/>
      <c r="AV91" s="336"/>
      <c r="AW91" s="236"/>
      <c r="AX91" s="236"/>
      <c r="AY91" s="236"/>
      <c r="AZ91" s="1549"/>
      <c r="BA91" s="1550"/>
      <c r="BB91" s="236"/>
      <c r="BC91" s="236"/>
      <c r="BD91" s="440">
        <f>入力1!X170</f>
        <v>0</v>
      </c>
      <c r="BE91" s="236"/>
      <c r="BF91" s="236"/>
      <c r="BG91" s="236"/>
      <c r="BH91" s="497">
        <f>入力2!AT168</f>
        <v>0</v>
      </c>
      <c r="BI91" s="765"/>
      <c r="BJ91" s="874">
        <f>入力1!O170</f>
        <v>0</v>
      </c>
      <c r="BK91" s="867" t="str">
        <f>IF(TRIM($Q91)&lt;&gt;"",IF(TRIM(INDEX(コード表!$D$3:$M$53,INT(CONCATENATE($P91,$Q91)),1))&lt;&gt;"",INDEX(コード表!$D$3:$M$53,INT(CONCATENATE($P91,$Q91)),1),""),"")</f>
        <v/>
      </c>
      <c r="BL91" s="867" t="str">
        <f>IF(TRIM($Q91)&lt;&gt;"",IF(TRIM(INDEX(コード表!$D$3:$M$53,INT(CONCATENATE($P91,$Q91)),2))&lt;&gt;"",INDEX(コード表!$D$3:$M$53,INT(CONCATENATE($P91,$Q91)),2),""),"")</f>
        <v/>
      </c>
      <c r="BM91" s="867" t="str">
        <f>IF(TRIM($Q91)&lt;&gt;"",IF(TRIM(INDEX(コード表!$D$3:$M$53,INT(CONCATENATE($P91,$Q91)),3))&lt;&gt;"",INDEX(コード表!$D$3:$M$53,INT(CONCATENATE($P91,$Q91)),3),""),"")</f>
        <v/>
      </c>
      <c r="BN91" s="867" t="str">
        <f>IF(TRIM($Q91)&lt;&gt;"",IF(TRIM(INDEX(コード表!$D$3:$M$53,INT(CONCATENATE($P91,$Q91)),4))&lt;&gt;"",INDEX(コード表!$D$3:$M$53,INT(CONCATENATE($P91,$Q91)),4),""),"")</f>
        <v/>
      </c>
      <c r="BO91" s="867" t="str">
        <f>IF(TRIM($Q91)&lt;&gt;"",IF(TRIM(INDEX(コード表!$D$3:$M$53,INT(CONCATENATE($P91,$Q91)),5))&lt;&gt;"",INDEX(コード表!$D$3:$M$53,INT(CONCATENATE($P91,$Q91)),5),""),"")</f>
        <v/>
      </c>
      <c r="BP91" s="867" t="str">
        <f>IF(TRIM($Q91)&lt;&gt;"",IF(TRIM(INDEX(コード表!$D$3:$M$53,INT(CONCATENATE($P91,$Q91)),6))&lt;&gt;"",INDEX(コード表!$D$3:$M$53,INT(CONCATENATE($P91,$Q91)),6),""),"")</f>
        <v/>
      </c>
      <c r="BQ91" s="867" t="str">
        <f>IF(TRIM($Q91)&lt;&gt;"",IF(TRIM(INDEX(コード表!$D$3:$M$53,INT(CONCATENATE($P91,$Q91)),7))&lt;&gt;"",INDEX(コード表!$D$3:$M$53,INT(CONCATENATE($P91,$Q91)),7),""),"")</f>
        <v/>
      </c>
      <c r="BR91" s="867" t="str">
        <f>IF(TRIM($Q91)&lt;&gt;"",IF(TRIM(INDEX(コード表!$D$3:$M$53,INT(CONCATENATE($P91,$Q91)),8))&lt;&gt;"",INDEX(コード表!$D$3:$M$53,INT(CONCATENATE($P91,$Q91)),8),""),"")</f>
        <v/>
      </c>
      <c r="BS91" s="867" t="str">
        <f>IF(TRIM($Q91)&lt;&gt;"",IF(TRIM(INDEX(コード表!$D$3:$M$53,INT(CONCATENATE($P91,$Q91)),9))&lt;&gt;"",INDEX(コード表!$D$3:$M$53,INT(CONCATENATE($P91,$Q91)),9),""),"")</f>
        <v/>
      </c>
      <c r="BT91" s="867" t="str">
        <f>IF(TRIM($Q91)&lt;&gt;"",IF(TRIM(INDEX(コード表!$D$3:$M$53,INT(CONCATENATE($P91,$Q91)),10))&lt;&gt;"",INDEX(コード表!$D$3:$M$53,INT(CONCATENATE($P91,$Q91)),10),""),"")</f>
        <v/>
      </c>
      <c r="BU91" s="837">
        <f>入力1!O170</f>
        <v>0</v>
      </c>
      <c r="BV91" s="869"/>
      <c r="BW91" s="835"/>
      <c r="BX91" s="875"/>
      <c r="BY91" s="841"/>
      <c r="BZ91" s="841"/>
      <c r="CA91" s="841"/>
      <c r="CB91" s="837" t="str">
        <f t="shared" si="2"/>
        <v/>
      </c>
      <c r="CC91" s="926" t="str">
        <f t="shared" si="3"/>
        <v/>
      </c>
      <c r="CD91" s="837" t="e">
        <f>SUBSTITUTE(SUBSTITUTE(VLOOKUP(CB91,コード表!$BO$2:$BP$52,2,FALSE),"（",""),"）","")</f>
        <v>#N/A</v>
      </c>
      <c r="CE91" s="841"/>
      <c r="CF91" s="841"/>
      <c r="CG91" s="841"/>
      <c r="CH91" s="841"/>
      <c r="CI91" s="841"/>
      <c r="CJ91" s="841"/>
      <c r="CK91" s="841"/>
      <c r="CL91" s="841"/>
      <c r="CM91" s="841"/>
      <c r="CN91" s="841"/>
      <c r="CO91" s="841"/>
      <c r="CP91" s="841"/>
      <c r="CQ91" s="841"/>
      <c r="CR91" s="841"/>
      <c r="CS91" s="841"/>
      <c r="CT91" s="841"/>
      <c r="CU91" s="841"/>
      <c r="CV91" s="841"/>
      <c r="CW91" s="841"/>
      <c r="CX91" s="841"/>
      <c r="CY91" s="841"/>
      <c r="CZ91" s="841"/>
      <c r="DA91" s="841"/>
      <c r="DB91" s="841"/>
      <c r="DC91" s="841"/>
      <c r="DD91" s="841"/>
      <c r="DE91" s="841"/>
      <c r="DF91" s="841"/>
      <c r="DG91" s="841"/>
      <c r="DH91" s="841"/>
      <c r="DI91" s="837" t="str">
        <f>IF(入力1!Q130="","",入力1!Q130)</f>
        <v/>
      </c>
      <c r="DJ91" s="841"/>
      <c r="DK91" s="841"/>
      <c r="DL91" s="841"/>
      <c r="DM91" s="841"/>
      <c r="DN91" s="841"/>
      <c r="DO91" s="841"/>
      <c r="DP91" s="841"/>
      <c r="DQ91" s="841"/>
      <c r="DR91" s="841"/>
      <c r="DS91" s="841"/>
      <c r="DT91" s="841"/>
      <c r="DU91" s="841"/>
      <c r="DV91" s="841"/>
      <c r="DW91" s="841"/>
      <c r="DX91" s="841"/>
      <c r="DY91" s="841"/>
      <c r="DZ91" s="841"/>
      <c r="EA91" s="841"/>
      <c r="EB91" s="841"/>
      <c r="EC91" s="841"/>
      <c r="ED91" s="841"/>
      <c r="EE91" s="841"/>
      <c r="EF91" s="841"/>
      <c r="EG91" s="841"/>
      <c r="EH91" s="841"/>
      <c r="EI91" s="841"/>
      <c r="EJ91" s="841"/>
      <c r="EK91" s="841"/>
      <c r="EL91" s="841"/>
      <c r="EM91" s="841"/>
      <c r="EN91" s="841"/>
      <c r="EO91" s="841"/>
      <c r="EP91" s="841"/>
      <c r="EQ91" s="841"/>
      <c r="ER91" s="841"/>
      <c r="ES91" s="841"/>
      <c r="ET91" s="841"/>
      <c r="EU91" s="823"/>
      <c r="EV91" s="823"/>
      <c r="EW91" s="823"/>
      <c r="EX91" s="823"/>
    </row>
    <row r="92" spans="1:154" s="19" customFormat="1" ht="30" customHeight="1">
      <c r="A92" s="189" t="str">
        <f>IF(TRIM(入力1!A172)&lt;&gt;"",入力1!A172,"")</f>
        <v/>
      </c>
      <c r="B92" s="411">
        <f>IF(TRIM(入力1!B172)&lt;&gt;"",入力1!B172,"")</f>
        <v>7</v>
      </c>
      <c r="C92" s="222">
        <v>8</v>
      </c>
      <c r="D92" s="1541" t="str">
        <f>IF(TRIM(入力1!D172)&lt;&gt;"",入力1!D172,"")</f>
        <v/>
      </c>
      <c r="E92" s="1542" t="str">
        <f>IF(TRIM(入力1!E112)&lt;&gt;"",入力1!E112,"")</f>
        <v/>
      </c>
      <c r="F92" s="1542" t="str">
        <f>IF(TRIM(入力1!F112)&lt;&gt;"",入力1!F112,"")</f>
        <v/>
      </c>
      <c r="G92" s="1542" t="str">
        <f>IF(TRIM(入力1!G112)&lt;&gt;"",入力1!G112,"")</f>
        <v/>
      </c>
      <c r="H92" s="1542" t="str">
        <f>IF(TRIM(入力1!H112)&lt;&gt;"",入力1!H112,"")</f>
        <v/>
      </c>
      <c r="I92" s="1542" t="str">
        <f>IF(TRIM(入力1!I112)&lt;&gt;"",入力1!I112,"")</f>
        <v/>
      </c>
      <c r="J92" s="1542" t="str">
        <f>IF(TRIM(入力1!J112)&lt;&gt;"",入力1!J112,"")</f>
        <v/>
      </c>
      <c r="K92" s="1542" t="str">
        <f>IF(TRIM(入力1!S112)&lt;&gt;"",入力1!S112,"")</f>
        <v/>
      </c>
      <c r="L92" s="1543" t="e">
        <f>IF(TRIM(入力1!#REF!)&lt;&gt;"",入力1!#REF!,"")</f>
        <v>#REF!</v>
      </c>
      <c r="M92" s="414" t="str">
        <f>IF(TRIM(入力1!K172)&lt;&gt;"",入力1!K172,"")</f>
        <v/>
      </c>
      <c r="N92" s="420">
        <f>IF(TRIM(入力1!L172)&lt;&gt;"",入力1!L172,"")</f>
        <v>7</v>
      </c>
      <c r="O92" s="417">
        <v>8</v>
      </c>
      <c r="P92" s="228" t="str">
        <f>IF(TRIM(入力1!Q172)&lt;&gt;"",MID(入力1!Q172,1,1),"")</f>
        <v/>
      </c>
      <c r="Q92" s="190" t="str">
        <f>IF(TRIM(入力1!Q172)&lt;&gt;"",MID(入力1!Q172,2,1),"")</f>
        <v/>
      </c>
      <c r="R92" s="232"/>
      <c r="S92" s="232"/>
      <c r="T92" s="232"/>
      <c r="U92" s="232"/>
      <c r="V92" s="232"/>
      <c r="W92" s="232"/>
      <c r="X92" s="232"/>
      <c r="Y92" s="232"/>
      <c r="Z92" s="281"/>
      <c r="AA92" s="1546"/>
      <c r="AB92" s="1547"/>
      <c r="AC92" s="1546"/>
      <c r="AD92" s="1547"/>
      <c r="AE92" s="1546"/>
      <c r="AF92" s="1547"/>
      <c r="AG92" s="1546"/>
      <c r="AH92" s="1547"/>
      <c r="AI92" s="1546"/>
      <c r="AJ92" s="1547"/>
      <c r="AK92" s="386"/>
      <c r="AL92" s="1546"/>
      <c r="AM92" s="1548"/>
      <c r="AN92" s="1546"/>
      <c r="AO92" s="1548"/>
      <c r="AP92" s="1546"/>
      <c r="AQ92" s="1548"/>
      <c r="AR92" s="1546"/>
      <c r="AS92" s="1548"/>
      <c r="AT92" s="1546"/>
      <c r="AU92" s="1548"/>
      <c r="AV92" s="336"/>
      <c r="AW92" s="236"/>
      <c r="AX92" s="236"/>
      <c r="AY92" s="236"/>
      <c r="AZ92" s="1549"/>
      <c r="BA92" s="1550"/>
      <c r="BB92" s="236"/>
      <c r="BC92" s="236"/>
      <c r="BD92" s="440">
        <f>入力1!X172</f>
        <v>0</v>
      </c>
      <c r="BE92" s="236"/>
      <c r="BF92" s="236"/>
      <c r="BG92" s="236"/>
      <c r="BH92" s="497">
        <f>入力2!AT170</f>
        <v>0</v>
      </c>
      <c r="BI92" s="765"/>
      <c r="BJ92" s="874">
        <f>入力1!O172</f>
        <v>0</v>
      </c>
      <c r="BK92" s="867" t="str">
        <f>IF(TRIM($Q92)&lt;&gt;"",IF(TRIM(INDEX(コード表!$D$3:$M$53,INT(CONCATENATE($P92,$Q92)),1))&lt;&gt;"",INDEX(コード表!$D$3:$M$53,INT(CONCATENATE($P92,$Q92)),1),""),"")</f>
        <v/>
      </c>
      <c r="BL92" s="867" t="str">
        <f>IF(TRIM($Q92)&lt;&gt;"",IF(TRIM(INDEX(コード表!$D$3:$M$53,INT(CONCATENATE($P92,$Q92)),2))&lt;&gt;"",INDEX(コード表!$D$3:$M$53,INT(CONCATENATE($P92,$Q92)),2),""),"")</f>
        <v/>
      </c>
      <c r="BM92" s="867" t="str">
        <f>IF(TRIM($Q92)&lt;&gt;"",IF(TRIM(INDEX(コード表!$D$3:$M$53,INT(CONCATENATE($P92,$Q92)),3))&lt;&gt;"",INDEX(コード表!$D$3:$M$53,INT(CONCATENATE($P92,$Q92)),3),""),"")</f>
        <v/>
      </c>
      <c r="BN92" s="867" t="str">
        <f>IF(TRIM($Q92)&lt;&gt;"",IF(TRIM(INDEX(コード表!$D$3:$M$53,INT(CONCATENATE($P92,$Q92)),4))&lt;&gt;"",INDEX(コード表!$D$3:$M$53,INT(CONCATENATE($P92,$Q92)),4),""),"")</f>
        <v/>
      </c>
      <c r="BO92" s="867" t="str">
        <f>IF(TRIM($Q92)&lt;&gt;"",IF(TRIM(INDEX(コード表!$D$3:$M$53,INT(CONCATENATE($P92,$Q92)),5))&lt;&gt;"",INDEX(コード表!$D$3:$M$53,INT(CONCATENATE($P92,$Q92)),5),""),"")</f>
        <v/>
      </c>
      <c r="BP92" s="867" t="str">
        <f>IF(TRIM($Q92)&lt;&gt;"",IF(TRIM(INDEX(コード表!$D$3:$M$53,INT(CONCATENATE($P92,$Q92)),6))&lt;&gt;"",INDEX(コード表!$D$3:$M$53,INT(CONCATENATE($P92,$Q92)),6),""),"")</f>
        <v/>
      </c>
      <c r="BQ92" s="867" t="str">
        <f>IF(TRIM($Q92)&lt;&gt;"",IF(TRIM(INDEX(コード表!$D$3:$M$53,INT(CONCATENATE($P92,$Q92)),7))&lt;&gt;"",INDEX(コード表!$D$3:$M$53,INT(CONCATENATE($P92,$Q92)),7),""),"")</f>
        <v/>
      </c>
      <c r="BR92" s="867" t="str">
        <f>IF(TRIM($Q92)&lt;&gt;"",IF(TRIM(INDEX(コード表!$D$3:$M$53,INT(CONCATENATE($P92,$Q92)),8))&lt;&gt;"",INDEX(コード表!$D$3:$M$53,INT(CONCATENATE($P92,$Q92)),8),""),"")</f>
        <v/>
      </c>
      <c r="BS92" s="867" t="str">
        <f>IF(TRIM($Q92)&lt;&gt;"",IF(TRIM(INDEX(コード表!$D$3:$M$53,INT(CONCATENATE($P92,$Q92)),9))&lt;&gt;"",INDEX(コード表!$D$3:$M$53,INT(CONCATENATE($P92,$Q92)),9),""),"")</f>
        <v/>
      </c>
      <c r="BT92" s="867" t="str">
        <f>IF(TRIM($Q92)&lt;&gt;"",IF(TRIM(INDEX(コード表!$D$3:$M$53,INT(CONCATENATE($P92,$Q92)),10))&lt;&gt;"",INDEX(コード表!$D$3:$M$53,INT(CONCATENATE($P92,$Q92)),10),""),"")</f>
        <v/>
      </c>
      <c r="BU92" s="837">
        <f>入力1!O172</f>
        <v>0</v>
      </c>
      <c r="BV92" s="869"/>
      <c r="BW92" s="835"/>
      <c r="BX92" s="875"/>
      <c r="BY92" s="837"/>
      <c r="BZ92" s="837"/>
      <c r="CA92" s="837"/>
      <c r="CB92" s="837" t="str">
        <f t="shared" si="2"/>
        <v/>
      </c>
      <c r="CC92" s="926" t="str">
        <f t="shared" si="3"/>
        <v/>
      </c>
      <c r="CD92" s="837" t="e">
        <f>SUBSTITUTE(SUBSTITUTE(VLOOKUP(CB92,コード表!$BO$2:$BP$52,2,FALSE),"（",""),"）","")</f>
        <v>#N/A</v>
      </c>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37"/>
      <c r="DC92" s="837"/>
      <c r="DD92" s="837"/>
      <c r="DE92" s="837"/>
      <c r="DF92" s="837"/>
      <c r="DG92" s="837"/>
      <c r="DH92" s="837"/>
      <c r="DI92" s="837" t="str">
        <f>IF(入力1!Q132="","",入力1!Q132)</f>
        <v/>
      </c>
      <c r="DJ92" s="837"/>
      <c r="DK92" s="837"/>
      <c r="DL92" s="837"/>
      <c r="DM92" s="837"/>
      <c r="DN92" s="837"/>
      <c r="DO92" s="837"/>
      <c r="DP92" s="837"/>
      <c r="DQ92" s="837"/>
      <c r="DR92" s="837"/>
      <c r="DS92" s="837"/>
      <c r="DT92" s="837"/>
      <c r="DU92" s="837"/>
      <c r="DV92" s="837"/>
      <c r="DW92" s="837"/>
      <c r="DX92" s="837"/>
      <c r="DY92" s="837"/>
      <c r="DZ92" s="837"/>
      <c r="EA92" s="837"/>
      <c r="EB92" s="837"/>
      <c r="EC92" s="837"/>
      <c r="ED92" s="837"/>
      <c r="EE92" s="837"/>
      <c r="EF92" s="837"/>
      <c r="EG92" s="837"/>
      <c r="EH92" s="837"/>
      <c r="EI92" s="837"/>
      <c r="EJ92" s="837"/>
      <c r="EK92" s="837"/>
      <c r="EL92" s="837"/>
      <c r="EM92" s="837"/>
      <c r="EN92" s="837"/>
      <c r="EO92" s="837"/>
      <c r="EP92" s="837"/>
      <c r="EQ92" s="837"/>
      <c r="ER92" s="837"/>
      <c r="ES92" s="837"/>
      <c r="ET92" s="837"/>
      <c r="EU92" s="488"/>
      <c r="EV92" s="488"/>
      <c r="EW92" s="488"/>
      <c r="EX92" s="488"/>
    </row>
    <row r="93" spans="1:154" s="19" customFormat="1" ht="30" customHeight="1">
      <c r="A93" s="189" t="str">
        <f>IF(TRIM(入力1!A174)&lt;&gt;"",入力1!A174,"")</f>
        <v/>
      </c>
      <c r="B93" s="411">
        <f>IF(TRIM(入力1!B174)&lt;&gt;"",入力1!B174,"")</f>
        <v>7</v>
      </c>
      <c r="C93" s="477">
        <v>9</v>
      </c>
      <c r="D93" s="1541" t="str">
        <f>IF(TRIM(入力1!D174)&lt;&gt;"",入力1!D174,"")</f>
        <v/>
      </c>
      <c r="E93" s="1542" t="str">
        <f>IF(TRIM(入力1!E114)&lt;&gt;"",入力1!E114,"")</f>
        <v/>
      </c>
      <c r="F93" s="1542" t="str">
        <f>IF(TRIM(入力1!F114)&lt;&gt;"",入力1!F114,"")</f>
        <v/>
      </c>
      <c r="G93" s="1542" t="str">
        <f>IF(TRIM(入力1!G114)&lt;&gt;"",入力1!G114,"")</f>
        <v/>
      </c>
      <c r="H93" s="1542" t="str">
        <f>IF(TRIM(入力1!H114)&lt;&gt;"",入力1!H114,"")</f>
        <v/>
      </c>
      <c r="I93" s="1542" t="str">
        <f>IF(TRIM(入力1!I114)&lt;&gt;"",入力1!I114,"")</f>
        <v/>
      </c>
      <c r="J93" s="1542" t="str">
        <f>IF(TRIM(入力1!J114)&lt;&gt;"",入力1!J114,"")</f>
        <v/>
      </c>
      <c r="K93" s="1542" t="str">
        <f>IF(TRIM(入力1!S114)&lt;&gt;"",入力1!S114,"")</f>
        <v/>
      </c>
      <c r="L93" s="1543" t="e">
        <f>IF(TRIM(入力1!#REF!)&lt;&gt;"",入力1!#REF!,"")</f>
        <v>#REF!</v>
      </c>
      <c r="M93" s="414" t="str">
        <f>IF(TRIM(入力1!K174)&lt;&gt;"",入力1!K174,"")</f>
        <v/>
      </c>
      <c r="N93" s="420">
        <f>IF(TRIM(入力1!L174)&lt;&gt;"",入力1!L174,"")</f>
        <v>7</v>
      </c>
      <c r="O93" s="417">
        <v>9</v>
      </c>
      <c r="P93" s="228" t="str">
        <f>IF(TRIM(入力1!Q174)&lt;&gt;"",MID(入力1!Q174,1,1),"")</f>
        <v/>
      </c>
      <c r="Q93" s="190" t="str">
        <f>IF(TRIM(入力1!Q174)&lt;&gt;"",MID(入力1!Q174,2,1),"")</f>
        <v/>
      </c>
      <c r="R93" s="232"/>
      <c r="S93" s="232"/>
      <c r="T93" s="232"/>
      <c r="U93" s="232"/>
      <c r="V93" s="232"/>
      <c r="W93" s="232"/>
      <c r="X93" s="232"/>
      <c r="Y93" s="232"/>
      <c r="Z93" s="281"/>
      <c r="AA93" s="1546"/>
      <c r="AB93" s="1547"/>
      <c r="AC93" s="1546"/>
      <c r="AD93" s="1547"/>
      <c r="AE93" s="1546"/>
      <c r="AF93" s="1547"/>
      <c r="AG93" s="1546"/>
      <c r="AH93" s="1547"/>
      <c r="AI93" s="1546"/>
      <c r="AJ93" s="1547"/>
      <c r="AK93" s="386"/>
      <c r="AL93" s="1546"/>
      <c r="AM93" s="1548"/>
      <c r="AN93" s="1546"/>
      <c r="AO93" s="1548"/>
      <c r="AP93" s="1546"/>
      <c r="AQ93" s="1548"/>
      <c r="AR93" s="1546"/>
      <c r="AS93" s="1548"/>
      <c r="AT93" s="1546"/>
      <c r="AU93" s="1548"/>
      <c r="AV93" s="336"/>
      <c r="AW93" s="236"/>
      <c r="AX93" s="236"/>
      <c r="AY93" s="236"/>
      <c r="AZ93" s="1549"/>
      <c r="BA93" s="1550"/>
      <c r="BB93" s="236"/>
      <c r="BC93" s="236"/>
      <c r="BD93" s="440">
        <f>入力1!X174</f>
        <v>0</v>
      </c>
      <c r="BE93" s="236"/>
      <c r="BF93" s="236"/>
      <c r="BG93" s="236"/>
      <c r="BH93" s="497">
        <f>入力2!AT172</f>
        <v>0</v>
      </c>
      <c r="BI93" s="765"/>
      <c r="BJ93" s="874">
        <f>入力1!O174</f>
        <v>0</v>
      </c>
      <c r="BK93" s="867" t="str">
        <f>IF(TRIM($Q93)&lt;&gt;"",IF(TRIM(INDEX(コード表!$D$3:$M$53,INT(CONCATENATE($P93,$Q93)),1))&lt;&gt;"",INDEX(コード表!$D$3:$M$53,INT(CONCATENATE($P93,$Q93)),1),""),"")</f>
        <v/>
      </c>
      <c r="BL93" s="867" t="str">
        <f>IF(TRIM($Q93)&lt;&gt;"",IF(TRIM(INDEX(コード表!$D$3:$M$53,INT(CONCATENATE($P93,$Q93)),2))&lt;&gt;"",INDEX(コード表!$D$3:$M$53,INT(CONCATENATE($P93,$Q93)),2),""),"")</f>
        <v/>
      </c>
      <c r="BM93" s="867" t="str">
        <f>IF(TRIM($Q93)&lt;&gt;"",IF(TRIM(INDEX(コード表!$D$3:$M$53,INT(CONCATENATE($P93,$Q93)),3))&lt;&gt;"",INDEX(コード表!$D$3:$M$53,INT(CONCATENATE($P93,$Q93)),3),""),"")</f>
        <v/>
      </c>
      <c r="BN93" s="867" t="str">
        <f>IF(TRIM($Q93)&lt;&gt;"",IF(TRIM(INDEX(コード表!$D$3:$M$53,INT(CONCATENATE($P93,$Q93)),4))&lt;&gt;"",INDEX(コード表!$D$3:$M$53,INT(CONCATENATE($P93,$Q93)),4),""),"")</f>
        <v/>
      </c>
      <c r="BO93" s="867" t="str">
        <f>IF(TRIM($Q93)&lt;&gt;"",IF(TRIM(INDEX(コード表!$D$3:$M$53,INT(CONCATENATE($P93,$Q93)),5))&lt;&gt;"",INDEX(コード表!$D$3:$M$53,INT(CONCATENATE($P93,$Q93)),5),""),"")</f>
        <v/>
      </c>
      <c r="BP93" s="867" t="str">
        <f>IF(TRIM($Q93)&lt;&gt;"",IF(TRIM(INDEX(コード表!$D$3:$M$53,INT(CONCATENATE($P93,$Q93)),6))&lt;&gt;"",INDEX(コード表!$D$3:$M$53,INT(CONCATENATE($P93,$Q93)),6),""),"")</f>
        <v/>
      </c>
      <c r="BQ93" s="867" t="str">
        <f>IF(TRIM($Q93)&lt;&gt;"",IF(TRIM(INDEX(コード表!$D$3:$M$53,INT(CONCATENATE($P93,$Q93)),7))&lt;&gt;"",INDEX(コード表!$D$3:$M$53,INT(CONCATENATE($P93,$Q93)),7),""),"")</f>
        <v/>
      </c>
      <c r="BR93" s="867" t="str">
        <f>IF(TRIM($Q93)&lt;&gt;"",IF(TRIM(INDEX(コード表!$D$3:$M$53,INT(CONCATENATE($P93,$Q93)),8))&lt;&gt;"",INDEX(コード表!$D$3:$M$53,INT(CONCATENATE($P93,$Q93)),8),""),"")</f>
        <v/>
      </c>
      <c r="BS93" s="867" t="str">
        <f>IF(TRIM($Q93)&lt;&gt;"",IF(TRIM(INDEX(コード表!$D$3:$M$53,INT(CONCATENATE($P93,$Q93)),9))&lt;&gt;"",INDEX(コード表!$D$3:$M$53,INT(CONCATENATE($P93,$Q93)),9),""),"")</f>
        <v/>
      </c>
      <c r="BT93" s="867" t="str">
        <f>IF(TRIM($Q93)&lt;&gt;"",IF(TRIM(INDEX(コード表!$D$3:$M$53,INT(CONCATENATE($P93,$Q93)),10))&lt;&gt;"",INDEX(コード表!$D$3:$M$53,INT(CONCATENATE($P93,$Q93)),10),""),"")</f>
        <v/>
      </c>
      <c r="BU93" s="837">
        <f>入力1!O174</f>
        <v>0</v>
      </c>
      <c r="BV93" s="869"/>
      <c r="BW93" s="835"/>
      <c r="BX93" s="875"/>
      <c r="BY93" s="837"/>
      <c r="BZ93" s="837"/>
      <c r="CA93" s="837"/>
      <c r="CB93" s="837" t="str">
        <f t="shared" si="2"/>
        <v/>
      </c>
      <c r="CC93" s="926" t="str">
        <f t="shared" si="3"/>
        <v/>
      </c>
      <c r="CD93" s="837" t="e">
        <f>SUBSTITUTE(SUBSTITUTE(VLOOKUP(CB93,コード表!$BO$2:$BP$52,2,FALSE),"（",""),"）","")</f>
        <v>#N/A</v>
      </c>
      <c r="CE93" s="837"/>
      <c r="CF93" s="837"/>
      <c r="CG93" s="837"/>
      <c r="CH93" s="837"/>
      <c r="CI93" s="837"/>
      <c r="CJ93" s="837"/>
      <c r="CK93" s="837"/>
      <c r="CL93" s="837"/>
      <c r="CM93" s="837"/>
      <c r="CN93" s="837"/>
      <c r="CO93" s="837"/>
      <c r="CP93" s="837"/>
      <c r="CQ93" s="837"/>
      <c r="CR93" s="837"/>
      <c r="CS93" s="837"/>
      <c r="CT93" s="837"/>
      <c r="CU93" s="837"/>
      <c r="CV93" s="837"/>
      <c r="CW93" s="837"/>
      <c r="CX93" s="837"/>
      <c r="CY93" s="837"/>
      <c r="CZ93" s="837"/>
      <c r="DA93" s="837"/>
      <c r="DB93" s="837"/>
      <c r="DC93" s="837"/>
      <c r="DD93" s="837"/>
      <c r="DE93" s="837"/>
      <c r="DF93" s="837"/>
      <c r="DG93" s="837"/>
      <c r="DH93" s="837"/>
      <c r="DI93" s="837" t="str">
        <f>IF(入力1!Q134="","",入力1!Q134)</f>
        <v/>
      </c>
      <c r="DJ93" s="837"/>
      <c r="DK93" s="837"/>
      <c r="DL93" s="837"/>
      <c r="DM93" s="837"/>
      <c r="DN93" s="837"/>
      <c r="DO93" s="837"/>
      <c r="DP93" s="837"/>
      <c r="DQ93" s="837"/>
      <c r="DR93" s="837"/>
      <c r="DS93" s="837"/>
      <c r="DT93" s="837"/>
      <c r="DU93" s="837"/>
      <c r="DV93" s="837"/>
      <c r="DW93" s="837"/>
      <c r="DX93" s="837"/>
      <c r="DY93" s="837"/>
      <c r="DZ93" s="837"/>
      <c r="EA93" s="837"/>
      <c r="EB93" s="837"/>
      <c r="EC93" s="837"/>
      <c r="ED93" s="837"/>
      <c r="EE93" s="837"/>
      <c r="EF93" s="837"/>
      <c r="EG93" s="837"/>
      <c r="EH93" s="837"/>
      <c r="EI93" s="837"/>
      <c r="EJ93" s="837"/>
      <c r="EK93" s="837"/>
      <c r="EL93" s="837"/>
      <c r="EM93" s="837"/>
      <c r="EN93" s="837"/>
      <c r="EO93" s="837"/>
      <c r="EP93" s="837"/>
      <c r="EQ93" s="837"/>
      <c r="ER93" s="837"/>
      <c r="ES93" s="837"/>
      <c r="ET93" s="837"/>
      <c r="EU93" s="488"/>
      <c r="EV93" s="488"/>
      <c r="EW93" s="488"/>
      <c r="EX93" s="488"/>
    </row>
    <row r="94" spans="1:154" s="191" customFormat="1" ht="30" customHeight="1">
      <c r="A94" s="189" t="str">
        <f>IF(TRIM(入力1!A176)&lt;&gt;"",入力1!A176,"")</f>
        <v/>
      </c>
      <c r="B94" s="411">
        <f>IF(TRIM(入力1!B176)&lt;&gt;"",入力1!B176,"")</f>
        <v>8</v>
      </c>
      <c r="C94" s="477">
        <v>0</v>
      </c>
      <c r="D94" s="1560" t="str">
        <f>IF(TRIM(入力1!D176)&lt;&gt;"",入力1!D176,"")</f>
        <v/>
      </c>
      <c r="E94" s="1561" t="str">
        <f>IF(TRIM(入力1!E116)&lt;&gt;"",入力1!E116,"")</f>
        <v/>
      </c>
      <c r="F94" s="1561" t="str">
        <f>IF(TRIM(入力1!F116)&lt;&gt;"",入力1!F116,"")</f>
        <v/>
      </c>
      <c r="G94" s="1561" t="str">
        <f>IF(TRIM(入力1!G116)&lt;&gt;"",入力1!G116,"")</f>
        <v/>
      </c>
      <c r="H94" s="1561" t="str">
        <f>IF(TRIM(入力1!H116)&lt;&gt;"",入力1!H116,"")</f>
        <v/>
      </c>
      <c r="I94" s="1561" t="str">
        <f>IF(TRIM(入力1!I116)&lt;&gt;"",入力1!I116,"")</f>
        <v/>
      </c>
      <c r="J94" s="1561" t="str">
        <f>IF(TRIM(入力1!J116)&lt;&gt;"",入力1!J116,"")</f>
        <v/>
      </c>
      <c r="K94" s="1561" t="str">
        <f>IF(TRIM(入力1!S116)&lt;&gt;"",入力1!S116,"")</f>
        <v/>
      </c>
      <c r="L94" s="1562" t="e">
        <f>IF(TRIM(入力1!#REF!)&lt;&gt;"",入力1!#REF!,"")</f>
        <v>#REF!</v>
      </c>
      <c r="M94" s="414" t="str">
        <f>IF(TRIM(入力1!K176)&lt;&gt;"",入力1!K176,"")</f>
        <v/>
      </c>
      <c r="N94" s="420">
        <f>IF(TRIM(入力1!L176)&lt;&gt;"",入力1!L176,"")</f>
        <v>8</v>
      </c>
      <c r="O94" s="481">
        <v>0</v>
      </c>
      <c r="P94" s="229" t="str">
        <f>IF(TRIM(入力1!Q176)&lt;&gt;"",MID(入力1!Q176,1,1),"")</f>
        <v/>
      </c>
      <c r="Q94" s="230" t="str">
        <f>IF(TRIM(入力1!Q176)&lt;&gt;"",MID(入力1!Q176,2,1),"")</f>
        <v/>
      </c>
      <c r="R94" s="233"/>
      <c r="S94" s="233"/>
      <c r="T94" s="233"/>
      <c r="U94" s="233"/>
      <c r="V94" s="233"/>
      <c r="W94" s="233"/>
      <c r="X94" s="233"/>
      <c r="Y94" s="233"/>
      <c r="Z94" s="282"/>
      <c r="AA94" s="1546"/>
      <c r="AB94" s="1547"/>
      <c r="AC94" s="1546"/>
      <c r="AD94" s="1547"/>
      <c r="AE94" s="1546"/>
      <c r="AF94" s="1547"/>
      <c r="AG94" s="1546"/>
      <c r="AH94" s="1547"/>
      <c r="AI94" s="1546"/>
      <c r="AJ94" s="1547"/>
      <c r="AK94" s="386"/>
      <c r="AL94" s="1546"/>
      <c r="AM94" s="1548"/>
      <c r="AN94" s="1546"/>
      <c r="AO94" s="1548"/>
      <c r="AP94" s="1546"/>
      <c r="AQ94" s="1548"/>
      <c r="AR94" s="1546"/>
      <c r="AS94" s="1548"/>
      <c r="AT94" s="1546"/>
      <c r="AU94" s="1548"/>
      <c r="AV94" s="782"/>
      <c r="AW94" s="236"/>
      <c r="AX94" s="236"/>
      <c r="AY94" s="236"/>
      <c r="AZ94" s="1549"/>
      <c r="BA94" s="1550"/>
      <c r="BB94" s="236"/>
      <c r="BC94" s="236"/>
      <c r="BD94" s="440">
        <f>入力1!X176</f>
        <v>0</v>
      </c>
      <c r="BE94" s="236"/>
      <c r="BF94" s="236"/>
      <c r="BG94" s="236"/>
      <c r="BH94" s="498">
        <f>入力2!AT174</f>
        <v>0</v>
      </c>
      <c r="BI94" s="766"/>
      <c r="BJ94" s="874">
        <f>入力1!O176</f>
        <v>0</v>
      </c>
      <c r="BK94" s="867" t="str">
        <f>IF(TRIM($Q94)&lt;&gt;"",IF(TRIM(INDEX(コード表!$D$3:$M$53,INT(CONCATENATE($P94,$Q94)),1))&lt;&gt;"",INDEX(コード表!$D$3:$M$53,INT(CONCATENATE($P94,$Q94)),1),""),"")</f>
        <v/>
      </c>
      <c r="BL94" s="867" t="str">
        <f>IF(TRIM($Q94)&lt;&gt;"",IF(TRIM(INDEX(コード表!$D$3:$M$53,INT(CONCATENATE($P94,$Q94)),2))&lt;&gt;"",INDEX(コード表!$D$3:$M$53,INT(CONCATENATE($P94,$Q94)),2),""),"")</f>
        <v/>
      </c>
      <c r="BM94" s="867" t="str">
        <f>IF(TRIM($Q94)&lt;&gt;"",IF(TRIM(INDEX(コード表!$D$3:$M$53,INT(CONCATENATE($P94,$Q94)),3))&lt;&gt;"",INDEX(コード表!$D$3:$M$53,INT(CONCATENATE($P94,$Q94)),3),""),"")</f>
        <v/>
      </c>
      <c r="BN94" s="867" t="str">
        <f>IF(TRIM($Q94)&lt;&gt;"",IF(TRIM(INDEX(コード表!$D$3:$M$53,INT(CONCATENATE($P94,$Q94)),4))&lt;&gt;"",INDEX(コード表!$D$3:$M$53,INT(CONCATENATE($P94,$Q94)),4),""),"")</f>
        <v/>
      </c>
      <c r="BO94" s="867" t="str">
        <f>IF(TRIM($Q94)&lt;&gt;"",IF(TRIM(INDEX(コード表!$D$3:$M$53,INT(CONCATENATE($P94,$Q94)),5))&lt;&gt;"",INDEX(コード表!$D$3:$M$53,INT(CONCATENATE($P94,$Q94)),5),""),"")</f>
        <v/>
      </c>
      <c r="BP94" s="867" t="str">
        <f>IF(TRIM($Q94)&lt;&gt;"",IF(TRIM(INDEX(コード表!$D$3:$M$53,INT(CONCATENATE($P94,$Q94)),6))&lt;&gt;"",INDEX(コード表!$D$3:$M$53,INT(CONCATENATE($P94,$Q94)),6),""),"")</f>
        <v/>
      </c>
      <c r="BQ94" s="867" t="str">
        <f>IF(TRIM($Q94)&lt;&gt;"",IF(TRIM(INDEX(コード表!$D$3:$M$53,INT(CONCATENATE($P94,$Q94)),7))&lt;&gt;"",INDEX(コード表!$D$3:$M$53,INT(CONCATENATE($P94,$Q94)),7),""),"")</f>
        <v/>
      </c>
      <c r="BR94" s="867" t="str">
        <f>IF(TRIM($Q94)&lt;&gt;"",IF(TRIM(INDEX(コード表!$D$3:$M$53,INT(CONCATENATE($P94,$Q94)),8))&lt;&gt;"",INDEX(コード表!$D$3:$M$53,INT(CONCATENATE($P94,$Q94)),8),""),"")</f>
        <v/>
      </c>
      <c r="BS94" s="867" t="str">
        <f>IF(TRIM($Q94)&lt;&gt;"",IF(TRIM(INDEX(コード表!$D$3:$M$53,INT(CONCATENATE($P94,$Q94)),9))&lt;&gt;"",INDEX(コード表!$D$3:$M$53,INT(CONCATENATE($P94,$Q94)),9),""),"")</f>
        <v/>
      </c>
      <c r="BT94" s="867" t="str">
        <f>IF(TRIM($Q94)&lt;&gt;"",IF(TRIM(INDEX(コード表!$D$3:$M$53,INT(CONCATENATE($P94,$Q94)),10))&lt;&gt;"",INDEX(コード表!$D$3:$M$53,INT(CONCATENATE($P94,$Q94)),10),""),"")</f>
        <v/>
      </c>
      <c r="BU94" s="837">
        <f>入力1!O176</f>
        <v>0</v>
      </c>
      <c r="BV94" s="869"/>
      <c r="BW94" s="835"/>
      <c r="BX94" s="875"/>
      <c r="BY94" s="841"/>
      <c r="BZ94" s="841"/>
      <c r="CA94" s="841"/>
      <c r="CB94" s="837" t="str">
        <f t="shared" si="2"/>
        <v/>
      </c>
      <c r="CC94" s="926" t="str">
        <f t="shared" si="3"/>
        <v/>
      </c>
      <c r="CD94" s="837" t="e">
        <f>SUBSTITUTE(SUBSTITUTE(VLOOKUP(CB94,コード表!$BO$2:$BP$52,2,FALSE),"（",""),"）","")</f>
        <v>#N/A</v>
      </c>
      <c r="CE94" s="841"/>
      <c r="CF94" s="841"/>
      <c r="CG94" s="841"/>
      <c r="CH94" s="841"/>
      <c r="CI94" s="841"/>
      <c r="CJ94" s="841"/>
      <c r="CK94" s="841"/>
      <c r="CL94" s="841"/>
      <c r="CM94" s="841"/>
      <c r="CN94" s="841"/>
      <c r="CO94" s="841"/>
      <c r="CP94" s="841"/>
      <c r="CQ94" s="841"/>
      <c r="CR94" s="841"/>
      <c r="CS94" s="841"/>
      <c r="CT94" s="841"/>
      <c r="CU94" s="841"/>
      <c r="CV94" s="841"/>
      <c r="CW94" s="841"/>
      <c r="CX94" s="841"/>
      <c r="CY94" s="841"/>
      <c r="CZ94" s="841"/>
      <c r="DA94" s="841"/>
      <c r="DB94" s="841"/>
      <c r="DC94" s="841"/>
      <c r="DD94" s="841"/>
      <c r="DE94" s="841"/>
      <c r="DF94" s="841"/>
      <c r="DG94" s="841"/>
      <c r="DH94" s="841"/>
      <c r="DI94" s="837" t="str">
        <f>IF(入力1!Q136="","",入力1!Q136)</f>
        <v/>
      </c>
      <c r="DJ94" s="841"/>
      <c r="DK94" s="841"/>
      <c r="DL94" s="841"/>
      <c r="DM94" s="841"/>
      <c r="DN94" s="841"/>
      <c r="DO94" s="841"/>
      <c r="DP94" s="841"/>
      <c r="DQ94" s="841"/>
      <c r="DR94" s="841"/>
      <c r="DS94" s="841"/>
      <c r="DT94" s="841"/>
      <c r="DU94" s="841"/>
      <c r="DV94" s="841"/>
      <c r="DW94" s="841"/>
      <c r="DX94" s="841"/>
      <c r="DY94" s="841"/>
      <c r="DZ94" s="841"/>
      <c r="EA94" s="841"/>
      <c r="EB94" s="841"/>
      <c r="EC94" s="841"/>
      <c r="ED94" s="841"/>
      <c r="EE94" s="841"/>
      <c r="EF94" s="841"/>
      <c r="EG94" s="841"/>
      <c r="EH94" s="841"/>
      <c r="EI94" s="841"/>
      <c r="EJ94" s="841"/>
      <c r="EK94" s="841"/>
      <c r="EL94" s="841"/>
      <c r="EM94" s="841"/>
      <c r="EN94" s="841"/>
      <c r="EO94" s="841"/>
      <c r="EP94" s="841"/>
      <c r="EQ94" s="841"/>
      <c r="ER94" s="841"/>
      <c r="ES94" s="841"/>
      <c r="ET94" s="841"/>
      <c r="EU94" s="823"/>
      <c r="EV94" s="823"/>
      <c r="EW94" s="823"/>
      <c r="EX94" s="823"/>
    </row>
    <row r="95" spans="1:154" s="19" customFormat="1" ht="30" customHeight="1">
      <c r="A95" s="189" t="str">
        <f>IF(TRIM(入力1!A178)&lt;&gt;"",入力1!A178,"")</f>
        <v/>
      </c>
      <c r="B95" s="411">
        <f>IF(TRIM(入力1!B178)&lt;&gt;"",入力1!B178,"")</f>
        <v>8</v>
      </c>
      <c r="C95" s="222">
        <v>1</v>
      </c>
      <c r="D95" s="1560" t="str">
        <f>IF(TRIM(入力1!D178)&lt;&gt;"",入力1!D178,"")</f>
        <v/>
      </c>
      <c r="E95" s="1561" t="str">
        <f>IF(TRIM(入力1!E98)&lt;&gt;"",入力1!E98,"")</f>
        <v/>
      </c>
      <c r="F95" s="1561" t="str">
        <f>IF(TRIM(入力1!F98)&lt;&gt;"",入力1!F98,"")</f>
        <v/>
      </c>
      <c r="G95" s="1561" t="str">
        <f>IF(TRIM(入力1!G98)&lt;&gt;"",入力1!G98,"")</f>
        <v/>
      </c>
      <c r="H95" s="1561" t="str">
        <f>IF(TRIM(入力1!H98)&lt;&gt;"",入力1!H98,"")</f>
        <v/>
      </c>
      <c r="I95" s="1561" t="str">
        <f>IF(TRIM(入力1!I98)&lt;&gt;"",入力1!I98,"")</f>
        <v/>
      </c>
      <c r="J95" s="1561" t="str">
        <f>IF(TRIM(入力1!J98)&lt;&gt;"",入力1!J98,"")</f>
        <v/>
      </c>
      <c r="K95" s="1561" t="str">
        <f>IF(TRIM(入力1!S98)&lt;&gt;"",入力1!S98,"")</f>
        <v/>
      </c>
      <c r="L95" s="1562" t="e">
        <f>IF(TRIM(入力1!#REF!)&lt;&gt;"",入力1!#REF!,"")</f>
        <v>#REF!</v>
      </c>
      <c r="M95" s="414" t="str">
        <f>IF(TRIM(入力1!K178)&lt;&gt;"",入力1!K178,"")</f>
        <v/>
      </c>
      <c r="N95" s="420">
        <f>IF(TRIM(入力1!L178)&lt;&gt;"",入力1!L178,"")</f>
        <v>8</v>
      </c>
      <c r="O95" s="481">
        <v>1</v>
      </c>
      <c r="P95" s="229" t="str">
        <f>IF(TRIM(入力1!Q178)&lt;&gt;"",MID(入力1!Q178,1,1),"")</f>
        <v/>
      </c>
      <c r="Q95" s="230" t="str">
        <f>IF(TRIM(入力1!Q178)&lt;&gt;"",MID(入力1!Q178,2,1),"")</f>
        <v/>
      </c>
      <c r="R95" s="233"/>
      <c r="S95" s="233"/>
      <c r="T95" s="233"/>
      <c r="U95" s="233"/>
      <c r="V95" s="233"/>
      <c r="W95" s="233"/>
      <c r="X95" s="233"/>
      <c r="Y95" s="233"/>
      <c r="Z95" s="282"/>
      <c r="AA95" s="1546"/>
      <c r="AB95" s="1547"/>
      <c r="AC95" s="1546"/>
      <c r="AD95" s="1547"/>
      <c r="AE95" s="1546"/>
      <c r="AF95" s="1547"/>
      <c r="AG95" s="1546"/>
      <c r="AH95" s="1547"/>
      <c r="AI95" s="1546"/>
      <c r="AJ95" s="1547"/>
      <c r="AK95" s="386"/>
      <c r="AL95" s="1546"/>
      <c r="AM95" s="1548"/>
      <c r="AN95" s="1546"/>
      <c r="AO95" s="1548"/>
      <c r="AP95" s="1546"/>
      <c r="AQ95" s="1548"/>
      <c r="AR95" s="1546"/>
      <c r="AS95" s="1548"/>
      <c r="AT95" s="1546"/>
      <c r="AU95" s="1548"/>
      <c r="AV95" s="782"/>
      <c r="AW95" s="236"/>
      <c r="AX95" s="236"/>
      <c r="AY95" s="236"/>
      <c r="AZ95" s="1549"/>
      <c r="BA95" s="1550"/>
      <c r="BB95" s="236"/>
      <c r="BC95" s="236"/>
      <c r="BD95" s="440">
        <f>入力1!X178</f>
        <v>0</v>
      </c>
      <c r="BE95" s="236"/>
      <c r="BF95" s="236"/>
      <c r="BG95" s="236"/>
      <c r="BH95" s="498">
        <f>入力2!AT176</f>
        <v>0</v>
      </c>
      <c r="BI95" s="766"/>
      <c r="BJ95" s="874">
        <f>入力1!O178</f>
        <v>0</v>
      </c>
      <c r="BK95" s="867" t="str">
        <f>IF(TRIM($Q95)&lt;&gt;"",IF(TRIM(INDEX(コード表!$D$3:$M$53,INT(CONCATENATE($P95,$Q95)),1))&lt;&gt;"",INDEX(コード表!$D$3:$M$53,INT(CONCATENATE($P95,$Q95)),1),""),"")</f>
        <v/>
      </c>
      <c r="BL95" s="867" t="str">
        <f>IF(TRIM($Q95)&lt;&gt;"",IF(TRIM(INDEX(コード表!$D$3:$M$53,INT(CONCATENATE($P95,$Q95)),2))&lt;&gt;"",INDEX(コード表!$D$3:$M$53,INT(CONCATENATE($P95,$Q95)),2),""),"")</f>
        <v/>
      </c>
      <c r="BM95" s="867" t="str">
        <f>IF(TRIM($Q95)&lt;&gt;"",IF(TRIM(INDEX(コード表!$D$3:$M$53,INT(CONCATENATE($P95,$Q95)),3))&lt;&gt;"",INDEX(コード表!$D$3:$M$53,INT(CONCATENATE($P95,$Q95)),3),""),"")</f>
        <v/>
      </c>
      <c r="BN95" s="867" t="str">
        <f>IF(TRIM($Q95)&lt;&gt;"",IF(TRIM(INDEX(コード表!$D$3:$M$53,INT(CONCATENATE($P95,$Q95)),4))&lt;&gt;"",INDEX(コード表!$D$3:$M$53,INT(CONCATENATE($P95,$Q95)),4),""),"")</f>
        <v/>
      </c>
      <c r="BO95" s="867" t="str">
        <f>IF(TRIM($Q95)&lt;&gt;"",IF(TRIM(INDEX(コード表!$D$3:$M$53,INT(CONCATENATE($P95,$Q95)),5))&lt;&gt;"",INDEX(コード表!$D$3:$M$53,INT(CONCATENATE($P95,$Q95)),5),""),"")</f>
        <v/>
      </c>
      <c r="BP95" s="867" t="str">
        <f>IF(TRIM($Q95)&lt;&gt;"",IF(TRIM(INDEX(コード表!$D$3:$M$53,INT(CONCATENATE($P95,$Q95)),6))&lt;&gt;"",INDEX(コード表!$D$3:$M$53,INT(CONCATENATE($P95,$Q95)),6),""),"")</f>
        <v/>
      </c>
      <c r="BQ95" s="867" t="str">
        <f>IF(TRIM($Q95)&lt;&gt;"",IF(TRIM(INDEX(コード表!$D$3:$M$53,INT(CONCATENATE($P95,$Q95)),7))&lt;&gt;"",INDEX(コード表!$D$3:$M$53,INT(CONCATENATE($P95,$Q95)),7),""),"")</f>
        <v/>
      </c>
      <c r="BR95" s="867" t="str">
        <f>IF(TRIM($Q95)&lt;&gt;"",IF(TRIM(INDEX(コード表!$D$3:$M$53,INT(CONCATENATE($P95,$Q95)),8))&lt;&gt;"",INDEX(コード表!$D$3:$M$53,INT(CONCATENATE($P95,$Q95)),8),""),"")</f>
        <v/>
      </c>
      <c r="BS95" s="867" t="str">
        <f>IF(TRIM($Q95)&lt;&gt;"",IF(TRIM(INDEX(コード表!$D$3:$M$53,INT(CONCATENATE($P95,$Q95)),9))&lt;&gt;"",INDEX(コード表!$D$3:$M$53,INT(CONCATENATE($P95,$Q95)),9),""),"")</f>
        <v/>
      </c>
      <c r="BT95" s="867" t="str">
        <f>IF(TRIM($Q95)&lt;&gt;"",IF(TRIM(INDEX(コード表!$D$3:$M$53,INT(CONCATENATE($P95,$Q95)),10))&lt;&gt;"",INDEX(コード表!$D$3:$M$53,INT(CONCATENATE($P95,$Q95)),10),""),"")</f>
        <v/>
      </c>
      <c r="BU95" s="837">
        <f>入力1!O178</f>
        <v>0</v>
      </c>
      <c r="BV95" s="869"/>
      <c r="BW95" s="928"/>
      <c r="BX95" s="868"/>
      <c r="BY95" s="925"/>
      <c r="BZ95" s="837"/>
      <c r="CA95" s="837"/>
      <c r="CB95" s="837" t="str">
        <f t="shared" si="2"/>
        <v/>
      </c>
      <c r="CC95" s="926" t="str">
        <f t="shared" si="3"/>
        <v/>
      </c>
      <c r="CD95" s="837" t="e">
        <f>SUBSTITUTE(SUBSTITUTE(VLOOKUP(CB95,コード表!$BO$2:$BP$52,2,FALSE),"（",""),"）","")</f>
        <v>#N/A</v>
      </c>
      <c r="CE95" s="837"/>
      <c r="CF95" s="837"/>
      <c r="CG95" s="837"/>
      <c r="CH95" s="837"/>
      <c r="CI95" s="837"/>
      <c r="CJ95" s="837"/>
      <c r="CK95" s="837"/>
      <c r="CL95" s="837"/>
      <c r="CM95" s="837"/>
      <c r="CN95" s="837"/>
      <c r="CO95" s="837"/>
      <c r="CP95" s="837"/>
      <c r="CQ95" s="837"/>
      <c r="CR95" s="837"/>
      <c r="CS95" s="837"/>
      <c r="CT95" s="837"/>
      <c r="CU95" s="837"/>
      <c r="CV95" s="837"/>
      <c r="CW95" s="837"/>
      <c r="CX95" s="837"/>
      <c r="CY95" s="837"/>
      <c r="CZ95" s="837"/>
      <c r="DA95" s="837"/>
      <c r="DB95" s="837"/>
      <c r="DC95" s="837"/>
      <c r="DD95" s="837"/>
      <c r="DE95" s="837"/>
      <c r="DF95" s="837"/>
      <c r="DG95" s="837"/>
      <c r="DH95" s="837"/>
      <c r="DI95" s="837" t="str">
        <f>IF(入力1!Q118="","",入力1!Q118)</f>
        <v/>
      </c>
      <c r="DJ95" s="837"/>
      <c r="DK95" s="837"/>
      <c r="DL95" s="837"/>
      <c r="DM95" s="837"/>
      <c r="DN95" s="837"/>
      <c r="DO95" s="837"/>
      <c r="DP95" s="837"/>
      <c r="DQ95" s="837"/>
      <c r="DR95" s="837"/>
      <c r="DS95" s="837"/>
      <c r="DT95" s="837"/>
      <c r="DU95" s="837"/>
      <c r="DV95" s="837"/>
      <c r="DW95" s="837"/>
      <c r="DX95" s="837"/>
      <c r="DY95" s="837"/>
      <c r="DZ95" s="837"/>
      <c r="EA95" s="837"/>
      <c r="EB95" s="837"/>
      <c r="EC95" s="837"/>
      <c r="ED95" s="837"/>
      <c r="EE95" s="837"/>
      <c r="EF95" s="837"/>
      <c r="EG95" s="837"/>
      <c r="EH95" s="837"/>
      <c r="EI95" s="837"/>
      <c r="EJ95" s="837"/>
      <c r="EK95" s="837"/>
      <c r="EL95" s="837"/>
      <c r="EM95" s="837"/>
      <c r="EN95" s="837"/>
      <c r="EO95" s="837"/>
      <c r="EP95" s="837"/>
      <c r="EQ95" s="837"/>
      <c r="ER95" s="837"/>
      <c r="ES95" s="837"/>
      <c r="ET95" s="837"/>
      <c r="EU95" s="488"/>
      <c r="EV95" s="488"/>
      <c r="EW95" s="488"/>
      <c r="EX95" s="488"/>
    </row>
    <row r="96" spans="1:154" s="19" customFormat="1" ht="30" customHeight="1">
      <c r="A96" s="189" t="str">
        <f>IF(TRIM(入力1!A180)&lt;&gt;"",入力1!A180,"")</f>
        <v/>
      </c>
      <c r="B96" s="411">
        <f>IF(TRIM(入力1!B180)&lt;&gt;"",入力1!B180,"")</f>
        <v>8</v>
      </c>
      <c r="C96" s="477">
        <v>2</v>
      </c>
      <c r="D96" s="1541" t="str">
        <f>IF(TRIM(入力1!D180)&lt;&gt;"",入力1!D180,"")</f>
        <v/>
      </c>
      <c r="E96" s="1542" t="str">
        <f>IF(TRIM(入力1!E100)&lt;&gt;"",入力1!E100,"")</f>
        <v/>
      </c>
      <c r="F96" s="1542" t="str">
        <f>IF(TRIM(入力1!F100)&lt;&gt;"",入力1!F100,"")</f>
        <v/>
      </c>
      <c r="G96" s="1542" t="str">
        <f>IF(TRIM(入力1!G100)&lt;&gt;"",入力1!G100,"")</f>
        <v/>
      </c>
      <c r="H96" s="1542" t="str">
        <f>IF(TRIM(入力1!H100)&lt;&gt;"",入力1!H100,"")</f>
        <v/>
      </c>
      <c r="I96" s="1542" t="str">
        <f>IF(TRIM(入力1!I100)&lt;&gt;"",入力1!I100,"")</f>
        <v/>
      </c>
      <c r="J96" s="1542" t="str">
        <f>IF(TRIM(入力1!J100)&lt;&gt;"",入力1!J100,"")</f>
        <v/>
      </c>
      <c r="K96" s="1542" t="str">
        <f>IF(TRIM(入力1!S100)&lt;&gt;"",入力1!S100,"")</f>
        <v/>
      </c>
      <c r="L96" s="1543" t="e">
        <f>IF(TRIM(入力1!#REF!)&lt;&gt;"",入力1!#REF!,"")</f>
        <v>#REF!</v>
      </c>
      <c r="M96" s="478" t="str">
        <f>IF(TRIM(入力1!K180)&lt;&gt;"",入力1!K180,"")</f>
        <v/>
      </c>
      <c r="N96" s="479">
        <f>IF(TRIM(入力1!L180)&lt;&gt;"",入力1!L180,"")</f>
        <v>8</v>
      </c>
      <c r="O96" s="417">
        <v>2</v>
      </c>
      <c r="P96" s="228" t="str">
        <f>IF(TRIM(入力1!Q180)&lt;&gt;"",MID(入力1!Q180,1,1),"")</f>
        <v/>
      </c>
      <c r="Q96" s="190" t="str">
        <f>IF(TRIM(入力1!Q180)&lt;&gt;"",MID(入力1!Q180,2,1),"")</f>
        <v/>
      </c>
      <c r="R96" s="232"/>
      <c r="S96" s="232"/>
      <c r="T96" s="232"/>
      <c r="U96" s="232"/>
      <c r="V96" s="232"/>
      <c r="W96" s="232"/>
      <c r="X96" s="232"/>
      <c r="Y96" s="232"/>
      <c r="Z96" s="281"/>
      <c r="AA96" s="1594"/>
      <c r="AB96" s="1596"/>
      <c r="AC96" s="1594"/>
      <c r="AD96" s="1596"/>
      <c r="AE96" s="1594"/>
      <c r="AF96" s="1596"/>
      <c r="AG96" s="1594"/>
      <c r="AH96" s="1596"/>
      <c r="AI96" s="1594"/>
      <c r="AJ96" s="1596"/>
      <c r="AK96" s="385"/>
      <c r="AL96" s="1594"/>
      <c r="AM96" s="1595"/>
      <c r="AN96" s="1594"/>
      <c r="AO96" s="1595"/>
      <c r="AP96" s="1594"/>
      <c r="AQ96" s="1595"/>
      <c r="AR96" s="1594"/>
      <c r="AS96" s="1595"/>
      <c r="AT96" s="1594"/>
      <c r="AU96" s="1595"/>
      <c r="AV96" s="336"/>
      <c r="AW96" s="235"/>
      <c r="AX96" s="235"/>
      <c r="AY96" s="235"/>
      <c r="AZ96" s="1607"/>
      <c r="BA96" s="1608"/>
      <c r="BB96" s="235"/>
      <c r="BC96" s="235"/>
      <c r="BD96" s="480">
        <f>入力1!X180</f>
        <v>0</v>
      </c>
      <c r="BE96" s="235"/>
      <c r="BF96" s="235"/>
      <c r="BG96" s="235"/>
      <c r="BH96" s="497">
        <f>入力2!AT178</f>
        <v>0</v>
      </c>
      <c r="BI96" s="765"/>
      <c r="BJ96" s="874">
        <f>入力1!O180</f>
        <v>0</v>
      </c>
      <c r="BK96" s="867" t="str">
        <f>IF(TRIM($Q96)&lt;&gt;"",IF(TRIM(INDEX(コード表!$D$3:$M$53,INT(CONCATENATE($P96,$Q96)),1))&lt;&gt;"",INDEX(コード表!$D$3:$M$53,INT(CONCATENATE($P96,$Q96)),1),""),"")</f>
        <v/>
      </c>
      <c r="BL96" s="867" t="str">
        <f>IF(TRIM($Q96)&lt;&gt;"",IF(TRIM(INDEX(コード表!$D$3:$M$53,INT(CONCATENATE($P96,$Q96)),2))&lt;&gt;"",INDEX(コード表!$D$3:$M$53,INT(CONCATENATE($P96,$Q96)),2),""),"")</f>
        <v/>
      </c>
      <c r="BM96" s="867" t="str">
        <f>IF(TRIM($Q96)&lt;&gt;"",IF(TRIM(INDEX(コード表!$D$3:$M$53,INT(CONCATENATE($P96,$Q96)),3))&lt;&gt;"",INDEX(コード表!$D$3:$M$53,INT(CONCATENATE($P96,$Q96)),3),""),"")</f>
        <v/>
      </c>
      <c r="BN96" s="867" t="str">
        <f>IF(TRIM($Q96)&lt;&gt;"",IF(TRIM(INDEX(コード表!$D$3:$M$53,INT(CONCATENATE($P96,$Q96)),4))&lt;&gt;"",INDEX(コード表!$D$3:$M$53,INT(CONCATENATE($P96,$Q96)),4),""),"")</f>
        <v/>
      </c>
      <c r="BO96" s="867" t="str">
        <f>IF(TRIM($Q96)&lt;&gt;"",IF(TRIM(INDEX(コード表!$D$3:$M$53,INT(CONCATENATE($P96,$Q96)),5))&lt;&gt;"",INDEX(コード表!$D$3:$M$53,INT(CONCATENATE($P96,$Q96)),5),""),"")</f>
        <v/>
      </c>
      <c r="BP96" s="867" t="str">
        <f>IF(TRIM($Q96)&lt;&gt;"",IF(TRIM(INDEX(コード表!$D$3:$M$53,INT(CONCATENATE($P96,$Q96)),6))&lt;&gt;"",INDEX(コード表!$D$3:$M$53,INT(CONCATENATE($P96,$Q96)),6),""),"")</f>
        <v/>
      </c>
      <c r="BQ96" s="867" t="str">
        <f>IF(TRIM($Q96)&lt;&gt;"",IF(TRIM(INDEX(コード表!$D$3:$M$53,INT(CONCATENATE($P96,$Q96)),7))&lt;&gt;"",INDEX(コード表!$D$3:$M$53,INT(CONCATENATE($P96,$Q96)),7),""),"")</f>
        <v/>
      </c>
      <c r="BR96" s="867" t="str">
        <f>IF(TRIM($Q96)&lt;&gt;"",IF(TRIM(INDEX(コード表!$D$3:$M$53,INT(CONCATENATE($P96,$Q96)),8))&lt;&gt;"",INDEX(コード表!$D$3:$M$53,INT(CONCATENATE($P96,$Q96)),8),""),"")</f>
        <v/>
      </c>
      <c r="BS96" s="867" t="str">
        <f>IF(TRIM($Q96)&lt;&gt;"",IF(TRIM(INDEX(コード表!$D$3:$M$53,INT(CONCATENATE($P96,$Q96)),9))&lt;&gt;"",INDEX(コード表!$D$3:$M$53,INT(CONCATENATE($P96,$Q96)),9),""),"")</f>
        <v/>
      </c>
      <c r="BT96" s="867" t="str">
        <f>IF(TRIM($Q96)&lt;&gt;"",IF(TRIM(INDEX(コード表!$D$3:$M$53,INT(CONCATENATE($P96,$Q96)),10))&lt;&gt;"",INDEX(コード表!$D$3:$M$53,INT(CONCATENATE($P96,$Q96)),10),""),"")</f>
        <v/>
      </c>
      <c r="BU96" s="837">
        <f>入力1!O180</f>
        <v>0</v>
      </c>
      <c r="BV96" s="869"/>
      <c r="BW96" s="928"/>
      <c r="BX96" s="929"/>
      <c r="BY96" s="925"/>
      <c r="BZ96" s="837"/>
      <c r="CA96" s="837"/>
      <c r="CB96" s="837" t="str">
        <f t="shared" si="2"/>
        <v/>
      </c>
      <c r="CC96" s="926" t="str">
        <f t="shared" si="3"/>
        <v/>
      </c>
      <c r="CD96" s="837" t="e">
        <f>SUBSTITUTE(SUBSTITUTE(VLOOKUP(CB96,コード表!$BO$2:$BP$52,2,FALSE),"（",""),"）","")</f>
        <v>#N/A</v>
      </c>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837"/>
      <c r="DA96" s="837"/>
      <c r="DB96" s="837"/>
      <c r="DC96" s="837"/>
      <c r="DD96" s="837"/>
      <c r="DE96" s="837"/>
      <c r="DF96" s="837"/>
      <c r="DG96" s="837"/>
      <c r="DH96" s="837"/>
      <c r="DI96" s="837" t="str">
        <f>IF(入力1!Q120="","",入力1!Q120)</f>
        <v/>
      </c>
      <c r="DJ96" s="837"/>
      <c r="DK96" s="837"/>
      <c r="DL96" s="837"/>
      <c r="DM96" s="837"/>
      <c r="DN96" s="837"/>
      <c r="DO96" s="837"/>
      <c r="DP96" s="837"/>
      <c r="DQ96" s="837"/>
      <c r="DR96" s="837"/>
      <c r="DS96" s="837"/>
      <c r="DT96" s="837"/>
      <c r="DU96" s="837"/>
      <c r="DV96" s="837"/>
      <c r="DW96" s="837"/>
      <c r="DX96" s="837"/>
      <c r="DY96" s="837"/>
      <c r="DZ96" s="837"/>
      <c r="EA96" s="837"/>
      <c r="EB96" s="837"/>
      <c r="EC96" s="837"/>
      <c r="ED96" s="837"/>
      <c r="EE96" s="837"/>
      <c r="EF96" s="837"/>
      <c r="EG96" s="837"/>
      <c r="EH96" s="837"/>
      <c r="EI96" s="837"/>
      <c r="EJ96" s="837"/>
      <c r="EK96" s="837"/>
      <c r="EL96" s="837"/>
      <c r="EM96" s="837"/>
      <c r="EN96" s="837"/>
      <c r="EO96" s="837"/>
      <c r="EP96" s="837"/>
      <c r="EQ96" s="837"/>
      <c r="ER96" s="837"/>
      <c r="ES96" s="837"/>
      <c r="ET96" s="837"/>
      <c r="EU96" s="488"/>
      <c r="EV96" s="488"/>
      <c r="EW96" s="488"/>
      <c r="EX96" s="488"/>
    </row>
    <row r="97" spans="1:154" s="19" customFormat="1" ht="30" customHeight="1">
      <c r="A97" s="189" t="str">
        <f>IF(TRIM(入力1!A182)&lt;&gt;"",入力1!A182,"")</f>
        <v/>
      </c>
      <c r="B97" s="411">
        <f>IF(TRIM(入力1!B182)&lt;&gt;"",入力1!B182,"")</f>
        <v>8</v>
      </c>
      <c r="C97" s="477">
        <v>3</v>
      </c>
      <c r="D97" s="1541" t="str">
        <f>IF(TRIM(入力1!D182)&lt;&gt;"",入力1!D182,"")</f>
        <v/>
      </c>
      <c r="E97" s="1542" t="str">
        <f>IF(TRIM(入力1!E102)&lt;&gt;"",入力1!E102,"")</f>
        <v/>
      </c>
      <c r="F97" s="1542" t="str">
        <f>IF(TRIM(入力1!F102)&lt;&gt;"",入力1!F102,"")</f>
        <v/>
      </c>
      <c r="G97" s="1542" t="str">
        <f>IF(TRIM(入力1!G102)&lt;&gt;"",入力1!G102,"")</f>
        <v/>
      </c>
      <c r="H97" s="1542" t="str">
        <f>IF(TRIM(入力1!H102)&lt;&gt;"",入力1!H102,"")</f>
        <v/>
      </c>
      <c r="I97" s="1542" t="str">
        <f>IF(TRIM(入力1!I102)&lt;&gt;"",入力1!I102,"")</f>
        <v/>
      </c>
      <c r="J97" s="1542" t="str">
        <f>IF(TRIM(入力1!J102)&lt;&gt;"",入力1!J102,"")</f>
        <v/>
      </c>
      <c r="K97" s="1542" t="str">
        <f>IF(TRIM(入力1!S102)&lt;&gt;"",入力1!S102,"")</f>
        <v/>
      </c>
      <c r="L97" s="1543" t="e">
        <f>IF(TRIM(入力1!#REF!)&lt;&gt;"",入力1!#REF!,"")</f>
        <v>#REF!</v>
      </c>
      <c r="M97" s="414" t="str">
        <f>IF(TRIM(入力1!K182)&lt;&gt;"",入力1!K182,"")</f>
        <v/>
      </c>
      <c r="N97" s="420">
        <f>IF(TRIM(入力1!L182)&lt;&gt;"",入力1!L182,"")</f>
        <v>8</v>
      </c>
      <c r="O97" s="417">
        <v>3</v>
      </c>
      <c r="P97" s="228" t="str">
        <f>IF(TRIM(入力1!Q182)&lt;&gt;"",MID(入力1!Q182,1,1),"")</f>
        <v/>
      </c>
      <c r="Q97" s="190" t="str">
        <f>IF(TRIM(入力1!Q182)&lt;&gt;"",MID(入力1!Q182,2,1),"")</f>
        <v/>
      </c>
      <c r="R97" s="232"/>
      <c r="S97" s="232"/>
      <c r="T97" s="232"/>
      <c r="U97" s="232"/>
      <c r="V97" s="232"/>
      <c r="W97" s="232"/>
      <c r="X97" s="232"/>
      <c r="Y97" s="232"/>
      <c r="Z97" s="281"/>
      <c r="AA97" s="1546"/>
      <c r="AB97" s="1547"/>
      <c r="AC97" s="1546"/>
      <c r="AD97" s="1547"/>
      <c r="AE97" s="1546"/>
      <c r="AF97" s="1547"/>
      <c r="AG97" s="1546"/>
      <c r="AH97" s="1547"/>
      <c r="AI97" s="1546"/>
      <c r="AJ97" s="1547"/>
      <c r="AK97" s="386"/>
      <c r="AL97" s="1546"/>
      <c r="AM97" s="1548"/>
      <c r="AN97" s="1546"/>
      <c r="AO97" s="1548"/>
      <c r="AP97" s="1546"/>
      <c r="AQ97" s="1548"/>
      <c r="AR97" s="1546"/>
      <c r="AS97" s="1548"/>
      <c r="AT97" s="1546"/>
      <c r="AU97" s="1548"/>
      <c r="AV97" s="336"/>
      <c r="AW97" s="236"/>
      <c r="AX97" s="236"/>
      <c r="AY97" s="236"/>
      <c r="AZ97" s="1549"/>
      <c r="BA97" s="1550"/>
      <c r="BB97" s="236"/>
      <c r="BC97" s="236"/>
      <c r="BD97" s="440">
        <f>入力1!X182</f>
        <v>0</v>
      </c>
      <c r="BE97" s="236"/>
      <c r="BF97" s="236"/>
      <c r="BG97" s="236"/>
      <c r="BH97" s="497">
        <f>入力2!AT180</f>
        <v>0</v>
      </c>
      <c r="BI97" s="765"/>
      <c r="BJ97" s="874">
        <f>入力1!O182</f>
        <v>0</v>
      </c>
      <c r="BK97" s="867" t="str">
        <f>IF(TRIM($Q97)&lt;&gt;"",IF(TRIM(INDEX(コード表!$D$3:$M$53,INT(CONCATENATE($P97,$Q97)),1))&lt;&gt;"",INDEX(コード表!$D$3:$M$53,INT(CONCATENATE($P97,$Q97)),1),""),"")</f>
        <v/>
      </c>
      <c r="BL97" s="867" t="str">
        <f>IF(TRIM($Q97)&lt;&gt;"",IF(TRIM(INDEX(コード表!$D$3:$M$53,INT(CONCATENATE($P97,$Q97)),2))&lt;&gt;"",INDEX(コード表!$D$3:$M$53,INT(CONCATENATE($P97,$Q97)),2),""),"")</f>
        <v/>
      </c>
      <c r="BM97" s="867" t="str">
        <f>IF(TRIM($Q97)&lt;&gt;"",IF(TRIM(INDEX(コード表!$D$3:$M$53,INT(CONCATENATE($P97,$Q97)),3))&lt;&gt;"",INDEX(コード表!$D$3:$M$53,INT(CONCATENATE($P97,$Q97)),3),""),"")</f>
        <v/>
      </c>
      <c r="BN97" s="867" t="str">
        <f>IF(TRIM($Q97)&lt;&gt;"",IF(TRIM(INDEX(コード表!$D$3:$M$53,INT(CONCATENATE($P97,$Q97)),4))&lt;&gt;"",INDEX(コード表!$D$3:$M$53,INT(CONCATENATE($P97,$Q97)),4),""),"")</f>
        <v/>
      </c>
      <c r="BO97" s="867" t="str">
        <f>IF(TRIM($Q97)&lt;&gt;"",IF(TRIM(INDEX(コード表!$D$3:$M$53,INT(CONCATENATE($P97,$Q97)),5))&lt;&gt;"",INDEX(コード表!$D$3:$M$53,INT(CONCATENATE($P97,$Q97)),5),""),"")</f>
        <v/>
      </c>
      <c r="BP97" s="867" t="str">
        <f>IF(TRIM($Q97)&lt;&gt;"",IF(TRIM(INDEX(コード表!$D$3:$M$53,INT(CONCATENATE($P97,$Q97)),6))&lt;&gt;"",INDEX(コード表!$D$3:$M$53,INT(CONCATENATE($P97,$Q97)),6),""),"")</f>
        <v/>
      </c>
      <c r="BQ97" s="867" t="str">
        <f>IF(TRIM($Q97)&lt;&gt;"",IF(TRIM(INDEX(コード表!$D$3:$M$53,INT(CONCATENATE($P97,$Q97)),7))&lt;&gt;"",INDEX(コード表!$D$3:$M$53,INT(CONCATENATE($P97,$Q97)),7),""),"")</f>
        <v/>
      </c>
      <c r="BR97" s="867" t="str">
        <f>IF(TRIM($Q97)&lt;&gt;"",IF(TRIM(INDEX(コード表!$D$3:$M$53,INT(CONCATENATE($P97,$Q97)),8))&lt;&gt;"",INDEX(コード表!$D$3:$M$53,INT(CONCATENATE($P97,$Q97)),8),""),"")</f>
        <v/>
      </c>
      <c r="BS97" s="867" t="str">
        <f>IF(TRIM($Q97)&lt;&gt;"",IF(TRIM(INDEX(コード表!$D$3:$M$53,INT(CONCATENATE($P97,$Q97)),9))&lt;&gt;"",INDEX(コード表!$D$3:$M$53,INT(CONCATENATE($P97,$Q97)),9),""),"")</f>
        <v/>
      </c>
      <c r="BT97" s="867" t="str">
        <f>IF(TRIM($Q97)&lt;&gt;"",IF(TRIM(INDEX(コード表!$D$3:$M$53,INT(CONCATENATE($P97,$Q97)),10))&lt;&gt;"",INDEX(コード表!$D$3:$M$53,INT(CONCATENATE($P97,$Q97)),10),""),"")</f>
        <v/>
      </c>
      <c r="BU97" s="837">
        <f>入力1!O182</f>
        <v>0</v>
      </c>
      <c r="BV97" s="869"/>
      <c r="BW97" s="928"/>
      <c r="BX97" s="929"/>
      <c r="BY97" s="837"/>
      <c r="BZ97" s="837"/>
      <c r="CA97" s="837"/>
      <c r="CB97" s="837" t="str">
        <f t="shared" si="2"/>
        <v/>
      </c>
      <c r="CC97" s="926" t="str">
        <f t="shared" si="3"/>
        <v/>
      </c>
      <c r="CD97" s="837" t="e">
        <f>SUBSTITUTE(SUBSTITUTE(VLOOKUP(CB97,コード表!$BO$2:$BP$52,2,FALSE),"（",""),"）","")</f>
        <v>#N/A</v>
      </c>
      <c r="CE97" s="837"/>
      <c r="CF97" s="837"/>
      <c r="CG97" s="837"/>
      <c r="CH97" s="837"/>
      <c r="CI97" s="837"/>
      <c r="CJ97" s="837"/>
      <c r="CK97" s="837"/>
      <c r="CL97" s="837"/>
      <c r="CM97" s="837"/>
      <c r="CN97" s="837"/>
      <c r="CO97" s="837"/>
      <c r="CP97" s="837"/>
      <c r="CQ97" s="837"/>
      <c r="CR97" s="837"/>
      <c r="CS97" s="837"/>
      <c r="CT97" s="837"/>
      <c r="CU97" s="837"/>
      <c r="CV97" s="837"/>
      <c r="CW97" s="837"/>
      <c r="CX97" s="837"/>
      <c r="CY97" s="837"/>
      <c r="CZ97" s="837"/>
      <c r="DA97" s="837"/>
      <c r="DB97" s="837"/>
      <c r="DC97" s="837"/>
      <c r="DD97" s="837"/>
      <c r="DE97" s="837"/>
      <c r="DF97" s="837"/>
      <c r="DG97" s="837"/>
      <c r="DH97" s="837"/>
      <c r="DI97" s="837" t="str">
        <f>IF(入力1!Q122="","",入力1!Q122)</f>
        <v/>
      </c>
      <c r="DJ97" s="837"/>
      <c r="DK97" s="837"/>
      <c r="DL97" s="837"/>
      <c r="DM97" s="837"/>
      <c r="DN97" s="837"/>
      <c r="DO97" s="837"/>
      <c r="DP97" s="837"/>
      <c r="DQ97" s="837"/>
      <c r="DR97" s="837"/>
      <c r="DS97" s="837"/>
      <c r="DT97" s="837"/>
      <c r="DU97" s="837"/>
      <c r="DV97" s="837"/>
      <c r="DW97" s="837"/>
      <c r="DX97" s="837"/>
      <c r="DY97" s="837"/>
      <c r="DZ97" s="837"/>
      <c r="EA97" s="837"/>
      <c r="EB97" s="837"/>
      <c r="EC97" s="837"/>
      <c r="ED97" s="837"/>
      <c r="EE97" s="837"/>
      <c r="EF97" s="837"/>
      <c r="EG97" s="837"/>
      <c r="EH97" s="837"/>
      <c r="EI97" s="837"/>
      <c r="EJ97" s="837"/>
      <c r="EK97" s="837"/>
      <c r="EL97" s="837"/>
      <c r="EM97" s="837"/>
      <c r="EN97" s="837"/>
      <c r="EO97" s="837"/>
      <c r="EP97" s="837"/>
      <c r="EQ97" s="837"/>
      <c r="ER97" s="837"/>
      <c r="ES97" s="837"/>
      <c r="ET97" s="837"/>
      <c r="EU97" s="488"/>
      <c r="EV97" s="488"/>
      <c r="EW97" s="488"/>
      <c r="EX97" s="488"/>
    </row>
    <row r="98" spans="1:154" s="191" customFormat="1" ht="30" customHeight="1">
      <c r="A98" s="189" t="str">
        <f>IF(TRIM(入力1!A184)&lt;&gt;"",入力1!A184,"")</f>
        <v/>
      </c>
      <c r="B98" s="411">
        <f>IF(TRIM(入力1!B184)&lt;&gt;"",入力1!B184,"")</f>
        <v>8</v>
      </c>
      <c r="C98" s="222">
        <v>4</v>
      </c>
      <c r="D98" s="1541" t="str">
        <f>IF(TRIM(入力1!D184)&lt;&gt;"",入力1!D184,"")</f>
        <v/>
      </c>
      <c r="E98" s="1542" t="str">
        <f>IF(TRIM(入力1!E104)&lt;&gt;"",入力1!E104,"")</f>
        <v/>
      </c>
      <c r="F98" s="1542" t="str">
        <f>IF(TRIM(入力1!F104)&lt;&gt;"",入力1!F104,"")</f>
        <v/>
      </c>
      <c r="G98" s="1542" t="str">
        <f>IF(TRIM(入力1!G104)&lt;&gt;"",入力1!G104,"")</f>
        <v/>
      </c>
      <c r="H98" s="1542" t="str">
        <f>IF(TRIM(入力1!H104)&lt;&gt;"",入力1!H104,"")</f>
        <v/>
      </c>
      <c r="I98" s="1542" t="str">
        <f>IF(TRIM(入力1!I104)&lt;&gt;"",入力1!I104,"")</f>
        <v/>
      </c>
      <c r="J98" s="1542" t="str">
        <f>IF(TRIM(入力1!J104)&lt;&gt;"",入力1!J104,"")</f>
        <v/>
      </c>
      <c r="K98" s="1542" t="str">
        <f>IF(TRIM(入力1!S104)&lt;&gt;"",入力1!S104,"")</f>
        <v/>
      </c>
      <c r="L98" s="1543" t="e">
        <f>IF(TRIM(入力1!#REF!)&lt;&gt;"",入力1!#REF!,"")</f>
        <v>#REF!</v>
      </c>
      <c r="M98" s="414" t="str">
        <f>IF(TRIM(入力1!K184)&lt;&gt;"",入力1!K184,"")</f>
        <v/>
      </c>
      <c r="N98" s="420">
        <f>IF(TRIM(入力1!L184)&lt;&gt;"",入力1!L184,"")</f>
        <v>8</v>
      </c>
      <c r="O98" s="417">
        <v>4</v>
      </c>
      <c r="P98" s="228" t="str">
        <f>IF(TRIM(入力1!Q184)&lt;&gt;"",MID(入力1!Q184,1,1),"")</f>
        <v/>
      </c>
      <c r="Q98" s="190" t="str">
        <f>IF(TRIM(入力1!Q184)&lt;&gt;"",MID(入力1!Q184,2,1),"")</f>
        <v/>
      </c>
      <c r="R98" s="232"/>
      <c r="S98" s="232"/>
      <c r="T98" s="232"/>
      <c r="U98" s="232"/>
      <c r="V98" s="232"/>
      <c r="W98" s="232"/>
      <c r="X98" s="232"/>
      <c r="Y98" s="232"/>
      <c r="Z98" s="281"/>
      <c r="AA98" s="1546"/>
      <c r="AB98" s="1547"/>
      <c r="AC98" s="1546"/>
      <c r="AD98" s="1547"/>
      <c r="AE98" s="1546"/>
      <c r="AF98" s="1547"/>
      <c r="AG98" s="1546"/>
      <c r="AH98" s="1547"/>
      <c r="AI98" s="1546"/>
      <c r="AJ98" s="1547"/>
      <c r="AK98" s="386"/>
      <c r="AL98" s="1546"/>
      <c r="AM98" s="1548"/>
      <c r="AN98" s="1546"/>
      <c r="AO98" s="1548"/>
      <c r="AP98" s="1546"/>
      <c r="AQ98" s="1548"/>
      <c r="AR98" s="1546"/>
      <c r="AS98" s="1548"/>
      <c r="AT98" s="1546"/>
      <c r="AU98" s="1548"/>
      <c r="AV98" s="336"/>
      <c r="AW98" s="236"/>
      <c r="AX98" s="236"/>
      <c r="AY98" s="236"/>
      <c r="AZ98" s="1549"/>
      <c r="BA98" s="1550"/>
      <c r="BB98" s="236"/>
      <c r="BC98" s="236"/>
      <c r="BD98" s="440">
        <f>入力1!X184</f>
        <v>0</v>
      </c>
      <c r="BE98" s="236"/>
      <c r="BF98" s="236"/>
      <c r="BG98" s="236"/>
      <c r="BH98" s="497">
        <f>入力2!AT182</f>
        <v>0</v>
      </c>
      <c r="BI98" s="765"/>
      <c r="BJ98" s="874">
        <f>入力1!O184</f>
        <v>0</v>
      </c>
      <c r="BK98" s="867" t="str">
        <f>IF(TRIM($Q98)&lt;&gt;"",IF(TRIM(INDEX(コード表!$D$3:$M$53,INT(CONCATENATE($P98,$Q98)),1))&lt;&gt;"",INDEX(コード表!$D$3:$M$53,INT(CONCATENATE($P98,$Q98)),1),""),"")</f>
        <v/>
      </c>
      <c r="BL98" s="867" t="str">
        <f>IF(TRIM($Q98)&lt;&gt;"",IF(TRIM(INDEX(コード表!$D$3:$M$53,INT(CONCATENATE($P98,$Q98)),2))&lt;&gt;"",INDEX(コード表!$D$3:$M$53,INT(CONCATENATE($P98,$Q98)),2),""),"")</f>
        <v/>
      </c>
      <c r="BM98" s="867" t="str">
        <f>IF(TRIM($Q98)&lt;&gt;"",IF(TRIM(INDEX(コード表!$D$3:$M$53,INT(CONCATENATE($P98,$Q98)),3))&lt;&gt;"",INDEX(コード表!$D$3:$M$53,INT(CONCATENATE($P98,$Q98)),3),""),"")</f>
        <v/>
      </c>
      <c r="BN98" s="867" t="str">
        <f>IF(TRIM($Q98)&lt;&gt;"",IF(TRIM(INDEX(コード表!$D$3:$M$53,INT(CONCATENATE($P98,$Q98)),4))&lt;&gt;"",INDEX(コード表!$D$3:$M$53,INT(CONCATENATE($P98,$Q98)),4),""),"")</f>
        <v/>
      </c>
      <c r="BO98" s="867" t="str">
        <f>IF(TRIM($Q98)&lt;&gt;"",IF(TRIM(INDEX(コード表!$D$3:$M$53,INT(CONCATENATE($P98,$Q98)),5))&lt;&gt;"",INDEX(コード表!$D$3:$M$53,INT(CONCATENATE($P98,$Q98)),5),""),"")</f>
        <v/>
      </c>
      <c r="BP98" s="867" t="str">
        <f>IF(TRIM($Q98)&lt;&gt;"",IF(TRIM(INDEX(コード表!$D$3:$M$53,INT(CONCATENATE($P98,$Q98)),6))&lt;&gt;"",INDEX(コード表!$D$3:$M$53,INT(CONCATENATE($P98,$Q98)),6),""),"")</f>
        <v/>
      </c>
      <c r="BQ98" s="867" t="str">
        <f>IF(TRIM($Q98)&lt;&gt;"",IF(TRIM(INDEX(コード表!$D$3:$M$53,INT(CONCATENATE($P98,$Q98)),7))&lt;&gt;"",INDEX(コード表!$D$3:$M$53,INT(CONCATENATE($P98,$Q98)),7),""),"")</f>
        <v/>
      </c>
      <c r="BR98" s="867" t="str">
        <f>IF(TRIM($Q98)&lt;&gt;"",IF(TRIM(INDEX(コード表!$D$3:$M$53,INT(CONCATENATE($P98,$Q98)),8))&lt;&gt;"",INDEX(コード表!$D$3:$M$53,INT(CONCATENATE($P98,$Q98)),8),""),"")</f>
        <v/>
      </c>
      <c r="BS98" s="867" t="str">
        <f>IF(TRIM($Q98)&lt;&gt;"",IF(TRIM(INDEX(コード表!$D$3:$M$53,INT(CONCATENATE($P98,$Q98)),9))&lt;&gt;"",INDEX(コード表!$D$3:$M$53,INT(CONCATENATE($P98,$Q98)),9),""),"")</f>
        <v/>
      </c>
      <c r="BT98" s="867" t="str">
        <f>IF(TRIM($Q98)&lt;&gt;"",IF(TRIM(INDEX(コード表!$D$3:$M$53,INT(CONCATENATE($P98,$Q98)),10))&lt;&gt;"",INDEX(コード表!$D$3:$M$53,INT(CONCATENATE($P98,$Q98)),10),""),"")</f>
        <v/>
      </c>
      <c r="BU98" s="837">
        <f>入力1!O184</f>
        <v>0</v>
      </c>
      <c r="BV98" s="869"/>
      <c r="BW98" s="930"/>
      <c r="BX98" s="875"/>
      <c r="BY98" s="841"/>
      <c r="BZ98" s="837"/>
      <c r="CA98" s="841"/>
      <c r="CB98" s="837" t="str">
        <f t="shared" si="2"/>
        <v/>
      </c>
      <c r="CC98" s="926" t="str">
        <f t="shared" si="3"/>
        <v/>
      </c>
      <c r="CD98" s="837" t="e">
        <f>SUBSTITUTE(SUBSTITUTE(VLOOKUP(CB98,コード表!$BO$2:$BP$52,2,FALSE),"（",""),"）","")</f>
        <v>#N/A</v>
      </c>
      <c r="CE98" s="841"/>
      <c r="CF98" s="841"/>
      <c r="CG98" s="841"/>
      <c r="CH98" s="841"/>
      <c r="CI98" s="841"/>
      <c r="CJ98" s="841"/>
      <c r="CK98" s="841"/>
      <c r="CL98" s="841"/>
      <c r="CM98" s="841"/>
      <c r="CN98" s="841"/>
      <c r="CO98" s="841"/>
      <c r="CP98" s="841"/>
      <c r="CQ98" s="841"/>
      <c r="CR98" s="841"/>
      <c r="CS98" s="841"/>
      <c r="CT98" s="841"/>
      <c r="CU98" s="841"/>
      <c r="CV98" s="841"/>
      <c r="CW98" s="841"/>
      <c r="CX98" s="841"/>
      <c r="CY98" s="841"/>
      <c r="CZ98" s="841"/>
      <c r="DA98" s="841"/>
      <c r="DB98" s="841"/>
      <c r="DC98" s="841"/>
      <c r="DD98" s="841"/>
      <c r="DE98" s="841"/>
      <c r="DF98" s="841"/>
      <c r="DG98" s="841"/>
      <c r="DH98" s="841"/>
      <c r="DI98" s="837" t="str">
        <f>IF(入力1!Q124="","",入力1!Q124)</f>
        <v/>
      </c>
      <c r="DJ98" s="841"/>
      <c r="DK98" s="841"/>
      <c r="DL98" s="841"/>
      <c r="DM98" s="841"/>
      <c r="DN98" s="841"/>
      <c r="DO98" s="841"/>
      <c r="DP98" s="841"/>
      <c r="DQ98" s="841"/>
      <c r="DR98" s="841"/>
      <c r="DS98" s="841"/>
      <c r="DT98" s="841"/>
      <c r="DU98" s="841"/>
      <c r="DV98" s="841"/>
      <c r="DW98" s="841"/>
      <c r="DX98" s="841"/>
      <c r="DY98" s="841"/>
      <c r="DZ98" s="841"/>
      <c r="EA98" s="841"/>
      <c r="EB98" s="841"/>
      <c r="EC98" s="841"/>
      <c r="ED98" s="841"/>
      <c r="EE98" s="841"/>
      <c r="EF98" s="841"/>
      <c r="EG98" s="841"/>
      <c r="EH98" s="841"/>
      <c r="EI98" s="841"/>
      <c r="EJ98" s="841"/>
      <c r="EK98" s="841"/>
      <c r="EL98" s="841"/>
      <c r="EM98" s="841"/>
      <c r="EN98" s="841"/>
      <c r="EO98" s="841"/>
      <c r="EP98" s="841"/>
      <c r="EQ98" s="841"/>
      <c r="ER98" s="841"/>
      <c r="ES98" s="841"/>
      <c r="ET98" s="841"/>
      <c r="EU98" s="823"/>
      <c r="EV98" s="823"/>
      <c r="EW98" s="823"/>
      <c r="EX98" s="823"/>
    </row>
    <row r="99" spans="1:154" s="19" customFormat="1" ht="30" customHeight="1">
      <c r="A99" s="189" t="str">
        <f>IF(TRIM(入力1!A186)&lt;&gt;"",入力1!A186,"")</f>
        <v/>
      </c>
      <c r="B99" s="411">
        <f>IF(TRIM(入力1!B186)&lt;&gt;"",入力1!B186,"")</f>
        <v>8</v>
      </c>
      <c r="C99" s="477">
        <v>5</v>
      </c>
      <c r="D99" s="1541" t="str">
        <f>IF(TRIM(入力1!D186)&lt;&gt;"",入力1!D186,"")</f>
        <v/>
      </c>
      <c r="E99" s="1542" t="str">
        <f>IF(TRIM(入力1!E106)&lt;&gt;"",入力1!E106,"")</f>
        <v/>
      </c>
      <c r="F99" s="1542" t="str">
        <f>IF(TRIM(入力1!F106)&lt;&gt;"",入力1!F106,"")</f>
        <v/>
      </c>
      <c r="G99" s="1542" t="str">
        <f>IF(TRIM(入力1!G106)&lt;&gt;"",入力1!G106,"")</f>
        <v/>
      </c>
      <c r="H99" s="1542" t="str">
        <f>IF(TRIM(入力1!H106)&lt;&gt;"",入力1!H106,"")</f>
        <v/>
      </c>
      <c r="I99" s="1542" t="str">
        <f>IF(TRIM(入力1!I106)&lt;&gt;"",入力1!I106,"")</f>
        <v/>
      </c>
      <c r="J99" s="1542" t="str">
        <f>IF(TRIM(入力1!J106)&lt;&gt;"",入力1!J106,"")</f>
        <v/>
      </c>
      <c r="K99" s="1542" t="str">
        <f>IF(TRIM(入力1!S106)&lt;&gt;"",入力1!S106,"")</f>
        <v/>
      </c>
      <c r="L99" s="1543" t="e">
        <f>IF(TRIM(入力1!#REF!)&lt;&gt;"",入力1!#REF!,"")</f>
        <v>#REF!</v>
      </c>
      <c r="M99" s="414" t="str">
        <f>IF(TRIM(入力1!K186)&lt;&gt;"",入力1!K186,"")</f>
        <v/>
      </c>
      <c r="N99" s="420">
        <f>IF(TRIM(入力1!L186)&lt;&gt;"",入力1!L186,"")</f>
        <v>8</v>
      </c>
      <c r="O99" s="417">
        <v>5</v>
      </c>
      <c r="P99" s="228" t="str">
        <f>IF(TRIM(入力1!Q186)&lt;&gt;"",MID(入力1!Q186,1,1),"")</f>
        <v/>
      </c>
      <c r="Q99" s="190" t="str">
        <f>IF(TRIM(入力1!Q186)&lt;&gt;"",MID(入力1!Q186,2,1),"")</f>
        <v/>
      </c>
      <c r="R99" s="232"/>
      <c r="S99" s="232"/>
      <c r="T99" s="232"/>
      <c r="U99" s="232"/>
      <c r="V99" s="232"/>
      <c r="W99" s="232"/>
      <c r="X99" s="232"/>
      <c r="Y99" s="232"/>
      <c r="Z99" s="281"/>
      <c r="AA99" s="1546"/>
      <c r="AB99" s="1547"/>
      <c r="AC99" s="1546"/>
      <c r="AD99" s="1547"/>
      <c r="AE99" s="1546"/>
      <c r="AF99" s="1547"/>
      <c r="AG99" s="1546"/>
      <c r="AH99" s="1547"/>
      <c r="AI99" s="1546"/>
      <c r="AJ99" s="1547"/>
      <c r="AK99" s="386"/>
      <c r="AL99" s="1546"/>
      <c r="AM99" s="1548"/>
      <c r="AN99" s="1546"/>
      <c r="AO99" s="1548"/>
      <c r="AP99" s="1546"/>
      <c r="AQ99" s="1548"/>
      <c r="AR99" s="1546"/>
      <c r="AS99" s="1548"/>
      <c r="AT99" s="1546"/>
      <c r="AU99" s="1548"/>
      <c r="AV99" s="336"/>
      <c r="AW99" s="236"/>
      <c r="AX99" s="236"/>
      <c r="AY99" s="236"/>
      <c r="AZ99" s="1549"/>
      <c r="BA99" s="1550"/>
      <c r="BB99" s="236"/>
      <c r="BC99" s="236"/>
      <c r="BD99" s="440">
        <f>入力1!X186</f>
        <v>0</v>
      </c>
      <c r="BE99" s="236"/>
      <c r="BF99" s="236"/>
      <c r="BG99" s="236"/>
      <c r="BH99" s="497">
        <f>入力2!AT184</f>
        <v>0</v>
      </c>
      <c r="BI99" s="765"/>
      <c r="BJ99" s="874">
        <f>入力1!O186</f>
        <v>0</v>
      </c>
      <c r="BK99" s="867" t="str">
        <f>IF(TRIM($Q99)&lt;&gt;"",IF(TRIM(INDEX(コード表!$D$3:$M$53,INT(CONCATENATE($P99,$Q99)),1))&lt;&gt;"",INDEX(コード表!$D$3:$M$53,INT(CONCATENATE($P99,$Q99)),1),""),"")</f>
        <v/>
      </c>
      <c r="BL99" s="867" t="str">
        <f>IF(TRIM($Q99)&lt;&gt;"",IF(TRIM(INDEX(コード表!$D$3:$M$53,INT(CONCATENATE($P99,$Q99)),2))&lt;&gt;"",INDEX(コード表!$D$3:$M$53,INT(CONCATENATE($P99,$Q99)),2),""),"")</f>
        <v/>
      </c>
      <c r="BM99" s="867" t="str">
        <f>IF(TRIM($Q99)&lt;&gt;"",IF(TRIM(INDEX(コード表!$D$3:$M$53,INT(CONCATENATE($P99,$Q99)),3))&lt;&gt;"",INDEX(コード表!$D$3:$M$53,INT(CONCATENATE($P99,$Q99)),3),""),"")</f>
        <v/>
      </c>
      <c r="BN99" s="867" t="str">
        <f>IF(TRIM($Q99)&lt;&gt;"",IF(TRIM(INDEX(コード表!$D$3:$M$53,INT(CONCATENATE($P99,$Q99)),4))&lt;&gt;"",INDEX(コード表!$D$3:$M$53,INT(CONCATENATE($P99,$Q99)),4),""),"")</f>
        <v/>
      </c>
      <c r="BO99" s="867" t="str">
        <f>IF(TRIM($Q99)&lt;&gt;"",IF(TRIM(INDEX(コード表!$D$3:$M$53,INT(CONCATENATE($P99,$Q99)),5))&lt;&gt;"",INDEX(コード表!$D$3:$M$53,INT(CONCATENATE($P99,$Q99)),5),""),"")</f>
        <v/>
      </c>
      <c r="BP99" s="867" t="str">
        <f>IF(TRIM($Q99)&lt;&gt;"",IF(TRIM(INDEX(コード表!$D$3:$M$53,INT(CONCATENATE($P99,$Q99)),6))&lt;&gt;"",INDEX(コード表!$D$3:$M$53,INT(CONCATENATE($P99,$Q99)),6),""),"")</f>
        <v/>
      </c>
      <c r="BQ99" s="867" t="str">
        <f>IF(TRIM($Q99)&lt;&gt;"",IF(TRIM(INDEX(コード表!$D$3:$M$53,INT(CONCATENATE($P99,$Q99)),7))&lt;&gt;"",INDEX(コード表!$D$3:$M$53,INT(CONCATENATE($P99,$Q99)),7),""),"")</f>
        <v/>
      </c>
      <c r="BR99" s="867" t="str">
        <f>IF(TRIM($Q99)&lt;&gt;"",IF(TRIM(INDEX(コード表!$D$3:$M$53,INT(CONCATENATE($P99,$Q99)),8))&lt;&gt;"",INDEX(コード表!$D$3:$M$53,INT(CONCATENATE($P99,$Q99)),8),""),"")</f>
        <v/>
      </c>
      <c r="BS99" s="867" t="str">
        <f>IF(TRIM($Q99)&lt;&gt;"",IF(TRIM(INDEX(コード表!$D$3:$M$53,INT(CONCATENATE($P99,$Q99)),9))&lt;&gt;"",INDEX(コード表!$D$3:$M$53,INT(CONCATENATE($P99,$Q99)),9),""),"")</f>
        <v/>
      </c>
      <c r="BT99" s="867" t="str">
        <f>IF(TRIM($Q99)&lt;&gt;"",IF(TRIM(INDEX(コード表!$D$3:$M$53,INT(CONCATENATE($P99,$Q99)),10))&lt;&gt;"",INDEX(コード表!$D$3:$M$53,INT(CONCATENATE($P99,$Q99)),10),""),"")</f>
        <v/>
      </c>
      <c r="BU99" s="837">
        <f>入力1!O186</f>
        <v>0</v>
      </c>
      <c r="BV99" s="869"/>
      <c r="BW99" s="930"/>
      <c r="BX99" s="875"/>
      <c r="BY99" s="837"/>
      <c r="BZ99" s="837"/>
      <c r="CA99" s="837"/>
      <c r="CB99" s="837" t="str">
        <f t="shared" si="2"/>
        <v/>
      </c>
      <c r="CC99" s="926" t="str">
        <f t="shared" si="3"/>
        <v/>
      </c>
      <c r="CD99" s="837" t="e">
        <f>SUBSTITUTE(SUBSTITUTE(VLOOKUP(CB99,コード表!$BO$2:$BP$52,2,FALSE),"（",""),"）","")</f>
        <v>#N/A</v>
      </c>
      <c r="CE99" s="837"/>
      <c r="CF99" s="837"/>
      <c r="CG99" s="837"/>
      <c r="CH99" s="837"/>
      <c r="CI99" s="837"/>
      <c r="CJ99" s="837"/>
      <c r="CK99" s="837"/>
      <c r="CL99" s="837"/>
      <c r="CM99" s="837"/>
      <c r="CN99" s="837"/>
      <c r="CO99" s="837"/>
      <c r="CP99" s="837"/>
      <c r="CQ99" s="837"/>
      <c r="CR99" s="837"/>
      <c r="CS99" s="837"/>
      <c r="CT99" s="837"/>
      <c r="CU99" s="837"/>
      <c r="CV99" s="837"/>
      <c r="CW99" s="837"/>
      <c r="CX99" s="837"/>
      <c r="CY99" s="837"/>
      <c r="CZ99" s="837"/>
      <c r="DA99" s="837"/>
      <c r="DB99" s="837"/>
      <c r="DC99" s="837"/>
      <c r="DD99" s="837"/>
      <c r="DE99" s="837"/>
      <c r="DF99" s="837"/>
      <c r="DG99" s="837"/>
      <c r="DH99" s="837"/>
      <c r="DI99" s="837" t="str">
        <f>IF(入力1!Q126="","",入力1!Q126)</f>
        <v/>
      </c>
      <c r="DJ99" s="837"/>
      <c r="DK99" s="837"/>
      <c r="DL99" s="837"/>
      <c r="DM99" s="837"/>
      <c r="DN99" s="837"/>
      <c r="DO99" s="837"/>
      <c r="DP99" s="837"/>
      <c r="DQ99" s="837"/>
      <c r="DR99" s="837"/>
      <c r="DS99" s="837"/>
      <c r="DT99" s="837"/>
      <c r="DU99" s="837"/>
      <c r="DV99" s="837"/>
      <c r="DW99" s="837"/>
      <c r="DX99" s="837"/>
      <c r="DY99" s="837"/>
      <c r="DZ99" s="837"/>
      <c r="EA99" s="837"/>
      <c r="EB99" s="837"/>
      <c r="EC99" s="837"/>
      <c r="ED99" s="837"/>
      <c r="EE99" s="837"/>
      <c r="EF99" s="837"/>
      <c r="EG99" s="837"/>
      <c r="EH99" s="837"/>
      <c r="EI99" s="837"/>
      <c r="EJ99" s="837"/>
      <c r="EK99" s="837"/>
      <c r="EL99" s="837"/>
      <c r="EM99" s="837"/>
      <c r="EN99" s="837"/>
      <c r="EO99" s="837"/>
      <c r="EP99" s="837"/>
      <c r="EQ99" s="837"/>
      <c r="ER99" s="837"/>
      <c r="ES99" s="837"/>
      <c r="ET99" s="837"/>
      <c r="EU99" s="488"/>
      <c r="EV99" s="488"/>
      <c r="EW99" s="488"/>
      <c r="EX99" s="488"/>
    </row>
    <row r="100" spans="1:154" s="19" customFormat="1" ht="30" customHeight="1">
      <c r="A100" s="189" t="str">
        <f>IF(TRIM(入力1!A188)&lt;&gt;"",入力1!A188,"")</f>
        <v/>
      </c>
      <c r="B100" s="411">
        <f>IF(TRIM(入力1!B188)&lt;&gt;"",入力1!B188,"")</f>
        <v>8</v>
      </c>
      <c r="C100" s="477">
        <v>6</v>
      </c>
      <c r="D100" s="1541" t="str">
        <f>IF(TRIM(入力1!D188)&lt;&gt;"",入力1!D188,"")</f>
        <v/>
      </c>
      <c r="E100" s="1542" t="str">
        <f>IF(TRIM(入力1!E108)&lt;&gt;"",入力1!E108,"")</f>
        <v/>
      </c>
      <c r="F100" s="1542" t="str">
        <f>IF(TRIM(入力1!F108)&lt;&gt;"",入力1!F108,"")</f>
        <v/>
      </c>
      <c r="G100" s="1542" t="str">
        <f>IF(TRIM(入力1!G108)&lt;&gt;"",入力1!G108,"")</f>
        <v/>
      </c>
      <c r="H100" s="1542" t="str">
        <f>IF(TRIM(入力1!H108)&lt;&gt;"",入力1!H108,"")</f>
        <v/>
      </c>
      <c r="I100" s="1542" t="str">
        <f>IF(TRIM(入力1!I108)&lt;&gt;"",入力1!I108,"")</f>
        <v/>
      </c>
      <c r="J100" s="1542" t="str">
        <f>IF(TRIM(入力1!J108)&lt;&gt;"",入力1!J108,"")</f>
        <v/>
      </c>
      <c r="K100" s="1542" t="str">
        <f>IF(TRIM(入力1!S108)&lt;&gt;"",入力1!S108,"")</f>
        <v/>
      </c>
      <c r="L100" s="1543" t="e">
        <f>IF(TRIM(入力1!#REF!)&lt;&gt;"",入力1!#REF!,"")</f>
        <v>#REF!</v>
      </c>
      <c r="M100" s="414" t="str">
        <f>IF(TRIM(入力1!K188)&lt;&gt;"",入力1!K188,"")</f>
        <v/>
      </c>
      <c r="N100" s="420">
        <f>IF(TRIM(入力1!L188)&lt;&gt;"",入力1!L188,"")</f>
        <v>8</v>
      </c>
      <c r="O100" s="417">
        <v>6</v>
      </c>
      <c r="P100" s="228" t="str">
        <f>IF(TRIM(入力1!Q188)&lt;&gt;"",MID(入力1!Q188,1,1),"")</f>
        <v/>
      </c>
      <c r="Q100" s="190" t="str">
        <f>IF(TRIM(入力1!Q188)&lt;&gt;"",MID(入力1!Q188,2,1),"")</f>
        <v/>
      </c>
      <c r="R100" s="232"/>
      <c r="S100" s="232"/>
      <c r="T100" s="232"/>
      <c r="U100" s="232"/>
      <c r="V100" s="232"/>
      <c r="W100" s="232"/>
      <c r="X100" s="232"/>
      <c r="Y100" s="232"/>
      <c r="Z100" s="281"/>
      <c r="AA100" s="1546"/>
      <c r="AB100" s="1547"/>
      <c r="AC100" s="1546"/>
      <c r="AD100" s="1547"/>
      <c r="AE100" s="1546"/>
      <c r="AF100" s="1547"/>
      <c r="AG100" s="1546"/>
      <c r="AH100" s="1547"/>
      <c r="AI100" s="1546"/>
      <c r="AJ100" s="1547"/>
      <c r="AK100" s="386"/>
      <c r="AL100" s="1546"/>
      <c r="AM100" s="1548"/>
      <c r="AN100" s="1546"/>
      <c r="AO100" s="1548"/>
      <c r="AP100" s="1546"/>
      <c r="AQ100" s="1548"/>
      <c r="AR100" s="1546"/>
      <c r="AS100" s="1548"/>
      <c r="AT100" s="1546"/>
      <c r="AU100" s="1548"/>
      <c r="AV100" s="336"/>
      <c r="AW100" s="236"/>
      <c r="AX100" s="236"/>
      <c r="AY100" s="236"/>
      <c r="AZ100" s="1549"/>
      <c r="BA100" s="1550"/>
      <c r="BB100" s="236"/>
      <c r="BC100" s="236"/>
      <c r="BD100" s="440">
        <f>入力1!X188</f>
        <v>0</v>
      </c>
      <c r="BE100" s="236"/>
      <c r="BF100" s="236"/>
      <c r="BG100" s="236"/>
      <c r="BH100" s="497">
        <f>入力2!AT186</f>
        <v>0</v>
      </c>
      <c r="BI100" s="765"/>
      <c r="BJ100" s="874">
        <f>入力1!O188</f>
        <v>0</v>
      </c>
      <c r="BK100" s="867" t="str">
        <f>IF(TRIM($Q100)&lt;&gt;"",IF(TRIM(INDEX(コード表!$D$3:$M$53,INT(CONCATENATE($P100,$Q100)),1))&lt;&gt;"",INDEX(コード表!$D$3:$M$53,INT(CONCATENATE($P100,$Q100)),1),""),"")</f>
        <v/>
      </c>
      <c r="BL100" s="867" t="str">
        <f>IF(TRIM($Q100)&lt;&gt;"",IF(TRIM(INDEX(コード表!$D$3:$M$53,INT(CONCATENATE($P100,$Q100)),2))&lt;&gt;"",INDEX(コード表!$D$3:$M$53,INT(CONCATENATE($P100,$Q100)),2),""),"")</f>
        <v/>
      </c>
      <c r="BM100" s="867" t="str">
        <f>IF(TRIM($Q100)&lt;&gt;"",IF(TRIM(INDEX(コード表!$D$3:$M$53,INT(CONCATENATE($P100,$Q100)),3))&lt;&gt;"",INDEX(コード表!$D$3:$M$53,INT(CONCATENATE($P100,$Q100)),3),""),"")</f>
        <v/>
      </c>
      <c r="BN100" s="867" t="str">
        <f>IF(TRIM($Q100)&lt;&gt;"",IF(TRIM(INDEX(コード表!$D$3:$M$53,INT(CONCATENATE($P100,$Q100)),4))&lt;&gt;"",INDEX(コード表!$D$3:$M$53,INT(CONCATENATE($P100,$Q100)),4),""),"")</f>
        <v/>
      </c>
      <c r="BO100" s="867" t="str">
        <f>IF(TRIM($Q100)&lt;&gt;"",IF(TRIM(INDEX(コード表!$D$3:$M$53,INT(CONCATENATE($P100,$Q100)),5))&lt;&gt;"",INDEX(コード表!$D$3:$M$53,INT(CONCATENATE($P100,$Q100)),5),""),"")</f>
        <v/>
      </c>
      <c r="BP100" s="867" t="str">
        <f>IF(TRIM($Q100)&lt;&gt;"",IF(TRIM(INDEX(コード表!$D$3:$M$53,INT(CONCATENATE($P100,$Q100)),6))&lt;&gt;"",INDEX(コード表!$D$3:$M$53,INT(CONCATENATE($P100,$Q100)),6),""),"")</f>
        <v/>
      </c>
      <c r="BQ100" s="867" t="str">
        <f>IF(TRIM($Q100)&lt;&gt;"",IF(TRIM(INDEX(コード表!$D$3:$M$53,INT(CONCATENATE($P100,$Q100)),7))&lt;&gt;"",INDEX(コード表!$D$3:$M$53,INT(CONCATENATE($P100,$Q100)),7),""),"")</f>
        <v/>
      </c>
      <c r="BR100" s="867" t="str">
        <f>IF(TRIM($Q100)&lt;&gt;"",IF(TRIM(INDEX(コード表!$D$3:$M$53,INT(CONCATENATE($P100,$Q100)),8))&lt;&gt;"",INDEX(コード表!$D$3:$M$53,INT(CONCATENATE($P100,$Q100)),8),""),"")</f>
        <v/>
      </c>
      <c r="BS100" s="867" t="str">
        <f>IF(TRIM($Q100)&lt;&gt;"",IF(TRIM(INDEX(コード表!$D$3:$M$53,INT(CONCATENATE($P100,$Q100)),9))&lt;&gt;"",INDEX(コード表!$D$3:$M$53,INT(CONCATENATE($P100,$Q100)),9),""),"")</f>
        <v/>
      </c>
      <c r="BT100" s="867" t="str">
        <f>IF(TRIM($Q100)&lt;&gt;"",IF(TRIM(INDEX(コード表!$D$3:$M$53,INT(CONCATENATE($P100,$Q100)),10))&lt;&gt;"",INDEX(コード表!$D$3:$M$53,INT(CONCATENATE($P100,$Q100)),10),""),"")</f>
        <v/>
      </c>
      <c r="BU100" s="837">
        <f>入力1!O188</f>
        <v>0</v>
      </c>
      <c r="BV100" s="869"/>
      <c r="BW100" s="930"/>
      <c r="BX100" s="875"/>
      <c r="BY100" s="837"/>
      <c r="BZ100" s="837"/>
      <c r="CA100" s="837"/>
      <c r="CB100" s="837" t="str">
        <f t="shared" si="2"/>
        <v/>
      </c>
      <c r="CC100" s="926" t="str">
        <f t="shared" si="3"/>
        <v/>
      </c>
      <c r="CD100" s="837" t="e">
        <f>SUBSTITUTE(SUBSTITUTE(VLOOKUP(CB100,コード表!$BO$2:$BP$52,2,FALSE),"（",""),"）","")</f>
        <v>#N/A</v>
      </c>
      <c r="CE100" s="837"/>
      <c r="CF100" s="837"/>
      <c r="CG100" s="837"/>
      <c r="CH100" s="837"/>
      <c r="CI100" s="837"/>
      <c r="CJ100" s="837"/>
      <c r="CK100" s="837"/>
      <c r="CL100" s="837"/>
      <c r="CM100" s="837"/>
      <c r="CN100" s="837"/>
      <c r="CO100" s="837"/>
      <c r="CP100" s="837"/>
      <c r="CQ100" s="837"/>
      <c r="CR100" s="837"/>
      <c r="CS100" s="837"/>
      <c r="CT100" s="837"/>
      <c r="CU100" s="837"/>
      <c r="CV100" s="837"/>
      <c r="CW100" s="837"/>
      <c r="CX100" s="837"/>
      <c r="CY100" s="837"/>
      <c r="CZ100" s="837"/>
      <c r="DA100" s="837"/>
      <c r="DB100" s="837"/>
      <c r="DC100" s="837"/>
      <c r="DD100" s="837"/>
      <c r="DE100" s="837"/>
      <c r="DF100" s="837"/>
      <c r="DG100" s="837"/>
      <c r="DH100" s="837"/>
      <c r="DI100" s="837" t="str">
        <f>IF(入力1!Q128="","",入力1!Q128)</f>
        <v/>
      </c>
      <c r="DJ100" s="837"/>
      <c r="DK100" s="837"/>
      <c r="DL100" s="837"/>
      <c r="DM100" s="837"/>
      <c r="DN100" s="837"/>
      <c r="DO100" s="837"/>
      <c r="DP100" s="837"/>
      <c r="DQ100" s="837"/>
      <c r="DR100" s="837"/>
      <c r="DS100" s="837"/>
      <c r="DT100" s="837"/>
      <c r="DU100" s="837"/>
      <c r="DV100" s="837"/>
      <c r="DW100" s="837"/>
      <c r="DX100" s="837"/>
      <c r="DY100" s="837"/>
      <c r="DZ100" s="837"/>
      <c r="EA100" s="837"/>
      <c r="EB100" s="837"/>
      <c r="EC100" s="837"/>
      <c r="ED100" s="837"/>
      <c r="EE100" s="837"/>
      <c r="EF100" s="837"/>
      <c r="EG100" s="837"/>
      <c r="EH100" s="837"/>
      <c r="EI100" s="837"/>
      <c r="EJ100" s="837"/>
      <c r="EK100" s="837"/>
      <c r="EL100" s="837"/>
      <c r="EM100" s="837"/>
      <c r="EN100" s="837"/>
      <c r="EO100" s="837"/>
      <c r="EP100" s="837"/>
      <c r="EQ100" s="837"/>
      <c r="ER100" s="837"/>
      <c r="ES100" s="837"/>
      <c r="ET100" s="837"/>
      <c r="EU100" s="488"/>
      <c r="EV100" s="488"/>
      <c r="EW100" s="488"/>
      <c r="EX100" s="488"/>
    </row>
    <row r="101" spans="1:154" s="191" customFormat="1" ht="30" customHeight="1">
      <c r="A101" s="189" t="str">
        <f>IF(TRIM(入力1!A190)&lt;&gt;"",入力1!A190,"")</f>
        <v/>
      </c>
      <c r="B101" s="411">
        <f>IF(TRIM(入力1!B190)&lt;&gt;"",入力1!B190,"")</f>
        <v>8</v>
      </c>
      <c r="C101" s="222">
        <v>7</v>
      </c>
      <c r="D101" s="1541" t="str">
        <f>IF(TRIM(入力1!D190)&lt;&gt;"",入力1!D190,"")</f>
        <v/>
      </c>
      <c r="E101" s="1542" t="str">
        <f>IF(TRIM(入力1!E110)&lt;&gt;"",入力1!E110,"")</f>
        <v/>
      </c>
      <c r="F101" s="1542" t="str">
        <f>IF(TRIM(入力1!F110)&lt;&gt;"",入力1!F110,"")</f>
        <v/>
      </c>
      <c r="G101" s="1542" t="str">
        <f>IF(TRIM(入力1!G110)&lt;&gt;"",入力1!G110,"")</f>
        <v/>
      </c>
      <c r="H101" s="1542" t="str">
        <f>IF(TRIM(入力1!H110)&lt;&gt;"",入力1!H110,"")</f>
        <v/>
      </c>
      <c r="I101" s="1542" t="str">
        <f>IF(TRIM(入力1!I110)&lt;&gt;"",入力1!I110,"")</f>
        <v/>
      </c>
      <c r="J101" s="1542" t="str">
        <f>IF(TRIM(入力1!J110)&lt;&gt;"",入力1!J110,"")</f>
        <v/>
      </c>
      <c r="K101" s="1542" t="str">
        <f>IF(TRIM(入力1!S110)&lt;&gt;"",入力1!S110,"")</f>
        <v/>
      </c>
      <c r="L101" s="1543" t="e">
        <f>IF(TRIM(入力1!#REF!)&lt;&gt;"",入力1!#REF!,"")</f>
        <v>#REF!</v>
      </c>
      <c r="M101" s="414" t="str">
        <f>IF(TRIM(入力1!K190)&lt;&gt;"",入力1!K190,"")</f>
        <v/>
      </c>
      <c r="N101" s="420">
        <f>IF(TRIM(入力1!L190)&lt;&gt;"",入力1!L190,"")</f>
        <v>8</v>
      </c>
      <c r="O101" s="417">
        <v>7</v>
      </c>
      <c r="P101" s="228" t="str">
        <f>IF(TRIM(入力1!Q190)&lt;&gt;"",MID(入力1!Q190,1,1),"")</f>
        <v/>
      </c>
      <c r="Q101" s="190" t="str">
        <f>IF(TRIM(入力1!Q190)&lt;&gt;"",MID(入力1!Q190,2,1),"")</f>
        <v/>
      </c>
      <c r="R101" s="232"/>
      <c r="S101" s="232"/>
      <c r="T101" s="232"/>
      <c r="U101" s="232"/>
      <c r="V101" s="232"/>
      <c r="W101" s="232"/>
      <c r="X101" s="232"/>
      <c r="Y101" s="232"/>
      <c r="Z101" s="281"/>
      <c r="AA101" s="1546"/>
      <c r="AB101" s="1547"/>
      <c r="AC101" s="1546"/>
      <c r="AD101" s="1547"/>
      <c r="AE101" s="1546"/>
      <c r="AF101" s="1547"/>
      <c r="AG101" s="1546"/>
      <c r="AH101" s="1547"/>
      <c r="AI101" s="1546"/>
      <c r="AJ101" s="1547"/>
      <c r="AK101" s="386"/>
      <c r="AL101" s="1546"/>
      <c r="AM101" s="1548"/>
      <c r="AN101" s="1546"/>
      <c r="AO101" s="1548"/>
      <c r="AP101" s="1546"/>
      <c r="AQ101" s="1548"/>
      <c r="AR101" s="1546"/>
      <c r="AS101" s="1548"/>
      <c r="AT101" s="1546"/>
      <c r="AU101" s="1548"/>
      <c r="AV101" s="336"/>
      <c r="AW101" s="236"/>
      <c r="AX101" s="236"/>
      <c r="AY101" s="236"/>
      <c r="AZ101" s="1549"/>
      <c r="BA101" s="1550"/>
      <c r="BB101" s="236"/>
      <c r="BC101" s="236"/>
      <c r="BD101" s="440">
        <f>入力1!X190</f>
        <v>0</v>
      </c>
      <c r="BE101" s="236"/>
      <c r="BF101" s="236"/>
      <c r="BG101" s="236"/>
      <c r="BH101" s="497">
        <f>入力2!AT188</f>
        <v>0</v>
      </c>
      <c r="BI101" s="765"/>
      <c r="BJ101" s="874">
        <f>入力1!O190</f>
        <v>0</v>
      </c>
      <c r="BK101" s="867" t="str">
        <f>IF(TRIM($Q101)&lt;&gt;"",IF(TRIM(INDEX(コード表!$D$3:$M$53,INT(CONCATENATE($P101,$Q101)),1))&lt;&gt;"",INDEX(コード表!$D$3:$M$53,INT(CONCATENATE($P101,$Q101)),1),""),"")</f>
        <v/>
      </c>
      <c r="BL101" s="867" t="str">
        <f>IF(TRIM($Q101)&lt;&gt;"",IF(TRIM(INDEX(コード表!$D$3:$M$53,INT(CONCATENATE($P101,$Q101)),2))&lt;&gt;"",INDEX(コード表!$D$3:$M$53,INT(CONCATENATE($P101,$Q101)),2),""),"")</f>
        <v/>
      </c>
      <c r="BM101" s="867" t="str">
        <f>IF(TRIM($Q101)&lt;&gt;"",IF(TRIM(INDEX(コード表!$D$3:$M$53,INT(CONCATENATE($P101,$Q101)),3))&lt;&gt;"",INDEX(コード表!$D$3:$M$53,INT(CONCATENATE($P101,$Q101)),3),""),"")</f>
        <v/>
      </c>
      <c r="BN101" s="867" t="str">
        <f>IF(TRIM($Q101)&lt;&gt;"",IF(TRIM(INDEX(コード表!$D$3:$M$53,INT(CONCATENATE($P101,$Q101)),4))&lt;&gt;"",INDEX(コード表!$D$3:$M$53,INT(CONCATENATE($P101,$Q101)),4),""),"")</f>
        <v/>
      </c>
      <c r="BO101" s="867" t="str">
        <f>IF(TRIM($Q101)&lt;&gt;"",IF(TRIM(INDEX(コード表!$D$3:$M$53,INT(CONCATENATE($P101,$Q101)),5))&lt;&gt;"",INDEX(コード表!$D$3:$M$53,INT(CONCATENATE($P101,$Q101)),5),""),"")</f>
        <v/>
      </c>
      <c r="BP101" s="867" t="str">
        <f>IF(TRIM($Q101)&lt;&gt;"",IF(TRIM(INDEX(コード表!$D$3:$M$53,INT(CONCATENATE($P101,$Q101)),6))&lt;&gt;"",INDEX(コード表!$D$3:$M$53,INT(CONCATENATE($P101,$Q101)),6),""),"")</f>
        <v/>
      </c>
      <c r="BQ101" s="867" t="str">
        <f>IF(TRIM($Q101)&lt;&gt;"",IF(TRIM(INDEX(コード表!$D$3:$M$53,INT(CONCATENATE($P101,$Q101)),7))&lt;&gt;"",INDEX(コード表!$D$3:$M$53,INT(CONCATENATE($P101,$Q101)),7),""),"")</f>
        <v/>
      </c>
      <c r="BR101" s="867" t="str">
        <f>IF(TRIM($Q101)&lt;&gt;"",IF(TRIM(INDEX(コード表!$D$3:$M$53,INT(CONCATENATE($P101,$Q101)),8))&lt;&gt;"",INDEX(コード表!$D$3:$M$53,INT(CONCATENATE($P101,$Q101)),8),""),"")</f>
        <v/>
      </c>
      <c r="BS101" s="867" t="str">
        <f>IF(TRIM($Q101)&lt;&gt;"",IF(TRIM(INDEX(コード表!$D$3:$M$53,INT(CONCATENATE($P101,$Q101)),9))&lt;&gt;"",INDEX(コード表!$D$3:$M$53,INT(CONCATENATE($P101,$Q101)),9),""),"")</f>
        <v/>
      </c>
      <c r="BT101" s="867" t="str">
        <f>IF(TRIM($Q101)&lt;&gt;"",IF(TRIM(INDEX(コード表!$D$3:$M$53,INT(CONCATENATE($P101,$Q101)),10))&lt;&gt;"",INDEX(コード表!$D$3:$M$53,INT(CONCATENATE($P101,$Q101)),10),""),"")</f>
        <v/>
      </c>
      <c r="BU101" s="837">
        <f>入力1!O190</f>
        <v>0</v>
      </c>
      <c r="BV101" s="869"/>
      <c r="BW101" s="930"/>
      <c r="BX101" s="875"/>
      <c r="BY101" s="841"/>
      <c r="BZ101" s="837"/>
      <c r="CA101" s="841"/>
      <c r="CB101" s="837" t="str">
        <f t="shared" si="2"/>
        <v/>
      </c>
      <c r="CC101" s="926" t="str">
        <f t="shared" si="3"/>
        <v/>
      </c>
      <c r="CD101" s="837" t="e">
        <f>SUBSTITUTE(SUBSTITUTE(VLOOKUP(CB101,コード表!$BO$2:$BP$52,2,FALSE),"（",""),"）","")</f>
        <v>#N/A</v>
      </c>
      <c r="CE101" s="841"/>
      <c r="CF101" s="841"/>
      <c r="CG101" s="841"/>
      <c r="CH101" s="841"/>
      <c r="CI101" s="841"/>
      <c r="CJ101" s="841"/>
      <c r="CK101" s="841"/>
      <c r="CL101" s="841"/>
      <c r="CM101" s="841"/>
      <c r="CN101" s="841"/>
      <c r="CO101" s="841"/>
      <c r="CP101" s="841"/>
      <c r="CQ101" s="841"/>
      <c r="CR101" s="841"/>
      <c r="CS101" s="841"/>
      <c r="CT101" s="841"/>
      <c r="CU101" s="841"/>
      <c r="CV101" s="841"/>
      <c r="CW101" s="841"/>
      <c r="CX101" s="841"/>
      <c r="CY101" s="841"/>
      <c r="CZ101" s="841"/>
      <c r="DA101" s="841"/>
      <c r="DB101" s="841"/>
      <c r="DC101" s="841"/>
      <c r="DD101" s="841"/>
      <c r="DE101" s="841"/>
      <c r="DF101" s="841"/>
      <c r="DG101" s="841"/>
      <c r="DH101" s="841"/>
      <c r="DI101" s="837" t="str">
        <f>IF(入力1!Q130="","",入力1!Q130)</f>
        <v/>
      </c>
      <c r="DJ101" s="841"/>
      <c r="DK101" s="841"/>
      <c r="DL101" s="841"/>
      <c r="DM101" s="841"/>
      <c r="DN101" s="841"/>
      <c r="DO101" s="841"/>
      <c r="DP101" s="841"/>
      <c r="DQ101" s="841"/>
      <c r="DR101" s="841"/>
      <c r="DS101" s="841"/>
      <c r="DT101" s="841"/>
      <c r="DU101" s="841"/>
      <c r="DV101" s="841"/>
      <c r="DW101" s="841"/>
      <c r="DX101" s="841"/>
      <c r="DY101" s="841"/>
      <c r="DZ101" s="841"/>
      <c r="EA101" s="841"/>
      <c r="EB101" s="841"/>
      <c r="EC101" s="841"/>
      <c r="ED101" s="841"/>
      <c r="EE101" s="841"/>
      <c r="EF101" s="841"/>
      <c r="EG101" s="841"/>
      <c r="EH101" s="841"/>
      <c r="EI101" s="841"/>
      <c r="EJ101" s="841"/>
      <c r="EK101" s="841"/>
      <c r="EL101" s="841"/>
      <c r="EM101" s="841"/>
      <c r="EN101" s="841"/>
      <c r="EO101" s="841"/>
      <c r="EP101" s="841"/>
      <c r="EQ101" s="841"/>
      <c r="ER101" s="841"/>
      <c r="ES101" s="841"/>
      <c r="ET101" s="841"/>
      <c r="EU101" s="823"/>
      <c r="EV101" s="823"/>
      <c r="EW101" s="823"/>
      <c r="EX101" s="823"/>
    </row>
    <row r="102" spans="1:154" s="19" customFormat="1" ht="30" customHeight="1">
      <c r="A102" s="189" t="str">
        <f>IF(TRIM(入力1!A192)&lt;&gt;"",入力1!A192,"")</f>
        <v/>
      </c>
      <c r="B102" s="411">
        <f>IF(TRIM(入力1!B192)&lt;&gt;"",入力1!B192,"")</f>
        <v>8</v>
      </c>
      <c r="C102" s="477">
        <v>8</v>
      </c>
      <c r="D102" s="1541" t="str">
        <f>IF(TRIM(入力1!D192)&lt;&gt;"",入力1!D192,"")</f>
        <v/>
      </c>
      <c r="E102" s="1542" t="str">
        <f>IF(TRIM(入力1!E112)&lt;&gt;"",入力1!E112,"")</f>
        <v/>
      </c>
      <c r="F102" s="1542" t="str">
        <f>IF(TRIM(入力1!F112)&lt;&gt;"",入力1!F112,"")</f>
        <v/>
      </c>
      <c r="G102" s="1542" t="str">
        <f>IF(TRIM(入力1!G112)&lt;&gt;"",入力1!G112,"")</f>
        <v/>
      </c>
      <c r="H102" s="1542" t="str">
        <f>IF(TRIM(入力1!H112)&lt;&gt;"",入力1!H112,"")</f>
        <v/>
      </c>
      <c r="I102" s="1542" t="str">
        <f>IF(TRIM(入力1!I112)&lt;&gt;"",入力1!I112,"")</f>
        <v/>
      </c>
      <c r="J102" s="1542" t="str">
        <f>IF(TRIM(入力1!J112)&lt;&gt;"",入力1!J112,"")</f>
        <v/>
      </c>
      <c r="K102" s="1542" t="str">
        <f>IF(TRIM(入力1!S112)&lt;&gt;"",入力1!S112,"")</f>
        <v/>
      </c>
      <c r="L102" s="1543" t="e">
        <f>IF(TRIM(入力1!#REF!)&lt;&gt;"",入力1!#REF!,"")</f>
        <v>#REF!</v>
      </c>
      <c r="M102" s="414" t="str">
        <f>IF(TRIM(入力1!K192)&lt;&gt;"",入力1!K192,"")</f>
        <v/>
      </c>
      <c r="N102" s="420">
        <f>IF(TRIM(入力1!L192)&lt;&gt;"",入力1!L192,"")</f>
        <v>8</v>
      </c>
      <c r="O102" s="417">
        <v>8</v>
      </c>
      <c r="P102" s="228" t="str">
        <f>IF(TRIM(入力1!Q192)&lt;&gt;"",MID(入力1!Q192,1,1),"")</f>
        <v/>
      </c>
      <c r="Q102" s="190" t="str">
        <f>IF(TRIM(入力1!Q192)&lt;&gt;"",MID(入力1!Q192,2,1),"")</f>
        <v/>
      </c>
      <c r="R102" s="232"/>
      <c r="S102" s="232"/>
      <c r="T102" s="232"/>
      <c r="U102" s="232"/>
      <c r="V102" s="232"/>
      <c r="W102" s="232"/>
      <c r="X102" s="232"/>
      <c r="Y102" s="232"/>
      <c r="Z102" s="281"/>
      <c r="AA102" s="1546"/>
      <c r="AB102" s="1547"/>
      <c r="AC102" s="1546"/>
      <c r="AD102" s="1547"/>
      <c r="AE102" s="1546"/>
      <c r="AF102" s="1547"/>
      <c r="AG102" s="1546"/>
      <c r="AH102" s="1547"/>
      <c r="AI102" s="1546"/>
      <c r="AJ102" s="1547"/>
      <c r="AK102" s="386"/>
      <c r="AL102" s="1546"/>
      <c r="AM102" s="1548"/>
      <c r="AN102" s="1546"/>
      <c r="AO102" s="1548"/>
      <c r="AP102" s="1546"/>
      <c r="AQ102" s="1548"/>
      <c r="AR102" s="1546"/>
      <c r="AS102" s="1548"/>
      <c r="AT102" s="1546"/>
      <c r="AU102" s="1548"/>
      <c r="AV102" s="336"/>
      <c r="AW102" s="236"/>
      <c r="AX102" s="236"/>
      <c r="AY102" s="236"/>
      <c r="AZ102" s="1549"/>
      <c r="BA102" s="1550"/>
      <c r="BB102" s="236"/>
      <c r="BC102" s="236"/>
      <c r="BD102" s="440">
        <f>入力1!X192</f>
        <v>0</v>
      </c>
      <c r="BE102" s="236"/>
      <c r="BF102" s="236"/>
      <c r="BG102" s="236"/>
      <c r="BH102" s="497">
        <f>入力2!AT190</f>
        <v>0</v>
      </c>
      <c r="BI102" s="765"/>
      <c r="BJ102" s="874">
        <f>入力1!O192</f>
        <v>0</v>
      </c>
      <c r="BK102" s="867" t="str">
        <f>IF(TRIM($Q102)&lt;&gt;"",IF(TRIM(INDEX(コード表!$D$3:$M$53,INT(CONCATENATE($P102,$Q102)),1))&lt;&gt;"",INDEX(コード表!$D$3:$M$53,INT(CONCATENATE($P102,$Q102)),1),""),"")</f>
        <v/>
      </c>
      <c r="BL102" s="867" t="str">
        <f>IF(TRIM($Q102)&lt;&gt;"",IF(TRIM(INDEX(コード表!$D$3:$M$53,INT(CONCATENATE($P102,$Q102)),2))&lt;&gt;"",INDEX(コード表!$D$3:$M$53,INT(CONCATENATE($P102,$Q102)),2),""),"")</f>
        <v/>
      </c>
      <c r="BM102" s="867" t="str">
        <f>IF(TRIM($Q102)&lt;&gt;"",IF(TRIM(INDEX(コード表!$D$3:$M$53,INT(CONCATENATE($P102,$Q102)),3))&lt;&gt;"",INDEX(コード表!$D$3:$M$53,INT(CONCATENATE($P102,$Q102)),3),""),"")</f>
        <v/>
      </c>
      <c r="BN102" s="867" t="str">
        <f>IF(TRIM($Q102)&lt;&gt;"",IF(TRIM(INDEX(コード表!$D$3:$M$53,INT(CONCATENATE($P102,$Q102)),4))&lt;&gt;"",INDEX(コード表!$D$3:$M$53,INT(CONCATENATE($P102,$Q102)),4),""),"")</f>
        <v/>
      </c>
      <c r="BO102" s="867" t="str">
        <f>IF(TRIM($Q102)&lt;&gt;"",IF(TRIM(INDEX(コード表!$D$3:$M$53,INT(CONCATENATE($P102,$Q102)),5))&lt;&gt;"",INDEX(コード表!$D$3:$M$53,INT(CONCATENATE($P102,$Q102)),5),""),"")</f>
        <v/>
      </c>
      <c r="BP102" s="867" t="str">
        <f>IF(TRIM($Q102)&lt;&gt;"",IF(TRIM(INDEX(コード表!$D$3:$M$53,INT(CONCATENATE($P102,$Q102)),6))&lt;&gt;"",INDEX(コード表!$D$3:$M$53,INT(CONCATENATE($P102,$Q102)),6),""),"")</f>
        <v/>
      </c>
      <c r="BQ102" s="867" t="str">
        <f>IF(TRIM($Q102)&lt;&gt;"",IF(TRIM(INDEX(コード表!$D$3:$M$53,INT(CONCATENATE($P102,$Q102)),7))&lt;&gt;"",INDEX(コード表!$D$3:$M$53,INT(CONCATENATE($P102,$Q102)),7),""),"")</f>
        <v/>
      </c>
      <c r="BR102" s="867" t="str">
        <f>IF(TRIM($Q102)&lt;&gt;"",IF(TRIM(INDEX(コード表!$D$3:$M$53,INT(CONCATENATE($P102,$Q102)),8))&lt;&gt;"",INDEX(コード表!$D$3:$M$53,INT(CONCATENATE($P102,$Q102)),8),""),"")</f>
        <v/>
      </c>
      <c r="BS102" s="867" t="str">
        <f>IF(TRIM($Q102)&lt;&gt;"",IF(TRIM(INDEX(コード表!$D$3:$M$53,INT(CONCATENATE($P102,$Q102)),9))&lt;&gt;"",INDEX(コード表!$D$3:$M$53,INT(CONCATENATE($P102,$Q102)),9),""),"")</f>
        <v/>
      </c>
      <c r="BT102" s="867" t="str">
        <f>IF(TRIM($Q102)&lt;&gt;"",IF(TRIM(INDEX(コード表!$D$3:$M$53,INT(CONCATENATE($P102,$Q102)),10))&lt;&gt;"",INDEX(コード表!$D$3:$M$53,INT(CONCATENATE($P102,$Q102)),10),""),"")</f>
        <v/>
      </c>
      <c r="BU102" s="837">
        <f>入力1!O192</f>
        <v>0</v>
      </c>
      <c r="BV102" s="869"/>
      <c r="BW102" s="930"/>
      <c r="BX102" s="875"/>
      <c r="BY102" s="837"/>
      <c r="BZ102" s="837"/>
      <c r="CA102" s="837"/>
      <c r="CB102" s="837" t="str">
        <f t="shared" si="2"/>
        <v/>
      </c>
      <c r="CC102" s="926" t="str">
        <f t="shared" si="3"/>
        <v/>
      </c>
      <c r="CD102" s="837" t="e">
        <f>SUBSTITUTE(SUBSTITUTE(VLOOKUP(CB102,コード表!$BO$2:$BP$52,2,FALSE),"（",""),"）","")</f>
        <v>#N/A</v>
      </c>
      <c r="CE102" s="837"/>
      <c r="CF102" s="837"/>
      <c r="CG102" s="837"/>
      <c r="CH102" s="837"/>
      <c r="CI102" s="837"/>
      <c r="CJ102" s="837"/>
      <c r="CK102" s="837"/>
      <c r="CL102" s="837"/>
      <c r="CM102" s="837"/>
      <c r="CN102" s="837"/>
      <c r="CO102" s="837"/>
      <c r="CP102" s="837"/>
      <c r="CQ102" s="837"/>
      <c r="CR102" s="837"/>
      <c r="CS102" s="837"/>
      <c r="CT102" s="837"/>
      <c r="CU102" s="837"/>
      <c r="CV102" s="837"/>
      <c r="CW102" s="837"/>
      <c r="CX102" s="837"/>
      <c r="CY102" s="837"/>
      <c r="CZ102" s="837"/>
      <c r="DA102" s="837"/>
      <c r="DB102" s="837"/>
      <c r="DC102" s="837"/>
      <c r="DD102" s="837"/>
      <c r="DE102" s="837"/>
      <c r="DF102" s="837"/>
      <c r="DG102" s="837"/>
      <c r="DH102" s="837"/>
      <c r="DI102" s="837" t="str">
        <f>IF(入力1!Q132="","",入力1!Q132)</f>
        <v/>
      </c>
      <c r="DJ102" s="837"/>
      <c r="DK102" s="837"/>
      <c r="DL102" s="837"/>
      <c r="DM102" s="837"/>
      <c r="DN102" s="837"/>
      <c r="DO102" s="837"/>
      <c r="DP102" s="837"/>
      <c r="DQ102" s="837"/>
      <c r="DR102" s="837"/>
      <c r="DS102" s="837"/>
      <c r="DT102" s="837"/>
      <c r="DU102" s="837"/>
      <c r="DV102" s="837"/>
      <c r="DW102" s="837"/>
      <c r="DX102" s="837"/>
      <c r="DY102" s="837"/>
      <c r="DZ102" s="837"/>
      <c r="EA102" s="837"/>
      <c r="EB102" s="837"/>
      <c r="EC102" s="837"/>
      <c r="ED102" s="837"/>
      <c r="EE102" s="837"/>
      <c r="EF102" s="837"/>
      <c r="EG102" s="837"/>
      <c r="EH102" s="837"/>
      <c r="EI102" s="837"/>
      <c r="EJ102" s="837"/>
      <c r="EK102" s="837"/>
      <c r="EL102" s="837"/>
      <c r="EM102" s="837"/>
      <c r="EN102" s="837"/>
      <c r="EO102" s="837"/>
      <c r="EP102" s="837"/>
      <c r="EQ102" s="837"/>
      <c r="ER102" s="837"/>
      <c r="ES102" s="837"/>
      <c r="ET102" s="837"/>
      <c r="EU102" s="488"/>
      <c r="EV102" s="488"/>
      <c r="EW102" s="488"/>
      <c r="EX102" s="488"/>
    </row>
    <row r="103" spans="1:154" s="19" customFormat="1" ht="30" customHeight="1">
      <c r="A103" s="189" t="str">
        <f>IF(TRIM(入力1!A194)&lt;&gt;"",入力1!A194,"")</f>
        <v/>
      </c>
      <c r="B103" s="411">
        <f>IF(TRIM(入力1!B194)&lt;&gt;"",入力1!B194,"")</f>
        <v>8</v>
      </c>
      <c r="C103" s="477">
        <v>9</v>
      </c>
      <c r="D103" s="1541" t="str">
        <f>IF(TRIM(入力1!D194)&lt;&gt;"",入力1!D194,"")</f>
        <v/>
      </c>
      <c r="E103" s="1542" t="str">
        <f>IF(TRIM(入力1!E114)&lt;&gt;"",入力1!E114,"")</f>
        <v/>
      </c>
      <c r="F103" s="1542" t="str">
        <f>IF(TRIM(入力1!F114)&lt;&gt;"",入力1!F114,"")</f>
        <v/>
      </c>
      <c r="G103" s="1542" t="str">
        <f>IF(TRIM(入力1!G114)&lt;&gt;"",入力1!G114,"")</f>
        <v/>
      </c>
      <c r="H103" s="1542" t="str">
        <f>IF(TRIM(入力1!H114)&lt;&gt;"",入力1!H114,"")</f>
        <v/>
      </c>
      <c r="I103" s="1542" t="str">
        <f>IF(TRIM(入力1!I114)&lt;&gt;"",入力1!I114,"")</f>
        <v/>
      </c>
      <c r="J103" s="1542" t="str">
        <f>IF(TRIM(入力1!J114)&lt;&gt;"",入力1!J114,"")</f>
        <v/>
      </c>
      <c r="K103" s="1542" t="str">
        <f>IF(TRIM(入力1!S114)&lt;&gt;"",入力1!S114,"")</f>
        <v/>
      </c>
      <c r="L103" s="1543" t="e">
        <f>IF(TRIM(入力1!#REF!)&lt;&gt;"",入力1!#REF!,"")</f>
        <v>#REF!</v>
      </c>
      <c r="M103" s="414" t="str">
        <f>IF(TRIM(入力1!K194)&lt;&gt;"",入力1!K194,"")</f>
        <v/>
      </c>
      <c r="N103" s="420">
        <f>IF(TRIM(入力1!L194)&lt;&gt;"",入力1!L194,"")</f>
        <v>8</v>
      </c>
      <c r="O103" s="417">
        <v>9</v>
      </c>
      <c r="P103" s="228" t="str">
        <f>IF(TRIM(入力1!Q194)&lt;&gt;"",MID(入力1!Q194,1,1),"")</f>
        <v/>
      </c>
      <c r="Q103" s="190" t="str">
        <f>IF(TRIM(入力1!Q194)&lt;&gt;"",MID(入力1!Q194,2,1),"")</f>
        <v/>
      </c>
      <c r="R103" s="232"/>
      <c r="S103" s="232"/>
      <c r="T103" s="232"/>
      <c r="U103" s="232"/>
      <c r="V103" s="232"/>
      <c r="W103" s="232"/>
      <c r="X103" s="232"/>
      <c r="Y103" s="232"/>
      <c r="Z103" s="281"/>
      <c r="AA103" s="1546"/>
      <c r="AB103" s="1547"/>
      <c r="AC103" s="1546"/>
      <c r="AD103" s="1547"/>
      <c r="AE103" s="1546"/>
      <c r="AF103" s="1547"/>
      <c r="AG103" s="1546"/>
      <c r="AH103" s="1547"/>
      <c r="AI103" s="1546"/>
      <c r="AJ103" s="1547"/>
      <c r="AK103" s="386"/>
      <c r="AL103" s="1546"/>
      <c r="AM103" s="1548"/>
      <c r="AN103" s="1546"/>
      <c r="AO103" s="1548"/>
      <c r="AP103" s="1546"/>
      <c r="AQ103" s="1548"/>
      <c r="AR103" s="1546"/>
      <c r="AS103" s="1548"/>
      <c r="AT103" s="1546"/>
      <c r="AU103" s="1548"/>
      <c r="AV103" s="336"/>
      <c r="AW103" s="236"/>
      <c r="AX103" s="236"/>
      <c r="AY103" s="236"/>
      <c r="AZ103" s="1549"/>
      <c r="BA103" s="1550"/>
      <c r="BB103" s="236"/>
      <c r="BC103" s="236"/>
      <c r="BD103" s="440">
        <f>入力1!X194</f>
        <v>0</v>
      </c>
      <c r="BE103" s="236"/>
      <c r="BF103" s="236"/>
      <c r="BG103" s="236"/>
      <c r="BH103" s="497">
        <f>入力2!AT192</f>
        <v>0</v>
      </c>
      <c r="BI103" s="765"/>
      <c r="BJ103" s="874">
        <f>入力1!O194</f>
        <v>0</v>
      </c>
      <c r="BK103" s="867" t="str">
        <f>IF(TRIM($Q103)&lt;&gt;"",IF(TRIM(INDEX(コード表!$D$3:$M$53,INT(CONCATENATE($P103,$Q103)),1))&lt;&gt;"",INDEX(コード表!$D$3:$M$53,INT(CONCATENATE($P103,$Q103)),1),""),"")</f>
        <v/>
      </c>
      <c r="BL103" s="867" t="str">
        <f>IF(TRIM($Q103)&lt;&gt;"",IF(TRIM(INDEX(コード表!$D$3:$M$53,INT(CONCATENATE($P103,$Q103)),2))&lt;&gt;"",INDEX(コード表!$D$3:$M$53,INT(CONCATENATE($P103,$Q103)),2),""),"")</f>
        <v/>
      </c>
      <c r="BM103" s="867" t="str">
        <f>IF(TRIM($Q103)&lt;&gt;"",IF(TRIM(INDEX(コード表!$D$3:$M$53,INT(CONCATENATE($P103,$Q103)),3))&lt;&gt;"",INDEX(コード表!$D$3:$M$53,INT(CONCATENATE($P103,$Q103)),3),""),"")</f>
        <v/>
      </c>
      <c r="BN103" s="867" t="str">
        <f>IF(TRIM($Q103)&lt;&gt;"",IF(TRIM(INDEX(コード表!$D$3:$M$53,INT(CONCATENATE($P103,$Q103)),4))&lt;&gt;"",INDEX(コード表!$D$3:$M$53,INT(CONCATENATE($P103,$Q103)),4),""),"")</f>
        <v/>
      </c>
      <c r="BO103" s="867" t="str">
        <f>IF(TRIM($Q103)&lt;&gt;"",IF(TRIM(INDEX(コード表!$D$3:$M$53,INT(CONCATENATE($P103,$Q103)),5))&lt;&gt;"",INDEX(コード表!$D$3:$M$53,INT(CONCATENATE($P103,$Q103)),5),""),"")</f>
        <v/>
      </c>
      <c r="BP103" s="867" t="str">
        <f>IF(TRIM($Q103)&lt;&gt;"",IF(TRIM(INDEX(コード表!$D$3:$M$53,INT(CONCATENATE($P103,$Q103)),6))&lt;&gt;"",INDEX(コード表!$D$3:$M$53,INT(CONCATENATE($P103,$Q103)),6),""),"")</f>
        <v/>
      </c>
      <c r="BQ103" s="867" t="str">
        <f>IF(TRIM($Q103)&lt;&gt;"",IF(TRIM(INDEX(コード表!$D$3:$M$53,INT(CONCATENATE($P103,$Q103)),7))&lt;&gt;"",INDEX(コード表!$D$3:$M$53,INT(CONCATENATE($P103,$Q103)),7),""),"")</f>
        <v/>
      </c>
      <c r="BR103" s="867" t="str">
        <f>IF(TRIM($Q103)&lt;&gt;"",IF(TRIM(INDEX(コード表!$D$3:$M$53,INT(CONCATENATE($P103,$Q103)),8))&lt;&gt;"",INDEX(コード表!$D$3:$M$53,INT(CONCATENATE($P103,$Q103)),8),""),"")</f>
        <v/>
      </c>
      <c r="BS103" s="867" t="str">
        <f>IF(TRIM($Q103)&lt;&gt;"",IF(TRIM(INDEX(コード表!$D$3:$M$53,INT(CONCATENATE($P103,$Q103)),9))&lt;&gt;"",INDEX(コード表!$D$3:$M$53,INT(CONCATENATE($P103,$Q103)),9),""),"")</f>
        <v/>
      </c>
      <c r="BT103" s="867" t="str">
        <f>IF(TRIM($Q103)&lt;&gt;"",IF(TRIM(INDEX(コード表!$D$3:$M$53,INT(CONCATENATE($P103,$Q103)),10))&lt;&gt;"",INDEX(コード表!$D$3:$M$53,INT(CONCATENATE($P103,$Q103)),10),""),"")</f>
        <v/>
      </c>
      <c r="BU103" s="837">
        <f>入力1!O194</f>
        <v>0</v>
      </c>
      <c r="BV103" s="869"/>
      <c r="BW103" s="930"/>
      <c r="BX103" s="875"/>
      <c r="BY103" s="837"/>
      <c r="BZ103" s="837"/>
      <c r="CA103" s="837"/>
      <c r="CB103" s="837" t="str">
        <f t="shared" si="2"/>
        <v/>
      </c>
      <c r="CC103" s="926" t="str">
        <f t="shared" si="3"/>
        <v/>
      </c>
      <c r="CD103" s="837" t="e">
        <f>SUBSTITUTE(SUBSTITUTE(VLOOKUP(CB103,コード表!$BO$2:$BP$52,2,FALSE),"（",""),"）","")</f>
        <v>#N/A</v>
      </c>
      <c r="CE103" s="837"/>
      <c r="CF103" s="837"/>
      <c r="CG103" s="837"/>
      <c r="CH103" s="837"/>
      <c r="CI103" s="837"/>
      <c r="CJ103" s="837"/>
      <c r="CK103" s="837"/>
      <c r="CL103" s="837"/>
      <c r="CM103" s="837"/>
      <c r="CN103" s="837"/>
      <c r="CO103" s="837"/>
      <c r="CP103" s="837"/>
      <c r="CQ103" s="837"/>
      <c r="CR103" s="837"/>
      <c r="CS103" s="837"/>
      <c r="CT103" s="837"/>
      <c r="CU103" s="837"/>
      <c r="CV103" s="837"/>
      <c r="CW103" s="837"/>
      <c r="CX103" s="837"/>
      <c r="CY103" s="837"/>
      <c r="CZ103" s="837"/>
      <c r="DA103" s="837"/>
      <c r="DB103" s="837"/>
      <c r="DC103" s="837"/>
      <c r="DD103" s="837"/>
      <c r="DE103" s="837"/>
      <c r="DF103" s="837"/>
      <c r="DG103" s="837"/>
      <c r="DH103" s="837"/>
      <c r="DI103" s="837" t="str">
        <f>IF(入力1!Q134="","",入力1!Q134)</f>
        <v/>
      </c>
      <c r="DJ103" s="837"/>
      <c r="DK103" s="837"/>
      <c r="DL103" s="837"/>
      <c r="DM103" s="837"/>
      <c r="DN103" s="837"/>
      <c r="DO103" s="837"/>
      <c r="DP103" s="837"/>
      <c r="DQ103" s="837"/>
      <c r="DR103" s="837"/>
      <c r="DS103" s="837"/>
      <c r="DT103" s="837"/>
      <c r="DU103" s="837"/>
      <c r="DV103" s="837"/>
      <c r="DW103" s="837"/>
      <c r="DX103" s="837"/>
      <c r="DY103" s="837"/>
      <c r="DZ103" s="837"/>
      <c r="EA103" s="837"/>
      <c r="EB103" s="837"/>
      <c r="EC103" s="837"/>
      <c r="ED103" s="837"/>
      <c r="EE103" s="837"/>
      <c r="EF103" s="837"/>
      <c r="EG103" s="837"/>
      <c r="EH103" s="837"/>
      <c r="EI103" s="837"/>
      <c r="EJ103" s="837"/>
      <c r="EK103" s="837"/>
      <c r="EL103" s="837"/>
      <c r="EM103" s="837"/>
      <c r="EN103" s="837"/>
      <c r="EO103" s="837"/>
      <c r="EP103" s="837"/>
      <c r="EQ103" s="837"/>
      <c r="ER103" s="837"/>
      <c r="ES103" s="837"/>
      <c r="ET103" s="837"/>
      <c r="EU103" s="488"/>
      <c r="EV103" s="488"/>
      <c r="EW103" s="488"/>
      <c r="EX103" s="488"/>
    </row>
    <row r="104" spans="1:154" s="191" customFormat="1" ht="30" customHeight="1">
      <c r="A104" s="189" t="str">
        <f>IF(TRIM(入力1!A196)&lt;&gt;"",入力1!A196,"")</f>
        <v/>
      </c>
      <c r="B104" s="411">
        <f>IF(TRIM(入力1!B196)&lt;&gt;"",入力1!B196,"")</f>
        <v>9</v>
      </c>
      <c r="C104" s="222">
        <v>0</v>
      </c>
      <c r="D104" s="1541" t="str">
        <f>IF(TRIM(入力1!D196)&lt;&gt;"",入力1!D196,"")</f>
        <v/>
      </c>
      <c r="E104" s="1542" t="str">
        <f>IF(TRIM(入力1!E116)&lt;&gt;"",入力1!E116,"")</f>
        <v/>
      </c>
      <c r="F104" s="1542" t="str">
        <f>IF(TRIM(入力1!F116)&lt;&gt;"",入力1!F116,"")</f>
        <v/>
      </c>
      <c r="G104" s="1542" t="str">
        <f>IF(TRIM(入力1!G116)&lt;&gt;"",入力1!G116,"")</f>
        <v/>
      </c>
      <c r="H104" s="1542" t="str">
        <f>IF(TRIM(入力1!H116)&lt;&gt;"",入力1!H116,"")</f>
        <v/>
      </c>
      <c r="I104" s="1542" t="str">
        <f>IF(TRIM(入力1!I116)&lt;&gt;"",入力1!I116,"")</f>
        <v/>
      </c>
      <c r="J104" s="1542" t="str">
        <f>IF(TRIM(入力1!J116)&lt;&gt;"",入力1!J116,"")</f>
        <v/>
      </c>
      <c r="K104" s="1542" t="str">
        <f>IF(TRIM(入力1!S116)&lt;&gt;"",入力1!S116,"")</f>
        <v/>
      </c>
      <c r="L104" s="1543" t="e">
        <f>IF(TRIM(入力1!#REF!)&lt;&gt;"",入力1!#REF!,"")</f>
        <v>#REF!</v>
      </c>
      <c r="M104" s="414" t="str">
        <f>IF(TRIM(入力1!K196)&lt;&gt;"",入力1!K196,"")</f>
        <v/>
      </c>
      <c r="N104" s="420">
        <f>IF(TRIM(入力1!L196)&lt;&gt;"",入力1!L196,"")</f>
        <v>9</v>
      </c>
      <c r="O104" s="417">
        <v>0</v>
      </c>
      <c r="P104" s="228" t="str">
        <f>IF(TRIM(入力1!Q196)&lt;&gt;"",MID(入力1!Q196,1,1),"")</f>
        <v/>
      </c>
      <c r="Q104" s="190" t="str">
        <f>IF(TRIM(入力1!Q196)&lt;&gt;"",MID(入力1!Q196,2,1),"")</f>
        <v/>
      </c>
      <c r="R104" s="232"/>
      <c r="S104" s="232"/>
      <c r="T104" s="232"/>
      <c r="U104" s="232"/>
      <c r="V104" s="232"/>
      <c r="W104" s="232"/>
      <c r="X104" s="232"/>
      <c r="Y104" s="232"/>
      <c r="Z104" s="281"/>
      <c r="AA104" s="1546"/>
      <c r="AB104" s="1547"/>
      <c r="AC104" s="1546"/>
      <c r="AD104" s="1547"/>
      <c r="AE104" s="1546"/>
      <c r="AF104" s="1547"/>
      <c r="AG104" s="1546"/>
      <c r="AH104" s="1547"/>
      <c r="AI104" s="1546"/>
      <c r="AJ104" s="1547"/>
      <c r="AK104" s="386"/>
      <c r="AL104" s="1546"/>
      <c r="AM104" s="1548"/>
      <c r="AN104" s="1546"/>
      <c r="AO104" s="1548"/>
      <c r="AP104" s="1546"/>
      <c r="AQ104" s="1548"/>
      <c r="AR104" s="1546"/>
      <c r="AS104" s="1548"/>
      <c r="AT104" s="1546"/>
      <c r="AU104" s="1548"/>
      <c r="AV104" s="336"/>
      <c r="AW104" s="236"/>
      <c r="AX104" s="236"/>
      <c r="AY104" s="236"/>
      <c r="AZ104" s="1549"/>
      <c r="BA104" s="1550"/>
      <c r="BB104" s="236"/>
      <c r="BC104" s="236"/>
      <c r="BD104" s="440">
        <f>入力1!X196</f>
        <v>0</v>
      </c>
      <c r="BE104" s="236"/>
      <c r="BF104" s="236"/>
      <c r="BG104" s="236"/>
      <c r="BH104" s="497">
        <f>入力2!AT194</f>
        <v>0</v>
      </c>
      <c r="BI104" s="765"/>
      <c r="BJ104" s="874">
        <f>入力1!O196</f>
        <v>0</v>
      </c>
      <c r="BK104" s="867" t="str">
        <f>IF(TRIM($Q104)&lt;&gt;"",IF(TRIM(INDEX(コード表!$D$3:$M$53,INT(CONCATENATE($P104,$Q104)),1))&lt;&gt;"",INDEX(コード表!$D$3:$M$53,INT(CONCATENATE($P104,$Q104)),1),""),"")</f>
        <v/>
      </c>
      <c r="BL104" s="867" t="str">
        <f>IF(TRIM($Q104)&lt;&gt;"",IF(TRIM(INDEX(コード表!$D$3:$M$53,INT(CONCATENATE($P104,$Q104)),2))&lt;&gt;"",INDEX(コード表!$D$3:$M$53,INT(CONCATENATE($P104,$Q104)),2),""),"")</f>
        <v/>
      </c>
      <c r="BM104" s="867" t="str">
        <f>IF(TRIM($Q104)&lt;&gt;"",IF(TRIM(INDEX(コード表!$D$3:$M$53,INT(CONCATENATE($P104,$Q104)),3))&lt;&gt;"",INDEX(コード表!$D$3:$M$53,INT(CONCATENATE($P104,$Q104)),3),""),"")</f>
        <v/>
      </c>
      <c r="BN104" s="867" t="str">
        <f>IF(TRIM($Q104)&lt;&gt;"",IF(TRIM(INDEX(コード表!$D$3:$M$53,INT(CONCATENATE($P104,$Q104)),4))&lt;&gt;"",INDEX(コード表!$D$3:$M$53,INT(CONCATENATE($P104,$Q104)),4),""),"")</f>
        <v/>
      </c>
      <c r="BO104" s="867" t="str">
        <f>IF(TRIM($Q104)&lt;&gt;"",IF(TRIM(INDEX(コード表!$D$3:$M$53,INT(CONCATENATE($P104,$Q104)),5))&lt;&gt;"",INDEX(コード表!$D$3:$M$53,INT(CONCATENATE($P104,$Q104)),5),""),"")</f>
        <v/>
      </c>
      <c r="BP104" s="867" t="str">
        <f>IF(TRIM($Q104)&lt;&gt;"",IF(TRIM(INDEX(コード表!$D$3:$M$53,INT(CONCATENATE($P104,$Q104)),6))&lt;&gt;"",INDEX(コード表!$D$3:$M$53,INT(CONCATENATE($P104,$Q104)),6),""),"")</f>
        <v/>
      </c>
      <c r="BQ104" s="867" t="str">
        <f>IF(TRIM($Q104)&lt;&gt;"",IF(TRIM(INDEX(コード表!$D$3:$M$53,INT(CONCATENATE($P104,$Q104)),7))&lt;&gt;"",INDEX(コード表!$D$3:$M$53,INT(CONCATENATE($P104,$Q104)),7),""),"")</f>
        <v/>
      </c>
      <c r="BR104" s="867" t="str">
        <f>IF(TRIM($Q104)&lt;&gt;"",IF(TRIM(INDEX(コード表!$D$3:$M$53,INT(CONCATENATE($P104,$Q104)),8))&lt;&gt;"",INDEX(コード表!$D$3:$M$53,INT(CONCATENATE($P104,$Q104)),8),""),"")</f>
        <v/>
      </c>
      <c r="BS104" s="867" t="str">
        <f>IF(TRIM($Q104)&lt;&gt;"",IF(TRIM(INDEX(コード表!$D$3:$M$53,INT(CONCATENATE($P104,$Q104)),9))&lt;&gt;"",INDEX(コード表!$D$3:$M$53,INT(CONCATENATE($P104,$Q104)),9),""),"")</f>
        <v/>
      </c>
      <c r="BT104" s="867" t="str">
        <f>IF(TRIM($Q104)&lt;&gt;"",IF(TRIM(INDEX(コード表!$D$3:$M$53,INT(CONCATENATE($P104,$Q104)),10))&lt;&gt;"",INDEX(コード表!$D$3:$M$53,INT(CONCATENATE($P104,$Q104)),10),""),"")</f>
        <v/>
      </c>
      <c r="BU104" s="837">
        <f>入力1!O196</f>
        <v>0</v>
      </c>
      <c r="BV104" s="869"/>
      <c r="BW104" s="930"/>
      <c r="BX104" s="875"/>
      <c r="BY104" s="841"/>
      <c r="BZ104" s="841"/>
      <c r="CA104" s="841"/>
      <c r="CB104" s="837" t="str">
        <f t="shared" si="2"/>
        <v/>
      </c>
      <c r="CC104" s="926" t="str">
        <f t="shared" si="3"/>
        <v/>
      </c>
      <c r="CD104" s="837" t="e">
        <f>SUBSTITUTE(SUBSTITUTE(VLOOKUP(CB104,コード表!$BO$2:$BP$52,2,FALSE),"（",""),"）","")</f>
        <v>#N/A</v>
      </c>
      <c r="CE104" s="841"/>
      <c r="CF104" s="841"/>
      <c r="CG104" s="841"/>
      <c r="CH104" s="841"/>
      <c r="CI104" s="841"/>
      <c r="CJ104" s="841"/>
      <c r="CK104" s="841"/>
      <c r="CL104" s="841"/>
      <c r="CM104" s="841"/>
      <c r="CN104" s="841"/>
      <c r="CO104" s="841"/>
      <c r="CP104" s="841"/>
      <c r="CQ104" s="841"/>
      <c r="CR104" s="841"/>
      <c r="CS104" s="841"/>
      <c r="CT104" s="841"/>
      <c r="CU104" s="841"/>
      <c r="CV104" s="841"/>
      <c r="CW104" s="841"/>
      <c r="CX104" s="841"/>
      <c r="CY104" s="841"/>
      <c r="CZ104" s="841"/>
      <c r="DA104" s="841"/>
      <c r="DB104" s="841"/>
      <c r="DC104" s="841"/>
      <c r="DD104" s="841"/>
      <c r="DE104" s="841"/>
      <c r="DF104" s="841"/>
      <c r="DG104" s="841"/>
      <c r="DH104" s="841"/>
      <c r="DI104" s="837" t="str">
        <f>IF(入力1!Q136="","",入力1!Q136)</f>
        <v/>
      </c>
      <c r="DJ104" s="841"/>
      <c r="DK104" s="841"/>
      <c r="DL104" s="841"/>
      <c r="DM104" s="841"/>
      <c r="DN104" s="841"/>
      <c r="DO104" s="841"/>
      <c r="DP104" s="841"/>
      <c r="DQ104" s="841"/>
      <c r="DR104" s="841"/>
      <c r="DS104" s="841"/>
      <c r="DT104" s="841"/>
      <c r="DU104" s="841"/>
      <c r="DV104" s="841"/>
      <c r="DW104" s="841"/>
      <c r="DX104" s="841"/>
      <c r="DY104" s="841"/>
      <c r="DZ104" s="841"/>
      <c r="EA104" s="841"/>
      <c r="EB104" s="841"/>
      <c r="EC104" s="841"/>
      <c r="ED104" s="841"/>
      <c r="EE104" s="841"/>
      <c r="EF104" s="841"/>
      <c r="EG104" s="841"/>
      <c r="EH104" s="841"/>
      <c r="EI104" s="841"/>
      <c r="EJ104" s="841"/>
      <c r="EK104" s="841"/>
      <c r="EL104" s="841"/>
      <c r="EM104" s="841"/>
      <c r="EN104" s="841"/>
      <c r="EO104" s="841"/>
      <c r="EP104" s="841"/>
      <c r="EQ104" s="841"/>
      <c r="ER104" s="841"/>
      <c r="ES104" s="841"/>
      <c r="ET104" s="841"/>
      <c r="EU104" s="823"/>
      <c r="EV104" s="823"/>
      <c r="EW104" s="823"/>
      <c r="EX104" s="823"/>
    </row>
    <row r="105" spans="1:154" s="19" customFormat="1" ht="30" customHeight="1">
      <c r="A105" s="189" t="str">
        <f>IF(TRIM(入力1!A198)&lt;&gt;"",入力1!A198,"")</f>
        <v/>
      </c>
      <c r="B105" s="411">
        <f>IF(TRIM(入力1!B198)&lt;&gt;"",入力1!B198,"")</f>
        <v>9</v>
      </c>
      <c r="C105" s="477">
        <v>1</v>
      </c>
      <c r="D105" s="1541" t="str">
        <f>IF(TRIM(入力1!D198)&lt;&gt;"",入力1!D198,"")</f>
        <v/>
      </c>
      <c r="E105" s="1542" t="str">
        <f>IF(TRIM(入力1!E118)&lt;&gt;"",入力1!E118,"")</f>
        <v/>
      </c>
      <c r="F105" s="1542" t="str">
        <f>IF(TRIM(入力1!F118)&lt;&gt;"",入力1!F118,"")</f>
        <v/>
      </c>
      <c r="G105" s="1542" t="str">
        <f>IF(TRIM(入力1!G118)&lt;&gt;"",入力1!G118,"")</f>
        <v/>
      </c>
      <c r="H105" s="1542" t="str">
        <f>IF(TRIM(入力1!H118)&lt;&gt;"",入力1!H118,"")</f>
        <v/>
      </c>
      <c r="I105" s="1542" t="str">
        <f>IF(TRIM(入力1!I118)&lt;&gt;"",入力1!I118,"")</f>
        <v/>
      </c>
      <c r="J105" s="1542" t="str">
        <f>IF(TRIM(入力1!J118)&lt;&gt;"",入力1!J118,"")</f>
        <v/>
      </c>
      <c r="K105" s="1542" t="str">
        <f>IF(TRIM(入力1!S118)&lt;&gt;"",入力1!S118,"")</f>
        <v/>
      </c>
      <c r="L105" s="1543" t="e">
        <f>IF(TRIM(入力1!#REF!)&lt;&gt;"",入力1!#REF!,"")</f>
        <v>#REF!</v>
      </c>
      <c r="M105" s="414" t="str">
        <f>IF(TRIM(入力1!K198)&lt;&gt;"",入力1!K198,"")</f>
        <v/>
      </c>
      <c r="N105" s="420">
        <f>IF(TRIM(入力1!L198)&lt;&gt;"",入力1!L198,"")</f>
        <v>9</v>
      </c>
      <c r="O105" s="417">
        <v>1</v>
      </c>
      <c r="P105" s="228" t="str">
        <f>IF(TRIM(入力1!Q198)&lt;&gt;"",MID(入力1!Q198,1,1),"")</f>
        <v/>
      </c>
      <c r="Q105" s="190" t="str">
        <f>IF(TRIM(入力1!Q198)&lt;&gt;"",MID(入力1!Q198,2,1),"")</f>
        <v/>
      </c>
      <c r="R105" s="232"/>
      <c r="S105" s="232"/>
      <c r="T105" s="232"/>
      <c r="U105" s="232"/>
      <c r="V105" s="232"/>
      <c r="W105" s="232"/>
      <c r="X105" s="232"/>
      <c r="Y105" s="232"/>
      <c r="Z105" s="281"/>
      <c r="AA105" s="1546"/>
      <c r="AB105" s="1547"/>
      <c r="AC105" s="1546"/>
      <c r="AD105" s="1547"/>
      <c r="AE105" s="1546"/>
      <c r="AF105" s="1547"/>
      <c r="AG105" s="1546"/>
      <c r="AH105" s="1547"/>
      <c r="AI105" s="1546"/>
      <c r="AJ105" s="1547"/>
      <c r="AK105" s="386"/>
      <c r="AL105" s="1546"/>
      <c r="AM105" s="1548"/>
      <c r="AN105" s="1546"/>
      <c r="AO105" s="1548"/>
      <c r="AP105" s="1546"/>
      <c r="AQ105" s="1548"/>
      <c r="AR105" s="1546"/>
      <c r="AS105" s="1548"/>
      <c r="AT105" s="1546"/>
      <c r="AU105" s="1548"/>
      <c r="AV105" s="336"/>
      <c r="AW105" s="236"/>
      <c r="AX105" s="236"/>
      <c r="AY105" s="236"/>
      <c r="AZ105" s="1549"/>
      <c r="BA105" s="1550"/>
      <c r="BB105" s="236"/>
      <c r="BC105" s="236"/>
      <c r="BD105" s="440">
        <f>入力1!X198</f>
        <v>0</v>
      </c>
      <c r="BE105" s="236"/>
      <c r="BF105" s="236"/>
      <c r="BG105" s="236"/>
      <c r="BH105" s="497">
        <f>入力2!AT196</f>
        <v>0</v>
      </c>
      <c r="BI105" s="765"/>
      <c r="BJ105" s="874">
        <f>入力1!O198</f>
        <v>0</v>
      </c>
      <c r="BK105" s="867" t="str">
        <f>IF(TRIM($Q105)&lt;&gt;"",IF(TRIM(INDEX(コード表!$D$3:$M$53,INT(CONCATENATE($P105,$Q105)),1))&lt;&gt;"",INDEX(コード表!$D$3:$M$53,INT(CONCATENATE($P105,$Q105)),1),""),"")</f>
        <v/>
      </c>
      <c r="BL105" s="867" t="str">
        <f>IF(TRIM($Q105)&lt;&gt;"",IF(TRIM(INDEX(コード表!$D$3:$M$53,INT(CONCATENATE($P105,$Q105)),2))&lt;&gt;"",INDEX(コード表!$D$3:$M$53,INT(CONCATENATE($P105,$Q105)),2),""),"")</f>
        <v/>
      </c>
      <c r="BM105" s="867" t="str">
        <f>IF(TRIM($Q105)&lt;&gt;"",IF(TRIM(INDEX(コード表!$D$3:$M$53,INT(CONCATENATE($P105,$Q105)),3))&lt;&gt;"",INDEX(コード表!$D$3:$M$53,INT(CONCATENATE($P105,$Q105)),3),""),"")</f>
        <v/>
      </c>
      <c r="BN105" s="867" t="str">
        <f>IF(TRIM($Q105)&lt;&gt;"",IF(TRIM(INDEX(コード表!$D$3:$M$53,INT(CONCATENATE($P105,$Q105)),4))&lt;&gt;"",INDEX(コード表!$D$3:$M$53,INT(CONCATENATE($P105,$Q105)),4),""),"")</f>
        <v/>
      </c>
      <c r="BO105" s="867" t="str">
        <f>IF(TRIM($Q105)&lt;&gt;"",IF(TRIM(INDEX(コード表!$D$3:$M$53,INT(CONCATENATE($P105,$Q105)),5))&lt;&gt;"",INDEX(コード表!$D$3:$M$53,INT(CONCATENATE($P105,$Q105)),5),""),"")</f>
        <v/>
      </c>
      <c r="BP105" s="867" t="str">
        <f>IF(TRIM($Q105)&lt;&gt;"",IF(TRIM(INDEX(コード表!$D$3:$M$53,INT(CONCATENATE($P105,$Q105)),6))&lt;&gt;"",INDEX(コード表!$D$3:$M$53,INT(CONCATENATE($P105,$Q105)),6),""),"")</f>
        <v/>
      </c>
      <c r="BQ105" s="867" t="str">
        <f>IF(TRIM($Q105)&lt;&gt;"",IF(TRIM(INDEX(コード表!$D$3:$M$53,INT(CONCATENATE($P105,$Q105)),7))&lt;&gt;"",INDEX(コード表!$D$3:$M$53,INT(CONCATENATE($P105,$Q105)),7),""),"")</f>
        <v/>
      </c>
      <c r="BR105" s="867" t="str">
        <f>IF(TRIM($Q105)&lt;&gt;"",IF(TRIM(INDEX(コード表!$D$3:$M$53,INT(CONCATENATE($P105,$Q105)),8))&lt;&gt;"",INDEX(コード表!$D$3:$M$53,INT(CONCATENATE($P105,$Q105)),8),""),"")</f>
        <v/>
      </c>
      <c r="BS105" s="867" t="str">
        <f>IF(TRIM($Q105)&lt;&gt;"",IF(TRIM(INDEX(コード表!$D$3:$M$53,INT(CONCATENATE($P105,$Q105)),9))&lt;&gt;"",INDEX(コード表!$D$3:$M$53,INT(CONCATENATE($P105,$Q105)),9),""),"")</f>
        <v/>
      </c>
      <c r="BT105" s="867" t="str">
        <f>IF(TRIM($Q105)&lt;&gt;"",IF(TRIM(INDEX(コード表!$D$3:$M$53,INT(CONCATENATE($P105,$Q105)),10))&lt;&gt;"",INDEX(コード表!$D$3:$M$53,INT(CONCATENATE($P105,$Q105)),10),""),"")</f>
        <v/>
      </c>
      <c r="BU105" s="837">
        <f>入力1!O198</f>
        <v>0</v>
      </c>
      <c r="BV105" s="869"/>
      <c r="BW105" s="835"/>
      <c r="BX105" s="875"/>
      <c r="BY105" s="837"/>
      <c r="BZ105" s="837"/>
      <c r="CA105" s="837"/>
      <c r="CB105" s="837" t="str">
        <f t="shared" si="2"/>
        <v/>
      </c>
      <c r="CC105" s="926" t="str">
        <f t="shared" si="3"/>
        <v/>
      </c>
      <c r="CD105" s="837" t="e">
        <f>SUBSTITUTE(SUBSTITUTE(VLOOKUP(CB105,コード表!$BO$2:$BP$52,2,FALSE),"（",""),"）","")</f>
        <v>#N/A</v>
      </c>
      <c r="CE105" s="837"/>
      <c r="CF105" s="837"/>
      <c r="CG105" s="837"/>
      <c r="CH105" s="837"/>
      <c r="CI105" s="837"/>
      <c r="CJ105" s="837"/>
      <c r="CK105" s="837"/>
      <c r="CL105" s="837"/>
      <c r="CM105" s="837"/>
      <c r="CN105" s="837"/>
      <c r="CO105" s="837"/>
      <c r="CP105" s="837"/>
      <c r="CQ105" s="837"/>
      <c r="CR105" s="837"/>
      <c r="CS105" s="837"/>
      <c r="CT105" s="837"/>
      <c r="CU105" s="837"/>
      <c r="CV105" s="837"/>
      <c r="CW105" s="837"/>
      <c r="CX105" s="837"/>
      <c r="CY105" s="837"/>
      <c r="CZ105" s="837"/>
      <c r="DA105" s="837"/>
      <c r="DB105" s="837"/>
      <c r="DC105" s="837"/>
      <c r="DD105" s="837"/>
      <c r="DE105" s="837"/>
      <c r="DF105" s="837"/>
      <c r="DG105" s="837"/>
      <c r="DH105" s="837"/>
      <c r="DI105" s="837" t="str">
        <f>IF(入力1!Q138="","",入力1!Q138)</f>
        <v/>
      </c>
      <c r="DJ105" s="837"/>
      <c r="DK105" s="837"/>
      <c r="DL105" s="837"/>
      <c r="DM105" s="837"/>
      <c r="DN105" s="837"/>
      <c r="DO105" s="837"/>
      <c r="DP105" s="837"/>
      <c r="DQ105" s="837"/>
      <c r="DR105" s="837"/>
      <c r="DS105" s="837"/>
      <c r="DT105" s="837"/>
      <c r="DU105" s="837"/>
      <c r="DV105" s="837"/>
      <c r="DW105" s="837"/>
      <c r="DX105" s="837"/>
      <c r="DY105" s="837"/>
      <c r="DZ105" s="837"/>
      <c r="EA105" s="837"/>
      <c r="EB105" s="837"/>
      <c r="EC105" s="837"/>
      <c r="ED105" s="837"/>
      <c r="EE105" s="837"/>
      <c r="EF105" s="837"/>
      <c r="EG105" s="837"/>
      <c r="EH105" s="837"/>
      <c r="EI105" s="837"/>
      <c r="EJ105" s="837"/>
      <c r="EK105" s="837"/>
      <c r="EL105" s="837"/>
      <c r="EM105" s="837"/>
      <c r="EN105" s="837"/>
      <c r="EO105" s="837"/>
      <c r="EP105" s="837"/>
      <c r="EQ105" s="837"/>
      <c r="ER105" s="837"/>
      <c r="ES105" s="837"/>
      <c r="ET105" s="837"/>
      <c r="EU105" s="488"/>
      <c r="EV105" s="488"/>
      <c r="EW105" s="488"/>
      <c r="EX105" s="488"/>
    </row>
    <row r="106" spans="1:154" s="19" customFormat="1" ht="30" customHeight="1">
      <c r="A106" s="189" t="str">
        <f>IF(TRIM(入力1!A200)&lt;&gt;"",入力1!A200,"")</f>
        <v/>
      </c>
      <c r="B106" s="411">
        <f>IF(TRIM(入力1!B200)&lt;&gt;"",入力1!B200,"")</f>
        <v>9</v>
      </c>
      <c r="C106" s="477">
        <v>2</v>
      </c>
      <c r="D106" s="1541" t="str">
        <f>IF(TRIM(入力1!D200)&lt;&gt;"",入力1!D200,"")</f>
        <v/>
      </c>
      <c r="E106" s="1542" t="str">
        <f>IF(TRIM(入力1!E120)&lt;&gt;"",入力1!E120,"")</f>
        <v/>
      </c>
      <c r="F106" s="1542" t="str">
        <f>IF(TRIM(入力1!F120)&lt;&gt;"",入力1!F120,"")</f>
        <v/>
      </c>
      <c r="G106" s="1542" t="str">
        <f>IF(TRIM(入力1!G120)&lt;&gt;"",入力1!G120,"")</f>
        <v/>
      </c>
      <c r="H106" s="1542" t="str">
        <f>IF(TRIM(入力1!H120)&lt;&gt;"",入力1!H120,"")</f>
        <v/>
      </c>
      <c r="I106" s="1542" t="str">
        <f>IF(TRIM(入力1!I120)&lt;&gt;"",入力1!I120,"")</f>
        <v/>
      </c>
      <c r="J106" s="1542" t="str">
        <f>IF(TRIM(入力1!J120)&lt;&gt;"",入力1!J120,"")</f>
        <v/>
      </c>
      <c r="K106" s="1542" t="str">
        <f>IF(TRIM(入力1!S120)&lt;&gt;"",入力1!S120,"")</f>
        <v/>
      </c>
      <c r="L106" s="1543" t="e">
        <f>IF(TRIM(入力1!#REF!)&lt;&gt;"",入力1!#REF!,"")</f>
        <v>#REF!</v>
      </c>
      <c r="M106" s="414" t="str">
        <f>IF(TRIM(入力1!K200)&lt;&gt;"",入力1!K200,"")</f>
        <v/>
      </c>
      <c r="N106" s="420">
        <f>IF(TRIM(入力1!L200)&lt;&gt;"",入力1!L200,"")</f>
        <v>9</v>
      </c>
      <c r="O106" s="417">
        <v>2</v>
      </c>
      <c r="P106" s="228" t="str">
        <f>IF(TRIM(入力1!Q200)&lt;&gt;"",MID(入力1!Q200,1,1),"")</f>
        <v/>
      </c>
      <c r="Q106" s="190" t="str">
        <f>IF(TRIM(入力1!Q200)&lt;&gt;"",MID(入力1!Q200,2,1),"")</f>
        <v/>
      </c>
      <c r="R106" s="232"/>
      <c r="S106" s="232"/>
      <c r="T106" s="232"/>
      <c r="U106" s="232"/>
      <c r="V106" s="232"/>
      <c r="W106" s="232"/>
      <c r="X106" s="232"/>
      <c r="Y106" s="232"/>
      <c r="Z106" s="281"/>
      <c r="AA106" s="1546"/>
      <c r="AB106" s="1547"/>
      <c r="AC106" s="1546"/>
      <c r="AD106" s="1547"/>
      <c r="AE106" s="1546"/>
      <c r="AF106" s="1547"/>
      <c r="AG106" s="1546"/>
      <c r="AH106" s="1547"/>
      <c r="AI106" s="1546"/>
      <c r="AJ106" s="1547"/>
      <c r="AK106" s="386"/>
      <c r="AL106" s="1546"/>
      <c r="AM106" s="1548"/>
      <c r="AN106" s="1546"/>
      <c r="AO106" s="1548"/>
      <c r="AP106" s="1546"/>
      <c r="AQ106" s="1548"/>
      <c r="AR106" s="1546"/>
      <c r="AS106" s="1548"/>
      <c r="AT106" s="1546"/>
      <c r="AU106" s="1548"/>
      <c r="AV106" s="336"/>
      <c r="AW106" s="236"/>
      <c r="AX106" s="236"/>
      <c r="AY106" s="236"/>
      <c r="AZ106" s="1549"/>
      <c r="BA106" s="1550"/>
      <c r="BB106" s="236"/>
      <c r="BC106" s="236"/>
      <c r="BD106" s="440">
        <f>入力1!X200</f>
        <v>0</v>
      </c>
      <c r="BE106" s="236"/>
      <c r="BF106" s="236"/>
      <c r="BG106" s="236"/>
      <c r="BH106" s="497">
        <f>入力2!AT198</f>
        <v>0</v>
      </c>
      <c r="BI106" s="765"/>
      <c r="BJ106" s="874">
        <f>入力1!O200</f>
        <v>0</v>
      </c>
      <c r="BK106" s="867" t="str">
        <f>IF(TRIM($Q106)&lt;&gt;"",IF(TRIM(INDEX(コード表!$D$3:$M$53,INT(CONCATENATE($P106,$Q106)),1))&lt;&gt;"",INDEX(コード表!$D$3:$M$53,INT(CONCATENATE($P106,$Q106)),1),""),"")</f>
        <v/>
      </c>
      <c r="BL106" s="867" t="str">
        <f>IF(TRIM($Q106)&lt;&gt;"",IF(TRIM(INDEX(コード表!$D$3:$M$53,INT(CONCATENATE($P106,$Q106)),2))&lt;&gt;"",INDEX(コード表!$D$3:$M$53,INT(CONCATENATE($P106,$Q106)),2),""),"")</f>
        <v/>
      </c>
      <c r="BM106" s="867" t="str">
        <f>IF(TRIM($Q106)&lt;&gt;"",IF(TRIM(INDEX(コード表!$D$3:$M$53,INT(CONCATENATE($P106,$Q106)),3))&lt;&gt;"",INDEX(コード表!$D$3:$M$53,INT(CONCATENATE($P106,$Q106)),3),""),"")</f>
        <v/>
      </c>
      <c r="BN106" s="867" t="str">
        <f>IF(TRIM($Q106)&lt;&gt;"",IF(TRIM(INDEX(コード表!$D$3:$M$53,INT(CONCATENATE($P106,$Q106)),4))&lt;&gt;"",INDEX(コード表!$D$3:$M$53,INT(CONCATENATE($P106,$Q106)),4),""),"")</f>
        <v/>
      </c>
      <c r="BO106" s="867" t="str">
        <f>IF(TRIM($Q106)&lt;&gt;"",IF(TRIM(INDEX(コード表!$D$3:$M$53,INT(CONCATENATE($P106,$Q106)),5))&lt;&gt;"",INDEX(コード表!$D$3:$M$53,INT(CONCATENATE($P106,$Q106)),5),""),"")</f>
        <v/>
      </c>
      <c r="BP106" s="867" t="str">
        <f>IF(TRIM($Q106)&lt;&gt;"",IF(TRIM(INDEX(コード表!$D$3:$M$53,INT(CONCATENATE($P106,$Q106)),6))&lt;&gt;"",INDEX(コード表!$D$3:$M$53,INT(CONCATENATE($P106,$Q106)),6),""),"")</f>
        <v/>
      </c>
      <c r="BQ106" s="867" t="str">
        <f>IF(TRIM($Q106)&lt;&gt;"",IF(TRIM(INDEX(コード表!$D$3:$M$53,INT(CONCATENATE($P106,$Q106)),7))&lt;&gt;"",INDEX(コード表!$D$3:$M$53,INT(CONCATENATE($P106,$Q106)),7),""),"")</f>
        <v/>
      </c>
      <c r="BR106" s="867" t="str">
        <f>IF(TRIM($Q106)&lt;&gt;"",IF(TRIM(INDEX(コード表!$D$3:$M$53,INT(CONCATENATE($P106,$Q106)),8))&lt;&gt;"",INDEX(コード表!$D$3:$M$53,INT(CONCATENATE($P106,$Q106)),8),""),"")</f>
        <v/>
      </c>
      <c r="BS106" s="867" t="str">
        <f>IF(TRIM($Q106)&lt;&gt;"",IF(TRIM(INDEX(コード表!$D$3:$M$53,INT(CONCATENATE($P106,$Q106)),9))&lt;&gt;"",INDEX(コード表!$D$3:$M$53,INT(CONCATENATE($P106,$Q106)),9),""),"")</f>
        <v/>
      </c>
      <c r="BT106" s="867" t="str">
        <f>IF(TRIM($Q106)&lt;&gt;"",IF(TRIM(INDEX(コード表!$D$3:$M$53,INT(CONCATENATE($P106,$Q106)),10))&lt;&gt;"",INDEX(コード表!$D$3:$M$53,INT(CONCATENATE($P106,$Q106)),10),""),"")</f>
        <v/>
      </c>
      <c r="BU106" s="837">
        <f>入力1!O200</f>
        <v>0</v>
      </c>
      <c r="BV106" s="869"/>
      <c r="BW106" s="835"/>
      <c r="BX106" s="875"/>
      <c r="BY106" s="837"/>
      <c r="BZ106" s="837"/>
      <c r="CA106" s="837"/>
      <c r="CB106" s="837" t="str">
        <f t="shared" si="2"/>
        <v/>
      </c>
      <c r="CC106" s="926" t="str">
        <f t="shared" si="3"/>
        <v/>
      </c>
      <c r="CD106" s="837" t="e">
        <f>SUBSTITUTE(SUBSTITUTE(VLOOKUP(CB106,コード表!$BO$2:$BP$52,2,FALSE),"（",""),"）","")</f>
        <v>#N/A</v>
      </c>
      <c r="CE106" s="837"/>
      <c r="CF106" s="837"/>
      <c r="CG106" s="837"/>
      <c r="CH106" s="837"/>
      <c r="CI106" s="837"/>
      <c r="CJ106" s="837"/>
      <c r="CK106" s="837"/>
      <c r="CL106" s="837"/>
      <c r="CM106" s="837"/>
      <c r="CN106" s="837"/>
      <c r="CO106" s="837"/>
      <c r="CP106" s="837"/>
      <c r="CQ106" s="837"/>
      <c r="CR106" s="837"/>
      <c r="CS106" s="837"/>
      <c r="CT106" s="837"/>
      <c r="CU106" s="837"/>
      <c r="CV106" s="837"/>
      <c r="CW106" s="837"/>
      <c r="CX106" s="837"/>
      <c r="CY106" s="837"/>
      <c r="CZ106" s="837"/>
      <c r="DA106" s="837"/>
      <c r="DB106" s="837"/>
      <c r="DC106" s="837"/>
      <c r="DD106" s="837"/>
      <c r="DE106" s="837"/>
      <c r="DF106" s="837"/>
      <c r="DG106" s="837"/>
      <c r="DH106" s="837"/>
      <c r="DI106" s="837" t="str">
        <f>IF(入力1!Q140="","",入力1!Q140)</f>
        <v/>
      </c>
      <c r="DJ106" s="837"/>
      <c r="DK106" s="837"/>
      <c r="DL106" s="837"/>
      <c r="DM106" s="837"/>
      <c r="DN106" s="837"/>
      <c r="DO106" s="837"/>
      <c r="DP106" s="837"/>
      <c r="DQ106" s="837"/>
      <c r="DR106" s="837"/>
      <c r="DS106" s="837"/>
      <c r="DT106" s="837"/>
      <c r="DU106" s="837"/>
      <c r="DV106" s="837"/>
      <c r="DW106" s="837"/>
      <c r="DX106" s="837"/>
      <c r="DY106" s="837"/>
      <c r="DZ106" s="837"/>
      <c r="EA106" s="837"/>
      <c r="EB106" s="837"/>
      <c r="EC106" s="837"/>
      <c r="ED106" s="837"/>
      <c r="EE106" s="837"/>
      <c r="EF106" s="837"/>
      <c r="EG106" s="837"/>
      <c r="EH106" s="837"/>
      <c r="EI106" s="837"/>
      <c r="EJ106" s="837"/>
      <c r="EK106" s="837"/>
      <c r="EL106" s="837"/>
      <c r="EM106" s="837"/>
      <c r="EN106" s="837"/>
      <c r="EO106" s="837"/>
      <c r="EP106" s="837"/>
      <c r="EQ106" s="837"/>
      <c r="ER106" s="837"/>
      <c r="ES106" s="837"/>
      <c r="ET106" s="837"/>
      <c r="EU106" s="488"/>
      <c r="EV106" s="488"/>
      <c r="EW106" s="488"/>
      <c r="EX106" s="488"/>
    </row>
    <row r="107" spans="1:154" s="191" customFormat="1" ht="30" customHeight="1">
      <c r="A107" s="189" t="str">
        <f>IF(TRIM(入力1!A202)&lt;&gt;"",入力1!A202,"")</f>
        <v/>
      </c>
      <c r="B107" s="411">
        <f>IF(TRIM(入力1!B202)&lt;&gt;"",入力1!B202,"")</f>
        <v>9</v>
      </c>
      <c r="C107" s="222">
        <v>3</v>
      </c>
      <c r="D107" s="1541" t="str">
        <f>IF(TRIM(入力1!D202)&lt;&gt;"",入力1!D202,"")</f>
        <v/>
      </c>
      <c r="E107" s="1542" t="str">
        <f>IF(TRIM(入力1!E122)&lt;&gt;"",入力1!E122,"")</f>
        <v/>
      </c>
      <c r="F107" s="1542" t="str">
        <f>IF(TRIM(入力1!F122)&lt;&gt;"",入力1!F122,"")</f>
        <v/>
      </c>
      <c r="G107" s="1542" t="str">
        <f>IF(TRIM(入力1!G122)&lt;&gt;"",入力1!G122,"")</f>
        <v/>
      </c>
      <c r="H107" s="1542" t="str">
        <f>IF(TRIM(入力1!H122)&lt;&gt;"",入力1!H122,"")</f>
        <v/>
      </c>
      <c r="I107" s="1542" t="str">
        <f>IF(TRIM(入力1!I122)&lt;&gt;"",入力1!I122,"")</f>
        <v/>
      </c>
      <c r="J107" s="1542" t="str">
        <f>IF(TRIM(入力1!J122)&lt;&gt;"",入力1!J122,"")</f>
        <v/>
      </c>
      <c r="K107" s="1542" t="str">
        <f>IF(TRIM(入力1!S122)&lt;&gt;"",入力1!S122,"")</f>
        <v/>
      </c>
      <c r="L107" s="1543" t="e">
        <f>IF(TRIM(入力1!#REF!)&lt;&gt;"",入力1!#REF!,"")</f>
        <v>#REF!</v>
      </c>
      <c r="M107" s="414" t="str">
        <f>IF(TRIM(入力1!K202)&lt;&gt;"",入力1!K202,"")</f>
        <v/>
      </c>
      <c r="N107" s="420">
        <f>IF(TRIM(入力1!L202)&lt;&gt;"",入力1!L202,"")</f>
        <v>9</v>
      </c>
      <c r="O107" s="417">
        <v>3</v>
      </c>
      <c r="P107" s="228" t="str">
        <f>IF(TRIM(入力1!Q202)&lt;&gt;"",MID(入力1!Q202,1,1),"")</f>
        <v/>
      </c>
      <c r="Q107" s="190" t="str">
        <f>IF(TRIM(入力1!Q202)&lt;&gt;"",MID(入力1!Q202,2,1),"")</f>
        <v/>
      </c>
      <c r="R107" s="232"/>
      <c r="S107" s="232"/>
      <c r="T107" s="232"/>
      <c r="U107" s="232"/>
      <c r="V107" s="232"/>
      <c r="W107" s="232"/>
      <c r="X107" s="232"/>
      <c r="Y107" s="232"/>
      <c r="Z107" s="281"/>
      <c r="AA107" s="1546"/>
      <c r="AB107" s="1547"/>
      <c r="AC107" s="1546"/>
      <c r="AD107" s="1547"/>
      <c r="AE107" s="1546"/>
      <c r="AF107" s="1547"/>
      <c r="AG107" s="1546"/>
      <c r="AH107" s="1547"/>
      <c r="AI107" s="1546"/>
      <c r="AJ107" s="1547"/>
      <c r="AK107" s="386"/>
      <c r="AL107" s="1546"/>
      <c r="AM107" s="1548"/>
      <c r="AN107" s="1546"/>
      <c r="AO107" s="1548"/>
      <c r="AP107" s="1546"/>
      <c r="AQ107" s="1548"/>
      <c r="AR107" s="1546"/>
      <c r="AS107" s="1548"/>
      <c r="AT107" s="1546"/>
      <c r="AU107" s="1548"/>
      <c r="AV107" s="336"/>
      <c r="AW107" s="236"/>
      <c r="AX107" s="236"/>
      <c r="AY107" s="236"/>
      <c r="AZ107" s="1549"/>
      <c r="BA107" s="1550"/>
      <c r="BB107" s="236"/>
      <c r="BC107" s="236"/>
      <c r="BD107" s="440">
        <f>入力1!X202</f>
        <v>0</v>
      </c>
      <c r="BE107" s="236"/>
      <c r="BF107" s="236"/>
      <c r="BG107" s="236"/>
      <c r="BH107" s="497">
        <f>入力2!AT200</f>
        <v>0</v>
      </c>
      <c r="BI107" s="765"/>
      <c r="BJ107" s="874">
        <f>入力1!O202</f>
        <v>0</v>
      </c>
      <c r="BK107" s="867" t="str">
        <f>IF(TRIM($Q107)&lt;&gt;"",IF(TRIM(INDEX(コード表!$D$3:$M$53,INT(CONCATENATE($P107,$Q107)),1))&lt;&gt;"",INDEX(コード表!$D$3:$M$53,INT(CONCATENATE($P107,$Q107)),1),""),"")</f>
        <v/>
      </c>
      <c r="BL107" s="867" t="str">
        <f>IF(TRIM($Q107)&lt;&gt;"",IF(TRIM(INDEX(コード表!$D$3:$M$53,INT(CONCATENATE($P107,$Q107)),2))&lt;&gt;"",INDEX(コード表!$D$3:$M$53,INT(CONCATENATE($P107,$Q107)),2),""),"")</f>
        <v/>
      </c>
      <c r="BM107" s="867" t="str">
        <f>IF(TRIM($Q107)&lt;&gt;"",IF(TRIM(INDEX(コード表!$D$3:$M$53,INT(CONCATENATE($P107,$Q107)),3))&lt;&gt;"",INDEX(コード表!$D$3:$M$53,INT(CONCATENATE($P107,$Q107)),3),""),"")</f>
        <v/>
      </c>
      <c r="BN107" s="867" t="str">
        <f>IF(TRIM($Q107)&lt;&gt;"",IF(TRIM(INDEX(コード表!$D$3:$M$53,INT(CONCATENATE($P107,$Q107)),4))&lt;&gt;"",INDEX(コード表!$D$3:$M$53,INT(CONCATENATE($P107,$Q107)),4),""),"")</f>
        <v/>
      </c>
      <c r="BO107" s="867" t="str">
        <f>IF(TRIM($Q107)&lt;&gt;"",IF(TRIM(INDEX(コード表!$D$3:$M$53,INT(CONCATENATE($P107,$Q107)),5))&lt;&gt;"",INDEX(コード表!$D$3:$M$53,INT(CONCATENATE($P107,$Q107)),5),""),"")</f>
        <v/>
      </c>
      <c r="BP107" s="867" t="str">
        <f>IF(TRIM($Q107)&lt;&gt;"",IF(TRIM(INDEX(コード表!$D$3:$M$53,INT(CONCATENATE($P107,$Q107)),6))&lt;&gt;"",INDEX(コード表!$D$3:$M$53,INT(CONCATENATE($P107,$Q107)),6),""),"")</f>
        <v/>
      </c>
      <c r="BQ107" s="867" t="str">
        <f>IF(TRIM($Q107)&lt;&gt;"",IF(TRIM(INDEX(コード表!$D$3:$M$53,INT(CONCATENATE($P107,$Q107)),7))&lt;&gt;"",INDEX(コード表!$D$3:$M$53,INT(CONCATENATE($P107,$Q107)),7),""),"")</f>
        <v/>
      </c>
      <c r="BR107" s="867" t="str">
        <f>IF(TRIM($Q107)&lt;&gt;"",IF(TRIM(INDEX(コード表!$D$3:$M$53,INT(CONCATENATE($P107,$Q107)),8))&lt;&gt;"",INDEX(コード表!$D$3:$M$53,INT(CONCATENATE($P107,$Q107)),8),""),"")</f>
        <v/>
      </c>
      <c r="BS107" s="867" t="str">
        <f>IF(TRIM($Q107)&lt;&gt;"",IF(TRIM(INDEX(コード表!$D$3:$M$53,INT(CONCATENATE($P107,$Q107)),9))&lt;&gt;"",INDEX(コード表!$D$3:$M$53,INT(CONCATENATE($P107,$Q107)),9),""),"")</f>
        <v/>
      </c>
      <c r="BT107" s="867" t="str">
        <f>IF(TRIM($Q107)&lt;&gt;"",IF(TRIM(INDEX(コード表!$D$3:$M$53,INT(CONCATENATE($P107,$Q107)),10))&lt;&gt;"",INDEX(コード表!$D$3:$M$53,INT(CONCATENATE($P107,$Q107)),10),""),"")</f>
        <v/>
      </c>
      <c r="BU107" s="837">
        <f>入力1!O202</f>
        <v>0</v>
      </c>
      <c r="BV107" s="869"/>
      <c r="BW107" s="835"/>
      <c r="BX107" s="875"/>
      <c r="BY107" s="841"/>
      <c r="BZ107" s="841"/>
      <c r="CA107" s="841"/>
      <c r="CB107" s="837" t="str">
        <f t="shared" si="2"/>
        <v/>
      </c>
      <c r="CC107" s="926" t="str">
        <f t="shared" si="3"/>
        <v/>
      </c>
      <c r="CD107" s="837" t="e">
        <f>SUBSTITUTE(SUBSTITUTE(VLOOKUP(CB107,コード表!$BO$2:$BP$52,2,FALSE),"（",""),"）","")</f>
        <v>#N/A</v>
      </c>
      <c r="CE107" s="841"/>
      <c r="CF107" s="841"/>
      <c r="CG107" s="841"/>
      <c r="CH107" s="841"/>
      <c r="CI107" s="841"/>
      <c r="CJ107" s="841"/>
      <c r="CK107" s="841"/>
      <c r="CL107" s="841"/>
      <c r="CM107" s="841"/>
      <c r="CN107" s="841"/>
      <c r="CO107" s="841"/>
      <c r="CP107" s="841"/>
      <c r="CQ107" s="841"/>
      <c r="CR107" s="841"/>
      <c r="CS107" s="841"/>
      <c r="CT107" s="841"/>
      <c r="CU107" s="841"/>
      <c r="CV107" s="841"/>
      <c r="CW107" s="841"/>
      <c r="CX107" s="841"/>
      <c r="CY107" s="841"/>
      <c r="CZ107" s="841"/>
      <c r="DA107" s="841"/>
      <c r="DB107" s="841"/>
      <c r="DC107" s="841"/>
      <c r="DD107" s="841"/>
      <c r="DE107" s="841"/>
      <c r="DF107" s="841"/>
      <c r="DG107" s="841"/>
      <c r="DH107" s="841"/>
      <c r="DI107" s="837" t="str">
        <f>IF(入力1!Q142="","",入力1!Q142)</f>
        <v/>
      </c>
      <c r="DJ107" s="841"/>
      <c r="DK107" s="841"/>
      <c r="DL107" s="841"/>
      <c r="DM107" s="841"/>
      <c r="DN107" s="841"/>
      <c r="DO107" s="841"/>
      <c r="DP107" s="841"/>
      <c r="DQ107" s="841"/>
      <c r="DR107" s="841"/>
      <c r="DS107" s="841"/>
      <c r="DT107" s="841"/>
      <c r="DU107" s="841"/>
      <c r="DV107" s="841"/>
      <c r="DW107" s="841"/>
      <c r="DX107" s="841"/>
      <c r="DY107" s="841"/>
      <c r="DZ107" s="841"/>
      <c r="EA107" s="841"/>
      <c r="EB107" s="841"/>
      <c r="EC107" s="841"/>
      <c r="ED107" s="841"/>
      <c r="EE107" s="841"/>
      <c r="EF107" s="841"/>
      <c r="EG107" s="841"/>
      <c r="EH107" s="841"/>
      <c r="EI107" s="841"/>
      <c r="EJ107" s="841"/>
      <c r="EK107" s="841"/>
      <c r="EL107" s="841"/>
      <c r="EM107" s="841"/>
      <c r="EN107" s="841"/>
      <c r="EO107" s="841"/>
      <c r="EP107" s="841"/>
      <c r="EQ107" s="841"/>
      <c r="ER107" s="841"/>
      <c r="ES107" s="841"/>
      <c r="ET107" s="841"/>
      <c r="EU107" s="823"/>
      <c r="EV107" s="823"/>
      <c r="EW107" s="823"/>
      <c r="EX107" s="823"/>
    </row>
    <row r="108" spans="1:154" s="19" customFormat="1" ht="30" customHeight="1">
      <c r="A108" s="189" t="str">
        <f>IF(TRIM(入力1!A204)&lt;&gt;"",入力1!A204,"")</f>
        <v/>
      </c>
      <c r="B108" s="411">
        <f>IF(TRIM(入力1!B204)&lt;&gt;"",入力1!B204,"")</f>
        <v>9</v>
      </c>
      <c r="C108" s="477">
        <v>4</v>
      </c>
      <c r="D108" s="1541" t="str">
        <f>IF(TRIM(入力1!D204)&lt;&gt;"",入力1!D204,"")</f>
        <v/>
      </c>
      <c r="E108" s="1542" t="str">
        <f>IF(TRIM(入力1!E124)&lt;&gt;"",入力1!E124,"")</f>
        <v/>
      </c>
      <c r="F108" s="1542" t="str">
        <f>IF(TRIM(入力1!F124)&lt;&gt;"",入力1!F124,"")</f>
        <v/>
      </c>
      <c r="G108" s="1542" t="str">
        <f>IF(TRIM(入力1!G124)&lt;&gt;"",入力1!G124,"")</f>
        <v/>
      </c>
      <c r="H108" s="1542" t="str">
        <f>IF(TRIM(入力1!H124)&lt;&gt;"",入力1!H124,"")</f>
        <v/>
      </c>
      <c r="I108" s="1542" t="str">
        <f>IF(TRIM(入力1!I124)&lt;&gt;"",入力1!I124,"")</f>
        <v/>
      </c>
      <c r="J108" s="1542" t="str">
        <f>IF(TRIM(入力1!J124)&lt;&gt;"",入力1!J124,"")</f>
        <v/>
      </c>
      <c r="K108" s="1542" t="str">
        <f>IF(TRIM(入力1!S124)&lt;&gt;"",入力1!S124,"")</f>
        <v/>
      </c>
      <c r="L108" s="1543" t="e">
        <f>IF(TRIM(入力1!#REF!)&lt;&gt;"",入力1!#REF!,"")</f>
        <v>#REF!</v>
      </c>
      <c r="M108" s="414" t="str">
        <f>IF(TRIM(入力1!K204)&lt;&gt;"",入力1!K204,"")</f>
        <v/>
      </c>
      <c r="N108" s="420">
        <f>IF(TRIM(入力1!L204)&lt;&gt;"",入力1!L204,"")</f>
        <v>9</v>
      </c>
      <c r="O108" s="417">
        <v>4</v>
      </c>
      <c r="P108" s="229" t="str">
        <f>IF(TRIM(入力1!Q204)&lt;&gt;"",MID(入力1!Q204,1,1),"")</f>
        <v/>
      </c>
      <c r="Q108" s="230" t="str">
        <f>IF(TRIM(入力1!Q204)&lt;&gt;"",MID(入力1!Q204,2,1),"")</f>
        <v/>
      </c>
      <c r="R108" s="232"/>
      <c r="S108" s="233"/>
      <c r="T108" s="233"/>
      <c r="U108" s="233"/>
      <c r="V108" s="233"/>
      <c r="W108" s="233"/>
      <c r="X108" s="233"/>
      <c r="Y108" s="233"/>
      <c r="Z108" s="282"/>
      <c r="AA108" s="1546"/>
      <c r="AB108" s="1547"/>
      <c r="AC108" s="1546"/>
      <c r="AD108" s="1547"/>
      <c r="AE108" s="1546"/>
      <c r="AF108" s="1547"/>
      <c r="AG108" s="1546"/>
      <c r="AH108" s="1547"/>
      <c r="AI108" s="1546"/>
      <c r="AJ108" s="1547"/>
      <c r="AK108" s="386"/>
      <c r="AL108" s="1546"/>
      <c r="AM108" s="1548"/>
      <c r="AN108" s="1546"/>
      <c r="AO108" s="1548"/>
      <c r="AP108" s="1546"/>
      <c r="AQ108" s="1548"/>
      <c r="AR108" s="1546"/>
      <c r="AS108" s="1548"/>
      <c r="AT108" s="1546"/>
      <c r="AU108" s="1548"/>
      <c r="AV108" s="782"/>
      <c r="AW108" s="236"/>
      <c r="AX108" s="236"/>
      <c r="AY108" s="236"/>
      <c r="AZ108" s="1549"/>
      <c r="BA108" s="1550"/>
      <c r="BB108" s="236"/>
      <c r="BC108" s="236"/>
      <c r="BD108" s="440">
        <f>入力1!X204</f>
        <v>0</v>
      </c>
      <c r="BE108" s="236"/>
      <c r="BF108" s="236"/>
      <c r="BG108" s="236"/>
      <c r="BH108" s="497">
        <f>入力2!AT202</f>
        <v>0</v>
      </c>
      <c r="BI108" s="765"/>
      <c r="BJ108" s="874">
        <f>入力1!O204</f>
        <v>0</v>
      </c>
      <c r="BK108" s="867" t="str">
        <f>IF(TRIM($Q108)&lt;&gt;"",IF(TRIM(INDEX(コード表!$D$3:$M$53,INT(CONCATENATE($P108,$Q108)),1))&lt;&gt;"",INDEX(コード表!$D$3:$M$53,INT(CONCATENATE($P108,$Q108)),1),""),"")</f>
        <v/>
      </c>
      <c r="BL108" s="867" t="str">
        <f>IF(TRIM($Q108)&lt;&gt;"",IF(TRIM(INDEX(コード表!$D$3:$M$53,INT(CONCATENATE($P108,$Q108)),2))&lt;&gt;"",INDEX(コード表!$D$3:$M$53,INT(CONCATENATE($P108,$Q108)),2),""),"")</f>
        <v/>
      </c>
      <c r="BM108" s="867" t="str">
        <f>IF(TRIM($Q108)&lt;&gt;"",IF(TRIM(INDEX(コード表!$D$3:$M$53,INT(CONCATENATE($P108,$Q108)),3))&lt;&gt;"",INDEX(コード表!$D$3:$M$53,INT(CONCATENATE($P108,$Q108)),3),""),"")</f>
        <v/>
      </c>
      <c r="BN108" s="867" t="str">
        <f>IF(TRIM($Q108)&lt;&gt;"",IF(TRIM(INDEX(コード表!$D$3:$M$53,INT(CONCATENATE($P108,$Q108)),4))&lt;&gt;"",INDEX(コード表!$D$3:$M$53,INT(CONCATENATE($P108,$Q108)),4),""),"")</f>
        <v/>
      </c>
      <c r="BO108" s="867" t="str">
        <f>IF(TRIM($Q108)&lt;&gt;"",IF(TRIM(INDEX(コード表!$D$3:$M$53,INT(CONCATENATE($P108,$Q108)),5))&lt;&gt;"",INDEX(コード表!$D$3:$M$53,INT(CONCATENATE($P108,$Q108)),5),""),"")</f>
        <v/>
      </c>
      <c r="BP108" s="867" t="str">
        <f>IF(TRIM($Q108)&lt;&gt;"",IF(TRIM(INDEX(コード表!$D$3:$M$53,INT(CONCATENATE($P108,$Q108)),6))&lt;&gt;"",INDEX(コード表!$D$3:$M$53,INT(CONCATENATE($P108,$Q108)),6),""),"")</f>
        <v/>
      </c>
      <c r="BQ108" s="867" t="str">
        <f>IF(TRIM($Q108)&lt;&gt;"",IF(TRIM(INDEX(コード表!$D$3:$M$53,INT(CONCATENATE($P108,$Q108)),7))&lt;&gt;"",INDEX(コード表!$D$3:$M$53,INT(CONCATENATE($P108,$Q108)),7),""),"")</f>
        <v/>
      </c>
      <c r="BR108" s="867" t="str">
        <f>IF(TRIM($Q108)&lt;&gt;"",IF(TRIM(INDEX(コード表!$D$3:$M$53,INT(CONCATENATE($P108,$Q108)),8))&lt;&gt;"",INDEX(コード表!$D$3:$M$53,INT(CONCATENATE($P108,$Q108)),8),""),"")</f>
        <v/>
      </c>
      <c r="BS108" s="867" t="str">
        <f>IF(TRIM($Q108)&lt;&gt;"",IF(TRIM(INDEX(コード表!$D$3:$M$53,INT(CONCATENATE($P108,$Q108)),9))&lt;&gt;"",INDEX(コード表!$D$3:$M$53,INT(CONCATENATE($P108,$Q108)),9),""),"")</f>
        <v/>
      </c>
      <c r="BT108" s="867" t="str">
        <f>IF(TRIM($Q108)&lt;&gt;"",IF(TRIM(INDEX(コード表!$D$3:$M$53,INT(CONCATENATE($P108,$Q108)),10))&lt;&gt;"",INDEX(コード表!$D$3:$M$53,INT(CONCATENATE($P108,$Q108)),10),""),"")</f>
        <v/>
      </c>
      <c r="BU108" s="837">
        <f>入力1!O204</f>
        <v>0</v>
      </c>
      <c r="BV108" s="869"/>
      <c r="BW108" s="835"/>
      <c r="BX108" s="875"/>
      <c r="BY108" s="837"/>
      <c r="BZ108" s="837"/>
      <c r="CA108" s="837"/>
      <c r="CB108" s="837" t="str">
        <f t="shared" si="2"/>
        <v/>
      </c>
      <c r="CC108" s="926" t="str">
        <f t="shared" si="3"/>
        <v/>
      </c>
      <c r="CD108" s="837" t="e">
        <f>SUBSTITUTE(SUBSTITUTE(VLOOKUP(CB108,コード表!$BO$2:$BP$52,2,FALSE),"（",""),"）","")</f>
        <v>#N/A</v>
      </c>
      <c r="CE108" s="837"/>
      <c r="CF108" s="837"/>
      <c r="CG108" s="837"/>
      <c r="CH108" s="837"/>
      <c r="CI108" s="837"/>
      <c r="CJ108" s="837"/>
      <c r="CK108" s="837"/>
      <c r="CL108" s="837"/>
      <c r="CM108" s="837"/>
      <c r="CN108" s="837"/>
      <c r="CO108" s="837"/>
      <c r="CP108" s="837"/>
      <c r="CQ108" s="837"/>
      <c r="CR108" s="837"/>
      <c r="CS108" s="837"/>
      <c r="CT108" s="837"/>
      <c r="CU108" s="837"/>
      <c r="CV108" s="837"/>
      <c r="CW108" s="837"/>
      <c r="CX108" s="837"/>
      <c r="CY108" s="837"/>
      <c r="CZ108" s="837"/>
      <c r="DA108" s="837"/>
      <c r="DB108" s="837"/>
      <c r="DC108" s="837"/>
      <c r="DD108" s="837"/>
      <c r="DE108" s="837"/>
      <c r="DF108" s="837"/>
      <c r="DG108" s="837"/>
      <c r="DH108" s="837"/>
      <c r="DI108" s="837" t="str">
        <f>IF(入力1!Q144="","",入力1!Q144)</f>
        <v/>
      </c>
      <c r="DJ108" s="837"/>
      <c r="DK108" s="837"/>
      <c r="DL108" s="837"/>
      <c r="DM108" s="837"/>
      <c r="DN108" s="837"/>
      <c r="DO108" s="837"/>
      <c r="DP108" s="837"/>
      <c r="DQ108" s="837"/>
      <c r="DR108" s="837"/>
      <c r="DS108" s="837"/>
      <c r="DT108" s="837"/>
      <c r="DU108" s="837"/>
      <c r="DV108" s="837"/>
      <c r="DW108" s="837"/>
      <c r="DX108" s="837"/>
      <c r="DY108" s="837"/>
      <c r="DZ108" s="837"/>
      <c r="EA108" s="837"/>
      <c r="EB108" s="837"/>
      <c r="EC108" s="837"/>
      <c r="ED108" s="837"/>
      <c r="EE108" s="837"/>
      <c r="EF108" s="837"/>
      <c r="EG108" s="837"/>
      <c r="EH108" s="837"/>
      <c r="EI108" s="837"/>
      <c r="EJ108" s="837"/>
      <c r="EK108" s="837"/>
      <c r="EL108" s="837"/>
      <c r="EM108" s="837"/>
      <c r="EN108" s="837"/>
      <c r="EO108" s="837"/>
      <c r="EP108" s="837"/>
      <c r="EQ108" s="837"/>
      <c r="ER108" s="837"/>
      <c r="ES108" s="837"/>
      <c r="ET108" s="837"/>
      <c r="EU108" s="488"/>
      <c r="EV108" s="488"/>
      <c r="EW108" s="488"/>
      <c r="EX108" s="488"/>
    </row>
    <row r="109" spans="1:154" s="19" customFormat="1" ht="30" customHeight="1">
      <c r="A109" s="189" t="str">
        <f>IF(TRIM(入力1!A206)&lt;&gt;"",入力1!A206,"")</f>
        <v/>
      </c>
      <c r="B109" s="411">
        <f>IF(TRIM(入力1!B206)&lt;&gt;"",入力1!B206,"")</f>
        <v>9</v>
      </c>
      <c r="C109" s="477">
        <v>5</v>
      </c>
      <c r="D109" s="1541" t="str">
        <f>IF(TRIM(入力1!D206)&lt;&gt;"",入力1!D206,"")</f>
        <v/>
      </c>
      <c r="E109" s="1542" t="str">
        <f>IF(TRIM(入力1!E126)&lt;&gt;"",入力1!E126,"")</f>
        <v/>
      </c>
      <c r="F109" s="1542" t="str">
        <f>IF(TRIM(入力1!F126)&lt;&gt;"",入力1!F126,"")</f>
        <v/>
      </c>
      <c r="G109" s="1542" t="str">
        <f>IF(TRIM(入力1!G126)&lt;&gt;"",入力1!G126,"")</f>
        <v/>
      </c>
      <c r="H109" s="1542" t="str">
        <f>IF(TRIM(入力1!H126)&lt;&gt;"",入力1!H126,"")</f>
        <v/>
      </c>
      <c r="I109" s="1542" t="str">
        <f>IF(TRIM(入力1!I126)&lt;&gt;"",入力1!I126,"")</f>
        <v/>
      </c>
      <c r="J109" s="1542" t="str">
        <f>IF(TRIM(入力1!J126)&lt;&gt;"",入力1!J126,"")</f>
        <v/>
      </c>
      <c r="K109" s="1542" t="str">
        <f>IF(TRIM(入力1!S126)&lt;&gt;"",入力1!S126,"")</f>
        <v/>
      </c>
      <c r="L109" s="1543" t="e">
        <f>IF(TRIM(入力1!#REF!)&lt;&gt;"",入力1!#REF!,"")</f>
        <v>#REF!</v>
      </c>
      <c r="M109" s="414" t="str">
        <f>IF(TRIM(入力1!K206)&lt;&gt;"",入力1!K206,"")</f>
        <v/>
      </c>
      <c r="N109" s="420">
        <f>IF(TRIM(入力1!L206)&lt;&gt;"",入力1!L206,"")</f>
        <v>9</v>
      </c>
      <c r="O109" s="417">
        <v>5</v>
      </c>
      <c r="P109" s="228" t="str">
        <f>IF(TRIM(入力1!Q206)&lt;&gt;"",MID(入力1!Q206,1,1),"")</f>
        <v/>
      </c>
      <c r="Q109" s="190" t="str">
        <f>IF(TRIM(入力1!Q206)&lt;&gt;"",MID(入力1!Q206,2,1),"")</f>
        <v/>
      </c>
      <c r="R109" s="232"/>
      <c r="S109" s="232"/>
      <c r="T109" s="232"/>
      <c r="U109" s="232"/>
      <c r="V109" s="232"/>
      <c r="W109" s="232"/>
      <c r="X109" s="232"/>
      <c r="Y109" s="232"/>
      <c r="Z109" s="281"/>
      <c r="AA109" s="1546"/>
      <c r="AB109" s="1547"/>
      <c r="AC109" s="1546"/>
      <c r="AD109" s="1547"/>
      <c r="AE109" s="1546"/>
      <c r="AF109" s="1547"/>
      <c r="AG109" s="1546"/>
      <c r="AH109" s="1547"/>
      <c r="AI109" s="1546"/>
      <c r="AJ109" s="1547"/>
      <c r="AK109" s="386"/>
      <c r="AL109" s="1546"/>
      <c r="AM109" s="1548"/>
      <c r="AN109" s="1546"/>
      <c r="AO109" s="1548"/>
      <c r="AP109" s="1546"/>
      <c r="AQ109" s="1548"/>
      <c r="AR109" s="1546"/>
      <c r="AS109" s="1548"/>
      <c r="AT109" s="1546"/>
      <c r="AU109" s="1548"/>
      <c r="AV109" s="336"/>
      <c r="AW109" s="236"/>
      <c r="AX109" s="236"/>
      <c r="AY109" s="236"/>
      <c r="AZ109" s="1549"/>
      <c r="BA109" s="1550"/>
      <c r="BB109" s="236"/>
      <c r="BC109" s="236"/>
      <c r="BD109" s="440">
        <f>入力1!X206</f>
        <v>0</v>
      </c>
      <c r="BE109" s="236"/>
      <c r="BF109" s="236"/>
      <c r="BG109" s="236"/>
      <c r="BH109" s="497">
        <f>入力2!AT204</f>
        <v>0</v>
      </c>
      <c r="BI109" s="765"/>
      <c r="BJ109" s="874">
        <f>入力1!O206</f>
        <v>0</v>
      </c>
      <c r="BK109" s="867" t="str">
        <f>IF(TRIM($Q109)&lt;&gt;"",IF(TRIM(INDEX(コード表!$D$3:$M$53,INT(CONCATENATE($P109,$Q109)),1))&lt;&gt;"",INDEX(コード表!$D$3:$M$53,INT(CONCATENATE($P109,$Q109)),1),""),"")</f>
        <v/>
      </c>
      <c r="BL109" s="867" t="str">
        <f>IF(TRIM($Q109)&lt;&gt;"",IF(TRIM(INDEX(コード表!$D$3:$M$53,INT(CONCATENATE($P109,$Q109)),2))&lt;&gt;"",INDEX(コード表!$D$3:$M$53,INT(CONCATENATE($P109,$Q109)),2),""),"")</f>
        <v/>
      </c>
      <c r="BM109" s="867" t="str">
        <f>IF(TRIM($Q109)&lt;&gt;"",IF(TRIM(INDEX(コード表!$D$3:$M$53,INT(CONCATENATE($P109,$Q109)),3))&lt;&gt;"",INDEX(コード表!$D$3:$M$53,INT(CONCATENATE($P109,$Q109)),3),""),"")</f>
        <v/>
      </c>
      <c r="BN109" s="867" t="str">
        <f>IF(TRIM($Q109)&lt;&gt;"",IF(TRIM(INDEX(コード表!$D$3:$M$53,INT(CONCATENATE($P109,$Q109)),4))&lt;&gt;"",INDEX(コード表!$D$3:$M$53,INT(CONCATENATE($P109,$Q109)),4),""),"")</f>
        <v/>
      </c>
      <c r="BO109" s="867" t="str">
        <f>IF(TRIM($Q109)&lt;&gt;"",IF(TRIM(INDEX(コード表!$D$3:$M$53,INT(CONCATENATE($P109,$Q109)),5))&lt;&gt;"",INDEX(コード表!$D$3:$M$53,INT(CONCATENATE($P109,$Q109)),5),""),"")</f>
        <v/>
      </c>
      <c r="BP109" s="867" t="str">
        <f>IF(TRIM($Q109)&lt;&gt;"",IF(TRIM(INDEX(コード表!$D$3:$M$53,INT(CONCATENATE($P109,$Q109)),6))&lt;&gt;"",INDEX(コード表!$D$3:$M$53,INT(CONCATENATE($P109,$Q109)),6),""),"")</f>
        <v/>
      </c>
      <c r="BQ109" s="867" t="str">
        <f>IF(TRIM($Q109)&lt;&gt;"",IF(TRIM(INDEX(コード表!$D$3:$M$53,INT(CONCATENATE($P109,$Q109)),7))&lt;&gt;"",INDEX(コード表!$D$3:$M$53,INT(CONCATENATE($P109,$Q109)),7),""),"")</f>
        <v/>
      </c>
      <c r="BR109" s="867" t="str">
        <f>IF(TRIM($Q109)&lt;&gt;"",IF(TRIM(INDEX(コード表!$D$3:$M$53,INT(CONCATENATE($P109,$Q109)),8))&lt;&gt;"",INDEX(コード表!$D$3:$M$53,INT(CONCATENATE($P109,$Q109)),8),""),"")</f>
        <v/>
      </c>
      <c r="BS109" s="867" t="str">
        <f>IF(TRIM($Q109)&lt;&gt;"",IF(TRIM(INDEX(コード表!$D$3:$M$53,INT(CONCATENATE($P109,$Q109)),9))&lt;&gt;"",INDEX(コード表!$D$3:$M$53,INT(CONCATENATE($P109,$Q109)),9),""),"")</f>
        <v/>
      </c>
      <c r="BT109" s="867" t="str">
        <f>IF(TRIM($Q109)&lt;&gt;"",IF(TRIM(INDEX(コード表!$D$3:$M$53,INT(CONCATENATE($P109,$Q109)),10))&lt;&gt;"",INDEX(コード表!$D$3:$M$53,INT(CONCATENATE($P109,$Q109)),10),""),"")</f>
        <v/>
      </c>
      <c r="BU109" s="837">
        <f>入力1!O206</f>
        <v>0</v>
      </c>
      <c r="BV109" s="869"/>
      <c r="BW109" s="835"/>
      <c r="BX109" s="875"/>
      <c r="BY109" s="837"/>
      <c r="BZ109" s="837"/>
      <c r="CA109" s="837"/>
      <c r="CB109" s="837" t="str">
        <f t="shared" si="2"/>
        <v/>
      </c>
      <c r="CC109" s="926" t="str">
        <f t="shared" si="3"/>
        <v/>
      </c>
      <c r="CD109" s="837" t="e">
        <f>SUBSTITUTE(SUBSTITUTE(VLOOKUP(CB109,コード表!$BO$2:$BP$52,2,FALSE),"（",""),"）","")</f>
        <v>#N/A</v>
      </c>
      <c r="CE109" s="837"/>
      <c r="CF109" s="837"/>
      <c r="CG109" s="837"/>
      <c r="CH109" s="837"/>
      <c r="CI109" s="837"/>
      <c r="CJ109" s="837"/>
      <c r="CK109" s="837"/>
      <c r="CL109" s="837"/>
      <c r="CM109" s="837"/>
      <c r="CN109" s="837"/>
      <c r="CO109" s="837"/>
      <c r="CP109" s="837"/>
      <c r="CQ109" s="837"/>
      <c r="CR109" s="837"/>
      <c r="CS109" s="837"/>
      <c r="CT109" s="837"/>
      <c r="CU109" s="837"/>
      <c r="CV109" s="837"/>
      <c r="CW109" s="837"/>
      <c r="CX109" s="837"/>
      <c r="CY109" s="837"/>
      <c r="CZ109" s="837"/>
      <c r="DA109" s="837"/>
      <c r="DB109" s="837"/>
      <c r="DC109" s="837"/>
      <c r="DD109" s="837"/>
      <c r="DE109" s="837"/>
      <c r="DF109" s="837"/>
      <c r="DG109" s="837"/>
      <c r="DH109" s="837"/>
      <c r="DI109" s="837" t="str">
        <f>IF(入力1!Q146="","",入力1!Q146)</f>
        <v/>
      </c>
      <c r="DJ109" s="837"/>
      <c r="DK109" s="837"/>
      <c r="DL109" s="837"/>
      <c r="DM109" s="837"/>
      <c r="DN109" s="837"/>
      <c r="DO109" s="837"/>
      <c r="DP109" s="837"/>
      <c r="DQ109" s="837"/>
      <c r="DR109" s="837"/>
      <c r="DS109" s="837"/>
      <c r="DT109" s="837"/>
      <c r="DU109" s="837"/>
      <c r="DV109" s="837"/>
      <c r="DW109" s="837"/>
      <c r="DX109" s="837"/>
      <c r="DY109" s="837"/>
      <c r="DZ109" s="837"/>
      <c r="EA109" s="837"/>
      <c r="EB109" s="837"/>
      <c r="EC109" s="837"/>
      <c r="ED109" s="837"/>
      <c r="EE109" s="837"/>
      <c r="EF109" s="837"/>
      <c r="EG109" s="837"/>
      <c r="EH109" s="837"/>
      <c r="EI109" s="837"/>
      <c r="EJ109" s="837"/>
      <c r="EK109" s="837"/>
      <c r="EL109" s="837"/>
      <c r="EM109" s="837"/>
      <c r="EN109" s="837"/>
      <c r="EO109" s="837"/>
      <c r="EP109" s="837"/>
      <c r="EQ109" s="837"/>
      <c r="ER109" s="837"/>
      <c r="ES109" s="837"/>
      <c r="ET109" s="837"/>
      <c r="EU109" s="488"/>
      <c r="EV109" s="488"/>
      <c r="EW109" s="488"/>
      <c r="EX109" s="488"/>
    </row>
    <row r="110" spans="1:154" s="19" customFormat="1" ht="30" customHeight="1">
      <c r="A110" s="189" t="str">
        <f>IF(TRIM(入力1!A208)&lt;&gt;"",入力1!A208,"")</f>
        <v/>
      </c>
      <c r="B110" s="411">
        <f>IF(TRIM(入力1!B208)&lt;&gt;"",入力1!B208,"")</f>
        <v>9</v>
      </c>
      <c r="C110" s="222">
        <v>6</v>
      </c>
      <c r="D110" s="1541" t="str">
        <f>IF(TRIM(入力1!D208)&lt;&gt;"",入力1!D208,"")</f>
        <v/>
      </c>
      <c r="E110" s="1542" t="str">
        <f>IF(TRIM(入力1!E128)&lt;&gt;"",入力1!E128,"")</f>
        <v/>
      </c>
      <c r="F110" s="1542" t="str">
        <f>IF(TRIM(入力1!F128)&lt;&gt;"",入力1!F128,"")</f>
        <v/>
      </c>
      <c r="G110" s="1542" t="str">
        <f>IF(TRIM(入力1!G128)&lt;&gt;"",入力1!G128,"")</f>
        <v/>
      </c>
      <c r="H110" s="1542" t="str">
        <f>IF(TRIM(入力1!H128)&lt;&gt;"",入力1!H128,"")</f>
        <v/>
      </c>
      <c r="I110" s="1542" t="str">
        <f>IF(TRIM(入力1!I128)&lt;&gt;"",入力1!I128,"")</f>
        <v/>
      </c>
      <c r="J110" s="1542" t="str">
        <f>IF(TRIM(入力1!J128)&lt;&gt;"",入力1!J128,"")</f>
        <v/>
      </c>
      <c r="K110" s="1542" t="str">
        <f>IF(TRIM(入力1!S128)&lt;&gt;"",入力1!S128,"")</f>
        <v/>
      </c>
      <c r="L110" s="1543" t="e">
        <f>IF(TRIM(入力1!#REF!)&lt;&gt;"",入力1!#REF!,"")</f>
        <v>#REF!</v>
      </c>
      <c r="M110" s="414" t="str">
        <f>IF(TRIM(入力1!K208)&lt;&gt;"",入力1!K208,"")</f>
        <v/>
      </c>
      <c r="N110" s="420">
        <f>IF(TRIM(入力1!L208)&lt;&gt;"",入力1!L208,"")</f>
        <v>9</v>
      </c>
      <c r="O110" s="417">
        <v>6</v>
      </c>
      <c r="P110" s="228" t="str">
        <f>IF(TRIM(入力1!Q208)&lt;&gt;"",MID(入力1!Q208,1,1),"")</f>
        <v/>
      </c>
      <c r="Q110" s="190" t="str">
        <f>IF(TRIM(入力1!Q208)&lt;&gt;"",MID(入力1!Q208,2,1),"")</f>
        <v/>
      </c>
      <c r="R110" s="232"/>
      <c r="S110" s="232"/>
      <c r="T110" s="232"/>
      <c r="U110" s="232"/>
      <c r="V110" s="232"/>
      <c r="W110" s="232"/>
      <c r="X110" s="232"/>
      <c r="Y110" s="232"/>
      <c r="Z110" s="281"/>
      <c r="AA110" s="1546"/>
      <c r="AB110" s="1547"/>
      <c r="AC110" s="1546"/>
      <c r="AD110" s="1547"/>
      <c r="AE110" s="1546"/>
      <c r="AF110" s="1547"/>
      <c r="AG110" s="1546"/>
      <c r="AH110" s="1547"/>
      <c r="AI110" s="1546"/>
      <c r="AJ110" s="1547"/>
      <c r="AK110" s="386"/>
      <c r="AL110" s="1546"/>
      <c r="AM110" s="1548"/>
      <c r="AN110" s="1546"/>
      <c r="AO110" s="1548"/>
      <c r="AP110" s="1546"/>
      <c r="AQ110" s="1548"/>
      <c r="AR110" s="1546"/>
      <c r="AS110" s="1548"/>
      <c r="AT110" s="1546"/>
      <c r="AU110" s="1548"/>
      <c r="AV110" s="336"/>
      <c r="AW110" s="236"/>
      <c r="AX110" s="236"/>
      <c r="AY110" s="236"/>
      <c r="AZ110" s="1549"/>
      <c r="BA110" s="1550"/>
      <c r="BB110" s="236"/>
      <c r="BC110" s="236"/>
      <c r="BD110" s="440">
        <f>入力1!X208</f>
        <v>0</v>
      </c>
      <c r="BE110" s="236"/>
      <c r="BF110" s="236"/>
      <c r="BG110" s="236"/>
      <c r="BH110" s="497">
        <f>入力2!AT206</f>
        <v>0</v>
      </c>
      <c r="BI110" s="765"/>
      <c r="BJ110" s="874">
        <f>入力1!O208</f>
        <v>0</v>
      </c>
      <c r="BK110" s="867" t="str">
        <f>IF(TRIM($Q110)&lt;&gt;"",IF(TRIM(INDEX(コード表!$D$3:$M$53,INT(CONCATENATE($P110,$Q110)),1))&lt;&gt;"",INDEX(コード表!$D$3:$M$53,INT(CONCATENATE($P110,$Q110)),1),""),"")</f>
        <v/>
      </c>
      <c r="BL110" s="867" t="str">
        <f>IF(TRIM($Q110)&lt;&gt;"",IF(TRIM(INDEX(コード表!$D$3:$M$53,INT(CONCATENATE($P110,$Q110)),2))&lt;&gt;"",INDEX(コード表!$D$3:$M$53,INT(CONCATENATE($P110,$Q110)),2),""),"")</f>
        <v/>
      </c>
      <c r="BM110" s="867" t="str">
        <f>IF(TRIM($Q110)&lt;&gt;"",IF(TRIM(INDEX(コード表!$D$3:$M$53,INT(CONCATENATE($P110,$Q110)),3))&lt;&gt;"",INDEX(コード表!$D$3:$M$53,INT(CONCATENATE($P110,$Q110)),3),""),"")</f>
        <v/>
      </c>
      <c r="BN110" s="867" t="str">
        <f>IF(TRIM($Q110)&lt;&gt;"",IF(TRIM(INDEX(コード表!$D$3:$M$53,INT(CONCATENATE($P110,$Q110)),4))&lt;&gt;"",INDEX(コード表!$D$3:$M$53,INT(CONCATENATE($P110,$Q110)),4),""),"")</f>
        <v/>
      </c>
      <c r="BO110" s="867" t="str">
        <f>IF(TRIM($Q110)&lt;&gt;"",IF(TRIM(INDEX(コード表!$D$3:$M$53,INT(CONCATENATE($P110,$Q110)),5))&lt;&gt;"",INDEX(コード表!$D$3:$M$53,INT(CONCATENATE($P110,$Q110)),5),""),"")</f>
        <v/>
      </c>
      <c r="BP110" s="867" t="str">
        <f>IF(TRIM($Q110)&lt;&gt;"",IF(TRIM(INDEX(コード表!$D$3:$M$53,INT(CONCATENATE($P110,$Q110)),6))&lt;&gt;"",INDEX(コード表!$D$3:$M$53,INT(CONCATENATE($P110,$Q110)),6),""),"")</f>
        <v/>
      </c>
      <c r="BQ110" s="867" t="str">
        <f>IF(TRIM($Q110)&lt;&gt;"",IF(TRIM(INDEX(コード表!$D$3:$M$53,INT(CONCATENATE($P110,$Q110)),7))&lt;&gt;"",INDEX(コード表!$D$3:$M$53,INT(CONCATENATE($P110,$Q110)),7),""),"")</f>
        <v/>
      </c>
      <c r="BR110" s="867" t="str">
        <f>IF(TRIM($Q110)&lt;&gt;"",IF(TRIM(INDEX(コード表!$D$3:$M$53,INT(CONCATENATE($P110,$Q110)),8))&lt;&gt;"",INDEX(コード表!$D$3:$M$53,INT(CONCATENATE($P110,$Q110)),8),""),"")</f>
        <v/>
      </c>
      <c r="BS110" s="867" t="str">
        <f>IF(TRIM($Q110)&lt;&gt;"",IF(TRIM(INDEX(コード表!$D$3:$M$53,INT(CONCATENATE($P110,$Q110)),9))&lt;&gt;"",INDEX(コード表!$D$3:$M$53,INT(CONCATENATE($P110,$Q110)),9),""),"")</f>
        <v/>
      </c>
      <c r="BT110" s="867" t="str">
        <f>IF(TRIM($Q110)&lt;&gt;"",IF(TRIM(INDEX(コード表!$D$3:$M$53,INT(CONCATENATE($P110,$Q110)),10))&lt;&gt;"",INDEX(コード表!$D$3:$M$53,INT(CONCATENATE($P110,$Q110)),10),""),"")</f>
        <v/>
      </c>
      <c r="BU110" s="837">
        <f>入力1!O208</f>
        <v>0</v>
      </c>
      <c r="BV110" s="869"/>
      <c r="BW110" s="835"/>
      <c r="BX110" s="875"/>
      <c r="BY110" s="837"/>
      <c r="BZ110" s="837"/>
      <c r="CA110" s="837"/>
      <c r="CB110" s="837" t="str">
        <f t="shared" si="2"/>
        <v/>
      </c>
      <c r="CC110" s="926" t="str">
        <f t="shared" si="3"/>
        <v/>
      </c>
      <c r="CD110" s="837" t="e">
        <f>SUBSTITUTE(SUBSTITUTE(VLOOKUP(CB110,コード表!$BO$2:$BP$52,2,FALSE),"（",""),"）","")</f>
        <v>#N/A</v>
      </c>
      <c r="CE110" s="837"/>
      <c r="CF110" s="837"/>
      <c r="CG110" s="837"/>
      <c r="CH110" s="837"/>
      <c r="CI110" s="837"/>
      <c r="CJ110" s="837"/>
      <c r="CK110" s="837"/>
      <c r="CL110" s="837"/>
      <c r="CM110" s="837"/>
      <c r="CN110" s="837"/>
      <c r="CO110" s="837"/>
      <c r="CP110" s="837"/>
      <c r="CQ110" s="837"/>
      <c r="CR110" s="837"/>
      <c r="CS110" s="837"/>
      <c r="CT110" s="837"/>
      <c r="CU110" s="837"/>
      <c r="CV110" s="837"/>
      <c r="CW110" s="837"/>
      <c r="CX110" s="837"/>
      <c r="CY110" s="837"/>
      <c r="CZ110" s="837"/>
      <c r="DA110" s="837"/>
      <c r="DB110" s="837"/>
      <c r="DC110" s="837"/>
      <c r="DD110" s="837"/>
      <c r="DE110" s="837"/>
      <c r="DF110" s="837"/>
      <c r="DG110" s="837"/>
      <c r="DH110" s="837"/>
      <c r="DI110" s="837" t="str">
        <f>IF(入力1!Q148="","",入力1!Q148)</f>
        <v/>
      </c>
      <c r="DJ110" s="837"/>
      <c r="DK110" s="837"/>
      <c r="DL110" s="837"/>
      <c r="DM110" s="837"/>
      <c r="DN110" s="837"/>
      <c r="DO110" s="837"/>
      <c r="DP110" s="837"/>
      <c r="DQ110" s="837"/>
      <c r="DR110" s="837"/>
      <c r="DS110" s="837"/>
      <c r="DT110" s="837"/>
      <c r="DU110" s="837"/>
      <c r="DV110" s="837"/>
      <c r="DW110" s="837"/>
      <c r="DX110" s="837"/>
      <c r="DY110" s="837"/>
      <c r="DZ110" s="837"/>
      <c r="EA110" s="837"/>
      <c r="EB110" s="837"/>
      <c r="EC110" s="837"/>
      <c r="ED110" s="837"/>
      <c r="EE110" s="837"/>
      <c r="EF110" s="837"/>
      <c r="EG110" s="837"/>
      <c r="EH110" s="837"/>
      <c r="EI110" s="837"/>
      <c r="EJ110" s="837"/>
      <c r="EK110" s="837"/>
      <c r="EL110" s="837"/>
      <c r="EM110" s="837"/>
      <c r="EN110" s="837"/>
      <c r="EO110" s="837"/>
      <c r="EP110" s="837"/>
      <c r="EQ110" s="837"/>
      <c r="ER110" s="837"/>
      <c r="ES110" s="837"/>
      <c r="ET110" s="837"/>
      <c r="EU110" s="488"/>
      <c r="EV110" s="488"/>
      <c r="EW110" s="488"/>
      <c r="EX110" s="488"/>
    </row>
    <row r="111" spans="1:154" s="191" customFormat="1" ht="30" customHeight="1">
      <c r="A111" s="189" t="str">
        <f>IF(TRIM(入力1!A210)&lt;&gt;"",入力1!A210,"")</f>
        <v/>
      </c>
      <c r="B111" s="411">
        <f>IF(TRIM(入力1!B210)&lt;&gt;"",入力1!B210,"")</f>
        <v>9</v>
      </c>
      <c r="C111" s="477">
        <v>7</v>
      </c>
      <c r="D111" s="1541" t="str">
        <f>IF(TRIM(入力1!D210)&lt;&gt;"",入力1!D210,"")</f>
        <v/>
      </c>
      <c r="E111" s="1542" t="str">
        <f>IF(TRIM(入力1!E130)&lt;&gt;"",入力1!E130,"")</f>
        <v/>
      </c>
      <c r="F111" s="1542" t="str">
        <f>IF(TRIM(入力1!F130)&lt;&gt;"",入力1!F130,"")</f>
        <v/>
      </c>
      <c r="G111" s="1542" t="str">
        <f>IF(TRIM(入力1!G130)&lt;&gt;"",入力1!G130,"")</f>
        <v/>
      </c>
      <c r="H111" s="1542" t="str">
        <f>IF(TRIM(入力1!H130)&lt;&gt;"",入力1!H130,"")</f>
        <v/>
      </c>
      <c r="I111" s="1542" t="str">
        <f>IF(TRIM(入力1!I130)&lt;&gt;"",入力1!I130,"")</f>
        <v/>
      </c>
      <c r="J111" s="1542" t="str">
        <f>IF(TRIM(入力1!J130)&lt;&gt;"",入力1!J130,"")</f>
        <v/>
      </c>
      <c r="K111" s="1542" t="str">
        <f>IF(TRIM(入力1!S130)&lt;&gt;"",入力1!S130,"")</f>
        <v/>
      </c>
      <c r="L111" s="1543" t="e">
        <f>IF(TRIM(入力1!#REF!)&lt;&gt;"",入力1!#REF!,"")</f>
        <v>#REF!</v>
      </c>
      <c r="M111" s="414" t="str">
        <f>IF(TRIM(入力1!K210)&lt;&gt;"",入力1!K210,"")</f>
        <v/>
      </c>
      <c r="N111" s="420">
        <f>IF(TRIM(入力1!L210)&lt;&gt;"",入力1!L210,"")</f>
        <v>9</v>
      </c>
      <c r="O111" s="417">
        <v>7</v>
      </c>
      <c r="P111" s="228" t="str">
        <f>IF(TRIM(入力1!Q210)&lt;&gt;"",MID(入力1!Q210,1,1),"")</f>
        <v/>
      </c>
      <c r="Q111" s="190" t="str">
        <f>IF(TRIM(入力1!Q210)&lt;&gt;"",MID(入力1!Q210,2,1),"")</f>
        <v/>
      </c>
      <c r="R111" s="232"/>
      <c r="S111" s="232"/>
      <c r="T111" s="232"/>
      <c r="U111" s="232"/>
      <c r="V111" s="232"/>
      <c r="W111" s="232"/>
      <c r="X111" s="232"/>
      <c r="Y111" s="232"/>
      <c r="Z111" s="281"/>
      <c r="AA111" s="1546"/>
      <c r="AB111" s="1547"/>
      <c r="AC111" s="1546"/>
      <c r="AD111" s="1547"/>
      <c r="AE111" s="1546"/>
      <c r="AF111" s="1547"/>
      <c r="AG111" s="1546"/>
      <c r="AH111" s="1547"/>
      <c r="AI111" s="1546"/>
      <c r="AJ111" s="1547"/>
      <c r="AK111" s="386"/>
      <c r="AL111" s="1546"/>
      <c r="AM111" s="1548"/>
      <c r="AN111" s="1546"/>
      <c r="AO111" s="1548"/>
      <c r="AP111" s="1546"/>
      <c r="AQ111" s="1548"/>
      <c r="AR111" s="1546"/>
      <c r="AS111" s="1548"/>
      <c r="AT111" s="1546"/>
      <c r="AU111" s="1548"/>
      <c r="AV111" s="336"/>
      <c r="AW111" s="236"/>
      <c r="AX111" s="236"/>
      <c r="AY111" s="236"/>
      <c r="AZ111" s="1549"/>
      <c r="BA111" s="1550"/>
      <c r="BB111" s="236"/>
      <c r="BC111" s="236"/>
      <c r="BD111" s="440">
        <f>入力1!X210</f>
        <v>0</v>
      </c>
      <c r="BE111" s="236"/>
      <c r="BF111" s="236"/>
      <c r="BG111" s="236"/>
      <c r="BH111" s="497">
        <f>入力2!AT208</f>
        <v>0</v>
      </c>
      <c r="BI111" s="765"/>
      <c r="BJ111" s="874">
        <f>入力1!O210</f>
        <v>0</v>
      </c>
      <c r="BK111" s="867" t="str">
        <f>IF(TRIM($Q111)&lt;&gt;"",IF(TRIM(INDEX(コード表!$D$3:$M$53,INT(CONCATENATE($P111,$Q111)),1))&lt;&gt;"",INDEX(コード表!$D$3:$M$53,INT(CONCATENATE($P111,$Q111)),1),""),"")</f>
        <v/>
      </c>
      <c r="BL111" s="867" t="str">
        <f>IF(TRIM($Q111)&lt;&gt;"",IF(TRIM(INDEX(コード表!$D$3:$M$53,INT(CONCATENATE($P111,$Q111)),2))&lt;&gt;"",INDEX(コード表!$D$3:$M$53,INT(CONCATENATE($P111,$Q111)),2),""),"")</f>
        <v/>
      </c>
      <c r="BM111" s="867" t="str">
        <f>IF(TRIM($Q111)&lt;&gt;"",IF(TRIM(INDEX(コード表!$D$3:$M$53,INT(CONCATENATE($P111,$Q111)),3))&lt;&gt;"",INDEX(コード表!$D$3:$M$53,INT(CONCATENATE($P111,$Q111)),3),""),"")</f>
        <v/>
      </c>
      <c r="BN111" s="867" t="str">
        <f>IF(TRIM($Q111)&lt;&gt;"",IF(TRIM(INDEX(コード表!$D$3:$M$53,INT(CONCATENATE($P111,$Q111)),4))&lt;&gt;"",INDEX(コード表!$D$3:$M$53,INT(CONCATENATE($P111,$Q111)),4),""),"")</f>
        <v/>
      </c>
      <c r="BO111" s="867" t="str">
        <f>IF(TRIM($Q111)&lt;&gt;"",IF(TRIM(INDEX(コード表!$D$3:$M$53,INT(CONCATENATE($P111,$Q111)),5))&lt;&gt;"",INDEX(コード表!$D$3:$M$53,INT(CONCATENATE($P111,$Q111)),5),""),"")</f>
        <v/>
      </c>
      <c r="BP111" s="867" t="str">
        <f>IF(TRIM($Q111)&lt;&gt;"",IF(TRIM(INDEX(コード表!$D$3:$M$53,INT(CONCATENATE($P111,$Q111)),6))&lt;&gt;"",INDEX(コード表!$D$3:$M$53,INT(CONCATENATE($P111,$Q111)),6),""),"")</f>
        <v/>
      </c>
      <c r="BQ111" s="867" t="str">
        <f>IF(TRIM($Q111)&lt;&gt;"",IF(TRIM(INDEX(コード表!$D$3:$M$53,INT(CONCATENATE($P111,$Q111)),7))&lt;&gt;"",INDEX(コード表!$D$3:$M$53,INT(CONCATENATE($P111,$Q111)),7),""),"")</f>
        <v/>
      </c>
      <c r="BR111" s="867" t="str">
        <f>IF(TRIM($Q111)&lt;&gt;"",IF(TRIM(INDEX(コード表!$D$3:$M$53,INT(CONCATENATE($P111,$Q111)),8))&lt;&gt;"",INDEX(コード表!$D$3:$M$53,INT(CONCATENATE($P111,$Q111)),8),""),"")</f>
        <v/>
      </c>
      <c r="BS111" s="867" t="str">
        <f>IF(TRIM($Q111)&lt;&gt;"",IF(TRIM(INDEX(コード表!$D$3:$M$53,INT(CONCATENATE($P111,$Q111)),9))&lt;&gt;"",INDEX(コード表!$D$3:$M$53,INT(CONCATENATE($P111,$Q111)),9),""),"")</f>
        <v/>
      </c>
      <c r="BT111" s="867" t="str">
        <f>IF(TRIM($Q111)&lt;&gt;"",IF(TRIM(INDEX(コード表!$D$3:$M$53,INT(CONCATENATE($P111,$Q111)),10))&lt;&gt;"",INDEX(コード表!$D$3:$M$53,INT(CONCATENATE($P111,$Q111)),10),""),"")</f>
        <v/>
      </c>
      <c r="BU111" s="837">
        <f>入力1!O210</f>
        <v>0</v>
      </c>
      <c r="BV111" s="869"/>
      <c r="BW111" s="835"/>
      <c r="BX111" s="875"/>
      <c r="BY111" s="841"/>
      <c r="BZ111" s="841"/>
      <c r="CA111" s="841"/>
      <c r="CB111" s="837" t="str">
        <f t="shared" si="2"/>
        <v/>
      </c>
      <c r="CC111" s="926" t="str">
        <f t="shared" si="3"/>
        <v/>
      </c>
      <c r="CD111" s="837" t="e">
        <f>SUBSTITUTE(SUBSTITUTE(VLOOKUP(CB111,コード表!$BO$2:$BP$52,2,FALSE),"（",""),"）","")</f>
        <v>#N/A</v>
      </c>
      <c r="CE111" s="841"/>
      <c r="CF111" s="841"/>
      <c r="CG111" s="841"/>
      <c r="CH111" s="841"/>
      <c r="CI111" s="841"/>
      <c r="CJ111" s="841"/>
      <c r="CK111" s="841"/>
      <c r="CL111" s="841"/>
      <c r="CM111" s="841"/>
      <c r="CN111" s="841"/>
      <c r="CO111" s="841"/>
      <c r="CP111" s="841"/>
      <c r="CQ111" s="841"/>
      <c r="CR111" s="841"/>
      <c r="CS111" s="841"/>
      <c r="CT111" s="841"/>
      <c r="CU111" s="841"/>
      <c r="CV111" s="841"/>
      <c r="CW111" s="841"/>
      <c r="CX111" s="841"/>
      <c r="CY111" s="841"/>
      <c r="CZ111" s="841"/>
      <c r="DA111" s="841"/>
      <c r="DB111" s="841"/>
      <c r="DC111" s="841"/>
      <c r="DD111" s="841"/>
      <c r="DE111" s="841"/>
      <c r="DF111" s="841"/>
      <c r="DG111" s="841"/>
      <c r="DH111" s="841"/>
      <c r="DI111" s="837" t="str">
        <f>IF(入力1!Q150="","",入力1!Q150)</f>
        <v/>
      </c>
      <c r="DJ111" s="841"/>
      <c r="DK111" s="841"/>
      <c r="DL111" s="841"/>
      <c r="DM111" s="841"/>
      <c r="DN111" s="841"/>
      <c r="DO111" s="841"/>
      <c r="DP111" s="841"/>
      <c r="DQ111" s="841"/>
      <c r="DR111" s="841"/>
      <c r="DS111" s="841"/>
      <c r="DT111" s="841"/>
      <c r="DU111" s="841"/>
      <c r="DV111" s="841"/>
      <c r="DW111" s="841"/>
      <c r="DX111" s="841"/>
      <c r="DY111" s="841"/>
      <c r="DZ111" s="841"/>
      <c r="EA111" s="841"/>
      <c r="EB111" s="841"/>
      <c r="EC111" s="841"/>
      <c r="ED111" s="841"/>
      <c r="EE111" s="841"/>
      <c r="EF111" s="841"/>
      <c r="EG111" s="841"/>
      <c r="EH111" s="841"/>
      <c r="EI111" s="841"/>
      <c r="EJ111" s="841"/>
      <c r="EK111" s="841"/>
      <c r="EL111" s="841"/>
      <c r="EM111" s="841"/>
      <c r="EN111" s="841"/>
      <c r="EO111" s="841"/>
      <c r="EP111" s="841"/>
      <c r="EQ111" s="841"/>
      <c r="ER111" s="841"/>
      <c r="ES111" s="841"/>
      <c r="ET111" s="841"/>
      <c r="EU111" s="823"/>
      <c r="EV111" s="823"/>
      <c r="EW111" s="823"/>
      <c r="EX111" s="823"/>
    </row>
    <row r="112" spans="1:154" s="19" customFormat="1" ht="30" customHeight="1">
      <c r="A112" s="189" t="str">
        <f>IF(TRIM(入力1!A212)&lt;&gt;"",入力1!A212,"")</f>
        <v/>
      </c>
      <c r="B112" s="411">
        <f>IF(TRIM(入力1!B212)&lt;&gt;"",入力1!B212,"")</f>
        <v>9</v>
      </c>
      <c r="C112" s="477">
        <v>8</v>
      </c>
      <c r="D112" s="1541" t="str">
        <f>IF(TRIM(入力1!D212)&lt;&gt;"",入力1!D212,"")</f>
        <v/>
      </c>
      <c r="E112" s="1542" t="str">
        <f>IF(TRIM(入力1!E132)&lt;&gt;"",入力1!E132,"")</f>
        <v/>
      </c>
      <c r="F112" s="1542" t="str">
        <f>IF(TRIM(入力1!F132)&lt;&gt;"",入力1!F132,"")</f>
        <v/>
      </c>
      <c r="G112" s="1542" t="str">
        <f>IF(TRIM(入力1!G132)&lt;&gt;"",入力1!G132,"")</f>
        <v/>
      </c>
      <c r="H112" s="1542" t="str">
        <f>IF(TRIM(入力1!H132)&lt;&gt;"",入力1!H132,"")</f>
        <v/>
      </c>
      <c r="I112" s="1542" t="str">
        <f>IF(TRIM(入力1!I132)&lt;&gt;"",入力1!I132,"")</f>
        <v/>
      </c>
      <c r="J112" s="1542" t="str">
        <f>IF(TRIM(入力1!J132)&lt;&gt;"",入力1!J132,"")</f>
        <v/>
      </c>
      <c r="K112" s="1542" t="str">
        <f>IF(TRIM(入力1!S132)&lt;&gt;"",入力1!S132,"")</f>
        <v/>
      </c>
      <c r="L112" s="1543" t="e">
        <f>IF(TRIM(入力1!#REF!)&lt;&gt;"",入力1!#REF!,"")</f>
        <v>#REF!</v>
      </c>
      <c r="M112" s="414" t="str">
        <f>IF(TRIM(入力1!K212)&lt;&gt;"",入力1!K212,"")</f>
        <v/>
      </c>
      <c r="N112" s="420">
        <f>IF(TRIM(入力1!L212)&lt;&gt;"",入力1!L212,"")</f>
        <v>9</v>
      </c>
      <c r="O112" s="417">
        <v>8</v>
      </c>
      <c r="P112" s="228" t="str">
        <f>IF(TRIM(入力1!Q212)&lt;&gt;"",MID(入力1!Q212,1,1),"")</f>
        <v/>
      </c>
      <c r="Q112" s="190" t="str">
        <f>IF(TRIM(入力1!Q212)&lt;&gt;"",MID(入力1!Q212,2,1),"")</f>
        <v/>
      </c>
      <c r="R112" s="232"/>
      <c r="S112" s="232"/>
      <c r="T112" s="232"/>
      <c r="U112" s="232"/>
      <c r="V112" s="232"/>
      <c r="W112" s="232"/>
      <c r="X112" s="232"/>
      <c r="Y112" s="232"/>
      <c r="Z112" s="281"/>
      <c r="AA112" s="1546"/>
      <c r="AB112" s="1547"/>
      <c r="AC112" s="1546"/>
      <c r="AD112" s="1547"/>
      <c r="AE112" s="1546"/>
      <c r="AF112" s="1547"/>
      <c r="AG112" s="1546"/>
      <c r="AH112" s="1547"/>
      <c r="AI112" s="1546"/>
      <c r="AJ112" s="1547"/>
      <c r="AK112" s="386"/>
      <c r="AL112" s="1546"/>
      <c r="AM112" s="1548"/>
      <c r="AN112" s="1546"/>
      <c r="AO112" s="1548"/>
      <c r="AP112" s="1546"/>
      <c r="AQ112" s="1548"/>
      <c r="AR112" s="1546"/>
      <c r="AS112" s="1548"/>
      <c r="AT112" s="1546"/>
      <c r="AU112" s="1548"/>
      <c r="AV112" s="336"/>
      <c r="AW112" s="236"/>
      <c r="AX112" s="236"/>
      <c r="AY112" s="236"/>
      <c r="AZ112" s="1549"/>
      <c r="BA112" s="1550"/>
      <c r="BB112" s="236"/>
      <c r="BC112" s="236"/>
      <c r="BD112" s="440">
        <f>入力1!X212</f>
        <v>0</v>
      </c>
      <c r="BE112" s="236"/>
      <c r="BF112" s="236"/>
      <c r="BG112" s="236"/>
      <c r="BH112" s="497">
        <f>入力2!AT210</f>
        <v>0</v>
      </c>
      <c r="BI112" s="765"/>
      <c r="BJ112" s="874">
        <f>入力1!O212</f>
        <v>0</v>
      </c>
      <c r="BK112" s="867" t="str">
        <f>IF(TRIM($Q112)&lt;&gt;"",IF(TRIM(INDEX(コード表!$D$3:$M$53,INT(CONCATENATE($P112,$Q112)),1))&lt;&gt;"",INDEX(コード表!$D$3:$M$53,INT(CONCATENATE($P112,$Q112)),1),""),"")</f>
        <v/>
      </c>
      <c r="BL112" s="867" t="str">
        <f>IF(TRIM($Q112)&lt;&gt;"",IF(TRIM(INDEX(コード表!$D$3:$M$53,INT(CONCATENATE($P112,$Q112)),2))&lt;&gt;"",INDEX(コード表!$D$3:$M$53,INT(CONCATENATE($P112,$Q112)),2),""),"")</f>
        <v/>
      </c>
      <c r="BM112" s="867" t="str">
        <f>IF(TRIM($Q112)&lt;&gt;"",IF(TRIM(INDEX(コード表!$D$3:$M$53,INT(CONCATENATE($P112,$Q112)),3))&lt;&gt;"",INDEX(コード表!$D$3:$M$53,INT(CONCATENATE($P112,$Q112)),3),""),"")</f>
        <v/>
      </c>
      <c r="BN112" s="867" t="str">
        <f>IF(TRIM($Q112)&lt;&gt;"",IF(TRIM(INDEX(コード表!$D$3:$M$53,INT(CONCATENATE($P112,$Q112)),4))&lt;&gt;"",INDEX(コード表!$D$3:$M$53,INT(CONCATENATE($P112,$Q112)),4),""),"")</f>
        <v/>
      </c>
      <c r="BO112" s="867" t="str">
        <f>IF(TRIM($Q112)&lt;&gt;"",IF(TRIM(INDEX(コード表!$D$3:$M$53,INT(CONCATENATE($P112,$Q112)),5))&lt;&gt;"",INDEX(コード表!$D$3:$M$53,INT(CONCATENATE($P112,$Q112)),5),""),"")</f>
        <v/>
      </c>
      <c r="BP112" s="867" t="str">
        <f>IF(TRIM($Q112)&lt;&gt;"",IF(TRIM(INDEX(コード表!$D$3:$M$53,INT(CONCATENATE($P112,$Q112)),6))&lt;&gt;"",INDEX(コード表!$D$3:$M$53,INT(CONCATENATE($P112,$Q112)),6),""),"")</f>
        <v/>
      </c>
      <c r="BQ112" s="867" t="str">
        <f>IF(TRIM($Q112)&lt;&gt;"",IF(TRIM(INDEX(コード表!$D$3:$M$53,INT(CONCATENATE($P112,$Q112)),7))&lt;&gt;"",INDEX(コード表!$D$3:$M$53,INT(CONCATENATE($P112,$Q112)),7),""),"")</f>
        <v/>
      </c>
      <c r="BR112" s="867" t="str">
        <f>IF(TRIM($Q112)&lt;&gt;"",IF(TRIM(INDEX(コード表!$D$3:$M$53,INT(CONCATENATE($P112,$Q112)),8))&lt;&gt;"",INDEX(コード表!$D$3:$M$53,INT(CONCATENATE($P112,$Q112)),8),""),"")</f>
        <v/>
      </c>
      <c r="BS112" s="867" t="str">
        <f>IF(TRIM($Q112)&lt;&gt;"",IF(TRIM(INDEX(コード表!$D$3:$M$53,INT(CONCATENATE($P112,$Q112)),9))&lt;&gt;"",INDEX(コード表!$D$3:$M$53,INT(CONCATENATE($P112,$Q112)),9),""),"")</f>
        <v/>
      </c>
      <c r="BT112" s="867" t="str">
        <f>IF(TRIM($Q112)&lt;&gt;"",IF(TRIM(INDEX(コード表!$D$3:$M$53,INT(CONCATENATE($P112,$Q112)),10))&lt;&gt;"",INDEX(コード表!$D$3:$M$53,INT(CONCATENATE($P112,$Q112)),10),""),"")</f>
        <v/>
      </c>
      <c r="BU112" s="837">
        <f>入力1!O212</f>
        <v>0</v>
      </c>
      <c r="BV112" s="869"/>
      <c r="BW112" s="835"/>
      <c r="BX112" s="875"/>
      <c r="BY112" s="837"/>
      <c r="BZ112" s="837"/>
      <c r="CA112" s="837"/>
      <c r="CB112" s="837" t="str">
        <f t="shared" si="2"/>
        <v/>
      </c>
      <c r="CC112" s="926" t="str">
        <f t="shared" si="3"/>
        <v/>
      </c>
      <c r="CD112" s="837" t="e">
        <f>SUBSTITUTE(SUBSTITUTE(VLOOKUP(CB112,コード表!$BO$2:$BP$52,2,FALSE),"（",""),"）","")</f>
        <v>#N/A</v>
      </c>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37"/>
      <c r="DC112" s="837"/>
      <c r="DD112" s="837"/>
      <c r="DE112" s="837"/>
      <c r="DF112" s="837"/>
      <c r="DG112" s="837"/>
      <c r="DH112" s="837"/>
      <c r="DI112" s="837" t="str">
        <f>IF(入力1!Q152="","",入力1!Q152)</f>
        <v/>
      </c>
      <c r="DJ112" s="837"/>
      <c r="DK112" s="837"/>
      <c r="DL112" s="837"/>
      <c r="DM112" s="837"/>
      <c r="DN112" s="837"/>
      <c r="DO112" s="837"/>
      <c r="DP112" s="837"/>
      <c r="DQ112" s="837"/>
      <c r="DR112" s="837"/>
      <c r="DS112" s="837"/>
      <c r="DT112" s="837"/>
      <c r="DU112" s="837"/>
      <c r="DV112" s="837"/>
      <c r="DW112" s="837"/>
      <c r="DX112" s="837"/>
      <c r="DY112" s="837"/>
      <c r="DZ112" s="837"/>
      <c r="EA112" s="837"/>
      <c r="EB112" s="837"/>
      <c r="EC112" s="837"/>
      <c r="ED112" s="837"/>
      <c r="EE112" s="837"/>
      <c r="EF112" s="837"/>
      <c r="EG112" s="837"/>
      <c r="EH112" s="837"/>
      <c r="EI112" s="837"/>
      <c r="EJ112" s="837"/>
      <c r="EK112" s="837"/>
      <c r="EL112" s="837"/>
      <c r="EM112" s="837"/>
      <c r="EN112" s="837"/>
      <c r="EO112" s="837"/>
      <c r="EP112" s="837"/>
      <c r="EQ112" s="837"/>
      <c r="ER112" s="837"/>
      <c r="ES112" s="837"/>
      <c r="ET112" s="837"/>
      <c r="EU112" s="488"/>
      <c r="EV112" s="488"/>
      <c r="EW112" s="488"/>
      <c r="EX112" s="488"/>
    </row>
    <row r="113" spans="1:154" s="19" customFormat="1" ht="30" customHeight="1">
      <c r="A113" s="189" t="str">
        <f>IF(TRIM(入力1!A214)&lt;&gt;"",入力1!A214,"")</f>
        <v/>
      </c>
      <c r="B113" s="411">
        <f>IF(TRIM(入力1!B214)&lt;&gt;"",入力1!B214,"")</f>
        <v>9</v>
      </c>
      <c r="C113" s="222">
        <v>9</v>
      </c>
      <c r="D113" s="1541" t="str">
        <f>IF(TRIM(入力1!D214)&lt;&gt;"",入力1!D214,"")</f>
        <v/>
      </c>
      <c r="E113" s="1542" t="str">
        <f>IF(TRIM(入力1!E134)&lt;&gt;"",入力1!E134,"")</f>
        <v/>
      </c>
      <c r="F113" s="1542" t="str">
        <f>IF(TRIM(入力1!F134)&lt;&gt;"",入力1!F134,"")</f>
        <v/>
      </c>
      <c r="G113" s="1542" t="str">
        <f>IF(TRIM(入力1!G134)&lt;&gt;"",入力1!G134,"")</f>
        <v/>
      </c>
      <c r="H113" s="1542" t="str">
        <f>IF(TRIM(入力1!H134)&lt;&gt;"",入力1!H134,"")</f>
        <v/>
      </c>
      <c r="I113" s="1542" t="str">
        <f>IF(TRIM(入力1!I134)&lt;&gt;"",入力1!I134,"")</f>
        <v/>
      </c>
      <c r="J113" s="1542" t="str">
        <f>IF(TRIM(入力1!J134)&lt;&gt;"",入力1!J134,"")</f>
        <v/>
      </c>
      <c r="K113" s="1542" t="str">
        <f>IF(TRIM(入力1!S134)&lt;&gt;"",入力1!S134,"")</f>
        <v/>
      </c>
      <c r="L113" s="1543" t="e">
        <f>IF(TRIM(入力1!#REF!)&lt;&gt;"",入力1!#REF!,"")</f>
        <v>#REF!</v>
      </c>
      <c r="M113" s="414" t="str">
        <f>IF(TRIM(入力1!K214)&lt;&gt;"",入力1!K214,"")</f>
        <v/>
      </c>
      <c r="N113" s="420">
        <f>IF(TRIM(入力1!L214)&lt;&gt;"",入力1!L214,"")</f>
        <v>9</v>
      </c>
      <c r="O113" s="417">
        <v>9</v>
      </c>
      <c r="P113" s="228" t="str">
        <f>IF(TRIM(入力1!Q214)&lt;&gt;"",MID(入力1!Q214,1,1),"")</f>
        <v/>
      </c>
      <c r="Q113" s="190" t="str">
        <f>IF(TRIM(入力1!Q214)&lt;&gt;"",MID(入力1!Q214,2,1),"")</f>
        <v/>
      </c>
      <c r="R113" s="232"/>
      <c r="S113" s="232"/>
      <c r="T113" s="232"/>
      <c r="U113" s="232"/>
      <c r="V113" s="232"/>
      <c r="W113" s="232"/>
      <c r="X113" s="232"/>
      <c r="Y113" s="232"/>
      <c r="Z113" s="281"/>
      <c r="AA113" s="1546"/>
      <c r="AB113" s="1547"/>
      <c r="AC113" s="1546"/>
      <c r="AD113" s="1547"/>
      <c r="AE113" s="1546"/>
      <c r="AF113" s="1547"/>
      <c r="AG113" s="1546"/>
      <c r="AH113" s="1547"/>
      <c r="AI113" s="1546"/>
      <c r="AJ113" s="1547"/>
      <c r="AK113" s="386"/>
      <c r="AL113" s="1546"/>
      <c r="AM113" s="1548"/>
      <c r="AN113" s="1546"/>
      <c r="AO113" s="1548"/>
      <c r="AP113" s="1546"/>
      <c r="AQ113" s="1548"/>
      <c r="AR113" s="1546"/>
      <c r="AS113" s="1548"/>
      <c r="AT113" s="1546"/>
      <c r="AU113" s="1548"/>
      <c r="AV113" s="336"/>
      <c r="AW113" s="236"/>
      <c r="AX113" s="236"/>
      <c r="AY113" s="236"/>
      <c r="AZ113" s="1549"/>
      <c r="BA113" s="1550"/>
      <c r="BB113" s="236"/>
      <c r="BC113" s="236"/>
      <c r="BD113" s="440">
        <f>入力1!X214</f>
        <v>0</v>
      </c>
      <c r="BE113" s="236"/>
      <c r="BF113" s="236"/>
      <c r="BG113" s="236"/>
      <c r="BH113" s="497">
        <f>入力2!AT212</f>
        <v>0</v>
      </c>
      <c r="BI113" s="765"/>
      <c r="BJ113" s="874">
        <f>入力1!O214</f>
        <v>0</v>
      </c>
      <c r="BK113" s="867" t="str">
        <f>IF(TRIM($Q113)&lt;&gt;"",IF(TRIM(INDEX(コード表!$D$3:$M$53,INT(CONCATENATE($P113,$Q113)),1))&lt;&gt;"",INDEX(コード表!$D$3:$M$53,INT(CONCATENATE($P113,$Q113)),1),""),"")</f>
        <v/>
      </c>
      <c r="BL113" s="867" t="str">
        <f>IF(TRIM($Q113)&lt;&gt;"",IF(TRIM(INDEX(コード表!$D$3:$M$53,INT(CONCATENATE($P113,$Q113)),2))&lt;&gt;"",INDEX(コード表!$D$3:$M$53,INT(CONCATENATE($P113,$Q113)),2),""),"")</f>
        <v/>
      </c>
      <c r="BM113" s="867" t="str">
        <f>IF(TRIM($Q113)&lt;&gt;"",IF(TRIM(INDEX(コード表!$D$3:$M$53,INT(CONCATENATE($P113,$Q113)),3))&lt;&gt;"",INDEX(コード表!$D$3:$M$53,INT(CONCATENATE($P113,$Q113)),3),""),"")</f>
        <v/>
      </c>
      <c r="BN113" s="867" t="str">
        <f>IF(TRIM($Q113)&lt;&gt;"",IF(TRIM(INDEX(コード表!$D$3:$M$53,INT(CONCATENATE($P113,$Q113)),4))&lt;&gt;"",INDEX(コード表!$D$3:$M$53,INT(CONCATENATE($P113,$Q113)),4),""),"")</f>
        <v/>
      </c>
      <c r="BO113" s="867" t="str">
        <f>IF(TRIM($Q113)&lt;&gt;"",IF(TRIM(INDEX(コード表!$D$3:$M$53,INT(CONCATENATE($P113,$Q113)),5))&lt;&gt;"",INDEX(コード表!$D$3:$M$53,INT(CONCATENATE($P113,$Q113)),5),""),"")</f>
        <v/>
      </c>
      <c r="BP113" s="867" t="str">
        <f>IF(TRIM($Q113)&lt;&gt;"",IF(TRIM(INDEX(コード表!$D$3:$M$53,INT(CONCATENATE($P113,$Q113)),6))&lt;&gt;"",INDEX(コード表!$D$3:$M$53,INT(CONCATENATE($P113,$Q113)),6),""),"")</f>
        <v/>
      </c>
      <c r="BQ113" s="867" t="str">
        <f>IF(TRIM($Q113)&lt;&gt;"",IF(TRIM(INDEX(コード表!$D$3:$M$53,INT(CONCATENATE($P113,$Q113)),7))&lt;&gt;"",INDEX(コード表!$D$3:$M$53,INT(CONCATENATE($P113,$Q113)),7),""),"")</f>
        <v/>
      </c>
      <c r="BR113" s="867" t="str">
        <f>IF(TRIM($Q113)&lt;&gt;"",IF(TRIM(INDEX(コード表!$D$3:$M$53,INT(CONCATENATE($P113,$Q113)),8))&lt;&gt;"",INDEX(コード表!$D$3:$M$53,INT(CONCATENATE($P113,$Q113)),8),""),"")</f>
        <v/>
      </c>
      <c r="BS113" s="867" t="str">
        <f>IF(TRIM($Q113)&lt;&gt;"",IF(TRIM(INDEX(コード表!$D$3:$M$53,INT(CONCATENATE($P113,$Q113)),9))&lt;&gt;"",INDEX(コード表!$D$3:$M$53,INT(CONCATENATE($P113,$Q113)),9),""),"")</f>
        <v/>
      </c>
      <c r="BT113" s="867" t="str">
        <f>IF(TRIM($Q113)&lt;&gt;"",IF(TRIM(INDEX(コード表!$D$3:$M$53,INT(CONCATENATE($P113,$Q113)),10))&lt;&gt;"",INDEX(コード表!$D$3:$M$53,INT(CONCATENATE($P113,$Q113)),10),""),"")</f>
        <v/>
      </c>
      <c r="BU113" s="837">
        <f>入力1!O214</f>
        <v>0</v>
      </c>
      <c r="BV113" s="869"/>
      <c r="BW113" s="835"/>
      <c r="BX113" s="875"/>
      <c r="BY113" s="837"/>
      <c r="BZ113" s="837"/>
      <c r="CA113" s="837"/>
      <c r="CB113" s="837" t="str">
        <f t="shared" si="2"/>
        <v/>
      </c>
      <c r="CC113" s="926" t="str">
        <f t="shared" si="3"/>
        <v/>
      </c>
      <c r="CD113" s="837" t="e">
        <f>SUBSTITUTE(SUBSTITUTE(VLOOKUP(CB113,コード表!$BO$2:$BP$52,2,FALSE),"（",""),"）","")</f>
        <v>#N/A</v>
      </c>
      <c r="CE113" s="837"/>
      <c r="CF113" s="837"/>
      <c r="CG113" s="837"/>
      <c r="CH113" s="837"/>
      <c r="CI113" s="837"/>
      <c r="CJ113" s="837"/>
      <c r="CK113" s="837"/>
      <c r="CL113" s="837"/>
      <c r="CM113" s="837"/>
      <c r="CN113" s="837"/>
      <c r="CO113" s="837"/>
      <c r="CP113" s="837"/>
      <c r="CQ113" s="837"/>
      <c r="CR113" s="837"/>
      <c r="CS113" s="837"/>
      <c r="CT113" s="837"/>
      <c r="CU113" s="837"/>
      <c r="CV113" s="837"/>
      <c r="CW113" s="837"/>
      <c r="CX113" s="837"/>
      <c r="CY113" s="837"/>
      <c r="CZ113" s="837"/>
      <c r="DA113" s="837"/>
      <c r="DB113" s="837"/>
      <c r="DC113" s="837"/>
      <c r="DD113" s="837"/>
      <c r="DE113" s="837"/>
      <c r="DF113" s="837"/>
      <c r="DG113" s="837"/>
      <c r="DH113" s="837"/>
      <c r="DI113" s="837" t="str">
        <f>IF(入力1!Q154="","",入力1!Q154)</f>
        <v/>
      </c>
      <c r="DJ113" s="837"/>
      <c r="DK113" s="837"/>
      <c r="DL113" s="837"/>
      <c r="DM113" s="837"/>
      <c r="DN113" s="837"/>
      <c r="DO113" s="837"/>
      <c r="DP113" s="837"/>
      <c r="DQ113" s="837"/>
      <c r="DR113" s="837"/>
      <c r="DS113" s="837"/>
      <c r="DT113" s="837"/>
      <c r="DU113" s="837"/>
      <c r="DV113" s="837"/>
      <c r="DW113" s="837"/>
      <c r="DX113" s="837"/>
      <c r="DY113" s="837"/>
      <c r="DZ113" s="837"/>
      <c r="EA113" s="837"/>
      <c r="EB113" s="837"/>
      <c r="EC113" s="837"/>
      <c r="ED113" s="837"/>
      <c r="EE113" s="837"/>
      <c r="EF113" s="837"/>
      <c r="EG113" s="837"/>
      <c r="EH113" s="837"/>
      <c r="EI113" s="837"/>
      <c r="EJ113" s="837"/>
      <c r="EK113" s="837"/>
      <c r="EL113" s="837"/>
      <c r="EM113" s="837"/>
      <c r="EN113" s="837"/>
      <c r="EO113" s="837"/>
      <c r="EP113" s="837"/>
      <c r="EQ113" s="837"/>
      <c r="ER113" s="837"/>
      <c r="ES113" s="837"/>
      <c r="ET113" s="837"/>
      <c r="EU113" s="488"/>
      <c r="EV113" s="488"/>
      <c r="EW113" s="488"/>
      <c r="EX113" s="488"/>
    </row>
    <row r="114" spans="1:154" s="191" customFormat="1" ht="30" customHeight="1" thickBot="1">
      <c r="A114" s="193">
        <f>IF(TRIM(入力1!A216)&lt;&gt;"",入力1!A216,"")</f>
        <v>1</v>
      </c>
      <c r="B114" s="413">
        <f>IF(TRIM(入力1!B216)&lt;&gt;"",入力1!B216,"")</f>
        <v>0</v>
      </c>
      <c r="C114" s="223">
        <v>0</v>
      </c>
      <c r="D114" s="1597" t="str">
        <f>IF(TRIM(入力1!D216)&lt;&gt;"",入力1!D216,"")</f>
        <v/>
      </c>
      <c r="E114" s="1598" t="str">
        <f>IF(TRIM(入力1!E136)&lt;&gt;"",入力1!E136,"")</f>
        <v/>
      </c>
      <c r="F114" s="1598" t="str">
        <f>IF(TRIM(入力1!F136)&lt;&gt;"",入力1!F136,"")</f>
        <v/>
      </c>
      <c r="G114" s="1598" t="str">
        <f>IF(TRIM(入力1!G136)&lt;&gt;"",入力1!G136,"")</f>
        <v/>
      </c>
      <c r="H114" s="1598" t="str">
        <f>IF(TRIM(入力1!H136)&lt;&gt;"",入力1!H136,"")</f>
        <v/>
      </c>
      <c r="I114" s="1598" t="str">
        <f>IF(TRIM(入力1!I136)&lt;&gt;"",入力1!I136,"")</f>
        <v/>
      </c>
      <c r="J114" s="1598" t="str">
        <f>IF(TRIM(入力1!J136)&lt;&gt;"",入力1!J136,"")</f>
        <v/>
      </c>
      <c r="K114" s="1598" t="str">
        <f>IF(TRIM(入力1!S136)&lt;&gt;"",入力1!S136,"")</f>
        <v/>
      </c>
      <c r="L114" s="1599" t="e">
        <f>IF(TRIM(入力1!#REF!)&lt;&gt;"",入力1!#REF!,"")</f>
        <v>#REF!</v>
      </c>
      <c r="M114" s="415">
        <f>IF(TRIM(入力1!K216)&lt;&gt;"",入力1!K216,"")</f>
        <v>1</v>
      </c>
      <c r="N114" s="421">
        <f>IF(TRIM(入力1!L216)&lt;&gt;"",入力1!L216,"")</f>
        <v>0</v>
      </c>
      <c r="O114" s="418">
        <v>0</v>
      </c>
      <c r="P114" s="231" t="str">
        <f>IF(TRIM(入力1!Q216)&lt;&gt;"",MID(入力1!Q216,1,1),"")</f>
        <v/>
      </c>
      <c r="Q114" s="194" t="str">
        <f>IF(TRIM(入力1!Q216)&lt;&gt;"",MID(入力1!Q216,2,1),"")</f>
        <v/>
      </c>
      <c r="R114" s="232"/>
      <c r="S114" s="234"/>
      <c r="T114" s="234"/>
      <c r="U114" s="234"/>
      <c r="V114" s="234"/>
      <c r="W114" s="234"/>
      <c r="X114" s="234"/>
      <c r="Y114" s="234"/>
      <c r="Z114" s="283"/>
      <c r="AA114" s="1546"/>
      <c r="AB114" s="1547"/>
      <c r="AC114" s="1594"/>
      <c r="AD114" s="1596"/>
      <c r="AE114" s="1594"/>
      <c r="AF114" s="1596"/>
      <c r="AG114" s="1594"/>
      <c r="AH114" s="1596"/>
      <c r="AI114" s="1594"/>
      <c r="AJ114" s="1596"/>
      <c r="AK114" s="385"/>
      <c r="AL114" s="1594"/>
      <c r="AM114" s="1595"/>
      <c r="AN114" s="1546"/>
      <c r="AO114" s="1548"/>
      <c r="AP114" s="1594"/>
      <c r="AQ114" s="1595"/>
      <c r="AR114" s="1594"/>
      <c r="AS114" s="1595"/>
      <c r="AT114" s="1600"/>
      <c r="AU114" s="1602"/>
      <c r="AV114" s="337"/>
      <c r="AW114" s="235"/>
      <c r="AX114" s="236"/>
      <c r="AY114" s="236"/>
      <c r="AZ114" s="1605"/>
      <c r="BA114" s="1606"/>
      <c r="BB114" s="390"/>
      <c r="BC114" s="390"/>
      <c r="BD114" s="441">
        <f>入力1!X216</f>
        <v>0</v>
      </c>
      <c r="BE114" s="390"/>
      <c r="BF114" s="390"/>
      <c r="BG114" s="390"/>
      <c r="BH114" s="497">
        <f>入力2!AT214</f>
        <v>0</v>
      </c>
      <c r="BI114" s="767"/>
      <c r="BJ114" s="874">
        <f>入力1!O216</f>
        <v>0</v>
      </c>
      <c r="BK114" s="867" t="str">
        <f>IF(TRIM($Q114)&lt;&gt;"",IF(TRIM(INDEX(コード表!$D$3:$M$53,INT(CONCATENATE($P114,$Q114)),1))&lt;&gt;"",INDEX(コード表!$D$3:$M$53,INT(CONCATENATE($P114,$Q114)),1),""),"")</f>
        <v/>
      </c>
      <c r="BL114" s="867" t="str">
        <f>IF(TRIM($Q114)&lt;&gt;"",IF(TRIM(INDEX(コード表!$D$3:$M$53,INT(CONCATENATE($P114,$Q114)),2))&lt;&gt;"",INDEX(コード表!$D$3:$M$53,INT(CONCATENATE($P114,$Q114)),2),""),"")</f>
        <v/>
      </c>
      <c r="BM114" s="867" t="str">
        <f>IF(TRIM($Q114)&lt;&gt;"",IF(TRIM(INDEX(コード表!$D$3:$M$53,INT(CONCATENATE($P114,$Q114)),3))&lt;&gt;"",INDEX(コード表!$D$3:$M$53,INT(CONCATENATE($P114,$Q114)),3),""),"")</f>
        <v/>
      </c>
      <c r="BN114" s="867" t="str">
        <f>IF(TRIM($Q114)&lt;&gt;"",IF(TRIM(INDEX(コード表!$D$3:$M$53,INT(CONCATENATE($P114,$Q114)),4))&lt;&gt;"",INDEX(コード表!$D$3:$M$53,INT(CONCATENATE($P114,$Q114)),4),""),"")</f>
        <v/>
      </c>
      <c r="BO114" s="867" t="str">
        <f>IF(TRIM($Q114)&lt;&gt;"",IF(TRIM(INDEX(コード表!$D$3:$M$53,INT(CONCATENATE($P114,$Q114)),5))&lt;&gt;"",INDEX(コード表!$D$3:$M$53,INT(CONCATENATE($P114,$Q114)),5),""),"")</f>
        <v/>
      </c>
      <c r="BP114" s="867" t="str">
        <f>IF(TRIM($Q114)&lt;&gt;"",IF(TRIM(INDEX(コード表!$D$3:$M$53,INT(CONCATENATE($P114,$Q114)),6))&lt;&gt;"",INDEX(コード表!$D$3:$M$53,INT(CONCATENATE($P114,$Q114)),6),""),"")</f>
        <v/>
      </c>
      <c r="BQ114" s="867" t="str">
        <f>IF(TRIM($Q114)&lt;&gt;"",IF(TRIM(INDEX(コード表!$D$3:$M$53,INT(CONCATENATE($P114,$Q114)),7))&lt;&gt;"",INDEX(コード表!$D$3:$M$53,INT(CONCATENATE($P114,$Q114)),7),""),"")</f>
        <v/>
      </c>
      <c r="BR114" s="867" t="str">
        <f>IF(TRIM($Q114)&lt;&gt;"",IF(TRIM(INDEX(コード表!$D$3:$M$53,INT(CONCATENATE($P114,$Q114)),8))&lt;&gt;"",INDEX(コード表!$D$3:$M$53,INT(CONCATENATE($P114,$Q114)),8),""),"")</f>
        <v/>
      </c>
      <c r="BS114" s="867" t="str">
        <f>IF(TRIM($Q114)&lt;&gt;"",IF(TRIM(INDEX(コード表!$D$3:$M$53,INT(CONCATENATE($P114,$Q114)),9))&lt;&gt;"",INDEX(コード表!$D$3:$M$53,INT(CONCATENATE($P114,$Q114)),9),""),"")</f>
        <v/>
      </c>
      <c r="BT114" s="867" t="str">
        <f>IF(TRIM($Q114)&lt;&gt;"",IF(TRIM(INDEX(コード表!$D$3:$M$53,INT(CONCATENATE($P114,$Q114)),10))&lt;&gt;"",INDEX(コード表!$D$3:$M$53,INT(CONCATENATE($P114,$Q114)),10),""),"")</f>
        <v/>
      </c>
      <c r="BU114" s="837">
        <f>入力1!O216</f>
        <v>0</v>
      </c>
      <c r="BV114" s="869"/>
      <c r="BW114" s="835"/>
      <c r="BX114" s="875"/>
      <c r="BY114" s="841"/>
      <c r="BZ114" s="841"/>
      <c r="CA114" s="841"/>
      <c r="CB114" s="837" t="str">
        <f t="shared" si="2"/>
        <v/>
      </c>
      <c r="CC114" s="926" t="str">
        <f t="shared" si="3"/>
        <v/>
      </c>
      <c r="CD114" s="837" t="e">
        <f>SUBSTITUTE(SUBSTITUTE(VLOOKUP(CB114,コード表!$BO$2:$BP$52,2,FALSE),"（",""),"）","")</f>
        <v>#N/A</v>
      </c>
      <c r="CE114" s="841"/>
      <c r="CF114" s="841"/>
      <c r="CG114" s="841"/>
      <c r="CH114" s="841"/>
      <c r="CI114" s="841"/>
      <c r="CJ114" s="841"/>
      <c r="CK114" s="841"/>
      <c r="CL114" s="841"/>
      <c r="CM114" s="841"/>
      <c r="CN114" s="841"/>
      <c r="CO114" s="841"/>
      <c r="CP114" s="841"/>
      <c r="CQ114" s="841"/>
      <c r="CR114" s="841"/>
      <c r="CS114" s="841"/>
      <c r="CT114" s="841"/>
      <c r="CU114" s="841"/>
      <c r="CV114" s="841"/>
      <c r="CW114" s="841"/>
      <c r="CX114" s="841"/>
      <c r="CY114" s="841"/>
      <c r="CZ114" s="841"/>
      <c r="DA114" s="841"/>
      <c r="DB114" s="841"/>
      <c r="DC114" s="841"/>
      <c r="DD114" s="841"/>
      <c r="DE114" s="841"/>
      <c r="DF114" s="841"/>
      <c r="DG114" s="841"/>
      <c r="DH114" s="841"/>
      <c r="DI114" s="837" t="str">
        <f>IF(入力1!Q156="","",入力1!Q156)</f>
        <v/>
      </c>
      <c r="DJ114" s="841"/>
      <c r="DK114" s="841"/>
      <c r="DL114" s="841"/>
      <c r="DM114" s="841"/>
      <c r="DN114" s="841"/>
      <c r="DO114" s="841"/>
      <c r="DP114" s="841"/>
      <c r="DQ114" s="841"/>
      <c r="DR114" s="841"/>
      <c r="DS114" s="841"/>
      <c r="DT114" s="841"/>
      <c r="DU114" s="841"/>
      <c r="DV114" s="841"/>
      <c r="DW114" s="841"/>
      <c r="DX114" s="841"/>
      <c r="DY114" s="841"/>
      <c r="DZ114" s="841"/>
      <c r="EA114" s="841"/>
      <c r="EB114" s="841"/>
      <c r="EC114" s="841"/>
      <c r="ED114" s="841"/>
      <c r="EE114" s="841"/>
      <c r="EF114" s="841"/>
      <c r="EG114" s="841"/>
      <c r="EH114" s="841"/>
      <c r="EI114" s="841"/>
      <c r="EJ114" s="841"/>
      <c r="EK114" s="841"/>
      <c r="EL114" s="841"/>
      <c r="EM114" s="841"/>
      <c r="EN114" s="841"/>
      <c r="EO114" s="841"/>
      <c r="EP114" s="841"/>
      <c r="EQ114" s="841"/>
      <c r="ER114" s="841"/>
      <c r="ES114" s="841"/>
      <c r="ET114" s="841"/>
      <c r="EU114" s="823"/>
      <c r="EV114" s="823"/>
      <c r="EW114" s="823"/>
      <c r="EX114" s="823"/>
    </row>
    <row r="115" spans="1:154" s="191" customFormat="1" ht="23.25" customHeight="1" thickBot="1">
      <c r="A115" s="4"/>
      <c r="B115" s="4"/>
      <c r="C115" s="224"/>
      <c r="D115" s="723"/>
      <c r="E115" s="723"/>
      <c r="F115" s="723"/>
      <c r="G115" s="723"/>
      <c r="H115" s="723"/>
      <c r="I115" s="723"/>
      <c r="J115" s="723"/>
      <c r="K115" s="723"/>
      <c r="L115" s="723"/>
      <c r="M115" s="225" t="s">
        <v>261</v>
      </c>
      <c r="N115" s="409"/>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338"/>
      <c r="AX115" s="338"/>
      <c r="AY115" s="389"/>
      <c r="AZ115" s="391"/>
      <c r="BA115" s="391"/>
      <c r="BB115" s="391"/>
      <c r="BC115" s="391"/>
      <c r="BD115" s="391"/>
      <c r="BE115" s="391"/>
      <c r="BF115" s="391"/>
      <c r="BG115" s="391"/>
      <c r="BH115" s="391"/>
      <c r="BI115" s="844"/>
      <c r="BJ115" s="872"/>
      <c r="BK115" s="841"/>
      <c r="BL115" s="841"/>
      <c r="BM115" s="841"/>
      <c r="BN115" s="841"/>
      <c r="BO115" s="841"/>
      <c r="BP115" s="841"/>
      <c r="BQ115" s="841"/>
      <c r="BR115" s="841"/>
      <c r="BS115" s="841"/>
      <c r="BT115" s="841"/>
      <c r="BU115" s="841"/>
      <c r="BV115" s="869"/>
      <c r="BW115" s="835"/>
      <c r="BX115" s="875"/>
      <c r="BY115" s="841"/>
      <c r="BZ115" s="841"/>
      <c r="CA115" s="841"/>
      <c r="CB115" s="841"/>
      <c r="CC115" s="841"/>
      <c r="CD115" s="841"/>
      <c r="CE115" s="841"/>
      <c r="CF115" s="841"/>
      <c r="CG115" s="841"/>
      <c r="CH115" s="841"/>
      <c r="CI115" s="841"/>
      <c r="CJ115" s="841"/>
      <c r="CK115" s="841"/>
      <c r="CL115" s="837"/>
      <c r="CM115" s="841"/>
      <c r="CN115" s="841"/>
      <c r="CO115" s="841"/>
      <c r="CP115" s="841"/>
      <c r="CQ115" s="841"/>
      <c r="CR115" s="841"/>
      <c r="CS115" s="841"/>
      <c r="CT115" s="841"/>
      <c r="CU115" s="841"/>
      <c r="CV115" s="841"/>
      <c r="CW115" s="841"/>
      <c r="CX115" s="841"/>
      <c r="CY115" s="841"/>
      <c r="CZ115" s="841"/>
      <c r="DA115" s="841"/>
      <c r="DB115" s="841"/>
      <c r="DC115" s="841"/>
      <c r="DD115" s="841"/>
      <c r="DE115" s="841"/>
      <c r="DF115" s="841"/>
      <c r="DG115" s="841"/>
      <c r="DH115" s="841"/>
      <c r="DI115" s="841"/>
      <c r="DJ115" s="841"/>
      <c r="DK115" s="841"/>
      <c r="DL115" s="841"/>
      <c r="DM115" s="841"/>
      <c r="DN115" s="841"/>
      <c r="DO115" s="841"/>
      <c r="DP115" s="841"/>
      <c r="DQ115" s="841"/>
      <c r="DR115" s="841"/>
      <c r="DS115" s="841"/>
      <c r="DT115" s="841"/>
      <c r="DU115" s="841"/>
      <c r="DV115" s="841"/>
      <c r="DW115" s="841"/>
      <c r="DX115" s="841"/>
      <c r="DY115" s="841"/>
      <c r="DZ115" s="841"/>
      <c r="EA115" s="841"/>
      <c r="EB115" s="841"/>
      <c r="EC115" s="841"/>
      <c r="ED115" s="841"/>
      <c r="EE115" s="841"/>
      <c r="EF115" s="841"/>
      <c r="EG115" s="841"/>
      <c r="EH115" s="841"/>
      <c r="EI115" s="841"/>
      <c r="EJ115" s="841"/>
      <c r="EK115" s="841"/>
      <c r="EL115" s="841"/>
      <c r="EM115" s="841"/>
      <c r="EN115" s="841"/>
      <c r="EO115" s="841"/>
      <c r="EP115" s="841"/>
      <c r="EQ115" s="841"/>
      <c r="ER115" s="841"/>
      <c r="ES115" s="841"/>
      <c r="ET115" s="841"/>
      <c r="EU115" s="823"/>
      <c r="EV115" s="823"/>
      <c r="EW115" s="823"/>
      <c r="EX115" s="823"/>
    </row>
    <row r="116" spans="1:154" s="199" customFormat="1" ht="15" customHeight="1">
      <c r="A116" s="227"/>
      <c r="B116" s="227"/>
      <c r="C116" s="195"/>
      <c r="D116" s="196"/>
      <c r="E116" s="196"/>
      <c r="F116" s="196"/>
      <c r="G116" s="196"/>
      <c r="H116" s="196"/>
      <c r="I116" s="196"/>
      <c r="J116" s="197"/>
      <c r="K116" s="197"/>
      <c r="L116" s="197"/>
      <c r="M116" s="52" t="s">
        <v>189</v>
      </c>
      <c r="N116" s="52"/>
      <c r="O116" s="52"/>
      <c r="P116" s="52"/>
      <c r="Q116" s="52"/>
      <c r="R116" s="52" t="s">
        <v>121</v>
      </c>
      <c r="S116" s="51"/>
      <c r="T116" s="89"/>
      <c r="U116" s="89"/>
      <c r="V116" s="89"/>
      <c r="W116" s="89"/>
      <c r="X116" s="89"/>
      <c r="Y116" s="89"/>
      <c r="Z116" s="89"/>
      <c r="AA116" s="89"/>
      <c r="AB116" s="89"/>
      <c r="AC116" s="89"/>
      <c r="AD116" s="89"/>
      <c r="AE116" s="89"/>
      <c r="AF116" s="89"/>
      <c r="AG116" s="89"/>
      <c r="AH116" s="89"/>
      <c r="AI116" s="89"/>
      <c r="AJ116" s="89"/>
      <c r="AK116" s="89"/>
      <c r="AL116" s="89"/>
      <c r="AM116" s="89"/>
      <c r="AN116" s="198"/>
      <c r="AO116" s="198"/>
      <c r="AP116" s="198"/>
      <c r="AQ116" s="198"/>
      <c r="AR116" s="198"/>
      <c r="AS116" s="198"/>
      <c r="AT116" s="198"/>
      <c r="AU116" s="198"/>
      <c r="BJ116" s="866"/>
      <c r="BK116" s="842"/>
      <c r="BL116" s="842"/>
      <c r="BM116" s="842"/>
      <c r="BN116" s="842"/>
      <c r="BO116" s="842"/>
      <c r="BP116" s="842"/>
      <c r="BQ116" s="842"/>
      <c r="BR116" s="842"/>
      <c r="BS116" s="842"/>
      <c r="BT116" s="842"/>
      <c r="BU116" s="842"/>
      <c r="BV116" s="869"/>
      <c r="BW116" s="835"/>
      <c r="BX116" s="875"/>
      <c r="BY116" s="842"/>
      <c r="BZ116" s="842"/>
      <c r="CA116" s="842"/>
      <c r="CB116" s="842"/>
      <c r="CC116" s="842"/>
      <c r="CD116" s="842"/>
      <c r="CE116" s="842"/>
      <c r="CF116" s="842"/>
      <c r="CG116" s="842"/>
      <c r="CH116" s="842"/>
      <c r="CI116" s="842"/>
      <c r="CJ116" s="842"/>
      <c r="CK116" s="842"/>
      <c r="CL116" s="837"/>
      <c r="CM116" s="842"/>
      <c r="CN116" s="842"/>
      <c r="CO116" s="842"/>
      <c r="CP116" s="842"/>
      <c r="CQ116" s="842"/>
      <c r="CR116" s="842"/>
      <c r="CS116" s="842"/>
      <c r="CT116" s="842"/>
      <c r="CU116" s="842"/>
      <c r="CV116" s="842"/>
      <c r="CW116" s="842"/>
      <c r="CX116" s="842"/>
      <c r="CY116" s="842"/>
      <c r="CZ116" s="842"/>
      <c r="DA116" s="842"/>
      <c r="DB116" s="842"/>
      <c r="DC116" s="842"/>
      <c r="DD116" s="842"/>
      <c r="DE116" s="842"/>
      <c r="DF116" s="842"/>
      <c r="DG116" s="842"/>
      <c r="DH116" s="842"/>
      <c r="DI116" s="842"/>
      <c r="DJ116" s="842"/>
      <c r="DK116" s="842"/>
      <c r="DL116" s="842"/>
      <c r="DM116" s="842"/>
      <c r="DN116" s="842"/>
      <c r="DO116" s="842"/>
      <c r="DP116" s="842"/>
      <c r="DQ116" s="842"/>
      <c r="DR116" s="842"/>
      <c r="DS116" s="842"/>
      <c r="DT116" s="842"/>
      <c r="DU116" s="842"/>
      <c r="DV116" s="842"/>
      <c r="DW116" s="842"/>
      <c r="DX116" s="842"/>
      <c r="DY116" s="842"/>
      <c r="DZ116" s="842"/>
      <c r="EA116" s="842"/>
      <c r="EB116" s="842"/>
      <c r="EC116" s="842"/>
      <c r="ED116" s="842"/>
      <c r="EE116" s="842"/>
      <c r="EF116" s="842"/>
      <c r="EG116" s="842"/>
      <c r="EH116" s="842"/>
      <c r="EI116" s="842"/>
      <c r="EJ116" s="842"/>
      <c r="EK116" s="842"/>
      <c r="EL116" s="842"/>
      <c r="EM116" s="842"/>
      <c r="EN116" s="842"/>
      <c r="EO116" s="842"/>
      <c r="EP116" s="842"/>
      <c r="EQ116" s="842"/>
      <c r="ER116" s="842"/>
      <c r="ES116" s="842"/>
      <c r="ET116" s="842"/>
      <c r="EU116" s="824"/>
      <c r="EV116" s="824"/>
      <c r="EW116" s="824"/>
      <c r="EX116" s="824"/>
    </row>
    <row r="117" spans="1:154" s="200" customFormat="1" ht="15" customHeight="1">
      <c r="C117" s="201"/>
      <c r="M117" s="51"/>
      <c r="N117" s="51"/>
      <c r="O117" s="51"/>
      <c r="P117" s="51"/>
      <c r="Q117" s="51"/>
      <c r="R117" s="52" t="s">
        <v>804</v>
      </c>
      <c r="S117" s="51"/>
      <c r="T117" s="94"/>
      <c r="U117" s="94"/>
      <c r="V117" s="94"/>
      <c r="W117" s="94"/>
      <c r="X117" s="94"/>
      <c r="Y117" s="94"/>
      <c r="Z117" s="94"/>
      <c r="AA117" s="94"/>
      <c r="AB117" s="94"/>
      <c r="AC117" s="94"/>
      <c r="AD117" s="94"/>
      <c r="AE117" s="94"/>
      <c r="AF117" s="94"/>
      <c r="AG117" s="94"/>
      <c r="AH117" s="94"/>
      <c r="AI117" s="94"/>
      <c r="AJ117" s="94"/>
      <c r="AK117" s="94"/>
      <c r="AL117" s="94"/>
      <c r="AM117" s="94"/>
      <c r="AT117" s="724"/>
      <c r="AU117" s="724"/>
      <c r="AV117" s="724"/>
      <c r="BJ117" s="866"/>
      <c r="BK117" s="843"/>
      <c r="BL117" s="843"/>
      <c r="BM117" s="843"/>
      <c r="BN117" s="843"/>
      <c r="BO117" s="843"/>
      <c r="BP117" s="843"/>
      <c r="BQ117" s="843"/>
      <c r="BR117" s="843"/>
      <c r="BS117" s="843"/>
      <c r="BT117" s="843"/>
      <c r="BU117" s="843"/>
      <c r="BV117" s="869"/>
      <c r="BW117" s="835"/>
      <c r="BX117" s="875"/>
      <c r="BY117" s="843"/>
      <c r="BZ117" s="843"/>
      <c r="CA117" s="843"/>
      <c r="CB117" s="843"/>
      <c r="CC117" s="843"/>
      <c r="CD117" s="843"/>
      <c r="CE117" s="843"/>
      <c r="CF117" s="843"/>
      <c r="CG117" s="843"/>
      <c r="CH117" s="843"/>
      <c r="CI117" s="843"/>
      <c r="CJ117" s="843"/>
      <c r="CK117" s="843"/>
      <c r="CL117" s="837"/>
      <c r="CM117" s="843"/>
      <c r="CN117" s="843"/>
      <c r="CO117" s="843"/>
      <c r="CP117" s="843"/>
      <c r="CQ117" s="843"/>
      <c r="CR117" s="843"/>
      <c r="CS117" s="843"/>
      <c r="CT117" s="843"/>
      <c r="CU117" s="843"/>
      <c r="CV117" s="843"/>
      <c r="CW117" s="843"/>
      <c r="CX117" s="843"/>
      <c r="CY117" s="843"/>
      <c r="CZ117" s="843"/>
      <c r="DA117" s="843"/>
      <c r="DB117" s="843"/>
      <c r="DC117" s="843"/>
      <c r="DD117" s="843"/>
      <c r="DE117" s="843"/>
      <c r="DF117" s="843"/>
      <c r="DG117" s="843"/>
      <c r="DH117" s="843"/>
      <c r="DI117" s="843"/>
      <c r="DJ117" s="843"/>
      <c r="DK117" s="843"/>
      <c r="DL117" s="843"/>
      <c r="DM117" s="843"/>
      <c r="DN117" s="843"/>
      <c r="DO117" s="843"/>
      <c r="DP117" s="843"/>
      <c r="DQ117" s="843"/>
      <c r="DR117" s="843"/>
      <c r="DS117" s="843"/>
      <c r="DT117" s="843"/>
      <c r="DU117" s="843"/>
      <c r="DV117" s="843"/>
      <c r="DW117" s="843"/>
      <c r="DX117" s="843"/>
      <c r="DY117" s="843"/>
      <c r="DZ117" s="843"/>
      <c r="EA117" s="843"/>
      <c r="EB117" s="843"/>
      <c r="EC117" s="843"/>
      <c r="ED117" s="843"/>
      <c r="EE117" s="843"/>
      <c r="EF117" s="843"/>
      <c r="EG117" s="843"/>
      <c r="EH117" s="843"/>
      <c r="EI117" s="843"/>
      <c r="EJ117" s="843"/>
      <c r="EK117" s="843"/>
      <c r="EL117" s="843"/>
      <c r="EM117" s="843"/>
      <c r="EN117" s="843"/>
      <c r="EO117" s="843"/>
      <c r="EP117" s="843"/>
      <c r="EQ117" s="843"/>
      <c r="ER117" s="843"/>
      <c r="ES117" s="843"/>
      <c r="ET117" s="843"/>
      <c r="EU117" s="491"/>
      <c r="EV117" s="491"/>
      <c r="EW117" s="491"/>
      <c r="EX117" s="491"/>
    </row>
    <row r="118" spans="1:154" s="200" customFormat="1" ht="15" customHeight="1">
      <c r="C118" s="201"/>
      <c r="M118" s="51"/>
      <c r="N118" s="51"/>
      <c r="O118" s="51"/>
      <c r="P118" s="51"/>
      <c r="Q118" s="51"/>
      <c r="R118" s="199" t="s">
        <v>647</v>
      </c>
      <c r="S118" s="52"/>
      <c r="T118" s="94"/>
      <c r="U118" s="94"/>
      <c r="V118" s="94"/>
      <c r="W118" s="94"/>
      <c r="X118" s="94"/>
      <c r="Y118" s="94"/>
      <c r="Z118" s="94"/>
      <c r="AA118" s="94"/>
      <c r="AB118" s="94"/>
      <c r="AC118" s="94"/>
      <c r="AD118" s="94"/>
      <c r="AE118" s="94"/>
      <c r="AF118" s="94"/>
      <c r="AG118" s="94"/>
      <c r="AH118" s="94"/>
      <c r="AI118" s="94"/>
      <c r="AJ118" s="94"/>
      <c r="AK118" s="94"/>
      <c r="AL118" s="94"/>
      <c r="AM118" s="94"/>
      <c r="AT118" s="724"/>
      <c r="AU118" s="724"/>
      <c r="AV118" s="724"/>
      <c r="BJ118" s="866"/>
      <c r="BK118" s="843"/>
      <c r="BL118" s="843"/>
      <c r="BM118" s="843"/>
      <c r="BN118" s="843"/>
      <c r="BO118" s="843"/>
      <c r="BP118" s="843"/>
      <c r="BQ118" s="843"/>
      <c r="BR118" s="843"/>
      <c r="BS118" s="843"/>
      <c r="BT118" s="843"/>
      <c r="BU118" s="843"/>
      <c r="BV118" s="869"/>
      <c r="BW118" s="835"/>
      <c r="BX118" s="875"/>
      <c r="BY118" s="843"/>
      <c r="BZ118" s="843"/>
      <c r="CA118" s="843"/>
      <c r="CB118" s="843"/>
      <c r="CC118" s="843"/>
      <c r="CD118" s="843"/>
      <c r="CE118" s="843"/>
      <c r="CF118" s="843"/>
      <c r="CG118" s="843"/>
      <c r="CH118" s="843"/>
      <c r="CI118" s="843"/>
      <c r="CJ118" s="843"/>
      <c r="CK118" s="843"/>
      <c r="CL118" s="837"/>
      <c r="CM118" s="843"/>
      <c r="CN118" s="843"/>
      <c r="CO118" s="843"/>
      <c r="CP118" s="843"/>
      <c r="CQ118" s="843"/>
      <c r="CR118" s="843"/>
      <c r="CS118" s="843"/>
      <c r="CT118" s="843"/>
      <c r="CU118" s="843"/>
      <c r="CV118" s="843"/>
      <c r="CW118" s="843"/>
      <c r="CX118" s="843"/>
      <c r="CY118" s="843"/>
      <c r="CZ118" s="843"/>
      <c r="DA118" s="843"/>
      <c r="DB118" s="843"/>
      <c r="DC118" s="843"/>
      <c r="DD118" s="843"/>
      <c r="DE118" s="843"/>
      <c r="DF118" s="843"/>
      <c r="DG118" s="843"/>
      <c r="DH118" s="843"/>
      <c r="DI118" s="843"/>
      <c r="DJ118" s="843"/>
      <c r="DK118" s="843"/>
      <c r="DL118" s="843"/>
      <c r="DM118" s="843"/>
      <c r="DN118" s="843"/>
      <c r="DO118" s="843"/>
      <c r="DP118" s="843"/>
      <c r="DQ118" s="843"/>
      <c r="DR118" s="843"/>
      <c r="DS118" s="843"/>
      <c r="DT118" s="843"/>
      <c r="DU118" s="843"/>
      <c r="DV118" s="843"/>
      <c r="DW118" s="843"/>
      <c r="DX118" s="843"/>
      <c r="DY118" s="843"/>
      <c r="DZ118" s="843"/>
      <c r="EA118" s="843"/>
      <c r="EB118" s="843"/>
      <c r="EC118" s="843"/>
      <c r="ED118" s="843"/>
      <c r="EE118" s="843"/>
      <c r="EF118" s="843"/>
      <c r="EG118" s="843"/>
      <c r="EH118" s="843"/>
      <c r="EI118" s="843"/>
      <c r="EJ118" s="843"/>
      <c r="EK118" s="843"/>
      <c r="EL118" s="843"/>
      <c r="EM118" s="843"/>
      <c r="EN118" s="843"/>
      <c r="EO118" s="843"/>
      <c r="EP118" s="843"/>
      <c r="EQ118" s="843"/>
      <c r="ER118" s="843"/>
      <c r="ES118" s="843"/>
      <c r="ET118" s="843"/>
      <c r="EU118" s="491"/>
      <c r="EV118" s="491"/>
      <c r="EW118" s="491"/>
      <c r="EX118" s="491"/>
    </row>
    <row r="119" spans="1:154" s="200" customFormat="1" ht="15" customHeight="1">
      <c r="C119" s="201"/>
      <c r="R119" s="199" t="s">
        <v>648</v>
      </c>
      <c r="AA119" s="94"/>
      <c r="AB119" s="94"/>
      <c r="AC119" s="94"/>
      <c r="AD119" s="94"/>
      <c r="AE119" s="94"/>
      <c r="AF119" s="94"/>
      <c r="AG119" s="94"/>
      <c r="AH119" s="94"/>
      <c r="AI119" s="94"/>
      <c r="AJ119" s="94"/>
      <c r="AK119" s="94"/>
      <c r="AL119" s="94"/>
      <c r="AM119" s="94"/>
      <c r="AT119" s="724"/>
      <c r="AU119" s="724"/>
      <c r="AV119" s="724"/>
      <c r="BJ119" s="866"/>
      <c r="BK119" s="843"/>
      <c r="BL119" s="843"/>
      <c r="BM119" s="843"/>
      <c r="BN119" s="843"/>
      <c r="BO119" s="843"/>
      <c r="BP119" s="843"/>
      <c r="BQ119" s="843"/>
      <c r="BR119" s="843"/>
      <c r="BS119" s="843"/>
      <c r="BT119" s="843"/>
      <c r="BU119" s="843"/>
      <c r="BV119" s="869"/>
      <c r="BW119" s="867"/>
      <c r="BX119" s="868"/>
      <c r="BY119" s="843"/>
      <c r="BZ119" s="843"/>
      <c r="CA119" s="843"/>
      <c r="CB119" s="843"/>
      <c r="CC119" s="843"/>
      <c r="CD119" s="843"/>
      <c r="CE119" s="843"/>
      <c r="CF119" s="843"/>
      <c r="CG119" s="843"/>
      <c r="CH119" s="843"/>
      <c r="CI119" s="843"/>
      <c r="CJ119" s="843"/>
      <c r="CK119" s="843"/>
      <c r="CL119" s="837"/>
      <c r="CM119" s="843"/>
      <c r="CN119" s="843"/>
      <c r="CO119" s="843"/>
      <c r="CP119" s="843"/>
      <c r="CQ119" s="843"/>
      <c r="CR119" s="843"/>
      <c r="CS119" s="843"/>
      <c r="CT119" s="843"/>
      <c r="CU119" s="843"/>
      <c r="CV119" s="843"/>
      <c r="CW119" s="843"/>
      <c r="CX119" s="843"/>
      <c r="CY119" s="843"/>
      <c r="CZ119" s="843"/>
      <c r="DA119" s="843"/>
      <c r="DB119" s="843"/>
      <c r="DC119" s="843"/>
      <c r="DD119" s="843"/>
      <c r="DE119" s="843"/>
      <c r="DF119" s="843"/>
      <c r="DG119" s="843"/>
      <c r="DH119" s="843"/>
      <c r="DI119" s="843"/>
      <c r="DJ119" s="843"/>
      <c r="DK119" s="843"/>
      <c r="DL119" s="843"/>
      <c r="DM119" s="843"/>
      <c r="DN119" s="843"/>
      <c r="DO119" s="843"/>
      <c r="DP119" s="843"/>
      <c r="DQ119" s="843"/>
      <c r="DR119" s="843"/>
      <c r="DS119" s="843"/>
      <c r="DT119" s="843"/>
      <c r="DU119" s="843"/>
      <c r="DV119" s="843"/>
      <c r="DW119" s="843"/>
      <c r="DX119" s="843"/>
      <c r="DY119" s="843"/>
      <c r="DZ119" s="843"/>
      <c r="EA119" s="843"/>
      <c r="EB119" s="843"/>
      <c r="EC119" s="843"/>
      <c r="ED119" s="843"/>
      <c r="EE119" s="843"/>
      <c r="EF119" s="843"/>
      <c r="EG119" s="843"/>
      <c r="EH119" s="843"/>
      <c r="EI119" s="843"/>
      <c r="EJ119" s="843"/>
      <c r="EK119" s="843"/>
      <c r="EL119" s="843"/>
      <c r="EM119" s="843"/>
      <c r="EN119" s="843"/>
      <c r="EO119" s="843"/>
      <c r="EP119" s="843"/>
      <c r="EQ119" s="843"/>
      <c r="ER119" s="843"/>
      <c r="ES119" s="843"/>
      <c r="ET119" s="843"/>
      <c r="EU119" s="491"/>
      <c r="EV119" s="491"/>
      <c r="EW119" s="491"/>
      <c r="EX119" s="491"/>
    </row>
    <row r="120" spans="1:154" s="200" customFormat="1" ht="15" customHeight="1">
      <c r="C120" s="201"/>
      <c r="R120" s="199"/>
      <c r="S120" s="94"/>
      <c r="T120" s="94"/>
      <c r="U120" s="94"/>
      <c r="V120" s="94"/>
      <c r="W120" s="94"/>
      <c r="X120" s="94"/>
      <c r="Y120" s="94"/>
      <c r="Z120" s="94"/>
      <c r="AA120" s="94"/>
      <c r="AB120" s="94"/>
      <c r="AC120" s="94"/>
      <c r="AD120" s="94"/>
      <c r="AE120" s="94"/>
      <c r="AF120" s="94"/>
      <c r="AG120" s="94"/>
      <c r="AH120" s="94"/>
      <c r="AI120" s="94"/>
      <c r="AJ120" s="94"/>
      <c r="AK120" s="94"/>
      <c r="AL120" s="94"/>
      <c r="AM120" s="94"/>
      <c r="AT120" s="724"/>
      <c r="AU120" s="724"/>
      <c r="AV120" s="724"/>
      <c r="BJ120" s="866"/>
      <c r="BK120" s="843"/>
      <c r="BL120" s="843"/>
      <c r="BM120" s="843"/>
      <c r="BN120" s="843"/>
      <c r="BO120" s="843"/>
      <c r="BP120" s="843"/>
      <c r="BQ120" s="843"/>
      <c r="BR120" s="843"/>
      <c r="BS120" s="843"/>
      <c r="BT120" s="843"/>
      <c r="BU120" s="843"/>
      <c r="BV120" s="869"/>
      <c r="BW120" s="867"/>
      <c r="BX120" s="868"/>
      <c r="BY120" s="843"/>
      <c r="BZ120" s="843"/>
      <c r="CA120" s="843"/>
      <c r="CB120" s="843"/>
      <c r="CC120" s="843"/>
      <c r="CD120" s="843"/>
      <c r="CE120" s="843"/>
      <c r="CF120" s="843"/>
      <c r="CG120" s="843"/>
      <c r="CH120" s="843"/>
      <c r="CI120" s="843"/>
      <c r="CJ120" s="843"/>
      <c r="CK120" s="843"/>
      <c r="CL120" s="843"/>
      <c r="CM120" s="843"/>
      <c r="CN120" s="843"/>
      <c r="CO120" s="843"/>
      <c r="CP120" s="843"/>
      <c r="CQ120" s="843"/>
      <c r="CR120" s="843"/>
      <c r="CS120" s="843"/>
      <c r="CT120" s="843"/>
      <c r="CU120" s="843"/>
      <c r="CV120" s="843"/>
      <c r="CW120" s="843"/>
      <c r="CX120" s="843"/>
      <c r="CY120" s="843"/>
      <c r="CZ120" s="843"/>
      <c r="DA120" s="843"/>
      <c r="DB120" s="843"/>
      <c r="DC120" s="843"/>
      <c r="DD120" s="843"/>
      <c r="DE120" s="843"/>
      <c r="DF120" s="843"/>
      <c r="DG120" s="843"/>
      <c r="DH120" s="843"/>
      <c r="DI120" s="843"/>
      <c r="DJ120" s="843"/>
      <c r="DK120" s="843"/>
      <c r="DL120" s="843"/>
      <c r="DM120" s="843"/>
      <c r="DN120" s="843"/>
      <c r="DO120" s="843"/>
      <c r="DP120" s="843"/>
      <c r="DQ120" s="843"/>
      <c r="DR120" s="843"/>
      <c r="DS120" s="843"/>
      <c r="DT120" s="843"/>
      <c r="DU120" s="843"/>
      <c r="DV120" s="843"/>
      <c r="DW120" s="843"/>
      <c r="DX120" s="843"/>
      <c r="DY120" s="843"/>
      <c r="DZ120" s="843"/>
      <c r="EA120" s="843"/>
      <c r="EB120" s="843"/>
      <c r="EC120" s="843"/>
      <c r="ED120" s="843"/>
      <c r="EE120" s="843"/>
      <c r="EF120" s="843"/>
      <c r="EG120" s="843"/>
      <c r="EH120" s="843"/>
      <c r="EI120" s="843"/>
      <c r="EJ120" s="843"/>
      <c r="EK120" s="843"/>
      <c r="EL120" s="843"/>
      <c r="EM120" s="843"/>
      <c r="EN120" s="843"/>
      <c r="EO120" s="843"/>
      <c r="EP120" s="843"/>
      <c r="EQ120" s="843"/>
      <c r="ER120" s="843"/>
      <c r="ES120" s="843"/>
      <c r="ET120" s="843"/>
      <c r="EU120" s="491"/>
      <c r="EV120" s="491"/>
      <c r="EW120" s="491"/>
      <c r="EX120" s="491"/>
    </row>
    <row r="121" spans="1:154" s="200" customFormat="1" ht="15" customHeight="1">
      <c r="C121" s="201"/>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1034"/>
      <c r="AO121" s="1034"/>
      <c r="AP121" s="1034"/>
      <c r="AQ121" s="1034"/>
      <c r="AR121" s="1034"/>
      <c r="AS121" s="1034"/>
      <c r="AT121" s="724"/>
      <c r="AU121" s="724"/>
      <c r="AV121" s="724"/>
      <c r="BJ121" s="866"/>
      <c r="BK121" s="843"/>
      <c r="BL121" s="843"/>
      <c r="BM121" s="843"/>
      <c r="BN121" s="843"/>
      <c r="BO121" s="843"/>
      <c r="BP121" s="843"/>
      <c r="BQ121" s="843"/>
      <c r="BR121" s="843"/>
      <c r="BS121" s="843"/>
      <c r="BT121" s="843"/>
      <c r="BU121" s="843"/>
      <c r="BV121" s="869"/>
      <c r="BW121" s="867"/>
      <c r="BX121" s="868"/>
      <c r="BY121" s="843"/>
      <c r="BZ121" s="843"/>
      <c r="CA121" s="843"/>
      <c r="CB121" s="843"/>
      <c r="CC121" s="843"/>
      <c r="CD121" s="843"/>
      <c r="CE121" s="843"/>
      <c r="CF121" s="843"/>
      <c r="CG121" s="843"/>
      <c r="CH121" s="843"/>
      <c r="CI121" s="843"/>
      <c r="CJ121" s="843"/>
      <c r="CK121" s="843"/>
      <c r="CL121" s="843"/>
      <c r="CM121" s="843"/>
      <c r="CN121" s="843"/>
      <c r="CO121" s="843"/>
      <c r="CP121" s="843"/>
      <c r="CQ121" s="843"/>
      <c r="CR121" s="843"/>
      <c r="CS121" s="843"/>
      <c r="CT121" s="843"/>
      <c r="CU121" s="843"/>
      <c r="CV121" s="843"/>
      <c r="CW121" s="843"/>
      <c r="CX121" s="843"/>
      <c r="CY121" s="843"/>
      <c r="CZ121" s="843"/>
      <c r="DA121" s="843"/>
      <c r="DB121" s="843"/>
      <c r="DC121" s="843"/>
      <c r="DD121" s="843"/>
      <c r="DE121" s="843"/>
      <c r="DF121" s="843"/>
      <c r="DG121" s="843"/>
      <c r="DH121" s="843"/>
      <c r="DI121" s="843"/>
      <c r="DJ121" s="843"/>
      <c r="DK121" s="843"/>
      <c r="DL121" s="843"/>
      <c r="DM121" s="843"/>
      <c r="DN121" s="843"/>
      <c r="DO121" s="843"/>
      <c r="DP121" s="843"/>
      <c r="DQ121" s="843"/>
      <c r="DR121" s="843"/>
      <c r="DS121" s="843"/>
      <c r="DT121" s="843"/>
      <c r="DU121" s="843"/>
      <c r="DV121" s="843"/>
      <c r="DW121" s="843"/>
      <c r="DX121" s="843"/>
      <c r="DY121" s="843"/>
      <c r="DZ121" s="843"/>
      <c r="EA121" s="843"/>
      <c r="EB121" s="843"/>
      <c r="EC121" s="843"/>
      <c r="ED121" s="843"/>
      <c r="EE121" s="843"/>
      <c r="EF121" s="843"/>
      <c r="EG121" s="843"/>
      <c r="EH121" s="843"/>
      <c r="EI121" s="843"/>
      <c r="EJ121" s="843"/>
      <c r="EK121" s="843"/>
      <c r="EL121" s="843"/>
      <c r="EM121" s="843"/>
      <c r="EN121" s="843"/>
      <c r="EO121" s="843"/>
      <c r="EP121" s="843"/>
      <c r="EQ121" s="843"/>
      <c r="ER121" s="843"/>
      <c r="ES121" s="843"/>
      <c r="ET121" s="843"/>
      <c r="EU121" s="491"/>
      <c r="EV121" s="491"/>
      <c r="EW121" s="491"/>
      <c r="EX121" s="491"/>
    </row>
    <row r="122" spans="1:154" s="200" customFormat="1" ht="30" customHeight="1">
      <c r="C122" s="201"/>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U122" s="724"/>
      <c r="AV122" s="724"/>
      <c r="AW122" s="724"/>
      <c r="BJ122" s="866"/>
      <c r="BK122" s="843"/>
      <c r="BL122" s="843"/>
      <c r="BM122" s="843"/>
      <c r="BN122" s="843"/>
      <c r="BO122" s="843"/>
      <c r="BP122" s="843"/>
      <c r="BQ122" s="843"/>
      <c r="BR122" s="843"/>
      <c r="BS122" s="843"/>
      <c r="BT122" s="843"/>
      <c r="BU122" s="843"/>
      <c r="BV122" s="869"/>
      <c r="BW122" s="867"/>
      <c r="BX122" s="868"/>
      <c r="BY122" s="843"/>
      <c r="BZ122" s="843"/>
      <c r="CA122" s="843"/>
      <c r="CB122" s="843"/>
      <c r="CC122" s="843"/>
      <c r="CD122" s="843"/>
      <c r="CE122" s="843"/>
      <c r="CF122" s="843"/>
      <c r="CG122" s="843"/>
      <c r="CH122" s="843"/>
      <c r="CI122" s="843"/>
      <c r="CJ122" s="843"/>
      <c r="CK122" s="843"/>
      <c r="CL122" s="843"/>
      <c r="CM122" s="843"/>
      <c r="CN122" s="843"/>
      <c r="CO122" s="843"/>
      <c r="CP122" s="843"/>
      <c r="CQ122" s="843"/>
      <c r="CR122" s="843"/>
      <c r="CS122" s="843"/>
      <c r="CT122" s="843"/>
      <c r="CU122" s="843"/>
      <c r="CV122" s="843"/>
      <c r="CW122" s="843"/>
      <c r="CX122" s="843"/>
      <c r="CY122" s="843"/>
      <c r="CZ122" s="843"/>
      <c r="DA122" s="843"/>
      <c r="DB122" s="843"/>
      <c r="DC122" s="843"/>
      <c r="DD122" s="843"/>
      <c r="DE122" s="843"/>
      <c r="DF122" s="843"/>
      <c r="DG122" s="843"/>
      <c r="DH122" s="843"/>
      <c r="DI122" s="843"/>
      <c r="DJ122" s="843"/>
      <c r="DK122" s="843"/>
      <c r="DL122" s="843"/>
      <c r="DM122" s="843"/>
      <c r="DN122" s="843"/>
      <c r="DO122" s="843"/>
      <c r="DP122" s="843"/>
      <c r="DQ122" s="843"/>
      <c r="DR122" s="843"/>
      <c r="DS122" s="843"/>
      <c r="DT122" s="843"/>
      <c r="DU122" s="843"/>
      <c r="DV122" s="843"/>
      <c r="DW122" s="843"/>
      <c r="DX122" s="843"/>
      <c r="DY122" s="843"/>
      <c r="DZ122" s="843"/>
      <c r="EA122" s="843"/>
      <c r="EB122" s="843"/>
      <c r="EC122" s="843"/>
      <c r="ED122" s="843"/>
      <c r="EE122" s="843"/>
      <c r="EF122" s="843"/>
      <c r="EG122" s="843"/>
      <c r="EH122" s="843"/>
      <c r="EI122" s="843"/>
      <c r="EJ122" s="843"/>
      <c r="EK122" s="843"/>
      <c r="EL122" s="843"/>
      <c r="EM122" s="843"/>
      <c r="EN122" s="843"/>
      <c r="EO122" s="843"/>
      <c r="EP122" s="843"/>
      <c r="EQ122" s="843"/>
      <c r="ER122" s="843"/>
      <c r="ES122" s="843"/>
      <c r="ET122" s="843"/>
      <c r="EU122" s="491"/>
      <c r="EV122" s="491"/>
      <c r="EW122" s="491"/>
      <c r="EX122" s="491"/>
    </row>
    <row r="123" spans="1:154" s="200" customFormat="1" ht="30" customHeight="1">
      <c r="C123" s="201"/>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U123" s="724"/>
      <c r="AV123" s="724"/>
      <c r="AW123" s="724"/>
      <c r="BJ123" s="866"/>
      <c r="BK123" s="843"/>
      <c r="BL123" s="843"/>
      <c r="BM123" s="843"/>
      <c r="BN123" s="843"/>
      <c r="BO123" s="843"/>
      <c r="BP123" s="843"/>
      <c r="BQ123" s="843"/>
      <c r="BR123" s="843"/>
      <c r="BS123" s="843"/>
      <c r="BT123" s="843"/>
      <c r="BU123" s="843"/>
      <c r="BV123" s="843"/>
      <c r="BW123" s="867"/>
      <c r="BX123" s="868"/>
      <c r="BY123" s="843"/>
      <c r="BZ123" s="843"/>
      <c r="CA123" s="843"/>
      <c r="CB123" s="843"/>
      <c r="CC123" s="843"/>
      <c r="CD123" s="843"/>
      <c r="CE123" s="843"/>
      <c r="CF123" s="843"/>
      <c r="CG123" s="843"/>
      <c r="CH123" s="843"/>
      <c r="CI123" s="843"/>
      <c r="CJ123" s="843"/>
      <c r="CK123" s="843"/>
      <c r="CL123" s="843"/>
      <c r="CM123" s="843"/>
      <c r="CN123" s="843"/>
      <c r="CO123" s="843"/>
      <c r="CP123" s="843"/>
      <c r="CQ123" s="843"/>
      <c r="CR123" s="843"/>
      <c r="CS123" s="843"/>
      <c r="CT123" s="843"/>
      <c r="CU123" s="843"/>
      <c r="CV123" s="843"/>
      <c r="CW123" s="843"/>
      <c r="CX123" s="843"/>
      <c r="CY123" s="843"/>
      <c r="CZ123" s="843"/>
      <c r="DA123" s="843"/>
      <c r="DB123" s="843"/>
      <c r="DC123" s="843"/>
      <c r="DD123" s="843"/>
      <c r="DE123" s="843"/>
      <c r="DF123" s="843"/>
      <c r="DG123" s="843"/>
      <c r="DH123" s="843"/>
      <c r="DI123" s="843"/>
      <c r="DJ123" s="843"/>
      <c r="DK123" s="843"/>
      <c r="DL123" s="843"/>
      <c r="DM123" s="843"/>
      <c r="DN123" s="843"/>
      <c r="DO123" s="843"/>
      <c r="DP123" s="843"/>
      <c r="DQ123" s="843"/>
      <c r="DR123" s="843"/>
      <c r="DS123" s="843"/>
      <c r="DT123" s="843"/>
      <c r="DU123" s="843"/>
      <c r="DV123" s="843"/>
      <c r="DW123" s="843"/>
      <c r="DX123" s="843"/>
      <c r="DY123" s="843"/>
      <c r="DZ123" s="843"/>
      <c r="EA123" s="843"/>
      <c r="EB123" s="843"/>
      <c r="EC123" s="843"/>
      <c r="ED123" s="843"/>
      <c r="EE123" s="843"/>
      <c r="EF123" s="843"/>
      <c r="EG123" s="843"/>
      <c r="EH123" s="843"/>
      <c r="EI123" s="843"/>
      <c r="EJ123" s="843"/>
      <c r="EK123" s="843"/>
      <c r="EL123" s="843"/>
      <c r="EM123" s="843"/>
      <c r="EN123" s="843"/>
      <c r="EO123" s="843"/>
      <c r="EP123" s="843"/>
      <c r="EQ123" s="843"/>
      <c r="ER123" s="843"/>
      <c r="ES123" s="843"/>
      <c r="ET123" s="843"/>
      <c r="EU123" s="491"/>
      <c r="EV123" s="491"/>
      <c r="EW123" s="491"/>
      <c r="EX123" s="491"/>
    </row>
    <row r="124" spans="1:154" s="200" customFormat="1" ht="30" customHeight="1">
      <c r="A124" s="1035"/>
      <c r="B124" s="1035"/>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U124" s="724"/>
      <c r="AV124" s="724"/>
      <c r="AW124" s="724"/>
      <c r="BJ124" s="866"/>
      <c r="BK124" s="843"/>
      <c r="BL124" s="843"/>
      <c r="BM124" s="843"/>
      <c r="BN124" s="843"/>
      <c r="BO124" s="843"/>
      <c r="BP124" s="843"/>
      <c r="BQ124" s="843"/>
      <c r="BR124" s="843"/>
      <c r="BS124" s="843"/>
      <c r="BT124" s="843"/>
      <c r="BU124" s="843"/>
      <c r="BV124" s="843"/>
      <c r="BW124" s="867"/>
      <c r="BX124" s="868"/>
      <c r="BY124" s="843"/>
      <c r="BZ124" s="843"/>
      <c r="CA124" s="843"/>
      <c r="CB124" s="843"/>
      <c r="CC124" s="843"/>
      <c r="CD124" s="843"/>
      <c r="CE124" s="843"/>
      <c r="CF124" s="843"/>
      <c r="CG124" s="843"/>
      <c r="CH124" s="843"/>
      <c r="CI124" s="843"/>
      <c r="CJ124" s="843"/>
      <c r="CK124" s="843"/>
      <c r="CL124" s="843"/>
      <c r="CM124" s="843"/>
      <c r="CN124" s="843"/>
      <c r="CO124" s="843"/>
      <c r="CP124" s="843"/>
      <c r="CQ124" s="843"/>
      <c r="CR124" s="843"/>
      <c r="CS124" s="843"/>
      <c r="CT124" s="843"/>
      <c r="CU124" s="843"/>
      <c r="CV124" s="843"/>
      <c r="CW124" s="843"/>
      <c r="CX124" s="843"/>
      <c r="CY124" s="843"/>
      <c r="CZ124" s="843"/>
      <c r="DA124" s="843"/>
      <c r="DB124" s="843"/>
      <c r="DC124" s="843"/>
      <c r="DD124" s="843"/>
      <c r="DE124" s="843"/>
      <c r="DF124" s="843"/>
      <c r="DG124" s="843"/>
      <c r="DH124" s="843"/>
      <c r="DI124" s="843"/>
      <c r="DJ124" s="843"/>
      <c r="DK124" s="843"/>
      <c r="DL124" s="843"/>
      <c r="DM124" s="843"/>
      <c r="DN124" s="843"/>
      <c r="DO124" s="843"/>
      <c r="DP124" s="843"/>
      <c r="DQ124" s="843"/>
      <c r="DR124" s="843"/>
      <c r="DS124" s="843"/>
      <c r="DT124" s="843"/>
      <c r="DU124" s="843"/>
      <c r="DV124" s="843"/>
      <c r="DW124" s="843"/>
      <c r="DX124" s="843"/>
      <c r="DY124" s="843"/>
      <c r="DZ124" s="843"/>
      <c r="EA124" s="843"/>
      <c r="EB124" s="843"/>
      <c r="EC124" s="843"/>
      <c r="ED124" s="843"/>
      <c r="EE124" s="843"/>
      <c r="EF124" s="843"/>
      <c r="EG124" s="843"/>
      <c r="EH124" s="843"/>
      <c r="EI124" s="843"/>
      <c r="EJ124" s="843"/>
      <c r="EK124" s="843"/>
      <c r="EL124" s="843"/>
      <c r="EM124" s="843"/>
      <c r="EN124" s="843"/>
      <c r="EO124" s="843"/>
      <c r="EP124" s="843"/>
      <c r="EQ124" s="843"/>
      <c r="ER124" s="843"/>
      <c r="ES124" s="843"/>
      <c r="ET124" s="843"/>
      <c r="EU124" s="491"/>
      <c r="EV124" s="491"/>
      <c r="EW124" s="491"/>
      <c r="EX124" s="491"/>
    </row>
    <row r="125" spans="1:154" s="200" customFormat="1" ht="30" customHeight="1">
      <c r="A125" s="94"/>
      <c r="B125" s="94"/>
      <c r="C125" s="94"/>
      <c r="D125" s="94"/>
      <c r="E125" s="94"/>
      <c r="F125" s="94"/>
      <c r="G125" s="94"/>
      <c r="H125" s="94"/>
      <c r="I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U125" s="724"/>
      <c r="AV125" s="724"/>
      <c r="AW125" s="724"/>
      <c r="BJ125" s="866"/>
      <c r="BK125" s="843"/>
      <c r="BL125" s="843"/>
      <c r="BM125" s="843"/>
      <c r="BN125" s="843"/>
      <c r="BO125" s="843"/>
      <c r="BP125" s="843"/>
      <c r="BQ125" s="843"/>
      <c r="BR125" s="843"/>
      <c r="BS125" s="843"/>
      <c r="BT125" s="843"/>
      <c r="BU125" s="843"/>
      <c r="BV125" s="843"/>
      <c r="BW125" s="867"/>
      <c r="BX125" s="868"/>
      <c r="BY125" s="843"/>
      <c r="BZ125" s="843"/>
      <c r="CA125" s="843"/>
      <c r="CB125" s="843"/>
      <c r="CC125" s="843"/>
      <c r="CD125" s="843"/>
      <c r="CE125" s="843"/>
      <c r="CF125" s="843"/>
      <c r="CG125" s="843"/>
      <c r="CH125" s="843"/>
      <c r="CI125" s="843"/>
      <c r="CJ125" s="843"/>
      <c r="CK125" s="843"/>
      <c r="CL125" s="843"/>
      <c r="CM125" s="843"/>
      <c r="CN125" s="843"/>
      <c r="CO125" s="843"/>
      <c r="CP125" s="843"/>
      <c r="CQ125" s="843"/>
      <c r="CR125" s="843"/>
      <c r="CS125" s="843"/>
      <c r="CT125" s="843"/>
      <c r="CU125" s="843"/>
      <c r="CV125" s="843"/>
      <c r="CW125" s="843"/>
      <c r="CX125" s="843"/>
      <c r="CY125" s="843"/>
      <c r="CZ125" s="843"/>
      <c r="DA125" s="843"/>
      <c r="DB125" s="843"/>
      <c r="DC125" s="843"/>
      <c r="DD125" s="843"/>
      <c r="DE125" s="843"/>
      <c r="DF125" s="843"/>
      <c r="DG125" s="843"/>
      <c r="DH125" s="843"/>
      <c r="DI125" s="843"/>
      <c r="DJ125" s="843"/>
      <c r="DK125" s="843"/>
      <c r="DL125" s="843"/>
      <c r="DM125" s="843"/>
      <c r="DN125" s="843"/>
      <c r="DO125" s="843"/>
      <c r="DP125" s="843"/>
      <c r="DQ125" s="843"/>
      <c r="DR125" s="843"/>
      <c r="DS125" s="843"/>
      <c r="DT125" s="843"/>
      <c r="DU125" s="843"/>
      <c r="DV125" s="843"/>
      <c r="DW125" s="843"/>
      <c r="DX125" s="843"/>
      <c r="DY125" s="843"/>
      <c r="DZ125" s="843"/>
      <c r="EA125" s="843"/>
      <c r="EB125" s="843"/>
      <c r="EC125" s="843"/>
      <c r="ED125" s="843"/>
      <c r="EE125" s="843"/>
      <c r="EF125" s="843"/>
      <c r="EG125" s="843"/>
      <c r="EH125" s="843"/>
      <c r="EI125" s="843"/>
      <c r="EJ125" s="843"/>
      <c r="EK125" s="843"/>
      <c r="EL125" s="843"/>
      <c r="EM125" s="843"/>
      <c r="EN125" s="843"/>
      <c r="EO125" s="843"/>
      <c r="EP125" s="843"/>
      <c r="EQ125" s="843"/>
      <c r="ER125" s="843"/>
      <c r="ES125" s="843"/>
      <c r="ET125" s="843"/>
      <c r="EU125" s="491"/>
      <c r="EV125" s="491"/>
      <c r="EW125" s="491"/>
      <c r="EX125" s="491"/>
    </row>
    <row r="126" spans="1:154" s="200" customFormat="1" ht="30" customHeight="1">
      <c r="A126" s="94"/>
      <c r="B126" s="94"/>
      <c r="C126" s="94"/>
      <c r="D126" s="94"/>
      <c r="E126" s="94"/>
      <c r="F126" s="94"/>
      <c r="G126" s="94"/>
      <c r="H126" s="94"/>
      <c r="I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BJ126" s="866"/>
      <c r="BK126" s="843"/>
      <c r="BL126" s="843"/>
      <c r="BM126" s="843"/>
      <c r="BN126" s="843"/>
      <c r="BO126" s="843"/>
      <c r="BP126" s="843"/>
      <c r="BQ126" s="843"/>
      <c r="BR126" s="843"/>
      <c r="BS126" s="843"/>
      <c r="BT126" s="843"/>
      <c r="BU126" s="843"/>
      <c r="BV126" s="843"/>
      <c r="BW126" s="867"/>
      <c r="BX126" s="868"/>
      <c r="BY126" s="843"/>
      <c r="BZ126" s="843"/>
      <c r="CA126" s="843"/>
      <c r="CB126" s="843"/>
      <c r="CC126" s="843"/>
      <c r="CD126" s="843"/>
      <c r="CE126" s="843"/>
      <c r="CF126" s="843"/>
      <c r="CG126" s="843"/>
      <c r="CH126" s="843"/>
      <c r="CI126" s="843"/>
      <c r="CJ126" s="843"/>
      <c r="CK126" s="843"/>
      <c r="CL126" s="843"/>
      <c r="CM126" s="843"/>
      <c r="CN126" s="843"/>
      <c r="CO126" s="843"/>
      <c r="CP126" s="843"/>
      <c r="CQ126" s="843"/>
      <c r="CR126" s="843"/>
      <c r="CS126" s="843"/>
      <c r="CT126" s="843"/>
      <c r="CU126" s="843"/>
      <c r="CV126" s="843"/>
      <c r="CW126" s="843"/>
      <c r="CX126" s="843"/>
      <c r="CY126" s="843"/>
      <c r="CZ126" s="843"/>
      <c r="DA126" s="843"/>
      <c r="DB126" s="843"/>
      <c r="DC126" s="843"/>
      <c r="DD126" s="843"/>
      <c r="DE126" s="843"/>
      <c r="DF126" s="843"/>
      <c r="DG126" s="843"/>
      <c r="DH126" s="843"/>
      <c r="DI126" s="843"/>
      <c r="DJ126" s="843"/>
      <c r="DK126" s="843"/>
      <c r="DL126" s="843"/>
      <c r="DM126" s="843"/>
      <c r="DN126" s="843"/>
      <c r="DO126" s="843"/>
      <c r="DP126" s="843"/>
      <c r="DQ126" s="843"/>
      <c r="DR126" s="843"/>
      <c r="DS126" s="843"/>
      <c r="DT126" s="843"/>
      <c r="DU126" s="843"/>
      <c r="DV126" s="843"/>
      <c r="DW126" s="843"/>
      <c r="DX126" s="843"/>
      <c r="DY126" s="843"/>
      <c r="DZ126" s="843"/>
      <c r="EA126" s="843"/>
      <c r="EB126" s="843"/>
      <c r="EC126" s="843"/>
      <c r="ED126" s="843"/>
      <c r="EE126" s="843"/>
      <c r="EF126" s="843"/>
      <c r="EG126" s="843"/>
      <c r="EH126" s="843"/>
      <c r="EI126" s="843"/>
      <c r="EJ126" s="843"/>
      <c r="EK126" s="843"/>
      <c r="EL126" s="843"/>
      <c r="EM126" s="843"/>
      <c r="EN126" s="843"/>
      <c r="EO126" s="843"/>
      <c r="EP126" s="843"/>
      <c r="EQ126" s="843"/>
      <c r="ER126" s="843"/>
      <c r="ES126" s="843"/>
      <c r="ET126" s="843"/>
      <c r="EU126" s="491"/>
      <c r="EV126" s="491"/>
      <c r="EW126" s="491"/>
      <c r="EX126" s="491"/>
    </row>
    <row r="127" spans="1:154" s="200" customFormat="1" ht="30" customHeight="1">
      <c r="A127" s="94"/>
      <c r="B127" s="94"/>
      <c r="C127" s="94"/>
      <c r="D127" s="94"/>
      <c r="E127" s="94"/>
      <c r="F127" s="94"/>
      <c r="G127" s="94"/>
      <c r="H127" s="94"/>
      <c r="I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BJ127" s="866"/>
      <c r="BK127" s="843"/>
      <c r="BL127" s="843"/>
      <c r="BM127" s="843"/>
      <c r="BN127" s="843"/>
      <c r="BO127" s="843"/>
      <c r="BP127" s="843"/>
      <c r="BQ127" s="843"/>
      <c r="BR127" s="843"/>
      <c r="BS127" s="843"/>
      <c r="BT127" s="843"/>
      <c r="BU127" s="843"/>
      <c r="BV127" s="843"/>
      <c r="BW127" s="867"/>
      <c r="BX127" s="868"/>
      <c r="BY127" s="843"/>
      <c r="BZ127" s="843"/>
      <c r="CA127" s="843"/>
      <c r="CB127" s="843"/>
      <c r="CC127" s="843"/>
      <c r="CD127" s="843"/>
      <c r="CE127" s="843"/>
      <c r="CF127" s="843"/>
      <c r="CG127" s="843"/>
      <c r="CH127" s="843"/>
      <c r="CI127" s="843"/>
      <c r="CJ127" s="843"/>
      <c r="CK127" s="843"/>
      <c r="CL127" s="843"/>
      <c r="CM127" s="843"/>
      <c r="CN127" s="843"/>
      <c r="CO127" s="843"/>
      <c r="CP127" s="843"/>
      <c r="CQ127" s="843"/>
      <c r="CR127" s="843"/>
      <c r="CS127" s="843"/>
      <c r="CT127" s="843"/>
      <c r="CU127" s="843"/>
      <c r="CV127" s="843"/>
      <c r="CW127" s="843"/>
      <c r="CX127" s="843"/>
      <c r="CY127" s="843"/>
      <c r="CZ127" s="843"/>
      <c r="DA127" s="843"/>
      <c r="DB127" s="843"/>
      <c r="DC127" s="843"/>
      <c r="DD127" s="843"/>
      <c r="DE127" s="843"/>
      <c r="DF127" s="843"/>
      <c r="DG127" s="843"/>
      <c r="DH127" s="843"/>
      <c r="DI127" s="843"/>
      <c r="DJ127" s="843"/>
      <c r="DK127" s="843"/>
      <c r="DL127" s="843"/>
      <c r="DM127" s="843"/>
      <c r="DN127" s="843"/>
      <c r="DO127" s="843"/>
      <c r="DP127" s="843"/>
      <c r="DQ127" s="843"/>
      <c r="DR127" s="843"/>
      <c r="DS127" s="843"/>
      <c r="DT127" s="843"/>
      <c r="DU127" s="843"/>
      <c r="DV127" s="843"/>
      <c r="DW127" s="843"/>
      <c r="DX127" s="843"/>
      <c r="DY127" s="843"/>
      <c r="DZ127" s="843"/>
      <c r="EA127" s="843"/>
      <c r="EB127" s="843"/>
      <c r="EC127" s="843"/>
      <c r="ED127" s="843"/>
      <c r="EE127" s="843"/>
      <c r="EF127" s="843"/>
      <c r="EG127" s="843"/>
      <c r="EH127" s="843"/>
      <c r="EI127" s="843"/>
      <c r="EJ127" s="843"/>
      <c r="EK127" s="843"/>
      <c r="EL127" s="843"/>
      <c r="EM127" s="843"/>
      <c r="EN127" s="843"/>
      <c r="EO127" s="843"/>
      <c r="EP127" s="843"/>
      <c r="EQ127" s="843"/>
      <c r="ER127" s="843"/>
      <c r="ES127" s="843"/>
      <c r="ET127" s="843"/>
      <c r="EU127" s="491"/>
      <c r="EV127" s="491"/>
      <c r="EW127" s="491"/>
      <c r="EX127" s="491"/>
    </row>
    <row r="128" spans="1:154" s="200" customFormat="1" ht="30"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BJ128" s="866"/>
      <c r="BK128" s="843"/>
      <c r="BL128" s="843"/>
      <c r="BM128" s="843"/>
      <c r="BN128" s="843"/>
      <c r="BO128" s="843"/>
      <c r="BP128" s="843"/>
      <c r="BQ128" s="843"/>
      <c r="BR128" s="843"/>
      <c r="BS128" s="843"/>
      <c r="BT128" s="843"/>
      <c r="BU128" s="843"/>
      <c r="BV128" s="843"/>
      <c r="BW128" s="867"/>
      <c r="BX128" s="868"/>
      <c r="BY128" s="843"/>
      <c r="BZ128" s="843"/>
      <c r="CA128" s="843"/>
      <c r="CB128" s="843"/>
      <c r="CC128" s="843"/>
      <c r="CD128" s="843"/>
      <c r="CE128" s="843"/>
      <c r="CF128" s="843"/>
      <c r="CG128" s="843"/>
      <c r="CH128" s="843"/>
      <c r="CI128" s="843"/>
      <c r="CJ128" s="843"/>
      <c r="CK128" s="843"/>
      <c r="CL128" s="843"/>
      <c r="CM128" s="843"/>
      <c r="CN128" s="843"/>
      <c r="CO128" s="843"/>
      <c r="CP128" s="843"/>
      <c r="CQ128" s="843"/>
      <c r="CR128" s="843"/>
      <c r="CS128" s="843"/>
      <c r="CT128" s="843"/>
      <c r="CU128" s="843"/>
      <c r="CV128" s="843"/>
      <c r="CW128" s="843"/>
      <c r="CX128" s="843"/>
      <c r="CY128" s="843"/>
      <c r="CZ128" s="843"/>
      <c r="DA128" s="843"/>
      <c r="DB128" s="843"/>
      <c r="DC128" s="843"/>
      <c r="DD128" s="843"/>
      <c r="DE128" s="843"/>
      <c r="DF128" s="843"/>
      <c r="DG128" s="843"/>
      <c r="DH128" s="843"/>
      <c r="DI128" s="843"/>
      <c r="DJ128" s="843"/>
      <c r="DK128" s="843"/>
      <c r="DL128" s="843"/>
      <c r="DM128" s="843"/>
      <c r="DN128" s="843"/>
      <c r="DO128" s="843"/>
      <c r="DP128" s="843"/>
      <c r="DQ128" s="843"/>
      <c r="DR128" s="843"/>
      <c r="DS128" s="843"/>
      <c r="DT128" s="843"/>
      <c r="DU128" s="843"/>
      <c r="DV128" s="843"/>
      <c r="DW128" s="843"/>
      <c r="DX128" s="843"/>
      <c r="DY128" s="843"/>
      <c r="DZ128" s="843"/>
      <c r="EA128" s="843"/>
      <c r="EB128" s="843"/>
      <c r="EC128" s="843"/>
      <c r="ED128" s="843"/>
      <c r="EE128" s="843"/>
      <c r="EF128" s="843"/>
      <c r="EG128" s="843"/>
      <c r="EH128" s="843"/>
      <c r="EI128" s="843"/>
      <c r="EJ128" s="843"/>
      <c r="EK128" s="843"/>
      <c r="EL128" s="843"/>
      <c r="EM128" s="843"/>
      <c r="EN128" s="843"/>
      <c r="EO128" s="843"/>
      <c r="EP128" s="843"/>
      <c r="EQ128" s="843"/>
      <c r="ER128" s="843"/>
      <c r="ES128" s="843"/>
      <c r="ET128" s="843"/>
      <c r="EU128" s="491"/>
      <c r="EV128" s="491"/>
      <c r="EW128" s="491"/>
      <c r="EX128" s="491"/>
    </row>
    <row r="129" spans="1:154" s="200" customFormat="1" ht="30"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BJ129" s="866"/>
      <c r="BK129" s="843"/>
      <c r="BL129" s="843"/>
      <c r="BM129" s="843"/>
      <c r="BN129" s="843"/>
      <c r="BO129" s="843"/>
      <c r="BP129" s="843"/>
      <c r="BQ129" s="843"/>
      <c r="BR129" s="843"/>
      <c r="BS129" s="843"/>
      <c r="BT129" s="843"/>
      <c r="BU129" s="843"/>
      <c r="BV129" s="843"/>
      <c r="BW129" s="867"/>
      <c r="BX129" s="868"/>
      <c r="BY129" s="843"/>
      <c r="BZ129" s="843"/>
      <c r="CA129" s="843"/>
      <c r="CB129" s="843"/>
      <c r="CC129" s="843"/>
      <c r="CD129" s="843"/>
      <c r="CE129" s="843"/>
      <c r="CF129" s="843"/>
      <c r="CG129" s="843"/>
      <c r="CH129" s="843"/>
      <c r="CI129" s="843"/>
      <c r="CJ129" s="843"/>
      <c r="CK129" s="843"/>
      <c r="CL129" s="843"/>
      <c r="CM129" s="843"/>
      <c r="CN129" s="843"/>
      <c r="CO129" s="843"/>
      <c r="CP129" s="843"/>
      <c r="CQ129" s="843"/>
      <c r="CR129" s="843"/>
      <c r="CS129" s="843"/>
      <c r="CT129" s="843"/>
      <c r="CU129" s="843"/>
      <c r="CV129" s="843"/>
      <c r="CW129" s="843"/>
      <c r="CX129" s="843"/>
      <c r="CY129" s="843"/>
      <c r="CZ129" s="843"/>
      <c r="DA129" s="843"/>
      <c r="DB129" s="843"/>
      <c r="DC129" s="843"/>
      <c r="DD129" s="843"/>
      <c r="DE129" s="843"/>
      <c r="DF129" s="843"/>
      <c r="DG129" s="843"/>
      <c r="DH129" s="843"/>
      <c r="DI129" s="843"/>
      <c r="DJ129" s="843"/>
      <c r="DK129" s="843"/>
      <c r="DL129" s="843"/>
      <c r="DM129" s="843"/>
      <c r="DN129" s="843"/>
      <c r="DO129" s="843"/>
      <c r="DP129" s="843"/>
      <c r="DQ129" s="843"/>
      <c r="DR129" s="843"/>
      <c r="DS129" s="843"/>
      <c r="DT129" s="843"/>
      <c r="DU129" s="843"/>
      <c r="DV129" s="843"/>
      <c r="DW129" s="843"/>
      <c r="DX129" s="843"/>
      <c r="DY129" s="843"/>
      <c r="DZ129" s="843"/>
      <c r="EA129" s="843"/>
      <c r="EB129" s="843"/>
      <c r="EC129" s="843"/>
      <c r="ED129" s="843"/>
      <c r="EE129" s="843"/>
      <c r="EF129" s="843"/>
      <c r="EG129" s="843"/>
      <c r="EH129" s="843"/>
      <c r="EI129" s="843"/>
      <c r="EJ129" s="843"/>
      <c r="EK129" s="843"/>
      <c r="EL129" s="843"/>
      <c r="EM129" s="843"/>
      <c r="EN129" s="843"/>
      <c r="EO129" s="843"/>
      <c r="EP129" s="843"/>
      <c r="EQ129" s="843"/>
      <c r="ER129" s="843"/>
      <c r="ES129" s="843"/>
      <c r="ET129" s="843"/>
      <c r="EU129" s="491"/>
      <c r="EV129" s="491"/>
      <c r="EW129" s="491"/>
      <c r="EX129" s="491"/>
    </row>
    <row r="130" spans="1:154" s="200" customFormat="1" ht="30"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BJ130" s="866"/>
      <c r="BK130" s="843"/>
      <c r="BL130" s="843"/>
      <c r="BM130" s="843"/>
      <c r="BN130" s="843"/>
      <c r="BO130" s="843"/>
      <c r="BP130" s="843"/>
      <c r="BQ130" s="843"/>
      <c r="BR130" s="843"/>
      <c r="BS130" s="843"/>
      <c r="BT130" s="843"/>
      <c r="BU130" s="843"/>
      <c r="BV130" s="843"/>
      <c r="BW130" s="867"/>
      <c r="BX130" s="868"/>
      <c r="BY130" s="843"/>
      <c r="BZ130" s="843"/>
      <c r="CA130" s="843"/>
      <c r="CB130" s="843"/>
      <c r="CC130" s="843"/>
      <c r="CD130" s="843"/>
      <c r="CE130" s="843"/>
      <c r="CF130" s="843"/>
      <c r="CG130" s="843"/>
      <c r="CH130" s="843"/>
      <c r="CI130" s="843"/>
      <c r="CJ130" s="843"/>
      <c r="CK130" s="843"/>
      <c r="CL130" s="843"/>
      <c r="CM130" s="843"/>
      <c r="CN130" s="843"/>
      <c r="CO130" s="843"/>
      <c r="CP130" s="843"/>
      <c r="CQ130" s="843"/>
      <c r="CR130" s="843"/>
      <c r="CS130" s="843"/>
      <c r="CT130" s="843"/>
      <c r="CU130" s="843"/>
      <c r="CV130" s="843"/>
      <c r="CW130" s="843"/>
      <c r="CX130" s="843"/>
      <c r="CY130" s="843"/>
      <c r="CZ130" s="843"/>
      <c r="DA130" s="843"/>
      <c r="DB130" s="843"/>
      <c r="DC130" s="843"/>
      <c r="DD130" s="843"/>
      <c r="DE130" s="843"/>
      <c r="DF130" s="843"/>
      <c r="DG130" s="843"/>
      <c r="DH130" s="843"/>
      <c r="DI130" s="843"/>
      <c r="DJ130" s="843"/>
      <c r="DK130" s="843"/>
      <c r="DL130" s="843"/>
      <c r="DM130" s="843"/>
      <c r="DN130" s="843"/>
      <c r="DO130" s="843"/>
      <c r="DP130" s="843"/>
      <c r="DQ130" s="843"/>
      <c r="DR130" s="843"/>
      <c r="DS130" s="843"/>
      <c r="DT130" s="843"/>
      <c r="DU130" s="843"/>
      <c r="DV130" s="843"/>
      <c r="DW130" s="843"/>
      <c r="DX130" s="843"/>
      <c r="DY130" s="843"/>
      <c r="DZ130" s="843"/>
      <c r="EA130" s="843"/>
      <c r="EB130" s="843"/>
      <c r="EC130" s="843"/>
      <c r="ED130" s="843"/>
      <c r="EE130" s="843"/>
      <c r="EF130" s="843"/>
      <c r="EG130" s="843"/>
      <c r="EH130" s="843"/>
      <c r="EI130" s="843"/>
      <c r="EJ130" s="843"/>
      <c r="EK130" s="843"/>
      <c r="EL130" s="843"/>
      <c r="EM130" s="843"/>
      <c r="EN130" s="843"/>
      <c r="EO130" s="843"/>
      <c r="EP130" s="843"/>
      <c r="EQ130" s="843"/>
      <c r="ER130" s="843"/>
      <c r="ES130" s="843"/>
      <c r="ET130" s="843"/>
      <c r="EU130" s="491"/>
      <c r="EV130" s="491"/>
      <c r="EW130" s="491"/>
      <c r="EX130" s="491"/>
    </row>
    <row r="131" spans="1:154" s="200" customFormat="1" ht="30"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BJ131" s="866"/>
      <c r="BK131" s="843"/>
      <c r="BL131" s="843"/>
      <c r="BM131" s="843"/>
      <c r="BN131" s="843"/>
      <c r="BO131" s="843"/>
      <c r="BP131" s="843"/>
      <c r="BQ131" s="843"/>
      <c r="BR131" s="843"/>
      <c r="BS131" s="843"/>
      <c r="BT131" s="843"/>
      <c r="BU131" s="843"/>
      <c r="BV131" s="843"/>
      <c r="BW131" s="867"/>
      <c r="BX131" s="868"/>
      <c r="BY131" s="843"/>
      <c r="BZ131" s="843"/>
      <c r="CA131" s="843"/>
      <c r="CB131" s="843"/>
      <c r="CC131" s="843"/>
      <c r="CD131" s="843"/>
      <c r="CE131" s="843"/>
      <c r="CF131" s="843"/>
      <c r="CG131" s="843"/>
      <c r="CH131" s="843"/>
      <c r="CI131" s="843"/>
      <c r="CJ131" s="843"/>
      <c r="CK131" s="843"/>
      <c r="CL131" s="843"/>
      <c r="CM131" s="843"/>
      <c r="CN131" s="843"/>
      <c r="CO131" s="843"/>
      <c r="CP131" s="843"/>
      <c r="CQ131" s="843"/>
      <c r="CR131" s="843"/>
      <c r="CS131" s="843"/>
      <c r="CT131" s="843"/>
      <c r="CU131" s="843"/>
      <c r="CV131" s="843"/>
      <c r="CW131" s="843"/>
      <c r="CX131" s="843"/>
      <c r="CY131" s="843"/>
      <c r="CZ131" s="843"/>
      <c r="DA131" s="843"/>
      <c r="DB131" s="843"/>
      <c r="DC131" s="843"/>
      <c r="DD131" s="843"/>
      <c r="DE131" s="843"/>
      <c r="DF131" s="843"/>
      <c r="DG131" s="843"/>
      <c r="DH131" s="843"/>
      <c r="DI131" s="843"/>
      <c r="DJ131" s="843"/>
      <c r="DK131" s="843"/>
      <c r="DL131" s="843"/>
      <c r="DM131" s="843"/>
      <c r="DN131" s="843"/>
      <c r="DO131" s="843"/>
      <c r="DP131" s="843"/>
      <c r="DQ131" s="843"/>
      <c r="DR131" s="843"/>
      <c r="DS131" s="843"/>
      <c r="DT131" s="843"/>
      <c r="DU131" s="843"/>
      <c r="DV131" s="843"/>
      <c r="DW131" s="843"/>
      <c r="DX131" s="843"/>
      <c r="DY131" s="843"/>
      <c r="DZ131" s="843"/>
      <c r="EA131" s="843"/>
      <c r="EB131" s="843"/>
      <c r="EC131" s="843"/>
      <c r="ED131" s="843"/>
      <c r="EE131" s="843"/>
      <c r="EF131" s="843"/>
      <c r="EG131" s="843"/>
      <c r="EH131" s="843"/>
      <c r="EI131" s="843"/>
      <c r="EJ131" s="843"/>
      <c r="EK131" s="843"/>
      <c r="EL131" s="843"/>
      <c r="EM131" s="843"/>
      <c r="EN131" s="843"/>
      <c r="EO131" s="843"/>
      <c r="EP131" s="843"/>
      <c r="EQ131" s="843"/>
      <c r="ER131" s="843"/>
      <c r="ES131" s="843"/>
      <c r="ET131" s="843"/>
      <c r="EU131" s="491"/>
      <c r="EV131" s="491"/>
      <c r="EW131" s="491"/>
      <c r="EX131" s="491"/>
    </row>
    <row r="132" spans="1:154" s="200" customFormat="1" ht="30"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BJ132" s="866"/>
      <c r="BK132" s="843"/>
      <c r="BL132" s="843"/>
      <c r="BM132" s="843"/>
      <c r="BN132" s="843"/>
      <c r="BO132" s="843"/>
      <c r="BP132" s="843"/>
      <c r="BQ132" s="843"/>
      <c r="BR132" s="843"/>
      <c r="BS132" s="843"/>
      <c r="BT132" s="843"/>
      <c r="BU132" s="843"/>
      <c r="BV132" s="843"/>
      <c r="BW132" s="867"/>
      <c r="BX132" s="868"/>
      <c r="BY132" s="843"/>
      <c r="BZ132" s="843"/>
      <c r="CA132" s="843"/>
      <c r="CB132" s="843"/>
      <c r="CC132" s="843"/>
      <c r="CD132" s="843"/>
      <c r="CE132" s="843"/>
      <c r="CF132" s="843"/>
      <c r="CG132" s="843"/>
      <c r="CH132" s="843"/>
      <c r="CI132" s="843"/>
      <c r="CJ132" s="843"/>
      <c r="CK132" s="843"/>
      <c r="CL132" s="843"/>
      <c r="CM132" s="843"/>
      <c r="CN132" s="843"/>
      <c r="CO132" s="843"/>
      <c r="CP132" s="843"/>
      <c r="CQ132" s="843"/>
      <c r="CR132" s="843"/>
      <c r="CS132" s="843"/>
      <c r="CT132" s="843"/>
      <c r="CU132" s="843"/>
      <c r="CV132" s="843"/>
      <c r="CW132" s="843"/>
      <c r="CX132" s="843"/>
      <c r="CY132" s="843"/>
      <c r="CZ132" s="843"/>
      <c r="DA132" s="843"/>
      <c r="DB132" s="843"/>
      <c r="DC132" s="843"/>
      <c r="DD132" s="843"/>
      <c r="DE132" s="843"/>
      <c r="DF132" s="843"/>
      <c r="DG132" s="843"/>
      <c r="DH132" s="843"/>
      <c r="DI132" s="843"/>
      <c r="DJ132" s="843"/>
      <c r="DK132" s="843"/>
      <c r="DL132" s="843"/>
      <c r="DM132" s="843"/>
      <c r="DN132" s="843"/>
      <c r="DO132" s="843"/>
      <c r="DP132" s="843"/>
      <c r="DQ132" s="843"/>
      <c r="DR132" s="843"/>
      <c r="DS132" s="843"/>
      <c r="DT132" s="843"/>
      <c r="DU132" s="843"/>
      <c r="DV132" s="843"/>
      <c r="DW132" s="843"/>
      <c r="DX132" s="843"/>
      <c r="DY132" s="843"/>
      <c r="DZ132" s="843"/>
      <c r="EA132" s="843"/>
      <c r="EB132" s="843"/>
      <c r="EC132" s="843"/>
      <c r="ED132" s="843"/>
      <c r="EE132" s="843"/>
      <c r="EF132" s="843"/>
      <c r="EG132" s="843"/>
      <c r="EH132" s="843"/>
      <c r="EI132" s="843"/>
      <c r="EJ132" s="843"/>
      <c r="EK132" s="843"/>
      <c r="EL132" s="843"/>
      <c r="EM132" s="843"/>
      <c r="EN132" s="843"/>
      <c r="EO132" s="843"/>
      <c r="EP132" s="843"/>
      <c r="EQ132" s="843"/>
      <c r="ER132" s="843"/>
      <c r="ES132" s="843"/>
      <c r="ET132" s="843"/>
      <c r="EU132" s="491"/>
      <c r="EV132" s="491"/>
      <c r="EW132" s="491"/>
      <c r="EX132" s="491"/>
    </row>
    <row r="133" spans="1:154" s="200" customFormat="1" ht="30"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BJ133" s="843"/>
      <c r="BK133" s="843"/>
      <c r="BL133" s="843"/>
      <c r="BM133" s="843"/>
      <c r="BN133" s="843"/>
      <c r="BO133" s="843"/>
      <c r="BP133" s="843"/>
      <c r="BQ133" s="843"/>
      <c r="BR133" s="843"/>
      <c r="BS133" s="843"/>
      <c r="BT133" s="843"/>
      <c r="BU133" s="843"/>
      <c r="BV133" s="843"/>
      <c r="BW133" s="867"/>
      <c r="BX133" s="868"/>
      <c r="BY133" s="843"/>
      <c r="BZ133" s="843"/>
      <c r="CA133" s="843"/>
      <c r="CB133" s="843"/>
      <c r="CC133" s="843"/>
      <c r="CD133" s="843"/>
      <c r="CE133" s="843"/>
      <c r="CF133" s="843"/>
      <c r="CG133" s="843"/>
      <c r="CH133" s="843"/>
      <c r="CI133" s="843"/>
      <c r="CJ133" s="843"/>
      <c r="CK133" s="843"/>
      <c r="CL133" s="843"/>
      <c r="CM133" s="843"/>
      <c r="CN133" s="843"/>
      <c r="CO133" s="843"/>
      <c r="CP133" s="843"/>
      <c r="CQ133" s="843"/>
      <c r="CR133" s="843"/>
      <c r="CS133" s="843"/>
      <c r="CT133" s="843"/>
      <c r="CU133" s="843"/>
      <c r="CV133" s="843"/>
      <c r="CW133" s="843"/>
      <c r="CX133" s="843"/>
      <c r="CY133" s="843"/>
      <c r="CZ133" s="843"/>
      <c r="DA133" s="843"/>
      <c r="DB133" s="843"/>
      <c r="DC133" s="843"/>
      <c r="DD133" s="843"/>
      <c r="DE133" s="843"/>
      <c r="DF133" s="843"/>
      <c r="DG133" s="843"/>
      <c r="DH133" s="843"/>
      <c r="DI133" s="843"/>
      <c r="DJ133" s="843"/>
      <c r="DK133" s="843"/>
      <c r="DL133" s="843"/>
      <c r="DM133" s="843"/>
      <c r="DN133" s="843"/>
      <c r="DO133" s="843"/>
      <c r="DP133" s="843"/>
      <c r="DQ133" s="843"/>
      <c r="DR133" s="843"/>
      <c r="DS133" s="843"/>
      <c r="DT133" s="843"/>
      <c r="DU133" s="843"/>
      <c r="DV133" s="843"/>
      <c r="DW133" s="843"/>
      <c r="DX133" s="843"/>
      <c r="DY133" s="843"/>
      <c r="DZ133" s="843"/>
      <c r="EA133" s="843"/>
      <c r="EB133" s="843"/>
      <c r="EC133" s="843"/>
      <c r="ED133" s="843"/>
      <c r="EE133" s="843"/>
      <c r="EF133" s="843"/>
      <c r="EG133" s="843"/>
      <c r="EH133" s="843"/>
      <c r="EI133" s="843"/>
      <c r="EJ133" s="843"/>
      <c r="EK133" s="843"/>
      <c r="EL133" s="843"/>
      <c r="EM133" s="843"/>
      <c r="EN133" s="843"/>
      <c r="EO133" s="843"/>
      <c r="EP133" s="843"/>
      <c r="EQ133" s="843"/>
      <c r="ER133" s="843"/>
      <c r="ES133" s="843"/>
      <c r="ET133" s="843"/>
      <c r="EU133" s="491"/>
      <c r="EV133" s="491"/>
      <c r="EW133" s="491"/>
      <c r="EX133" s="491"/>
    </row>
    <row r="134" spans="1:154" s="200" customFormat="1" ht="30"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BJ134" s="843"/>
      <c r="BK134" s="843"/>
      <c r="BL134" s="843"/>
      <c r="BM134" s="843"/>
      <c r="BN134" s="843"/>
      <c r="BO134" s="843"/>
      <c r="BP134" s="843"/>
      <c r="BQ134" s="843"/>
      <c r="BR134" s="843"/>
      <c r="BS134" s="843"/>
      <c r="BT134" s="843"/>
      <c r="BU134" s="843"/>
      <c r="BV134" s="843"/>
      <c r="BW134" s="867"/>
      <c r="BX134" s="868"/>
      <c r="BY134" s="843"/>
      <c r="BZ134" s="843"/>
      <c r="CA134" s="843"/>
      <c r="CB134" s="843"/>
      <c r="CC134" s="843"/>
      <c r="CD134" s="843"/>
      <c r="CE134" s="843"/>
      <c r="CF134" s="843"/>
      <c r="CG134" s="843"/>
      <c r="CH134" s="843"/>
      <c r="CI134" s="843"/>
      <c r="CJ134" s="843"/>
      <c r="CK134" s="843"/>
      <c r="CL134" s="843"/>
      <c r="CM134" s="843"/>
      <c r="CN134" s="843"/>
      <c r="CO134" s="843"/>
      <c r="CP134" s="843"/>
      <c r="CQ134" s="843"/>
      <c r="CR134" s="843"/>
      <c r="CS134" s="843"/>
      <c r="CT134" s="843"/>
      <c r="CU134" s="843"/>
      <c r="CV134" s="843"/>
      <c r="CW134" s="843"/>
      <c r="CX134" s="843"/>
      <c r="CY134" s="843"/>
      <c r="CZ134" s="843"/>
      <c r="DA134" s="843"/>
      <c r="DB134" s="843"/>
      <c r="DC134" s="843"/>
      <c r="DD134" s="843"/>
      <c r="DE134" s="843"/>
      <c r="DF134" s="843"/>
      <c r="DG134" s="843"/>
      <c r="DH134" s="843"/>
      <c r="DI134" s="843"/>
      <c r="DJ134" s="843"/>
      <c r="DK134" s="843"/>
      <c r="DL134" s="843"/>
      <c r="DM134" s="843"/>
      <c r="DN134" s="843"/>
      <c r="DO134" s="843"/>
      <c r="DP134" s="843"/>
      <c r="DQ134" s="843"/>
      <c r="DR134" s="843"/>
      <c r="DS134" s="843"/>
      <c r="DT134" s="843"/>
      <c r="DU134" s="843"/>
      <c r="DV134" s="843"/>
      <c r="DW134" s="843"/>
      <c r="DX134" s="843"/>
      <c r="DY134" s="843"/>
      <c r="DZ134" s="843"/>
      <c r="EA134" s="843"/>
      <c r="EB134" s="843"/>
      <c r="EC134" s="843"/>
      <c r="ED134" s="843"/>
      <c r="EE134" s="843"/>
      <c r="EF134" s="843"/>
      <c r="EG134" s="843"/>
      <c r="EH134" s="843"/>
      <c r="EI134" s="843"/>
      <c r="EJ134" s="843"/>
      <c r="EK134" s="843"/>
      <c r="EL134" s="843"/>
      <c r="EM134" s="843"/>
      <c r="EN134" s="843"/>
      <c r="EO134" s="843"/>
      <c r="EP134" s="843"/>
      <c r="EQ134" s="843"/>
      <c r="ER134" s="843"/>
      <c r="ES134" s="843"/>
      <c r="ET134" s="843"/>
      <c r="EU134" s="491"/>
      <c r="EV134" s="491"/>
      <c r="EW134" s="491"/>
      <c r="EX134" s="491"/>
    </row>
    <row r="135" spans="1:154" s="200" customFormat="1" ht="30"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BJ135" s="843"/>
      <c r="BK135" s="843"/>
      <c r="BL135" s="843"/>
      <c r="BM135" s="843"/>
      <c r="BN135" s="843"/>
      <c r="BO135" s="843"/>
      <c r="BP135" s="843"/>
      <c r="BQ135" s="843"/>
      <c r="BR135" s="843"/>
      <c r="BS135" s="843"/>
      <c r="BT135" s="843"/>
      <c r="BU135" s="843"/>
      <c r="BV135" s="843"/>
      <c r="BW135" s="867"/>
      <c r="BX135" s="868"/>
      <c r="BY135" s="843"/>
      <c r="BZ135" s="843"/>
      <c r="CA135" s="843"/>
      <c r="CB135" s="843"/>
      <c r="CC135" s="843"/>
      <c r="CD135" s="843"/>
      <c r="CE135" s="843"/>
      <c r="CF135" s="843"/>
      <c r="CG135" s="843"/>
      <c r="CH135" s="843"/>
      <c r="CI135" s="843"/>
      <c r="CJ135" s="843"/>
      <c r="CK135" s="843"/>
      <c r="CL135" s="843"/>
      <c r="CM135" s="843"/>
      <c r="CN135" s="843"/>
      <c r="CO135" s="843"/>
      <c r="CP135" s="843"/>
      <c r="CQ135" s="843"/>
      <c r="CR135" s="843"/>
      <c r="CS135" s="843"/>
      <c r="CT135" s="843"/>
      <c r="CU135" s="843"/>
      <c r="CV135" s="843"/>
      <c r="CW135" s="843"/>
      <c r="CX135" s="843"/>
      <c r="CY135" s="843"/>
      <c r="CZ135" s="843"/>
      <c r="DA135" s="843"/>
      <c r="DB135" s="843"/>
      <c r="DC135" s="843"/>
      <c r="DD135" s="843"/>
      <c r="DE135" s="843"/>
      <c r="DF135" s="843"/>
      <c r="DG135" s="843"/>
      <c r="DH135" s="843"/>
      <c r="DI135" s="843"/>
      <c r="DJ135" s="843"/>
      <c r="DK135" s="843"/>
      <c r="DL135" s="843"/>
      <c r="DM135" s="843"/>
      <c r="DN135" s="843"/>
      <c r="DO135" s="843"/>
      <c r="DP135" s="843"/>
      <c r="DQ135" s="843"/>
      <c r="DR135" s="843"/>
      <c r="DS135" s="843"/>
      <c r="DT135" s="843"/>
      <c r="DU135" s="843"/>
      <c r="DV135" s="843"/>
      <c r="DW135" s="843"/>
      <c r="DX135" s="843"/>
      <c r="DY135" s="843"/>
      <c r="DZ135" s="843"/>
      <c r="EA135" s="843"/>
      <c r="EB135" s="843"/>
      <c r="EC135" s="843"/>
      <c r="ED135" s="843"/>
      <c r="EE135" s="843"/>
      <c r="EF135" s="843"/>
      <c r="EG135" s="843"/>
      <c r="EH135" s="843"/>
      <c r="EI135" s="843"/>
      <c r="EJ135" s="843"/>
      <c r="EK135" s="843"/>
      <c r="EL135" s="843"/>
      <c r="EM135" s="843"/>
      <c r="EN135" s="843"/>
      <c r="EO135" s="843"/>
      <c r="EP135" s="843"/>
      <c r="EQ135" s="843"/>
      <c r="ER135" s="843"/>
      <c r="ES135" s="843"/>
      <c r="ET135" s="843"/>
      <c r="EU135" s="491"/>
      <c r="EV135" s="491"/>
      <c r="EW135" s="491"/>
      <c r="EX135" s="491"/>
    </row>
    <row r="136" spans="1:154" ht="30" customHeight="1">
      <c r="AO136" s="200"/>
      <c r="BW136" s="867"/>
      <c r="BX136" s="868"/>
    </row>
    <row r="137" spans="1:154" ht="30" customHeight="1">
      <c r="AO137" s="200"/>
      <c r="BW137" s="867"/>
      <c r="BX137" s="868"/>
    </row>
    <row r="138" spans="1:154" ht="30" customHeight="1">
      <c r="AO138" s="200"/>
      <c r="BW138" s="867"/>
      <c r="BX138" s="868"/>
    </row>
    <row r="139" spans="1:154" ht="30" customHeight="1">
      <c r="BW139" s="876"/>
      <c r="BX139" s="877"/>
    </row>
    <row r="140" spans="1:154" ht="30" customHeight="1">
      <c r="BW140" s="876"/>
      <c r="BX140" s="877"/>
    </row>
    <row r="141" spans="1:154" ht="30" customHeight="1">
      <c r="BW141" s="876"/>
      <c r="BX141" s="877"/>
    </row>
    <row r="142" spans="1:154" ht="30" customHeight="1">
      <c r="BW142" s="876"/>
      <c r="BX142" s="877"/>
    </row>
    <row r="143" spans="1:154" ht="30" customHeight="1"/>
    <row r="148" spans="64:64" ht="56.25" customHeight="1">
      <c r="BL148" s="878" t="s">
        <v>391</v>
      </c>
    </row>
    <row r="149" spans="64:64" ht="56.25" customHeight="1">
      <c r="BL149" s="879" t="s">
        <v>432</v>
      </c>
    </row>
  </sheetData>
  <sheetProtection password="CAFA" sheet="1" selectLockedCells="1"/>
  <dataConsolidate/>
  <mergeCells count="1219">
    <mergeCell ref="AR113:AS113"/>
    <mergeCell ref="AT113:AU113"/>
    <mergeCell ref="AZ113:BA113"/>
    <mergeCell ref="D114:L114"/>
    <mergeCell ref="AA114:AB114"/>
    <mergeCell ref="AC114:AD114"/>
    <mergeCell ref="AE114:AF114"/>
    <mergeCell ref="AG114:AH114"/>
    <mergeCell ref="AI114:AJ114"/>
    <mergeCell ref="AL114:AM114"/>
    <mergeCell ref="AN114:AO114"/>
    <mergeCell ref="AP114:AQ114"/>
    <mergeCell ref="AR114:AS114"/>
    <mergeCell ref="AT114:AU114"/>
    <mergeCell ref="AZ114:BA114"/>
    <mergeCell ref="D113:L113"/>
    <mergeCell ref="AA113:AB113"/>
    <mergeCell ref="AC113:AD113"/>
    <mergeCell ref="AE113:AF113"/>
    <mergeCell ref="AG113:AH113"/>
    <mergeCell ref="AI113:AJ113"/>
    <mergeCell ref="AL113:AM113"/>
    <mergeCell ref="AN113:AO113"/>
    <mergeCell ref="AP113:AQ113"/>
    <mergeCell ref="AR111:AS111"/>
    <mergeCell ref="AT111:AU111"/>
    <mergeCell ref="AZ111:BA111"/>
    <mergeCell ref="D112:L112"/>
    <mergeCell ref="AA112:AB112"/>
    <mergeCell ref="AC112:AD112"/>
    <mergeCell ref="AE112:AF112"/>
    <mergeCell ref="AG112:AH112"/>
    <mergeCell ref="AI112:AJ112"/>
    <mergeCell ref="AL112:AM112"/>
    <mergeCell ref="AN112:AO112"/>
    <mergeCell ref="AP112:AQ112"/>
    <mergeCell ref="AR112:AS112"/>
    <mergeCell ref="AT112:AU112"/>
    <mergeCell ref="AZ112:BA112"/>
    <mergeCell ref="D111:L111"/>
    <mergeCell ref="AA111:AB111"/>
    <mergeCell ref="AC111:AD111"/>
    <mergeCell ref="AE111:AF111"/>
    <mergeCell ref="AG111:AH111"/>
    <mergeCell ref="AI111:AJ111"/>
    <mergeCell ref="AL111:AM111"/>
    <mergeCell ref="AN111:AO111"/>
    <mergeCell ref="AP111:AQ111"/>
    <mergeCell ref="AR109:AS109"/>
    <mergeCell ref="AT109:AU109"/>
    <mergeCell ref="AZ109:BA109"/>
    <mergeCell ref="D110:L110"/>
    <mergeCell ref="AA110:AB110"/>
    <mergeCell ref="AC110:AD110"/>
    <mergeCell ref="AE110:AF110"/>
    <mergeCell ref="AG110:AH110"/>
    <mergeCell ref="AI110:AJ110"/>
    <mergeCell ref="AL110:AM110"/>
    <mergeCell ref="AN110:AO110"/>
    <mergeCell ref="AP110:AQ110"/>
    <mergeCell ref="AR110:AS110"/>
    <mergeCell ref="AT110:AU110"/>
    <mergeCell ref="AZ110:BA110"/>
    <mergeCell ref="D109:L109"/>
    <mergeCell ref="AA109:AB109"/>
    <mergeCell ref="AC109:AD109"/>
    <mergeCell ref="AE109:AF109"/>
    <mergeCell ref="AG109:AH109"/>
    <mergeCell ref="AI109:AJ109"/>
    <mergeCell ref="AL109:AM109"/>
    <mergeCell ref="AN109:AO109"/>
    <mergeCell ref="AP109:AQ109"/>
    <mergeCell ref="AR107:AS107"/>
    <mergeCell ref="AT107:AU107"/>
    <mergeCell ref="AZ107:BA107"/>
    <mergeCell ref="D108:L108"/>
    <mergeCell ref="AA108:AB108"/>
    <mergeCell ref="AC108:AD108"/>
    <mergeCell ref="AE108:AF108"/>
    <mergeCell ref="AG108:AH108"/>
    <mergeCell ref="AI108:AJ108"/>
    <mergeCell ref="AL108:AM108"/>
    <mergeCell ref="AN108:AO108"/>
    <mergeCell ref="AP108:AQ108"/>
    <mergeCell ref="AR108:AS108"/>
    <mergeCell ref="AT108:AU108"/>
    <mergeCell ref="AZ108:BA108"/>
    <mergeCell ref="D107:L107"/>
    <mergeCell ref="AA107:AB107"/>
    <mergeCell ref="AC107:AD107"/>
    <mergeCell ref="AE107:AF107"/>
    <mergeCell ref="AG107:AH107"/>
    <mergeCell ref="AI107:AJ107"/>
    <mergeCell ref="AL107:AM107"/>
    <mergeCell ref="AN107:AO107"/>
    <mergeCell ref="AP107:AQ107"/>
    <mergeCell ref="AR105:AS105"/>
    <mergeCell ref="AT105:AU105"/>
    <mergeCell ref="AZ105:BA105"/>
    <mergeCell ref="D106:L106"/>
    <mergeCell ref="AA106:AB106"/>
    <mergeCell ref="AC106:AD106"/>
    <mergeCell ref="AE106:AF106"/>
    <mergeCell ref="AG106:AH106"/>
    <mergeCell ref="AI106:AJ106"/>
    <mergeCell ref="AL106:AM106"/>
    <mergeCell ref="AN106:AO106"/>
    <mergeCell ref="AP106:AQ106"/>
    <mergeCell ref="AR106:AS106"/>
    <mergeCell ref="AT106:AU106"/>
    <mergeCell ref="AZ106:BA106"/>
    <mergeCell ref="D105:L105"/>
    <mergeCell ref="AA105:AB105"/>
    <mergeCell ref="AC105:AD105"/>
    <mergeCell ref="AE105:AF105"/>
    <mergeCell ref="AG105:AH105"/>
    <mergeCell ref="AI105:AJ105"/>
    <mergeCell ref="AL105:AM105"/>
    <mergeCell ref="AN105:AO105"/>
    <mergeCell ref="AP105:AQ105"/>
    <mergeCell ref="AR103:AS103"/>
    <mergeCell ref="AT103:AU103"/>
    <mergeCell ref="AZ103:BA103"/>
    <mergeCell ref="D104:L104"/>
    <mergeCell ref="AA104:AB104"/>
    <mergeCell ref="AC104:AD104"/>
    <mergeCell ref="AE104:AF104"/>
    <mergeCell ref="AG104:AH104"/>
    <mergeCell ref="AI104:AJ104"/>
    <mergeCell ref="AL104:AM104"/>
    <mergeCell ref="AN104:AO104"/>
    <mergeCell ref="AP104:AQ104"/>
    <mergeCell ref="AR104:AS104"/>
    <mergeCell ref="AT104:AU104"/>
    <mergeCell ref="AZ104:BA104"/>
    <mergeCell ref="D103:L103"/>
    <mergeCell ref="AA103:AB103"/>
    <mergeCell ref="AC103:AD103"/>
    <mergeCell ref="AE103:AF103"/>
    <mergeCell ref="AG103:AH103"/>
    <mergeCell ref="AI103:AJ103"/>
    <mergeCell ref="AL103:AM103"/>
    <mergeCell ref="AN103:AO103"/>
    <mergeCell ref="AP103:AQ103"/>
    <mergeCell ref="AR101:AS101"/>
    <mergeCell ref="AT101:AU101"/>
    <mergeCell ref="AZ101:BA101"/>
    <mergeCell ref="D102:L102"/>
    <mergeCell ref="AA102:AB102"/>
    <mergeCell ref="AC102:AD102"/>
    <mergeCell ref="AE102:AF102"/>
    <mergeCell ref="AG102:AH102"/>
    <mergeCell ref="AI102:AJ102"/>
    <mergeCell ref="AL102:AM102"/>
    <mergeCell ref="AN102:AO102"/>
    <mergeCell ref="AP102:AQ102"/>
    <mergeCell ref="AR102:AS102"/>
    <mergeCell ref="AT102:AU102"/>
    <mergeCell ref="AZ102:BA102"/>
    <mergeCell ref="D101:L101"/>
    <mergeCell ref="AA101:AB101"/>
    <mergeCell ref="AC101:AD101"/>
    <mergeCell ref="AE101:AF101"/>
    <mergeCell ref="AG101:AH101"/>
    <mergeCell ref="AI101:AJ101"/>
    <mergeCell ref="AL101:AM101"/>
    <mergeCell ref="AN101:AO101"/>
    <mergeCell ref="AP101:AQ101"/>
    <mergeCell ref="AR99:AS99"/>
    <mergeCell ref="AT99:AU99"/>
    <mergeCell ref="AZ99:BA99"/>
    <mergeCell ref="D100:L100"/>
    <mergeCell ref="AA100:AB100"/>
    <mergeCell ref="AC100:AD100"/>
    <mergeCell ref="AE100:AF100"/>
    <mergeCell ref="AG100:AH100"/>
    <mergeCell ref="AI100:AJ100"/>
    <mergeCell ref="AL100:AM100"/>
    <mergeCell ref="AN100:AO100"/>
    <mergeCell ref="AP100:AQ100"/>
    <mergeCell ref="AR100:AS100"/>
    <mergeCell ref="AT100:AU100"/>
    <mergeCell ref="AZ100:BA100"/>
    <mergeCell ref="D99:L99"/>
    <mergeCell ref="AA99:AB99"/>
    <mergeCell ref="AC99:AD99"/>
    <mergeCell ref="AE99:AF99"/>
    <mergeCell ref="AG99:AH99"/>
    <mergeCell ref="AI99:AJ99"/>
    <mergeCell ref="AL99:AM99"/>
    <mergeCell ref="AN99:AO99"/>
    <mergeCell ref="AP99:AQ99"/>
    <mergeCell ref="AR97:AS97"/>
    <mergeCell ref="AT97:AU97"/>
    <mergeCell ref="AZ97:BA97"/>
    <mergeCell ref="D98:L98"/>
    <mergeCell ref="AA98:AB98"/>
    <mergeCell ref="AC98:AD98"/>
    <mergeCell ref="AE98:AF98"/>
    <mergeCell ref="AG98:AH98"/>
    <mergeCell ref="AI98:AJ98"/>
    <mergeCell ref="AL98:AM98"/>
    <mergeCell ref="AN98:AO98"/>
    <mergeCell ref="AP98:AQ98"/>
    <mergeCell ref="AR98:AS98"/>
    <mergeCell ref="AT98:AU98"/>
    <mergeCell ref="AZ98:BA98"/>
    <mergeCell ref="D97:L97"/>
    <mergeCell ref="AA97:AB97"/>
    <mergeCell ref="AC97:AD97"/>
    <mergeCell ref="AE97:AF97"/>
    <mergeCell ref="AG97:AH97"/>
    <mergeCell ref="AI97:AJ97"/>
    <mergeCell ref="AL97:AM97"/>
    <mergeCell ref="AN97:AO97"/>
    <mergeCell ref="AP97:AQ97"/>
    <mergeCell ref="AR95:AS95"/>
    <mergeCell ref="AT95:AU95"/>
    <mergeCell ref="AZ95:BA95"/>
    <mergeCell ref="D96:L96"/>
    <mergeCell ref="AA96:AB96"/>
    <mergeCell ref="AC96:AD96"/>
    <mergeCell ref="AE96:AF96"/>
    <mergeCell ref="AG96:AH96"/>
    <mergeCell ref="AI96:AJ96"/>
    <mergeCell ref="AL96:AM96"/>
    <mergeCell ref="AN96:AO96"/>
    <mergeCell ref="AP96:AQ96"/>
    <mergeCell ref="AR96:AS96"/>
    <mergeCell ref="AT96:AU96"/>
    <mergeCell ref="AZ96:BA96"/>
    <mergeCell ref="D95:L95"/>
    <mergeCell ref="AA95:AB95"/>
    <mergeCell ref="AC95:AD95"/>
    <mergeCell ref="AE95:AF95"/>
    <mergeCell ref="AG95:AH95"/>
    <mergeCell ref="AI95:AJ95"/>
    <mergeCell ref="AL95:AM95"/>
    <mergeCell ref="AN95:AO95"/>
    <mergeCell ref="AP95:AQ95"/>
    <mergeCell ref="AR93:AS93"/>
    <mergeCell ref="AT93:AU93"/>
    <mergeCell ref="AZ93:BA93"/>
    <mergeCell ref="D94:L94"/>
    <mergeCell ref="AA94:AB94"/>
    <mergeCell ref="AC94:AD94"/>
    <mergeCell ref="AE94:AF94"/>
    <mergeCell ref="AG94:AH94"/>
    <mergeCell ref="AI94:AJ94"/>
    <mergeCell ref="AL94:AM94"/>
    <mergeCell ref="AN94:AO94"/>
    <mergeCell ref="AP94:AQ94"/>
    <mergeCell ref="AR94:AS94"/>
    <mergeCell ref="AT94:AU94"/>
    <mergeCell ref="AZ94:BA94"/>
    <mergeCell ref="D93:L93"/>
    <mergeCell ref="AA93:AB93"/>
    <mergeCell ref="AC93:AD93"/>
    <mergeCell ref="AE93:AF93"/>
    <mergeCell ref="AG93:AH93"/>
    <mergeCell ref="AI93:AJ93"/>
    <mergeCell ref="AL93:AM93"/>
    <mergeCell ref="AN93:AO93"/>
    <mergeCell ref="AP93:AQ93"/>
    <mergeCell ref="AR91:AS91"/>
    <mergeCell ref="AT91:AU91"/>
    <mergeCell ref="AZ91:BA91"/>
    <mergeCell ref="D92:L92"/>
    <mergeCell ref="AA92:AB92"/>
    <mergeCell ref="AC92:AD92"/>
    <mergeCell ref="AE92:AF92"/>
    <mergeCell ref="AG92:AH92"/>
    <mergeCell ref="AI92:AJ92"/>
    <mergeCell ref="AL92:AM92"/>
    <mergeCell ref="AN92:AO92"/>
    <mergeCell ref="AP92:AQ92"/>
    <mergeCell ref="AR92:AS92"/>
    <mergeCell ref="AT92:AU92"/>
    <mergeCell ref="AZ92:BA92"/>
    <mergeCell ref="D91:L91"/>
    <mergeCell ref="AA91:AB91"/>
    <mergeCell ref="AC91:AD91"/>
    <mergeCell ref="AE91:AF91"/>
    <mergeCell ref="AG91:AH91"/>
    <mergeCell ref="AI91:AJ91"/>
    <mergeCell ref="AL91:AM91"/>
    <mergeCell ref="AN91:AO91"/>
    <mergeCell ref="AP91:AQ91"/>
    <mergeCell ref="AR89:AS89"/>
    <mergeCell ref="AT89:AU89"/>
    <mergeCell ref="AZ89:BA89"/>
    <mergeCell ref="D90:L90"/>
    <mergeCell ref="AA90:AB90"/>
    <mergeCell ref="AC90:AD90"/>
    <mergeCell ref="AE90:AF90"/>
    <mergeCell ref="AG90:AH90"/>
    <mergeCell ref="AI90:AJ90"/>
    <mergeCell ref="AL90:AM90"/>
    <mergeCell ref="AN90:AO90"/>
    <mergeCell ref="AP90:AQ90"/>
    <mergeCell ref="AR90:AS90"/>
    <mergeCell ref="AT90:AU90"/>
    <mergeCell ref="AZ90:BA90"/>
    <mergeCell ref="D89:L89"/>
    <mergeCell ref="AA89:AB89"/>
    <mergeCell ref="AC89:AD89"/>
    <mergeCell ref="AE89:AF89"/>
    <mergeCell ref="AG89:AH89"/>
    <mergeCell ref="AI89:AJ89"/>
    <mergeCell ref="AL89:AM89"/>
    <mergeCell ref="AN89:AO89"/>
    <mergeCell ref="AP89:AQ89"/>
    <mergeCell ref="AR87:AS87"/>
    <mergeCell ref="AT87:AU87"/>
    <mergeCell ref="AZ87:BA87"/>
    <mergeCell ref="D88:L88"/>
    <mergeCell ref="AA88:AB88"/>
    <mergeCell ref="AC88:AD88"/>
    <mergeCell ref="AE88:AF88"/>
    <mergeCell ref="AG88:AH88"/>
    <mergeCell ref="AI88:AJ88"/>
    <mergeCell ref="AL88:AM88"/>
    <mergeCell ref="AN88:AO88"/>
    <mergeCell ref="AP88:AQ88"/>
    <mergeCell ref="AR88:AS88"/>
    <mergeCell ref="AT88:AU88"/>
    <mergeCell ref="AZ88:BA88"/>
    <mergeCell ref="D87:L87"/>
    <mergeCell ref="AA87:AB87"/>
    <mergeCell ref="AC87:AD87"/>
    <mergeCell ref="AE87:AF87"/>
    <mergeCell ref="AG87:AH87"/>
    <mergeCell ref="AI87:AJ87"/>
    <mergeCell ref="AL87:AM87"/>
    <mergeCell ref="AN87:AO87"/>
    <mergeCell ref="AP87:AQ87"/>
    <mergeCell ref="AR85:AS85"/>
    <mergeCell ref="AT85:AU85"/>
    <mergeCell ref="AZ85:BA85"/>
    <mergeCell ref="D86:L86"/>
    <mergeCell ref="AA86:AB86"/>
    <mergeCell ref="AC86:AD86"/>
    <mergeCell ref="AE86:AF86"/>
    <mergeCell ref="AG86:AH86"/>
    <mergeCell ref="AI86:AJ86"/>
    <mergeCell ref="AL86:AM86"/>
    <mergeCell ref="AN86:AO86"/>
    <mergeCell ref="AP86:AQ86"/>
    <mergeCell ref="AR86:AS86"/>
    <mergeCell ref="AT86:AU86"/>
    <mergeCell ref="AZ86:BA86"/>
    <mergeCell ref="D85:L85"/>
    <mergeCell ref="AA85:AB85"/>
    <mergeCell ref="AC85:AD85"/>
    <mergeCell ref="AE85:AF85"/>
    <mergeCell ref="AG85:AH85"/>
    <mergeCell ref="AI85:AJ85"/>
    <mergeCell ref="AL85:AM85"/>
    <mergeCell ref="AN85:AO85"/>
    <mergeCell ref="AP85:AQ85"/>
    <mergeCell ref="AR83:AS83"/>
    <mergeCell ref="AT83:AU83"/>
    <mergeCell ref="AZ83:BA83"/>
    <mergeCell ref="D84:L84"/>
    <mergeCell ref="AA84:AB84"/>
    <mergeCell ref="AC84:AD84"/>
    <mergeCell ref="AE84:AF84"/>
    <mergeCell ref="AG84:AH84"/>
    <mergeCell ref="AI84:AJ84"/>
    <mergeCell ref="AL84:AM84"/>
    <mergeCell ref="AN84:AO84"/>
    <mergeCell ref="AP84:AQ84"/>
    <mergeCell ref="AR84:AS84"/>
    <mergeCell ref="AT84:AU84"/>
    <mergeCell ref="AZ84:BA84"/>
    <mergeCell ref="D83:L83"/>
    <mergeCell ref="AA83:AB83"/>
    <mergeCell ref="AC83:AD83"/>
    <mergeCell ref="AE83:AF83"/>
    <mergeCell ref="AG83:AH83"/>
    <mergeCell ref="AI83:AJ83"/>
    <mergeCell ref="AL83:AM83"/>
    <mergeCell ref="AN83:AO83"/>
    <mergeCell ref="AP83:AQ83"/>
    <mergeCell ref="AR81:AS81"/>
    <mergeCell ref="AT81:AU81"/>
    <mergeCell ref="AZ81:BA81"/>
    <mergeCell ref="D82:L82"/>
    <mergeCell ref="AA82:AB82"/>
    <mergeCell ref="AC82:AD82"/>
    <mergeCell ref="AE82:AF82"/>
    <mergeCell ref="AG82:AH82"/>
    <mergeCell ref="AI82:AJ82"/>
    <mergeCell ref="AL82:AM82"/>
    <mergeCell ref="AN82:AO82"/>
    <mergeCell ref="AP82:AQ82"/>
    <mergeCell ref="AR82:AS82"/>
    <mergeCell ref="AT82:AU82"/>
    <mergeCell ref="AZ82:BA82"/>
    <mergeCell ref="D81:L81"/>
    <mergeCell ref="AA81:AB81"/>
    <mergeCell ref="AC81:AD81"/>
    <mergeCell ref="AE81:AF81"/>
    <mergeCell ref="AG81:AH81"/>
    <mergeCell ref="AI81:AJ81"/>
    <mergeCell ref="AL81:AM81"/>
    <mergeCell ref="AN81:AO81"/>
    <mergeCell ref="AP81:AQ81"/>
    <mergeCell ref="AR79:AS79"/>
    <mergeCell ref="AT79:AU79"/>
    <mergeCell ref="AZ79:BA79"/>
    <mergeCell ref="D80:L80"/>
    <mergeCell ref="AA80:AB80"/>
    <mergeCell ref="AC80:AD80"/>
    <mergeCell ref="AE80:AF80"/>
    <mergeCell ref="AG80:AH80"/>
    <mergeCell ref="AI80:AJ80"/>
    <mergeCell ref="AL80:AM80"/>
    <mergeCell ref="AN80:AO80"/>
    <mergeCell ref="AP80:AQ80"/>
    <mergeCell ref="AR80:AS80"/>
    <mergeCell ref="AT80:AU80"/>
    <mergeCell ref="AZ80:BA80"/>
    <mergeCell ref="D79:L79"/>
    <mergeCell ref="AA79:AB79"/>
    <mergeCell ref="AC79:AD79"/>
    <mergeCell ref="AE79:AF79"/>
    <mergeCell ref="AG79:AH79"/>
    <mergeCell ref="AI79:AJ79"/>
    <mergeCell ref="AL79:AM79"/>
    <mergeCell ref="AN79:AO79"/>
    <mergeCell ref="AP79:AQ79"/>
    <mergeCell ref="AR77:AS77"/>
    <mergeCell ref="AT77:AU77"/>
    <mergeCell ref="AZ77:BA77"/>
    <mergeCell ref="D78:L78"/>
    <mergeCell ref="AA78:AB78"/>
    <mergeCell ref="AC78:AD78"/>
    <mergeCell ref="AE78:AF78"/>
    <mergeCell ref="AG78:AH78"/>
    <mergeCell ref="AI78:AJ78"/>
    <mergeCell ref="AL78:AM78"/>
    <mergeCell ref="AN78:AO78"/>
    <mergeCell ref="AP78:AQ78"/>
    <mergeCell ref="AR78:AS78"/>
    <mergeCell ref="AT78:AU78"/>
    <mergeCell ref="AZ78:BA78"/>
    <mergeCell ref="D77:L77"/>
    <mergeCell ref="AA77:AB77"/>
    <mergeCell ref="AC77:AD77"/>
    <mergeCell ref="AE77:AF77"/>
    <mergeCell ref="AG77:AH77"/>
    <mergeCell ref="AI77:AJ77"/>
    <mergeCell ref="AL77:AM77"/>
    <mergeCell ref="AN77:AO77"/>
    <mergeCell ref="AP77:AQ77"/>
    <mergeCell ref="AR75:AS75"/>
    <mergeCell ref="AT75:AU75"/>
    <mergeCell ref="AZ75:BA75"/>
    <mergeCell ref="D76:L76"/>
    <mergeCell ref="AA76:AB76"/>
    <mergeCell ref="AC76:AD76"/>
    <mergeCell ref="AE76:AF76"/>
    <mergeCell ref="AG76:AH76"/>
    <mergeCell ref="AI76:AJ76"/>
    <mergeCell ref="AL76:AM76"/>
    <mergeCell ref="AN76:AO76"/>
    <mergeCell ref="AP76:AQ76"/>
    <mergeCell ref="AR76:AS76"/>
    <mergeCell ref="AT76:AU76"/>
    <mergeCell ref="AZ76:BA76"/>
    <mergeCell ref="D75:L75"/>
    <mergeCell ref="AA75:AB75"/>
    <mergeCell ref="AC75:AD75"/>
    <mergeCell ref="AE75:AF75"/>
    <mergeCell ref="AG75:AH75"/>
    <mergeCell ref="AI75:AJ75"/>
    <mergeCell ref="AL75:AM75"/>
    <mergeCell ref="AN75:AO75"/>
    <mergeCell ref="AP75:AQ75"/>
    <mergeCell ref="AR73:AS73"/>
    <mergeCell ref="AT73:AU73"/>
    <mergeCell ref="AZ73:BA73"/>
    <mergeCell ref="D74:L74"/>
    <mergeCell ref="AA74:AB74"/>
    <mergeCell ref="AC74:AD74"/>
    <mergeCell ref="AE74:AF74"/>
    <mergeCell ref="AG74:AH74"/>
    <mergeCell ref="AI74:AJ74"/>
    <mergeCell ref="AL74:AM74"/>
    <mergeCell ref="AN74:AO74"/>
    <mergeCell ref="AP74:AQ74"/>
    <mergeCell ref="AR74:AS74"/>
    <mergeCell ref="AT74:AU74"/>
    <mergeCell ref="AZ74:BA74"/>
    <mergeCell ref="D73:L73"/>
    <mergeCell ref="AA73:AB73"/>
    <mergeCell ref="AC73:AD73"/>
    <mergeCell ref="AE73:AF73"/>
    <mergeCell ref="AG73:AH73"/>
    <mergeCell ref="AI73:AJ73"/>
    <mergeCell ref="AL73:AM73"/>
    <mergeCell ref="AN73:AO73"/>
    <mergeCell ref="AP73:AQ73"/>
    <mergeCell ref="AR71:AS71"/>
    <mergeCell ref="AT71:AU71"/>
    <mergeCell ref="AZ71:BA71"/>
    <mergeCell ref="D72:L72"/>
    <mergeCell ref="AA72:AB72"/>
    <mergeCell ref="AC72:AD72"/>
    <mergeCell ref="AE72:AF72"/>
    <mergeCell ref="AG72:AH72"/>
    <mergeCell ref="AI72:AJ72"/>
    <mergeCell ref="AL72:AM72"/>
    <mergeCell ref="AN72:AO72"/>
    <mergeCell ref="AP72:AQ72"/>
    <mergeCell ref="AR72:AS72"/>
    <mergeCell ref="AT72:AU72"/>
    <mergeCell ref="AZ72:BA72"/>
    <mergeCell ref="D71:L71"/>
    <mergeCell ref="AA71:AB71"/>
    <mergeCell ref="AC71:AD71"/>
    <mergeCell ref="AE71:AF71"/>
    <mergeCell ref="AG71:AH71"/>
    <mergeCell ref="AI71:AJ71"/>
    <mergeCell ref="AL71:AM71"/>
    <mergeCell ref="AN71:AO71"/>
    <mergeCell ref="AP71:AQ71"/>
    <mergeCell ref="AR69:AS69"/>
    <mergeCell ref="AT69:AU69"/>
    <mergeCell ref="AZ69:BA69"/>
    <mergeCell ref="D70:L70"/>
    <mergeCell ref="AA70:AB70"/>
    <mergeCell ref="AC70:AD70"/>
    <mergeCell ref="AE70:AF70"/>
    <mergeCell ref="AG70:AH70"/>
    <mergeCell ref="AI70:AJ70"/>
    <mergeCell ref="AL70:AM70"/>
    <mergeCell ref="AN70:AO70"/>
    <mergeCell ref="AP70:AQ70"/>
    <mergeCell ref="AR70:AS70"/>
    <mergeCell ref="AT70:AU70"/>
    <mergeCell ref="AZ70:BA70"/>
    <mergeCell ref="D69:L69"/>
    <mergeCell ref="AA69:AB69"/>
    <mergeCell ref="AC69:AD69"/>
    <mergeCell ref="AE69:AF69"/>
    <mergeCell ref="AG69:AH69"/>
    <mergeCell ref="AI69:AJ69"/>
    <mergeCell ref="AL69:AM69"/>
    <mergeCell ref="AN69:AO69"/>
    <mergeCell ref="AP69:AQ69"/>
    <mergeCell ref="AR67:AS67"/>
    <mergeCell ref="AT67:AU67"/>
    <mergeCell ref="AZ67:BA67"/>
    <mergeCell ref="D68:L68"/>
    <mergeCell ref="AA68:AB68"/>
    <mergeCell ref="AC68:AD68"/>
    <mergeCell ref="AE68:AF68"/>
    <mergeCell ref="AG68:AH68"/>
    <mergeCell ref="AI68:AJ68"/>
    <mergeCell ref="AL68:AM68"/>
    <mergeCell ref="AN68:AO68"/>
    <mergeCell ref="AP68:AQ68"/>
    <mergeCell ref="AR68:AS68"/>
    <mergeCell ref="AT68:AU68"/>
    <mergeCell ref="AZ68:BA68"/>
    <mergeCell ref="D67:L67"/>
    <mergeCell ref="AA67:AB67"/>
    <mergeCell ref="AC67:AD67"/>
    <mergeCell ref="AE67:AF67"/>
    <mergeCell ref="AG67:AH67"/>
    <mergeCell ref="AI67:AJ67"/>
    <mergeCell ref="AL67:AM67"/>
    <mergeCell ref="AN67:AO67"/>
    <mergeCell ref="AP67:AQ67"/>
    <mergeCell ref="AR65:AS65"/>
    <mergeCell ref="AT65:AU65"/>
    <mergeCell ref="AZ65:BA65"/>
    <mergeCell ref="D66:L66"/>
    <mergeCell ref="AA66:AB66"/>
    <mergeCell ref="AC66:AD66"/>
    <mergeCell ref="AE66:AF66"/>
    <mergeCell ref="AG66:AH66"/>
    <mergeCell ref="AI66:AJ66"/>
    <mergeCell ref="AL66:AM66"/>
    <mergeCell ref="AN66:AO66"/>
    <mergeCell ref="AP66:AQ66"/>
    <mergeCell ref="AR66:AS66"/>
    <mergeCell ref="AT66:AU66"/>
    <mergeCell ref="AZ66:BA66"/>
    <mergeCell ref="D65:L65"/>
    <mergeCell ref="AA65:AB65"/>
    <mergeCell ref="AC65:AD65"/>
    <mergeCell ref="AE65:AF65"/>
    <mergeCell ref="AG65:AH65"/>
    <mergeCell ref="AI65:AJ65"/>
    <mergeCell ref="AL65:AM65"/>
    <mergeCell ref="AN65:AO65"/>
    <mergeCell ref="AP65:AQ65"/>
    <mergeCell ref="AR63:AS63"/>
    <mergeCell ref="AT63:AU63"/>
    <mergeCell ref="AZ63:BA63"/>
    <mergeCell ref="D64:L64"/>
    <mergeCell ref="AA64:AB64"/>
    <mergeCell ref="AC64:AD64"/>
    <mergeCell ref="AE64:AF64"/>
    <mergeCell ref="AG64:AH64"/>
    <mergeCell ref="AI64:AJ64"/>
    <mergeCell ref="AL64:AM64"/>
    <mergeCell ref="AN64:AO64"/>
    <mergeCell ref="AP64:AQ64"/>
    <mergeCell ref="AR64:AS64"/>
    <mergeCell ref="AT64:AU64"/>
    <mergeCell ref="AZ64:BA64"/>
    <mergeCell ref="D63:L63"/>
    <mergeCell ref="AA63:AB63"/>
    <mergeCell ref="AC63:AD63"/>
    <mergeCell ref="AE63:AF63"/>
    <mergeCell ref="AG63:AH63"/>
    <mergeCell ref="AI63:AJ63"/>
    <mergeCell ref="AL63:AM63"/>
    <mergeCell ref="AN63:AO63"/>
    <mergeCell ref="AP63:AQ63"/>
    <mergeCell ref="AR61:AS61"/>
    <mergeCell ref="AT61:AU61"/>
    <mergeCell ref="AZ61:BA61"/>
    <mergeCell ref="D62:L62"/>
    <mergeCell ref="AA62:AB62"/>
    <mergeCell ref="AC62:AD62"/>
    <mergeCell ref="AE62:AF62"/>
    <mergeCell ref="AG62:AH62"/>
    <mergeCell ref="AI62:AJ62"/>
    <mergeCell ref="AL62:AM62"/>
    <mergeCell ref="AN62:AO62"/>
    <mergeCell ref="AP62:AQ62"/>
    <mergeCell ref="AR62:AS62"/>
    <mergeCell ref="AT62:AU62"/>
    <mergeCell ref="AZ62:BA62"/>
    <mergeCell ref="D61:L61"/>
    <mergeCell ref="AA61:AB61"/>
    <mergeCell ref="AC61:AD61"/>
    <mergeCell ref="AE61:AF61"/>
    <mergeCell ref="AG61:AH61"/>
    <mergeCell ref="AI61:AJ61"/>
    <mergeCell ref="AL61:AM61"/>
    <mergeCell ref="AN61:AO61"/>
    <mergeCell ref="AP61:AQ61"/>
    <mergeCell ref="AR59:AS59"/>
    <mergeCell ref="AT59:AU59"/>
    <mergeCell ref="AZ59:BA59"/>
    <mergeCell ref="D60:L60"/>
    <mergeCell ref="AA60:AB60"/>
    <mergeCell ref="AC60:AD60"/>
    <mergeCell ref="AE60:AF60"/>
    <mergeCell ref="AG60:AH60"/>
    <mergeCell ref="AI60:AJ60"/>
    <mergeCell ref="AL60:AM60"/>
    <mergeCell ref="AN60:AO60"/>
    <mergeCell ref="AP60:AQ60"/>
    <mergeCell ref="AR60:AS60"/>
    <mergeCell ref="AT60:AU60"/>
    <mergeCell ref="AZ60:BA60"/>
    <mergeCell ref="D59:L59"/>
    <mergeCell ref="AA59:AB59"/>
    <mergeCell ref="AC59:AD59"/>
    <mergeCell ref="AE59:AF59"/>
    <mergeCell ref="AG59:AH59"/>
    <mergeCell ref="AI59:AJ59"/>
    <mergeCell ref="AL59:AM59"/>
    <mergeCell ref="AN59:AO59"/>
    <mergeCell ref="AP59:AQ59"/>
    <mergeCell ref="AR57:AS57"/>
    <mergeCell ref="AT57:AU57"/>
    <mergeCell ref="AZ57:BA57"/>
    <mergeCell ref="D58:L58"/>
    <mergeCell ref="AA58:AB58"/>
    <mergeCell ref="AC58:AD58"/>
    <mergeCell ref="AE58:AF58"/>
    <mergeCell ref="AG58:AH58"/>
    <mergeCell ref="AI58:AJ58"/>
    <mergeCell ref="AL58:AM58"/>
    <mergeCell ref="AN58:AO58"/>
    <mergeCell ref="AP58:AQ58"/>
    <mergeCell ref="AR58:AS58"/>
    <mergeCell ref="AT58:AU58"/>
    <mergeCell ref="AZ58:BA58"/>
    <mergeCell ref="D57:L57"/>
    <mergeCell ref="AA57:AB57"/>
    <mergeCell ref="AC57:AD57"/>
    <mergeCell ref="AE57:AF57"/>
    <mergeCell ref="AG57:AH57"/>
    <mergeCell ref="AI57:AJ57"/>
    <mergeCell ref="AL57:AM57"/>
    <mergeCell ref="AN57:AO57"/>
    <mergeCell ref="AP57:AQ57"/>
    <mergeCell ref="AR55:AS55"/>
    <mergeCell ref="AT55:AU55"/>
    <mergeCell ref="AZ55:BA55"/>
    <mergeCell ref="D56:L56"/>
    <mergeCell ref="AA56:AB56"/>
    <mergeCell ref="AC56:AD56"/>
    <mergeCell ref="AE56:AF56"/>
    <mergeCell ref="AG56:AH56"/>
    <mergeCell ref="AI56:AJ56"/>
    <mergeCell ref="AL56:AM56"/>
    <mergeCell ref="AN56:AO56"/>
    <mergeCell ref="AP56:AQ56"/>
    <mergeCell ref="AR56:AS56"/>
    <mergeCell ref="AT56:AU56"/>
    <mergeCell ref="AZ56:BA56"/>
    <mergeCell ref="D55:L55"/>
    <mergeCell ref="AA55:AB55"/>
    <mergeCell ref="AC55:AD55"/>
    <mergeCell ref="AE55:AF55"/>
    <mergeCell ref="AG55:AH55"/>
    <mergeCell ref="AI55:AJ55"/>
    <mergeCell ref="AL55:AM55"/>
    <mergeCell ref="AN55:AO55"/>
    <mergeCell ref="AP55:AQ55"/>
    <mergeCell ref="AZ23:BA23"/>
    <mergeCell ref="AZ24:BA24"/>
    <mergeCell ref="AZ25:BA25"/>
    <mergeCell ref="AZ26:BA26"/>
    <mergeCell ref="AZ15:BA15"/>
    <mergeCell ref="AZ16:BA16"/>
    <mergeCell ref="AZ17:BA17"/>
    <mergeCell ref="AZ18:BA18"/>
    <mergeCell ref="AZ19:BA19"/>
    <mergeCell ref="AZ20:BA20"/>
    <mergeCell ref="AZ54:BA54"/>
    <mergeCell ref="AZ44:BA44"/>
    <mergeCell ref="AZ45:BA45"/>
    <mergeCell ref="AZ46:BA46"/>
    <mergeCell ref="AZ47:BA47"/>
    <mergeCell ref="AZ48:BA48"/>
    <mergeCell ref="AZ42:BA42"/>
    <mergeCell ref="AZ43:BA43"/>
    <mergeCell ref="AZ50:BA50"/>
    <mergeCell ref="AZ51:BA51"/>
    <mergeCell ref="AZ52:BA52"/>
    <mergeCell ref="AZ53:BA53"/>
    <mergeCell ref="AZ33:BA33"/>
    <mergeCell ref="AZ34:BA34"/>
    <mergeCell ref="AZ35:BA35"/>
    <mergeCell ref="AZ36:BA36"/>
    <mergeCell ref="AZ37:BA37"/>
    <mergeCell ref="AZ49:BA49"/>
    <mergeCell ref="AZ38:BA38"/>
    <mergeCell ref="AZ39:BA39"/>
    <mergeCell ref="AL53:AM53"/>
    <mergeCell ref="AN53:AO53"/>
    <mergeCell ref="AP53:AQ53"/>
    <mergeCell ref="AR53:AS53"/>
    <mergeCell ref="AT53:AU53"/>
    <mergeCell ref="AI53:AJ53"/>
    <mergeCell ref="AI52:AJ52"/>
    <mergeCell ref="AL52:AM52"/>
    <mergeCell ref="AN52:AO52"/>
    <mergeCell ref="AP52:AQ52"/>
    <mergeCell ref="AR52:AS52"/>
    <mergeCell ref="AT52:AU52"/>
    <mergeCell ref="AZ27:BA27"/>
    <mergeCell ref="AZ28:BA28"/>
    <mergeCell ref="AZ29:BA29"/>
    <mergeCell ref="AZ30:BA30"/>
    <mergeCell ref="AZ31:BA31"/>
    <mergeCell ref="AZ32:BA32"/>
    <mergeCell ref="AZ40:BA40"/>
    <mergeCell ref="AZ41:BA41"/>
    <mergeCell ref="AI50:AJ50"/>
    <mergeCell ref="AL50:AM50"/>
    <mergeCell ref="AN50:AO50"/>
    <mergeCell ref="AP50:AQ50"/>
    <mergeCell ref="AR50:AS50"/>
    <mergeCell ref="AT50:AU50"/>
    <mergeCell ref="AL49:AM49"/>
    <mergeCell ref="AN49:AO49"/>
    <mergeCell ref="AP49:AQ49"/>
    <mergeCell ref="AR49:AS49"/>
    <mergeCell ref="AT49:AU49"/>
    <mergeCell ref="AI49:AJ49"/>
    <mergeCell ref="D54:L54"/>
    <mergeCell ref="AA54:AB54"/>
    <mergeCell ref="AC54:AD54"/>
    <mergeCell ref="AE54:AF54"/>
    <mergeCell ref="AG54:AH54"/>
    <mergeCell ref="D53:L53"/>
    <mergeCell ref="AA53:AB53"/>
    <mergeCell ref="AC53:AD53"/>
    <mergeCell ref="AE53:AF53"/>
    <mergeCell ref="AG53:AH53"/>
    <mergeCell ref="AL51:AM51"/>
    <mergeCell ref="AN51:AO51"/>
    <mergeCell ref="AP51:AQ51"/>
    <mergeCell ref="AR51:AS51"/>
    <mergeCell ref="AT51:AU51"/>
    <mergeCell ref="D52:L52"/>
    <mergeCell ref="AA52:AB52"/>
    <mergeCell ref="AC52:AD52"/>
    <mergeCell ref="AE52:AF52"/>
    <mergeCell ref="AG52:AH52"/>
    <mergeCell ref="D51:L51"/>
    <mergeCell ref="AA51:AB51"/>
    <mergeCell ref="AC51:AD51"/>
    <mergeCell ref="AE51:AF51"/>
    <mergeCell ref="AG51:AH51"/>
    <mergeCell ref="AI51:AJ51"/>
    <mergeCell ref="AI54:AJ54"/>
    <mergeCell ref="AL54:AM54"/>
    <mergeCell ref="AN54:AO54"/>
    <mergeCell ref="AP54:AQ54"/>
    <mergeCell ref="AR54:AS54"/>
    <mergeCell ref="AT54:AU54"/>
    <mergeCell ref="D50:L50"/>
    <mergeCell ref="AA50:AB50"/>
    <mergeCell ref="AC50:AD50"/>
    <mergeCell ref="AE50:AF50"/>
    <mergeCell ref="AG50:AH50"/>
    <mergeCell ref="D49:L49"/>
    <mergeCell ref="AA49:AB49"/>
    <mergeCell ref="AC49:AD49"/>
    <mergeCell ref="AE49:AF49"/>
    <mergeCell ref="AG49:AH49"/>
    <mergeCell ref="AI48:AJ48"/>
    <mergeCell ref="AL48:AM48"/>
    <mergeCell ref="AN48:AO48"/>
    <mergeCell ref="AP48:AQ48"/>
    <mergeCell ref="AR48:AS48"/>
    <mergeCell ref="AT48:AU48"/>
    <mergeCell ref="AL47:AM47"/>
    <mergeCell ref="AN47:AO47"/>
    <mergeCell ref="AP47:AQ47"/>
    <mergeCell ref="AR47:AS47"/>
    <mergeCell ref="AT47:AU47"/>
    <mergeCell ref="AI47:AJ47"/>
    <mergeCell ref="D48:L48"/>
    <mergeCell ref="AA48:AB48"/>
    <mergeCell ref="AC48:AD48"/>
    <mergeCell ref="AE48:AF48"/>
    <mergeCell ref="AG48:AH48"/>
    <mergeCell ref="D47:L47"/>
    <mergeCell ref="AA47:AB47"/>
    <mergeCell ref="AC47:AD47"/>
    <mergeCell ref="AE47:AF47"/>
    <mergeCell ref="AG47:AH47"/>
    <mergeCell ref="AI46:AJ46"/>
    <mergeCell ref="AL46:AM46"/>
    <mergeCell ref="AN46:AO46"/>
    <mergeCell ref="AP46:AQ46"/>
    <mergeCell ref="AR46:AS46"/>
    <mergeCell ref="AT46:AU46"/>
    <mergeCell ref="AL45:AM45"/>
    <mergeCell ref="AN45:AO45"/>
    <mergeCell ref="AP45:AQ45"/>
    <mergeCell ref="AR45:AS45"/>
    <mergeCell ref="AT45:AU45"/>
    <mergeCell ref="AI45:AJ45"/>
    <mergeCell ref="D46:L46"/>
    <mergeCell ref="AA46:AB46"/>
    <mergeCell ref="AC46:AD46"/>
    <mergeCell ref="AE46:AF46"/>
    <mergeCell ref="AG46:AH46"/>
    <mergeCell ref="D45:L45"/>
    <mergeCell ref="AA45:AB45"/>
    <mergeCell ref="AC45:AD45"/>
    <mergeCell ref="AE45:AF45"/>
    <mergeCell ref="AG45:AH45"/>
    <mergeCell ref="AI44:AJ44"/>
    <mergeCell ref="AL44:AM44"/>
    <mergeCell ref="AN44:AO44"/>
    <mergeCell ref="AP44:AQ44"/>
    <mergeCell ref="AR44:AS44"/>
    <mergeCell ref="AT44:AU44"/>
    <mergeCell ref="AL43:AM43"/>
    <mergeCell ref="AN43:AO43"/>
    <mergeCell ref="AP43:AQ43"/>
    <mergeCell ref="AR43:AS43"/>
    <mergeCell ref="AT43:AU43"/>
    <mergeCell ref="AI43:AJ43"/>
    <mergeCell ref="D44:L44"/>
    <mergeCell ref="AA44:AB44"/>
    <mergeCell ref="AC44:AD44"/>
    <mergeCell ref="AE44:AF44"/>
    <mergeCell ref="AG44:AH44"/>
    <mergeCell ref="D43:L43"/>
    <mergeCell ref="AA43:AB43"/>
    <mergeCell ref="AC43:AD43"/>
    <mergeCell ref="AE43:AF43"/>
    <mergeCell ref="AG43:AH43"/>
    <mergeCell ref="AI42:AJ42"/>
    <mergeCell ref="AL42:AM42"/>
    <mergeCell ref="AN42:AO42"/>
    <mergeCell ref="AP42:AQ42"/>
    <mergeCell ref="AR42:AS42"/>
    <mergeCell ref="AT42:AU42"/>
    <mergeCell ref="AL41:AM41"/>
    <mergeCell ref="AN41:AO41"/>
    <mergeCell ref="AP41:AQ41"/>
    <mergeCell ref="AR41:AS41"/>
    <mergeCell ref="AT41:AU41"/>
    <mergeCell ref="AI41:AJ41"/>
    <mergeCell ref="D42:L42"/>
    <mergeCell ref="AA42:AB42"/>
    <mergeCell ref="AC42:AD42"/>
    <mergeCell ref="AE42:AF42"/>
    <mergeCell ref="AG42:AH42"/>
    <mergeCell ref="D41:L41"/>
    <mergeCell ref="AA41:AB41"/>
    <mergeCell ref="AC41:AD41"/>
    <mergeCell ref="AE41:AF41"/>
    <mergeCell ref="AG41:AH41"/>
    <mergeCell ref="AI40:AJ40"/>
    <mergeCell ref="AL40:AM40"/>
    <mergeCell ref="AN40:AO40"/>
    <mergeCell ref="AP40:AQ40"/>
    <mergeCell ref="AR40:AS40"/>
    <mergeCell ref="AT40:AU40"/>
    <mergeCell ref="AL39:AM39"/>
    <mergeCell ref="AN39:AO39"/>
    <mergeCell ref="AP39:AQ39"/>
    <mergeCell ref="AR39:AS39"/>
    <mergeCell ref="AT39:AU39"/>
    <mergeCell ref="AI39:AJ39"/>
    <mergeCell ref="D40:L40"/>
    <mergeCell ref="AA40:AB40"/>
    <mergeCell ref="AC40:AD40"/>
    <mergeCell ref="AE40:AF40"/>
    <mergeCell ref="AG40:AH40"/>
    <mergeCell ref="D39:L39"/>
    <mergeCell ref="AA39:AB39"/>
    <mergeCell ref="AC39:AD39"/>
    <mergeCell ref="AE39:AF39"/>
    <mergeCell ref="AG39:AH39"/>
    <mergeCell ref="AI38:AJ38"/>
    <mergeCell ref="AL38:AM38"/>
    <mergeCell ref="AN38:AO38"/>
    <mergeCell ref="AP38:AQ38"/>
    <mergeCell ref="AR38:AS38"/>
    <mergeCell ref="AT38:AU38"/>
    <mergeCell ref="AL37:AM37"/>
    <mergeCell ref="AN37:AO37"/>
    <mergeCell ref="AP37:AQ37"/>
    <mergeCell ref="AR37:AS37"/>
    <mergeCell ref="AT37:AU37"/>
    <mergeCell ref="AI37:AJ37"/>
    <mergeCell ref="D38:L38"/>
    <mergeCell ref="AA38:AB38"/>
    <mergeCell ref="AC38:AD38"/>
    <mergeCell ref="AE38:AF38"/>
    <mergeCell ref="AG38:AH38"/>
    <mergeCell ref="D37:L37"/>
    <mergeCell ref="AA37:AB37"/>
    <mergeCell ref="AC37:AD37"/>
    <mergeCell ref="AE37:AF37"/>
    <mergeCell ref="AG37:AH37"/>
    <mergeCell ref="AI36:AJ36"/>
    <mergeCell ref="AL36:AM36"/>
    <mergeCell ref="AN36:AO36"/>
    <mergeCell ref="AP36:AQ36"/>
    <mergeCell ref="AR36:AS36"/>
    <mergeCell ref="AT36:AU36"/>
    <mergeCell ref="AL35:AM35"/>
    <mergeCell ref="AN35:AO35"/>
    <mergeCell ref="AP35:AQ35"/>
    <mergeCell ref="AR35:AS35"/>
    <mergeCell ref="AT35:AU35"/>
    <mergeCell ref="AI35:AJ35"/>
    <mergeCell ref="D36:L36"/>
    <mergeCell ref="AA36:AB36"/>
    <mergeCell ref="AC36:AD36"/>
    <mergeCell ref="AE36:AF36"/>
    <mergeCell ref="AG36:AH36"/>
    <mergeCell ref="D35:L35"/>
    <mergeCell ref="AA35:AB35"/>
    <mergeCell ref="AC35:AD35"/>
    <mergeCell ref="AE35:AF35"/>
    <mergeCell ref="AG35:AH35"/>
    <mergeCell ref="AR32:AS32"/>
    <mergeCell ref="AT31:AU31"/>
    <mergeCell ref="AI34:AJ34"/>
    <mergeCell ref="AN31:AO31"/>
    <mergeCell ref="AR31:AS31"/>
    <mergeCell ref="AP31:AQ31"/>
    <mergeCell ref="AP33:AQ33"/>
    <mergeCell ref="AT32:AU32"/>
    <mergeCell ref="AL33:AM33"/>
    <mergeCell ref="AN33:AO33"/>
    <mergeCell ref="AI33:AJ33"/>
    <mergeCell ref="AR34:AS34"/>
    <mergeCell ref="AT34:AU34"/>
    <mergeCell ref="AT33:AU33"/>
    <mergeCell ref="AR33:AS33"/>
    <mergeCell ref="AL34:AM34"/>
    <mergeCell ref="AN34:AO34"/>
    <mergeCell ref="AP34:AQ34"/>
    <mergeCell ref="AA34:AB34"/>
    <mergeCell ref="AC34:AD34"/>
    <mergeCell ref="AE34:AF34"/>
    <mergeCell ref="AG34:AH34"/>
    <mergeCell ref="AN32:AO32"/>
    <mergeCell ref="AP32:AQ32"/>
    <mergeCell ref="AL32:AM32"/>
    <mergeCell ref="AI32:AJ32"/>
    <mergeCell ref="AA33:AB33"/>
    <mergeCell ref="AC33:AD33"/>
    <mergeCell ref="AE33:AF33"/>
    <mergeCell ref="AG33:AH33"/>
    <mergeCell ref="AA32:AB32"/>
    <mergeCell ref="AC32:AD32"/>
    <mergeCell ref="AE32:AF32"/>
    <mergeCell ref="AG32:AH32"/>
    <mergeCell ref="AA31:AB31"/>
    <mergeCell ref="AC31:AD31"/>
    <mergeCell ref="AE31:AF31"/>
    <mergeCell ref="AG31:AH31"/>
    <mergeCell ref="AL31:AM31"/>
    <mergeCell ref="AI31:AJ31"/>
    <mergeCell ref="AA30:AB30"/>
    <mergeCell ref="AC30:AD30"/>
    <mergeCell ref="AE30:AF30"/>
    <mergeCell ref="AG30:AH30"/>
    <mergeCell ref="AL30:AM30"/>
    <mergeCell ref="AI30:AJ30"/>
    <mergeCell ref="AL29:AM29"/>
    <mergeCell ref="AI28:AJ28"/>
    <mergeCell ref="AT30:AU30"/>
    <mergeCell ref="AT29:AU29"/>
    <mergeCell ref="AN29:AO29"/>
    <mergeCell ref="AP29:AQ29"/>
    <mergeCell ref="AR30:AS30"/>
    <mergeCell ref="AR29:AS29"/>
    <mergeCell ref="AN30:AO30"/>
    <mergeCell ref="AP30:AQ30"/>
    <mergeCell ref="AT27:AU27"/>
    <mergeCell ref="AT28:AU28"/>
    <mergeCell ref="AA29:AB29"/>
    <mergeCell ref="AC29:AD29"/>
    <mergeCell ref="AE29:AF29"/>
    <mergeCell ref="AG29:AH29"/>
    <mergeCell ref="AI29:AJ29"/>
    <mergeCell ref="AL28:AM28"/>
    <mergeCell ref="AA28:AB28"/>
    <mergeCell ref="AG28:AH28"/>
    <mergeCell ref="AP28:AQ28"/>
    <mergeCell ref="AR28:AS28"/>
    <mergeCell ref="AR27:AS27"/>
    <mergeCell ref="AL27:AM27"/>
    <mergeCell ref="AN28:AO28"/>
    <mergeCell ref="AC28:AD28"/>
    <mergeCell ref="AE28:AF28"/>
    <mergeCell ref="AN27:AO27"/>
    <mergeCell ref="AP27:AQ27"/>
    <mergeCell ref="AA27:AB27"/>
    <mergeCell ref="AC27:AD27"/>
    <mergeCell ref="AE27:AF27"/>
    <mergeCell ref="AG27:AH27"/>
    <mergeCell ref="AI27:AJ27"/>
    <mergeCell ref="AL26:AM26"/>
    <mergeCell ref="AA26:AB26"/>
    <mergeCell ref="AC26:AD26"/>
    <mergeCell ref="AE26:AF26"/>
    <mergeCell ref="AG26:AH26"/>
    <mergeCell ref="AI26:AJ26"/>
    <mergeCell ref="AP24:AQ24"/>
    <mergeCell ref="AR26:AS26"/>
    <mergeCell ref="AT25:AU25"/>
    <mergeCell ref="AT26:AU26"/>
    <mergeCell ref="AC24:AD24"/>
    <mergeCell ref="AE24:AF24"/>
    <mergeCell ref="AG24:AH24"/>
    <mergeCell ref="AR25:AS25"/>
    <mergeCell ref="AP25:AQ25"/>
    <mergeCell ref="AT24:AU24"/>
    <mergeCell ref="AI24:AJ24"/>
    <mergeCell ref="AP26:AQ26"/>
    <mergeCell ref="AN25:AO25"/>
    <mergeCell ref="AL25:AM25"/>
    <mergeCell ref="AI25:AJ25"/>
    <mergeCell ref="AN26:AO26"/>
    <mergeCell ref="AA25:AB25"/>
    <mergeCell ref="AC25:AD25"/>
    <mergeCell ref="AE25:AF25"/>
    <mergeCell ref="AG25:AH25"/>
    <mergeCell ref="AN23:AO23"/>
    <mergeCell ref="AP23:AQ23"/>
    <mergeCell ref="AA24:AB24"/>
    <mergeCell ref="AL23:AM23"/>
    <mergeCell ref="AI22:AJ22"/>
    <mergeCell ref="AL22:AM22"/>
    <mergeCell ref="AR24:AS24"/>
    <mergeCell ref="AR23:AS23"/>
    <mergeCell ref="AR22:AS22"/>
    <mergeCell ref="AP21:AQ21"/>
    <mergeCell ref="AP22:AQ22"/>
    <mergeCell ref="AL21:AM21"/>
    <mergeCell ref="AC22:AD22"/>
    <mergeCell ref="AE22:AF22"/>
    <mergeCell ref="AN24:AO24"/>
    <mergeCell ref="A11:C12"/>
    <mergeCell ref="D11:L12"/>
    <mergeCell ref="M11:O12"/>
    <mergeCell ref="AA11:AJ12"/>
    <mergeCell ref="P11:Q12"/>
    <mergeCell ref="AI16:AJ16"/>
    <mergeCell ref="AL11:AU11"/>
    <mergeCell ref="AT15:AU15"/>
    <mergeCell ref="AL12:AM12"/>
    <mergeCell ref="AN12:AU12"/>
    <mergeCell ref="AL15:AM15"/>
    <mergeCell ref="D15:L15"/>
    <mergeCell ref="AK11:AK12"/>
    <mergeCell ref="AC15:AD15"/>
    <mergeCell ref="AG15:AH15"/>
    <mergeCell ref="AI15:AJ15"/>
    <mergeCell ref="AT16:AU16"/>
    <mergeCell ref="AN16:AO16"/>
    <mergeCell ref="AP16:AQ16"/>
    <mergeCell ref="AL16:AM16"/>
    <mergeCell ref="AR16:AS16"/>
    <mergeCell ref="AA16:AB16"/>
    <mergeCell ref="AC16:AD16"/>
    <mergeCell ref="AE16:AF16"/>
    <mergeCell ref="D34:L34"/>
    <mergeCell ref="D30:L30"/>
    <mergeCell ref="D31:L31"/>
    <mergeCell ref="D32:L32"/>
    <mergeCell ref="D33:L33"/>
    <mergeCell ref="AP15:AQ15"/>
    <mergeCell ref="AA17:AB17"/>
    <mergeCell ref="AE17:AF17"/>
    <mergeCell ref="D17:L17"/>
    <mergeCell ref="AE15:AF15"/>
    <mergeCell ref="D25:L25"/>
    <mergeCell ref="D16:L16"/>
    <mergeCell ref="AC17:AD17"/>
    <mergeCell ref="D29:L29"/>
    <mergeCell ref="AG16:AH16"/>
    <mergeCell ref="AA19:AB19"/>
    <mergeCell ref="AC19:AD19"/>
    <mergeCell ref="AE19:AF19"/>
    <mergeCell ref="AG19:AH19"/>
    <mergeCell ref="AN17:AO17"/>
    <mergeCell ref="AP17:AQ17"/>
    <mergeCell ref="AP19:AQ19"/>
    <mergeCell ref="AN19:AO19"/>
    <mergeCell ref="AL18:AM18"/>
    <mergeCell ref="AL17:AM17"/>
    <mergeCell ref="AC20:AD20"/>
    <mergeCell ref="AE20:AF20"/>
    <mergeCell ref="AG20:AH20"/>
    <mergeCell ref="AI20:AJ20"/>
    <mergeCell ref="AN18:AO18"/>
    <mergeCell ref="AP18:AQ18"/>
    <mergeCell ref="AL19:AM19"/>
    <mergeCell ref="D26:L26"/>
    <mergeCell ref="D28:L28"/>
    <mergeCell ref="AV11:AV12"/>
    <mergeCell ref="R11:Y12"/>
    <mergeCell ref="AA15:AB15"/>
    <mergeCell ref="AN15:AO15"/>
    <mergeCell ref="D27:L27"/>
    <mergeCell ref="D18:L18"/>
    <mergeCell ref="D19:L19"/>
    <mergeCell ref="AR19:AS19"/>
    <mergeCell ref="AR18:AS18"/>
    <mergeCell ref="AI18:AJ18"/>
    <mergeCell ref="AG17:AH17"/>
    <mergeCell ref="AI17:AJ17"/>
    <mergeCell ref="AA18:AB18"/>
    <mergeCell ref="AC18:AD18"/>
    <mergeCell ref="AE18:AF18"/>
    <mergeCell ref="AT18:AU18"/>
    <mergeCell ref="AT17:AU17"/>
    <mergeCell ref="AR20:AS20"/>
    <mergeCell ref="AT19:AU19"/>
    <mergeCell ref="AR17:AS17"/>
    <mergeCell ref="AI19:AJ19"/>
    <mergeCell ref="AN20:AO20"/>
    <mergeCell ref="AT20:AU20"/>
    <mergeCell ref="AL20:AM20"/>
    <mergeCell ref="AT21:AU21"/>
    <mergeCell ref="AT22:AU22"/>
    <mergeCell ref="AA23:AB23"/>
    <mergeCell ref="AC23:AD23"/>
    <mergeCell ref="AE23:AF23"/>
    <mergeCell ref="AG23:AH23"/>
    <mergeCell ref="BI4:BI5"/>
    <mergeCell ref="AW11:AY11"/>
    <mergeCell ref="BF11:BH11"/>
    <mergeCell ref="BD11:BD12"/>
    <mergeCell ref="BC11:BC12"/>
    <mergeCell ref="AZ12:BA12"/>
    <mergeCell ref="AZ11:BB11"/>
    <mergeCell ref="BI11:BI12"/>
    <mergeCell ref="D20:L20"/>
    <mergeCell ref="D21:L21"/>
    <mergeCell ref="D22:L22"/>
    <mergeCell ref="D23:L23"/>
    <mergeCell ref="D24:L24"/>
    <mergeCell ref="AR15:AS15"/>
    <mergeCell ref="AI23:AJ23"/>
    <mergeCell ref="AA22:AB22"/>
    <mergeCell ref="AG22:AH22"/>
    <mergeCell ref="AN21:AO21"/>
    <mergeCell ref="AA21:AB21"/>
    <mergeCell ref="AC21:AD21"/>
    <mergeCell ref="AE21:AF21"/>
    <mergeCell ref="AG21:AH21"/>
    <mergeCell ref="AI21:AJ21"/>
    <mergeCell ref="AT23:AU23"/>
    <mergeCell ref="AG18:AH18"/>
    <mergeCell ref="AA20:AB20"/>
    <mergeCell ref="AP20:AQ20"/>
    <mergeCell ref="AR21:AS21"/>
    <mergeCell ref="AL24:AM24"/>
    <mergeCell ref="AN22:AO22"/>
    <mergeCell ref="AZ21:BA21"/>
    <mergeCell ref="AZ22:BA22"/>
  </mergeCells>
  <phoneticPr fontId="2"/>
  <conditionalFormatting sqref="S15:Y34 BF15:BG34 AN17:AO54 AA15:AZ20 BB15:BC33 BB34 AC21:AZ54 BB35:BC53 BB54">
    <cfRule type="expression" dxfId="192" priority="367" stopIfTrue="1">
      <formula>ISBLANK(S15)&lt;&gt;TRUE</formula>
    </cfRule>
  </conditionalFormatting>
  <conditionalFormatting sqref="R15:R34">
    <cfRule type="expression" dxfId="191" priority="373" stopIfTrue="1">
      <formula>ISBLANK(R15)&lt;&gt;TRUE</formula>
    </cfRule>
    <cfRule type="expression" dxfId="190" priority="374" stopIfTrue="1">
      <formula>OR(P15*10+Q15=9,(P15*10+Q15)=14,(P15*10+Q15)=15,(P15*10+Q15)=28,(P15*10+Q15)=50)</formula>
    </cfRule>
  </conditionalFormatting>
  <conditionalFormatting sqref="BE15">
    <cfRule type="expression" dxfId="189" priority="276" stopIfTrue="1">
      <formula>ISBLANK(BE15)&lt;&gt;TRUE</formula>
    </cfRule>
  </conditionalFormatting>
  <conditionalFormatting sqref="BE16:BE34">
    <cfRule type="expression" dxfId="188" priority="275" stopIfTrue="1">
      <formula>ISBLANK(BE16)&lt;&gt;TRUE</formula>
    </cfRule>
  </conditionalFormatting>
  <conditionalFormatting sqref="BC34">
    <cfRule type="expression" dxfId="187" priority="272" stopIfTrue="1">
      <formula>ISBLANK(BC34)&lt;&gt;TRUE</formula>
    </cfRule>
  </conditionalFormatting>
  <conditionalFormatting sqref="S35:Y54 BF35:BG54">
    <cfRule type="expression" dxfId="186" priority="269" stopIfTrue="1">
      <formula>ISBLANK(S35)&lt;&gt;TRUE</formula>
    </cfRule>
  </conditionalFormatting>
  <conditionalFormatting sqref="R35:R54">
    <cfRule type="expression" dxfId="185" priority="270" stopIfTrue="1">
      <formula>ISBLANK(R35)&lt;&gt;TRUE</formula>
    </cfRule>
    <cfRule type="expression" dxfId="184" priority="271" stopIfTrue="1">
      <formula>OR(P35*10+Q35=9,(P35*10+Q35)=14,(P35*10+Q35)=15,(P35*10+Q35)=28,(P35*10+Q35)=50)</formula>
    </cfRule>
  </conditionalFormatting>
  <conditionalFormatting sqref="BE35">
    <cfRule type="expression" dxfId="183" priority="244" stopIfTrue="1">
      <formula>ISBLANK(BE35)&lt;&gt;TRUE</formula>
    </cfRule>
  </conditionalFormatting>
  <conditionalFormatting sqref="BE36:BE54">
    <cfRule type="expression" dxfId="182" priority="243" stopIfTrue="1">
      <formula>ISBLANK(BE36)&lt;&gt;TRUE</formula>
    </cfRule>
  </conditionalFormatting>
  <conditionalFormatting sqref="BC54">
    <cfRule type="expression" dxfId="181" priority="240" stopIfTrue="1">
      <formula>ISBLANK(BC54)&lt;&gt;TRUE</formula>
    </cfRule>
  </conditionalFormatting>
  <conditionalFormatting sqref="AA21:AB54">
    <cfRule type="expression" dxfId="180" priority="237" stopIfTrue="1">
      <formula>ISBLANK(AA21)&lt;&gt;TRUE</formula>
    </cfRule>
  </conditionalFormatting>
  <conditionalFormatting sqref="AN15:AU54">
    <cfRule type="expression" dxfId="179" priority="197" stopIfTrue="1">
      <formula>AND(AN15&lt;&gt;"",AN15=$AL15)</formula>
    </cfRule>
  </conditionalFormatting>
  <conditionalFormatting sqref="AA15:AJ54">
    <cfRule type="expression" dxfId="178" priority="156" stopIfTrue="1">
      <formula>AND(AA15&lt;&gt;"",AA15=$DI15)</formula>
    </cfRule>
  </conditionalFormatting>
  <conditionalFormatting sqref="R15:Y15">
    <cfRule type="duplicateValues" dxfId="177" priority="140" stopIfTrue="1"/>
  </conditionalFormatting>
  <conditionalFormatting sqref="R16:Y16">
    <cfRule type="duplicateValues" dxfId="176" priority="139" stopIfTrue="1"/>
  </conditionalFormatting>
  <conditionalFormatting sqref="R17:Y17">
    <cfRule type="duplicateValues" dxfId="175" priority="138" stopIfTrue="1"/>
  </conditionalFormatting>
  <conditionalFormatting sqref="R18:Y18">
    <cfRule type="duplicateValues" dxfId="174" priority="137" stopIfTrue="1"/>
  </conditionalFormatting>
  <conditionalFormatting sqref="R19:Y19">
    <cfRule type="duplicateValues" dxfId="173" priority="136" stopIfTrue="1"/>
  </conditionalFormatting>
  <conditionalFormatting sqref="R20:Y20">
    <cfRule type="duplicateValues" dxfId="172" priority="135" stopIfTrue="1"/>
  </conditionalFormatting>
  <conditionalFormatting sqref="R21:Y21">
    <cfRule type="duplicateValues" dxfId="171" priority="134" stopIfTrue="1"/>
  </conditionalFormatting>
  <conditionalFormatting sqref="R22:Y22">
    <cfRule type="duplicateValues" dxfId="170" priority="133" stopIfTrue="1"/>
  </conditionalFormatting>
  <conditionalFormatting sqref="R23:Y23">
    <cfRule type="duplicateValues" dxfId="169" priority="132" stopIfTrue="1"/>
  </conditionalFormatting>
  <conditionalFormatting sqref="R24:Y24">
    <cfRule type="duplicateValues" dxfId="168" priority="131" stopIfTrue="1"/>
  </conditionalFormatting>
  <conditionalFormatting sqref="R25:Y25">
    <cfRule type="duplicateValues" dxfId="167" priority="130" stopIfTrue="1"/>
  </conditionalFormatting>
  <conditionalFormatting sqref="R26:Y26">
    <cfRule type="duplicateValues" dxfId="166" priority="129" stopIfTrue="1"/>
  </conditionalFormatting>
  <conditionalFormatting sqref="R27:Y27">
    <cfRule type="duplicateValues" dxfId="165" priority="128" stopIfTrue="1"/>
  </conditionalFormatting>
  <conditionalFormatting sqref="R28:Y28">
    <cfRule type="duplicateValues" dxfId="164" priority="127" stopIfTrue="1"/>
  </conditionalFormatting>
  <conditionalFormatting sqref="R29:Y29">
    <cfRule type="duplicateValues" dxfId="163" priority="126" stopIfTrue="1"/>
  </conditionalFormatting>
  <conditionalFormatting sqref="R30:Y30">
    <cfRule type="duplicateValues" dxfId="162" priority="125" stopIfTrue="1"/>
  </conditionalFormatting>
  <conditionalFormatting sqref="R31:Y31">
    <cfRule type="duplicateValues" dxfId="161" priority="124" stopIfTrue="1"/>
  </conditionalFormatting>
  <conditionalFormatting sqref="R32:Y32">
    <cfRule type="duplicateValues" dxfId="160" priority="123" stopIfTrue="1"/>
  </conditionalFormatting>
  <conditionalFormatting sqref="R33:Y33">
    <cfRule type="duplicateValues" dxfId="159" priority="122" stopIfTrue="1"/>
  </conditionalFormatting>
  <conditionalFormatting sqref="R34:Y34">
    <cfRule type="duplicateValues" dxfId="158" priority="121" stopIfTrue="1"/>
  </conditionalFormatting>
  <conditionalFormatting sqref="R35:Y35">
    <cfRule type="duplicateValues" dxfId="157" priority="120" stopIfTrue="1"/>
  </conditionalFormatting>
  <conditionalFormatting sqref="R36:Y36">
    <cfRule type="duplicateValues" dxfId="156" priority="119" stopIfTrue="1"/>
  </conditionalFormatting>
  <conditionalFormatting sqref="R37:Y37">
    <cfRule type="duplicateValues" dxfId="155" priority="118" stopIfTrue="1"/>
  </conditionalFormatting>
  <conditionalFormatting sqref="R38:Y38">
    <cfRule type="duplicateValues" dxfId="154" priority="117" stopIfTrue="1"/>
  </conditionalFormatting>
  <conditionalFormatting sqref="R39:Y39">
    <cfRule type="duplicateValues" dxfId="153" priority="116" stopIfTrue="1"/>
  </conditionalFormatting>
  <conditionalFormatting sqref="R40:Y40">
    <cfRule type="duplicateValues" dxfId="152" priority="115" stopIfTrue="1"/>
  </conditionalFormatting>
  <conditionalFormatting sqref="R41:Y41">
    <cfRule type="duplicateValues" dxfId="151" priority="114" stopIfTrue="1"/>
  </conditionalFormatting>
  <conditionalFormatting sqref="R42:Y42">
    <cfRule type="duplicateValues" dxfId="150" priority="113" stopIfTrue="1"/>
  </conditionalFormatting>
  <conditionalFormatting sqref="R43:Y43">
    <cfRule type="duplicateValues" dxfId="149" priority="112" stopIfTrue="1"/>
  </conditionalFormatting>
  <conditionalFormatting sqref="R44:Y44">
    <cfRule type="duplicateValues" dxfId="148" priority="111" stopIfTrue="1"/>
  </conditionalFormatting>
  <conditionalFormatting sqref="R45:Y45">
    <cfRule type="duplicateValues" dxfId="147" priority="110" stopIfTrue="1"/>
  </conditionalFormatting>
  <conditionalFormatting sqref="R46:Y46">
    <cfRule type="duplicateValues" dxfId="146" priority="109" stopIfTrue="1"/>
  </conditionalFormatting>
  <conditionalFormatting sqref="R47:Y47">
    <cfRule type="duplicateValues" dxfId="145" priority="108" stopIfTrue="1"/>
  </conditionalFormatting>
  <conditionalFormatting sqref="R48:Y48">
    <cfRule type="duplicateValues" dxfId="144" priority="107" stopIfTrue="1"/>
  </conditionalFormatting>
  <conditionalFormatting sqref="R49:Y49">
    <cfRule type="duplicateValues" dxfId="143" priority="106" stopIfTrue="1"/>
  </conditionalFormatting>
  <conditionalFormatting sqref="R50:Y50">
    <cfRule type="duplicateValues" dxfId="142" priority="105" stopIfTrue="1"/>
  </conditionalFormatting>
  <conditionalFormatting sqref="R51:Y51">
    <cfRule type="duplicateValues" dxfId="141" priority="104" stopIfTrue="1"/>
  </conditionalFormatting>
  <conditionalFormatting sqref="R52:Y52">
    <cfRule type="duplicateValues" dxfId="140" priority="103" stopIfTrue="1"/>
  </conditionalFormatting>
  <conditionalFormatting sqref="R53:Y53">
    <cfRule type="duplicateValues" dxfId="139" priority="102" stopIfTrue="1"/>
  </conditionalFormatting>
  <conditionalFormatting sqref="R54:Y54">
    <cfRule type="duplicateValues" dxfId="138" priority="101" stopIfTrue="1"/>
  </conditionalFormatting>
  <conditionalFormatting sqref="BI15:BI54">
    <cfRule type="expression" dxfId="137" priority="98">
      <formula>ISBLANK(BI15)&lt;&gt;TRUE</formula>
    </cfRule>
  </conditionalFormatting>
  <conditionalFormatting sqref="S55:Y74 BF55:BG74 AN55:AZ94 AA55:AM60 BB55:BC73 BB74 AC61:AM94 BB75:BC93 BB94">
    <cfRule type="expression" dxfId="136" priority="95" stopIfTrue="1">
      <formula>ISBLANK(S55)&lt;&gt;TRUE</formula>
    </cfRule>
  </conditionalFormatting>
  <conditionalFormatting sqref="R55:R74">
    <cfRule type="expression" dxfId="135" priority="96" stopIfTrue="1">
      <formula>ISBLANK(R55)&lt;&gt;TRUE</formula>
    </cfRule>
    <cfRule type="expression" dxfId="134" priority="97" stopIfTrue="1">
      <formula>OR(P55*10+Q55=9,(P55*10+Q55)=14,(P55*10+Q55)=15,(P55*10+Q55)=28,(P55*10+Q55)=50)</formula>
    </cfRule>
  </conditionalFormatting>
  <conditionalFormatting sqref="BE55">
    <cfRule type="expression" dxfId="133" priority="90" stopIfTrue="1">
      <formula>ISBLANK(BE55)&lt;&gt;TRUE</formula>
    </cfRule>
  </conditionalFormatting>
  <conditionalFormatting sqref="BE56:BE74">
    <cfRule type="expression" dxfId="132" priority="89" stopIfTrue="1">
      <formula>ISBLANK(BE56)&lt;&gt;TRUE</formula>
    </cfRule>
  </conditionalFormatting>
  <conditionalFormatting sqref="BC74">
    <cfRule type="expression" dxfId="131" priority="88" stopIfTrue="1">
      <formula>ISBLANK(BC74)&lt;&gt;TRUE</formula>
    </cfRule>
  </conditionalFormatting>
  <conditionalFormatting sqref="S75:Y94 BF75:BG94">
    <cfRule type="expression" dxfId="130" priority="85" stopIfTrue="1">
      <formula>ISBLANK(S75)&lt;&gt;TRUE</formula>
    </cfRule>
  </conditionalFormatting>
  <conditionalFormatting sqref="R75:R94">
    <cfRule type="expression" dxfId="129" priority="86" stopIfTrue="1">
      <formula>ISBLANK(R75)&lt;&gt;TRUE</formula>
    </cfRule>
    <cfRule type="expression" dxfId="128" priority="87" stopIfTrue="1">
      <formula>OR(P75*10+Q75=9,(P75*10+Q75)=14,(P75*10+Q75)=15,(P75*10+Q75)=28,(P75*10+Q75)=50)</formula>
    </cfRule>
  </conditionalFormatting>
  <conditionalFormatting sqref="BE75">
    <cfRule type="expression" dxfId="127" priority="84" stopIfTrue="1">
      <formula>ISBLANK(BE75)&lt;&gt;TRUE</formula>
    </cfRule>
  </conditionalFormatting>
  <conditionalFormatting sqref="BE76:BE94">
    <cfRule type="expression" dxfId="126" priority="83" stopIfTrue="1">
      <formula>ISBLANK(BE76)&lt;&gt;TRUE</formula>
    </cfRule>
  </conditionalFormatting>
  <conditionalFormatting sqref="BC94">
    <cfRule type="expression" dxfId="125" priority="82" stopIfTrue="1">
      <formula>ISBLANK(BC94)&lt;&gt;TRUE</formula>
    </cfRule>
  </conditionalFormatting>
  <conditionalFormatting sqref="AA61:AB94">
    <cfRule type="expression" dxfId="124" priority="81" stopIfTrue="1">
      <formula>ISBLANK(AA61)&lt;&gt;TRUE</formula>
    </cfRule>
  </conditionalFormatting>
  <conditionalFormatting sqref="AN55:AU94">
    <cfRule type="expression" dxfId="123" priority="80" stopIfTrue="1">
      <formula>AND(AN55&lt;&gt;"",AN55=$AL55)</formula>
    </cfRule>
  </conditionalFormatting>
  <conditionalFormatting sqref="AA55:AJ94">
    <cfRule type="expression" dxfId="122" priority="79" stopIfTrue="1">
      <formula>AND(AA55&lt;&gt;"",AA55=$DI55)</formula>
    </cfRule>
  </conditionalFormatting>
  <conditionalFormatting sqref="R55:Y55">
    <cfRule type="duplicateValues" dxfId="121" priority="78" stopIfTrue="1"/>
  </conditionalFormatting>
  <conditionalFormatting sqref="R56:Y56">
    <cfRule type="duplicateValues" dxfId="120" priority="77" stopIfTrue="1"/>
  </conditionalFormatting>
  <conditionalFormatting sqref="R57:Y57">
    <cfRule type="duplicateValues" dxfId="119" priority="76" stopIfTrue="1"/>
  </conditionalFormatting>
  <conditionalFormatting sqref="R58:Y58">
    <cfRule type="duplicateValues" dxfId="118" priority="75" stopIfTrue="1"/>
  </conditionalFormatting>
  <conditionalFormatting sqref="R59:Y59">
    <cfRule type="duplicateValues" dxfId="117" priority="74" stopIfTrue="1"/>
  </conditionalFormatting>
  <conditionalFormatting sqref="R60:Y60">
    <cfRule type="duplicateValues" dxfId="116" priority="73" stopIfTrue="1"/>
  </conditionalFormatting>
  <conditionalFormatting sqref="R61:Y61">
    <cfRule type="duplicateValues" dxfId="115" priority="72" stopIfTrue="1"/>
  </conditionalFormatting>
  <conditionalFormatting sqref="R62:Y62">
    <cfRule type="duplicateValues" dxfId="114" priority="71" stopIfTrue="1"/>
  </conditionalFormatting>
  <conditionalFormatting sqref="R63:Y63">
    <cfRule type="duplicateValues" dxfId="113" priority="70" stopIfTrue="1"/>
  </conditionalFormatting>
  <conditionalFormatting sqref="R64:Y64">
    <cfRule type="duplicateValues" dxfId="112" priority="69" stopIfTrue="1"/>
  </conditionalFormatting>
  <conditionalFormatting sqref="R65:Y65">
    <cfRule type="duplicateValues" dxfId="111" priority="68" stopIfTrue="1"/>
  </conditionalFormatting>
  <conditionalFormatting sqref="R66:Y66">
    <cfRule type="duplicateValues" dxfId="110" priority="67" stopIfTrue="1"/>
  </conditionalFormatting>
  <conditionalFormatting sqref="R67:Y67">
    <cfRule type="duplicateValues" dxfId="109" priority="66" stopIfTrue="1"/>
  </conditionalFormatting>
  <conditionalFormatting sqref="R68:Y68">
    <cfRule type="duplicateValues" dxfId="108" priority="65" stopIfTrue="1"/>
  </conditionalFormatting>
  <conditionalFormatting sqref="R69:Y69">
    <cfRule type="duplicateValues" dxfId="107" priority="64" stopIfTrue="1"/>
  </conditionalFormatting>
  <conditionalFormatting sqref="R70:Y70">
    <cfRule type="duplicateValues" dxfId="106" priority="63" stopIfTrue="1"/>
  </conditionalFormatting>
  <conditionalFormatting sqref="R71:Y71">
    <cfRule type="duplicateValues" dxfId="105" priority="62" stopIfTrue="1"/>
  </conditionalFormatting>
  <conditionalFormatting sqref="R72:Y72">
    <cfRule type="duplicateValues" dxfId="104" priority="61" stopIfTrue="1"/>
  </conditionalFormatting>
  <conditionalFormatting sqref="R73:Y73">
    <cfRule type="duplicateValues" dxfId="103" priority="60" stopIfTrue="1"/>
  </conditionalFormatting>
  <conditionalFormatting sqref="R74:Y74">
    <cfRule type="duplicateValues" dxfId="102" priority="59" stopIfTrue="1"/>
  </conditionalFormatting>
  <conditionalFormatting sqref="R75:Y75">
    <cfRule type="duplicateValues" dxfId="101" priority="58" stopIfTrue="1"/>
  </conditionalFormatting>
  <conditionalFormatting sqref="R76:Y76">
    <cfRule type="duplicateValues" dxfId="100" priority="57" stopIfTrue="1"/>
  </conditionalFormatting>
  <conditionalFormatting sqref="R77:Y77">
    <cfRule type="duplicateValues" dxfId="99" priority="56" stopIfTrue="1"/>
  </conditionalFormatting>
  <conditionalFormatting sqref="R78:Y78">
    <cfRule type="duplicateValues" dxfId="98" priority="55" stopIfTrue="1"/>
  </conditionalFormatting>
  <conditionalFormatting sqref="R79:Y79">
    <cfRule type="duplicateValues" dxfId="97" priority="54" stopIfTrue="1"/>
  </conditionalFormatting>
  <conditionalFormatting sqref="R80:Y80">
    <cfRule type="duplicateValues" dxfId="96" priority="53" stopIfTrue="1"/>
  </conditionalFormatting>
  <conditionalFormatting sqref="R81:Y81">
    <cfRule type="duplicateValues" dxfId="95" priority="52" stopIfTrue="1"/>
  </conditionalFormatting>
  <conditionalFormatting sqref="R82:Y82">
    <cfRule type="duplicateValues" dxfId="94" priority="51" stopIfTrue="1"/>
  </conditionalFormatting>
  <conditionalFormatting sqref="R83:Y83">
    <cfRule type="duplicateValues" dxfId="93" priority="50" stopIfTrue="1"/>
  </conditionalFormatting>
  <conditionalFormatting sqref="R84:Y84">
    <cfRule type="duplicateValues" dxfId="92" priority="49" stopIfTrue="1"/>
  </conditionalFormatting>
  <conditionalFormatting sqref="R85:Y85">
    <cfRule type="duplicateValues" dxfId="91" priority="48" stopIfTrue="1"/>
  </conditionalFormatting>
  <conditionalFormatting sqref="R86:Y86">
    <cfRule type="duplicateValues" dxfId="90" priority="47" stopIfTrue="1"/>
  </conditionalFormatting>
  <conditionalFormatting sqref="R87:Y87">
    <cfRule type="duplicateValues" dxfId="89" priority="46" stopIfTrue="1"/>
  </conditionalFormatting>
  <conditionalFormatting sqref="R88:Y88">
    <cfRule type="duplicateValues" dxfId="88" priority="45" stopIfTrue="1"/>
  </conditionalFormatting>
  <conditionalFormatting sqref="R89:Y89">
    <cfRule type="duplicateValues" dxfId="87" priority="44" stopIfTrue="1"/>
  </conditionalFormatting>
  <conditionalFormatting sqref="R90:Y90">
    <cfRule type="duplicateValues" dxfId="86" priority="43" stopIfTrue="1"/>
  </conditionalFormatting>
  <conditionalFormatting sqref="R91:Y91">
    <cfRule type="duplicateValues" dxfId="85" priority="42" stopIfTrue="1"/>
  </conditionalFormatting>
  <conditionalFormatting sqref="R92:Y92">
    <cfRule type="duplicateValues" dxfId="84" priority="41" stopIfTrue="1"/>
  </conditionalFormatting>
  <conditionalFormatting sqref="R93:Y93">
    <cfRule type="duplicateValues" dxfId="83" priority="40" stopIfTrue="1"/>
  </conditionalFormatting>
  <conditionalFormatting sqref="R94:Y94">
    <cfRule type="duplicateValues" dxfId="82" priority="39" stopIfTrue="1"/>
  </conditionalFormatting>
  <conditionalFormatting sqref="BI55:BI94">
    <cfRule type="expression" dxfId="81" priority="37">
      <formula>ISBLANK(BI55)&lt;&gt;TRUE</formula>
    </cfRule>
  </conditionalFormatting>
  <conditionalFormatting sqref="AC95:AZ114 BB95:BC113 BB114">
    <cfRule type="expression" dxfId="80" priority="35" stopIfTrue="1">
      <formula>ISBLANK(AC95)&lt;&gt;TRUE</formula>
    </cfRule>
  </conditionalFormatting>
  <conditionalFormatting sqref="S95:Y114 BF95:BG114">
    <cfRule type="expression" dxfId="79" priority="28" stopIfTrue="1">
      <formula>ISBLANK(S95)&lt;&gt;TRUE</formula>
    </cfRule>
  </conditionalFormatting>
  <conditionalFormatting sqref="R95:R114">
    <cfRule type="expression" dxfId="78" priority="29" stopIfTrue="1">
      <formula>ISBLANK(R95)&lt;&gt;TRUE</formula>
    </cfRule>
    <cfRule type="expression" dxfId="77" priority="30" stopIfTrue="1">
      <formula>OR(P95*10+Q95=9,(P95*10+Q95)=14,(P95*10+Q95)=15,(P95*10+Q95)=28,(P95*10+Q95)=50)</formula>
    </cfRule>
  </conditionalFormatting>
  <conditionalFormatting sqref="BE95">
    <cfRule type="expression" dxfId="76" priority="27" stopIfTrue="1">
      <formula>ISBLANK(BE95)&lt;&gt;TRUE</formula>
    </cfRule>
  </conditionalFormatting>
  <conditionalFormatting sqref="BE96:BE114">
    <cfRule type="expression" dxfId="75" priority="26" stopIfTrue="1">
      <formula>ISBLANK(BE96)&lt;&gt;TRUE</formula>
    </cfRule>
  </conditionalFormatting>
  <conditionalFormatting sqref="BC114">
    <cfRule type="expression" dxfId="74" priority="25" stopIfTrue="1">
      <formula>ISBLANK(BC114)&lt;&gt;TRUE</formula>
    </cfRule>
  </conditionalFormatting>
  <conditionalFormatting sqref="AA95:AB114">
    <cfRule type="expression" dxfId="73" priority="24" stopIfTrue="1">
      <formula>ISBLANK(AA95)&lt;&gt;TRUE</formula>
    </cfRule>
  </conditionalFormatting>
  <conditionalFormatting sqref="AN95:AU114">
    <cfRule type="expression" dxfId="72" priority="23" stopIfTrue="1">
      <formula>AND(AN95&lt;&gt;"",AN95=$AL95)</formula>
    </cfRule>
  </conditionalFormatting>
  <conditionalFormatting sqref="AA95:AJ114">
    <cfRule type="expression" dxfId="71" priority="22" stopIfTrue="1">
      <formula>AND(AA95&lt;&gt;"",AA95=$DI95)</formula>
    </cfRule>
  </conditionalFormatting>
  <conditionalFormatting sqref="R95:Y95">
    <cfRule type="duplicateValues" dxfId="70" priority="21" stopIfTrue="1"/>
  </conditionalFormatting>
  <conditionalFormatting sqref="R96:Y96">
    <cfRule type="duplicateValues" dxfId="69" priority="20" stopIfTrue="1"/>
  </conditionalFormatting>
  <conditionalFormatting sqref="R97:Y97">
    <cfRule type="duplicateValues" dxfId="68" priority="19" stopIfTrue="1"/>
  </conditionalFormatting>
  <conditionalFormatting sqref="R98:Y98">
    <cfRule type="duplicateValues" dxfId="67" priority="18" stopIfTrue="1"/>
  </conditionalFormatting>
  <conditionalFormatting sqref="R99:Y99">
    <cfRule type="duplicateValues" dxfId="66" priority="17" stopIfTrue="1"/>
  </conditionalFormatting>
  <conditionalFormatting sqref="R100:Y100">
    <cfRule type="duplicateValues" dxfId="65" priority="16" stopIfTrue="1"/>
  </conditionalFormatting>
  <conditionalFormatting sqref="R101:Y101">
    <cfRule type="duplicateValues" dxfId="64" priority="15" stopIfTrue="1"/>
  </conditionalFormatting>
  <conditionalFormatting sqref="R102:Y102">
    <cfRule type="duplicateValues" dxfId="63" priority="14" stopIfTrue="1"/>
  </conditionalFormatting>
  <conditionalFormatting sqref="R103:Y103">
    <cfRule type="duplicateValues" dxfId="62" priority="13" stopIfTrue="1"/>
  </conditionalFormatting>
  <conditionalFormatting sqref="R104:Y104">
    <cfRule type="duplicateValues" dxfId="61" priority="12" stopIfTrue="1"/>
  </conditionalFormatting>
  <conditionalFormatting sqref="R105:Y105">
    <cfRule type="duplicateValues" dxfId="60" priority="11" stopIfTrue="1"/>
  </conditionalFormatting>
  <conditionalFormatting sqref="R106:Y106">
    <cfRule type="duplicateValues" dxfId="59" priority="10" stopIfTrue="1"/>
  </conditionalFormatting>
  <conditionalFormatting sqref="R107:Y107">
    <cfRule type="duplicateValues" dxfId="58" priority="9" stopIfTrue="1"/>
  </conditionalFormatting>
  <conditionalFormatting sqref="R108:Y108">
    <cfRule type="duplicateValues" dxfId="57" priority="8" stopIfTrue="1"/>
  </conditionalFormatting>
  <conditionalFormatting sqref="R109:Y109">
    <cfRule type="duplicateValues" dxfId="56" priority="7" stopIfTrue="1"/>
  </conditionalFormatting>
  <conditionalFormatting sqref="R110:Y110">
    <cfRule type="duplicateValues" dxfId="55" priority="6" stopIfTrue="1"/>
  </conditionalFormatting>
  <conditionalFormatting sqref="R111:Y111">
    <cfRule type="duplicateValues" dxfId="54" priority="5" stopIfTrue="1"/>
  </conditionalFormatting>
  <conditionalFormatting sqref="R112:Y112">
    <cfRule type="duplicateValues" dxfId="53" priority="4" stopIfTrue="1"/>
  </conditionalFormatting>
  <conditionalFormatting sqref="R113:Y113">
    <cfRule type="duplicateValues" dxfId="52" priority="3" stopIfTrue="1"/>
  </conditionalFormatting>
  <conditionalFormatting sqref="R114:Y114">
    <cfRule type="duplicateValues" dxfId="51" priority="2" stopIfTrue="1"/>
  </conditionalFormatting>
  <conditionalFormatting sqref="BI95:BI114">
    <cfRule type="expression" dxfId="50" priority="1">
      <formula>ISBLANK(BI95)&lt;&gt;TRUE</formula>
    </cfRule>
  </conditionalFormatting>
  <dataValidations count="16">
    <dataValidation type="list" allowBlank="1" showInputMessage="1" showErrorMessage="1" sqref="AV15:AV114">
      <formula1>$BX$6:$BX$9</formula1>
    </dataValidation>
    <dataValidation type="list" allowBlank="1" showInputMessage="1" showErrorMessage="1" sqref="AX15:AX114">
      <formula1>"0,1,2,3,4"</formula1>
    </dataValidation>
    <dataValidation type="whole" allowBlank="1" showInputMessage="1" showErrorMessage="1" errorTitle="数値エラー" error="０～９９９９９９の間で設定して下さい" sqref="BE15:BG114">
      <formula1>0</formula1>
      <formula2>999999</formula2>
    </dataValidation>
    <dataValidation type="list" allowBlank="1" showInputMessage="1" showErrorMessage="1" sqref="AW15:AW114">
      <formula1>"0,1,2,3,4,5,6"</formula1>
    </dataValidation>
    <dataValidation type="list" allowBlank="1" showInputMessage="1" showErrorMessage="1" errorTitle="数値エラー" error="０～３１の間で設定して下さい" sqref="BC15:BC114">
      <formula1>"0,1,2,3,4,5,6,7,8,9,10,11,12,13,14,15,16,17,18,19,20,21,22,23,24,25,26,27,28,29,30,31"</formula1>
    </dataValidation>
    <dataValidation type="list" allowBlank="1" showInputMessage="1" showErrorMessage="1" sqref="R15:Y114">
      <formula1>$BK15:$BT15</formula1>
    </dataValidation>
    <dataValidation type="list" allowBlank="1" showInputMessage="1" showErrorMessage="1" sqref="AK15:AK114">
      <formula1>$BY$7:$BY$16</formula1>
    </dataValidation>
    <dataValidation type="list" allowBlank="1" showInputMessage="1" showErrorMessage="1" sqref="AL15:AM114">
      <formula1>$BV$7:$BV$53</formula1>
    </dataValidation>
    <dataValidation type="list" allowBlank="1" showInputMessage="1" showErrorMessage="1" errorTitle="数値エラー" error="０～３１の間で設定して下さい" sqref="BB15:BB114">
      <formula1>"0,1,2,3,4"</formula1>
    </dataValidation>
    <dataValidation type="list" allowBlank="1" showInputMessage="1" showErrorMessage="1" sqref="AY15:AY114">
      <formula1>"0,1,2"</formula1>
    </dataValidation>
    <dataValidation type="list" allowBlank="1" showInputMessage="1" showErrorMessage="1" sqref="AZ15:BA114">
      <formula1>$BZ$6:$BZ$46</formula1>
    </dataValidation>
    <dataValidation type="whole" allowBlank="1" showInputMessage="1" showErrorMessage="1" sqref="BI15:BI114">
      <formula1>0</formula1>
      <formula2>99999999</formula2>
    </dataValidation>
    <dataValidation type="whole" allowBlank="1" showInputMessage="1" showErrorMessage="1" errorTitle="数値エラー" error="０～９９９９９の間で設定して下さい" sqref="BJ15:BJ114">
      <formula1>0</formula1>
      <formula2>99999</formula2>
    </dataValidation>
    <dataValidation type="list" allowBlank="1" showInputMessage="1" showErrorMessage="1" sqref="AA15:AJ114">
      <formula1>INDIRECT($CD15)</formula1>
    </dataValidation>
    <dataValidation type="list" allowBlank="1" showInputMessage="1" showErrorMessage="1" sqref="AN15:AU114">
      <formula1>INDIRECT($CC15)</formula1>
    </dataValidation>
    <dataValidation type="list" showInputMessage="1" showErrorMessage="1" sqref="DJ2">
      <formula1>"　"</formula1>
    </dataValidation>
  </dataValidations>
  <pageMargins left="0.19685039370078741" right="0.19685039370078741" top="0.70866141732283472" bottom="0.27559055118110237" header="0.62992125984251968" footer="0.19685039370078741"/>
  <pageSetup paperSize="8" scale="84" firstPageNumber="74" orientation="landscape" blackAndWhite="1" r:id="rId1"/>
  <headerFooter alignWithMargins="0"/>
  <colBreaks count="1" manualBreakCount="1">
    <brk id="50" max="39" man="1"/>
  </colBreaks>
  <ignoredErrors>
    <ignoredError sqref="BZ6"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0" id="{5E11AF19-24B9-4130-9AB8-D3A4904572BC}">
            <xm:f>ISBLANK(入力1!Q18)=TRUE</xm:f>
            <x14:dxf>
              <fill>
                <patternFill>
                  <bgColor rgb="FFFFFF00"/>
                </patternFill>
              </fill>
            </x14:dxf>
          </x14:cfRule>
          <xm:sqref>BI15:BI114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50"/>
  </sheetPr>
  <dimension ref="A1:BV230"/>
  <sheetViews>
    <sheetView zoomScaleNormal="100" workbookViewId="0">
      <pane xSplit="11" ySplit="14" topLeftCell="L15" activePane="bottomRight" state="frozen"/>
      <selection activeCell="E3" sqref="E3"/>
      <selection pane="topRight" activeCell="E3" sqref="E3"/>
      <selection pane="bottomLeft" activeCell="E3" sqref="E3"/>
      <selection pane="bottomRight" activeCell="L10" sqref="L10"/>
    </sheetView>
  </sheetViews>
  <sheetFormatPr defaultColWidth="8" defaultRowHeight="12"/>
  <cols>
    <col min="1" max="3" width="2" style="96" customWidth="1"/>
    <col min="4" max="4" width="10.875" style="96" customWidth="1"/>
    <col min="5" max="5" width="0.875" style="96" customWidth="1"/>
    <col min="6" max="7" width="1.375" style="96" customWidth="1"/>
    <col min="8" max="8" width="1.125" style="96" customWidth="1"/>
    <col min="9" max="11" width="2.5" style="96" customWidth="1"/>
    <col min="12" max="12" width="9.375" style="102" customWidth="1"/>
    <col min="13" max="21" width="9.375" style="96" customWidth="1"/>
    <col min="22" max="22" width="12.125" style="96" customWidth="1"/>
    <col min="23" max="23" width="12" style="96" customWidth="1"/>
    <col min="24" max="33" width="9.375" style="96" customWidth="1"/>
    <col min="34" max="34" width="12.125" style="96" customWidth="1"/>
    <col min="35" max="35" width="12" style="96" customWidth="1"/>
    <col min="36" max="37" width="3.125" style="903" hidden="1" customWidth="1"/>
    <col min="38" max="46" width="8.125" style="845" customWidth="1"/>
    <col min="47" max="51" width="8" style="845"/>
    <col min="52" max="74" width="8" style="492"/>
    <col min="75" max="16384" width="8" style="96"/>
  </cols>
  <sheetData>
    <row r="1" spans="1:74" ht="18.75">
      <c r="A1" s="95"/>
      <c r="B1" s="95"/>
      <c r="C1" s="95"/>
      <c r="D1" s="95"/>
      <c r="E1" s="95"/>
      <c r="F1" s="95"/>
      <c r="G1" s="95"/>
      <c r="L1" s="140" t="s">
        <v>186</v>
      </c>
      <c r="M1" s="97"/>
      <c r="N1" s="98" t="s">
        <v>355</v>
      </c>
      <c r="O1" s="97"/>
      <c r="P1" s="97"/>
      <c r="R1" s="98" t="s">
        <v>355</v>
      </c>
      <c r="S1" s="97"/>
      <c r="T1" s="97"/>
    </row>
    <row r="2" spans="1:74" ht="26.25" customHeight="1">
      <c r="A2" s="95"/>
      <c r="B2" s="95"/>
      <c r="C2" s="95"/>
      <c r="D2" s="99"/>
      <c r="E2" s="95"/>
      <c r="F2" s="95"/>
      <c r="G2" s="95"/>
      <c r="L2" s="100"/>
      <c r="M2" s="97"/>
      <c r="N2" s="98" t="str">
        <f>入力1!Y3</f>
        <v>【令和５年１０月調査】</v>
      </c>
      <c r="O2" s="98"/>
      <c r="P2" s="98"/>
      <c r="R2" s="98"/>
      <c r="S2" s="98"/>
      <c r="T2" s="98"/>
      <c r="Y2" s="272"/>
      <c r="Z2" s="1621"/>
      <c r="AA2" s="1621"/>
      <c r="AB2" s="1618"/>
      <c r="AC2" s="1618"/>
      <c r="AD2" s="1618"/>
      <c r="AE2" s="1618"/>
      <c r="AF2" s="1618"/>
      <c r="AG2" s="1618"/>
      <c r="AH2" s="1618"/>
      <c r="AI2" s="1618"/>
    </row>
    <row r="3" spans="1:74" ht="20.25" customHeight="1">
      <c r="A3" s="101"/>
      <c r="B3" s="101"/>
      <c r="C3" s="101"/>
      <c r="D3" s="101"/>
      <c r="E3" s="101"/>
      <c r="F3" s="101"/>
      <c r="G3" s="95"/>
      <c r="L3" s="992"/>
      <c r="M3" s="237"/>
      <c r="N3" s="238"/>
      <c r="O3" s="239"/>
      <c r="P3" s="731"/>
      <c r="Q3" s="240"/>
      <c r="R3" s="238"/>
      <c r="S3" s="239"/>
      <c r="T3" s="731"/>
      <c r="U3" s="240"/>
      <c r="V3" s="240"/>
      <c r="W3" s="240"/>
      <c r="Y3" s="273"/>
      <c r="Z3" s="1620"/>
      <c r="AA3" s="1620"/>
      <c r="AB3" s="1619"/>
      <c r="AC3" s="1619"/>
      <c r="AD3" s="1619"/>
      <c r="AE3" s="1619"/>
      <c r="AF3" s="1619"/>
      <c r="AG3" s="1619"/>
      <c r="AH3" s="1619"/>
      <c r="AI3" s="1619"/>
    </row>
    <row r="4" spans="1:74" ht="20.25" customHeight="1">
      <c r="A4" s="95"/>
      <c r="B4" s="95"/>
      <c r="C4" s="95"/>
      <c r="D4" s="95"/>
      <c r="E4" s="95"/>
      <c r="F4" s="95"/>
      <c r="G4" s="95"/>
      <c r="Y4" s="272"/>
      <c r="Z4" s="1621"/>
      <c r="AA4" s="1621"/>
      <c r="AB4" s="1619"/>
      <c r="AC4" s="1619"/>
      <c r="AD4" s="1619"/>
      <c r="AE4" s="1619"/>
      <c r="AF4" s="1619"/>
      <c r="AG4" s="1619"/>
      <c r="AH4" s="1619"/>
      <c r="AI4" s="1619"/>
    </row>
    <row r="5" spans="1:74" ht="20.25" customHeight="1">
      <c r="A5" s="95"/>
      <c r="B5" s="95"/>
      <c r="C5" s="95"/>
      <c r="D5" s="95"/>
      <c r="E5" s="95"/>
      <c r="F5" s="95"/>
      <c r="G5" s="95"/>
      <c r="Y5" s="272"/>
      <c r="Z5" s="1621"/>
      <c r="AA5" s="1621"/>
      <c r="AB5" s="1618"/>
      <c r="AC5" s="1618"/>
      <c r="AD5" s="1618"/>
      <c r="AE5" s="1618"/>
      <c r="AF5" s="1618"/>
      <c r="AG5" s="1618"/>
      <c r="AH5" s="1618"/>
      <c r="AI5" s="1618"/>
    </row>
    <row r="6" spans="1:74" ht="20.25" customHeight="1">
      <c r="A6" s="112"/>
      <c r="B6" s="112"/>
      <c r="Y6" s="274"/>
      <c r="Z6" s="1622"/>
      <c r="AA6" s="1622"/>
      <c r="AB6" s="1618"/>
      <c r="AC6" s="1618"/>
      <c r="AD6" s="1618"/>
      <c r="AE6" s="1618"/>
      <c r="AF6" s="1618"/>
      <c r="AG6" s="1618"/>
      <c r="AH6" s="1618"/>
      <c r="AI6" s="1618"/>
    </row>
    <row r="7" spans="1:74" ht="17.25" customHeight="1" thickBot="1">
      <c r="AI7" s="103" t="s">
        <v>162</v>
      </c>
    </row>
    <row r="8" spans="1:74" s="112" customFormat="1" ht="18" customHeight="1">
      <c r="A8" s="104"/>
      <c r="B8" s="105"/>
      <c r="C8" s="105"/>
      <c r="D8" s="1636" t="s">
        <v>129</v>
      </c>
      <c r="E8" s="1636"/>
      <c r="F8" s="1636"/>
      <c r="G8" s="1636"/>
      <c r="H8" s="106"/>
      <c r="I8" s="104"/>
      <c r="J8" s="105"/>
      <c r="K8" s="107"/>
      <c r="L8" s="108" t="s">
        <v>130</v>
      </c>
      <c r="M8" s="109"/>
      <c r="N8" s="109"/>
      <c r="O8" s="109"/>
      <c r="P8" s="109"/>
      <c r="Q8" s="109"/>
      <c r="R8" s="109"/>
      <c r="S8" s="109"/>
      <c r="T8" s="109"/>
      <c r="U8" s="109"/>
      <c r="V8" s="109"/>
      <c r="W8" s="110"/>
      <c r="X8" s="111" t="s">
        <v>131</v>
      </c>
      <c r="Y8" s="109"/>
      <c r="Z8" s="109"/>
      <c r="AA8" s="109"/>
      <c r="AB8" s="109"/>
      <c r="AC8" s="109"/>
      <c r="AD8" s="109"/>
      <c r="AE8" s="109"/>
      <c r="AF8" s="109"/>
      <c r="AG8" s="109"/>
      <c r="AH8" s="109"/>
      <c r="AI8" s="110"/>
      <c r="AJ8" s="1037"/>
      <c r="AK8" s="1037"/>
      <c r="AL8" s="846"/>
      <c r="AM8" s="846"/>
      <c r="AN8" s="846"/>
      <c r="AO8" s="846"/>
      <c r="AP8" s="846"/>
      <c r="AQ8" s="846"/>
      <c r="AR8" s="846"/>
      <c r="AS8" s="846"/>
      <c r="AT8" s="846"/>
      <c r="AU8" s="846"/>
      <c r="AV8" s="846"/>
      <c r="AW8" s="846"/>
      <c r="AX8" s="846"/>
      <c r="AY8" s="846"/>
      <c r="AZ8" s="768"/>
      <c r="BA8" s="768"/>
      <c r="BB8" s="768"/>
      <c r="BC8" s="768"/>
      <c r="BD8" s="768"/>
      <c r="BE8" s="768"/>
      <c r="BF8" s="768"/>
      <c r="BG8" s="768"/>
      <c r="BH8" s="768"/>
      <c r="BI8" s="768"/>
      <c r="BJ8" s="768"/>
      <c r="BK8" s="768"/>
      <c r="BL8" s="768"/>
      <c r="BM8" s="768"/>
      <c r="BN8" s="768"/>
      <c r="BO8" s="768"/>
      <c r="BP8" s="768"/>
      <c r="BQ8" s="768"/>
      <c r="BR8" s="768"/>
      <c r="BS8" s="768"/>
      <c r="BT8" s="768"/>
      <c r="BU8" s="768"/>
      <c r="BV8" s="768"/>
    </row>
    <row r="9" spans="1:74" s="112" customFormat="1" ht="18" customHeight="1">
      <c r="A9" s="113"/>
      <c r="B9" s="114"/>
      <c r="C9" s="114"/>
      <c r="D9" s="1637" t="s">
        <v>132</v>
      </c>
      <c r="E9" s="1637"/>
      <c r="F9" s="1637"/>
      <c r="G9" s="1637"/>
      <c r="H9" s="115"/>
      <c r="I9" s="116"/>
      <c r="J9" s="422"/>
      <c r="K9" s="117"/>
      <c r="L9" s="118">
        <v>1</v>
      </c>
      <c r="M9" s="118">
        <v>2</v>
      </c>
      <c r="N9" s="118">
        <v>3</v>
      </c>
      <c r="O9" s="118">
        <v>4</v>
      </c>
      <c r="P9" s="118">
        <v>5</v>
      </c>
      <c r="Q9" s="118">
        <v>6</v>
      </c>
      <c r="R9" s="118">
        <v>7</v>
      </c>
      <c r="S9" s="118">
        <v>8</v>
      </c>
      <c r="T9" s="118">
        <v>9</v>
      </c>
      <c r="U9" s="118">
        <v>10</v>
      </c>
      <c r="V9" s="119"/>
      <c r="W9" s="120"/>
      <c r="X9" s="121">
        <v>1</v>
      </c>
      <c r="Y9" s="118">
        <v>2</v>
      </c>
      <c r="Z9" s="118">
        <v>3</v>
      </c>
      <c r="AA9" s="118">
        <v>4</v>
      </c>
      <c r="AB9" s="118">
        <v>5</v>
      </c>
      <c r="AC9" s="118">
        <v>6</v>
      </c>
      <c r="AD9" s="118">
        <v>7</v>
      </c>
      <c r="AE9" s="118">
        <v>8</v>
      </c>
      <c r="AF9" s="118">
        <v>9</v>
      </c>
      <c r="AG9" s="118">
        <v>10</v>
      </c>
      <c r="AH9" s="119"/>
      <c r="AI9" s="120"/>
      <c r="AJ9" s="1037"/>
      <c r="AK9" s="1037"/>
      <c r="AL9" s="846"/>
      <c r="AM9" s="846"/>
      <c r="AN9" s="846"/>
      <c r="AO9" s="846"/>
      <c r="AP9" s="846"/>
      <c r="AQ9" s="846"/>
      <c r="AR9" s="846"/>
      <c r="AS9" s="846"/>
      <c r="AT9" s="846"/>
      <c r="AU9" s="846"/>
      <c r="AV9" s="846"/>
      <c r="AW9" s="846"/>
      <c r="AX9" s="846"/>
      <c r="AY9" s="846"/>
      <c r="AZ9" s="768"/>
      <c r="BA9" s="768"/>
      <c r="BB9" s="768"/>
      <c r="BC9" s="768"/>
      <c r="BD9" s="768"/>
      <c r="BE9" s="768"/>
      <c r="BF9" s="768"/>
      <c r="BG9" s="768"/>
      <c r="BH9" s="768"/>
      <c r="BI9" s="768"/>
      <c r="BJ9" s="768"/>
      <c r="BK9" s="768"/>
      <c r="BL9" s="768"/>
      <c r="BM9" s="768"/>
      <c r="BN9" s="768"/>
      <c r="BO9" s="768"/>
      <c r="BP9" s="768"/>
      <c r="BQ9" s="768"/>
      <c r="BR9" s="768"/>
      <c r="BS9" s="768"/>
      <c r="BT9" s="768"/>
      <c r="BU9" s="768"/>
      <c r="BV9" s="768"/>
    </row>
    <row r="10" spans="1:74" s="112" customFormat="1" ht="18" customHeight="1">
      <c r="A10" s="113"/>
      <c r="B10" s="114"/>
      <c r="C10" s="114"/>
      <c r="D10" s="1637" t="s">
        <v>133</v>
      </c>
      <c r="E10" s="1637"/>
      <c r="F10" s="1637"/>
      <c r="G10" s="1637"/>
      <c r="H10" s="115"/>
      <c r="I10" s="113"/>
      <c r="J10" s="114"/>
      <c r="K10" s="122"/>
      <c r="L10" s="241"/>
      <c r="M10" s="241"/>
      <c r="N10" s="241"/>
      <c r="O10" s="241"/>
      <c r="P10" s="241"/>
      <c r="Q10" s="241"/>
      <c r="R10" s="241"/>
      <c r="S10" s="241"/>
      <c r="T10" s="241"/>
      <c r="U10" s="241"/>
      <c r="V10" s="123" t="s">
        <v>134</v>
      </c>
      <c r="W10" s="124" t="s">
        <v>135</v>
      </c>
      <c r="X10" s="243"/>
      <c r="Y10" s="241"/>
      <c r="Z10" s="241"/>
      <c r="AA10" s="241"/>
      <c r="AB10" s="241"/>
      <c r="AC10" s="241"/>
      <c r="AD10" s="241"/>
      <c r="AE10" s="241"/>
      <c r="AF10" s="241"/>
      <c r="AG10" s="241"/>
      <c r="AH10" s="123" t="s">
        <v>136</v>
      </c>
      <c r="AI10" s="124" t="s">
        <v>135</v>
      </c>
      <c r="AJ10" s="1037"/>
      <c r="AK10" s="1037"/>
      <c r="AL10" s="846"/>
      <c r="AM10" s="846"/>
      <c r="AN10" s="846"/>
      <c r="AO10" s="846"/>
      <c r="AP10" s="846"/>
      <c r="AQ10" s="846"/>
      <c r="AR10" s="846"/>
      <c r="AS10" s="846"/>
      <c r="AT10" s="846"/>
      <c r="AU10" s="846"/>
      <c r="AV10" s="846"/>
      <c r="AW10" s="846"/>
      <c r="AX10" s="846"/>
      <c r="AY10" s="846"/>
      <c r="AZ10" s="768"/>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row>
    <row r="11" spans="1:74" s="112" customFormat="1" ht="18" customHeight="1">
      <c r="A11" s="113"/>
      <c r="B11" s="114"/>
      <c r="C11" s="114"/>
      <c r="D11" s="1637" t="s">
        <v>137</v>
      </c>
      <c r="E11" s="1637"/>
      <c r="F11" s="1637"/>
      <c r="G11" s="1637"/>
      <c r="H11" s="115"/>
      <c r="I11" s="116"/>
      <c r="J11" s="422"/>
      <c r="K11" s="117"/>
      <c r="L11" s="242"/>
      <c r="M11" s="242"/>
      <c r="N11" s="242"/>
      <c r="O11" s="242"/>
      <c r="P11" s="242"/>
      <c r="Q11" s="242"/>
      <c r="R11" s="242"/>
      <c r="S11" s="242"/>
      <c r="T11" s="242"/>
      <c r="U11" s="242"/>
      <c r="V11" s="123" t="s">
        <v>141</v>
      </c>
      <c r="W11" s="125" t="s">
        <v>142</v>
      </c>
      <c r="X11" s="244"/>
      <c r="Y11" s="242"/>
      <c r="Z11" s="242"/>
      <c r="AA11" s="242"/>
      <c r="AB11" s="242"/>
      <c r="AC11" s="242"/>
      <c r="AD11" s="242"/>
      <c r="AE11" s="242"/>
      <c r="AF11" s="242"/>
      <c r="AG11" s="242"/>
      <c r="AH11" s="123" t="s">
        <v>141</v>
      </c>
      <c r="AI11" s="125" t="s">
        <v>142</v>
      </c>
      <c r="AJ11" s="1037"/>
      <c r="AK11" s="1037"/>
      <c r="AL11" s="846"/>
      <c r="AM11" s="846"/>
      <c r="AN11" s="846"/>
      <c r="AO11" s="847" t="s">
        <v>140</v>
      </c>
      <c r="AP11" s="847" t="s">
        <v>138</v>
      </c>
      <c r="AQ11" s="847" t="s">
        <v>139</v>
      </c>
      <c r="AR11" s="846"/>
      <c r="AS11" s="846"/>
      <c r="AT11" s="846"/>
      <c r="AU11" s="846"/>
      <c r="AV11" s="846"/>
      <c r="AW11" s="846"/>
      <c r="AX11" s="846"/>
      <c r="AY11" s="846"/>
      <c r="AZ11" s="768"/>
      <c r="BA11" s="768"/>
      <c r="BB11" s="768"/>
      <c r="BC11" s="768"/>
      <c r="BD11" s="768"/>
      <c r="BE11" s="768"/>
      <c r="BF11" s="768"/>
      <c r="BG11" s="768"/>
      <c r="BH11" s="768"/>
      <c r="BI11" s="768"/>
      <c r="BJ11" s="768"/>
      <c r="BK11" s="768"/>
      <c r="BL11" s="768"/>
      <c r="BM11" s="768"/>
      <c r="BN11" s="768"/>
      <c r="BO11" s="768"/>
      <c r="BP11" s="768"/>
      <c r="BQ11" s="768"/>
      <c r="BR11" s="768"/>
      <c r="BS11" s="768"/>
      <c r="BT11" s="768"/>
      <c r="BU11" s="768"/>
      <c r="BV11" s="768"/>
    </row>
    <row r="12" spans="1:74" s="112" customFormat="1" ht="18" customHeight="1">
      <c r="A12" s="113"/>
      <c r="B12" s="114"/>
      <c r="C12" s="114"/>
      <c r="D12" s="1677" t="s">
        <v>768</v>
      </c>
      <c r="E12" s="1677"/>
      <c r="F12" s="1677"/>
      <c r="G12" s="1677"/>
      <c r="H12" s="126"/>
      <c r="I12" s="900"/>
      <c r="J12" s="901"/>
      <c r="K12" s="902"/>
      <c r="L12" s="921" t="b">
        <v>0</v>
      </c>
      <c r="M12" s="921" t="b">
        <v>0</v>
      </c>
      <c r="N12" s="921" t="b">
        <v>0</v>
      </c>
      <c r="O12" s="921"/>
      <c r="P12" s="921"/>
      <c r="Q12" s="921" t="b">
        <v>0</v>
      </c>
      <c r="R12" s="921"/>
      <c r="S12" s="921"/>
      <c r="T12" s="921"/>
      <c r="U12" s="921"/>
      <c r="V12" s="123" t="s">
        <v>774</v>
      </c>
      <c r="W12" s="127" t="s">
        <v>776</v>
      </c>
      <c r="X12" s="921" t="b">
        <v>0</v>
      </c>
      <c r="Y12" s="921" t="b">
        <v>0</v>
      </c>
      <c r="Z12" s="921" t="b">
        <v>0</v>
      </c>
      <c r="AA12" s="921" t="b">
        <v>0</v>
      </c>
      <c r="AB12" s="921" t="b">
        <v>0</v>
      </c>
      <c r="AC12" s="921" t="b">
        <v>0</v>
      </c>
      <c r="AD12" s="921" t="b">
        <v>0</v>
      </c>
      <c r="AE12" s="921" t="b">
        <v>0</v>
      </c>
      <c r="AF12" s="921" t="b">
        <v>0</v>
      </c>
      <c r="AG12" s="921" t="b">
        <v>0</v>
      </c>
      <c r="AH12" s="123" t="s">
        <v>775</v>
      </c>
      <c r="AI12" s="127" t="s">
        <v>776</v>
      </c>
      <c r="AJ12" s="1037"/>
      <c r="AK12" s="1037"/>
      <c r="AL12" s="846"/>
      <c r="AM12" s="846"/>
      <c r="AN12" s="846"/>
      <c r="AO12" s="846"/>
      <c r="AP12" s="846"/>
      <c r="AQ12" s="846"/>
      <c r="AR12" s="846"/>
      <c r="AS12" s="846"/>
      <c r="AT12" s="846"/>
      <c r="AU12" s="846"/>
      <c r="AV12" s="846"/>
      <c r="AW12" s="846"/>
      <c r="AX12" s="846"/>
      <c r="AY12" s="846"/>
      <c r="AZ12" s="768"/>
      <c r="BA12" s="768"/>
      <c r="BB12" s="768"/>
      <c r="BC12" s="768"/>
      <c r="BD12" s="768"/>
      <c r="BE12" s="768"/>
      <c r="BF12" s="768"/>
      <c r="BG12" s="768"/>
      <c r="BH12" s="768"/>
      <c r="BI12" s="768"/>
      <c r="BJ12" s="768"/>
      <c r="BK12" s="768"/>
      <c r="BL12" s="768"/>
      <c r="BM12" s="768"/>
      <c r="BN12" s="768"/>
      <c r="BO12" s="768"/>
      <c r="BP12" s="768"/>
      <c r="BQ12" s="768"/>
      <c r="BR12" s="768"/>
      <c r="BS12" s="768"/>
      <c r="BT12" s="768"/>
      <c r="BU12" s="768"/>
      <c r="BV12" s="768"/>
    </row>
    <row r="13" spans="1:74" s="112" customFormat="1" ht="18" customHeight="1">
      <c r="A13" s="113"/>
      <c r="B13" s="114"/>
      <c r="C13" s="114"/>
      <c r="D13" s="1637" t="s">
        <v>143</v>
      </c>
      <c r="E13" s="1637"/>
      <c r="F13" s="1637"/>
      <c r="G13" s="1637"/>
      <c r="H13" s="126"/>
      <c r="I13" s="900"/>
      <c r="J13" s="901"/>
      <c r="K13" s="902"/>
      <c r="L13" s="327" t="s">
        <v>144</v>
      </c>
      <c r="M13" s="327" t="s">
        <v>144</v>
      </c>
      <c r="N13" s="327" t="s">
        <v>144</v>
      </c>
      <c r="O13" s="327" t="s">
        <v>144</v>
      </c>
      <c r="P13" s="327" t="s">
        <v>144</v>
      </c>
      <c r="Q13" s="327" t="s">
        <v>144</v>
      </c>
      <c r="R13" s="327" t="s">
        <v>144</v>
      </c>
      <c r="S13" s="327" t="s">
        <v>144</v>
      </c>
      <c r="T13" s="327" t="s">
        <v>144</v>
      </c>
      <c r="U13" s="327" t="s">
        <v>144</v>
      </c>
      <c r="V13" s="123"/>
      <c r="W13" s="127"/>
      <c r="X13" s="328" t="s">
        <v>144</v>
      </c>
      <c r="Y13" s="327" t="s">
        <v>144</v>
      </c>
      <c r="Z13" s="327" t="s">
        <v>144</v>
      </c>
      <c r="AA13" s="327" t="s">
        <v>144</v>
      </c>
      <c r="AB13" s="327" t="s">
        <v>144</v>
      </c>
      <c r="AC13" s="327" t="s">
        <v>144</v>
      </c>
      <c r="AD13" s="327" t="s">
        <v>144</v>
      </c>
      <c r="AE13" s="327" t="s">
        <v>144</v>
      </c>
      <c r="AF13" s="327" t="s">
        <v>144</v>
      </c>
      <c r="AG13" s="327" t="s">
        <v>144</v>
      </c>
      <c r="AH13" s="123"/>
      <c r="AI13" s="127"/>
      <c r="AJ13" s="1037"/>
      <c r="AK13" s="1037"/>
      <c r="AL13" s="846"/>
      <c r="AM13" s="846"/>
      <c r="AN13" s="846"/>
      <c r="AO13" s="846"/>
      <c r="AP13" s="846"/>
      <c r="AQ13" s="846"/>
      <c r="AR13" s="846"/>
      <c r="AS13" s="846"/>
      <c r="AT13" s="846"/>
      <c r="AU13" s="846"/>
      <c r="AV13" s="846"/>
      <c r="AW13" s="846"/>
      <c r="AX13" s="846"/>
      <c r="AY13" s="846"/>
      <c r="AZ13" s="768"/>
      <c r="BA13" s="768"/>
      <c r="BB13" s="768"/>
      <c r="BC13" s="768"/>
      <c r="BD13" s="768"/>
      <c r="BE13" s="768"/>
      <c r="BF13" s="768"/>
      <c r="BG13" s="768"/>
      <c r="BH13" s="768"/>
      <c r="BI13" s="768"/>
      <c r="BJ13" s="768"/>
      <c r="BK13" s="768"/>
      <c r="BL13" s="768"/>
      <c r="BM13" s="768"/>
      <c r="BN13" s="768"/>
      <c r="BO13" s="768"/>
      <c r="BP13" s="768"/>
      <c r="BQ13" s="768"/>
      <c r="BR13" s="768"/>
      <c r="BS13" s="768"/>
      <c r="BT13" s="768"/>
      <c r="BU13" s="768"/>
      <c r="BV13" s="768"/>
    </row>
    <row r="14" spans="1:74" s="112" customFormat="1" ht="18" customHeight="1" thickBot="1">
      <c r="A14" s="1623" t="s">
        <v>82</v>
      </c>
      <c r="B14" s="1624"/>
      <c r="C14" s="1625"/>
      <c r="D14" s="128" t="s">
        <v>640</v>
      </c>
      <c r="E14" s="129"/>
      <c r="F14" s="1642" t="s">
        <v>145</v>
      </c>
      <c r="G14" s="1643"/>
      <c r="H14" s="326"/>
      <c r="I14" s="1623" t="s">
        <v>82</v>
      </c>
      <c r="J14" s="1624"/>
      <c r="K14" s="1625"/>
      <c r="L14" s="345"/>
      <c r="M14" s="345"/>
      <c r="N14" s="345"/>
      <c r="O14" s="345"/>
      <c r="P14" s="345"/>
      <c r="Q14" s="345"/>
      <c r="R14" s="345"/>
      <c r="S14" s="345"/>
      <c r="T14" s="345"/>
      <c r="U14" s="345"/>
      <c r="V14" s="962" t="s">
        <v>142</v>
      </c>
      <c r="W14" s="132" t="s">
        <v>146</v>
      </c>
      <c r="X14" s="345"/>
      <c r="Y14" s="345"/>
      <c r="Z14" s="345"/>
      <c r="AA14" s="345"/>
      <c r="AB14" s="345"/>
      <c r="AC14" s="345"/>
      <c r="AD14" s="345"/>
      <c r="AE14" s="345"/>
      <c r="AF14" s="345"/>
      <c r="AG14" s="345"/>
      <c r="AH14" s="962" t="s">
        <v>142</v>
      </c>
      <c r="AI14" s="132" t="s">
        <v>147</v>
      </c>
      <c r="AJ14" s="1037"/>
      <c r="AK14" s="1037"/>
      <c r="AL14" s="848" t="s">
        <v>508</v>
      </c>
      <c r="AM14" s="848" t="s">
        <v>509</v>
      </c>
      <c r="AN14" s="846"/>
      <c r="AO14" s="846"/>
      <c r="AP14" s="846"/>
      <c r="AQ14" s="846"/>
      <c r="AR14" s="846"/>
      <c r="AS14" s="846"/>
      <c r="AT14" s="846"/>
      <c r="AU14" s="845" t="s">
        <v>591</v>
      </c>
      <c r="AV14" s="845"/>
      <c r="AW14" s="845"/>
      <c r="AX14" s="845"/>
      <c r="AY14" s="845"/>
      <c r="AZ14" s="492"/>
      <c r="BA14" s="492"/>
      <c r="BB14" s="492"/>
      <c r="BC14" s="492"/>
      <c r="BD14" s="492"/>
      <c r="BE14" s="768"/>
      <c r="BF14" s="768"/>
      <c r="BG14" s="768"/>
      <c r="BH14" s="768"/>
      <c r="BI14" s="768"/>
      <c r="BJ14" s="768"/>
      <c r="BK14" s="768"/>
      <c r="BL14" s="768"/>
      <c r="BM14" s="768"/>
      <c r="BN14" s="768"/>
      <c r="BO14" s="768"/>
      <c r="BP14" s="768"/>
      <c r="BQ14" s="768"/>
      <c r="BR14" s="768"/>
      <c r="BS14" s="768"/>
      <c r="BT14" s="768"/>
      <c r="BU14" s="768"/>
      <c r="BV14" s="768"/>
    </row>
    <row r="15" spans="1:74" ht="12" customHeight="1">
      <c r="A15" s="1644" t="str">
        <f>IF(TRIM(入力1!A18)&lt;&gt;"",入力1!A18,"")</f>
        <v/>
      </c>
      <c r="B15" s="1655" t="str">
        <f>IF(TRIM(入力1!B18)&lt;&gt;"",入力1!B18,"")</f>
        <v/>
      </c>
      <c r="C15" s="1645">
        <f>入力1!C18</f>
        <v>1</v>
      </c>
      <c r="D15" s="1646" t="str">
        <f>IF(TRIM(入力1!D18)&lt;&gt;"",入力1!D18,"")</f>
        <v/>
      </c>
      <c r="E15" s="1647"/>
      <c r="F15" s="1638" t="b">
        <v>0</v>
      </c>
      <c r="G15" s="1639"/>
      <c r="H15" s="1640"/>
      <c r="I15" s="1609" t="str">
        <f>IF(TRIM(入力1!A18)&lt;&gt;"",入力1!A18,"")</f>
        <v/>
      </c>
      <c r="J15" s="1653" t="str">
        <f>IF(TRIM(入力1!B18)&lt;&gt;"",入力1!B18,"")</f>
        <v/>
      </c>
      <c r="K15" s="1612">
        <f>C15</f>
        <v>1</v>
      </c>
      <c r="L15" s="624"/>
      <c r="M15" s="624"/>
      <c r="N15" s="624"/>
      <c r="O15" s="624"/>
      <c r="P15" s="624"/>
      <c r="Q15" s="624"/>
      <c r="R15" s="624"/>
      <c r="S15" s="624"/>
      <c r="T15" s="624"/>
      <c r="U15" s="624"/>
      <c r="V15" s="625" t="str">
        <f>IF(AO15=1,(IF(L15&gt;=0,IF(L15&lt;&gt;"",L15,L16),L16)+IF(M15&gt;=0,IF(M15&lt;&gt;"",M15,M16),M16)+IF(N15&gt;=0,IF(N15&lt;&gt;"",N15,N16),N16)+IF(O15&gt;=0,IF(O15&lt;&gt;"",O15,O16),O16)+IF(P15&gt;=0,IF(P15&lt;&gt;"",P15,P16),P16)+IF(Q15&gt;=0,IF(Q15&lt;&gt;"",Q15,Q16),Q16)+IF(R15&gt;=0,IF(R15&lt;&gt;"",R15,R16),R16)+IF(S15&gt;=0,IF(S15&lt;&gt;"",S15,S16),S16)+IF(T15&gt;=0,IF(T15&lt;&gt;"",T15,T16),T16)+IF(U15&gt;=0,IF(U15&lt;&gt;"",U15,U16),U16)),"")</f>
        <v/>
      </c>
      <c r="W15" s="623" t="str">
        <f>IF(F15,(IF(L15&gt;=0,IF(L15&lt;&gt;"",L15,L16),L16)*$L$224+IF(M15&gt;=0,IF(M15&lt;&gt;"",M15,M16),M16)*$M$224+IF(N15&gt;=0,IF(N15&lt;&gt;"",N15,N16),N16)*$N$224+IF(O15&gt;=0,IF(O15&lt;&gt;"",O15,O16),O16)*$O$224+IF(P15&gt;=0,IF(P15&lt;&gt;"",P15,P16),P16)*$P$224+IF(Q15&gt;=0,IF(Q15&lt;&gt;"",Q15,Q16),Q16)*$Q$224+IF(R15&gt;=0,IF(R15&lt;&gt;"",R15,R16),R16)*$R$224+IF(S15&gt;=0,IF(S15&lt;&gt;"",S15,S16),S16)*$S$224+IF(T15&gt;=0,IF(T15&lt;&gt;"",T15,T16),T16)*$T$224+IF(U15&gt;=0,IF(U15&lt;&gt;"",U15,U16),U16)*$U$224)," ")</f>
        <v xml:space="preserve"> </v>
      </c>
      <c r="X15" s="626"/>
      <c r="Y15" s="624"/>
      <c r="Z15" s="624"/>
      <c r="AA15" s="624"/>
      <c r="AB15" s="624"/>
      <c r="AC15" s="624"/>
      <c r="AD15" s="624"/>
      <c r="AE15" s="624"/>
      <c r="AF15" s="624"/>
      <c r="AG15" s="624"/>
      <c r="AH15" s="625" t="str">
        <f>IF(AO15=1,(IF(X15&gt;=0,IF(X15&lt;&gt;"",X15,X16),X16)+IF(Y15&gt;=0,IF(Y15&lt;&gt;"",Y15,Y16),Y16)+IF(Z15&gt;=0,IF(Z15&lt;&gt;"",Z15,Z16),Z16)+IF(AA15&gt;=0,IF(AA15&lt;&gt;"",AA15,AA16),AA16)+IF(AB15&gt;=0,IF(AB15&lt;&gt;"",AB15,AB16),AB16)+IF(AC15&gt;=0,IF(AC15&lt;&gt;"",AC15,AC16),AC16)+IF(AD15&gt;=0,IF(AD15&lt;&gt;"",AD15,AD16),AD16)+IF(AE15&gt;=0,IF(AE15&lt;&gt;"",AE15,AE16),AE16)+IF(AF15&gt;=0,IF(AF15&lt;&gt;"",AF15,AF16),AF16)+IF(AG15&gt;=0,IF(AG15&lt;&gt;"",AG15,AG16),AG16)),"")</f>
        <v/>
      </c>
      <c r="AI15" s="623" t="str">
        <f>IF(F15,(IF(X15&gt;=0,IF(X15&lt;&gt;"",X15,X16),X16)*$X$224+IF(Y15&gt;=0,IF(Y15&lt;&gt;"",Y15,Y16),Y16)*$Y$224+IF(Z15&gt;=0,IF(Z15&lt;&gt;"",Z15,Z16),Z16)*$Z$224+IF(AA15&gt;=0,IF(AA15&lt;&gt;"",AA15,AA16),AA16)*$AA$224+IF(AB15&gt;=0,IF(AB15&lt;&gt;"",AB15,AB16),AB16)*$AB$224+IF(AC15&gt;=0,IF(AC15&lt;&gt;"",AC15,AC16),AC16)*$AC$224+IF(AD15&gt;=0,IF(AD15&lt;&gt;"",AD15,AD16),AD16)*$AD$224+IF(AE15&gt;=0,IF(AE15&lt;&gt;"",AE15,AE16),AE16)*$AE$224+IF(AF15&gt;=0,IF(AF15&lt;&gt;"",AF15,AF16),AF16)*$AF$224+IF(AG15&gt;=0,IF(AG15&lt;&gt;"",AG15,AG16),AG16)*$AG$224)," ")</f>
        <v xml:space="preserve"> </v>
      </c>
      <c r="AO15" s="845">
        <f>IF(F15,1,0)</f>
        <v>0</v>
      </c>
      <c r="AP15" s="845">
        <f>IF(AO15=1,IF(W15&gt;0,W15,W16),W16)</f>
        <v>0</v>
      </c>
      <c r="AQ15" s="845">
        <f>IF(AO15=1,IF(AI15&gt;0,AI15,AI16),AI16)</f>
        <v>0</v>
      </c>
      <c r="AU15" s="845">
        <f>IF(L$11="月",1,0)</f>
        <v>0</v>
      </c>
      <c r="AV15" s="845">
        <f t="shared" ref="AV15:BD15" si="0">IF(M$11="月",1,0)</f>
        <v>0</v>
      </c>
      <c r="AW15" s="845">
        <f t="shared" si="0"/>
        <v>0</v>
      </c>
      <c r="AX15" s="845">
        <f t="shared" si="0"/>
        <v>0</v>
      </c>
      <c r="AY15" s="845">
        <f t="shared" si="0"/>
        <v>0</v>
      </c>
      <c r="AZ15" s="845">
        <f t="shared" si="0"/>
        <v>0</v>
      </c>
      <c r="BA15" s="845">
        <f t="shared" si="0"/>
        <v>0</v>
      </c>
      <c r="BB15" s="845">
        <f t="shared" si="0"/>
        <v>0</v>
      </c>
      <c r="BC15" s="845">
        <f t="shared" si="0"/>
        <v>0</v>
      </c>
      <c r="BD15" s="845">
        <f t="shared" si="0"/>
        <v>0</v>
      </c>
    </row>
    <row r="16" spans="1:74" ht="12" customHeight="1">
      <c r="A16" s="1609"/>
      <c r="B16" s="1615"/>
      <c r="C16" s="1633"/>
      <c r="D16" s="1628"/>
      <c r="E16" s="1629"/>
      <c r="F16" s="1641"/>
      <c r="G16" s="1639"/>
      <c r="H16" s="1640"/>
      <c r="I16" s="1613"/>
      <c r="J16" s="1616"/>
      <c r="K16" s="1614"/>
      <c r="L16" s="607"/>
      <c r="M16" s="607"/>
      <c r="N16" s="607"/>
      <c r="O16" s="607"/>
      <c r="P16" s="607"/>
      <c r="Q16" s="607"/>
      <c r="R16" s="607"/>
      <c r="S16" s="607"/>
      <c r="T16" s="607"/>
      <c r="U16" s="607"/>
      <c r="V16" s="608" t="str">
        <f>IF(SUM(L16:U16)=0,"0",SUM(L16:U16))</f>
        <v>0</v>
      </c>
      <c r="W16" s="609">
        <f>IF((L16*$L$224+M16*$M$224+N16*$N$224+O16*$O$224+P16*$P$224+Q16*$Q$224+R16*$R$224+S16*$S$224+T16*$T$224+U16*$U$224)&lt;&gt;0,(L16*$L$224+M16*$M$224+N16*$N$224+O16*$O$224+P16*$P$224+Q16*$Q$224+R16*$R$224+S16*$S$224+T16*$T$224+U16*$U$224),0)</f>
        <v>0</v>
      </c>
      <c r="X16" s="610"/>
      <c r="Y16" s="607"/>
      <c r="Z16" s="607"/>
      <c r="AA16" s="607"/>
      <c r="AB16" s="607"/>
      <c r="AC16" s="607"/>
      <c r="AD16" s="607"/>
      <c r="AE16" s="607"/>
      <c r="AF16" s="607"/>
      <c r="AG16" s="607"/>
      <c r="AH16" s="608" t="str">
        <f>IF(SUM(X16:AG16)=0,"0",SUM(X16:AG16))</f>
        <v>0</v>
      </c>
      <c r="AI16" s="609">
        <f>IF((X16*$X$224+Y16*$Y$224+Z16*$Z$224+AA16*$AA$224+AB16*$AB$224+AC16*$AC$224+AD16*$AD$224+AE16*$AE$224+AF16*$AF$224+AG16*$AG$224)&lt;&gt;0,X16*$X$224+Y16*$Y$224+Z16*$Z$224+AA16*$AA$224+AB16*$AB$224+AC16*$AC$224+AD16*$AD$224+AE16*$AE$224+AF16*$AF$224+AG16*$AG$224,0)</f>
        <v>0</v>
      </c>
      <c r="AJ16" s="903">
        <f>SUMIF($L$12:$U$12,TRUE,L16:U16)</f>
        <v>0</v>
      </c>
      <c r="AK16" s="903">
        <f>SUMIF($X$12:$AG$12,TRUE,X16:AG16)</f>
        <v>0</v>
      </c>
      <c r="AL16" s="845">
        <f>IF(F15,W15,W16)</f>
        <v>0</v>
      </c>
      <c r="AM16" s="845">
        <f>IF(F15,AI15,AI16)</f>
        <v>0</v>
      </c>
      <c r="AO16" s="845">
        <f>IF(F17,1,0)</f>
        <v>0</v>
      </c>
      <c r="AP16" s="845">
        <f>IF(AO16=1,IF(W17&gt;0,W17,W18),W18)</f>
        <v>0</v>
      </c>
      <c r="AQ16" s="845">
        <f>IF(AO16=1,IF(AI17&gt;0,AI17,AI18),AI18)</f>
        <v>0</v>
      </c>
      <c r="AR16" s="849">
        <f>V16-IF(AO15=0,W16,W15)</f>
        <v>0</v>
      </c>
      <c r="AS16" s="849">
        <f>AH16-IF(AO15=0,AI16,AI15)</f>
        <v>0</v>
      </c>
      <c r="AT16" s="845">
        <f>IF(ISERROR(AR16+AS16),0,AR16+AS16)</f>
        <v>0</v>
      </c>
      <c r="AU16" s="845" t="s">
        <v>592</v>
      </c>
    </row>
    <row r="17" spans="1:56" ht="12" customHeight="1">
      <c r="A17" s="1610" t="str">
        <f>IF(TRIM(入力1!A20)&lt;&gt;"",入力1!A20,"")</f>
        <v/>
      </c>
      <c r="B17" s="1617" t="str">
        <f>IF(TRIM(入力1!B20)&lt;&gt;"",入力1!B20,"")</f>
        <v/>
      </c>
      <c r="C17" s="1634">
        <f>入力1!C20</f>
        <v>2</v>
      </c>
      <c r="D17" s="1626" t="str">
        <f>IF(TRIM(入力1!D20)&lt;&gt;"",入力1!D20,"")</f>
        <v/>
      </c>
      <c r="E17" s="1627"/>
      <c r="F17" s="1638" t="b">
        <v>0</v>
      </c>
      <c r="G17" s="1639"/>
      <c r="H17" s="1640"/>
      <c r="I17" s="1609" t="str">
        <f>IF(TRIM(入力1!A20)&lt;&gt;"",入力1!A20,"")</f>
        <v/>
      </c>
      <c r="J17" s="1615" t="str">
        <f>IF(TRIM(入力1!B20)&lt;&gt;"",入力1!B20,"")</f>
        <v/>
      </c>
      <c r="K17" s="1611">
        <f>C17</f>
        <v>2</v>
      </c>
      <c r="L17" s="627"/>
      <c r="M17" s="627"/>
      <c r="N17" s="627"/>
      <c r="O17" s="627"/>
      <c r="P17" s="627"/>
      <c r="Q17" s="627"/>
      <c r="R17" s="627"/>
      <c r="S17" s="627"/>
      <c r="T17" s="627"/>
      <c r="U17" s="627"/>
      <c r="V17" s="628" t="str">
        <f>IF(AO16=1,(IF(L17&gt;=0,IF(L17&lt;&gt;"",L17,L18),L18)+IF(M17&gt;=0,IF(M17&lt;&gt;"",M17,M18),M18)+IF(N17&gt;=0,IF(N17&lt;&gt;"",N17,N18),N18)+IF(O17&gt;=0,IF(O17&lt;&gt;"",O17,O18),O18)+IF(P17&gt;=0,IF(P17&lt;&gt;"",P17,P18),P18)+IF(Q17&gt;=0,IF(Q17&lt;&gt;"",Q17,Q18),Q18)+IF(R17&gt;=0,IF(R17&lt;&gt;"",R17,R18),R18)+IF(S17&gt;=0,IF(S17&lt;&gt;"",S17,S18),S18)+IF(T17&gt;=0,IF(T17&lt;&gt;"",T17,T18),T18)+IF(U17&gt;=0,IF(U17&lt;&gt;"",U17,U18),U18)),"")</f>
        <v/>
      </c>
      <c r="W17" s="629" t="str">
        <f t="shared" ref="W17" si="1">IF(F17,(IF(L17&gt;=0,IF(L17&lt;&gt;"",L17,L18),L18)*$L$224+IF(M17&gt;=0,IF(M17&lt;&gt;"",M17,M18),M18)*$M$224+IF(N17&gt;=0,IF(N17&lt;&gt;"",N17,N18),N18)*$N$224+IF(O17&gt;=0,IF(O17&lt;&gt;"",O17,O18),O18)*$O$224+IF(P17&gt;=0,IF(P17&lt;&gt;"",P17,P18),P18)*$P$224+IF(Q17&gt;=0,IF(Q17&lt;&gt;"",Q17,Q18),Q18)*$Q$224+IF(R17&gt;=0,IF(R17&lt;&gt;"",R17,R18),R18)*$R$224+IF(S17&gt;=0,IF(S17&lt;&gt;"",S17,S18),S18)*$S$224+IF(T17&gt;=0,IF(T17&lt;&gt;"",T17,T18),T18)*$T$224+IF(U17&gt;=0,IF(U17&lt;&gt;"",U17,U18),U18)*$U$224)," ")</f>
        <v xml:space="preserve"> </v>
      </c>
      <c r="X17" s="630"/>
      <c r="Y17" s="627"/>
      <c r="Z17" s="627"/>
      <c r="AA17" s="627"/>
      <c r="AB17" s="627"/>
      <c r="AC17" s="627"/>
      <c r="AD17" s="627"/>
      <c r="AE17" s="627"/>
      <c r="AF17" s="627"/>
      <c r="AG17" s="627"/>
      <c r="AH17" s="628" t="str">
        <f>IF(AO16=1,(IF(X17&gt;=0,IF(X17&lt;&gt;"",X17,X18),X18)+IF(Y17&gt;=0,IF(Y17&lt;&gt;"",Y17,Y18),Y18)+IF(Z17&gt;=0,IF(Z17&lt;&gt;"",Z17,Z18),Z18)+IF(AA17&gt;=0,IF(AA17&lt;&gt;"",AA17,AA18),AA18)+IF(AB17&gt;=0,IF(AB17&lt;&gt;"",AB17,AB18),AB18)+IF(AC17&gt;=0,IF(AC17&lt;&gt;"",AC17,AC18),AC18)+IF(AD17&gt;=0,IF(AD17&lt;&gt;"",AD17,AD18),AD18)+IF(AE17&gt;=0,IF(AE17&lt;&gt;"",AE17,AE18),AE18)+IF(AF17&gt;=0,IF(AF17&lt;&gt;"",AF17,AF18),AF18)+IF(AG17&gt;=0,IF(AG17&lt;&gt;"",AG17,AG18),AG18)),"")</f>
        <v/>
      </c>
      <c r="AI17" s="629" t="str">
        <f t="shared" ref="AI17" si="2">IF(F17,(IF(X17&gt;=0,IF(X17&lt;&gt;"",X17,X18),X18)*$X$224+IF(Y17&gt;=0,IF(Y17&lt;&gt;"",Y17,Y18),Y18)*$Y$224+IF(Z17&gt;=0,IF(Z17&lt;&gt;"",Z17,Z18),Z18)*$Z$224+IF(AA17&gt;=0,IF(AA17&lt;&gt;"",AA17,AA18),AA18)*$AA$224+IF(AB17&gt;=0,IF(AB17&lt;&gt;"",AB17,AB18),AB18)*$AB$224+IF(AC17&gt;=0,IF(AC17&lt;&gt;"",AC17,AC18),AC18)*$AC$224+IF(AD17&gt;=0,IF(AD17&lt;&gt;"",AD17,AD18),AD18)*$AD$224+IF(AE17&gt;=0,IF(AE17&lt;&gt;"",AE17,AE18),AE18)*$AE$224+IF(AF17&gt;=0,IF(AF17&lt;&gt;"",AF17,AF18),AF18)*$AF$224+IF(AG17&gt;=0,IF(AG17&lt;&gt;"",AG17,AG18),AG18)*$AG$224)," ")</f>
        <v xml:space="preserve"> </v>
      </c>
      <c r="AO17" s="845">
        <f>IF(F19,1,0)</f>
        <v>0</v>
      </c>
      <c r="AP17" s="845">
        <f>IF(AO17=1,IF(W19&gt;0,W19,W20),W20)</f>
        <v>0</v>
      </c>
      <c r="AQ17" s="845">
        <f>IF(AO17=1,IF(AI19&gt;0,AI19,AI20),AI20)</f>
        <v>0</v>
      </c>
      <c r="AR17" s="850"/>
      <c r="AU17" s="845">
        <f>IF(X$11="月",1,0)</f>
        <v>0</v>
      </c>
      <c r="AV17" s="845">
        <f t="shared" ref="AV17:BD17" si="3">IF(Y$11="月",1,0)</f>
        <v>0</v>
      </c>
      <c r="AW17" s="845">
        <f t="shared" si="3"/>
        <v>0</v>
      </c>
      <c r="AX17" s="845">
        <f t="shared" si="3"/>
        <v>0</v>
      </c>
      <c r="AY17" s="845">
        <f t="shared" si="3"/>
        <v>0</v>
      </c>
      <c r="AZ17" s="845">
        <f t="shared" si="3"/>
        <v>0</v>
      </c>
      <c r="BA17" s="845">
        <f t="shared" si="3"/>
        <v>0</v>
      </c>
      <c r="BB17" s="845">
        <f t="shared" si="3"/>
        <v>0</v>
      </c>
      <c r="BC17" s="845">
        <f t="shared" si="3"/>
        <v>0</v>
      </c>
      <c r="BD17" s="845">
        <f t="shared" si="3"/>
        <v>0</v>
      </c>
    </row>
    <row r="18" spans="1:56" ht="12" customHeight="1">
      <c r="A18" s="1609"/>
      <c r="B18" s="1615"/>
      <c r="C18" s="1633"/>
      <c r="D18" s="1628"/>
      <c r="E18" s="1629"/>
      <c r="F18" s="1641"/>
      <c r="G18" s="1639"/>
      <c r="H18" s="1640"/>
      <c r="I18" s="1613"/>
      <c r="J18" s="1616"/>
      <c r="K18" s="1614"/>
      <c r="L18" s="607"/>
      <c r="M18" s="607"/>
      <c r="N18" s="607"/>
      <c r="O18" s="607"/>
      <c r="P18" s="607"/>
      <c r="Q18" s="607"/>
      <c r="R18" s="607"/>
      <c r="S18" s="607"/>
      <c r="T18" s="607"/>
      <c r="U18" s="607"/>
      <c r="V18" s="611" t="str">
        <f>IF(SUM(L18:U18)=0,"0",SUM(L18:U18))</f>
        <v>0</v>
      </c>
      <c r="W18" s="612">
        <f t="shared" ref="W18" si="4">IF((L18*$L$224+M18*$M$224+N18*$N$224+O18*$O$224+P18*$P$224+Q18*$Q$224+R18*$R$224+S18*$S$224+T18*$T$224+U18*$U$224)&lt;&gt;0,(L18*$L$224+M18*$M$224+N18*$N$224+O18*$O$224+P18*$P$224+Q18*$Q$224+R18*$R$224+S18*$S$224+T18*$T$224+U18*$U$224),0)</f>
        <v>0</v>
      </c>
      <c r="X18" s="610"/>
      <c r="Y18" s="607"/>
      <c r="Z18" s="607"/>
      <c r="AA18" s="607"/>
      <c r="AB18" s="607"/>
      <c r="AC18" s="607"/>
      <c r="AD18" s="607"/>
      <c r="AE18" s="607"/>
      <c r="AF18" s="607"/>
      <c r="AG18" s="607"/>
      <c r="AH18" s="611" t="str">
        <f t="shared" ref="AH18" si="5">IF(SUM(X18:AG18)=0,"0",SUM(X18:AG18))</f>
        <v>0</v>
      </c>
      <c r="AI18" s="612">
        <f t="shared" ref="AI18" si="6">IF((X18*$X$224+Y18*$Y$224+Z18*$Z$224+AA18*$AA$224+AB18*$AB$224+AC18*$AC$224+AD18*$AD$224+AE18*$AE$224+AF18*$AF$224+AG18*$AG$224)&lt;&gt;0,X18*$X$224+Y18*$Y$224+Z18*$Z$224+AA18*$AA$224+AB18*$AB$224+AC18*$AC$224+AD18*$AD$224+AE18*$AE$224+AF18*$AF$224+AG18*$AG$224,0)</f>
        <v>0</v>
      </c>
      <c r="AJ18" s="903">
        <f>SUMIF($L$12:$U$12,TRUE,L18:U18)</f>
        <v>0</v>
      </c>
      <c r="AK18" s="903">
        <f>SUMIF($X$12:$AG$12,TRUE,X18:AG18)</f>
        <v>0</v>
      </c>
      <c r="AL18" s="845">
        <f>IF(F17,W17,W18)</f>
        <v>0</v>
      </c>
      <c r="AM18" s="845">
        <f>IF(F17,AI17,AI18)</f>
        <v>0</v>
      </c>
      <c r="AO18" s="845">
        <f>IF(F21,1,0)</f>
        <v>0</v>
      </c>
      <c r="AP18" s="845">
        <f>IF(AO18=1,IF(W21&gt;0,W21,W22),W22)</f>
        <v>0</v>
      </c>
      <c r="AQ18" s="845">
        <f>IF(AO18=1,IF(AI21&gt;0,AI21,AI22),AI22)</f>
        <v>0</v>
      </c>
      <c r="AR18" s="849">
        <f>V18-IF(AO16=0,W18,W17)</f>
        <v>0</v>
      </c>
      <c r="AS18" s="849">
        <f>AH18-IF(AO16=0,AI18,AI17)</f>
        <v>0</v>
      </c>
      <c r="AT18" s="845">
        <f>IF(ISERROR(AR18+AS18),0,AR18+AS18)</f>
        <v>0</v>
      </c>
    </row>
    <row r="19" spans="1:56" ht="12" customHeight="1">
      <c r="A19" s="1610" t="str">
        <f>IF(TRIM(入力1!A22)&lt;&gt;"",入力1!A22,"")</f>
        <v/>
      </c>
      <c r="B19" s="1617" t="str">
        <f>IF(TRIM(入力1!B22)&lt;&gt;"",入力1!B22,"")</f>
        <v/>
      </c>
      <c r="C19" s="1634">
        <f>入力1!C22</f>
        <v>3</v>
      </c>
      <c r="D19" s="1626" t="str">
        <f>IF(TRIM(入力1!D22)&lt;&gt;"",入力1!D22,"")</f>
        <v/>
      </c>
      <c r="E19" s="1627"/>
      <c r="F19" s="1638" t="b">
        <v>0</v>
      </c>
      <c r="G19" s="1639"/>
      <c r="H19" s="1640"/>
      <c r="I19" s="1609" t="str">
        <f>IF(TRIM(入力1!A22)&lt;&gt;"",入力1!A22,"")</f>
        <v/>
      </c>
      <c r="J19" s="1615" t="str">
        <f>IF(TRIM(入力1!B22)&lt;&gt;"",入力1!B22,"")</f>
        <v/>
      </c>
      <c r="K19" s="1611">
        <f>C19</f>
        <v>3</v>
      </c>
      <c r="L19" s="627"/>
      <c r="M19" s="627"/>
      <c r="N19" s="627"/>
      <c r="O19" s="627"/>
      <c r="P19" s="627"/>
      <c r="Q19" s="627"/>
      <c r="R19" s="627"/>
      <c r="S19" s="627"/>
      <c r="T19" s="627"/>
      <c r="U19" s="627"/>
      <c r="V19" s="628" t="str">
        <f>IF(AO17=1,(IF(L19&gt;=0,IF(L19&lt;&gt;"",L19,L20),L20)+IF(M19&gt;=0,IF(M19&lt;&gt;"",M19,M20),M20)+IF(N19&gt;=0,IF(N19&lt;&gt;"",N19,N20),N20)+IF(O19&gt;=0,IF(O19&lt;&gt;"",O19,O20),O20)+IF(P19&gt;=0,IF(P19&lt;&gt;"",P19,P20),P20)+IF(Q19&gt;=0,IF(Q19&lt;&gt;"",Q19,Q20),Q20)+IF(R19&gt;=0,IF(R19&lt;&gt;"",R19,R20),R20)+IF(S19&gt;=0,IF(S19&lt;&gt;"",S19,S20),S20)+IF(T19&gt;=0,IF(T19&lt;&gt;"",T19,T20),T20)+IF(U19&gt;=0,IF(U19&lt;&gt;"",U19,U20),U20)),"")</f>
        <v/>
      </c>
      <c r="W19" s="629" t="str">
        <f t="shared" ref="W19" si="7">IF(F19,(IF(L19&gt;=0,IF(L19&lt;&gt;"",L19,L20),L20)*$L$224+IF(M19&gt;=0,IF(M19&lt;&gt;"",M19,M20),M20)*$M$224+IF(N19&gt;=0,IF(N19&lt;&gt;"",N19,N20),N20)*$N$224+IF(O19&gt;=0,IF(O19&lt;&gt;"",O19,O20),O20)*$O$224+IF(P19&gt;=0,IF(P19&lt;&gt;"",P19,P20),P20)*$P$224+IF(Q19&gt;=0,IF(Q19&lt;&gt;"",Q19,Q20),Q20)*$Q$224+IF(R19&gt;=0,IF(R19&lt;&gt;"",R19,R20),R20)*$R$224+IF(S19&gt;=0,IF(S19&lt;&gt;"",S19,S20),S20)*$S$224+IF(T19&gt;=0,IF(T19&lt;&gt;"",T19,T20),T20)*$T$224+IF(U19&gt;=0,IF(U19&lt;&gt;"",U19,U20),U20)*$U$224)," ")</f>
        <v xml:space="preserve"> </v>
      </c>
      <c r="X19" s="630"/>
      <c r="Y19" s="627"/>
      <c r="Z19" s="627"/>
      <c r="AA19" s="627"/>
      <c r="AB19" s="627"/>
      <c r="AC19" s="627"/>
      <c r="AD19" s="627"/>
      <c r="AE19" s="627"/>
      <c r="AF19" s="627"/>
      <c r="AG19" s="627"/>
      <c r="AH19" s="628" t="str">
        <f>IF(AO17=1,(IF(X19&gt;=0,IF(X19&lt;&gt;"",X19,X20),X20)+IF(Y19&gt;=0,IF(Y19&lt;&gt;"",Y19,Y20),Y20)+IF(Z19&gt;=0,IF(Z19&lt;&gt;"",Z19,Z20),Z20)+IF(AA19&gt;=0,IF(AA19&lt;&gt;"",AA19,AA20),AA20)+IF(AB19&gt;=0,IF(AB19&lt;&gt;"",AB19,AB20),AB20)+IF(AC19&gt;=0,IF(AC19&lt;&gt;"",AC19,AC20),AC20)+IF(AD19&gt;=0,IF(AD19&lt;&gt;"",AD19,AD20),AD20)+IF(AE19&gt;=0,IF(AE19&lt;&gt;"",AE19,AE20),AE20)+IF(AF19&gt;=0,IF(AF19&lt;&gt;"",AF19,AF20),AF20)+IF(AG19&gt;=0,IF(AG19&lt;&gt;"",AG19,AG20),AG20)),"")</f>
        <v/>
      </c>
      <c r="AI19" s="629" t="str">
        <f t="shared" ref="AI19" si="8">IF(F19,(IF(X19&gt;=0,IF(X19&lt;&gt;"",X19,X20),X20)*$X$224+IF(Y19&gt;=0,IF(Y19&lt;&gt;"",Y19,Y20),Y20)*$Y$224+IF(Z19&gt;=0,IF(Z19&lt;&gt;"",Z19,Z20),Z20)*$Z$224+IF(AA19&gt;=0,IF(AA19&lt;&gt;"",AA19,AA20),AA20)*$AA$224+IF(AB19&gt;=0,IF(AB19&lt;&gt;"",AB19,AB20),AB20)*$AB$224+IF(AC19&gt;=0,IF(AC19&lt;&gt;"",AC19,AC20),AC20)*$AC$224+IF(AD19&gt;=0,IF(AD19&lt;&gt;"",AD19,AD20),AD20)*$AD$224+IF(AE19&gt;=0,IF(AE19&lt;&gt;"",AE19,AE20),AE20)*$AE$224+IF(AF19&gt;=0,IF(AF19&lt;&gt;"",AF19,AF20),AF20)*$AF$224+IF(AG19&gt;=0,IF(AG19&lt;&gt;"",AG19,AG20),AG20)*$AG$224)," ")</f>
        <v xml:space="preserve"> </v>
      </c>
      <c r="AN19" s="845">
        <f>SUMIF($X$12:$AG$12,TRUE,X16:AG16)</f>
        <v>0</v>
      </c>
      <c r="AO19" s="845">
        <f>IF(F23,1,0)</f>
        <v>0</v>
      </c>
      <c r="AP19" s="845">
        <f>IF(AO19=1,IF(W23&gt;0,W23,W24),W24)</f>
        <v>0</v>
      </c>
      <c r="AQ19" s="845">
        <f>IF(AO19=1,IF(AI23&gt;0,AI23,AI24),AI24)</f>
        <v>0</v>
      </c>
      <c r="AR19" s="850"/>
    </row>
    <row r="20" spans="1:56" ht="12" customHeight="1">
      <c r="A20" s="1609"/>
      <c r="B20" s="1615"/>
      <c r="C20" s="1633"/>
      <c r="D20" s="1628"/>
      <c r="E20" s="1629"/>
      <c r="F20" s="1641"/>
      <c r="G20" s="1639"/>
      <c r="H20" s="1640"/>
      <c r="I20" s="1613"/>
      <c r="J20" s="1616"/>
      <c r="K20" s="1614"/>
      <c r="L20" s="607"/>
      <c r="M20" s="607"/>
      <c r="N20" s="607"/>
      <c r="O20" s="607"/>
      <c r="P20" s="607"/>
      <c r="Q20" s="607"/>
      <c r="R20" s="607"/>
      <c r="S20" s="607"/>
      <c r="T20" s="607"/>
      <c r="U20" s="607"/>
      <c r="V20" s="608" t="str">
        <f>IF(SUM(L20:U20)=0,"0",SUM(L20:U20))</f>
        <v>0</v>
      </c>
      <c r="W20" s="609">
        <f t="shared" ref="W20" si="9">IF((L20*$L$224+M20*$M$224+N20*$N$224+O20*$O$224+P20*$P$224+Q20*$Q$224+R20*$R$224+S20*$S$224+T20*$T$224+U20*$U$224)&lt;&gt;0,(L20*$L$224+M20*$M$224+N20*$N$224+O20*$O$224+P20*$P$224+Q20*$Q$224+R20*$R$224+S20*$S$224+T20*$T$224+U20*$U$224),0)</f>
        <v>0</v>
      </c>
      <c r="X20" s="610"/>
      <c r="Y20" s="607"/>
      <c r="Z20" s="607"/>
      <c r="AA20" s="607"/>
      <c r="AB20" s="607"/>
      <c r="AC20" s="607"/>
      <c r="AD20" s="607"/>
      <c r="AE20" s="607"/>
      <c r="AF20" s="607"/>
      <c r="AG20" s="607"/>
      <c r="AH20" s="611" t="str">
        <f t="shared" ref="AH20" si="10">IF(SUM(X20:AG20)=0,"0",SUM(X20:AG20))</f>
        <v>0</v>
      </c>
      <c r="AI20" s="612">
        <f t="shared" ref="AI20" si="11">IF((X20*$X$224+Y20*$Y$224+Z20*$Z$224+AA20*$AA$224+AB20*$AB$224+AC20*$AC$224+AD20*$AD$224+AE20*$AE$224+AF20*$AF$224+AG20*$AG$224)&lt;&gt;0,X20*$X$224+Y20*$Y$224+Z20*$Z$224+AA20*$AA$224+AB20*$AB$224+AC20*$AC$224+AD20*$AD$224+AE20*$AE$224+AF20*$AF$224+AG20*$AG$224,0)</f>
        <v>0</v>
      </c>
      <c r="AJ20" s="903">
        <f>SUMIF($L$12:$U$12,TRUE,L20:U20)</f>
        <v>0</v>
      </c>
      <c r="AK20" s="903">
        <f>SUMIF($X$12:$AG$12,TRUE,X20:AG20)</f>
        <v>0</v>
      </c>
      <c r="AL20" s="845">
        <f>IF(F19,W19,W20)</f>
        <v>0</v>
      </c>
      <c r="AM20" s="845">
        <f>IF(F19,AI19,AI20)</f>
        <v>0</v>
      </c>
      <c r="AO20" s="845">
        <f>IF(F25,1,0)</f>
        <v>0</v>
      </c>
      <c r="AP20" s="845">
        <f>IF(AO20=1,IF(W25&gt;0,W25,W26),W26)</f>
        <v>0</v>
      </c>
      <c r="AQ20" s="845">
        <f>IF(AO20=1,IF(AI25&gt;0,AI25,AI26),AI26)</f>
        <v>0</v>
      </c>
      <c r="AR20" s="849">
        <f>V20-IF(AO17=0,W20,W19)</f>
        <v>0</v>
      </c>
      <c r="AS20" s="849">
        <f>AH20-IF(AO17=0,AI20,AI19)</f>
        <v>0</v>
      </c>
      <c r="AT20" s="845">
        <f>IF(ISERROR(AR20+AS20),0,AR20+AS20)</f>
        <v>0</v>
      </c>
    </row>
    <row r="21" spans="1:56" ht="12" customHeight="1">
      <c r="A21" s="1610" t="str">
        <f>IF(TRIM(入力1!A24)&lt;&gt;"",入力1!A24,"")</f>
        <v/>
      </c>
      <c r="B21" s="1617" t="str">
        <f>IF(TRIM(入力1!B24)&lt;&gt;"",入力1!B24,"")</f>
        <v/>
      </c>
      <c r="C21" s="1634">
        <f>入力1!C24</f>
        <v>4</v>
      </c>
      <c r="D21" s="1626" t="str">
        <f>IF(TRIM(入力1!D24)&lt;&gt;"",入力1!D24,"")</f>
        <v/>
      </c>
      <c r="E21" s="1627"/>
      <c r="F21" s="1638" t="b">
        <v>0</v>
      </c>
      <c r="G21" s="1639"/>
      <c r="H21" s="1640"/>
      <c r="I21" s="1609" t="str">
        <f>IF(TRIM(入力1!A24)&lt;&gt;"",入力1!A24,"")</f>
        <v/>
      </c>
      <c r="J21" s="1615" t="str">
        <f>IF(TRIM(入力1!B24)&lt;&gt;"",入力1!B24,"")</f>
        <v/>
      </c>
      <c r="K21" s="1611">
        <f>C21</f>
        <v>4</v>
      </c>
      <c r="L21" s="627"/>
      <c r="M21" s="627"/>
      <c r="N21" s="627"/>
      <c r="O21" s="627"/>
      <c r="P21" s="627"/>
      <c r="Q21" s="627"/>
      <c r="R21" s="627"/>
      <c r="S21" s="627"/>
      <c r="T21" s="627"/>
      <c r="U21" s="627"/>
      <c r="V21" s="628" t="str">
        <f>IF(AO18=1,(IF(L21&gt;=0,IF(L21&lt;&gt;"",L21,L22),L22)+IF(M21&gt;=0,IF(M21&lt;&gt;"",M21,M22),M22)+IF(N21&gt;=0,IF(N21&lt;&gt;"",N21,N22),N22)+IF(O21&gt;=0,IF(O21&lt;&gt;"",O21,O22),O22)+IF(P21&gt;=0,IF(P21&lt;&gt;"",P21,P22),P22)+IF(Q21&gt;=0,IF(Q21&lt;&gt;"",Q21,Q22),Q22)+IF(R21&gt;=0,IF(R21&lt;&gt;"",R21,R22),R22)+IF(S21&gt;=0,IF(S21&lt;&gt;"",S21,S22),S22)+IF(T21&gt;=0,IF(T21&lt;&gt;"",T21,T22),T22)+IF(U21&gt;=0,IF(U21&lt;&gt;"",U21,U22),U22)),"")</f>
        <v/>
      </c>
      <c r="W21" s="629" t="str">
        <f t="shared" ref="W21" si="12">IF(F21,(IF(L21&gt;=0,IF(L21&lt;&gt;"",L21,L22),L22)*$L$224+IF(M21&gt;=0,IF(M21&lt;&gt;"",M21,M22),M22)*$M$224+IF(N21&gt;=0,IF(N21&lt;&gt;"",N21,N22),N22)*$N$224+IF(O21&gt;=0,IF(O21&lt;&gt;"",O21,O22),O22)*$O$224+IF(P21&gt;=0,IF(P21&lt;&gt;"",P21,P22),P22)*$P$224+IF(Q21&gt;=0,IF(Q21&lt;&gt;"",Q21,Q22),Q22)*$Q$224+IF(R21&gt;=0,IF(R21&lt;&gt;"",R21,R22),R22)*$R$224+IF(S21&gt;=0,IF(S21&lt;&gt;"",S21,S22),S22)*$S$224+IF(T21&gt;=0,IF(T21&lt;&gt;"",T21,T22),T22)*$T$224+IF(U21&gt;=0,IF(U21&lt;&gt;"",U21,U22),U22)*$U$224)," ")</f>
        <v xml:space="preserve"> </v>
      </c>
      <c r="X21" s="630"/>
      <c r="Y21" s="627"/>
      <c r="Z21" s="627"/>
      <c r="AA21" s="627"/>
      <c r="AB21" s="627"/>
      <c r="AC21" s="627"/>
      <c r="AD21" s="627"/>
      <c r="AE21" s="627"/>
      <c r="AF21" s="627"/>
      <c r="AG21" s="627"/>
      <c r="AH21" s="628" t="str">
        <f>IF(AO18=1,(IF(X21&gt;=0,IF(X21&lt;&gt;"",X21,X22),X22)+IF(Y21&gt;=0,IF(Y21&lt;&gt;"",Y21,Y22),Y22)+IF(Z21&gt;=0,IF(Z21&lt;&gt;"",Z21,Z22),Z22)+IF(AA21&gt;=0,IF(AA21&lt;&gt;"",AA21,AA22),AA22)+IF(AB21&gt;=0,IF(AB21&lt;&gt;"",AB21,AB22),AB22)+IF(AC21&gt;=0,IF(AC21&lt;&gt;"",AC21,AC22),AC22)+IF(AD21&gt;=0,IF(AD21&lt;&gt;"",AD21,AD22),AD22)+IF(AE21&gt;=0,IF(AE21&lt;&gt;"",AE21,AE22),AE22)+IF(AF21&gt;=0,IF(AF21&lt;&gt;"",AF21,AF22),AF22)+IF(AG21&gt;=0,IF(AG21&lt;&gt;"",AG21,AG22),AG22)),"")</f>
        <v/>
      </c>
      <c r="AI21" s="629" t="str">
        <f t="shared" ref="AI21" si="13">IF(F21,(IF(X21&gt;=0,IF(X21&lt;&gt;"",X21,X22),X22)*$X$224+IF(Y21&gt;=0,IF(Y21&lt;&gt;"",Y21,Y22),Y22)*$Y$224+IF(Z21&gt;=0,IF(Z21&lt;&gt;"",Z21,Z22),Z22)*$Z$224+IF(AA21&gt;=0,IF(AA21&lt;&gt;"",AA21,AA22),AA22)*$AA$224+IF(AB21&gt;=0,IF(AB21&lt;&gt;"",AB21,AB22),AB22)*$AB$224+IF(AC21&gt;=0,IF(AC21&lt;&gt;"",AC21,AC22),AC22)*$AC$224+IF(AD21&gt;=0,IF(AD21&lt;&gt;"",AD21,AD22),AD22)*$AD$224+IF(AE21&gt;=0,IF(AE21&lt;&gt;"",AE21,AE22),AE22)*$AE$224+IF(AF21&gt;=0,IF(AF21&lt;&gt;"",AF21,AF22),AF22)*$AF$224+IF(AG21&gt;=0,IF(AG21&lt;&gt;"",AG21,AG22),AG22)*$AG$224)," ")</f>
        <v xml:space="preserve"> </v>
      </c>
      <c r="AO21" s="845">
        <f>IF(F27,1,0)</f>
        <v>0</v>
      </c>
      <c r="AP21" s="845">
        <f>IF(AO21=1,IF(W27&gt;0,W27,W28),W28)</f>
        <v>0</v>
      </c>
      <c r="AQ21" s="845">
        <f>IF(AO21=1,IF(AI27&gt;0,AI27,AI28),AI28)</f>
        <v>0</v>
      </c>
      <c r="AR21" s="850"/>
    </row>
    <row r="22" spans="1:56" ht="12" customHeight="1">
      <c r="A22" s="1609"/>
      <c r="B22" s="1615"/>
      <c r="C22" s="1633"/>
      <c r="D22" s="1628"/>
      <c r="E22" s="1629"/>
      <c r="F22" s="1641"/>
      <c r="G22" s="1639"/>
      <c r="H22" s="1640"/>
      <c r="I22" s="1613"/>
      <c r="J22" s="1616"/>
      <c r="K22" s="1614"/>
      <c r="L22" s="607"/>
      <c r="M22" s="607"/>
      <c r="N22" s="607"/>
      <c r="O22" s="607"/>
      <c r="P22" s="607"/>
      <c r="Q22" s="607"/>
      <c r="R22" s="607"/>
      <c r="S22" s="607"/>
      <c r="T22" s="607"/>
      <c r="U22" s="607"/>
      <c r="V22" s="611" t="str">
        <f>IF(SUM(L22:U22)=0,"0",SUM(L22:U22))</f>
        <v>0</v>
      </c>
      <c r="W22" s="612">
        <f t="shared" ref="W22" si="14">IF((L22*$L$224+M22*$M$224+N22*$N$224+O22*$O$224+P22*$P$224+Q22*$Q$224+R22*$R$224+S22*$S$224+T22*$T$224+U22*$U$224)&lt;&gt;0,(L22*$L$224+M22*$M$224+N22*$N$224+O22*$O$224+P22*$P$224+Q22*$Q$224+R22*$R$224+S22*$S$224+T22*$T$224+U22*$U$224),0)</f>
        <v>0</v>
      </c>
      <c r="X22" s="610"/>
      <c r="Y22" s="607"/>
      <c r="Z22" s="607"/>
      <c r="AA22" s="607"/>
      <c r="AB22" s="607"/>
      <c r="AC22" s="607"/>
      <c r="AD22" s="607"/>
      <c r="AE22" s="607"/>
      <c r="AF22" s="607"/>
      <c r="AG22" s="607"/>
      <c r="AH22" s="611" t="str">
        <f t="shared" ref="AH22" si="15">IF(SUM(X22:AG22)=0,"0",SUM(X22:AG22))</f>
        <v>0</v>
      </c>
      <c r="AI22" s="612">
        <f t="shared" ref="AI22" si="16">IF((X22*$X$224+Y22*$Y$224+Z22*$Z$224+AA22*$AA$224+AB22*$AB$224+AC22*$AC$224+AD22*$AD$224+AE22*$AE$224+AF22*$AF$224+AG22*$AG$224)&lt;&gt;0,X22*$X$224+Y22*$Y$224+Z22*$Z$224+AA22*$AA$224+AB22*$AB$224+AC22*$AC$224+AD22*$AD$224+AE22*$AE$224+AF22*$AF$224+AG22*$AG$224,0)</f>
        <v>0</v>
      </c>
      <c r="AJ22" s="903">
        <f>SUMIF($L$12:$U$12,TRUE,L22:U22)</f>
        <v>0</v>
      </c>
      <c r="AK22" s="903">
        <f>SUMIF($X$12:$AG$12,TRUE,X22:AG22)</f>
        <v>0</v>
      </c>
      <c r="AL22" s="845">
        <f>IF(F21,W21,W22)</f>
        <v>0</v>
      </c>
      <c r="AM22" s="845">
        <f>IF(F21,AI21,AI22)</f>
        <v>0</v>
      </c>
      <c r="AO22" s="845">
        <f>IF(F29,1,0)</f>
        <v>0</v>
      </c>
      <c r="AP22" s="845">
        <f>IF(AO22=1,IF(W29&gt;0,W29,W30),W30)</f>
        <v>0</v>
      </c>
      <c r="AQ22" s="845">
        <f>IF(AO22=1,IF(AI29&gt;0,AI29,AI30),AI30)</f>
        <v>0</v>
      </c>
      <c r="AR22" s="849">
        <f>V22-IF(AO18=0,W22,W21)</f>
        <v>0</v>
      </c>
      <c r="AS22" s="849">
        <f>AH22-IF(AO18=0,AI22,AI21)</f>
        <v>0</v>
      </c>
      <c r="AT22" s="845">
        <f>IF(ISERROR(AR22+AS22),0,AR22+AS22)</f>
        <v>0</v>
      </c>
    </row>
    <row r="23" spans="1:56" ht="12" customHeight="1">
      <c r="A23" s="1610" t="str">
        <f>IF(TRIM(入力1!A26)&lt;&gt;"",入力1!A26,"")</f>
        <v/>
      </c>
      <c r="B23" s="1617" t="str">
        <f>IF(TRIM(入力1!B26)&lt;&gt;"",入力1!B26,"")</f>
        <v/>
      </c>
      <c r="C23" s="1634">
        <f>入力1!C26</f>
        <v>5</v>
      </c>
      <c r="D23" s="1626" t="str">
        <f>IF(TRIM(入力1!D26)&lt;&gt;"",入力1!D26,"")</f>
        <v/>
      </c>
      <c r="E23" s="1627"/>
      <c r="F23" s="1638" t="b">
        <v>0</v>
      </c>
      <c r="G23" s="1639"/>
      <c r="H23" s="1640"/>
      <c r="I23" s="1609" t="str">
        <f>IF(TRIM(入力1!A26)&lt;&gt;"",入力1!A26,"")</f>
        <v/>
      </c>
      <c r="J23" s="1615" t="str">
        <f>IF(TRIM(入力1!B26)&lt;&gt;"",入力1!B26,"")</f>
        <v/>
      </c>
      <c r="K23" s="1611">
        <f>C23</f>
        <v>5</v>
      </c>
      <c r="L23" s="627"/>
      <c r="M23" s="627"/>
      <c r="N23" s="627"/>
      <c r="O23" s="627"/>
      <c r="P23" s="627"/>
      <c r="Q23" s="627"/>
      <c r="R23" s="627"/>
      <c r="S23" s="627"/>
      <c r="T23" s="627"/>
      <c r="U23" s="627"/>
      <c r="V23" s="628" t="str">
        <f>IF(AO19=1,(IF(L23&gt;=0,IF(L23&lt;&gt;"",L23,L24),L24)+IF(M23&gt;=0,IF(M23&lt;&gt;"",M23,M24),M24)+IF(N23&gt;=0,IF(N23&lt;&gt;"",N23,N24),N24)+IF(O23&gt;=0,IF(O23&lt;&gt;"",O23,O24),O24)+IF(P23&gt;=0,IF(P23&lt;&gt;"",P23,P24),P24)+IF(Q23&gt;=0,IF(Q23&lt;&gt;"",Q23,Q24),Q24)+IF(R23&gt;=0,IF(R23&lt;&gt;"",R23,R24),R24)+IF(S23&gt;=0,IF(S23&lt;&gt;"",S23,S24),S24)+IF(T23&gt;=0,IF(T23&lt;&gt;"",T23,T24),T24)+IF(U23&gt;=0,IF(U23&lt;&gt;"",U23,U24),U24)),"")</f>
        <v/>
      </c>
      <c r="W23" s="629" t="str">
        <f t="shared" ref="W23" si="17">IF(F23,(IF(L23&gt;=0,IF(L23&lt;&gt;"",L23,L24),L24)*$L$224+IF(M23&gt;=0,IF(M23&lt;&gt;"",M23,M24),M24)*$M$224+IF(N23&gt;=0,IF(N23&lt;&gt;"",N23,N24),N24)*$N$224+IF(O23&gt;=0,IF(O23&lt;&gt;"",O23,O24),O24)*$O$224+IF(P23&gt;=0,IF(P23&lt;&gt;"",P23,P24),P24)*$P$224+IF(Q23&gt;=0,IF(Q23&lt;&gt;"",Q23,Q24),Q24)*$Q$224+IF(R23&gt;=0,IF(R23&lt;&gt;"",R23,R24),R24)*$R$224+IF(S23&gt;=0,IF(S23&lt;&gt;"",S23,S24),S24)*$S$224+IF(T23&gt;=0,IF(T23&lt;&gt;"",T23,T24),T24)*$T$224+IF(U23&gt;=0,IF(U23&lt;&gt;"",U23,U24),U24)*$U$224)," ")</f>
        <v xml:space="preserve"> </v>
      </c>
      <c r="X23" s="630"/>
      <c r="Y23" s="627"/>
      <c r="Z23" s="627"/>
      <c r="AA23" s="627"/>
      <c r="AB23" s="627"/>
      <c r="AC23" s="627"/>
      <c r="AD23" s="627"/>
      <c r="AE23" s="627"/>
      <c r="AF23" s="627"/>
      <c r="AG23" s="627"/>
      <c r="AH23" s="628" t="str">
        <f>IF(AO19=1,(IF(X23&gt;=0,IF(X23&lt;&gt;"",X23,X24),X24)+IF(Y23&gt;=0,IF(Y23&lt;&gt;"",Y23,Y24),Y24)+IF(Z23&gt;=0,IF(Z23&lt;&gt;"",Z23,Z24),Z24)+IF(AA23&gt;=0,IF(AA23&lt;&gt;"",AA23,AA24),AA24)+IF(AB23&gt;=0,IF(AB23&lt;&gt;"",AB23,AB24),AB24)+IF(AC23&gt;=0,IF(AC23&lt;&gt;"",AC23,AC24),AC24)+IF(AD23&gt;=0,IF(AD23&lt;&gt;"",AD23,AD24),AD24)+IF(AE23&gt;=0,IF(AE23&lt;&gt;"",AE23,AE24),AE24)+IF(AF23&gt;=0,IF(AF23&lt;&gt;"",AF23,AF24),AF24)+IF(AG23&gt;=0,IF(AG23&lt;&gt;"",AG23,AG24),AG24)),"")</f>
        <v/>
      </c>
      <c r="AI23" s="629" t="str">
        <f t="shared" ref="AI23" si="18">IF(F23,(IF(X23&gt;=0,IF(X23&lt;&gt;"",X23,X24),X24)*$X$224+IF(Y23&gt;=0,IF(Y23&lt;&gt;"",Y23,Y24),Y24)*$Y$224+IF(Z23&gt;=0,IF(Z23&lt;&gt;"",Z23,Z24),Z24)*$Z$224+IF(AA23&gt;=0,IF(AA23&lt;&gt;"",AA23,AA24),AA24)*$AA$224+IF(AB23&gt;=0,IF(AB23&lt;&gt;"",AB23,AB24),AB24)*$AB$224+IF(AC23&gt;=0,IF(AC23&lt;&gt;"",AC23,AC24),AC24)*$AC$224+IF(AD23&gt;=0,IF(AD23&lt;&gt;"",AD23,AD24),AD24)*$AD$224+IF(AE23&gt;=0,IF(AE23&lt;&gt;"",AE23,AE24),AE24)*$AE$224+IF(AF23&gt;=0,IF(AF23&lt;&gt;"",AF23,AF24),AF24)*$AF$224+IF(AG23&gt;=0,IF(AG23&lt;&gt;"",AG23,AG24),AG24)*$AG$224)," ")</f>
        <v xml:space="preserve"> </v>
      </c>
      <c r="AO23" s="845">
        <f>IF(F31,1,0)</f>
        <v>0</v>
      </c>
      <c r="AP23" s="845">
        <f>IF(AO23=1,IF(W31&gt;0,W31,W32),W32)</f>
        <v>0</v>
      </c>
      <c r="AQ23" s="845">
        <f>IF(AO23=1,IF(AI31&gt;0,AI31,AI32),AI32)</f>
        <v>0</v>
      </c>
      <c r="AR23" s="850"/>
    </row>
    <row r="24" spans="1:56" ht="12" customHeight="1">
      <c r="A24" s="1609"/>
      <c r="B24" s="1615"/>
      <c r="C24" s="1633"/>
      <c r="D24" s="1628"/>
      <c r="E24" s="1629"/>
      <c r="F24" s="1641"/>
      <c r="G24" s="1639"/>
      <c r="H24" s="1640"/>
      <c r="I24" s="1613"/>
      <c r="J24" s="1616"/>
      <c r="K24" s="1614"/>
      <c r="L24" s="607"/>
      <c r="M24" s="607"/>
      <c r="N24" s="607"/>
      <c r="O24" s="607"/>
      <c r="P24" s="607"/>
      <c r="Q24" s="607"/>
      <c r="R24" s="607"/>
      <c r="S24" s="607"/>
      <c r="T24" s="607"/>
      <c r="U24" s="607"/>
      <c r="V24" s="608" t="str">
        <f>IF(SUM(L24:U24)=0,"0",SUM(L24:U24))</f>
        <v>0</v>
      </c>
      <c r="W24" s="609">
        <f t="shared" ref="W24" si="19">IF((L24*$L$224+M24*$M$224+N24*$N$224+O24*$O$224+P24*$P$224+Q24*$Q$224+R24*$R$224+S24*$S$224+T24*$T$224+U24*$U$224)&lt;&gt;0,(L24*$L$224+M24*$M$224+N24*$N$224+O24*$O$224+P24*$P$224+Q24*$Q$224+R24*$R$224+S24*$S$224+T24*$T$224+U24*$U$224),0)</f>
        <v>0</v>
      </c>
      <c r="X24" s="610"/>
      <c r="Y24" s="607"/>
      <c r="Z24" s="607"/>
      <c r="AA24" s="607"/>
      <c r="AB24" s="607"/>
      <c r="AC24" s="607"/>
      <c r="AD24" s="607"/>
      <c r="AE24" s="607"/>
      <c r="AF24" s="607"/>
      <c r="AG24" s="607"/>
      <c r="AH24" s="611" t="str">
        <f t="shared" ref="AH24" si="20">IF(SUM(X24:AG24)=0,"0",SUM(X24:AG24))</f>
        <v>0</v>
      </c>
      <c r="AI24" s="612">
        <f t="shared" ref="AI24" si="21">IF((X24*$X$224+Y24*$Y$224+Z24*$Z$224+AA24*$AA$224+AB24*$AB$224+AC24*$AC$224+AD24*$AD$224+AE24*$AE$224+AF24*$AF$224+AG24*$AG$224)&lt;&gt;0,X24*$X$224+Y24*$Y$224+Z24*$Z$224+AA24*$AA$224+AB24*$AB$224+AC24*$AC$224+AD24*$AD$224+AE24*$AE$224+AF24*$AF$224+AG24*$AG$224,0)</f>
        <v>0</v>
      </c>
      <c r="AJ24" s="903">
        <f>SUMIF($L$12:$U$12,TRUE,L24:U24)</f>
        <v>0</v>
      </c>
      <c r="AK24" s="903">
        <f>SUMIF($X$12:$AG$12,TRUE,X24:AG24)</f>
        <v>0</v>
      </c>
      <c r="AL24" s="845">
        <f>IF(F23,W23,W24)</f>
        <v>0</v>
      </c>
      <c r="AM24" s="845">
        <f>IF(F23,AI23,AI24)</f>
        <v>0</v>
      </c>
      <c r="AO24" s="845">
        <f>IF(F33,1,0)</f>
        <v>0</v>
      </c>
      <c r="AP24" s="845">
        <f>IF(AO24=1,IF(W33&gt;0,W33,W34),W34)</f>
        <v>0</v>
      </c>
      <c r="AQ24" s="845">
        <f>IF(AO24=1,IF(AI33&gt;0,AI33,AI34),AI34)</f>
        <v>0</v>
      </c>
      <c r="AR24" s="849">
        <f>V24-IF(AO19=0,W24,W23)</f>
        <v>0</v>
      </c>
      <c r="AS24" s="849">
        <f>AH24-IF(AO19=0,AI24,AI23)</f>
        <v>0</v>
      </c>
      <c r="AT24" s="845">
        <f>IF(ISERROR(AR24+AS24),0,AR24+AS24)</f>
        <v>0</v>
      </c>
    </row>
    <row r="25" spans="1:56" ht="12" customHeight="1">
      <c r="A25" s="1610" t="str">
        <f>IF(TRIM(入力1!A28)&lt;&gt;"",入力1!A28,"")</f>
        <v/>
      </c>
      <c r="B25" s="1617" t="str">
        <f>IF(TRIM(入力1!B28)&lt;&gt;"",入力1!B28,"")</f>
        <v/>
      </c>
      <c r="C25" s="1634">
        <f>入力1!C28</f>
        <v>6</v>
      </c>
      <c r="D25" s="1626" t="str">
        <f>IF(TRIM(入力1!D28)&lt;&gt;"",入力1!D28,"")</f>
        <v/>
      </c>
      <c r="E25" s="1627"/>
      <c r="F25" s="1638" t="b">
        <v>0</v>
      </c>
      <c r="G25" s="1639"/>
      <c r="H25" s="1640"/>
      <c r="I25" s="1609" t="str">
        <f>IF(TRIM(入力1!A28)&lt;&gt;"",入力1!A28,"")</f>
        <v/>
      </c>
      <c r="J25" s="1615" t="str">
        <f>IF(TRIM(入力1!B28)&lt;&gt;"",入力1!B28,"")</f>
        <v/>
      </c>
      <c r="K25" s="1611">
        <f>C25</f>
        <v>6</v>
      </c>
      <c r="L25" s="627"/>
      <c r="M25" s="627"/>
      <c r="N25" s="627"/>
      <c r="O25" s="627"/>
      <c r="P25" s="627"/>
      <c r="Q25" s="627"/>
      <c r="R25" s="627"/>
      <c r="S25" s="627"/>
      <c r="T25" s="627"/>
      <c r="U25" s="627"/>
      <c r="V25" s="628" t="str">
        <f>IF(AO20=1,(IF(L25&gt;=0,IF(L25&lt;&gt;"",L25,L26),L26)+IF(M25&gt;=0,IF(M25&lt;&gt;"",M25,M26),M26)+IF(N25&gt;=0,IF(N25&lt;&gt;"",N25,N26),N26)+IF(O25&gt;=0,IF(O25&lt;&gt;"",O25,O26),O26)+IF(P25&gt;=0,IF(P25&lt;&gt;"",P25,P26),P26)+IF(Q25&gt;=0,IF(Q25&lt;&gt;"",Q25,Q26),Q26)+IF(R25&gt;=0,IF(R25&lt;&gt;"",R25,R26),R26)+IF(S25&gt;=0,IF(S25&lt;&gt;"",S25,S26),S26)+IF(T25&gt;=0,IF(T25&lt;&gt;"",T25,T26),T26)+IF(U25&gt;=0,IF(U25&lt;&gt;"",U25,U26),U26)),"")</f>
        <v/>
      </c>
      <c r="W25" s="629" t="str">
        <f t="shared" ref="W25" si="22">IF(F25,(IF(L25&gt;=0,IF(L25&lt;&gt;"",L25,L26),L26)*$L$224+IF(M25&gt;=0,IF(M25&lt;&gt;"",M25,M26),M26)*$M$224+IF(N25&gt;=0,IF(N25&lt;&gt;"",N25,N26),N26)*$N$224+IF(O25&gt;=0,IF(O25&lt;&gt;"",O25,O26),O26)*$O$224+IF(P25&gt;=0,IF(P25&lt;&gt;"",P25,P26),P26)*$P$224+IF(Q25&gt;=0,IF(Q25&lt;&gt;"",Q25,Q26),Q26)*$Q$224+IF(R25&gt;=0,IF(R25&lt;&gt;"",R25,R26),R26)*$R$224+IF(S25&gt;=0,IF(S25&lt;&gt;"",S25,S26),S26)*$S$224+IF(T25&gt;=0,IF(T25&lt;&gt;"",T25,T26),T26)*$T$224+IF(U25&gt;=0,IF(U25&lt;&gt;"",U25,U26),U26)*$U$224)," ")</f>
        <v xml:space="preserve"> </v>
      </c>
      <c r="X25" s="630"/>
      <c r="Y25" s="627"/>
      <c r="Z25" s="627"/>
      <c r="AA25" s="627"/>
      <c r="AB25" s="627"/>
      <c r="AC25" s="627"/>
      <c r="AD25" s="627"/>
      <c r="AE25" s="627"/>
      <c r="AF25" s="627"/>
      <c r="AG25" s="627"/>
      <c r="AH25" s="628" t="str">
        <f>IF(AO20=1,(IF(X25&gt;=0,IF(X25&lt;&gt;"",X25,X26),X26)+IF(Y25&gt;=0,IF(Y25&lt;&gt;"",Y25,Y26),Y26)+IF(Z25&gt;=0,IF(Z25&lt;&gt;"",Z25,Z26),Z26)+IF(AA25&gt;=0,IF(AA25&lt;&gt;"",AA25,AA26),AA26)+IF(AB25&gt;=0,IF(AB25&lt;&gt;"",AB25,AB26),AB26)+IF(AC25&gt;=0,IF(AC25&lt;&gt;"",AC25,AC26),AC26)+IF(AD25&gt;=0,IF(AD25&lt;&gt;"",AD25,AD26),AD26)+IF(AE25&gt;=0,IF(AE25&lt;&gt;"",AE25,AE26),AE26)+IF(AF25&gt;=0,IF(AF25&lt;&gt;"",AF25,AF26),AF26)+IF(AG25&gt;=0,IF(AG25&lt;&gt;"",AG25,AG26),AG26)),"")</f>
        <v/>
      </c>
      <c r="AI25" s="629" t="str">
        <f t="shared" ref="AI25" si="23">IF(F25,(IF(X25&gt;=0,IF(X25&lt;&gt;"",X25,X26),X26)*$X$224+IF(Y25&gt;=0,IF(Y25&lt;&gt;"",Y25,Y26),Y26)*$Y$224+IF(Z25&gt;=0,IF(Z25&lt;&gt;"",Z25,Z26),Z26)*$Z$224+IF(AA25&gt;=0,IF(AA25&lt;&gt;"",AA25,AA26),AA26)*$AA$224+IF(AB25&gt;=0,IF(AB25&lt;&gt;"",AB25,AB26),AB26)*$AB$224+IF(AC25&gt;=0,IF(AC25&lt;&gt;"",AC25,AC26),AC26)*$AC$224+IF(AD25&gt;=0,IF(AD25&lt;&gt;"",AD25,AD26),AD26)*$AD$224+IF(AE25&gt;=0,IF(AE25&lt;&gt;"",AE25,AE26),AE26)*$AE$224+IF(AF25&gt;=0,IF(AF25&lt;&gt;"",AF25,AF26),AF26)*$AF$224+IF(AG25&gt;=0,IF(AG25&lt;&gt;"",AG25,AG26),AG26)*$AG$224)," ")</f>
        <v xml:space="preserve"> </v>
      </c>
      <c r="AO25" s="845">
        <f>IF(F35,1,0)</f>
        <v>0</v>
      </c>
      <c r="AP25" s="845">
        <f>IF(AO25=1,IF(W35&gt;0,W35,W36),W36)</f>
        <v>0</v>
      </c>
      <c r="AQ25" s="845">
        <f>IF(AO25=1,IF(AI35&gt;0,AI35,AI36),AI36)</f>
        <v>0</v>
      </c>
      <c r="AR25" s="850"/>
    </row>
    <row r="26" spans="1:56" ht="12" customHeight="1">
      <c r="A26" s="1609"/>
      <c r="B26" s="1615"/>
      <c r="C26" s="1633"/>
      <c r="D26" s="1628"/>
      <c r="E26" s="1629"/>
      <c r="F26" s="1641"/>
      <c r="G26" s="1639"/>
      <c r="H26" s="1640"/>
      <c r="I26" s="1613"/>
      <c r="J26" s="1616"/>
      <c r="K26" s="1614"/>
      <c r="L26" s="607"/>
      <c r="M26" s="607"/>
      <c r="N26" s="607"/>
      <c r="O26" s="607"/>
      <c r="P26" s="607"/>
      <c r="Q26" s="607"/>
      <c r="R26" s="607"/>
      <c r="S26" s="607"/>
      <c r="T26" s="607"/>
      <c r="U26" s="607"/>
      <c r="V26" s="611" t="str">
        <f>IF(SUM(L26:U26)=0,"0",SUM(L26:U26))</f>
        <v>0</v>
      </c>
      <c r="W26" s="612">
        <f t="shared" ref="W26" si="24">IF((L26*$L$224+M26*$M$224+N26*$N$224+O26*$O$224+P26*$P$224+Q26*$Q$224+R26*$R$224+S26*$S$224+T26*$T$224+U26*$U$224)&lt;&gt;0,(L26*$L$224+M26*$M$224+N26*$N$224+O26*$O$224+P26*$P$224+Q26*$Q$224+R26*$R$224+S26*$S$224+T26*$T$224+U26*$U$224),0)</f>
        <v>0</v>
      </c>
      <c r="X26" s="610"/>
      <c r="Y26" s="607"/>
      <c r="Z26" s="607"/>
      <c r="AA26" s="607"/>
      <c r="AB26" s="607"/>
      <c r="AC26" s="607"/>
      <c r="AD26" s="607"/>
      <c r="AE26" s="607"/>
      <c r="AF26" s="607"/>
      <c r="AG26" s="607"/>
      <c r="AH26" s="611" t="str">
        <f t="shared" ref="AH26" si="25">IF(SUM(X26:AG26)=0,"0",SUM(X26:AG26))</f>
        <v>0</v>
      </c>
      <c r="AI26" s="612">
        <f t="shared" ref="AI26" si="26">IF((X26*$X$224+Y26*$Y$224+Z26*$Z$224+AA26*$AA$224+AB26*$AB$224+AC26*$AC$224+AD26*$AD$224+AE26*$AE$224+AF26*$AF$224+AG26*$AG$224)&lt;&gt;0,X26*$X$224+Y26*$Y$224+Z26*$Z$224+AA26*$AA$224+AB26*$AB$224+AC26*$AC$224+AD26*$AD$224+AE26*$AE$224+AF26*$AF$224+AG26*$AG$224,0)</f>
        <v>0</v>
      </c>
      <c r="AJ26" s="903">
        <f>SUMIF($L$12:$U$12,TRUE,L26:U26)</f>
        <v>0</v>
      </c>
      <c r="AK26" s="903">
        <f>SUMIF($X$12:$AG$12,TRUE,X26:AG26)</f>
        <v>0</v>
      </c>
      <c r="AL26" s="845">
        <f>IF(F25,W25,W26)</f>
        <v>0</v>
      </c>
      <c r="AM26" s="845">
        <f>IF(F25,AI25,AI26)</f>
        <v>0</v>
      </c>
      <c r="AO26" s="845">
        <f>IF(F37,1,0)</f>
        <v>0</v>
      </c>
      <c r="AP26" s="845">
        <f>IF(AO26=1,IF(W37&gt;0,W37,W38),W38)</f>
        <v>0</v>
      </c>
      <c r="AQ26" s="845">
        <f>IF(AO26=1,IF(AI37&gt;0,AI37,AI38),AI38)</f>
        <v>0</v>
      </c>
      <c r="AR26" s="849">
        <f>V26-IF(AO20=0,W26,W25)</f>
        <v>0</v>
      </c>
      <c r="AS26" s="849">
        <f>AH26-IF(AO20=0,AI26,AI25)</f>
        <v>0</v>
      </c>
      <c r="AT26" s="845">
        <f>IF(ISERROR(AR26+AS26),0,AR26+AS26)</f>
        <v>0</v>
      </c>
    </row>
    <row r="27" spans="1:56" ht="12" customHeight="1">
      <c r="A27" s="1610" t="str">
        <f>IF(TRIM(入力1!A30)&lt;&gt;"",入力1!A30,"")</f>
        <v/>
      </c>
      <c r="B27" s="1617" t="str">
        <f>IF(TRIM(入力1!B30)&lt;&gt;"",入力1!B30,"")</f>
        <v/>
      </c>
      <c r="C27" s="1634">
        <f>入力1!C30</f>
        <v>7</v>
      </c>
      <c r="D27" s="1626" t="str">
        <f>IF(TRIM(入力1!D30)&lt;&gt;"",入力1!D30,"")</f>
        <v/>
      </c>
      <c r="E27" s="1627"/>
      <c r="F27" s="1638" t="b">
        <v>0</v>
      </c>
      <c r="G27" s="1639"/>
      <c r="H27" s="1640"/>
      <c r="I27" s="1609" t="str">
        <f>IF(TRIM(入力1!A30)&lt;&gt;"",入力1!A30,"")</f>
        <v/>
      </c>
      <c r="J27" s="1615" t="str">
        <f>IF(TRIM(入力1!B30)&lt;&gt;"",入力1!B30,"")</f>
        <v/>
      </c>
      <c r="K27" s="1611">
        <f>C27</f>
        <v>7</v>
      </c>
      <c r="L27" s="627"/>
      <c r="M27" s="627"/>
      <c r="N27" s="627"/>
      <c r="O27" s="627"/>
      <c r="P27" s="627"/>
      <c r="Q27" s="627"/>
      <c r="R27" s="627"/>
      <c r="S27" s="627"/>
      <c r="T27" s="627"/>
      <c r="U27" s="627"/>
      <c r="V27" s="628" t="str">
        <f>IF(AO21=1,(IF(L27&gt;=0,IF(L27&lt;&gt;"",L27,L28),L28)+IF(M27&gt;=0,IF(M27&lt;&gt;"",M27,M28),M28)+IF(N27&gt;=0,IF(N27&lt;&gt;"",N27,N28),N28)+IF(O27&gt;=0,IF(O27&lt;&gt;"",O27,O28),O28)+IF(P27&gt;=0,IF(P27&lt;&gt;"",P27,P28),P28)+IF(Q27&gt;=0,IF(Q27&lt;&gt;"",Q27,Q28),Q28)+IF(R27&gt;=0,IF(R27&lt;&gt;"",R27,R28),R28)+IF(S27&gt;=0,IF(S27&lt;&gt;"",S27,S28),S28)+IF(T27&gt;=0,IF(T27&lt;&gt;"",T27,T28),T28)+IF(U27&gt;=0,IF(U27&lt;&gt;"",U27,U28),U28)),"")</f>
        <v/>
      </c>
      <c r="W27" s="629" t="str">
        <f t="shared" ref="W27" si="27">IF(F27,(IF(L27&gt;=0,IF(L27&lt;&gt;"",L27,L28),L28)*$L$224+IF(M27&gt;=0,IF(M27&lt;&gt;"",M27,M28),M28)*$M$224+IF(N27&gt;=0,IF(N27&lt;&gt;"",N27,N28),N28)*$N$224+IF(O27&gt;=0,IF(O27&lt;&gt;"",O27,O28),O28)*$O$224+IF(P27&gt;=0,IF(P27&lt;&gt;"",P27,P28),P28)*$P$224+IF(Q27&gt;=0,IF(Q27&lt;&gt;"",Q27,Q28),Q28)*$Q$224+IF(R27&gt;=0,IF(R27&lt;&gt;"",R27,R28),R28)*$R$224+IF(S27&gt;=0,IF(S27&lt;&gt;"",S27,S28),S28)*$S$224+IF(T27&gt;=0,IF(T27&lt;&gt;"",T27,T28),T28)*$T$224+IF(U27&gt;=0,IF(U27&lt;&gt;"",U27,U28),U28)*$U$224)," ")</f>
        <v xml:space="preserve"> </v>
      </c>
      <c r="X27" s="630"/>
      <c r="Y27" s="627"/>
      <c r="Z27" s="627"/>
      <c r="AA27" s="627"/>
      <c r="AB27" s="627"/>
      <c r="AC27" s="627"/>
      <c r="AD27" s="627"/>
      <c r="AE27" s="627"/>
      <c r="AF27" s="627"/>
      <c r="AG27" s="627"/>
      <c r="AH27" s="628" t="str">
        <f>IF(AO21=1,(IF(X27&gt;=0,IF(X27&lt;&gt;"",X27,X28),X28)+IF(Y27&gt;=0,IF(Y27&lt;&gt;"",Y27,Y28),Y28)+IF(Z27&gt;=0,IF(Z27&lt;&gt;"",Z27,Z28),Z28)+IF(AA27&gt;=0,IF(AA27&lt;&gt;"",AA27,AA28),AA28)+IF(AB27&gt;=0,IF(AB27&lt;&gt;"",AB27,AB28),AB28)+IF(AC27&gt;=0,IF(AC27&lt;&gt;"",AC27,AC28),AC28)+IF(AD27&gt;=0,IF(AD27&lt;&gt;"",AD27,AD28),AD28)+IF(AE27&gt;=0,IF(AE27&lt;&gt;"",AE27,AE28),AE28)+IF(AF27&gt;=0,IF(AF27&lt;&gt;"",AF27,AF28),AF28)+IF(AG27&gt;=0,IF(AG27&lt;&gt;"",AG27,AG28),AG28)),"")</f>
        <v/>
      </c>
      <c r="AI27" s="629" t="str">
        <f t="shared" ref="AI27" si="28">IF(F27,(IF(X27&gt;=0,IF(X27&lt;&gt;"",X27,X28),X28)*$X$224+IF(Y27&gt;=0,IF(Y27&lt;&gt;"",Y27,Y28),Y28)*$Y$224+IF(Z27&gt;=0,IF(Z27&lt;&gt;"",Z27,Z28),Z28)*$Z$224+IF(AA27&gt;=0,IF(AA27&lt;&gt;"",AA27,AA28),AA28)*$AA$224+IF(AB27&gt;=0,IF(AB27&lt;&gt;"",AB27,AB28),AB28)*$AB$224+IF(AC27&gt;=0,IF(AC27&lt;&gt;"",AC27,AC28),AC28)*$AC$224+IF(AD27&gt;=0,IF(AD27&lt;&gt;"",AD27,AD28),AD28)*$AD$224+IF(AE27&gt;=0,IF(AE27&lt;&gt;"",AE27,AE28),AE28)*$AE$224+IF(AF27&gt;=0,IF(AF27&lt;&gt;"",AF27,AF28),AF28)*$AF$224+IF(AG27&gt;=0,IF(AG27&lt;&gt;"",AG27,AG28),AG28)*$AG$224)," ")</f>
        <v xml:space="preserve"> </v>
      </c>
      <c r="AO27" s="845">
        <f>IF(F39,1,0)</f>
        <v>0</v>
      </c>
      <c r="AP27" s="845">
        <f>IF(AO27=1,IF(W39&gt;0,W39,W40),W40)</f>
        <v>0</v>
      </c>
      <c r="AQ27" s="845">
        <f>IF(AO27=1,IF(AI39&gt;0,AI39,AI40),AI40)</f>
        <v>0</v>
      </c>
      <c r="AR27" s="850"/>
    </row>
    <row r="28" spans="1:56" ht="12" customHeight="1">
      <c r="A28" s="1609"/>
      <c r="B28" s="1615"/>
      <c r="C28" s="1633"/>
      <c r="D28" s="1628"/>
      <c r="E28" s="1629"/>
      <c r="F28" s="1641"/>
      <c r="G28" s="1639"/>
      <c r="H28" s="1640"/>
      <c r="I28" s="1613"/>
      <c r="J28" s="1616"/>
      <c r="K28" s="1614"/>
      <c r="L28" s="607"/>
      <c r="M28" s="607"/>
      <c r="N28" s="607"/>
      <c r="O28" s="607"/>
      <c r="P28" s="607"/>
      <c r="Q28" s="607"/>
      <c r="R28" s="607"/>
      <c r="S28" s="607"/>
      <c r="T28" s="607"/>
      <c r="U28" s="607"/>
      <c r="V28" s="608" t="str">
        <f>IF(SUM(L28:U28)=0,"0",SUM(L28:U28))</f>
        <v>0</v>
      </c>
      <c r="W28" s="609">
        <f t="shared" ref="W28" si="29">IF((L28*$L$224+M28*$M$224+N28*$N$224+O28*$O$224+P28*$P$224+Q28*$Q$224+R28*$R$224+S28*$S$224+T28*$T$224+U28*$U$224)&lt;&gt;0,(L28*$L$224+M28*$M$224+N28*$N$224+O28*$O$224+P28*$P$224+Q28*$Q$224+R28*$R$224+S28*$S$224+T28*$T$224+U28*$U$224),0)</f>
        <v>0</v>
      </c>
      <c r="X28" s="610"/>
      <c r="Y28" s="607"/>
      <c r="Z28" s="607"/>
      <c r="AA28" s="607"/>
      <c r="AB28" s="607"/>
      <c r="AC28" s="607"/>
      <c r="AD28" s="607"/>
      <c r="AE28" s="607"/>
      <c r="AF28" s="607"/>
      <c r="AG28" s="607"/>
      <c r="AH28" s="611" t="str">
        <f t="shared" ref="AH28" si="30">IF(SUM(X28:AG28)=0,"0",SUM(X28:AG28))</f>
        <v>0</v>
      </c>
      <c r="AI28" s="612">
        <f t="shared" ref="AI28" si="31">IF((X28*$X$224+Y28*$Y$224+Z28*$Z$224+AA28*$AA$224+AB28*$AB$224+AC28*$AC$224+AD28*$AD$224+AE28*$AE$224+AF28*$AF$224+AG28*$AG$224)&lt;&gt;0,X28*$X$224+Y28*$Y$224+Z28*$Z$224+AA28*$AA$224+AB28*$AB$224+AC28*$AC$224+AD28*$AD$224+AE28*$AE$224+AF28*$AF$224+AG28*$AG$224,0)</f>
        <v>0</v>
      </c>
      <c r="AJ28" s="903">
        <f>SUMIF($L$12:$U$12,TRUE,L28:U28)</f>
        <v>0</v>
      </c>
      <c r="AK28" s="903">
        <f>SUMIF($X$12:$AG$12,TRUE,X28:AG28)</f>
        <v>0</v>
      </c>
      <c r="AL28" s="845">
        <f>IF(F27,W27,W28)</f>
        <v>0</v>
      </c>
      <c r="AM28" s="845">
        <f>IF(F27,AI27,AI28)</f>
        <v>0</v>
      </c>
      <c r="AO28" s="845">
        <f>IF(F41,1,0)</f>
        <v>0</v>
      </c>
      <c r="AP28" s="845">
        <f>IF(AO28=1,IF(W41&gt;0,W41,W42),W42)</f>
        <v>0</v>
      </c>
      <c r="AQ28" s="845">
        <f>IF(AO28=1,IF(AI41&gt;0,AI41,AI42),AI42)</f>
        <v>0</v>
      </c>
      <c r="AR28" s="849">
        <f>V28-IF(AO21=0,W28,W27)</f>
        <v>0</v>
      </c>
      <c r="AS28" s="849">
        <f>AH28-IF(AO21=0,AI28,AI27)</f>
        <v>0</v>
      </c>
      <c r="AT28" s="845">
        <f>IF(ISERROR(AR28+AS28),0,AR28+AS28)</f>
        <v>0</v>
      </c>
    </row>
    <row r="29" spans="1:56" ht="12" customHeight="1">
      <c r="A29" s="1610" t="str">
        <f>IF(TRIM(入力1!A32)&lt;&gt;"",入力1!A32,"")</f>
        <v/>
      </c>
      <c r="B29" s="1617" t="str">
        <f>IF(TRIM(入力1!B32)&lt;&gt;"",入力1!B32,"")</f>
        <v/>
      </c>
      <c r="C29" s="1634">
        <f>入力1!C32</f>
        <v>8</v>
      </c>
      <c r="D29" s="1626" t="str">
        <f>IF(TRIM(入力1!D32)&lt;&gt;"",入力1!D32,"")</f>
        <v/>
      </c>
      <c r="E29" s="1627"/>
      <c r="F29" s="1638" t="b">
        <v>0</v>
      </c>
      <c r="G29" s="1639"/>
      <c r="H29" s="1640"/>
      <c r="I29" s="1609" t="str">
        <f>IF(TRIM(入力1!A32)&lt;&gt;"",入力1!A32,"")</f>
        <v/>
      </c>
      <c r="J29" s="1615" t="str">
        <f>IF(TRIM(入力1!B32)&lt;&gt;"",入力1!B32,"")</f>
        <v/>
      </c>
      <c r="K29" s="1611">
        <f>C29</f>
        <v>8</v>
      </c>
      <c r="L29" s="627"/>
      <c r="M29" s="627"/>
      <c r="N29" s="627"/>
      <c r="O29" s="627"/>
      <c r="P29" s="627"/>
      <c r="Q29" s="627"/>
      <c r="R29" s="627"/>
      <c r="S29" s="627"/>
      <c r="T29" s="627"/>
      <c r="U29" s="627"/>
      <c r="V29" s="628" t="str">
        <f>IF(AO22=1,(IF(L29&gt;=0,IF(L29&lt;&gt;"",L29,L30),L30)+IF(M29&gt;=0,IF(M29&lt;&gt;"",M29,M30),M30)+IF(N29&gt;=0,IF(N29&lt;&gt;"",N29,N30),N30)+IF(O29&gt;=0,IF(O29&lt;&gt;"",O29,O30),O30)+IF(P29&gt;=0,IF(P29&lt;&gt;"",P29,P30),P30)+IF(Q29&gt;=0,IF(Q29&lt;&gt;"",Q29,Q30),Q30)+IF(R29&gt;=0,IF(R29&lt;&gt;"",R29,R30),R30)+IF(S29&gt;=0,IF(S29&lt;&gt;"",S29,S30),S30)+IF(T29&gt;=0,IF(T29&lt;&gt;"",T29,T30),T30)+IF(U29&gt;=0,IF(U29&lt;&gt;"",U29,U30),U30)),"")</f>
        <v/>
      </c>
      <c r="W29" s="629" t="str">
        <f t="shared" ref="W29" si="32">IF(F29,(IF(L29&gt;=0,IF(L29&lt;&gt;"",L29,L30),L30)*$L$224+IF(M29&gt;=0,IF(M29&lt;&gt;"",M29,M30),M30)*$M$224+IF(N29&gt;=0,IF(N29&lt;&gt;"",N29,N30),N30)*$N$224+IF(O29&gt;=0,IF(O29&lt;&gt;"",O29,O30),O30)*$O$224+IF(P29&gt;=0,IF(P29&lt;&gt;"",P29,P30),P30)*$P$224+IF(Q29&gt;=0,IF(Q29&lt;&gt;"",Q29,Q30),Q30)*$Q$224+IF(R29&gt;=0,IF(R29&lt;&gt;"",R29,R30),R30)*$R$224+IF(S29&gt;=0,IF(S29&lt;&gt;"",S29,S30),S30)*$S$224+IF(T29&gt;=0,IF(T29&lt;&gt;"",T29,T30),T30)*$T$224+IF(U29&gt;=0,IF(U29&lt;&gt;"",U29,U30),U30)*$U$224)," ")</f>
        <v xml:space="preserve"> </v>
      </c>
      <c r="X29" s="630"/>
      <c r="Y29" s="627"/>
      <c r="Z29" s="627"/>
      <c r="AA29" s="627"/>
      <c r="AB29" s="627"/>
      <c r="AC29" s="627"/>
      <c r="AD29" s="627"/>
      <c r="AE29" s="627"/>
      <c r="AF29" s="627"/>
      <c r="AG29" s="627"/>
      <c r="AH29" s="628" t="str">
        <f>IF(AO22=1,(IF(X29&gt;=0,IF(X29&lt;&gt;"",X29,X30),X30)+IF(Y29&gt;=0,IF(Y29&lt;&gt;"",Y29,Y30),Y30)+IF(Z29&gt;=0,IF(Z29&lt;&gt;"",Z29,Z30),Z30)+IF(AA29&gt;=0,IF(AA29&lt;&gt;"",AA29,AA30),AA30)+IF(AB29&gt;=0,IF(AB29&lt;&gt;"",AB29,AB30),AB30)+IF(AC29&gt;=0,IF(AC29&lt;&gt;"",AC29,AC30),AC30)+IF(AD29&gt;=0,IF(AD29&lt;&gt;"",AD29,AD30),AD30)+IF(AE29&gt;=0,IF(AE29&lt;&gt;"",AE29,AE30),AE30)+IF(AF29&gt;=0,IF(AF29&lt;&gt;"",AF29,AF30),AF30)+IF(AG29&gt;=0,IF(AG29&lt;&gt;"",AG29,AG30),AG30)),"")</f>
        <v/>
      </c>
      <c r="AI29" s="629" t="str">
        <f t="shared" ref="AI29" si="33">IF(F29,(IF(X29&gt;=0,IF(X29&lt;&gt;"",X29,X30),X30)*$X$224+IF(Y29&gt;=0,IF(Y29&lt;&gt;"",Y29,Y30),Y30)*$Y$224+IF(Z29&gt;=0,IF(Z29&lt;&gt;"",Z29,Z30),Z30)*$Z$224+IF(AA29&gt;=0,IF(AA29&lt;&gt;"",AA29,AA30),AA30)*$AA$224+IF(AB29&gt;=0,IF(AB29&lt;&gt;"",AB29,AB30),AB30)*$AB$224+IF(AC29&gt;=0,IF(AC29&lt;&gt;"",AC29,AC30),AC30)*$AC$224+IF(AD29&gt;=0,IF(AD29&lt;&gt;"",AD29,AD30),AD30)*$AD$224+IF(AE29&gt;=0,IF(AE29&lt;&gt;"",AE29,AE30),AE30)*$AE$224+IF(AF29&gt;=0,IF(AF29&lt;&gt;"",AF29,AF30),AF30)*$AF$224+IF(AG29&gt;=0,IF(AG29&lt;&gt;"",AG29,AG30),AG30)*$AG$224)," ")</f>
        <v xml:space="preserve"> </v>
      </c>
      <c r="AO29" s="845">
        <f>IF(F43,1,0)</f>
        <v>0</v>
      </c>
      <c r="AP29" s="845">
        <f>IF(AO29=1,IF(W43&gt;0,W43,W44),W44)</f>
        <v>0</v>
      </c>
      <c r="AQ29" s="845">
        <f>IF(AO29=1,IF(AI43&gt;0,AI43,AI44),AI44)</f>
        <v>0</v>
      </c>
      <c r="AR29" s="850"/>
    </row>
    <row r="30" spans="1:56" ht="12" customHeight="1">
      <c r="A30" s="1609"/>
      <c r="B30" s="1615"/>
      <c r="C30" s="1633"/>
      <c r="D30" s="1628"/>
      <c r="E30" s="1629"/>
      <c r="F30" s="1641"/>
      <c r="G30" s="1639"/>
      <c r="H30" s="1640"/>
      <c r="I30" s="1613"/>
      <c r="J30" s="1616"/>
      <c r="K30" s="1614"/>
      <c r="L30" s="607"/>
      <c r="M30" s="607"/>
      <c r="N30" s="607"/>
      <c r="O30" s="607"/>
      <c r="P30" s="607"/>
      <c r="Q30" s="607"/>
      <c r="R30" s="607"/>
      <c r="S30" s="607"/>
      <c r="T30" s="607"/>
      <c r="U30" s="607"/>
      <c r="V30" s="611" t="str">
        <f>IF(SUM(L30:U30)=0,"0",SUM(L30:U30))</f>
        <v>0</v>
      </c>
      <c r="W30" s="612">
        <f t="shared" ref="W30" si="34">IF((L30*$L$224+M30*$M$224+N30*$N$224+O30*$O$224+P30*$P$224+Q30*$Q$224+R30*$R$224+S30*$S$224+T30*$T$224+U30*$U$224)&lt;&gt;0,(L30*$L$224+M30*$M$224+N30*$N$224+O30*$O$224+P30*$P$224+Q30*$Q$224+R30*$R$224+S30*$S$224+T30*$T$224+U30*$U$224),0)</f>
        <v>0</v>
      </c>
      <c r="X30" s="610"/>
      <c r="Y30" s="607"/>
      <c r="Z30" s="607"/>
      <c r="AA30" s="607"/>
      <c r="AB30" s="607"/>
      <c r="AC30" s="607"/>
      <c r="AD30" s="607"/>
      <c r="AE30" s="607"/>
      <c r="AF30" s="607"/>
      <c r="AG30" s="607"/>
      <c r="AH30" s="611" t="str">
        <f t="shared" ref="AH30" si="35">IF(SUM(X30:AG30)=0,"0",SUM(X30:AG30))</f>
        <v>0</v>
      </c>
      <c r="AI30" s="612">
        <f t="shared" ref="AI30" si="36">IF((X30*$X$224+Y30*$Y$224+Z30*$Z$224+AA30*$AA$224+AB30*$AB$224+AC30*$AC$224+AD30*$AD$224+AE30*$AE$224+AF30*$AF$224+AG30*$AG$224)&lt;&gt;0,X30*$X$224+Y30*$Y$224+Z30*$Z$224+AA30*$AA$224+AB30*$AB$224+AC30*$AC$224+AD30*$AD$224+AE30*$AE$224+AF30*$AF$224+AG30*$AG$224,0)</f>
        <v>0</v>
      </c>
      <c r="AJ30" s="903">
        <f>SUMIF($L$12:$U$12,TRUE,L30:U30)</f>
        <v>0</v>
      </c>
      <c r="AK30" s="903">
        <f>SUMIF($X$12:$AG$12,TRUE,X30:AG30)</f>
        <v>0</v>
      </c>
      <c r="AL30" s="845">
        <f>IF(F29,W29,W30)</f>
        <v>0</v>
      </c>
      <c r="AM30" s="845">
        <f>IF(F29,AI29,AI30)</f>
        <v>0</v>
      </c>
      <c r="AO30" s="845">
        <f>IF(F45,1,0)</f>
        <v>0</v>
      </c>
      <c r="AP30" s="845">
        <f>IF(AO30=1,IF(W45&gt;0,W45,W46),W46)</f>
        <v>0</v>
      </c>
      <c r="AQ30" s="845">
        <f>IF(AO30=1,IF(AI45&gt;0,AI45,AI46),AI46)</f>
        <v>0</v>
      </c>
      <c r="AR30" s="849">
        <f>V30-IF(AO22=0,W30,W29)</f>
        <v>0</v>
      </c>
      <c r="AS30" s="849">
        <f>AH30-IF(AO22=0,AI30,AI29)</f>
        <v>0</v>
      </c>
      <c r="AT30" s="845">
        <f>IF(ISERROR(AR30+AS30),0,AR30+AS30)</f>
        <v>0</v>
      </c>
    </row>
    <row r="31" spans="1:56" ht="12" customHeight="1">
      <c r="A31" s="1610" t="str">
        <f>IF(TRIM(入力1!A34)&lt;&gt;"",入力1!A34,"")</f>
        <v/>
      </c>
      <c r="B31" s="1617" t="str">
        <f>IF(TRIM(入力1!B34)&lt;&gt;"",入力1!B34,"")</f>
        <v/>
      </c>
      <c r="C31" s="1634">
        <f>入力1!C34</f>
        <v>9</v>
      </c>
      <c r="D31" s="1626" t="str">
        <f>IF(TRIM(入力1!D34)&lt;&gt;"",入力1!D34,"")</f>
        <v/>
      </c>
      <c r="E31" s="1627"/>
      <c r="F31" s="1638" t="b">
        <v>0</v>
      </c>
      <c r="G31" s="1639"/>
      <c r="H31" s="1640"/>
      <c r="I31" s="1609" t="str">
        <f>IF(TRIM(入力1!A34)&lt;&gt;"",入力1!A34,"")</f>
        <v/>
      </c>
      <c r="J31" s="1615" t="str">
        <f>IF(TRIM(入力1!B34)&lt;&gt;"",入力1!B34,"")</f>
        <v/>
      </c>
      <c r="K31" s="1611">
        <f>C31</f>
        <v>9</v>
      </c>
      <c r="L31" s="627"/>
      <c r="M31" s="627"/>
      <c r="N31" s="627"/>
      <c r="O31" s="627"/>
      <c r="P31" s="627"/>
      <c r="Q31" s="627"/>
      <c r="R31" s="627"/>
      <c r="S31" s="627"/>
      <c r="T31" s="627"/>
      <c r="U31" s="627"/>
      <c r="V31" s="628" t="str">
        <f>IF(AO23=1,(IF(L31&gt;=0,IF(L31&lt;&gt;"",L31,L32),L32)+IF(M31&gt;=0,IF(M31&lt;&gt;"",M31,M32),M32)+IF(N31&gt;=0,IF(N31&lt;&gt;"",N31,N32),N32)+IF(O31&gt;=0,IF(O31&lt;&gt;"",O31,O32),O32)+IF(P31&gt;=0,IF(P31&lt;&gt;"",P31,P32),P32)+IF(Q31&gt;=0,IF(Q31&lt;&gt;"",Q31,Q32),Q32)+IF(R31&gt;=0,IF(R31&lt;&gt;"",R31,R32),R32)+IF(S31&gt;=0,IF(S31&lt;&gt;"",S31,S32),S32)+IF(T31&gt;=0,IF(T31&lt;&gt;"",T31,T32),T32)+IF(U31&gt;=0,IF(U31&lt;&gt;"",U31,U32),U32)),"")</f>
        <v/>
      </c>
      <c r="W31" s="629" t="str">
        <f t="shared" ref="W31" si="37">IF(F31,(IF(L31&gt;=0,IF(L31&lt;&gt;"",L31,L32),L32)*$L$224+IF(M31&gt;=0,IF(M31&lt;&gt;"",M31,M32),M32)*$M$224+IF(N31&gt;=0,IF(N31&lt;&gt;"",N31,N32),N32)*$N$224+IF(O31&gt;=0,IF(O31&lt;&gt;"",O31,O32),O32)*$O$224+IF(P31&gt;=0,IF(P31&lt;&gt;"",P31,P32),P32)*$P$224+IF(Q31&gt;=0,IF(Q31&lt;&gt;"",Q31,Q32),Q32)*$Q$224+IF(R31&gt;=0,IF(R31&lt;&gt;"",R31,R32),R32)*$R$224+IF(S31&gt;=0,IF(S31&lt;&gt;"",S31,S32),S32)*$S$224+IF(T31&gt;=0,IF(T31&lt;&gt;"",T31,T32),T32)*$T$224+IF(U31&gt;=0,IF(U31&lt;&gt;"",U31,U32),U32)*$U$224)," ")</f>
        <v xml:space="preserve"> </v>
      </c>
      <c r="X31" s="630"/>
      <c r="Y31" s="627"/>
      <c r="Z31" s="627"/>
      <c r="AA31" s="627"/>
      <c r="AB31" s="627"/>
      <c r="AC31" s="627"/>
      <c r="AD31" s="627"/>
      <c r="AE31" s="627"/>
      <c r="AF31" s="627"/>
      <c r="AG31" s="627"/>
      <c r="AH31" s="628" t="str">
        <f>IF(AO23=1,(IF(X31&gt;=0,IF(X31&lt;&gt;"",X31,X32),X32)+IF(Y31&gt;=0,IF(Y31&lt;&gt;"",Y31,Y32),Y32)+IF(Z31&gt;=0,IF(Z31&lt;&gt;"",Z31,Z32),Z32)+IF(AA31&gt;=0,IF(AA31&lt;&gt;"",AA31,AA32),AA32)+IF(AB31&gt;=0,IF(AB31&lt;&gt;"",AB31,AB32),AB32)+IF(AC31&gt;=0,IF(AC31&lt;&gt;"",AC31,AC32),AC32)+IF(AD31&gt;=0,IF(AD31&lt;&gt;"",AD31,AD32),AD32)+IF(AE31&gt;=0,IF(AE31&lt;&gt;"",AE31,AE32),AE32)+IF(AF31&gt;=0,IF(AF31&lt;&gt;"",AF31,AF32),AF32)+IF(AG31&gt;=0,IF(AG31&lt;&gt;"",AG31,AG32),AG32)),"")</f>
        <v/>
      </c>
      <c r="AI31" s="629" t="str">
        <f t="shared" ref="AI31" si="38">IF(F31,(IF(X31&gt;=0,IF(X31&lt;&gt;"",X31,X32),X32)*$X$224+IF(Y31&gt;=0,IF(Y31&lt;&gt;"",Y31,Y32),Y32)*$Y$224+IF(Z31&gt;=0,IF(Z31&lt;&gt;"",Z31,Z32),Z32)*$Z$224+IF(AA31&gt;=0,IF(AA31&lt;&gt;"",AA31,AA32),AA32)*$AA$224+IF(AB31&gt;=0,IF(AB31&lt;&gt;"",AB31,AB32),AB32)*$AB$224+IF(AC31&gt;=0,IF(AC31&lt;&gt;"",AC31,AC32),AC32)*$AC$224+IF(AD31&gt;=0,IF(AD31&lt;&gt;"",AD31,AD32),AD32)*$AD$224+IF(AE31&gt;=0,IF(AE31&lt;&gt;"",AE31,AE32),AE32)*$AE$224+IF(AF31&gt;=0,IF(AF31&lt;&gt;"",AF31,AF32),AF32)*$AF$224+IF(AG31&gt;=0,IF(AG31&lt;&gt;"",AG31,AG32),AG32)*$AG$224)," ")</f>
        <v xml:space="preserve"> </v>
      </c>
      <c r="AO31" s="845">
        <f>IF(F47,1,0)</f>
        <v>0</v>
      </c>
      <c r="AP31" s="845">
        <f>IF(AO31=1,IF(W47&gt;0,W47,W48),W48)</f>
        <v>0</v>
      </c>
      <c r="AQ31" s="845">
        <f>IF(AO31=1,IF(AI47&gt;0,AI47,AI48),AI48)</f>
        <v>0</v>
      </c>
      <c r="AR31" s="850"/>
    </row>
    <row r="32" spans="1:56" ht="12" customHeight="1">
      <c r="A32" s="1609"/>
      <c r="B32" s="1615"/>
      <c r="C32" s="1633"/>
      <c r="D32" s="1628"/>
      <c r="E32" s="1629"/>
      <c r="F32" s="1641"/>
      <c r="G32" s="1639"/>
      <c r="H32" s="1640"/>
      <c r="I32" s="1613"/>
      <c r="J32" s="1616"/>
      <c r="K32" s="1614"/>
      <c r="L32" s="607"/>
      <c r="M32" s="607"/>
      <c r="N32" s="607"/>
      <c r="O32" s="607"/>
      <c r="P32" s="607"/>
      <c r="Q32" s="607"/>
      <c r="R32" s="607"/>
      <c r="S32" s="607"/>
      <c r="T32" s="607"/>
      <c r="U32" s="607"/>
      <c r="V32" s="608" t="str">
        <f>IF(SUM(L32:U32)=0,"0",SUM(L32:U32))</f>
        <v>0</v>
      </c>
      <c r="W32" s="609">
        <f t="shared" ref="W32" si="39">IF((L32*$L$224+M32*$M$224+N32*$N$224+O32*$O$224+P32*$P$224+Q32*$Q$224+R32*$R$224+S32*$S$224+T32*$T$224+U32*$U$224)&lt;&gt;0,(L32*$L$224+M32*$M$224+N32*$N$224+O32*$O$224+P32*$P$224+Q32*$Q$224+R32*$R$224+S32*$S$224+T32*$T$224+U32*$U$224),0)</f>
        <v>0</v>
      </c>
      <c r="X32" s="610"/>
      <c r="Y32" s="607"/>
      <c r="Z32" s="607"/>
      <c r="AA32" s="607"/>
      <c r="AB32" s="607"/>
      <c r="AC32" s="607"/>
      <c r="AD32" s="607"/>
      <c r="AE32" s="607"/>
      <c r="AF32" s="607"/>
      <c r="AG32" s="607"/>
      <c r="AH32" s="611" t="str">
        <f t="shared" ref="AH32" si="40">IF(SUM(X32:AG32)=0,"0",SUM(X32:AG32))</f>
        <v>0</v>
      </c>
      <c r="AI32" s="612">
        <f t="shared" ref="AI32" si="41">IF((X32*$X$224+Y32*$Y$224+Z32*$Z$224+AA32*$AA$224+AB32*$AB$224+AC32*$AC$224+AD32*$AD$224+AE32*$AE$224+AF32*$AF$224+AG32*$AG$224)&lt;&gt;0,X32*$X$224+Y32*$Y$224+Z32*$Z$224+AA32*$AA$224+AB32*$AB$224+AC32*$AC$224+AD32*$AD$224+AE32*$AE$224+AF32*$AF$224+AG32*$AG$224,0)</f>
        <v>0</v>
      </c>
      <c r="AJ32" s="903">
        <f>SUMIF($L$12:$U$12,TRUE,L32:U32)</f>
        <v>0</v>
      </c>
      <c r="AK32" s="903">
        <f>SUMIF($X$12:$AG$12,TRUE,X32:AG32)</f>
        <v>0</v>
      </c>
      <c r="AL32" s="845">
        <f>IF(F31,W31,W32)</f>
        <v>0</v>
      </c>
      <c r="AM32" s="845">
        <f>IF(F31,AI31,AI32)</f>
        <v>0</v>
      </c>
      <c r="AO32" s="845">
        <f>IF(F49,1,0)</f>
        <v>0</v>
      </c>
      <c r="AP32" s="845">
        <f>IF(AO32=1,IF(W49&gt;0,W49,W50),W50)</f>
        <v>0</v>
      </c>
      <c r="AQ32" s="845">
        <f>IF(AO32=1,IF(AI49&gt;0,AI49,AI50),AI50)</f>
        <v>0</v>
      </c>
      <c r="AR32" s="849">
        <f>V32-IF(AO23=0,W32,W31)</f>
        <v>0</v>
      </c>
      <c r="AS32" s="849">
        <f>AH32-IF(AO23=0,AI32,AI31)</f>
        <v>0</v>
      </c>
      <c r="AT32" s="845">
        <f>IF(ISERROR(AR32+AS32),0,AR32+AS32)</f>
        <v>0</v>
      </c>
    </row>
    <row r="33" spans="1:46" ht="12" customHeight="1">
      <c r="A33" s="1610" t="str">
        <f>IF(TRIM(入力1!A36)&lt;&gt;"",入力1!A36,"")</f>
        <v/>
      </c>
      <c r="B33" s="1617">
        <f>IF(TRIM(入力1!B36)&lt;&gt;"",入力1!B36,"")</f>
        <v>1</v>
      </c>
      <c r="C33" s="1634">
        <f>入力1!C36</f>
        <v>0</v>
      </c>
      <c r="D33" s="1626" t="str">
        <f>IF(TRIM(入力1!D36)&lt;&gt;"",入力1!D36,"")</f>
        <v/>
      </c>
      <c r="E33" s="1627"/>
      <c r="F33" s="1638" t="b">
        <v>0</v>
      </c>
      <c r="G33" s="1639"/>
      <c r="H33" s="1640"/>
      <c r="I33" s="1609" t="str">
        <f>IF(TRIM(入力1!A36)&lt;&gt;"",入力1!A36,"")</f>
        <v/>
      </c>
      <c r="J33" s="1615">
        <f>IF(TRIM(入力1!B36)&lt;&gt;"",入力1!B36,"")</f>
        <v>1</v>
      </c>
      <c r="K33" s="1611">
        <f>C33</f>
        <v>0</v>
      </c>
      <c r="L33" s="627"/>
      <c r="M33" s="627"/>
      <c r="N33" s="627"/>
      <c r="O33" s="627"/>
      <c r="P33" s="627"/>
      <c r="Q33" s="627"/>
      <c r="R33" s="627"/>
      <c r="S33" s="627"/>
      <c r="T33" s="627"/>
      <c r="U33" s="627"/>
      <c r="V33" s="628" t="str">
        <f>IF(AO24=1,(IF(L33&gt;=0,IF(L33&lt;&gt;"",L33,L34),L34)+IF(M33&gt;=0,IF(M33&lt;&gt;"",M33,M34),M34)+IF(N33&gt;=0,IF(N33&lt;&gt;"",N33,N34),N34)+IF(O33&gt;=0,IF(O33&lt;&gt;"",O33,O34),O34)+IF(P33&gt;=0,IF(P33&lt;&gt;"",P33,P34),P34)+IF(Q33&gt;=0,IF(Q33&lt;&gt;"",Q33,Q34),Q34)+IF(R33&gt;=0,IF(R33&lt;&gt;"",R33,R34),R34)+IF(S33&gt;=0,IF(S33&lt;&gt;"",S33,S34),S34)+IF(T33&gt;=0,IF(T33&lt;&gt;"",T33,T34),T34)+IF(U33&gt;=0,IF(U33&lt;&gt;"",U33,U34),U34)),"")</f>
        <v/>
      </c>
      <c r="W33" s="629" t="str">
        <f t="shared" ref="W33" si="42">IF(F33,(IF(L33&gt;=0,IF(L33&lt;&gt;"",L33,L34),L34)*$L$224+IF(M33&gt;=0,IF(M33&lt;&gt;"",M33,M34),M34)*$M$224+IF(N33&gt;=0,IF(N33&lt;&gt;"",N33,N34),N34)*$N$224+IF(O33&gt;=0,IF(O33&lt;&gt;"",O33,O34),O34)*$O$224+IF(P33&gt;=0,IF(P33&lt;&gt;"",P33,P34),P34)*$P$224+IF(Q33&gt;=0,IF(Q33&lt;&gt;"",Q33,Q34),Q34)*$Q$224+IF(R33&gt;=0,IF(R33&lt;&gt;"",R33,R34),R34)*$R$224+IF(S33&gt;=0,IF(S33&lt;&gt;"",S33,S34),S34)*$S$224+IF(T33&gt;=0,IF(T33&lt;&gt;"",T33,T34),T34)*$T$224+IF(U33&gt;=0,IF(U33&lt;&gt;"",U33,U34),U34)*$U$224)," ")</f>
        <v xml:space="preserve"> </v>
      </c>
      <c r="X33" s="630"/>
      <c r="Y33" s="627"/>
      <c r="Z33" s="627"/>
      <c r="AA33" s="627"/>
      <c r="AB33" s="627"/>
      <c r="AC33" s="627"/>
      <c r="AD33" s="627"/>
      <c r="AE33" s="627"/>
      <c r="AF33" s="627"/>
      <c r="AG33" s="627"/>
      <c r="AH33" s="628" t="str">
        <f>IF(AO24=1,(IF(X33&gt;=0,IF(X33&lt;&gt;"",X33,X34),X34)+IF(Y33&gt;=0,IF(Y33&lt;&gt;"",Y33,Y34),Y34)+IF(Z33&gt;=0,IF(Z33&lt;&gt;"",Z33,Z34),Z34)+IF(AA33&gt;=0,IF(AA33&lt;&gt;"",AA33,AA34),AA34)+IF(AB33&gt;=0,IF(AB33&lt;&gt;"",AB33,AB34),AB34)+IF(AC33&gt;=0,IF(AC33&lt;&gt;"",AC33,AC34),AC34)+IF(AD33&gt;=0,IF(AD33&lt;&gt;"",AD33,AD34),AD34)+IF(AE33&gt;=0,IF(AE33&lt;&gt;"",AE33,AE34),AE34)+IF(AF33&gt;=0,IF(AF33&lt;&gt;"",AF33,AF34),AF34)+IF(AG33&gt;=0,IF(AG33&lt;&gt;"",AG33,AG34),AG34)),"")</f>
        <v/>
      </c>
      <c r="AI33" s="629" t="str">
        <f t="shared" ref="AI33" si="43">IF(F33,(IF(X33&gt;=0,IF(X33&lt;&gt;"",X33,X34),X34)*$X$224+IF(Y33&gt;=0,IF(Y33&lt;&gt;"",Y33,Y34),Y34)*$Y$224+IF(Z33&gt;=0,IF(Z33&lt;&gt;"",Z33,Z34),Z34)*$Z$224+IF(AA33&gt;=0,IF(AA33&lt;&gt;"",AA33,AA34),AA34)*$AA$224+IF(AB33&gt;=0,IF(AB33&lt;&gt;"",AB33,AB34),AB34)*$AB$224+IF(AC33&gt;=0,IF(AC33&lt;&gt;"",AC33,AC34),AC34)*$AC$224+IF(AD33&gt;=0,IF(AD33&lt;&gt;"",AD33,AD34),AD34)*$AD$224+IF(AE33&gt;=0,IF(AE33&lt;&gt;"",AE33,AE34),AE34)*$AE$224+IF(AF33&gt;=0,IF(AF33&lt;&gt;"",AF33,AF34),AF34)*$AF$224+IF(AG33&gt;=0,IF(AG33&lt;&gt;"",AG33,AG34),AG34)*$AG$224)," ")</f>
        <v xml:space="preserve"> </v>
      </c>
      <c r="AO33" s="845">
        <f>IF(F51,1,0)</f>
        <v>0</v>
      </c>
      <c r="AP33" s="845">
        <f>IF(AO33=1,IF(W51&gt;0,W51,W52),W52)</f>
        <v>0</v>
      </c>
      <c r="AQ33" s="845">
        <f>IF(AO33=1,IF(AI51&gt;0,AI51,AI52),AI52)</f>
        <v>0</v>
      </c>
      <c r="AR33" s="850"/>
    </row>
    <row r="34" spans="1:46" ht="12" customHeight="1">
      <c r="A34" s="1609"/>
      <c r="B34" s="1615"/>
      <c r="C34" s="1633"/>
      <c r="D34" s="1628"/>
      <c r="E34" s="1629"/>
      <c r="F34" s="1641"/>
      <c r="G34" s="1639"/>
      <c r="H34" s="1640"/>
      <c r="I34" s="1613"/>
      <c r="J34" s="1616"/>
      <c r="K34" s="1614"/>
      <c r="L34" s="607"/>
      <c r="M34" s="607"/>
      <c r="N34" s="607"/>
      <c r="O34" s="607"/>
      <c r="P34" s="607"/>
      <c r="Q34" s="607"/>
      <c r="R34" s="607"/>
      <c r="S34" s="607"/>
      <c r="T34" s="607"/>
      <c r="U34" s="607"/>
      <c r="V34" s="611" t="str">
        <f>IF(SUM(L34:U34)=0,"0",SUM(L34:U34))</f>
        <v>0</v>
      </c>
      <c r="W34" s="612">
        <f t="shared" ref="W34" si="44">IF((L34*$L$224+M34*$M$224+N34*$N$224+O34*$O$224+P34*$P$224+Q34*$Q$224+R34*$R$224+S34*$S$224+T34*$T$224+U34*$U$224)&lt;&gt;0,(L34*$L$224+M34*$M$224+N34*$N$224+O34*$O$224+P34*$P$224+Q34*$Q$224+R34*$R$224+S34*$S$224+T34*$T$224+U34*$U$224),0)</f>
        <v>0</v>
      </c>
      <c r="X34" s="610"/>
      <c r="Y34" s="607"/>
      <c r="Z34" s="607"/>
      <c r="AA34" s="607"/>
      <c r="AB34" s="607"/>
      <c r="AC34" s="607"/>
      <c r="AD34" s="607"/>
      <c r="AE34" s="607"/>
      <c r="AF34" s="607"/>
      <c r="AG34" s="607"/>
      <c r="AH34" s="611" t="str">
        <f t="shared" ref="AH34" si="45">IF(SUM(X34:AG34)=0,"0",SUM(X34:AG34))</f>
        <v>0</v>
      </c>
      <c r="AI34" s="612">
        <f t="shared" ref="AI34" si="46">IF((X34*$X$224+Y34*$Y$224+Z34*$Z$224+AA34*$AA$224+AB34*$AB$224+AC34*$AC$224+AD34*$AD$224+AE34*$AE$224+AF34*$AF$224+AG34*$AG$224)&lt;&gt;0,X34*$X$224+Y34*$Y$224+Z34*$Z$224+AA34*$AA$224+AB34*$AB$224+AC34*$AC$224+AD34*$AD$224+AE34*$AE$224+AF34*$AF$224+AG34*$AG$224,0)</f>
        <v>0</v>
      </c>
      <c r="AJ34" s="903">
        <f>SUMIF($L$12:$U$12,TRUE,L34:U34)</f>
        <v>0</v>
      </c>
      <c r="AK34" s="903">
        <f>SUMIF($X$12:$AG$12,TRUE,X34:AG34)</f>
        <v>0</v>
      </c>
      <c r="AL34" s="845">
        <f>IF(F33,W33,W34)</f>
        <v>0</v>
      </c>
      <c r="AM34" s="845">
        <f>IF(F33,AI33,AI34)</f>
        <v>0</v>
      </c>
      <c r="AO34" s="845">
        <f>IF(F53,1,0)</f>
        <v>0</v>
      </c>
      <c r="AP34" s="845">
        <f>IF(AO34=1,IF(W53&gt;0,W53,W54),W54)</f>
        <v>0</v>
      </c>
      <c r="AQ34" s="845">
        <f>IF(AO34=1,IF(AI53&gt;0,AI53,AI54),AI54)</f>
        <v>0</v>
      </c>
      <c r="AR34" s="849">
        <f>V34-IF(AO24=0,W34,W33)</f>
        <v>0</v>
      </c>
      <c r="AS34" s="849">
        <f>AH34-IF(AO24=0,AI34,AI33)</f>
        <v>0</v>
      </c>
      <c r="AT34" s="845">
        <f>IF(ISERROR(AR34+AS34),0,AR34+AS34)</f>
        <v>0</v>
      </c>
    </row>
    <row r="35" spans="1:46" ht="12" customHeight="1">
      <c r="A35" s="1635" t="str">
        <f>IF(TRIM(入力1!A38)&lt;&gt;"",入力1!A38,"")</f>
        <v/>
      </c>
      <c r="B35" s="1654">
        <f>IF(TRIM(入力1!B38)&lt;&gt;"",入力1!B38,"")</f>
        <v>1</v>
      </c>
      <c r="C35" s="1632">
        <f>入力1!C38</f>
        <v>1</v>
      </c>
      <c r="D35" s="1630" t="str">
        <f>IF(TRIM(入力1!D38)&lt;&gt;"",入力1!D38,"")</f>
        <v/>
      </c>
      <c r="E35" s="1631"/>
      <c r="F35" s="1638" t="b">
        <v>0</v>
      </c>
      <c r="G35" s="1639"/>
      <c r="H35" s="1640"/>
      <c r="I35" s="1609" t="str">
        <f>IF(TRIM(入力1!A38)&lt;&gt;"",入力1!A38,"")</f>
        <v/>
      </c>
      <c r="J35" s="1615">
        <f>IF(TRIM(入力1!B38)&lt;&gt;"",入力1!B38,"")</f>
        <v>1</v>
      </c>
      <c r="K35" s="1612">
        <f>C35</f>
        <v>1</v>
      </c>
      <c r="L35" s="631"/>
      <c r="M35" s="632"/>
      <c r="N35" s="632"/>
      <c r="O35" s="632"/>
      <c r="P35" s="632"/>
      <c r="Q35" s="632"/>
      <c r="R35" s="632"/>
      <c r="S35" s="632"/>
      <c r="T35" s="632"/>
      <c r="U35" s="632"/>
      <c r="V35" s="628" t="str">
        <f>IF(AO25=1,(IF(L35&gt;=0,IF(L35&lt;&gt;"",L35,L36),L36)+IF(M35&gt;=0,IF(M35&lt;&gt;"",M35,M36),M36)+IF(N35&gt;=0,IF(N35&lt;&gt;"",N35,N36),N36)+IF(O35&gt;=0,IF(O35&lt;&gt;"",O35,O36),O36)+IF(P35&gt;=0,IF(P35&lt;&gt;"",P35,P36),P36)+IF(Q35&gt;=0,IF(Q35&lt;&gt;"",Q35,Q36),Q36)+IF(R35&gt;=0,IF(R35&lt;&gt;"",R35,R36),R36)+IF(S35&gt;=0,IF(S35&lt;&gt;"",S35,S36),S36)+IF(T35&gt;=0,IF(T35&lt;&gt;"",T35,T36),T36)+IF(U35&gt;=0,IF(U35&lt;&gt;"",U35,U36),U36)),"")</f>
        <v/>
      </c>
      <c r="W35" s="629" t="str">
        <f t="shared" ref="W35" si="47">IF(F35,(IF(L35&gt;=0,IF(L35&lt;&gt;"",L35,L36),L36)*$L$224+IF(M35&gt;=0,IF(M35&lt;&gt;"",M35,M36),M36)*$M$224+IF(N35&gt;=0,IF(N35&lt;&gt;"",N35,N36),N36)*$N$224+IF(O35&gt;=0,IF(O35&lt;&gt;"",O35,O36),O36)*$O$224+IF(P35&gt;=0,IF(P35&lt;&gt;"",P35,P36),P36)*$P$224+IF(Q35&gt;=0,IF(Q35&lt;&gt;"",Q35,Q36),Q36)*$Q$224+IF(R35&gt;=0,IF(R35&lt;&gt;"",R35,R36),R36)*$R$224+IF(S35&gt;=0,IF(S35&lt;&gt;"",S35,S36),S36)*$S$224+IF(T35&gt;=0,IF(T35&lt;&gt;"",T35,T36),T36)*$T$224+IF(U35&gt;=0,IF(U35&lt;&gt;"",U35,U36),U36)*$U$224)," ")</f>
        <v xml:space="preserve"> </v>
      </c>
      <c r="X35" s="633"/>
      <c r="Y35" s="632"/>
      <c r="Z35" s="632"/>
      <c r="AA35" s="632"/>
      <c r="AB35" s="632"/>
      <c r="AC35" s="632"/>
      <c r="AD35" s="632"/>
      <c r="AE35" s="632"/>
      <c r="AF35" s="632"/>
      <c r="AG35" s="632"/>
      <c r="AH35" s="628" t="str">
        <f>IF(AO25=1,(IF(X35&gt;=0,IF(X35&lt;&gt;"",X35,X36),X36)+IF(Y35&gt;=0,IF(Y35&lt;&gt;"",Y35,Y36),Y36)+IF(Z35&gt;=0,IF(Z35&lt;&gt;"",Z35,Z36),Z36)+IF(AA35&gt;=0,IF(AA35&lt;&gt;"",AA35,AA36),AA36)+IF(AB35&gt;=0,IF(AB35&lt;&gt;"",AB35,AB36),AB36)+IF(AC35&gt;=0,IF(AC35&lt;&gt;"",AC35,AC36),AC36)+IF(AD35&gt;=0,IF(AD35&lt;&gt;"",AD35,AD36),AD36)+IF(AE35&gt;=0,IF(AE35&lt;&gt;"",AE35,AE36),AE36)+IF(AF35&gt;=0,IF(AF35&lt;&gt;"",AF35,AF36),AF36)+IF(AG35&gt;=0,IF(AG35&lt;&gt;"",AG35,AG36),AG36)),"")</f>
        <v/>
      </c>
      <c r="AI35" s="629" t="str">
        <f t="shared" ref="AI35" si="48">IF(F35,(IF(X35&gt;=0,IF(X35&lt;&gt;"",X35,X36),X36)*$X$224+IF(Y35&gt;=0,IF(Y35&lt;&gt;"",Y35,Y36),Y36)*$Y$224+IF(Z35&gt;=0,IF(Z35&lt;&gt;"",Z35,Z36),Z36)*$Z$224+IF(AA35&gt;=0,IF(AA35&lt;&gt;"",AA35,AA36),AA36)*$AA$224+IF(AB35&gt;=0,IF(AB35&lt;&gt;"",AB35,AB36),AB36)*$AB$224+IF(AC35&gt;=0,IF(AC35&lt;&gt;"",AC35,AC36),AC36)*$AC$224+IF(AD35&gt;=0,IF(AD35&lt;&gt;"",AD35,AD36),AD36)*$AD$224+IF(AE35&gt;=0,IF(AE35&lt;&gt;"",AE35,AE36),AE36)*$AE$224+IF(AF35&gt;=0,IF(AF35&lt;&gt;"",AF35,AF36),AF36)*$AF$224+IF(AG35&gt;=0,IF(AG35&lt;&gt;"",AG35,AG36),AG36)*$AG$224)," ")</f>
        <v xml:space="preserve"> </v>
      </c>
      <c r="AO35" s="845">
        <f>IF(F55,1,0)</f>
        <v>0</v>
      </c>
      <c r="AP35" s="845">
        <f>IF(AO35=1,IF(W55&gt;0,W55,W56),W56)</f>
        <v>0</v>
      </c>
      <c r="AQ35" s="845">
        <f>IF(AO35=1,IF(AI55&gt;0,AI55,AI56),AI56)</f>
        <v>0</v>
      </c>
      <c r="AR35" s="850"/>
    </row>
    <row r="36" spans="1:46" ht="12" customHeight="1">
      <c r="A36" s="1609"/>
      <c r="B36" s="1615"/>
      <c r="C36" s="1633"/>
      <c r="D36" s="1628"/>
      <c r="E36" s="1629"/>
      <c r="F36" s="1641"/>
      <c r="G36" s="1639"/>
      <c r="H36" s="1640"/>
      <c r="I36" s="1613"/>
      <c r="J36" s="1616"/>
      <c r="K36" s="1614"/>
      <c r="L36" s="607"/>
      <c r="M36" s="607"/>
      <c r="N36" s="607"/>
      <c r="O36" s="607"/>
      <c r="P36" s="607"/>
      <c r="Q36" s="607"/>
      <c r="R36" s="607"/>
      <c r="S36" s="607"/>
      <c r="T36" s="607"/>
      <c r="U36" s="607"/>
      <c r="V36" s="608" t="str">
        <f>IF(SUM(L36:U36)=0,"0",SUM(L36:U36))</f>
        <v>0</v>
      </c>
      <c r="W36" s="609">
        <f t="shared" ref="W36" si="49">IF((L36*$L$224+M36*$M$224+N36*$N$224+O36*$O$224+P36*$P$224+Q36*$Q$224+R36*$R$224+S36*$S$224+T36*$T$224+U36*$U$224)&lt;&gt;0,(L36*$L$224+M36*$M$224+N36*$N$224+O36*$O$224+P36*$P$224+Q36*$Q$224+R36*$R$224+S36*$S$224+T36*$T$224+U36*$U$224),0)</f>
        <v>0</v>
      </c>
      <c r="X36" s="610"/>
      <c r="Y36" s="607"/>
      <c r="Z36" s="607"/>
      <c r="AA36" s="607"/>
      <c r="AB36" s="607"/>
      <c r="AC36" s="607"/>
      <c r="AD36" s="607"/>
      <c r="AE36" s="607"/>
      <c r="AF36" s="607"/>
      <c r="AG36" s="607"/>
      <c r="AH36" s="611" t="str">
        <f t="shared" ref="AH36" si="50">IF(SUM(X36:AG36)=0,"0",SUM(X36:AG36))</f>
        <v>0</v>
      </c>
      <c r="AI36" s="612">
        <f t="shared" ref="AI36" si="51">IF((X36*$X$224+Y36*$Y$224+Z36*$Z$224+AA36*$AA$224+AB36*$AB$224+AC36*$AC$224+AD36*$AD$224+AE36*$AE$224+AF36*$AF$224+AG36*$AG$224)&lt;&gt;0,X36*$X$224+Y36*$Y$224+Z36*$Z$224+AA36*$AA$224+AB36*$AB$224+AC36*$AC$224+AD36*$AD$224+AE36*$AE$224+AF36*$AF$224+AG36*$AG$224,0)</f>
        <v>0</v>
      </c>
      <c r="AJ36" s="903">
        <f>SUMIF($L$12:$U$12,TRUE,L36:U36)</f>
        <v>0</v>
      </c>
      <c r="AK36" s="903">
        <f>SUMIF($X$12:$AG$12,TRUE,X36:AG36)</f>
        <v>0</v>
      </c>
      <c r="AL36" s="845">
        <f>IF(F35,W35,W36)</f>
        <v>0</v>
      </c>
      <c r="AM36" s="845">
        <f>IF(F35,AI35,AI36)</f>
        <v>0</v>
      </c>
      <c r="AO36" s="845">
        <f>IF(F57,1,0)</f>
        <v>0</v>
      </c>
      <c r="AP36" s="845">
        <f>IF(AO36=1,IF(W57&gt;0,W57,W58),W58)</f>
        <v>0</v>
      </c>
      <c r="AQ36" s="845">
        <f>IF(AO36=1,IF(AI57&gt;0,AI57,AI58),AI58)</f>
        <v>0</v>
      </c>
      <c r="AR36" s="849">
        <f>V36-IF(AO25=0,W36,W35)</f>
        <v>0</v>
      </c>
      <c r="AS36" s="849">
        <f>AH36-IF(AO25=0,AI36,AI35)</f>
        <v>0</v>
      </c>
      <c r="AT36" s="845">
        <f>IF(ISERROR(AR36+AS36),0,AR36+AS36)</f>
        <v>0</v>
      </c>
    </row>
    <row r="37" spans="1:46" ht="12" customHeight="1">
      <c r="A37" s="1610" t="str">
        <f>IF(TRIM(入力1!A40)&lt;&gt;"",入力1!A40,"")</f>
        <v/>
      </c>
      <c r="B37" s="1617">
        <f>IF(TRIM(入力1!B40)&lt;&gt;"",入力1!B40,"")</f>
        <v>1</v>
      </c>
      <c r="C37" s="1634">
        <f>入力1!C40</f>
        <v>2</v>
      </c>
      <c r="D37" s="1626" t="str">
        <f>IF(TRIM(入力1!D40)&lt;&gt;"",入力1!D40,"")</f>
        <v/>
      </c>
      <c r="E37" s="1627"/>
      <c r="F37" s="1638" t="b">
        <v>0</v>
      </c>
      <c r="G37" s="1639"/>
      <c r="H37" s="1640"/>
      <c r="I37" s="1609" t="str">
        <f>IF(TRIM(入力1!A40)&lt;&gt;"",入力1!A40,"")</f>
        <v/>
      </c>
      <c r="J37" s="1615">
        <f>IF(TRIM(入力1!B40)&lt;&gt;"",入力1!B40,"")</f>
        <v>1</v>
      </c>
      <c r="K37" s="1611">
        <f>C37</f>
        <v>2</v>
      </c>
      <c r="L37" s="627"/>
      <c r="M37" s="627"/>
      <c r="N37" s="627"/>
      <c r="O37" s="627"/>
      <c r="P37" s="627"/>
      <c r="Q37" s="627"/>
      <c r="R37" s="627"/>
      <c r="S37" s="627"/>
      <c r="T37" s="627"/>
      <c r="U37" s="627"/>
      <c r="V37" s="628" t="str">
        <f>IF(AO26=1,(IF(L37&gt;=0,IF(L37&lt;&gt;"",L37,L38),L38)+IF(M37&gt;=0,IF(M37&lt;&gt;"",M37,M38),M38)+IF(N37&gt;=0,IF(N37&lt;&gt;"",N37,N38),N38)+IF(O37&gt;=0,IF(O37&lt;&gt;"",O37,O38),O38)+IF(P37&gt;=0,IF(P37&lt;&gt;"",P37,P38),P38)+IF(Q37&gt;=0,IF(Q37&lt;&gt;"",Q37,Q38),Q38)+IF(R37&gt;=0,IF(R37&lt;&gt;"",R37,R38),R38)+IF(S37&gt;=0,IF(S37&lt;&gt;"",S37,S38),S38)+IF(T37&gt;=0,IF(T37&lt;&gt;"",T37,T38),T38)+IF(U37&gt;=0,IF(U37&lt;&gt;"",U37,U38),U38)),"")</f>
        <v/>
      </c>
      <c r="W37" s="629" t="str">
        <f t="shared" ref="W37" si="52">IF(F37,(IF(L37&gt;=0,IF(L37&lt;&gt;"",L37,L38),L38)*$L$224+IF(M37&gt;=0,IF(M37&lt;&gt;"",M37,M38),M38)*$M$224+IF(N37&gt;=0,IF(N37&lt;&gt;"",N37,N38),N38)*$N$224+IF(O37&gt;=0,IF(O37&lt;&gt;"",O37,O38),O38)*$O$224+IF(P37&gt;=0,IF(P37&lt;&gt;"",P37,P38),P38)*$P$224+IF(Q37&gt;=0,IF(Q37&lt;&gt;"",Q37,Q38),Q38)*$Q$224+IF(R37&gt;=0,IF(R37&lt;&gt;"",R37,R38),R38)*$R$224+IF(S37&gt;=0,IF(S37&lt;&gt;"",S37,S38),S38)*$S$224+IF(T37&gt;=0,IF(T37&lt;&gt;"",T37,T38),T38)*$T$224+IF(U37&gt;=0,IF(U37&lt;&gt;"",U37,U38),U38)*$U$224)," ")</f>
        <v xml:space="preserve"> </v>
      </c>
      <c r="X37" s="630"/>
      <c r="Y37" s="627"/>
      <c r="Z37" s="627"/>
      <c r="AA37" s="627"/>
      <c r="AB37" s="627"/>
      <c r="AC37" s="627"/>
      <c r="AD37" s="627"/>
      <c r="AE37" s="627"/>
      <c r="AF37" s="627"/>
      <c r="AG37" s="627"/>
      <c r="AH37" s="628" t="str">
        <f>IF(AO26=1,(IF(X37&gt;=0,IF(X37&lt;&gt;"",X37,X38),X38)+IF(Y37&gt;=0,IF(Y37&lt;&gt;"",Y37,Y38),Y38)+IF(Z37&gt;=0,IF(Z37&lt;&gt;"",Z37,Z38),Z38)+IF(AA37&gt;=0,IF(AA37&lt;&gt;"",AA37,AA38),AA38)+IF(AB37&gt;=0,IF(AB37&lt;&gt;"",AB37,AB38),AB38)+IF(AC37&gt;=0,IF(AC37&lt;&gt;"",AC37,AC38),AC38)+IF(AD37&gt;=0,IF(AD37&lt;&gt;"",AD37,AD38),AD38)+IF(AE37&gt;=0,IF(AE37&lt;&gt;"",AE37,AE38),AE38)+IF(AF37&gt;=0,IF(AF37&lt;&gt;"",AF37,AF38),AF38)+IF(AG37&gt;=0,IF(AG37&lt;&gt;"",AG37,AG38),AG38)),"")</f>
        <v/>
      </c>
      <c r="AI37" s="629" t="str">
        <f t="shared" ref="AI37" si="53">IF(F37,(IF(X37&gt;=0,IF(X37&lt;&gt;"",X37,X38),X38)*$X$224+IF(Y37&gt;=0,IF(Y37&lt;&gt;"",Y37,Y38),Y38)*$Y$224+IF(Z37&gt;=0,IF(Z37&lt;&gt;"",Z37,Z38),Z38)*$Z$224+IF(AA37&gt;=0,IF(AA37&lt;&gt;"",AA37,AA38),AA38)*$AA$224+IF(AB37&gt;=0,IF(AB37&lt;&gt;"",AB37,AB38),AB38)*$AB$224+IF(AC37&gt;=0,IF(AC37&lt;&gt;"",AC37,AC38),AC38)*$AC$224+IF(AD37&gt;=0,IF(AD37&lt;&gt;"",AD37,AD38),AD38)*$AD$224+IF(AE37&gt;=0,IF(AE37&lt;&gt;"",AE37,AE38),AE38)*$AE$224+IF(AF37&gt;=0,IF(AF37&lt;&gt;"",AF37,AF38),AF38)*$AF$224+IF(AG37&gt;=0,IF(AG37&lt;&gt;"",AG37,AG38),AG38)*$AG$224)," ")</f>
        <v xml:space="preserve"> </v>
      </c>
      <c r="AO37" s="845">
        <f>IF(F59,1,0)</f>
        <v>0</v>
      </c>
      <c r="AP37" s="845">
        <f>IF(AO37=1,IF(W59&gt;0,W59,W60),W60)</f>
        <v>0</v>
      </c>
      <c r="AQ37" s="845">
        <f>IF(AO37=1,IF(AI59&gt;0,AI59,AI60),AI60)</f>
        <v>0</v>
      </c>
      <c r="AR37" s="850"/>
    </row>
    <row r="38" spans="1:46" ht="12" customHeight="1">
      <c r="A38" s="1609"/>
      <c r="B38" s="1615"/>
      <c r="C38" s="1633"/>
      <c r="D38" s="1628"/>
      <c r="E38" s="1629"/>
      <c r="F38" s="1641"/>
      <c r="G38" s="1639"/>
      <c r="H38" s="1640"/>
      <c r="I38" s="1613"/>
      <c r="J38" s="1616"/>
      <c r="K38" s="1614"/>
      <c r="L38" s="607"/>
      <c r="M38" s="607"/>
      <c r="N38" s="607"/>
      <c r="O38" s="607"/>
      <c r="P38" s="607"/>
      <c r="Q38" s="607"/>
      <c r="R38" s="607"/>
      <c r="S38" s="607"/>
      <c r="T38" s="607"/>
      <c r="U38" s="607"/>
      <c r="V38" s="611" t="str">
        <f>IF(SUM(L38:U38)=0,"0",SUM(L38:U38))</f>
        <v>0</v>
      </c>
      <c r="W38" s="612">
        <f t="shared" ref="W38" si="54">IF((L38*$L$224+M38*$M$224+N38*$N$224+O38*$O$224+P38*$P$224+Q38*$Q$224+R38*$R$224+S38*$S$224+T38*$T$224+U38*$U$224)&lt;&gt;0,(L38*$L$224+M38*$M$224+N38*$N$224+O38*$O$224+P38*$P$224+Q38*$Q$224+R38*$R$224+S38*$S$224+T38*$T$224+U38*$U$224),0)</f>
        <v>0</v>
      </c>
      <c r="X38" s="610"/>
      <c r="Y38" s="607"/>
      <c r="Z38" s="607"/>
      <c r="AA38" s="607"/>
      <c r="AB38" s="607"/>
      <c r="AC38" s="607"/>
      <c r="AD38" s="607"/>
      <c r="AE38" s="607"/>
      <c r="AF38" s="607"/>
      <c r="AG38" s="607"/>
      <c r="AH38" s="611" t="str">
        <f t="shared" ref="AH38" si="55">IF(SUM(X38:AG38)=0,"0",SUM(X38:AG38))</f>
        <v>0</v>
      </c>
      <c r="AI38" s="612">
        <f t="shared" ref="AI38" si="56">IF((X38*$X$224+Y38*$Y$224+Z38*$Z$224+AA38*$AA$224+AB38*$AB$224+AC38*$AC$224+AD38*$AD$224+AE38*$AE$224+AF38*$AF$224+AG38*$AG$224)&lt;&gt;0,X38*$X$224+Y38*$Y$224+Z38*$Z$224+AA38*$AA$224+AB38*$AB$224+AC38*$AC$224+AD38*$AD$224+AE38*$AE$224+AF38*$AF$224+AG38*$AG$224,0)</f>
        <v>0</v>
      </c>
      <c r="AJ38" s="903">
        <f>SUMIF($L$12:$U$12,TRUE,L38:U38)</f>
        <v>0</v>
      </c>
      <c r="AK38" s="903">
        <f>SUMIF($X$12:$AG$12,TRUE,X38:AG38)</f>
        <v>0</v>
      </c>
      <c r="AL38" s="845">
        <f>IF(F37,W37,W38)</f>
        <v>0</v>
      </c>
      <c r="AM38" s="845">
        <f>IF(F37,AI37,AI38)</f>
        <v>0</v>
      </c>
      <c r="AO38" s="845">
        <f>IF(F61,1,0)</f>
        <v>0</v>
      </c>
      <c r="AP38" s="845">
        <f>IF(AO38=1,IF(W61&gt;0,W61,W62),W62)</f>
        <v>0</v>
      </c>
      <c r="AQ38" s="845">
        <f>IF(AO38=1,IF(AI61&gt;0,AI61,AI62),AI62)</f>
        <v>0</v>
      </c>
      <c r="AR38" s="849">
        <f>V38-IF(AO26=0,W38,W37)</f>
        <v>0</v>
      </c>
      <c r="AS38" s="849">
        <f>AH38-IF(AO26=0,AI38,AI37)</f>
        <v>0</v>
      </c>
      <c r="AT38" s="845">
        <f>IF(ISERROR(AR38+AS38),0,AR38+AS38)</f>
        <v>0</v>
      </c>
    </row>
    <row r="39" spans="1:46" ht="12" customHeight="1">
      <c r="A39" s="1610" t="str">
        <f>IF(TRIM(入力1!A42)&lt;&gt;"",入力1!A42,"")</f>
        <v/>
      </c>
      <c r="B39" s="1617">
        <f>IF(TRIM(入力1!B42)&lt;&gt;"",入力1!B42,"")</f>
        <v>1</v>
      </c>
      <c r="C39" s="1634">
        <f>入力1!C42</f>
        <v>3</v>
      </c>
      <c r="D39" s="1626" t="str">
        <f>IF(TRIM(入力1!D42)&lt;&gt;"",入力1!D42,"")</f>
        <v/>
      </c>
      <c r="E39" s="1627"/>
      <c r="F39" s="1638" t="b">
        <v>0</v>
      </c>
      <c r="G39" s="1639"/>
      <c r="H39" s="1640"/>
      <c r="I39" s="1609" t="str">
        <f>IF(TRIM(入力1!A42)&lt;&gt;"",入力1!A42,"")</f>
        <v/>
      </c>
      <c r="J39" s="1615">
        <f>IF(TRIM(入力1!B42)&lt;&gt;"",入力1!B42,"")</f>
        <v>1</v>
      </c>
      <c r="K39" s="1611">
        <f>C39</f>
        <v>3</v>
      </c>
      <c r="L39" s="627"/>
      <c r="M39" s="627"/>
      <c r="N39" s="627"/>
      <c r="O39" s="627"/>
      <c r="P39" s="627"/>
      <c r="Q39" s="627"/>
      <c r="R39" s="627"/>
      <c r="S39" s="627"/>
      <c r="T39" s="627"/>
      <c r="U39" s="627"/>
      <c r="V39" s="628" t="str">
        <f>IF(AO27=1,(IF(L39&gt;=0,IF(L39&lt;&gt;"",L39,L40),L40)+IF(M39&gt;=0,IF(M39&lt;&gt;"",M39,M40),M40)+IF(N39&gt;=0,IF(N39&lt;&gt;"",N39,N40),N40)+IF(O39&gt;=0,IF(O39&lt;&gt;"",O39,O40),O40)+IF(P39&gt;=0,IF(P39&lt;&gt;"",P39,P40),P40)+IF(Q39&gt;=0,IF(Q39&lt;&gt;"",Q39,Q40),Q40)+IF(R39&gt;=0,IF(R39&lt;&gt;"",R39,R40),R40)+IF(S39&gt;=0,IF(S39&lt;&gt;"",S39,S40),S40)+IF(T39&gt;=0,IF(T39&lt;&gt;"",T39,T40),T40)+IF(U39&gt;=0,IF(U39&lt;&gt;"",U39,U40),U40)),"")</f>
        <v/>
      </c>
      <c r="W39" s="629" t="str">
        <f t="shared" ref="W39" si="57">IF(F39,(IF(L39&gt;=0,IF(L39&lt;&gt;"",L39,L40),L40)*$L$224+IF(M39&gt;=0,IF(M39&lt;&gt;"",M39,M40),M40)*$M$224+IF(N39&gt;=0,IF(N39&lt;&gt;"",N39,N40),N40)*$N$224+IF(O39&gt;=0,IF(O39&lt;&gt;"",O39,O40),O40)*$O$224+IF(P39&gt;=0,IF(P39&lt;&gt;"",P39,P40),P40)*$P$224+IF(Q39&gt;=0,IF(Q39&lt;&gt;"",Q39,Q40),Q40)*$Q$224+IF(R39&gt;=0,IF(R39&lt;&gt;"",R39,R40),R40)*$R$224+IF(S39&gt;=0,IF(S39&lt;&gt;"",S39,S40),S40)*$S$224+IF(T39&gt;=0,IF(T39&lt;&gt;"",T39,T40),T40)*$T$224+IF(U39&gt;=0,IF(U39&lt;&gt;"",U39,U40),U40)*$U$224)," ")</f>
        <v xml:space="preserve"> </v>
      </c>
      <c r="X39" s="630"/>
      <c r="Y39" s="627"/>
      <c r="Z39" s="627"/>
      <c r="AA39" s="627"/>
      <c r="AB39" s="627"/>
      <c r="AC39" s="627"/>
      <c r="AD39" s="627"/>
      <c r="AE39" s="627"/>
      <c r="AF39" s="627"/>
      <c r="AG39" s="627"/>
      <c r="AH39" s="628" t="str">
        <f>IF(AO27=1,(IF(X39&gt;=0,IF(X39&lt;&gt;"",X39,X40),X40)+IF(Y39&gt;=0,IF(Y39&lt;&gt;"",Y39,Y40),Y40)+IF(Z39&gt;=0,IF(Z39&lt;&gt;"",Z39,Z40),Z40)+IF(AA39&gt;=0,IF(AA39&lt;&gt;"",AA39,AA40),AA40)+IF(AB39&gt;=0,IF(AB39&lt;&gt;"",AB39,AB40),AB40)+IF(AC39&gt;=0,IF(AC39&lt;&gt;"",AC39,AC40),AC40)+IF(AD39&gt;=0,IF(AD39&lt;&gt;"",AD39,AD40),AD40)+IF(AE39&gt;=0,IF(AE39&lt;&gt;"",AE39,AE40),AE40)+IF(AF39&gt;=0,IF(AF39&lt;&gt;"",AF39,AF40),AF40)+IF(AG39&gt;=0,IF(AG39&lt;&gt;"",AG39,AG40),AG40)),"")</f>
        <v/>
      </c>
      <c r="AI39" s="629" t="str">
        <f t="shared" ref="AI39" si="58">IF(F39,(IF(X39&gt;=0,IF(X39&lt;&gt;"",X39,X40),X40)*$X$224+IF(Y39&gt;=0,IF(Y39&lt;&gt;"",Y39,Y40),Y40)*$Y$224+IF(Z39&gt;=0,IF(Z39&lt;&gt;"",Z39,Z40),Z40)*$Z$224+IF(AA39&gt;=0,IF(AA39&lt;&gt;"",AA39,AA40),AA40)*$AA$224+IF(AB39&gt;=0,IF(AB39&lt;&gt;"",AB39,AB40),AB40)*$AB$224+IF(AC39&gt;=0,IF(AC39&lt;&gt;"",AC39,AC40),AC40)*$AC$224+IF(AD39&gt;=0,IF(AD39&lt;&gt;"",AD39,AD40),AD40)*$AD$224+IF(AE39&gt;=0,IF(AE39&lt;&gt;"",AE39,AE40),AE40)*$AE$224+IF(AF39&gt;=0,IF(AF39&lt;&gt;"",AF39,AF40),AF40)*$AF$224+IF(AG39&gt;=0,IF(AG39&lt;&gt;"",AG39,AG40),AG40)*$AG$224)," ")</f>
        <v xml:space="preserve"> </v>
      </c>
      <c r="AO39" s="845">
        <f>IF(F63,1,0)</f>
        <v>0</v>
      </c>
      <c r="AP39" s="845">
        <f>IF(AO39=1,IF(W63&gt;0,W63,W64),W64)</f>
        <v>0</v>
      </c>
      <c r="AQ39" s="845">
        <f>IF(AO39=1,IF(AI63&gt;0,AI63,AI64),AI64)</f>
        <v>0</v>
      </c>
      <c r="AR39" s="850"/>
    </row>
    <row r="40" spans="1:46" ht="12" customHeight="1">
      <c r="A40" s="1609"/>
      <c r="B40" s="1615"/>
      <c r="C40" s="1633"/>
      <c r="D40" s="1628"/>
      <c r="E40" s="1629"/>
      <c r="F40" s="1641"/>
      <c r="G40" s="1639"/>
      <c r="H40" s="1640"/>
      <c r="I40" s="1613"/>
      <c r="J40" s="1616"/>
      <c r="K40" s="1614"/>
      <c r="L40" s="607"/>
      <c r="M40" s="607"/>
      <c r="N40" s="607"/>
      <c r="O40" s="607"/>
      <c r="P40" s="607"/>
      <c r="Q40" s="607"/>
      <c r="R40" s="607"/>
      <c r="S40" s="607"/>
      <c r="T40" s="607"/>
      <c r="U40" s="607"/>
      <c r="V40" s="611" t="str">
        <f>IF(SUM(L40:U40)=0,"0",SUM(L40:U40))</f>
        <v>0</v>
      </c>
      <c r="W40" s="612">
        <f t="shared" ref="W40" si="59">IF((L40*$L$224+M40*$M$224+N40*$N$224+O40*$O$224+P40*$P$224+Q40*$Q$224+R40*$R$224+S40*$S$224+T40*$T$224+U40*$U$224)&lt;&gt;0,(L40*$L$224+M40*$M$224+N40*$N$224+O40*$O$224+P40*$P$224+Q40*$Q$224+R40*$R$224+S40*$S$224+T40*$T$224+U40*$U$224),0)</f>
        <v>0</v>
      </c>
      <c r="X40" s="610"/>
      <c r="Y40" s="607"/>
      <c r="Z40" s="607"/>
      <c r="AA40" s="607"/>
      <c r="AB40" s="607"/>
      <c r="AC40" s="607"/>
      <c r="AD40" s="607"/>
      <c r="AE40" s="607"/>
      <c r="AF40" s="607"/>
      <c r="AG40" s="607"/>
      <c r="AH40" s="611" t="str">
        <f t="shared" ref="AH40" si="60">IF(SUM(X40:AG40)=0,"0",SUM(X40:AG40))</f>
        <v>0</v>
      </c>
      <c r="AI40" s="612">
        <f t="shared" ref="AI40" si="61">IF((X40*$X$224+Y40*$Y$224+Z40*$Z$224+AA40*$AA$224+AB40*$AB$224+AC40*$AC$224+AD40*$AD$224+AE40*$AE$224+AF40*$AF$224+AG40*$AG$224)&lt;&gt;0,X40*$X$224+Y40*$Y$224+Z40*$Z$224+AA40*$AA$224+AB40*$AB$224+AC40*$AC$224+AD40*$AD$224+AE40*$AE$224+AF40*$AF$224+AG40*$AG$224,0)</f>
        <v>0</v>
      </c>
      <c r="AJ40" s="903">
        <f>SUMIF($L$12:$U$12,TRUE,L40:U40)</f>
        <v>0</v>
      </c>
      <c r="AK40" s="903">
        <f>SUMIF($X$12:$AG$12,TRUE,X40:AG40)</f>
        <v>0</v>
      </c>
      <c r="AL40" s="845">
        <f>IF(F39,W39,W40)</f>
        <v>0</v>
      </c>
      <c r="AM40" s="845">
        <f>IF(F39,AI39,AI40)</f>
        <v>0</v>
      </c>
      <c r="AO40" s="845">
        <f>IF(F65,1,0)</f>
        <v>0</v>
      </c>
      <c r="AP40" s="845">
        <f>IF(AO40=1,IF(W65&gt;0,W65,W66),W66)</f>
        <v>0</v>
      </c>
      <c r="AQ40" s="845">
        <f>IF(AO40=1,IF(AI65&gt;0,AI65,AI66),AI66)</f>
        <v>0</v>
      </c>
      <c r="AR40" s="849">
        <f>V40-IF(AO27=0,W40,W39)</f>
        <v>0</v>
      </c>
      <c r="AS40" s="849">
        <f>AH40-IF(AO27=0,AI40,AI39)</f>
        <v>0</v>
      </c>
      <c r="AT40" s="845">
        <f>IF(ISERROR(AR40+AS40),0,AR40+AS40)</f>
        <v>0</v>
      </c>
    </row>
    <row r="41" spans="1:46" ht="12" customHeight="1">
      <c r="A41" s="1610" t="str">
        <f>IF(TRIM(入力1!A44)&lt;&gt;"",入力1!A44,"")</f>
        <v/>
      </c>
      <c r="B41" s="1617">
        <f>IF(TRIM(入力1!B44)&lt;&gt;"",入力1!B44,"")</f>
        <v>1</v>
      </c>
      <c r="C41" s="1634">
        <f>入力1!C44</f>
        <v>4</v>
      </c>
      <c r="D41" s="1626" t="str">
        <f>IF(TRIM(入力1!D44)&lt;&gt;"",入力1!D44,"")</f>
        <v/>
      </c>
      <c r="E41" s="1627"/>
      <c r="F41" s="1638" t="b">
        <v>0</v>
      </c>
      <c r="G41" s="1639"/>
      <c r="H41" s="1640"/>
      <c r="I41" s="1609" t="str">
        <f>IF(TRIM(入力1!A44)&lt;&gt;"",入力1!A44,"")</f>
        <v/>
      </c>
      <c r="J41" s="1615">
        <f>IF(TRIM(入力1!B44)&lt;&gt;"",入力1!B44,"")</f>
        <v>1</v>
      </c>
      <c r="K41" s="1611">
        <f>C41</f>
        <v>4</v>
      </c>
      <c r="L41" s="627"/>
      <c r="M41" s="627"/>
      <c r="N41" s="627"/>
      <c r="O41" s="627"/>
      <c r="P41" s="627"/>
      <c r="Q41" s="627"/>
      <c r="R41" s="627"/>
      <c r="S41" s="627"/>
      <c r="T41" s="627"/>
      <c r="U41" s="627"/>
      <c r="V41" s="628" t="str">
        <f>IF(AO28=1,(IF(L41&gt;=0,IF(L41&lt;&gt;"",L41,L42),L42)+IF(M41&gt;=0,IF(M41&lt;&gt;"",M41,M42),M42)+IF(N41&gt;=0,IF(N41&lt;&gt;"",N41,N42),N42)+IF(O41&gt;=0,IF(O41&lt;&gt;"",O41,O42),O42)+IF(P41&gt;=0,IF(P41&lt;&gt;"",P41,P42),P42)+IF(Q41&gt;=0,IF(Q41&lt;&gt;"",Q41,Q42),Q42)+IF(R41&gt;=0,IF(R41&lt;&gt;"",R41,R42),R42)+IF(S41&gt;=0,IF(S41&lt;&gt;"",S41,S42),S42)+IF(T41&gt;=0,IF(T41&lt;&gt;"",T41,T42),T42)+IF(U41&gt;=0,IF(U41&lt;&gt;"",U41,U42),U42)),"")</f>
        <v/>
      </c>
      <c r="W41" s="629" t="str">
        <f t="shared" ref="W41" si="62">IF(F41,(IF(L41&gt;=0,IF(L41&lt;&gt;"",L41,L42),L42)*$L$224+IF(M41&gt;=0,IF(M41&lt;&gt;"",M41,M42),M42)*$M$224+IF(N41&gt;=0,IF(N41&lt;&gt;"",N41,N42),N42)*$N$224+IF(O41&gt;=0,IF(O41&lt;&gt;"",O41,O42),O42)*$O$224+IF(P41&gt;=0,IF(P41&lt;&gt;"",P41,P42),P42)*$P$224+IF(Q41&gt;=0,IF(Q41&lt;&gt;"",Q41,Q42),Q42)*$Q$224+IF(R41&gt;=0,IF(R41&lt;&gt;"",R41,R42),R42)*$R$224+IF(S41&gt;=0,IF(S41&lt;&gt;"",S41,S42),S42)*$S$224+IF(T41&gt;=0,IF(T41&lt;&gt;"",T41,T42),T42)*$T$224+IF(U41&gt;=0,IF(U41&lt;&gt;"",U41,U42),U42)*$U$224)," ")</f>
        <v xml:space="preserve"> </v>
      </c>
      <c r="X41" s="630"/>
      <c r="Y41" s="627"/>
      <c r="Z41" s="627"/>
      <c r="AA41" s="627"/>
      <c r="AB41" s="627"/>
      <c r="AC41" s="627"/>
      <c r="AD41" s="627"/>
      <c r="AE41" s="627"/>
      <c r="AF41" s="627"/>
      <c r="AG41" s="627"/>
      <c r="AH41" s="628" t="str">
        <f>IF(AO28=1,(IF(X41&gt;=0,IF(X41&lt;&gt;"",X41,X42),X42)+IF(Y41&gt;=0,IF(Y41&lt;&gt;"",Y41,Y42),Y42)+IF(Z41&gt;=0,IF(Z41&lt;&gt;"",Z41,Z42),Z42)+IF(AA41&gt;=0,IF(AA41&lt;&gt;"",AA41,AA42),AA42)+IF(AB41&gt;=0,IF(AB41&lt;&gt;"",AB41,AB42),AB42)+IF(AC41&gt;=0,IF(AC41&lt;&gt;"",AC41,AC42),AC42)+IF(AD41&gt;=0,IF(AD41&lt;&gt;"",AD41,AD42),AD42)+IF(AE41&gt;=0,IF(AE41&lt;&gt;"",AE41,AE42),AE42)+IF(AF41&gt;=0,IF(AF41&lt;&gt;"",AF41,AF42),AF42)+IF(AG41&gt;=0,IF(AG41&lt;&gt;"",AG41,AG42),AG42)),"")</f>
        <v/>
      </c>
      <c r="AI41" s="629" t="str">
        <f t="shared" ref="AI41" si="63">IF(F41,(IF(X41&gt;=0,IF(X41&lt;&gt;"",X41,X42),X42)*$X$224+IF(Y41&gt;=0,IF(Y41&lt;&gt;"",Y41,Y42),Y42)*$Y$224+IF(Z41&gt;=0,IF(Z41&lt;&gt;"",Z41,Z42),Z42)*$Z$224+IF(AA41&gt;=0,IF(AA41&lt;&gt;"",AA41,AA42),AA42)*$AA$224+IF(AB41&gt;=0,IF(AB41&lt;&gt;"",AB41,AB42),AB42)*$AB$224+IF(AC41&gt;=0,IF(AC41&lt;&gt;"",AC41,AC42),AC42)*$AC$224+IF(AD41&gt;=0,IF(AD41&lt;&gt;"",AD41,AD42),AD42)*$AD$224+IF(AE41&gt;=0,IF(AE41&lt;&gt;"",AE41,AE42),AE42)*$AE$224+IF(AF41&gt;=0,IF(AF41&lt;&gt;"",AF41,AF42),AF42)*$AF$224+IF(AG41&gt;=0,IF(AG41&lt;&gt;"",AG41,AG42),AG42)*$AG$224)," ")</f>
        <v xml:space="preserve"> </v>
      </c>
      <c r="AO41" s="845">
        <f>IF(F67,1,0)</f>
        <v>0</v>
      </c>
      <c r="AP41" s="845">
        <f>IF(AO41=1,IF(W67&gt;0,W67,W68),W68)</f>
        <v>0</v>
      </c>
      <c r="AQ41" s="845">
        <f>IF(AO41=1,IF(AI67&gt;0,AI67,AI68),AI68)</f>
        <v>0</v>
      </c>
      <c r="AR41" s="850"/>
    </row>
    <row r="42" spans="1:46" ht="12" customHeight="1">
      <c r="A42" s="1609"/>
      <c r="B42" s="1615"/>
      <c r="C42" s="1633"/>
      <c r="D42" s="1628"/>
      <c r="E42" s="1629"/>
      <c r="F42" s="1641"/>
      <c r="G42" s="1639"/>
      <c r="H42" s="1640"/>
      <c r="I42" s="1613"/>
      <c r="J42" s="1616"/>
      <c r="K42" s="1614"/>
      <c r="L42" s="607"/>
      <c r="M42" s="607"/>
      <c r="N42" s="607"/>
      <c r="O42" s="607"/>
      <c r="P42" s="607"/>
      <c r="Q42" s="607"/>
      <c r="R42" s="607"/>
      <c r="S42" s="607"/>
      <c r="T42" s="607"/>
      <c r="U42" s="607"/>
      <c r="V42" s="611" t="str">
        <f>IF(SUM(L42:U42)=0,"0",SUM(L42:U42))</f>
        <v>0</v>
      </c>
      <c r="W42" s="612">
        <f t="shared" ref="W42" si="64">IF((L42*$L$224+M42*$M$224+N42*$N$224+O42*$O$224+P42*$P$224+Q42*$Q$224+R42*$R$224+S42*$S$224+T42*$T$224+U42*$U$224)&lt;&gt;0,(L42*$L$224+M42*$M$224+N42*$N$224+O42*$O$224+P42*$P$224+Q42*$Q$224+R42*$R$224+S42*$S$224+T42*$T$224+U42*$U$224),0)</f>
        <v>0</v>
      </c>
      <c r="X42" s="610"/>
      <c r="Y42" s="607"/>
      <c r="Z42" s="607"/>
      <c r="AA42" s="607"/>
      <c r="AB42" s="607"/>
      <c r="AC42" s="607"/>
      <c r="AD42" s="607"/>
      <c r="AE42" s="607"/>
      <c r="AF42" s="607"/>
      <c r="AG42" s="607"/>
      <c r="AH42" s="611" t="str">
        <f t="shared" ref="AH42" si="65">IF(SUM(X42:AG42)=0,"0",SUM(X42:AG42))</f>
        <v>0</v>
      </c>
      <c r="AI42" s="612">
        <f t="shared" ref="AI42" si="66">IF((X42*$X$224+Y42*$Y$224+Z42*$Z$224+AA42*$AA$224+AB42*$AB$224+AC42*$AC$224+AD42*$AD$224+AE42*$AE$224+AF42*$AF$224+AG42*$AG$224)&lt;&gt;0,X42*$X$224+Y42*$Y$224+Z42*$Z$224+AA42*$AA$224+AB42*$AB$224+AC42*$AC$224+AD42*$AD$224+AE42*$AE$224+AF42*$AF$224+AG42*$AG$224,0)</f>
        <v>0</v>
      </c>
      <c r="AJ42" s="903">
        <f>SUMIF($L$12:$U$12,TRUE,L42:U42)</f>
        <v>0</v>
      </c>
      <c r="AK42" s="903">
        <f>SUMIF($X$12:$AG$12,TRUE,X42:AG42)</f>
        <v>0</v>
      </c>
      <c r="AL42" s="845">
        <f>IF(F41,W41,W42)</f>
        <v>0</v>
      </c>
      <c r="AM42" s="845">
        <f>IF(F41,AI41,AI42)</f>
        <v>0</v>
      </c>
      <c r="AO42" s="845">
        <f>IF(F69,1,0)</f>
        <v>0</v>
      </c>
      <c r="AP42" s="845">
        <f>IF(AO42=1,IF(W69&gt;0,W69,W70),W70)</f>
        <v>0</v>
      </c>
      <c r="AQ42" s="845">
        <f>IF(AO42=1,IF(AI69&gt;0,AI69,AI70),AI70)</f>
        <v>0</v>
      </c>
      <c r="AR42" s="849">
        <f>V42-IF(AO28=0,W42,W41)</f>
        <v>0</v>
      </c>
      <c r="AS42" s="849">
        <f>AH42-IF(AO28=0,AI42,AI41)</f>
        <v>0</v>
      </c>
      <c r="AT42" s="845">
        <f>IF(ISERROR(AR42+AS42),0,AR42+AS42)</f>
        <v>0</v>
      </c>
    </row>
    <row r="43" spans="1:46" ht="12" customHeight="1">
      <c r="A43" s="1610" t="str">
        <f>IF(TRIM(入力1!A46)&lt;&gt;"",入力1!A46,"")</f>
        <v/>
      </c>
      <c r="B43" s="1617">
        <f>IF(TRIM(入力1!B46)&lt;&gt;"",入力1!B46,"")</f>
        <v>1</v>
      </c>
      <c r="C43" s="1634">
        <f>入力1!C46</f>
        <v>5</v>
      </c>
      <c r="D43" s="1626" t="str">
        <f>IF(TRIM(入力1!D46)&lt;&gt;"",入力1!D46,"")</f>
        <v/>
      </c>
      <c r="E43" s="1627"/>
      <c r="F43" s="1638" t="b">
        <v>0</v>
      </c>
      <c r="G43" s="1639"/>
      <c r="H43" s="1640"/>
      <c r="I43" s="1609" t="str">
        <f>IF(TRIM(入力1!A46)&lt;&gt;"",入力1!A46,"")</f>
        <v/>
      </c>
      <c r="J43" s="1615">
        <f>IF(TRIM(入力1!B46)&lt;&gt;"",入力1!B46,"")</f>
        <v>1</v>
      </c>
      <c r="K43" s="1611">
        <f>C43</f>
        <v>5</v>
      </c>
      <c r="L43" s="627"/>
      <c r="M43" s="627"/>
      <c r="N43" s="627"/>
      <c r="O43" s="627"/>
      <c r="P43" s="627"/>
      <c r="Q43" s="627"/>
      <c r="R43" s="627"/>
      <c r="S43" s="627"/>
      <c r="T43" s="627"/>
      <c r="U43" s="627"/>
      <c r="V43" s="628" t="str">
        <f>IF(AO29=1,(IF(L43&gt;=0,IF(L43&lt;&gt;"",L43,L44),L44)+IF(M43&gt;=0,IF(M43&lt;&gt;"",M43,M44),M44)+IF(N43&gt;=0,IF(N43&lt;&gt;"",N43,N44),N44)+IF(O43&gt;=0,IF(O43&lt;&gt;"",O43,O44),O44)+IF(P43&gt;=0,IF(P43&lt;&gt;"",P43,P44),P44)+IF(Q43&gt;=0,IF(Q43&lt;&gt;"",Q43,Q44),Q44)+IF(R43&gt;=0,IF(R43&lt;&gt;"",R43,R44),R44)+IF(S43&gt;=0,IF(S43&lt;&gt;"",S43,S44),S44)+IF(T43&gt;=0,IF(T43&lt;&gt;"",T43,T44),T44)+IF(U43&gt;=0,IF(U43&lt;&gt;"",U43,U44),U44)),"")</f>
        <v/>
      </c>
      <c r="W43" s="629" t="str">
        <f t="shared" ref="W43" si="67">IF(F43,(IF(L43&gt;=0,IF(L43&lt;&gt;"",L43,L44),L44)*$L$224+IF(M43&gt;=0,IF(M43&lt;&gt;"",M43,M44),M44)*$M$224+IF(N43&gt;=0,IF(N43&lt;&gt;"",N43,N44),N44)*$N$224+IF(O43&gt;=0,IF(O43&lt;&gt;"",O43,O44),O44)*$O$224+IF(P43&gt;=0,IF(P43&lt;&gt;"",P43,P44),P44)*$P$224+IF(Q43&gt;=0,IF(Q43&lt;&gt;"",Q43,Q44),Q44)*$Q$224+IF(R43&gt;=0,IF(R43&lt;&gt;"",R43,R44),R44)*$R$224+IF(S43&gt;=0,IF(S43&lt;&gt;"",S43,S44),S44)*$S$224+IF(T43&gt;=0,IF(T43&lt;&gt;"",T43,T44),T44)*$T$224+IF(U43&gt;=0,IF(U43&lt;&gt;"",U43,U44),U44)*$U$224)," ")</f>
        <v xml:space="preserve"> </v>
      </c>
      <c r="X43" s="630"/>
      <c r="Y43" s="627"/>
      <c r="Z43" s="627"/>
      <c r="AA43" s="627"/>
      <c r="AB43" s="627"/>
      <c r="AC43" s="627"/>
      <c r="AD43" s="627"/>
      <c r="AE43" s="627"/>
      <c r="AF43" s="627"/>
      <c r="AG43" s="627"/>
      <c r="AH43" s="628" t="str">
        <f>IF(AO29=1,(IF(X43&gt;=0,IF(X43&lt;&gt;"",X43,X44),X44)+IF(Y43&gt;=0,IF(Y43&lt;&gt;"",Y43,Y44),Y44)+IF(Z43&gt;=0,IF(Z43&lt;&gt;"",Z43,Z44),Z44)+IF(AA43&gt;=0,IF(AA43&lt;&gt;"",AA43,AA44),AA44)+IF(AB43&gt;=0,IF(AB43&lt;&gt;"",AB43,AB44),AB44)+IF(AC43&gt;=0,IF(AC43&lt;&gt;"",AC43,AC44),AC44)+IF(AD43&gt;=0,IF(AD43&lt;&gt;"",AD43,AD44),AD44)+IF(AE43&gt;=0,IF(AE43&lt;&gt;"",AE43,AE44),AE44)+IF(AF43&gt;=0,IF(AF43&lt;&gt;"",AF43,AF44),AF44)+IF(AG43&gt;=0,IF(AG43&lt;&gt;"",AG43,AG44),AG44)),"")</f>
        <v/>
      </c>
      <c r="AI43" s="629" t="str">
        <f t="shared" ref="AI43" si="68">IF(F43,(IF(X43&gt;=0,IF(X43&lt;&gt;"",X43,X44),X44)*$X$224+IF(Y43&gt;=0,IF(Y43&lt;&gt;"",Y43,Y44),Y44)*$Y$224+IF(Z43&gt;=0,IF(Z43&lt;&gt;"",Z43,Z44),Z44)*$Z$224+IF(AA43&gt;=0,IF(AA43&lt;&gt;"",AA43,AA44),AA44)*$AA$224+IF(AB43&gt;=0,IF(AB43&lt;&gt;"",AB43,AB44),AB44)*$AB$224+IF(AC43&gt;=0,IF(AC43&lt;&gt;"",AC43,AC44),AC44)*$AC$224+IF(AD43&gt;=0,IF(AD43&lt;&gt;"",AD43,AD44),AD44)*$AD$224+IF(AE43&gt;=0,IF(AE43&lt;&gt;"",AE43,AE44),AE44)*$AE$224+IF(AF43&gt;=0,IF(AF43&lt;&gt;"",AF43,AF44),AF44)*$AF$224+IF(AG43&gt;=0,IF(AG43&lt;&gt;"",AG43,AG44),AG44)*$AG$224)," ")</f>
        <v xml:space="preserve"> </v>
      </c>
      <c r="AO43" s="845">
        <f>IF(F71,1,0)</f>
        <v>0</v>
      </c>
      <c r="AP43" s="845">
        <f>IF(AO43=1,IF(W71&gt;0,W71,W72),W72)</f>
        <v>0</v>
      </c>
      <c r="AQ43" s="845">
        <f>IF(AO43=1,IF(AI71&gt;0,AI71,AI72),AI72)</f>
        <v>0</v>
      </c>
      <c r="AR43" s="850"/>
    </row>
    <row r="44" spans="1:46" ht="12" customHeight="1">
      <c r="A44" s="1609"/>
      <c r="B44" s="1615"/>
      <c r="C44" s="1633"/>
      <c r="D44" s="1628"/>
      <c r="E44" s="1629"/>
      <c r="F44" s="1641"/>
      <c r="G44" s="1639"/>
      <c r="H44" s="1640"/>
      <c r="I44" s="1613"/>
      <c r="J44" s="1616"/>
      <c r="K44" s="1614"/>
      <c r="L44" s="607"/>
      <c r="M44" s="607"/>
      <c r="N44" s="607"/>
      <c r="O44" s="607"/>
      <c r="P44" s="607"/>
      <c r="Q44" s="607"/>
      <c r="R44" s="607"/>
      <c r="S44" s="607"/>
      <c r="T44" s="607"/>
      <c r="U44" s="607"/>
      <c r="V44" s="611" t="str">
        <f>IF(SUM(L44:U44)=0,"0",SUM(L44:U44))</f>
        <v>0</v>
      </c>
      <c r="W44" s="612">
        <f t="shared" ref="W44" si="69">IF((L44*$L$224+M44*$M$224+N44*$N$224+O44*$O$224+P44*$P$224+Q44*$Q$224+R44*$R$224+S44*$S$224+T44*$T$224+U44*$U$224)&lt;&gt;0,(L44*$L$224+M44*$M$224+N44*$N$224+O44*$O$224+P44*$P$224+Q44*$Q$224+R44*$R$224+S44*$S$224+T44*$T$224+U44*$U$224),0)</f>
        <v>0</v>
      </c>
      <c r="X44" s="610"/>
      <c r="Y44" s="607"/>
      <c r="Z44" s="607"/>
      <c r="AA44" s="607"/>
      <c r="AB44" s="607"/>
      <c r="AC44" s="607"/>
      <c r="AD44" s="607"/>
      <c r="AE44" s="607"/>
      <c r="AF44" s="607"/>
      <c r="AG44" s="607"/>
      <c r="AH44" s="611" t="str">
        <f t="shared" ref="AH44" si="70">IF(SUM(X44:AG44)=0,"0",SUM(X44:AG44))</f>
        <v>0</v>
      </c>
      <c r="AI44" s="612">
        <f t="shared" ref="AI44" si="71">IF((X44*$X$224+Y44*$Y$224+Z44*$Z$224+AA44*$AA$224+AB44*$AB$224+AC44*$AC$224+AD44*$AD$224+AE44*$AE$224+AF44*$AF$224+AG44*$AG$224)&lt;&gt;0,X44*$X$224+Y44*$Y$224+Z44*$Z$224+AA44*$AA$224+AB44*$AB$224+AC44*$AC$224+AD44*$AD$224+AE44*$AE$224+AF44*$AF$224+AG44*$AG$224,0)</f>
        <v>0</v>
      </c>
      <c r="AJ44" s="903">
        <f>SUMIF($L$12:$U$12,TRUE,L44:U44)</f>
        <v>0</v>
      </c>
      <c r="AK44" s="903">
        <f>SUMIF($X$12:$AG$12,TRUE,X44:AG44)</f>
        <v>0</v>
      </c>
      <c r="AL44" s="845">
        <f>IF(F43,W43,W44)</f>
        <v>0</v>
      </c>
      <c r="AM44" s="845">
        <f>IF(F43,AI43,AI44)</f>
        <v>0</v>
      </c>
      <c r="AO44" s="845">
        <f>IF(F73,1,0)</f>
        <v>0</v>
      </c>
      <c r="AP44" s="845">
        <f>IF(AO44=1,IF(W73&gt;0,W73,W74),W74)</f>
        <v>0</v>
      </c>
      <c r="AQ44" s="845">
        <f>IF(AO44=1,IF(AI73&gt;0,AI73,AI74),AI74)</f>
        <v>0</v>
      </c>
      <c r="AR44" s="849">
        <f>V44-IF(AO29=0,W44,W43)</f>
        <v>0</v>
      </c>
      <c r="AS44" s="849">
        <f>AH44-IF(AO29=0,AI44,AI43)</f>
        <v>0</v>
      </c>
      <c r="AT44" s="845">
        <f>IF(ISERROR(AR44+AS44),0,AR44+AS44)</f>
        <v>0</v>
      </c>
    </row>
    <row r="45" spans="1:46" ht="12" customHeight="1">
      <c r="A45" s="1610" t="str">
        <f>IF(TRIM(入力1!A48)&lt;&gt;"",入力1!A48,"")</f>
        <v/>
      </c>
      <c r="B45" s="1617">
        <f>IF(TRIM(入力1!B48)&lt;&gt;"",入力1!B48,"")</f>
        <v>1</v>
      </c>
      <c r="C45" s="1634">
        <f>入力1!C48</f>
        <v>6</v>
      </c>
      <c r="D45" s="1626" t="str">
        <f>IF(TRIM(入力1!D48)&lt;&gt;"",入力1!D48,"")</f>
        <v/>
      </c>
      <c r="E45" s="1627"/>
      <c r="F45" s="1638" t="b">
        <v>0</v>
      </c>
      <c r="G45" s="1639"/>
      <c r="H45" s="1640"/>
      <c r="I45" s="1609" t="str">
        <f>IF(TRIM(入力1!A48)&lt;&gt;"",入力1!A48,"")</f>
        <v/>
      </c>
      <c r="J45" s="1615">
        <f>IF(TRIM(入力1!B48)&lt;&gt;"",入力1!B48,"")</f>
        <v>1</v>
      </c>
      <c r="K45" s="1611">
        <f>C45</f>
        <v>6</v>
      </c>
      <c r="L45" s="627"/>
      <c r="M45" s="627"/>
      <c r="N45" s="627"/>
      <c r="O45" s="627"/>
      <c r="P45" s="627"/>
      <c r="Q45" s="627"/>
      <c r="R45" s="627"/>
      <c r="S45" s="627"/>
      <c r="T45" s="627"/>
      <c r="U45" s="627"/>
      <c r="V45" s="628" t="str">
        <f>IF(AO30=1,(IF(L45&gt;=0,IF(L45&lt;&gt;"",L45,L46),L46)+IF(M45&gt;=0,IF(M45&lt;&gt;"",M45,M46),M46)+IF(N45&gt;=0,IF(N45&lt;&gt;"",N45,N46),N46)+IF(O45&gt;=0,IF(O45&lt;&gt;"",O45,O46),O46)+IF(P45&gt;=0,IF(P45&lt;&gt;"",P45,P46),P46)+IF(Q45&gt;=0,IF(Q45&lt;&gt;"",Q45,Q46),Q46)+IF(R45&gt;=0,IF(R45&lt;&gt;"",R45,R46),R46)+IF(S45&gt;=0,IF(S45&lt;&gt;"",S45,S46),S46)+IF(T45&gt;=0,IF(T45&lt;&gt;"",T45,T46),T46)+IF(U45&gt;=0,IF(U45&lt;&gt;"",U45,U46),U46)),"")</f>
        <v/>
      </c>
      <c r="W45" s="629" t="str">
        <f t="shared" ref="W45" si="72">IF(F45,(IF(L45&gt;=0,IF(L45&lt;&gt;"",L45,L46),L46)*$L$224+IF(M45&gt;=0,IF(M45&lt;&gt;"",M45,M46),M46)*$M$224+IF(N45&gt;=0,IF(N45&lt;&gt;"",N45,N46),N46)*$N$224+IF(O45&gt;=0,IF(O45&lt;&gt;"",O45,O46),O46)*$O$224+IF(P45&gt;=0,IF(P45&lt;&gt;"",P45,P46),P46)*$P$224+IF(Q45&gt;=0,IF(Q45&lt;&gt;"",Q45,Q46),Q46)*$Q$224+IF(R45&gt;=0,IF(R45&lt;&gt;"",R45,R46),R46)*$R$224+IF(S45&gt;=0,IF(S45&lt;&gt;"",S45,S46),S46)*$S$224+IF(T45&gt;=0,IF(T45&lt;&gt;"",T45,T46),T46)*$T$224+IF(U45&gt;=0,IF(U45&lt;&gt;"",U45,U46),U46)*$U$224)," ")</f>
        <v xml:space="preserve"> </v>
      </c>
      <c r="X45" s="630"/>
      <c r="Y45" s="627"/>
      <c r="Z45" s="627"/>
      <c r="AA45" s="627"/>
      <c r="AB45" s="627"/>
      <c r="AC45" s="627"/>
      <c r="AD45" s="627"/>
      <c r="AE45" s="627"/>
      <c r="AF45" s="627"/>
      <c r="AG45" s="627"/>
      <c r="AH45" s="628" t="str">
        <f>IF(AO30=1,(IF(X45&gt;=0,IF(X45&lt;&gt;"",X45,X46),X46)+IF(Y45&gt;=0,IF(Y45&lt;&gt;"",Y45,Y46),Y46)+IF(Z45&gt;=0,IF(Z45&lt;&gt;"",Z45,Z46),Z46)+IF(AA45&gt;=0,IF(AA45&lt;&gt;"",AA45,AA46),AA46)+IF(AB45&gt;=0,IF(AB45&lt;&gt;"",AB45,AB46),AB46)+IF(AC45&gt;=0,IF(AC45&lt;&gt;"",AC45,AC46),AC46)+IF(AD45&gt;=0,IF(AD45&lt;&gt;"",AD45,AD46),AD46)+IF(AE45&gt;=0,IF(AE45&lt;&gt;"",AE45,AE46),AE46)+IF(AF45&gt;=0,IF(AF45&lt;&gt;"",AF45,AF46),AF46)+IF(AG45&gt;=0,IF(AG45&lt;&gt;"",AG45,AG46),AG46)),"")</f>
        <v/>
      </c>
      <c r="AI45" s="629" t="str">
        <f t="shared" ref="AI45" si="73">IF(F45,(IF(X45&gt;=0,IF(X45&lt;&gt;"",X45,X46),X46)*$X$224+IF(Y45&gt;=0,IF(Y45&lt;&gt;"",Y45,Y46),Y46)*$Y$224+IF(Z45&gt;=0,IF(Z45&lt;&gt;"",Z45,Z46),Z46)*$Z$224+IF(AA45&gt;=0,IF(AA45&lt;&gt;"",AA45,AA46),AA46)*$AA$224+IF(AB45&gt;=0,IF(AB45&lt;&gt;"",AB45,AB46),AB46)*$AB$224+IF(AC45&gt;=0,IF(AC45&lt;&gt;"",AC45,AC46),AC46)*$AC$224+IF(AD45&gt;=0,IF(AD45&lt;&gt;"",AD45,AD46),AD46)*$AD$224+IF(AE45&gt;=0,IF(AE45&lt;&gt;"",AE45,AE46),AE46)*$AE$224+IF(AF45&gt;=0,IF(AF45&lt;&gt;"",AF45,AF46),AF46)*$AF$224+IF(AG45&gt;=0,IF(AG45&lt;&gt;"",AG45,AG46),AG46)*$AG$224)," ")</f>
        <v xml:space="preserve"> </v>
      </c>
      <c r="AO45" s="845">
        <f>IF(F75,1,0)</f>
        <v>0</v>
      </c>
      <c r="AP45" s="845">
        <f>IF(AO45=1,IF(W75&gt;0,W75,W76),W76)</f>
        <v>0</v>
      </c>
      <c r="AQ45" s="845">
        <f>IF(AO45=1,IF(AI75&gt;0,AI75,AI76),AI76)</f>
        <v>0</v>
      </c>
      <c r="AR45" s="850"/>
    </row>
    <row r="46" spans="1:46" ht="12" customHeight="1">
      <c r="A46" s="1609"/>
      <c r="B46" s="1615"/>
      <c r="C46" s="1633"/>
      <c r="D46" s="1628"/>
      <c r="E46" s="1629"/>
      <c r="F46" s="1641"/>
      <c r="G46" s="1639"/>
      <c r="H46" s="1640"/>
      <c r="I46" s="1613"/>
      <c r="J46" s="1616"/>
      <c r="K46" s="1614"/>
      <c r="L46" s="607"/>
      <c r="M46" s="607"/>
      <c r="N46" s="607"/>
      <c r="O46" s="607"/>
      <c r="P46" s="607"/>
      <c r="Q46" s="607"/>
      <c r="R46" s="607"/>
      <c r="S46" s="607"/>
      <c r="T46" s="607"/>
      <c r="U46" s="607"/>
      <c r="V46" s="611" t="str">
        <f>IF(SUM(L46:U46)=0,"0",SUM(L46:U46))</f>
        <v>0</v>
      </c>
      <c r="W46" s="612">
        <f t="shared" ref="W46" si="74">IF((L46*$L$224+M46*$M$224+N46*$N$224+O46*$O$224+P46*$P$224+Q46*$Q$224+R46*$R$224+S46*$S$224+T46*$T$224+U46*$U$224)&lt;&gt;0,(L46*$L$224+M46*$M$224+N46*$N$224+O46*$O$224+P46*$P$224+Q46*$Q$224+R46*$R$224+S46*$S$224+T46*$T$224+U46*$U$224),0)</f>
        <v>0</v>
      </c>
      <c r="X46" s="610"/>
      <c r="Y46" s="607"/>
      <c r="Z46" s="607"/>
      <c r="AA46" s="607"/>
      <c r="AB46" s="607"/>
      <c r="AC46" s="607"/>
      <c r="AD46" s="607"/>
      <c r="AE46" s="607"/>
      <c r="AF46" s="607"/>
      <c r="AG46" s="607"/>
      <c r="AH46" s="611" t="str">
        <f t="shared" ref="AH46" si="75">IF(SUM(X46:AG46)=0,"0",SUM(X46:AG46))</f>
        <v>0</v>
      </c>
      <c r="AI46" s="612">
        <f t="shared" ref="AI46" si="76">IF((X46*$X$224+Y46*$Y$224+Z46*$Z$224+AA46*$AA$224+AB46*$AB$224+AC46*$AC$224+AD46*$AD$224+AE46*$AE$224+AF46*$AF$224+AG46*$AG$224)&lt;&gt;0,X46*$X$224+Y46*$Y$224+Z46*$Z$224+AA46*$AA$224+AB46*$AB$224+AC46*$AC$224+AD46*$AD$224+AE46*$AE$224+AF46*$AF$224+AG46*$AG$224,0)</f>
        <v>0</v>
      </c>
      <c r="AJ46" s="903">
        <f>SUMIF($L$12:$U$12,TRUE,L46:U46)</f>
        <v>0</v>
      </c>
      <c r="AK46" s="903">
        <f>SUMIF($X$12:$AG$12,TRUE,X46:AG46)</f>
        <v>0</v>
      </c>
      <c r="AL46" s="845">
        <f>IF(F45,W45,W46)</f>
        <v>0</v>
      </c>
      <c r="AM46" s="845">
        <f>IF(F45,AI45,AI46)</f>
        <v>0</v>
      </c>
      <c r="AO46" s="845">
        <f>IF(F77,1,0)</f>
        <v>0</v>
      </c>
      <c r="AP46" s="845">
        <f>IF(AO46=1,IF(W77&gt;0,W77,W78),W78)</f>
        <v>0</v>
      </c>
      <c r="AQ46" s="845">
        <f>IF(AO46=1,IF(AI77&gt;0,AI77,AI78),AI78)</f>
        <v>0</v>
      </c>
      <c r="AR46" s="849">
        <f>V46-IF(AO30=0,W46,W45)</f>
        <v>0</v>
      </c>
      <c r="AS46" s="849">
        <f>AH46-IF(AO30=0,AI46,AI45)</f>
        <v>0</v>
      </c>
      <c r="AT46" s="845">
        <f>IF(ISERROR(AR46+AS46),0,AR46+AS46)</f>
        <v>0</v>
      </c>
    </row>
    <row r="47" spans="1:46" ht="12" customHeight="1">
      <c r="A47" s="1610" t="str">
        <f>IF(TRIM(入力1!A50)&lt;&gt;"",入力1!A50,"")</f>
        <v/>
      </c>
      <c r="B47" s="1617">
        <f>IF(TRIM(入力1!B50)&lt;&gt;"",入力1!B50,"")</f>
        <v>1</v>
      </c>
      <c r="C47" s="1634">
        <f>入力1!C50</f>
        <v>7</v>
      </c>
      <c r="D47" s="1626" t="str">
        <f>IF(TRIM(入力1!D50)&lt;&gt;"",入力1!D50,"")</f>
        <v/>
      </c>
      <c r="E47" s="1627"/>
      <c r="F47" s="1638" t="b">
        <v>0</v>
      </c>
      <c r="G47" s="1639"/>
      <c r="H47" s="1640"/>
      <c r="I47" s="1609" t="str">
        <f>IF(TRIM(入力1!A50)&lt;&gt;"",入力1!A50,"")</f>
        <v/>
      </c>
      <c r="J47" s="1615">
        <f>IF(TRIM(入力1!B50)&lt;&gt;"",入力1!B50,"")</f>
        <v>1</v>
      </c>
      <c r="K47" s="1611">
        <f>C47</f>
        <v>7</v>
      </c>
      <c r="L47" s="627"/>
      <c r="M47" s="627"/>
      <c r="N47" s="627"/>
      <c r="O47" s="627"/>
      <c r="P47" s="627"/>
      <c r="Q47" s="627"/>
      <c r="R47" s="627"/>
      <c r="S47" s="627"/>
      <c r="T47" s="627"/>
      <c r="U47" s="627"/>
      <c r="V47" s="628" t="str">
        <f>IF(AO31=1,(IF(L47&gt;=0,IF(L47&lt;&gt;"",L47,L48),L48)+IF(M47&gt;=0,IF(M47&lt;&gt;"",M47,M48),M48)+IF(N47&gt;=0,IF(N47&lt;&gt;"",N47,N48),N48)+IF(O47&gt;=0,IF(O47&lt;&gt;"",O47,O48),O48)+IF(P47&gt;=0,IF(P47&lt;&gt;"",P47,P48),P48)+IF(Q47&gt;=0,IF(Q47&lt;&gt;"",Q47,Q48),Q48)+IF(R47&gt;=0,IF(R47&lt;&gt;"",R47,R48),R48)+IF(S47&gt;=0,IF(S47&lt;&gt;"",S47,S48),S48)+IF(T47&gt;=0,IF(T47&lt;&gt;"",T47,T48),T48)+IF(U47&gt;=0,IF(U47&lt;&gt;"",U47,U48),U48)),"")</f>
        <v/>
      </c>
      <c r="W47" s="629" t="str">
        <f t="shared" ref="W47" si="77">IF(F47,(IF(L47&gt;=0,IF(L47&lt;&gt;"",L47,L48),L48)*$L$224+IF(M47&gt;=0,IF(M47&lt;&gt;"",M47,M48),M48)*$M$224+IF(N47&gt;=0,IF(N47&lt;&gt;"",N47,N48),N48)*$N$224+IF(O47&gt;=0,IF(O47&lt;&gt;"",O47,O48),O48)*$O$224+IF(P47&gt;=0,IF(P47&lt;&gt;"",P47,P48),P48)*$P$224+IF(Q47&gt;=0,IF(Q47&lt;&gt;"",Q47,Q48),Q48)*$Q$224+IF(R47&gt;=0,IF(R47&lt;&gt;"",R47,R48),R48)*$R$224+IF(S47&gt;=0,IF(S47&lt;&gt;"",S47,S48),S48)*$S$224+IF(T47&gt;=0,IF(T47&lt;&gt;"",T47,T48),T48)*$T$224+IF(U47&gt;=0,IF(U47&lt;&gt;"",U47,U48),U48)*$U$224)," ")</f>
        <v xml:space="preserve"> </v>
      </c>
      <c r="X47" s="630"/>
      <c r="Y47" s="627"/>
      <c r="Z47" s="627"/>
      <c r="AA47" s="627"/>
      <c r="AB47" s="627"/>
      <c r="AC47" s="627"/>
      <c r="AD47" s="627"/>
      <c r="AE47" s="627"/>
      <c r="AF47" s="627"/>
      <c r="AG47" s="627"/>
      <c r="AH47" s="628" t="str">
        <f>IF(AO31=1,(IF(X47&gt;=0,IF(X47&lt;&gt;"",X47,X48),X48)+IF(Y47&gt;=0,IF(Y47&lt;&gt;"",Y47,Y48),Y48)+IF(Z47&gt;=0,IF(Z47&lt;&gt;"",Z47,Z48),Z48)+IF(AA47&gt;=0,IF(AA47&lt;&gt;"",AA47,AA48),AA48)+IF(AB47&gt;=0,IF(AB47&lt;&gt;"",AB47,AB48),AB48)+IF(AC47&gt;=0,IF(AC47&lt;&gt;"",AC47,AC48),AC48)+IF(AD47&gt;=0,IF(AD47&lt;&gt;"",AD47,AD48),AD48)+IF(AE47&gt;=0,IF(AE47&lt;&gt;"",AE47,AE48),AE48)+IF(AF47&gt;=0,IF(AF47&lt;&gt;"",AF47,AF48),AF48)+IF(AG47&gt;=0,IF(AG47&lt;&gt;"",AG47,AG48),AG48)),"")</f>
        <v/>
      </c>
      <c r="AI47" s="629" t="str">
        <f t="shared" ref="AI47" si="78">IF(F47,(IF(X47&gt;=0,IF(X47&lt;&gt;"",X47,X48),X48)*$X$224+IF(Y47&gt;=0,IF(Y47&lt;&gt;"",Y47,Y48),Y48)*$Y$224+IF(Z47&gt;=0,IF(Z47&lt;&gt;"",Z47,Z48),Z48)*$Z$224+IF(AA47&gt;=0,IF(AA47&lt;&gt;"",AA47,AA48),AA48)*$AA$224+IF(AB47&gt;=0,IF(AB47&lt;&gt;"",AB47,AB48),AB48)*$AB$224+IF(AC47&gt;=0,IF(AC47&lt;&gt;"",AC47,AC48),AC48)*$AC$224+IF(AD47&gt;=0,IF(AD47&lt;&gt;"",AD47,AD48),AD48)*$AD$224+IF(AE47&gt;=0,IF(AE47&lt;&gt;"",AE47,AE48),AE48)*$AE$224+IF(AF47&gt;=0,IF(AF47&lt;&gt;"",AF47,AF48),AF48)*$AF$224+IF(AG47&gt;=0,IF(AG47&lt;&gt;"",AG47,AG48),AG48)*$AG$224)," ")</f>
        <v xml:space="preserve"> </v>
      </c>
      <c r="AO47" s="845">
        <f>IF(F79,1,0)</f>
        <v>0</v>
      </c>
      <c r="AP47" s="845">
        <f>IF(AO47=1,IF(W79&gt;0,W79,W80),W80)</f>
        <v>0</v>
      </c>
      <c r="AQ47" s="845">
        <f>IF(AO47=1,IF(AI79&gt;0,AI79,AI80),AI80)</f>
        <v>0</v>
      </c>
      <c r="AR47" s="850"/>
    </row>
    <row r="48" spans="1:46" ht="12" customHeight="1">
      <c r="A48" s="1609"/>
      <c r="B48" s="1615"/>
      <c r="C48" s="1633"/>
      <c r="D48" s="1628"/>
      <c r="E48" s="1629"/>
      <c r="F48" s="1641"/>
      <c r="G48" s="1639"/>
      <c r="H48" s="1640"/>
      <c r="I48" s="1613"/>
      <c r="J48" s="1616"/>
      <c r="K48" s="1614"/>
      <c r="L48" s="607"/>
      <c r="M48" s="607"/>
      <c r="N48" s="607"/>
      <c r="O48" s="607"/>
      <c r="P48" s="607"/>
      <c r="Q48" s="607"/>
      <c r="R48" s="607"/>
      <c r="S48" s="607"/>
      <c r="T48" s="607"/>
      <c r="U48" s="607"/>
      <c r="V48" s="611" t="str">
        <f>IF(SUM(L48:U48)=0,"0",SUM(L48:U48))</f>
        <v>0</v>
      </c>
      <c r="W48" s="612">
        <f t="shared" ref="W48" si="79">IF((L48*$L$224+M48*$M$224+N48*$N$224+O48*$O$224+P48*$P$224+Q48*$Q$224+R48*$R$224+S48*$S$224+T48*$T$224+U48*$U$224)&lt;&gt;0,(L48*$L$224+M48*$M$224+N48*$N$224+O48*$O$224+P48*$P$224+Q48*$Q$224+R48*$R$224+S48*$S$224+T48*$T$224+U48*$U$224),0)</f>
        <v>0</v>
      </c>
      <c r="X48" s="610"/>
      <c r="Y48" s="607"/>
      <c r="Z48" s="607"/>
      <c r="AA48" s="607"/>
      <c r="AB48" s="607"/>
      <c r="AC48" s="607"/>
      <c r="AD48" s="607"/>
      <c r="AE48" s="607"/>
      <c r="AF48" s="607"/>
      <c r="AG48" s="607"/>
      <c r="AH48" s="611" t="str">
        <f t="shared" ref="AH48" si="80">IF(SUM(X48:AG48)=0,"0",SUM(X48:AG48))</f>
        <v>0</v>
      </c>
      <c r="AI48" s="612">
        <f t="shared" ref="AI48" si="81">IF((X48*$X$224+Y48*$Y$224+Z48*$Z$224+AA48*$AA$224+AB48*$AB$224+AC48*$AC$224+AD48*$AD$224+AE48*$AE$224+AF48*$AF$224+AG48*$AG$224)&lt;&gt;0,X48*$X$224+Y48*$Y$224+Z48*$Z$224+AA48*$AA$224+AB48*$AB$224+AC48*$AC$224+AD48*$AD$224+AE48*$AE$224+AF48*$AF$224+AG48*$AG$224,0)</f>
        <v>0</v>
      </c>
      <c r="AJ48" s="903">
        <f>SUMIF($L$12:$U$12,TRUE,L48:U48)</f>
        <v>0</v>
      </c>
      <c r="AK48" s="903">
        <f>SUMIF($X$12:$AG$12,TRUE,X48:AG48)</f>
        <v>0</v>
      </c>
      <c r="AL48" s="845">
        <f>IF(F47,W47,W48)</f>
        <v>0</v>
      </c>
      <c r="AM48" s="845">
        <f>IF(F47,AI47,AI48)</f>
        <v>0</v>
      </c>
      <c r="AO48" s="845">
        <f>IF(F81,1,0)</f>
        <v>0</v>
      </c>
      <c r="AP48" s="845">
        <f>IF(AO48=1,IF(W81&gt;0,W81,W82),W82)</f>
        <v>0</v>
      </c>
      <c r="AQ48" s="845">
        <f>IF(AO48=1,IF(AI81&gt;0,AI81,AI82),AI82)</f>
        <v>0</v>
      </c>
      <c r="AR48" s="849">
        <f>V48-IF(AO31=0,W48,W47)</f>
        <v>0</v>
      </c>
      <c r="AS48" s="849">
        <f>AH48-IF(AO31=0,AI48,AI47)</f>
        <v>0</v>
      </c>
      <c r="AT48" s="845">
        <f>IF(ISERROR(AR48+AS48),0,AR48+AS48)</f>
        <v>0</v>
      </c>
    </row>
    <row r="49" spans="1:46" ht="12" customHeight="1">
      <c r="A49" s="1610" t="str">
        <f>IF(TRIM(入力1!A52)&lt;&gt;"",入力1!A52,"")</f>
        <v/>
      </c>
      <c r="B49" s="1617">
        <f>IF(TRIM(入力1!B52)&lt;&gt;"",入力1!B52,"")</f>
        <v>1</v>
      </c>
      <c r="C49" s="1634">
        <f>入力1!C52</f>
        <v>8</v>
      </c>
      <c r="D49" s="1626" t="str">
        <f>IF(TRIM(入力1!D52)&lt;&gt;"",入力1!D52,"")</f>
        <v/>
      </c>
      <c r="E49" s="1627"/>
      <c r="F49" s="1638" t="b">
        <v>0</v>
      </c>
      <c r="G49" s="1639"/>
      <c r="H49" s="1640"/>
      <c r="I49" s="1609" t="str">
        <f>IF(TRIM(入力1!A52)&lt;&gt;"",入力1!A52,"")</f>
        <v/>
      </c>
      <c r="J49" s="1615">
        <f>IF(TRIM(入力1!B52)&lt;&gt;"",入力1!B52,"")</f>
        <v>1</v>
      </c>
      <c r="K49" s="1611">
        <f>C49</f>
        <v>8</v>
      </c>
      <c r="L49" s="627"/>
      <c r="M49" s="627"/>
      <c r="N49" s="627"/>
      <c r="O49" s="627"/>
      <c r="P49" s="627"/>
      <c r="Q49" s="627"/>
      <c r="R49" s="627"/>
      <c r="S49" s="627"/>
      <c r="T49" s="627"/>
      <c r="U49" s="627"/>
      <c r="V49" s="628" t="str">
        <f>IF(AO32=1,(IF(L49&gt;=0,IF(L49&lt;&gt;"",L49,L50),L50)+IF(M49&gt;=0,IF(M49&lt;&gt;"",M49,M50),M50)+IF(N49&gt;=0,IF(N49&lt;&gt;"",N49,N50),N50)+IF(O49&gt;=0,IF(O49&lt;&gt;"",O49,O50),O50)+IF(P49&gt;=0,IF(P49&lt;&gt;"",P49,P50),P50)+IF(Q49&gt;=0,IF(Q49&lt;&gt;"",Q49,Q50),Q50)+IF(R49&gt;=0,IF(R49&lt;&gt;"",R49,R50),R50)+IF(S49&gt;=0,IF(S49&lt;&gt;"",S49,S50),S50)+IF(T49&gt;=0,IF(T49&lt;&gt;"",T49,T50),T50)+IF(U49&gt;=0,IF(U49&lt;&gt;"",U49,U50),U50)),"")</f>
        <v/>
      </c>
      <c r="W49" s="629" t="str">
        <f t="shared" ref="W49" si="82">IF(F49,(IF(L49&gt;=0,IF(L49&lt;&gt;"",L49,L50),L50)*$L$224+IF(M49&gt;=0,IF(M49&lt;&gt;"",M49,M50),M50)*$M$224+IF(N49&gt;=0,IF(N49&lt;&gt;"",N49,N50),N50)*$N$224+IF(O49&gt;=0,IF(O49&lt;&gt;"",O49,O50),O50)*$O$224+IF(P49&gt;=0,IF(P49&lt;&gt;"",P49,P50),P50)*$P$224+IF(Q49&gt;=0,IF(Q49&lt;&gt;"",Q49,Q50),Q50)*$Q$224+IF(R49&gt;=0,IF(R49&lt;&gt;"",R49,R50),R50)*$R$224+IF(S49&gt;=0,IF(S49&lt;&gt;"",S49,S50),S50)*$S$224+IF(T49&gt;=0,IF(T49&lt;&gt;"",T49,T50),T50)*$T$224+IF(U49&gt;=0,IF(U49&lt;&gt;"",U49,U50),U50)*$U$224)," ")</f>
        <v xml:space="preserve"> </v>
      </c>
      <c r="X49" s="630"/>
      <c r="Y49" s="627"/>
      <c r="Z49" s="627"/>
      <c r="AA49" s="627"/>
      <c r="AB49" s="627"/>
      <c r="AC49" s="627"/>
      <c r="AD49" s="627"/>
      <c r="AE49" s="627"/>
      <c r="AF49" s="627"/>
      <c r="AG49" s="627"/>
      <c r="AH49" s="628" t="str">
        <f>IF(AO32=1,(IF(X49&gt;=0,IF(X49&lt;&gt;"",X49,X50),X50)+IF(Y49&gt;=0,IF(Y49&lt;&gt;"",Y49,Y50),Y50)+IF(Z49&gt;=0,IF(Z49&lt;&gt;"",Z49,Z50),Z50)+IF(AA49&gt;=0,IF(AA49&lt;&gt;"",AA49,AA50),AA50)+IF(AB49&gt;=0,IF(AB49&lt;&gt;"",AB49,AB50),AB50)+IF(AC49&gt;=0,IF(AC49&lt;&gt;"",AC49,AC50),AC50)+IF(AD49&gt;=0,IF(AD49&lt;&gt;"",AD49,AD50),AD50)+IF(AE49&gt;=0,IF(AE49&lt;&gt;"",AE49,AE50),AE50)+IF(AF49&gt;=0,IF(AF49&lt;&gt;"",AF49,AF50),AF50)+IF(AG49&gt;=0,IF(AG49&lt;&gt;"",AG49,AG50),AG50)),"")</f>
        <v/>
      </c>
      <c r="AI49" s="629" t="str">
        <f t="shared" ref="AI49" si="83">IF(F49,(IF(X49&gt;=0,IF(X49&lt;&gt;"",X49,X50),X50)*$X$224+IF(Y49&gt;=0,IF(Y49&lt;&gt;"",Y49,Y50),Y50)*$Y$224+IF(Z49&gt;=0,IF(Z49&lt;&gt;"",Z49,Z50),Z50)*$Z$224+IF(AA49&gt;=0,IF(AA49&lt;&gt;"",AA49,AA50),AA50)*$AA$224+IF(AB49&gt;=0,IF(AB49&lt;&gt;"",AB49,AB50),AB50)*$AB$224+IF(AC49&gt;=0,IF(AC49&lt;&gt;"",AC49,AC50),AC50)*$AC$224+IF(AD49&gt;=0,IF(AD49&lt;&gt;"",AD49,AD50),AD50)*$AD$224+IF(AE49&gt;=0,IF(AE49&lt;&gt;"",AE49,AE50),AE50)*$AE$224+IF(AF49&gt;=0,IF(AF49&lt;&gt;"",AF49,AF50),AF50)*$AF$224+IF(AG49&gt;=0,IF(AG49&lt;&gt;"",AG49,AG50),AG50)*$AG$224)," ")</f>
        <v xml:space="preserve"> </v>
      </c>
      <c r="AO49" s="845">
        <f>IF(F83,1,0)</f>
        <v>0</v>
      </c>
      <c r="AP49" s="845">
        <f>IF(AO49=1,IF(W83&gt;0,W83,W84),W84)</f>
        <v>0</v>
      </c>
      <c r="AQ49" s="845">
        <f>IF(AO49=1,IF(AI83&gt;0,AI83,AI84),AI84)</f>
        <v>0</v>
      </c>
      <c r="AR49" s="850"/>
    </row>
    <row r="50" spans="1:46" ht="12" customHeight="1">
      <c r="A50" s="1609"/>
      <c r="B50" s="1615"/>
      <c r="C50" s="1633"/>
      <c r="D50" s="1628"/>
      <c r="E50" s="1629"/>
      <c r="F50" s="1641"/>
      <c r="G50" s="1639"/>
      <c r="H50" s="1640"/>
      <c r="I50" s="1613"/>
      <c r="J50" s="1616"/>
      <c r="K50" s="1614"/>
      <c r="L50" s="607"/>
      <c r="M50" s="607"/>
      <c r="N50" s="607"/>
      <c r="O50" s="607"/>
      <c r="P50" s="607"/>
      <c r="Q50" s="607"/>
      <c r="R50" s="607"/>
      <c r="S50" s="607"/>
      <c r="T50" s="607"/>
      <c r="U50" s="607"/>
      <c r="V50" s="611" t="str">
        <f>IF(SUM(L50:U50)=0,"0",SUM(L50:U50))</f>
        <v>0</v>
      </c>
      <c r="W50" s="612">
        <f t="shared" ref="W50" si="84">IF((L50*$L$224+M50*$M$224+N50*$N$224+O50*$O$224+P50*$P$224+Q50*$Q$224+R50*$R$224+S50*$S$224+T50*$T$224+U50*$U$224)&lt;&gt;0,(L50*$L$224+M50*$M$224+N50*$N$224+O50*$O$224+P50*$P$224+Q50*$Q$224+R50*$R$224+S50*$S$224+T50*$T$224+U50*$U$224),0)</f>
        <v>0</v>
      </c>
      <c r="X50" s="610"/>
      <c r="Y50" s="607"/>
      <c r="Z50" s="607"/>
      <c r="AA50" s="607"/>
      <c r="AB50" s="607"/>
      <c r="AC50" s="607"/>
      <c r="AD50" s="607"/>
      <c r="AE50" s="607"/>
      <c r="AF50" s="607"/>
      <c r="AG50" s="607"/>
      <c r="AH50" s="611" t="str">
        <f t="shared" ref="AH50" si="85">IF(SUM(X50:AG50)=0,"0",SUM(X50:AG50))</f>
        <v>0</v>
      </c>
      <c r="AI50" s="612">
        <f t="shared" ref="AI50" si="86">IF((X50*$X$224+Y50*$Y$224+Z50*$Z$224+AA50*$AA$224+AB50*$AB$224+AC50*$AC$224+AD50*$AD$224+AE50*$AE$224+AF50*$AF$224+AG50*$AG$224)&lt;&gt;0,X50*$X$224+Y50*$Y$224+Z50*$Z$224+AA50*$AA$224+AB50*$AB$224+AC50*$AC$224+AD50*$AD$224+AE50*$AE$224+AF50*$AF$224+AG50*$AG$224,0)</f>
        <v>0</v>
      </c>
      <c r="AJ50" s="903">
        <f>SUMIF($L$12:$U$12,TRUE,L50:U50)</f>
        <v>0</v>
      </c>
      <c r="AK50" s="903">
        <f>SUMIF($X$12:$AG$12,TRUE,X50:AG50)</f>
        <v>0</v>
      </c>
      <c r="AL50" s="845">
        <f>IF(F49,W49,W50)</f>
        <v>0</v>
      </c>
      <c r="AM50" s="845">
        <f>IF(F49,AI49,AI50)</f>
        <v>0</v>
      </c>
      <c r="AO50" s="845">
        <f>IF(F85,1,0)</f>
        <v>0</v>
      </c>
      <c r="AP50" s="845">
        <f>IF(AO50=1,IF(W85&gt;0,W85,W86),W86)</f>
        <v>0</v>
      </c>
      <c r="AQ50" s="845">
        <f>IF(AO50=1,IF(AI85&gt;0,AI85,AI86),AI86)</f>
        <v>0</v>
      </c>
      <c r="AR50" s="849">
        <f>V50-IF(AO32=0,W50,W49)</f>
        <v>0</v>
      </c>
      <c r="AS50" s="849">
        <f>AH50-IF(AO32=0,AI50,AI49)</f>
        <v>0</v>
      </c>
      <c r="AT50" s="845">
        <f>IF(ISERROR(AR50+AS50),0,AR50+AS50)</f>
        <v>0</v>
      </c>
    </row>
    <row r="51" spans="1:46" ht="12" customHeight="1">
      <c r="A51" s="1610" t="str">
        <f>IF(TRIM(入力1!A54)&lt;&gt;"",入力1!A54,"")</f>
        <v/>
      </c>
      <c r="B51" s="1617">
        <f>IF(TRIM(入力1!B54)&lt;&gt;"",入力1!B54,"")</f>
        <v>1</v>
      </c>
      <c r="C51" s="1634">
        <f>入力1!C54</f>
        <v>9</v>
      </c>
      <c r="D51" s="1626" t="str">
        <f>IF(TRIM(入力1!D54)&lt;&gt;"",入力1!D54,"")</f>
        <v/>
      </c>
      <c r="E51" s="1627"/>
      <c r="F51" s="1638" t="b">
        <v>0</v>
      </c>
      <c r="G51" s="1639"/>
      <c r="H51" s="1640"/>
      <c r="I51" s="1609" t="str">
        <f>IF(TRIM(入力1!A54)&lt;&gt;"",入力1!A54,"")</f>
        <v/>
      </c>
      <c r="J51" s="1615">
        <f>IF(TRIM(入力1!B54)&lt;&gt;"",入力1!B54,"")</f>
        <v>1</v>
      </c>
      <c r="K51" s="1611">
        <f>C51</f>
        <v>9</v>
      </c>
      <c r="L51" s="627"/>
      <c r="M51" s="627"/>
      <c r="N51" s="627"/>
      <c r="O51" s="627"/>
      <c r="P51" s="627"/>
      <c r="Q51" s="627"/>
      <c r="R51" s="627"/>
      <c r="S51" s="627"/>
      <c r="T51" s="627"/>
      <c r="U51" s="627"/>
      <c r="V51" s="628" t="str">
        <f>IF(AO33=1,(IF(L51&gt;=0,IF(L51&lt;&gt;"",L51,L52),L52)+IF(M51&gt;=0,IF(M51&lt;&gt;"",M51,M52),M52)+IF(N51&gt;=0,IF(N51&lt;&gt;"",N51,N52),N52)+IF(O51&gt;=0,IF(O51&lt;&gt;"",O51,O52),O52)+IF(P51&gt;=0,IF(P51&lt;&gt;"",P51,P52),P52)+IF(Q51&gt;=0,IF(Q51&lt;&gt;"",Q51,Q52),Q52)+IF(R51&gt;=0,IF(R51&lt;&gt;"",R51,R52),R52)+IF(S51&gt;=0,IF(S51&lt;&gt;"",S51,S52),S52)+IF(T51&gt;=0,IF(T51&lt;&gt;"",T51,T52),T52)+IF(U51&gt;=0,IF(U51&lt;&gt;"",U51,U52),U52)),"")</f>
        <v/>
      </c>
      <c r="W51" s="629" t="str">
        <f t="shared" ref="W51" si="87">IF(F51,(IF(L51&gt;=0,IF(L51&lt;&gt;"",L51,L52),L52)*$L$224+IF(M51&gt;=0,IF(M51&lt;&gt;"",M51,M52),M52)*$M$224+IF(N51&gt;=0,IF(N51&lt;&gt;"",N51,N52),N52)*$N$224+IF(O51&gt;=0,IF(O51&lt;&gt;"",O51,O52),O52)*$O$224+IF(P51&gt;=0,IF(P51&lt;&gt;"",P51,P52),P52)*$P$224+IF(Q51&gt;=0,IF(Q51&lt;&gt;"",Q51,Q52),Q52)*$Q$224+IF(R51&gt;=0,IF(R51&lt;&gt;"",R51,R52),R52)*$R$224+IF(S51&gt;=0,IF(S51&lt;&gt;"",S51,S52),S52)*$S$224+IF(T51&gt;=0,IF(T51&lt;&gt;"",T51,T52),T52)*$T$224+IF(U51&gt;=0,IF(U51&lt;&gt;"",U51,U52),U52)*$U$224)," ")</f>
        <v xml:space="preserve"> </v>
      </c>
      <c r="X51" s="630"/>
      <c r="Y51" s="627"/>
      <c r="Z51" s="627"/>
      <c r="AA51" s="627"/>
      <c r="AB51" s="627"/>
      <c r="AC51" s="627"/>
      <c r="AD51" s="627"/>
      <c r="AE51" s="627"/>
      <c r="AF51" s="627"/>
      <c r="AG51" s="627"/>
      <c r="AH51" s="628" t="str">
        <f>IF(AO33=1,(IF(X51&gt;=0,IF(X51&lt;&gt;"",X51,X52),X52)+IF(Y51&gt;=0,IF(Y51&lt;&gt;"",Y51,Y52),Y52)+IF(Z51&gt;=0,IF(Z51&lt;&gt;"",Z51,Z52),Z52)+IF(AA51&gt;=0,IF(AA51&lt;&gt;"",AA51,AA52),AA52)+IF(AB51&gt;=0,IF(AB51&lt;&gt;"",AB51,AB52),AB52)+IF(AC51&gt;=0,IF(AC51&lt;&gt;"",AC51,AC52),AC52)+IF(AD51&gt;=0,IF(AD51&lt;&gt;"",AD51,AD52),AD52)+IF(AE51&gt;=0,IF(AE51&lt;&gt;"",AE51,AE52),AE52)+IF(AF51&gt;=0,IF(AF51&lt;&gt;"",AF51,AF52),AF52)+IF(AG51&gt;=0,IF(AG51&lt;&gt;"",AG51,AG52),AG52)),"")</f>
        <v/>
      </c>
      <c r="AI51" s="629" t="str">
        <f t="shared" ref="AI51" si="88">IF(F51,(IF(X51&gt;=0,IF(X51&lt;&gt;"",X51,X52),X52)*$X$224+IF(Y51&gt;=0,IF(Y51&lt;&gt;"",Y51,Y52),Y52)*$Y$224+IF(Z51&gt;=0,IF(Z51&lt;&gt;"",Z51,Z52),Z52)*$Z$224+IF(AA51&gt;=0,IF(AA51&lt;&gt;"",AA51,AA52),AA52)*$AA$224+IF(AB51&gt;=0,IF(AB51&lt;&gt;"",AB51,AB52),AB52)*$AB$224+IF(AC51&gt;=0,IF(AC51&lt;&gt;"",AC51,AC52),AC52)*$AC$224+IF(AD51&gt;=0,IF(AD51&lt;&gt;"",AD51,AD52),AD52)*$AD$224+IF(AE51&gt;=0,IF(AE51&lt;&gt;"",AE51,AE52),AE52)*$AE$224+IF(AF51&gt;=0,IF(AF51&lt;&gt;"",AF51,AF52),AF52)*$AF$224+IF(AG51&gt;=0,IF(AG51&lt;&gt;"",AG51,AG52),AG52)*$AG$224)," ")</f>
        <v xml:space="preserve"> </v>
      </c>
      <c r="AO51" s="845">
        <f>IF(F87,1,0)</f>
        <v>0</v>
      </c>
      <c r="AP51" s="845">
        <f>IF(AO51=1,IF(W87&gt;0,W87,W88),W88)</f>
        <v>0</v>
      </c>
      <c r="AQ51" s="845">
        <f>IF(AO51=1,IF(AI87&gt;0,AI87,AI88),AI88)</f>
        <v>0</v>
      </c>
      <c r="AR51" s="850"/>
    </row>
    <row r="52" spans="1:46" ht="12" customHeight="1">
      <c r="A52" s="1609"/>
      <c r="B52" s="1615"/>
      <c r="C52" s="1633"/>
      <c r="D52" s="1628"/>
      <c r="E52" s="1629"/>
      <c r="F52" s="1641"/>
      <c r="G52" s="1639"/>
      <c r="H52" s="1640"/>
      <c r="I52" s="1613"/>
      <c r="J52" s="1616"/>
      <c r="K52" s="1614"/>
      <c r="L52" s="607"/>
      <c r="M52" s="607"/>
      <c r="N52" s="607"/>
      <c r="O52" s="607"/>
      <c r="P52" s="607"/>
      <c r="Q52" s="607"/>
      <c r="R52" s="607"/>
      <c r="S52" s="607"/>
      <c r="T52" s="607"/>
      <c r="U52" s="607"/>
      <c r="V52" s="611" t="str">
        <f>IF(SUM(L52:U52)=0,"0",SUM(L52:U52))</f>
        <v>0</v>
      </c>
      <c r="W52" s="612">
        <f t="shared" ref="W52" si="89">IF((L52*$L$224+M52*$M$224+N52*$N$224+O52*$O$224+P52*$P$224+Q52*$Q$224+R52*$R$224+S52*$S$224+T52*$T$224+U52*$U$224)&lt;&gt;0,(L52*$L$224+M52*$M$224+N52*$N$224+O52*$O$224+P52*$P$224+Q52*$Q$224+R52*$R$224+S52*$S$224+T52*$T$224+U52*$U$224),0)</f>
        <v>0</v>
      </c>
      <c r="X52" s="610"/>
      <c r="Y52" s="607"/>
      <c r="Z52" s="607"/>
      <c r="AA52" s="607"/>
      <c r="AB52" s="607"/>
      <c r="AC52" s="607"/>
      <c r="AD52" s="607"/>
      <c r="AE52" s="607"/>
      <c r="AF52" s="607"/>
      <c r="AG52" s="607"/>
      <c r="AH52" s="611" t="str">
        <f t="shared" ref="AH52" si="90">IF(SUM(X52:AG52)=0,"0",SUM(X52:AG52))</f>
        <v>0</v>
      </c>
      <c r="AI52" s="612">
        <f t="shared" ref="AI52" si="91">IF((X52*$X$224+Y52*$Y$224+Z52*$Z$224+AA52*$AA$224+AB52*$AB$224+AC52*$AC$224+AD52*$AD$224+AE52*$AE$224+AF52*$AF$224+AG52*$AG$224)&lt;&gt;0,X52*$X$224+Y52*$Y$224+Z52*$Z$224+AA52*$AA$224+AB52*$AB$224+AC52*$AC$224+AD52*$AD$224+AE52*$AE$224+AF52*$AF$224+AG52*$AG$224,0)</f>
        <v>0</v>
      </c>
      <c r="AJ52" s="903">
        <f>SUMIF($L$12:$U$12,TRUE,L52:U52)</f>
        <v>0</v>
      </c>
      <c r="AK52" s="903">
        <f>SUMIF($X$12:$AG$12,TRUE,X52:AG52)</f>
        <v>0</v>
      </c>
      <c r="AL52" s="845">
        <f>IF(F51,W51,W52)</f>
        <v>0</v>
      </c>
      <c r="AM52" s="845">
        <f>IF(F51,AI51,AI52)</f>
        <v>0</v>
      </c>
      <c r="AO52" s="845">
        <f>IF(F89,1,0)</f>
        <v>0</v>
      </c>
      <c r="AP52" s="845">
        <f>IF(AO52=1,IF(W89&gt;0,W89,W90),W90)</f>
        <v>0</v>
      </c>
      <c r="AQ52" s="845">
        <f>IF(AO52=1,IF(AI89&gt;0,AI89,AI90),AI90)</f>
        <v>0</v>
      </c>
      <c r="AR52" s="849">
        <f>V52-IF(AO33=0,W52,W51)</f>
        <v>0</v>
      </c>
      <c r="AS52" s="849">
        <f>AH52-IF(AO33=0,AI52,AI51)</f>
        <v>0</v>
      </c>
      <c r="AT52" s="845">
        <f>IF(ISERROR(AR52+AS52),0,AR52+AS52)</f>
        <v>0</v>
      </c>
    </row>
    <row r="53" spans="1:46" ht="12" customHeight="1">
      <c r="A53" s="1610" t="str">
        <f>IF(TRIM(入力1!A56)&lt;&gt;"",入力1!A56,"")</f>
        <v/>
      </c>
      <c r="B53" s="1617">
        <f>IF(TRIM(入力1!B56)&lt;&gt;"",入力1!B56,"")</f>
        <v>2</v>
      </c>
      <c r="C53" s="1634">
        <f>入力1!C56</f>
        <v>0</v>
      </c>
      <c r="D53" s="1626" t="str">
        <f>IF(TRIM(入力1!D56)&lt;&gt;"",入力1!D56,"")</f>
        <v/>
      </c>
      <c r="E53" s="1627"/>
      <c r="F53" s="1638" t="b">
        <v>0</v>
      </c>
      <c r="G53" s="1639"/>
      <c r="H53" s="1640"/>
      <c r="I53" s="1609" t="str">
        <f>IF(TRIM(入力1!A56)&lt;&gt;"",入力1!A56,"")</f>
        <v/>
      </c>
      <c r="J53" s="1615">
        <f>IF(TRIM(入力1!B56)&lt;&gt;"",入力1!B56,"")</f>
        <v>2</v>
      </c>
      <c r="K53" s="1611">
        <f>C53</f>
        <v>0</v>
      </c>
      <c r="L53" s="627"/>
      <c r="M53" s="627"/>
      <c r="N53" s="627"/>
      <c r="O53" s="627"/>
      <c r="P53" s="627"/>
      <c r="Q53" s="627"/>
      <c r="R53" s="627"/>
      <c r="S53" s="627"/>
      <c r="T53" s="627"/>
      <c r="U53" s="627"/>
      <c r="V53" s="628" t="str">
        <f>IF(AO34=1,(IF(L53&gt;=0,IF(L53&lt;&gt;"",L53,L54),L54)+IF(M53&gt;=0,IF(M53&lt;&gt;"",M53,M54),M54)+IF(N53&gt;=0,IF(N53&lt;&gt;"",N53,N54),N54)+IF(O53&gt;=0,IF(O53&lt;&gt;"",O53,O54),O54)+IF(P53&gt;=0,IF(P53&lt;&gt;"",P53,P54),P54)+IF(Q53&gt;=0,IF(Q53&lt;&gt;"",Q53,Q54),Q54)+IF(R53&gt;=0,IF(R53&lt;&gt;"",R53,R54),R54)+IF(S53&gt;=0,IF(S53&lt;&gt;"",S53,S54),S54)+IF(T53&gt;=0,IF(T53&lt;&gt;"",T53,T54),T54)+IF(U53&gt;=0,IF(U53&lt;&gt;"",U53,U54),U54)),"")</f>
        <v/>
      </c>
      <c r="W53" s="629" t="str">
        <f t="shared" ref="W53" si="92">IF(F53,(IF(L53&gt;=0,IF(L53&lt;&gt;"",L53,L54),L54)*$L$224+IF(M53&gt;=0,IF(M53&lt;&gt;"",M53,M54),M54)*$M$224+IF(N53&gt;=0,IF(N53&lt;&gt;"",N53,N54),N54)*$N$224+IF(O53&gt;=0,IF(O53&lt;&gt;"",O53,O54),O54)*$O$224+IF(P53&gt;=0,IF(P53&lt;&gt;"",P53,P54),P54)*$P$224+IF(Q53&gt;=0,IF(Q53&lt;&gt;"",Q53,Q54),Q54)*$Q$224+IF(R53&gt;=0,IF(R53&lt;&gt;"",R53,R54),R54)*$R$224+IF(S53&gt;=0,IF(S53&lt;&gt;"",S53,S54),S54)*$S$224+IF(T53&gt;=0,IF(T53&lt;&gt;"",T53,T54),T54)*$T$224+IF(U53&gt;=0,IF(U53&lt;&gt;"",U53,U54),U54)*$U$224)," ")</f>
        <v xml:space="preserve"> </v>
      </c>
      <c r="X53" s="630"/>
      <c r="Y53" s="627"/>
      <c r="Z53" s="627"/>
      <c r="AA53" s="627"/>
      <c r="AB53" s="627"/>
      <c r="AC53" s="627"/>
      <c r="AD53" s="627"/>
      <c r="AE53" s="627"/>
      <c r="AF53" s="627"/>
      <c r="AG53" s="627"/>
      <c r="AH53" s="628" t="str">
        <f>IF(AO34=1,(IF(X53&gt;=0,IF(X53&lt;&gt;"",X53,X54),X54)+IF(Y53&gt;=0,IF(Y53&lt;&gt;"",Y53,Y54),Y54)+IF(Z53&gt;=0,IF(Z53&lt;&gt;"",Z53,Z54),Z54)+IF(AA53&gt;=0,IF(AA53&lt;&gt;"",AA53,AA54),AA54)+IF(AB53&gt;=0,IF(AB53&lt;&gt;"",AB53,AB54),AB54)+IF(AC53&gt;=0,IF(AC53&lt;&gt;"",AC53,AC54),AC54)+IF(AD53&gt;=0,IF(AD53&lt;&gt;"",AD53,AD54),AD54)+IF(AE53&gt;=0,IF(AE53&lt;&gt;"",AE53,AE54),AE54)+IF(AF53&gt;=0,IF(AF53&lt;&gt;"",AF53,AF54),AF54)+IF(AG53&gt;=0,IF(AG53&lt;&gt;"",AG53,AG54),AG54)),"")</f>
        <v/>
      </c>
      <c r="AI53" s="629" t="str">
        <f t="shared" ref="AI53" si="93">IF(F53,(IF(X53&gt;=0,IF(X53&lt;&gt;"",X53,X54),X54)*$X$224+IF(Y53&gt;=0,IF(Y53&lt;&gt;"",Y53,Y54),Y54)*$Y$224+IF(Z53&gt;=0,IF(Z53&lt;&gt;"",Z53,Z54),Z54)*$Z$224+IF(AA53&gt;=0,IF(AA53&lt;&gt;"",AA53,AA54),AA54)*$AA$224+IF(AB53&gt;=0,IF(AB53&lt;&gt;"",AB53,AB54),AB54)*$AB$224+IF(AC53&gt;=0,IF(AC53&lt;&gt;"",AC53,AC54),AC54)*$AC$224+IF(AD53&gt;=0,IF(AD53&lt;&gt;"",AD53,AD54),AD54)*$AD$224+IF(AE53&gt;=0,IF(AE53&lt;&gt;"",AE53,AE54),AE54)*$AE$224+IF(AF53&gt;=0,IF(AF53&lt;&gt;"",AF53,AF54),AF54)*$AF$224+IF(AG53&gt;=0,IF(AG53&lt;&gt;"",AG53,AG54),AG54)*$AG$224)," ")</f>
        <v xml:space="preserve"> </v>
      </c>
      <c r="AO53" s="845">
        <f>IF(F91,1,0)</f>
        <v>0</v>
      </c>
      <c r="AP53" s="845">
        <f>IF(AO53=1,IF(W91&gt;0,W91,W92),W92)</f>
        <v>0</v>
      </c>
      <c r="AQ53" s="845">
        <f>IF(AO53=1,IF(AI91&gt;0,AI91,AI92),AI92)</f>
        <v>0</v>
      </c>
      <c r="AR53" s="850"/>
    </row>
    <row r="54" spans="1:46" ht="12" customHeight="1">
      <c r="A54" s="1609"/>
      <c r="B54" s="1615"/>
      <c r="C54" s="1633"/>
      <c r="D54" s="1651"/>
      <c r="E54" s="1652"/>
      <c r="F54" s="1648"/>
      <c r="G54" s="1649"/>
      <c r="H54" s="1650"/>
      <c r="I54" s="1610"/>
      <c r="J54" s="1617"/>
      <c r="K54" s="1612"/>
      <c r="L54" s="613"/>
      <c r="M54" s="613"/>
      <c r="N54" s="613"/>
      <c r="O54" s="613"/>
      <c r="P54" s="613"/>
      <c r="Q54" s="613"/>
      <c r="R54" s="613"/>
      <c r="S54" s="613"/>
      <c r="T54" s="613"/>
      <c r="U54" s="613"/>
      <c r="V54" s="611" t="str">
        <f>IF(SUM(L54:U54)=0,"0",SUM(L54:U54))</f>
        <v>0</v>
      </c>
      <c r="W54" s="612">
        <f t="shared" ref="W54" si="94">IF((L54*$L$224+M54*$M$224+N54*$N$224+O54*$O$224+P54*$P$224+Q54*$Q$224+R54*$R$224+S54*$S$224+T54*$T$224+U54*$U$224)&lt;&gt;0,(L54*$L$224+M54*$M$224+N54*$N$224+O54*$O$224+P54*$P$224+Q54*$Q$224+R54*$R$224+S54*$S$224+T54*$T$224+U54*$U$224),0)</f>
        <v>0</v>
      </c>
      <c r="X54" s="614"/>
      <c r="Y54" s="613"/>
      <c r="Z54" s="613"/>
      <c r="AA54" s="613"/>
      <c r="AB54" s="613"/>
      <c r="AC54" s="613"/>
      <c r="AD54" s="613"/>
      <c r="AE54" s="613"/>
      <c r="AF54" s="613"/>
      <c r="AG54" s="613"/>
      <c r="AH54" s="611" t="str">
        <f t="shared" ref="AH54" si="95">IF(SUM(X54:AG54)=0,"0",SUM(X54:AG54))</f>
        <v>0</v>
      </c>
      <c r="AI54" s="612">
        <f t="shared" ref="AI54" si="96">IF((X54*$X$224+Y54*$Y$224+Z54*$Z$224+AA54*$AA$224+AB54*$AB$224+AC54*$AC$224+AD54*$AD$224+AE54*$AE$224+AF54*$AF$224+AG54*$AG$224)&lt;&gt;0,X54*$X$224+Y54*$Y$224+Z54*$Z$224+AA54*$AA$224+AB54*$AB$224+AC54*$AC$224+AD54*$AD$224+AE54*$AE$224+AF54*$AF$224+AG54*$AG$224,0)</f>
        <v>0</v>
      </c>
      <c r="AJ54" s="903">
        <f>SUMIF($L$12:$U$12,TRUE,L54:U54)</f>
        <v>0</v>
      </c>
      <c r="AK54" s="903">
        <f>SUMIF($X$12:$AG$12,TRUE,X54:AG54)</f>
        <v>0</v>
      </c>
      <c r="AL54" s="845">
        <f>IF(F53,W53,W54)</f>
        <v>0</v>
      </c>
      <c r="AM54" s="845">
        <f>IF(F53,AI53,AI54)</f>
        <v>0</v>
      </c>
      <c r="AO54" s="845">
        <f>IF(F93,1,0)</f>
        <v>0</v>
      </c>
      <c r="AP54" s="845">
        <f>IF(AO54=1,IF(W93&gt;0,W93,W94),W94)</f>
        <v>0</v>
      </c>
      <c r="AQ54" s="845">
        <f>IF(AO54=1,IF(AI93&gt;0,AI93,AI94),AI94)</f>
        <v>0</v>
      </c>
      <c r="AR54" s="849">
        <f>V54-IF(AO34=0,W54,W53)</f>
        <v>0</v>
      </c>
      <c r="AS54" s="849">
        <f>AH54-IF(AO34=0,AI54,AI53)</f>
        <v>0</v>
      </c>
      <c r="AT54" s="845">
        <f>IF(ISERROR(AR54+AS54),0,AR54+AS54)</f>
        <v>0</v>
      </c>
    </row>
    <row r="55" spans="1:46" ht="12" customHeight="1">
      <c r="A55" s="1635" t="str">
        <f>IF(TRIM(入力1!A58)&lt;&gt;"",入力1!A58,"")</f>
        <v/>
      </c>
      <c r="B55" s="1654">
        <f>IF(TRIM(入力1!B58)&lt;&gt;"",入力1!B58,"")</f>
        <v>2</v>
      </c>
      <c r="C55" s="1632">
        <f>入力1!C58</f>
        <v>1</v>
      </c>
      <c r="D55" s="1626" t="str">
        <f>IF(TRIM(入力1!D58)&lt;&gt;"",入力1!D58,"")</f>
        <v/>
      </c>
      <c r="E55" s="1627"/>
      <c r="F55" s="1638" t="b">
        <v>0</v>
      </c>
      <c r="G55" s="1639"/>
      <c r="H55" s="1640"/>
      <c r="I55" s="1613" t="str">
        <f>IF(TRIM(入力1!A58)&lt;&gt;"",入力1!A58,"")</f>
        <v/>
      </c>
      <c r="J55" s="1616">
        <f>IF(TRIM(入力1!B58)&lt;&gt;"",入力1!B58,"")</f>
        <v>2</v>
      </c>
      <c r="K55" s="1611">
        <f>C55</f>
        <v>1</v>
      </c>
      <c r="L55" s="627"/>
      <c r="M55" s="627"/>
      <c r="N55" s="627"/>
      <c r="O55" s="627"/>
      <c r="P55" s="627"/>
      <c r="Q55" s="627"/>
      <c r="R55" s="627"/>
      <c r="S55" s="627"/>
      <c r="T55" s="627"/>
      <c r="U55" s="627"/>
      <c r="V55" s="628" t="str">
        <f>IF(AO35=1,(IF(L55&gt;=0,IF(L55&lt;&gt;"",L55,L56),L56)+IF(M55&gt;=0,IF(M55&lt;&gt;"",M55,M56),M56)+IF(N55&gt;=0,IF(N55&lt;&gt;"",N55,N56),N56)+IF(O55&gt;=0,IF(O55&lt;&gt;"",O55,O56),O56)+IF(P55&gt;=0,IF(P55&lt;&gt;"",P55,P56),P56)+IF(Q55&gt;=0,IF(Q55&lt;&gt;"",Q55,Q56),Q56)+IF(R55&gt;=0,IF(R55&lt;&gt;"",R55,R56),R56)+IF(S55&gt;=0,IF(S55&lt;&gt;"",S55,S56),S56)+IF(T55&gt;=0,IF(T55&lt;&gt;"",T55,T56),T56)+IF(U55&gt;=0,IF(U55&lt;&gt;"",U55,U56),U56)),"")</f>
        <v/>
      </c>
      <c r="W55" s="629" t="str">
        <f t="shared" ref="W55" si="97">IF(F55,(IF(L55&gt;=0,IF(L55&lt;&gt;"",L55,L56),L56)*$L$224+IF(M55&gt;=0,IF(M55&lt;&gt;"",M55,M56),M56)*$M$224+IF(N55&gt;=0,IF(N55&lt;&gt;"",N55,N56),N56)*$N$224+IF(O55&gt;=0,IF(O55&lt;&gt;"",O55,O56),O56)*$O$224+IF(P55&gt;=0,IF(P55&lt;&gt;"",P55,P56),P56)*$P$224+IF(Q55&gt;=0,IF(Q55&lt;&gt;"",Q55,Q56),Q56)*$Q$224+IF(R55&gt;=0,IF(R55&lt;&gt;"",R55,R56),R56)*$R$224+IF(S55&gt;=0,IF(S55&lt;&gt;"",S55,S56),S56)*$S$224+IF(T55&gt;=0,IF(T55&lt;&gt;"",T55,T56),T56)*$T$224+IF(U55&gt;=0,IF(U55&lt;&gt;"",U55,U56),U56)*$U$224)," ")</f>
        <v xml:space="preserve"> </v>
      </c>
      <c r="X55" s="630"/>
      <c r="Y55" s="627"/>
      <c r="Z55" s="627"/>
      <c r="AA55" s="627"/>
      <c r="AB55" s="627"/>
      <c r="AC55" s="627"/>
      <c r="AD55" s="627"/>
      <c r="AE55" s="627"/>
      <c r="AF55" s="627"/>
      <c r="AG55" s="627"/>
      <c r="AH55" s="628" t="str">
        <f>IF(AO35=1,(IF(X55&gt;=0,IF(X55&lt;&gt;"",X55,X56),X56)+IF(Y55&gt;=0,IF(Y55&lt;&gt;"",Y55,Y56),Y56)+IF(Z55&gt;=0,IF(Z55&lt;&gt;"",Z55,Z56),Z56)+IF(AA55&gt;=0,IF(AA55&lt;&gt;"",AA55,AA56),AA56)+IF(AB55&gt;=0,IF(AB55&lt;&gt;"",AB55,AB56),AB56)+IF(AC55&gt;=0,IF(AC55&lt;&gt;"",AC55,AC56),AC56)+IF(AD55&gt;=0,IF(AD55&lt;&gt;"",AD55,AD56),AD56)+IF(AE55&gt;=0,IF(AE55&lt;&gt;"",AE55,AE56),AE56)+IF(AF55&gt;=0,IF(AF55&lt;&gt;"",AF55,AF56),AF56)+IF(AG55&gt;=0,IF(AG55&lt;&gt;"",AG55,AG56),AG56)),"")</f>
        <v/>
      </c>
      <c r="AI55" s="629" t="str">
        <f t="shared" ref="AI55" si="98">IF(F55,(IF(X55&gt;=0,IF(X55&lt;&gt;"",X55,X56),X56)*$X$224+IF(Y55&gt;=0,IF(Y55&lt;&gt;"",Y55,Y56),Y56)*$Y$224+IF(Z55&gt;=0,IF(Z55&lt;&gt;"",Z55,Z56),Z56)*$Z$224+IF(AA55&gt;=0,IF(AA55&lt;&gt;"",AA55,AA56),AA56)*$AA$224+IF(AB55&gt;=0,IF(AB55&lt;&gt;"",AB55,AB56),AB56)*$AB$224+IF(AC55&gt;=0,IF(AC55&lt;&gt;"",AC55,AC56),AC56)*$AC$224+IF(AD55&gt;=0,IF(AD55&lt;&gt;"",AD55,AD56),AD56)*$AD$224+IF(AE55&gt;=0,IF(AE55&lt;&gt;"",AE55,AE56),AE56)*$AE$224+IF(AF55&gt;=0,IF(AF55&lt;&gt;"",AF55,AF56),AF56)*$AF$224+IF(AG55&gt;=0,IF(AG55&lt;&gt;"",AG55,AG56),AG56)*$AG$224)," ")</f>
        <v xml:space="preserve"> </v>
      </c>
      <c r="AO55" s="845">
        <f>IF(F95,1,0)</f>
        <v>0</v>
      </c>
      <c r="AP55" s="845">
        <f>IF(AO55=1,IF(W95&gt;0,W95,W96),W96)</f>
        <v>0</v>
      </c>
      <c r="AQ55" s="845">
        <f>IF(AO55=1,IF(AI95&gt;0,AI95,AI96),AI96)</f>
        <v>0</v>
      </c>
      <c r="AR55" s="850"/>
    </row>
    <row r="56" spans="1:46" ht="12" customHeight="1">
      <c r="A56" s="1609"/>
      <c r="B56" s="1615"/>
      <c r="C56" s="1633"/>
      <c r="D56" s="1628"/>
      <c r="E56" s="1629"/>
      <c r="F56" s="1641"/>
      <c r="G56" s="1639"/>
      <c r="H56" s="1640"/>
      <c r="I56" s="1613"/>
      <c r="J56" s="1616"/>
      <c r="K56" s="1614"/>
      <c r="L56" s="607"/>
      <c r="M56" s="607"/>
      <c r="N56" s="607"/>
      <c r="O56" s="607"/>
      <c r="P56" s="607"/>
      <c r="Q56" s="607"/>
      <c r="R56" s="607"/>
      <c r="S56" s="607"/>
      <c r="T56" s="607"/>
      <c r="U56" s="607"/>
      <c r="V56" s="611" t="str">
        <f>IF(SUM(L56:U56)=0,"0",SUM(L56:U56))</f>
        <v>0</v>
      </c>
      <c r="W56" s="612">
        <f t="shared" ref="W56" si="99">IF((L56*$L$224+M56*$M$224+N56*$N$224+O56*$O$224+P56*$P$224+Q56*$Q$224+R56*$R$224+S56*$S$224+T56*$T$224+U56*$U$224)&lt;&gt;0,(L56*$L$224+M56*$M$224+N56*$N$224+O56*$O$224+P56*$P$224+Q56*$Q$224+R56*$R$224+S56*$S$224+T56*$T$224+U56*$U$224),0)</f>
        <v>0</v>
      </c>
      <c r="X56" s="610"/>
      <c r="Y56" s="607"/>
      <c r="Z56" s="607"/>
      <c r="AA56" s="607"/>
      <c r="AB56" s="607"/>
      <c r="AC56" s="607"/>
      <c r="AD56" s="607"/>
      <c r="AE56" s="607"/>
      <c r="AF56" s="607"/>
      <c r="AG56" s="607"/>
      <c r="AH56" s="611" t="str">
        <f t="shared" ref="AH56" si="100">IF(SUM(X56:AG56)=0,"0",SUM(X56:AG56))</f>
        <v>0</v>
      </c>
      <c r="AI56" s="612">
        <f t="shared" ref="AI56" si="101">IF((X56*$X$224+Y56*$Y$224+Z56*$Z$224+AA56*$AA$224+AB56*$AB$224+AC56*$AC$224+AD56*$AD$224+AE56*$AE$224+AF56*$AF$224+AG56*$AG$224)&lt;&gt;0,X56*$X$224+Y56*$Y$224+Z56*$Z$224+AA56*$AA$224+AB56*$AB$224+AC56*$AC$224+AD56*$AD$224+AE56*$AE$224+AF56*$AF$224+AG56*$AG$224,0)</f>
        <v>0</v>
      </c>
      <c r="AJ56" s="903">
        <f>SUMIF($L$12:$U$12,TRUE,L56:U56)</f>
        <v>0</v>
      </c>
      <c r="AK56" s="903">
        <f>SUMIF($X$12:$AG$12,TRUE,X56:AG56)</f>
        <v>0</v>
      </c>
      <c r="AL56" s="845">
        <f>IF(F55,W55,W56)</f>
        <v>0</v>
      </c>
      <c r="AM56" s="845">
        <f>IF(F55,AI55,AI56)</f>
        <v>0</v>
      </c>
      <c r="AO56" s="845">
        <f>IF(F97,1,0)</f>
        <v>0</v>
      </c>
      <c r="AP56" s="845">
        <f>IF(AO56=1,IF(W97&gt;0,W97,W98),W98)</f>
        <v>0</v>
      </c>
      <c r="AQ56" s="845">
        <f>IF(AO56=1,IF(AI97&gt;0,AI97,AI98),AI98)</f>
        <v>0</v>
      </c>
      <c r="AR56" s="849">
        <f>V56-IF(AO35=0,W56,W55)</f>
        <v>0</v>
      </c>
      <c r="AS56" s="849">
        <f>AH56-IF(AO35=0,AI56,AI55)</f>
        <v>0</v>
      </c>
      <c r="AT56" s="845">
        <f>IF(ISERROR(AR56+AS56),0,AR56+AS56)</f>
        <v>0</v>
      </c>
    </row>
    <row r="57" spans="1:46" ht="12" customHeight="1">
      <c r="A57" s="1610" t="str">
        <f>IF(TRIM(入力1!A60)&lt;&gt;"",入力1!A60,"")</f>
        <v/>
      </c>
      <c r="B57" s="1617">
        <f>IF(TRIM(入力1!B60)&lt;&gt;"",入力1!B60,"")</f>
        <v>2</v>
      </c>
      <c r="C57" s="1634">
        <f>入力1!C60</f>
        <v>2</v>
      </c>
      <c r="D57" s="1626" t="str">
        <f>IF(TRIM(入力1!D60)&lt;&gt;"",入力1!D60,"")</f>
        <v/>
      </c>
      <c r="E57" s="1627"/>
      <c r="F57" s="1638" t="b">
        <v>0</v>
      </c>
      <c r="G57" s="1639"/>
      <c r="H57" s="1640"/>
      <c r="I57" s="1609" t="str">
        <f>IF(TRIM(入力1!A60)&lt;&gt;"",入力1!A60,"")</f>
        <v/>
      </c>
      <c r="J57" s="1615">
        <f>IF(TRIM(入力1!B60)&lt;&gt;"",入力1!B60,"")</f>
        <v>2</v>
      </c>
      <c r="K57" s="1611">
        <f>C57</f>
        <v>2</v>
      </c>
      <c r="L57" s="627"/>
      <c r="M57" s="627"/>
      <c r="N57" s="627"/>
      <c r="O57" s="627"/>
      <c r="P57" s="627"/>
      <c r="Q57" s="627"/>
      <c r="R57" s="627"/>
      <c r="S57" s="627"/>
      <c r="T57" s="627"/>
      <c r="U57" s="627"/>
      <c r="V57" s="628" t="str">
        <f>IF(AO36=1,(IF(L57&gt;=0,IF(L57&lt;&gt;"",L57,L58),L58)+IF(M57&gt;=0,IF(M57&lt;&gt;"",M57,M58),M58)+IF(N57&gt;=0,IF(N57&lt;&gt;"",N57,N58),N58)+IF(O57&gt;=0,IF(O57&lt;&gt;"",O57,O58),O58)+IF(P57&gt;=0,IF(P57&lt;&gt;"",P57,P58),P58)+IF(Q57&gt;=0,IF(Q57&lt;&gt;"",Q57,Q58),Q58)+IF(R57&gt;=0,IF(R57&lt;&gt;"",R57,R58),R58)+IF(S57&gt;=0,IF(S57&lt;&gt;"",S57,S58),S58)+IF(T57&gt;=0,IF(T57&lt;&gt;"",T57,T58),T58)+IF(U57&gt;=0,IF(U57&lt;&gt;"",U57,U58),U58)),"")</f>
        <v/>
      </c>
      <c r="W57" s="629" t="str">
        <f t="shared" ref="W57" si="102">IF(F57,(IF(L57&gt;=0,IF(L57&lt;&gt;"",L57,L58),L58)*$L$224+IF(M57&gt;=0,IF(M57&lt;&gt;"",M57,M58),M58)*$M$224+IF(N57&gt;=0,IF(N57&lt;&gt;"",N57,N58),N58)*$N$224+IF(O57&gt;=0,IF(O57&lt;&gt;"",O57,O58),O58)*$O$224+IF(P57&gt;=0,IF(P57&lt;&gt;"",P57,P58),P58)*$P$224+IF(Q57&gt;=0,IF(Q57&lt;&gt;"",Q57,Q58),Q58)*$Q$224+IF(R57&gt;=0,IF(R57&lt;&gt;"",R57,R58),R58)*$R$224+IF(S57&gt;=0,IF(S57&lt;&gt;"",S57,S58),S58)*$S$224+IF(T57&gt;=0,IF(T57&lt;&gt;"",T57,T58),T58)*$T$224+IF(U57&gt;=0,IF(U57&lt;&gt;"",U57,U58),U58)*$U$224)," ")</f>
        <v xml:space="preserve"> </v>
      </c>
      <c r="X57" s="630"/>
      <c r="Y57" s="627"/>
      <c r="Z57" s="627"/>
      <c r="AA57" s="627"/>
      <c r="AB57" s="627"/>
      <c r="AC57" s="627"/>
      <c r="AD57" s="627"/>
      <c r="AE57" s="627"/>
      <c r="AF57" s="627"/>
      <c r="AG57" s="627"/>
      <c r="AH57" s="628" t="str">
        <f>IF(AO36=1,(IF(X57&gt;=0,IF(X57&lt;&gt;"",X57,X58),X58)+IF(Y57&gt;=0,IF(Y57&lt;&gt;"",Y57,Y58),Y58)+IF(Z57&gt;=0,IF(Z57&lt;&gt;"",Z57,Z58),Z58)+IF(AA57&gt;=0,IF(AA57&lt;&gt;"",AA57,AA58),AA58)+IF(AB57&gt;=0,IF(AB57&lt;&gt;"",AB57,AB58),AB58)+IF(AC57&gt;=0,IF(AC57&lt;&gt;"",AC57,AC58),AC58)+IF(AD57&gt;=0,IF(AD57&lt;&gt;"",AD57,AD58),AD58)+IF(AE57&gt;=0,IF(AE57&lt;&gt;"",AE57,AE58),AE58)+IF(AF57&gt;=0,IF(AF57&lt;&gt;"",AF57,AF58),AF58)+IF(AG57&gt;=0,IF(AG57&lt;&gt;"",AG57,AG58),AG58)),"")</f>
        <v/>
      </c>
      <c r="AI57" s="629" t="str">
        <f t="shared" ref="AI57" si="103">IF(F57,(IF(X57&gt;=0,IF(X57&lt;&gt;"",X57,X58),X58)*$X$224+IF(Y57&gt;=0,IF(Y57&lt;&gt;"",Y57,Y58),Y58)*$Y$224+IF(Z57&gt;=0,IF(Z57&lt;&gt;"",Z57,Z58),Z58)*$Z$224+IF(AA57&gt;=0,IF(AA57&lt;&gt;"",AA57,AA58),AA58)*$AA$224+IF(AB57&gt;=0,IF(AB57&lt;&gt;"",AB57,AB58),AB58)*$AB$224+IF(AC57&gt;=0,IF(AC57&lt;&gt;"",AC57,AC58),AC58)*$AC$224+IF(AD57&gt;=0,IF(AD57&lt;&gt;"",AD57,AD58),AD58)*$AD$224+IF(AE57&gt;=0,IF(AE57&lt;&gt;"",AE57,AE58),AE58)*$AE$224+IF(AF57&gt;=0,IF(AF57&lt;&gt;"",AF57,AF58),AF58)*$AF$224+IF(AG57&gt;=0,IF(AG57&lt;&gt;"",AG57,AG58),AG58)*$AG$224)," ")</f>
        <v xml:space="preserve"> </v>
      </c>
      <c r="AO57" s="845">
        <f>IF(F99,1,0)</f>
        <v>0</v>
      </c>
      <c r="AP57" s="845">
        <f>IF(AO57=1,IF(W99&gt;0,W99,W100),W100)</f>
        <v>0</v>
      </c>
      <c r="AQ57" s="845">
        <f>IF(AO57=1,IF(AI99&gt;0,AI99,AI100),AI100)</f>
        <v>0</v>
      </c>
      <c r="AR57" s="850"/>
    </row>
    <row r="58" spans="1:46" ht="12" customHeight="1">
      <c r="A58" s="1609"/>
      <c r="B58" s="1615"/>
      <c r="C58" s="1633"/>
      <c r="D58" s="1628"/>
      <c r="E58" s="1629"/>
      <c r="F58" s="1641"/>
      <c r="G58" s="1639"/>
      <c r="H58" s="1640"/>
      <c r="I58" s="1613"/>
      <c r="J58" s="1616"/>
      <c r="K58" s="1614"/>
      <c r="L58" s="607"/>
      <c r="M58" s="607"/>
      <c r="N58" s="607"/>
      <c r="O58" s="607"/>
      <c r="P58" s="607"/>
      <c r="Q58" s="607"/>
      <c r="R58" s="607"/>
      <c r="S58" s="607"/>
      <c r="T58" s="607"/>
      <c r="U58" s="607"/>
      <c r="V58" s="611" t="str">
        <f>IF(SUM(L58:U58)=0,"0",SUM(L58:U58))</f>
        <v>0</v>
      </c>
      <c r="W58" s="612">
        <f t="shared" ref="W58" si="104">IF((L58*$L$224+M58*$M$224+N58*$N$224+O58*$O$224+P58*$P$224+Q58*$Q$224+R58*$R$224+S58*$S$224+T58*$T$224+U58*$U$224)&lt;&gt;0,(L58*$L$224+M58*$M$224+N58*$N$224+O58*$O$224+P58*$P$224+Q58*$Q$224+R58*$R$224+S58*$S$224+T58*$T$224+U58*$U$224),0)</f>
        <v>0</v>
      </c>
      <c r="X58" s="610"/>
      <c r="Y58" s="607"/>
      <c r="Z58" s="607"/>
      <c r="AA58" s="607"/>
      <c r="AB58" s="607"/>
      <c r="AC58" s="607"/>
      <c r="AD58" s="607"/>
      <c r="AE58" s="607"/>
      <c r="AF58" s="607"/>
      <c r="AG58" s="607"/>
      <c r="AH58" s="611" t="str">
        <f t="shared" ref="AH58" si="105">IF(SUM(X58:AG58)=0,"0",SUM(X58:AG58))</f>
        <v>0</v>
      </c>
      <c r="AI58" s="612">
        <f t="shared" ref="AI58" si="106">IF((X58*$X$224+Y58*$Y$224+Z58*$Z$224+AA58*$AA$224+AB58*$AB$224+AC58*$AC$224+AD58*$AD$224+AE58*$AE$224+AF58*$AF$224+AG58*$AG$224)&lt;&gt;0,X58*$X$224+Y58*$Y$224+Z58*$Z$224+AA58*$AA$224+AB58*$AB$224+AC58*$AC$224+AD58*$AD$224+AE58*$AE$224+AF58*$AF$224+AG58*$AG$224,0)</f>
        <v>0</v>
      </c>
      <c r="AJ58" s="903">
        <f>SUMIF($L$12:$U$12,TRUE,L58:U58)</f>
        <v>0</v>
      </c>
      <c r="AK58" s="903">
        <f>SUMIF($X$12:$AG$12,TRUE,X58:AG58)</f>
        <v>0</v>
      </c>
      <c r="AL58" s="845">
        <f>IF(F57,W57,W58)</f>
        <v>0</v>
      </c>
      <c r="AM58" s="845">
        <f>IF(F57,AI57,AI58)</f>
        <v>0</v>
      </c>
      <c r="AO58" s="845">
        <f>IF(F101,1,0)</f>
        <v>0</v>
      </c>
      <c r="AP58" s="845">
        <f>IF(AO58=1,IF(W101&gt;0,W101,W102),W102)</f>
        <v>0</v>
      </c>
      <c r="AQ58" s="845">
        <f>IF(AO58=1,IF(AI101&gt;0,AI101,AI102),AI102)</f>
        <v>0</v>
      </c>
      <c r="AR58" s="849">
        <f>V58-IF(AO36=0,W58,W57)</f>
        <v>0</v>
      </c>
      <c r="AS58" s="849">
        <f>AH58-IF(AO36=0,AI58,AI57)</f>
        <v>0</v>
      </c>
      <c r="AT58" s="845">
        <f>IF(ISERROR(AR58+AS58),0,AR58+AS58)</f>
        <v>0</v>
      </c>
    </row>
    <row r="59" spans="1:46" ht="12" customHeight="1">
      <c r="A59" s="1610" t="str">
        <f>IF(TRIM(入力1!A62)&lt;&gt;"",入力1!A62,"")</f>
        <v/>
      </c>
      <c r="B59" s="1617">
        <f>IF(TRIM(入力1!B62)&lt;&gt;"",入力1!B62,"")</f>
        <v>2</v>
      </c>
      <c r="C59" s="1634">
        <f>入力1!C62</f>
        <v>3</v>
      </c>
      <c r="D59" s="1626" t="str">
        <f>IF(TRIM(入力1!D62)&lt;&gt;"",入力1!D62,"")</f>
        <v/>
      </c>
      <c r="E59" s="1627"/>
      <c r="F59" s="1638" t="b">
        <v>0</v>
      </c>
      <c r="G59" s="1639"/>
      <c r="H59" s="1640"/>
      <c r="I59" s="1609" t="str">
        <f>IF(TRIM(入力1!A62)&lt;&gt;"",入力1!A62,"")</f>
        <v/>
      </c>
      <c r="J59" s="1615">
        <f>IF(TRIM(入力1!B62)&lt;&gt;"",入力1!B62,"")</f>
        <v>2</v>
      </c>
      <c r="K59" s="1611">
        <f>C59</f>
        <v>3</v>
      </c>
      <c r="L59" s="627"/>
      <c r="M59" s="627"/>
      <c r="N59" s="627"/>
      <c r="O59" s="627"/>
      <c r="P59" s="627"/>
      <c r="Q59" s="627"/>
      <c r="R59" s="627"/>
      <c r="S59" s="627"/>
      <c r="T59" s="627"/>
      <c r="U59" s="627"/>
      <c r="V59" s="628" t="str">
        <f>IF(AO37=1,(IF(L59&gt;=0,IF(L59&lt;&gt;"",L59,L60),L60)+IF(M59&gt;=0,IF(M59&lt;&gt;"",M59,M60),M60)+IF(N59&gt;=0,IF(N59&lt;&gt;"",N59,N60),N60)+IF(O59&gt;=0,IF(O59&lt;&gt;"",O59,O60),O60)+IF(P59&gt;=0,IF(P59&lt;&gt;"",P59,P60),P60)+IF(Q59&gt;=0,IF(Q59&lt;&gt;"",Q59,Q60),Q60)+IF(R59&gt;=0,IF(R59&lt;&gt;"",R59,R60),R60)+IF(S59&gt;=0,IF(S59&lt;&gt;"",S59,S60),S60)+IF(T59&gt;=0,IF(T59&lt;&gt;"",T59,T60),T60)+IF(U59&gt;=0,IF(U59&lt;&gt;"",U59,U60),U60)),"")</f>
        <v/>
      </c>
      <c r="W59" s="629" t="str">
        <f t="shared" ref="W59" si="107">IF(F59,(IF(L59&gt;=0,IF(L59&lt;&gt;"",L59,L60),L60)*$L$224+IF(M59&gt;=0,IF(M59&lt;&gt;"",M59,M60),M60)*$M$224+IF(N59&gt;=0,IF(N59&lt;&gt;"",N59,N60),N60)*$N$224+IF(O59&gt;=0,IF(O59&lt;&gt;"",O59,O60),O60)*$O$224+IF(P59&gt;=0,IF(P59&lt;&gt;"",P59,P60),P60)*$P$224+IF(Q59&gt;=0,IF(Q59&lt;&gt;"",Q59,Q60),Q60)*$Q$224+IF(R59&gt;=0,IF(R59&lt;&gt;"",R59,R60),R60)*$R$224+IF(S59&gt;=0,IF(S59&lt;&gt;"",S59,S60),S60)*$S$224+IF(T59&gt;=0,IF(T59&lt;&gt;"",T59,T60),T60)*$T$224+IF(U59&gt;=0,IF(U59&lt;&gt;"",U59,U60),U60)*$U$224)," ")</f>
        <v xml:space="preserve"> </v>
      </c>
      <c r="X59" s="630"/>
      <c r="Y59" s="627"/>
      <c r="Z59" s="627"/>
      <c r="AA59" s="627"/>
      <c r="AB59" s="627"/>
      <c r="AC59" s="627"/>
      <c r="AD59" s="627"/>
      <c r="AE59" s="627"/>
      <c r="AF59" s="627"/>
      <c r="AG59" s="627"/>
      <c r="AH59" s="628" t="str">
        <f>IF(AO37=1,(IF(X59&gt;=0,IF(X59&lt;&gt;"",X59,X60),X60)+IF(Y59&gt;=0,IF(Y59&lt;&gt;"",Y59,Y60),Y60)+IF(Z59&gt;=0,IF(Z59&lt;&gt;"",Z59,Z60),Z60)+IF(AA59&gt;=0,IF(AA59&lt;&gt;"",AA59,AA60),AA60)+IF(AB59&gt;=0,IF(AB59&lt;&gt;"",AB59,AB60),AB60)+IF(AC59&gt;=0,IF(AC59&lt;&gt;"",AC59,AC60),AC60)+IF(AD59&gt;=0,IF(AD59&lt;&gt;"",AD59,AD60),AD60)+IF(AE59&gt;=0,IF(AE59&lt;&gt;"",AE59,AE60),AE60)+IF(AF59&gt;=0,IF(AF59&lt;&gt;"",AF59,AF60),AF60)+IF(AG59&gt;=0,IF(AG59&lt;&gt;"",AG59,AG60),AG60)),"")</f>
        <v/>
      </c>
      <c r="AI59" s="629" t="str">
        <f t="shared" ref="AI59" si="108">IF(F59,(IF(X59&gt;=0,IF(X59&lt;&gt;"",X59,X60),X60)*$X$224+IF(Y59&gt;=0,IF(Y59&lt;&gt;"",Y59,Y60),Y60)*$Y$224+IF(Z59&gt;=0,IF(Z59&lt;&gt;"",Z59,Z60),Z60)*$Z$224+IF(AA59&gt;=0,IF(AA59&lt;&gt;"",AA59,AA60),AA60)*$AA$224+IF(AB59&gt;=0,IF(AB59&lt;&gt;"",AB59,AB60),AB60)*$AB$224+IF(AC59&gt;=0,IF(AC59&lt;&gt;"",AC59,AC60),AC60)*$AC$224+IF(AD59&gt;=0,IF(AD59&lt;&gt;"",AD59,AD60),AD60)*$AD$224+IF(AE59&gt;=0,IF(AE59&lt;&gt;"",AE59,AE60),AE60)*$AE$224+IF(AF59&gt;=0,IF(AF59&lt;&gt;"",AF59,AF60),AF60)*$AF$224+IF(AG59&gt;=0,IF(AG59&lt;&gt;"",AG59,AG60),AG60)*$AG$224)," ")</f>
        <v xml:space="preserve"> </v>
      </c>
      <c r="AO59" s="845">
        <f>IF(F103,1,0)</f>
        <v>0</v>
      </c>
      <c r="AP59" s="845">
        <f>IF(AO59=1,IF(W103&gt;0,W103,W104),W104)</f>
        <v>0</v>
      </c>
      <c r="AQ59" s="845">
        <f>IF(AO59=1,IF(AI103&gt;0,AI103,AI104),AI104)</f>
        <v>0</v>
      </c>
      <c r="AR59" s="850"/>
    </row>
    <row r="60" spans="1:46" ht="12" customHeight="1">
      <c r="A60" s="1609"/>
      <c r="B60" s="1615"/>
      <c r="C60" s="1633"/>
      <c r="D60" s="1628"/>
      <c r="E60" s="1629"/>
      <c r="F60" s="1641"/>
      <c r="G60" s="1639"/>
      <c r="H60" s="1640"/>
      <c r="I60" s="1613"/>
      <c r="J60" s="1616"/>
      <c r="K60" s="1614"/>
      <c r="L60" s="607"/>
      <c r="M60" s="607"/>
      <c r="N60" s="607"/>
      <c r="O60" s="607"/>
      <c r="P60" s="607"/>
      <c r="Q60" s="607"/>
      <c r="R60" s="607"/>
      <c r="S60" s="607"/>
      <c r="T60" s="607"/>
      <c r="U60" s="607"/>
      <c r="V60" s="611" t="str">
        <f>IF(SUM(L60:U60)=0,"0",SUM(L60:U60))</f>
        <v>0</v>
      </c>
      <c r="W60" s="612">
        <f t="shared" ref="W60" si="109">IF((L60*$L$224+M60*$M$224+N60*$N$224+O60*$O$224+P60*$P$224+Q60*$Q$224+R60*$R$224+S60*$S$224+T60*$T$224+U60*$U$224)&lt;&gt;0,(L60*$L$224+M60*$M$224+N60*$N$224+O60*$O$224+P60*$P$224+Q60*$Q$224+R60*$R$224+S60*$S$224+T60*$T$224+U60*$U$224),0)</f>
        <v>0</v>
      </c>
      <c r="X60" s="610"/>
      <c r="Y60" s="607"/>
      <c r="Z60" s="607"/>
      <c r="AA60" s="607"/>
      <c r="AB60" s="607"/>
      <c r="AC60" s="607"/>
      <c r="AD60" s="607"/>
      <c r="AE60" s="607"/>
      <c r="AF60" s="607"/>
      <c r="AG60" s="607"/>
      <c r="AH60" s="611" t="str">
        <f t="shared" ref="AH60" si="110">IF(SUM(X60:AG60)=0,"0",SUM(X60:AG60))</f>
        <v>0</v>
      </c>
      <c r="AI60" s="612">
        <f t="shared" ref="AI60" si="111">IF((X60*$X$224+Y60*$Y$224+Z60*$Z$224+AA60*$AA$224+AB60*$AB$224+AC60*$AC$224+AD60*$AD$224+AE60*$AE$224+AF60*$AF$224+AG60*$AG$224)&lt;&gt;0,X60*$X$224+Y60*$Y$224+Z60*$Z$224+AA60*$AA$224+AB60*$AB$224+AC60*$AC$224+AD60*$AD$224+AE60*$AE$224+AF60*$AF$224+AG60*$AG$224,0)</f>
        <v>0</v>
      </c>
      <c r="AJ60" s="903">
        <f>SUMIF($L$12:$U$12,TRUE,L60:U60)</f>
        <v>0</v>
      </c>
      <c r="AK60" s="903">
        <f>SUMIF($X$12:$AG$12,TRUE,X60:AG60)</f>
        <v>0</v>
      </c>
      <c r="AL60" s="845">
        <f>IF(F59,W59,W60)</f>
        <v>0</v>
      </c>
      <c r="AM60" s="845">
        <f>IF(F59,AI59,AI60)</f>
        <v>0</v>
      </c>
      <c r="AO60" s="845">
        <f>IF(F105,1,0)</f>
        <v>0</v>
      </c>
      <c r="AP60" s="845">
        <f>IF(AO60=1,IF(W105&gt;0,W105,W106),W106)</f>
        <v>0</v>
      </c>
      <c r="AQ60" s="845">
        <f>IF(AO60=1,IF(AI105&gt;0,AI105,AI106),AI106)</f>
        <v>0</v>
      </c>
      <c r="AR60" s="849">
        <f>V60-IF(AO37=0,W60,W59)</f>
        <v>0</v>
      </c>
      <c r="AS60" s="849">
        <f>AH60-IF(AO37=0,AI60,AI59)</f>
        <v>0</v>
      </c>
      <c r="AT60" s="845">
        <f>IF(ISERROR(AR60+AS60),0,AR60+AS60)</f>
        <v>0</v>
      </c>
    </row>
    <row r="61" spans="1:46" ht="12" customHeight="1">
      <c r="A61" s="1610" t="str">
        <f>IF(TRIM(入力1!A64)&lt;&gt;"",入力1!A64,"")</f>
        <v/>
      </c>
      <c r="B61" s="1617">
        <f>IF(TRIM(入力1!B64)&lt;&gt;"",入力1!B64,"")</f>
        <v>2</v>
      </c>
      <c r="C61" s="1634">
        <f>入力1!C64</f>
        <v>4</v>
      </c>
      <c r="D61" s="1626" t="str">
        <f>IF(TRIM(入力1!D64)&lt;&gt;"",入力1!D64,"")</f>
        <v/>
      </c>
      <c r="E61" s="1627"/>
      <c r="F61" s="1638" t="b">
        <v>0</v>
      </c>
      <c r="G61" s="1639"/>
      <c r="H61" s="1640"/>
      <c r="I61" s="1609" t="str">
        <f>IF(TRIM(入力1!A64)&lt;&gt;"",入力1!A64,"")</f>
        <v/>
      </c>
      <c r="J61" s="1615">
        <f>IF(TRIM(入力1!B64)&lt;&gt;"",入力1!B64,"")</f>
        <v>2</v>
      </c>
      <c r="K61" s="1611">
        <f>C61</f>
        <v>4</v>
      </c>
      <c r="L61" s="627"/>
      <c r="M61" s="627"/>
      <c r="N61" s="627"/>
      <c r="O61" s="627"/>
      <c r="P61" s="627"/>
      <c r="Q61" s="627"/>
      <c r="R61" s="627"/>
      <c r="S61" s="627"/>
      <c r="T61" s="627"/>
      <c r="U61" s="627"/>
      <c r="V61" s="628" t="str">
        <f>IF(AO38=1,(IF(L61&gt;=0,IF(L61&lt;&gt;"",L61,L62),L62)+IF(M61&gt;=0,IF(M61&lt;&gt;"",M61,M62),M62)+IF(N61&gt;=0,IF(N61&lt;&gt;"",N61,N62),N62)+IF(O61&gt;=0,IF(O61&lt;&gt;"",O61,O62),O62)+IF(P61&gt;=0,IF(P61&lt;&gt;"",P61,P62),P62)+IF(Q61&gt;=0,IF(Q61&lt;&gt;"",Q61,Q62),Q62)+IF(R61&gt;=0,IF(R61&lt;&gt;"",R61,R62),R62)+IF(S61&gt;=0,IF(S61&lt;&gt;"",S61,S62),S62)+IF(T61&gt;=0,IF(T61&lt;&gt;"",T61,T62),T62)+IF(U61&gt;=0,IF(U61&lt;&gt;"",U61,U62),U62)),"")</f>
        <v/>
      </c>
      <c r="W61" s="629" t="str">
        <f t="shared" ref="W61" si="112">IF(F61,(IF(L61&gt;=0,IF(L61&lt;&gt;"",L61,L62),L62)*$L$224+IF(M61&gt;=0,IF(M61&lt;&gt;"",M61,M62),M62)*$M$224+IF(N61&gt;=0,IF(N61&lt;&gt;"",N61,N62),N62)*$N$224+IF(O61&gt;=0,IF(O61&lt;&gt;"",O61,O62),O62)*$O$224+IF(P61&gt;=0,IF(P61&lt;&gt;"",P61,P62),P62)*$P$224+IF(Q61&gt;=0,IF(Q61&lt;&gt;"",Q61,Q62),Q62)*$Q$224+IF(R61&gt;=0,IF(R61&lt;&gt;"",R61,R62),R62)*$R$224+IF(S61&gt;=0,IF(S61&lt;&gt;"",S61,S62),S62)*$S$224+IF(T61&gt;=0,IF(T61&lt;&gt;"",T61,T62),T62)*$T$224+IF(U61&gt;=0,IF(U61&lt;&gt;"",U61,U62),U62)*$U$224)," ")</f>
        <v xml:space="preserve"> </v>
      </c>
      <c r="X61" s="630"/>
      <c r="Y61" s="627"/>
      <c r="Z61" s="627"/>
      <c r="AA61" s="627"/>
      <c r="AB61" s="627"/>
      <c r="AC61" s="627"/>
      <c r="AD61" s="627"/>
      <c r="AE61" s="627"/>
      <c r="AF61" s="627"/>
      <c r="AG61" s="627"/>
      <c r="AH61" s="628" t="str">
        <f>IF(AO38=1,(IF(X61&gt;=0,IF(X61&lt;&gt;"",X61,X62),X62)+IF(Y61&gt;=0,IF(Y61&lt;&gt;"",Y61,Y62),Y62)+IF(Z61&gt;=0,IF(Z61&lt;&gt;"",Z61,Z62),Z62)+IF(AA61&gt;=0,IF(AA61&lt;&gt;"",AA61,AA62),AA62)+IF(AB61&gt;=0,IF(AB61&lt;&gt;"",AB61,AB62),AB62)+IF(AC61&gt;=0,IF(AC61&lt;&gt;"",AC61,AC62),AC62)+IF(AD61&gt;=0,IF(AD61&lt;&gt;"",AD61,AD62),AD62)+IF(AE61&gt;=0,IF(AE61&lt;&gt;"",AE61,AE62),AE62)+IF(AF61&gt;=0,IF(AF61&lt;&gt;"",AF61,AF62),AF62)+IF(AG61&gt;=0,IF(AG61&lt;&gt;"",AG61,AG62),AG62)),"")</f>
        <v/>
      </c>
      <c r="AI61" s="629" t="str">
        <f t="shared" ref="AI61" si="113">IF(F61,(IF(X61&gt;=0,IF(X61&lt;&gt;"",X61,X62),X62)*$X$224+IF(Y61&gt;=0,IF(Y61&lt;&gt;"",Y61,Y62),Y62)*$Y$224+IF(Z61&gt;=0,IF(Z61&lt;&gt;"",Z61,Z62),Z62)*$Z$224+IF(AA61&gt;=0,IF(AA61&lt;&gt;"",AA61,AA62),AA62)*$AA$224+IF(AB61&gt;=0,IF(AB61&lt;&gt;"",AB61,AB62),AB62)*$AB$224+IF(AC61&gt;=0,IF(AC61&lt;&gt;"",AC61,AC62),AC62)*$AC$224+IF(AD61&gt;=0,IF(AD61&lt;&gt;"",AD61,AD62),AD62)*$AD$224+IF(AE61&gt;=0,IF(AE61&lt;&gt;"",AE61,AE62),AE62)*$AE$224+IF(AF61&gt;=0,IF(AF61&lt;&gt;"",AF61,AF62),AF62)*$AF$224+IF(AG61&gt;=0,IF(AG61&lt;&gt;"",AG61,AG62),AG62)*$AG$224)," ")</f>
        <v xml:space="preserve"> </v>
      </c>
      <c r="AO61" s="845">
        <f>IF(F107,1,0)</f>
        <v>0</v>
      </c>
      <c r="AP61" s="845">
        <f>IF(AO61=1,IF(W107&gt;0,W107,W108),W108)</f>
        <v>0</v>
      </c>
      <c r="AQ61" s="845">
        <f>IF(AO61=1,IF(AI107&gt;0,AI107,AI108),AI108)</f>
        <v>0</v>
      </c>
      <c r="AR61" s="850"/>
    </row>
    <row r="62" spans="1:46" ht="12" customHeight="1">
      <c r="A62" s="1609"/>
      <c r="B62" s="1615"/>
      <c r="C62" s="1633"/>
      <c r="D62" s="1628"/>
      <c r="E62" s="1629"/>
      <c r="F62" s="1641"/>
      <c r="G62" s="1639"/>
      <c r="H62" s="1640"/>
      <c r="I62" s="1613"/>
      <c r="J62" s="1616"/>
      <c r="K62" s="1614"/>
      <c r="L62" s="607"/>
      <c r="M62" s="607"/>
      <c r="N62" s="607"/>
      <c r="O62" s="607"/>
      <c r="P62" s="607"/>
      <c r="Q62" s="607"/>
      <c r="R62" s="607"/>
      <c r="S62" s="607"/>
      <c r="T62" s="607"/>
      <c r="U62" s="607"/>
      <c r="V62" s="611" t="str">
        <f>IF(SUM(L62:U62)=0,"0",SUM(L62:U62))</f>
        <v>0</v>
      </c>
      <c r="W62" s="612">
        <f t="shared" ref="W62" si="114">IF((L62*$L$224+M62*$M$224+N62*$N$224+O62*$O$224+P62*$P$224+Q62*$Q$224+R62*$R$224+S62*$S$224+T62*$T$224+U62*$U$224)&lt;&gt;0,(L62*$L$224+M62*$M$224+N62*$N$224+O62*$O$224+P62*$P$224+Q62*$Q$224+R62*$R$224+S62*$S$224+T62*$T$224+U62*$U$224),0)</f>
        <v>0</v>
      </c>
      <c r="X62" s="610"/>
      <c r="Y62" s="607"/>
      <c r="Z62" s="607"/>
      <c r="AA62" s="607"/>
      <c r="AB62" s="607"/>
      <c r="AC62" s="607"/>
      <c r="AD62" s="607"/>
      <c r="AE62" s="607"/>
      <c r="AF62" s="607"/>
      <c r="AG62" s="607"/>
      <c r="AH62" s="611" t="str">
        <f t="shared" ref="AH62" si="115">IF(SUM(X62:AG62)=0,"0",SUM(X62:AG62))</f>
        <v>0</v>
      </c>
      <c r="AI62" s="612">
        <f t="shared" ref="AI62" si="116">IF((X62*$X$224+Y62*$Y$224+Z62*$Z$224+AA62*$AA$224+AB62*$AB$224+AC62*$AC$224+AD62*$AD$224+AE62*$AE$224+AF62*$AF$224+AG62*$AG$224)&lt;&gt;0,X62*$X$224+Y62*$Y$224+Z62*$Z$224+AA62*$AA$224+AB62*$AB$224+AC62*$AC$224+AD62*$AD$224+AE62*$AE$224+AF62*$AF$224+AG62*$AG$224,0)</f>
        <v>0</v>
      </c>
      <c r="AJ62" s="903">
        <f>SUMIF($L$12:$U$12,TRUE,L62:U62)</f>
        <v>0</v>
      </c>
      <c r="AK62" s="903">
        <f>SUMIF($X$12:$AG$12,TRUE,X62:AG62)</f>
        <v>0</v>
      </c>
      <c r="AL62" s="845">
        <f>IF(F61,W61,W62)</f>
        <v>0</v>
      </c>
      <c r="AM62" s="845">
        <f>IF(F61,AI61,AI62)</f>
        <v>0</v>
      </c>
      <c r="AO62" s="845">
        <f>IF(F109,1,0)</f>
        <v>0</v>
      </c>
      <c r="AP62" s="845">
        <f>IF(AO62=1,IF(W109&gt;0,W109,W110),W110)</f>
        <v>0</v>
      </c>
      <c r="AQ62" s="845">
        <f>IF(AO62=1,IF(AI109&gt;0,AI109,AI110),AI110)</f>
        <v>0</v>
      </c>
      <c r="AR62" s="849">
        <f>V62-IF(AO38=0,W62,W61)</f>
        <v>0</v>
      </c>
      <c r="AS62" s="849">
        <f>AH62-IF(AO38=0,AI62,AI61)</f>
        <v>0</v>
      </c>
      <c r="AT62" s="845">
        <f>IF(ISERROR(AR62+AS62),0,AR62+AS62)</f>
        <v>0</v>
      </c>
    </row>
    <row r="63" spans="1:46" ht="12" customHeight="1">
      <c r="A63" s="1610" t="str">
        <f>IF(TRIM(入力1!A66)&lt;&gt;"",入力1!A66,"")</f>
        <v/>
      </c>
      <c r="B63" s="1617">
        <f>IF(TRIM(入力1!B66)&lt;&gt;"",入力1!B66,"")</f>
        <v>2</v>
      </c>
      <c r="C63" s="1634">
        <f>入力1!C66</f>
        <v>5</v>
      </c>
      <c r="D63" s="1626" t="str">
        <f>IF(TRIM(入力1!D66)&lt;&gt;"",入力1!D66,"")</f>
        <v/>
      </c>
      <c r="E63" s="1627"/>
      <c r="F63" s="1638" t="b">
        <v>0</v>
      </c>
      <c r="G63" s="1639"/>
      <c r="H63" s="1640"/>
      <c r="I63" s="1609" t="str">
        <f>IF(TRIM(入力1!A66)&lt;&gt;"",入力1!A66,"")</f>
        <v/>
      </c>
      <c r="J63" s="1615">
        <f>IF(TRIM(入力1!B66)&lt;&gt;"",入力1!B66,"")</f>
        <v>2</v>
      </c>
      <c r="K63" s="1611">
        <f>C63</f>
        <v>5</v>
      </c>
      <c r="L63" s="627"/>
      <c r="M63" s="627"/>
      <c r="N63" s="627"/>
      <c r="O63" s="627"/>
      <c r="P63" s="627"/>
      <c r="Q63" s="627"/>
      <c r="R63" s="627"/>
      <c r="S63" s="627"/>
      <c r="T63" s="627"/>
      <c r="U63" s="627"/>
      <c r="V63" s="628" t="str">
        <f>IF(AO39=1,(IF(L63&gt;=0,IF(L63&lt;&gt;"",L63,L64),L64)+IF(M63&gt;=0,IF(M63&lt;&gt;"",M63,M64),M64)+IF(N63&gt;=0,IF(N63&lt;&gt;"",N63,N64),N64)+IF(O63&gt;=0,IF(O63&lt;&gt;"",O63,O64),O64)+IF(P63&gt;=0,IF(P63&lt;&gt;"",P63,P64),P64)+IF(Q63&gt;=0,IF(Q63&lt;&gt;"",Q63,Q64),Q64)+IF(R63&gt;=0,IF(R63&lt;&gt;"",R63,R64),R64)+IF(S63&gt;=0,IF(S63&lt;&gt;"",S63,S64),S64)+IF(T63&gt;=0,IF(T63&lt;&gt;"",T63,T64),T64)+IF(U63&gt;=0,IF(U63&lt;&gt;"",U63,U64),U64)),"")</f>
        <v/>
      </c>
      <c r="W63" s="629" t="str">
        <f t="shared" ref="W63" si="117">IF(F63,(IF(L63&gt;=0,IF(L63&lt;&gt;"",L63,L64),L64)*$L$224+IF(M63&gt;=0,IF(M63&lt;&gt;"",M63,M64),M64)*$M$224+IF(N63&gt;=0,IF(N63&lt;&gt;"",N63,N64),N64)*$N$224+IF(O63&gt;=0,IF(O63&lt;&gt;"",O63,O64),O64)*$O$224+IF(P63&gt;=0,IF(P63&lt;&gt;"",P63,P64),P64)*$P$224+IF(Q63&gt;=0,IF(Q63&lt;&gt;"",Q63,Q64),Q64)*$Q$224+IF(R63&gt;=0,IF(R63&lt;&gt;"",R63,R64),R64)*$R$224+IF(S63&gt;=0,IF(S63&lt;&gt;"",S63,S64),S64)*$S$224+IF(T63&gt;=0,IF(T63&lt;&gt;"",T63,T64),T64)*$T$224+IF(U63&gt;=0,IF(U63&lt;&gt;"",U63,U64),U64)*$U$224)," ")</f>
        <v xml:space="preserve"> </v>
      </c>
      <c r="X63" s="630"/>
      <c r="Y63" s="627"/>
      <c r="Z63" s="627"/>
      <c r="AA63" s="627"/>
      <c r="AB63" s="627"/>
      <c r="AC63" s="627"/>
      <c r="AD63" s="627"/>
      <c r="AE63" s="627"/>
      <c r="AF63" s="627"/>
      <c r="AG63" s="627"/>
      <c r="AH63" s="628" t="str">
        <f>IF(AO39=1,(IF(X63&gt;=0,IF(X63&lt;&gt;"",X63,X64),X64)+IF(Y63&gt;=0,IF(Y63&lt;&gt;"",Y63,Y64),Y64)+IF(Z63&gt;=0,IF(Z63&lt;&gt;"",Z63,Z64),Z64)+IF(AA63&gt;=0,IF(AA63&lt;&gt;"",AA63,AA64),AA64)+IF(AB63&gt;=0,IF(AB63&lt;&gt;"",AB63,AB64),AB64)+IF(AC63&gt;=0,IF(AC63&lt;&gt;"",AC63,AC64),AC64)+IF(AD63&gt;=0,IF(AD63&lt;&gt;"",AD63,AD64),AD64)+IF(AE63&gt;=0,IF(AE63&lt;&gt;"",AE63,AE64),AE64)+IF(AF63&gt;=0,IF(AF63&lt;&gt;"",AF63,AF64),AF64)+IF(AG63&gt;=0,IF(AG63&lt;&gt;"",AG63,AG64),AG64)),"")</f>
        <v/>
      </c>
      <c r="AI63" s="629" t="str">
        <f t="shared" ref="AI63" si="118">IF(F63,(IF(X63&gt;=0,IF(X63&lt;&gt;"",X63,X64),X64)*$X$224+IF(Y63&gt;=0,IF(Y63&lt;&gt;"",Y63,Y64),Y64)*$Y$224+IF(Z63&gt;=0,IF(Z63&lt;&gt;"",Z63,Z64),Z64)*$Z$224+IF(AA63&gt;=0,IF(AA63&lt;&gt;"",AA63,AA64),AA64)*$AA$224+IF(AB63&gt;=0,IF(AB63&lt;&gt;"",AB63,AB64),AB64)*$AB$224+IF(AC63&gt;=0,IF(AC63&lt;&gt;"",AC63,AC64),AC64)*$AC$224+IF(AD63&gt;=0,IF(AD63&lt;&gt;"",AD63,AD64),AD64)*$AD$224+IF(AE63&gt;=0,IF(AE63&lt;&gt;"",AE63,AE64),AE64)*$AE$224+IF(AF63&gt;=0,IF(AF63&lt;&gt;"",AF63,AF64),AF64)*$AF$224+IF(AG63&gt;=0,IF(AG63&lt;&gt;"",AG63,AG64),AG64)*$AG$224)," ")</f>
        <v xml:space="preserve"> </v>
      </c>
      <c r="AO63" s="845">
        <f>IF(F111,1,0)</f>
        <v>0</v>
      </c>
      <c r="AP63" s="845">
        <f>IF(AO63=1,IF(W111&gt;0,W111,W112),W112)</f>
        <v>0</v>
      </c>
      <c r="AQ63" s="845">
        <f>IF(AO63=1,IF(AI111&gt;0,AI111,AI112),AI112)</f>
        <v>0</v>
      </c>
      <c r="AR63" s="850"/>
    </row>
    <row r="64" spans="1:46" ht="12" customHeight="1">
      <c r="A64" s="1609"/>
      <c r="B64" s="1615"/>
      <c r="C64" s="1633"/>
      <c r="D64" s="1628"/>
      <c r="E64" s="1629"/>
      <c r="F64" s="1641"/>
      <c r="G64" s="1639"/>
      <c r="H64" s="1640"/>
      <c r="I64" s="1613"/>
      <c r="J64" s="1616"/>
      <c r="K64" s="1614"/>
      <c r="L64" s="607"/>
      <c r="M64" s="607"/>
      <c r="N64" s="607"/>
      <c r="O64" s="607"/>
      <c r="P64" s="607"/>
      <c r="Q64" s="607"/>
      <c r="R64" s="607"/>
      <c r="S64" s="607"/>
      <c r="T64" s="607"/>
      <c r="U64" s="607"/>
      <c r="V64" s="611" t="str">
        <f>IF(SUM(L64:U64)=0,"0",SUM(L64:U64))</f>
        <v>0</v>
      </c>
      <c r="W64" s="612">
        <f t="shared" ref="W64" si="119">IF((L64*$L$224+M64*$M$224+N64*$N$224+O64*$O$224+P64*$P$224+Q64*$Q$224+R64*$R$224+S64*$S$224+T64*$T$224+U64*$U$224)&lt;&gt;0,(L64*$L$224+M64*$M$224+N64*$N$224+O64*$O$224+P64*$P$224+Q64*$Q$224+R64*$R$224+S64*$S$224+T64*$T$224+U64*$U$224),0)</f>
        <v>0</v>
      </c>
      <c r="X64" s="610"/>
      <c r="Y64" s="607"/>
      <c r="Z64" s="607"/>
      <c r="AA64" s="607"/>
      <c r="AB64" s="607"/>
      <c r="AC64" s="607"/>
      <c r="AD64" s="607"/>
      <c r="AE64" s="607"/>
      <c r="AF64" s="607"/>
      <c r="AG64" s="607"/>
      <c r="AH64" s="611" t="str">
        <f t="shared" ref="AH64" si="120">IF(SUM(X64:AG64)=0,"0",SUM(X64:AG64))</f>
        <v>0</v>
      </c>
      <c r="AI64" s="612">
        <f t="shared" ref="AI64" si="121">IF((X64*$X$224+Y64*$Y$224+Z64*$Z$224+AA64*$AA$224+AB64*$AB$224+AC64*$AC$224+AD64*$AD$224+AE64*$AE$224+AF64*$AF$224+AG64*$AG$224)&lt;&gt;0,X64*$X$224+Y64*$Y$224+Z64*$Z$224+AA64*$AA$224+AB64*$AB$224+AC64*$AC$224+AD64*$AD$224+AE64*$AE$224+AF64*$AF$224+AG64*$AG$224,0)</f>
        <v>0</v>
      </c>
      <c r="AJ64" s="903">
        <f>SUMIF($L$12:$U$12,TRUE,L64:U64)</f>
        <v>0</v>
      </c>
      <c r="AK64" s="903">
        <f>SUMIF($X$12:$AG$12,TRUE,X64:AG64)</f>
        <v>0</v>
      </c>
      <c r="AL64" s="845">
        <f>IF(F63,W63,W64)</f>
        <v>0</v>
      </c>
      <c r="AM64" s="845">
        <f>IF(F63,AI63,AI64)</f>
        <v>0</v>
      </c>
      <c r="AO64" s="845">
        <f>IF(F113,1,0)</f>
        <v>0</v>
      </c>
      <c r="AP64" s="845">
        <f>IF(AO64=1,IF(W113&gt;0,W113,W114),W114)</f>
        <v>0</v>
      </c>
      <c r="AQ64" s="845">
        <f>IF(AO64=1,IF(AI113&gt;0,AI113,AI114),AI114)</f>
        <v>0</v>
      </c>
      <c r="AR64" s="849">
        <f>V64-IF(AO39=0,W64,W63)</f>
        <v>0</v>
      </c>
      <c r="AS64" s="849">
        <f>AH64-IF(AO39=0,AI64,AI63)</f>
        <v>0</v>
      </c>
      <c r="AT64" s="845">
        <f>IF(ISERROR(AR64+AS64),0,AR64+AS64)</f>
        <v>0</v>
      </c>
    </row>
    <row r="65" spans="1:46" ht="12" customHeight="1">
      <c r="A65" s="1610" t="str">
        <f>IF(TRIM(入力1!A68)&lt;&gt;"",入力1!A68,"")</f>
        <v/>
      </c>
      <c r="B65" s="1617">
        <f>IF(TRIM(入力1!B68)&lt;&gt;"",入力1!B68,"")</f>
        <v>2</v>
      </c>
      <c r="C65" s="1634">
        <f>入力1!C68</f>
        <v>6</v>
      </c>
      <c r="D65" s="1626" t="str">
        <f>IF(TRIM(入力1!D68)&lt;&gt;"",入力1!D68,"")</f>
        <v/>
      </c>
      <c r="E65" s="1627"/>
      <c r="F65" s="1638" t="b">
        <v>0</v>
      </c>
      <c r="G65" s="1639"/>
      <c r="H65" s="1640"/>
      <c r="I65" s="1609" t="str">
        <f>IF(TRIM(入力1!A68)&lt;&gt;"",入力1!A68,"")</f>
        <v/>
      </c>
      <c r="J65" s="1615">
        <f>IF(TRIM(入力1!B68)&lt;&gt;"",入力1!B68,"")</f>
        <v>2</v>
      </c>
      <c r="K65" s="1611">
        <f>C65</f>
        <v>6</v>
      </c>
      <c r="L65" s="627"/>
      <c r="M65" s="627"/>
      <c r="N65" s="627"/>
      <c r="O65" s="627"/>
      <c r="P65" s="627"/>
      <c r="Q65" s="627"/>
      <c r="R65" s="627"/>
      <c r="S65" s="627"/>
      <c r="T65" s="627"/>
      <c r="U65" s="627"/>
      <c r="V65" s="628" t="str">
        <f>IF(AO40=1,(IF(L65&gt;=0,IF(L65&lt;&gt;"",L65,L66),L66)+IF(M65&gt;=0,IF(M65&lt;&gt;"",M65,M66),M66)+IF(N65&gt;=0,IF(N65&lt;&gt;"",N65,N66),N66)+IF(O65&gt;=0,IF(O65&lt;&gt;"",O65,O66),O66)+IF(P65&gt;=0,IF(P65&lt;&gt;"",P65,P66),P66)+IF(Q65&gt;=0,IF(Q65&lt;&gt;"",Q65,Q66),Q66)+IF(R65&gt;=0,IF(R65&lt;&gt;"",R65,R66),R66)+IF(S65&gt;=0,IF(S65&lt;&gt;"",S65,S66),S66)+IF(T65&gt;=0,IF(T65&lt;&gt;"",T65,T66),T66)+IF(U65&gt;=0,IF(U65&lt;&gt;"",U65,U66),U66)),"")</f>
        <v/>
      </c>
      <c r="W65" s="629" t="str">
        <f t="shared" ref="W65" si="122">IF(F65,(IF(L65&gt;=0,IF(L65&lt;&gt;"",L65,L66),L66)*$L$224+IF(M65&gt;=0,IF(M65&lt;&gt;"",M65,M66),M66)*$M$224+IF(N65&gt;=0,IF(N65&lt;&gt;"",N65,N66),N66)*$N$224+IF(O65&gt;=0,IF(O65&lt;&gt;"",O65,O66),O66)*$O$224+IF(P65&gt;=0,IF(P65&lt;&gt;"",P65,P66),P66)*$P$224+IF(Q65&gt;=0,IF(Q65&lt;&gt;"",Q65,Q66),Q66)*$Q$224+IF(R65&gt;=0,IF(R65&lt;&gt;"",R65,R66),R66)*$R$224+IF(S65&gt;=0,IF(S65&lt;&gt;"",S65,S66),S66)*$S$224+IF(T65&gt;=0,IF(T65&lt;&gt;"",T65,T66),T66)*$T$224+IF(U65&gt;=0,IF(U65&lt;&gt;"",U65,U66),U66)*$U$224)," ")</f>
        <v xml:space="preserve"> </v>
      </c>
      <c r="X65" s="630"/>
      <c r="Y65" s="627"/>
      <c r="Z65" s="627"/>
      <c r="AA65" s="627"/>
      <c r="AB65" s="627"/>
      <c r="AC65" s="627"/>
      <c r="AD65" s="627"/>
      <c r="AE65" s="627"/>
      <c r="AF65" s="627"/>
      <c r="AG65" s="627"/>
      <c r="AH65" s="628" t="str">
        <f>IF(AO40=1,(IF(X65&gt;=0,IF(X65&lt;&gt;"",X65,X66),X66)+IF(Y65&gt;=0,IF(Y65&lt;&gt;"",Y65,Y66),Y66)+IF(Z65&gt;=0,IF(Z65&lt;&gt;"",Z65,Z66),Z66)+IF(AA65&gt;=0,IF(AA65&lt;&gt;"",AA65,AA66),AA66)+IF(AB65&gt;=0,IF(AB65&lt;&gt;"",AB65,AB66),AB66)+IF(AC65&gt;=0,IF(AC65&lt;&gt;"",AC65,AC66),AC66)+IF(AD65&gt;=0,IF(AD65&lt;&gt;"",AD65,AD66),AD66)+IF(AE65&gt;=0,IF(AE65&lt;&gt;"",AE65,AE66),AE66)+IF(AF65&gt;=0,IF(AF65&lt;&gt;"",AF65,AF66),AF66)+IF(AG65&gt;=0,IF(AG65&lt;&gt;"",AG65,AG66),AG66)),"")</f>
        <v/>
      </c>
      <c r="AI65" s="629" t="str">
        <f t="shared" ref="AI65" si="123">IF(F65,(IF(X65&gt;=0,IF(X65&lt;&gt;"",X65,X66),X66)*$X$224+IF(Y65&gt;=0,IF(Y65&lt;&gt;"",Y65,Y66),Y66)*$Y$224+IF(Z65&gt;=0,IF(Z65&lt;&gt;"",Z65,Z66),Z66)*$Z$224+IF(AA65&gt;=0,IF(AA65&lt;&gt;"",AA65,AA66),AA66)*$AA$224+IF(AB65&gt;=0,IF(AB65&lt;&gt;"",AB65,AB66),AB66)*$AB$224+IF(AC65&gt;=0,IF(AC65&lt;&gt;"",AC65,AC66),AC66)*$AC$224+IF(AD65&gt;=0,IF(AD65&lt;&gt;"",AD65,AD66),AD66)*$AD$224+IF(AE65&gt;=0,IF(AE65&lt;&gt;"",AE65,AE66),AE66)*$AE$224+IF(AF65&gt;=0,IF(AF65&lt;&gt;"",AF65,AF66),AF66)*$AF$224+IF(AG65&gt;=0,IF(AG65&lt;&gt;"",AG65,AG66),AG66)*$AG$224)," ")</f>
        <v xml:space="preserve"> </v>
      </c>
      <c r="AO65" s="845">
        <f>IF(F115,1,0)</f>
        <v>0</v>
      </c>
      <c r="AP65" s="845">
        <f>IF(AO65=1,IF(W115&gt;0,W115,W116),W116)</f>
        <v>0</v>
      </c>
      <c r="AQ65" s="845">
        <f>IF(AO65=1,IF(AI115&gt;0,AI115,AI116),AI116)</f>
        <v>0</v>
      </c>
      <c r="AR65" s="850"/>
    </row>
    <row r="66" spans="1:46" ht="12" customHeight="1">
      <c r="A66" s="1609"/>
      <c r="B66" s="1615"/>
      <c r="C66" s="1633"/>
      <c r="D66" s="1628"/>
      <c r="E66" s="1629"/>
      <c r="F66" s="1641"/>
      <c r="G66" s="1639"/>
      <c r="H66" s="1640"/>
      <c r="I66" s="1613"/>
      <c r="J66" s="1616"/>
      <c r="K66" s="1614"/>
      <c r="L66" s="607"/>
      <c r="M66" s="607"/>
      <c r="N66" s="607"/>
      <c r="O66" s="607"/>
      <c r="P66" s="607"/>
      <c r="Q66" s="607"/>
      <c r="R66" s="607"/>
      <c r="S66" s="607"/>
      <c r="T66" s="607"/>
      <c r="U66" s="607"/>
      <c r="V66" s="611" t="str">
        <f>IF(SUM(L66:U66)=0,"0",SUM(L66:U66))</f>
        <v>0</v>
      </c>
      <c r="W66" s="612">
        <f t="shared" ref="W66" si="124">IF((L66*$L$224+M66*$M$224+N66*$N$224+O66*$O$224+P66*$P$224+Q66*$Q$224+R66*$R$224+S66*$S$224+T66*$T$224+U66*$U$224)&lt;&gt;0,(L66*$L$224+M66*$M$224+N66*$N$224+O66*$O$224+P66*$P$224+Q66*$Q$224+R66*$R$224+S66*$S$224+T66*$T$224+U66*$U$224),0)</f>
        <v>0</v>
      </c>
      <c r="X66" s="610"/>
      <c r="Y66" s="607"/>
      <c r="Z66" s="607"/>
      <c r="AA66" s="607"/>
      <c r="AB66" s="607"/>
      <c r="AC66" s="607"/>
      <c r="AD66" s="607"/>
      <c r="AE66" s="607"/>
      <c r="AF66" s="607"/>
      <c r="AG66" s="607"/>
      <c r="AH66" s="611" t="str">
        <f t="shared" ref="AH66" si="125">IF(SUM(X66:AG66)=0,"0",SUM(X66:AG66))</f>
        <v>0</v>
      </c>
      <c r="AI66" s="612">
        <f t="shared" ref="AI66" si="126">IF((X66*$X$224+Y66*$Y$224+Z66*$Z$224+AA66*$AA$224+AB66*$AB$224+AC66*$AC$224+AD66*$AD$224+AE66*$AE$224+AF66*$AF$224+AG66*$AG$224)&lt;&gt;0,X66*$X$224+Y66*$Y$224+Z66*$Z$224+AA66*$AA$224+AB66*$AB$224+AC66*$AC$224+AD66*$AD$224+AE66*$AE$224+AF66*$AF$224+AG66*$AG$224,0)</f>
        <v>0</v>
      </c>
      <c r="AJ66" s="903">
        <f>SUMIF($L$12:$U$12,TRUE,L66:U66)</f>
        <v>0</v>
      </c>
      <c r="AK66" s="903">
        <f>SUMIF($X$12:$AG$12,TRUE,X66:AG66)</f>
        <v>0</v>
      </c>
      <c r="AL66" s="845">
        <f>IF(F65,W65,W66)</f>
        <v>0</v>
      </c>
      <c r="AM66" s="845">
        <f>IF(F65,AI65,AI66)</f>
        <v>0</v>
      </c>
      <c r="AO66" s="845">
        <f>IF(F117,1,0)</f>
        <v>0</v>
      </c>
      <c r="AP66" s="845">
        <f>IF(AO66=1,IF(W117&gt;0,W117,W118),W118)</f>
        <v>0</v>
      </c>
      <c r="AQ66" s="845">
        <f>IF(AO66=1,IF(AI117&gt;0,AI117,AI118),AI118)</f>
        <v>0</v>
      </c>
      <c r="AR66" s="849">
        <f>V66-IF(AO40=0,W66,W65)</f>
        <v>0</v>
      </c>
      <c r="AS66" s="849">
        <f>AH66-IF(AO40=0,AI66,AI65)</f>
        <v>0</v>
      </c>
      <c r="AT66" s="845">
        <f>IF(ISERROR(AR66+AS66),0,AR66+AS66)</f>
        <v>0</v>
      </c>
    </row>
    <row r="67" spans="1:46" ht="12" customHeight="1">
      <c r="A67" s="1610" t="str">
        <f>IF(TRIM(入力1!A70)&lt;&gt;"",入力1!A70,"")</f>
        <v/>
      </c>
      <c r="B67" s="1617">
        <f>IF(TRIM(入力1!B70)&lt;&gt;"",入力1!B70,"")</f>
        <v>2</v>
      </c>
      <c r="C67" s="1634">
        <f>入力1!C70</f>
        <v>7</v>
      </c>
      <c r="D67" s="1626" t="str">
        <f>IF(TRIM(入力1!D70)&lt;&gt;"",入力1!D70,"")</f>
        <v/>
      </c>
      <c r="E67" s="1627"/>
      <c r="F67" s="1638" t="b">
        <v>0</v>
      </c>
      <c r="G67" s="1639"/>
      <c r="H67" s="1640"/>
      <c r="I67" s="1609" t="str">
        <f>IF(TRIM(入力1!A70)&lt;&gt;"",入力1!A70,"")</f>
        <v/>
      </c>
      <c r="J67" s="1615">
        <f>IF(TRIM(入力1!B70)&lt;&gt;"",入力1!B70,"")</f>
        <v>2</v>
      </c>
      <c r="K67" s="1611">
        <f>C67</f>
        <v>7</v>
      </c>
      <c r="L67" s="627"/>
      <c r="M67" s="627"/>
      <c r="N67" s="627"/>
      <c r="O67" s="627"/>
      <c r="P67" s="627"/>
      <c r="Q67" s="627"/>
      <c r="R67" s="627"/>
      <c r="S67" s="627"/>
      <c r="T67" s="627"/>
      <c r="U67" s="627"/>
      <c r="V67" s="628" t="str">
        <f>IF(AO41=1,(IF(L67&gt;=0,IF(L67&lt;&gt;"",L67,L68),L68)+IF(M67&gt;=0,IF(M67&lt;&gt;"",M67,M68),M68)+IF(N67&gt;=0,IF(N67&lt;&gt;"",N67,N68),N68)+IF(O67&gt;=0,IF(O67&lt;&gt;"",O67,O68),O68)+IF(P67&gt;=0,IF(P67&lt;&gt;"",P67,P68),P68)+IF(Q67&gt;=0,IF(Q67&lt;&gt;"",Q67,Q68),Q68)+IF(R67&gt;=0,IF(R67&lt;&gt;"",R67,R68),R68)+IF(S67&gt;=0,IF(S67&lt;&gt;"",S67,S68),S68)+IF(T67&gt;=0,IF(T67&lt;&gt;"",T67,T68),T68)+IF(U67&gt;=0,IF(U67&lt;&gt;"",U67,U68),U68)),"")</f>
        <v/>
      </c>
      <c r="W67" s="629" t="str">
        <f t="shared" ref="W67" si="127">IF(F67,(IF(L67&gt;=0,IF(L67&lt;&gt;"",L67,L68),L68)*$L$224+IF(M67&gt;=0,IF(M67&lt;&gt;"",M67,M68),M68)*$M$224+IF(N67&gt;=0,IF(N67&lt;&gt;"",N67,N68),N68)*$N$224+IF(O67&gt;=0,IF(O67&lt;&gt;"",O67,O68),O68)*$O$224+IF(P67&gt;=0,IF(P67&lt;&gt;"",P67,P68),P68)*$P$224+IF(Q67&gt;=0,IF(Q67&lt;&gt;"",Q67,Q68),Q68)*$Q$224+IF(R67&gt;=0,IF(R67&lt;&gt;"",R67,R68),R68)*$R$224+IF(S67&gt;=0,IF(S67&lt;&gt;"",S67,S68),S68)*$S$224+IF(T67&gt;=0,IF(T67&lt;&gt;"",T67,T68),T68)*$T$224+IF(U67&gt;=0,IF(U67&lt;&gt;"",U67,U68),U68)*$U$224)," ")</f>
        <v xml:space="preserve"> </v>
      </c>
      <c r="X67" s="630"/>
      <c r="Y67" s="627"/>
      <c r="Z67" s="627"/>
      <c r="AA67" s="627"/>
      <c r="AB67" s="627"/>
      <c r="AC67" s="627"/>
      <c r="AD67" s="627"/>
      <c r="AE67" s="627"/>
      <c r="AF67" s="627"/>
      <c r="AG67" s="627"/>
      <c r="AH67" s="628" t="str">
        <f>IF(AO41=1,(IF(X67&gt;=0,IF(X67&lt;&gt;"",X67,X68),X68)+IF(Y67&gt;=0,IF(Y67&lt;&gt;"",Y67,Y68),Y68)+IF(Z67&gt;=0,IF(Z67&lt;&gt;"",Z67,Z68),Z68)+IF(AA67&gt;=0,IF(AA67&lt;&gt;"",AA67,AA68),AA68)+IF(AB67&gt;=0,IF(AB67&lt;&gt;"",AB67,AB68),AB68)+IF(AC67&gt;=0,IF(AC67&lt;&gt;"",AC67,AC68),AC68)+IF(AD67&gt;=0,IF(AD67&lt;&gt;"",AD67,AD68),AD68)+IF(AE67&gt;=0,IF(AE67&lt;&gt;"",AE67,AE68),AE68)+IF(AF67&gt;=0,IF(AF67&lt;&gt;"",AF67,AF68),AF68)+IF(AG67&gt;=0,IF(AG67&lt;&gt;"",AG67,AG68),AG68)),"")</f>
        <v/>
      </c>
      <c r="AI67" s="629" t="str">
        <f t="shared" ref="AI67" si="128">IF(F67,(IF(X67&gt;=0,IF(X67&lt;&gt;"",X67,X68),X68)*$X$224+IF(Y67&gt;=0,IF(Y67&lt;&gt;"",Y67,Y68),Y68)*$Y$224+IF(Z67&gt;=0,IF(Z67&lt;&gt;"",Z67,Z68),Z68)*$Z$224+IF(AA67&gt;=0,IF(AA67&lt;&gt;"",AA67,AA68),AA68)*$AA$224+IF(AB67&gt;=0,IF(AB67&lt;&gt;"",AB67,AB68),AB68)*$AB$224+IF(AC67&gt;=0,IF(AC67&lt;&gt;"",AC67,AC68),AC68)*$AC$224+IF(AD67&gt;=0,IF(AD67&lt;&gt;"",AD67,AD68),AD68)*$AD$224+IF(AE67&gt;=0,IF(AE67&lt;&gt;"",AE67,AE68),AE68)*$AE$224+IF(AF67&gt;=0,IF(AF67&lt;&gt;"",AF67,AF68),AF68)*$AF$224+IF(AG67&gt;=0,IF(AG67&lt;&gt;"",AG67,AG68),AG68)*$AG$224)," ")</f>
        <v xml:space="preserve"> </v>
      </c>
      <c r="AO67" s="845">
        <f>IF(F119,1,0)</f>
        <v>0</v>
      </c>
      <c r="AP67" s="845">
        <f>IF(AO67=1,IF(W119&gt;0,W119,W120),W120)</f>
        <v>0</v>
      </c>
      <c r="AQ67" s="845">
        <f>IF(AO67=1,IF(AI119&gt;0,AI119,AI120),AI120)</f>
        <v>0</v>
      </c>
      <c r="AR67" s="850"/>
    </row>
    <row r="68" spans="1:46" ht="12" customHeight="1">
      <c r="A68" s="1609"/>
      <c r="B68" s="1615"/>
      <c r="C68" s="1633"/>
      <c r="D68" s="1628"/>
      <c r="E68" s="1629"/>
      <c r="F68" s="1641"/>
      <c r="G68" s="1639"/>
      <c r="H68" s="1640"/>
      <c r="I68" s="1613"/>
      <c r="J68" s="1616"/>
      <c r="K68" s="1614"/>
      <c r="L68" s="607"/>
      <c r="M68" s="607"/>
      <c r="N68" s="607"/>
      <c r="O68" s="607"/>
      <c r="P68" s="607"/>
      <c r="Q68" s="607"/>
      <c r="R68" s="607"/>
      <c r="S68" s="607"/>
      <c r="T68" s="607"/>
      <c r="U68" s="607"/>
      <c r="V68" s="611" t="str">
        <f>IF(SUM(L68:U68)=0,"0",SUM(L68:U68))</f>
        <v>0</v>
      </c>
      <c r="W68" s="612">
        <f t="shared" ref="W68" si="129">IF((L68*$L$224+M68*$M$224+N68*$N$224+O68*$O$224+P68*$P$224+Q68*$Q$224+R68*$R$224+S68*$S$224+T68*$T$224+U68*$U$224)&lt;&gt;0,(L68*$L$224+M68*$M$224+N68*$N$224+O68*$O$224+P68*$P$224+Q68*$Q$224+R68*$R$224+S68*$S$224+T68*$T$224+U68*$U$224),0)</f>
        <v>0</v>
      </c>
      <c r="X68" s="610"/>
      <c r="Y68" s="607"/>
      <c r="Z68" s="607"/>
      <c r="AA68" s="607"/>
      <c r="AB68" s="607"/>
      <c r="AC68" s="607"/>
      <c r="AD68" s="607"/>
      <c r="AE68" s="607"/>
      <c r="AF68" s="607"/>
      <c r="AG68" s="607"/>
      <c r="AH68" s="611" t="str">
        <f t="shared" ref="AH68" si="130">IF(SUM(X68:AG68)=0,"0",SUM(X68:AG68))</f>
        <v>0</v>
      </c>
      <c r="AI68" s="612">
        <f t="shared" ref="AI68" si="131">IF((X68*$X$224+Y68*$Y$224+Z68*$Z$224+AA68*$AA$224+AB68*$AB$224+AC68*$AC$224+AD68*$AD$224+AE68*$AE$224+AF68*$AF$224+AG68*$AG$224)&lt;&gt;0,X68*$X$224+Y68*$Y$224+Z68*$Z$224+AA68*$AA$224+AB68*$AB$224+AC68*$AC$224+AD68*$AD$224+AE68*$AE$224+AF68*$AF$224+AG68*$AG$224,0)</f>
        <v>0</v>
      </c>
      <c r="AJ68" s="903">
        <f>SUMIF($L$12:$U$12,TRUE,L68:U68)</f>
        <v>0</v>
      </c>
      <c r="AK68" s="903">
        <f>SUMIF($X$12:$AG$12,TRUE,X68:AG68)</f>
        <v>0</v>
      </c>
      <c r="AL68" s="845">
        <f>IF(F67,W67,W68)</f>
        <v>0</v>
      </c>
      <c r="AM68" s="845">
        <f>IF(F67,AI67,AI68)</f>
        <v>0</v>
      </c>
      <c r="AO68" s="845">
        <f>IF(F121,1,0)</f>
        <v>0</v>
      </c>
      <c r="AP68" s="845">
        <f>IF(AO68=1,IF(W121&gt;0,W121,W122),W122)</f>
        <v>0</v>
      </c>
      <c r="AQ68" s="845">
        <f>IF(AO68=1,IF(AI121&gt;0,AI121,AI122),AI122)</f>
        <v>0</v>
      </c>
      <c r="AR68" s="849">
        <f>V68-IF(AO41=0,W68,W67)</f>
        <v>0</v>
      </c>
      <c r="AS68" s="849">
        <f>AH68-IF(AO41=0,AI68,AI67)</f>
        <v>0</v>
      </c>
      <c r="AT68" s="845">
        <f>IF(ISERROR(AR68+AS68),0,AR68+AS68)</f>
        <v>0</v>
      </c>
    </row>
    <row r="69" spans="1:46" ht="12" customHeight="1">
      <c r="A69" s="1610" t="str">
        <f>IF(TRIM(入力1!A72)&lt;&gt;"",入力1!A72,"")</f>
        <v/>
      </c>
      <c r="B69" s="1617">
        <f>IF(TRIM(入力1!B72)&lt;&gt;"",入力1!B72,"")</f>
        <v>2</v>
      </c>
      <c r="C69" s="1634">
        <f>入力1!C72</f>
        <v>8</v>
      </c>
      <c r="D69" s="1626" t="str">
        <f>IF(TRIM(入力1!D72)&lt;&gt;"",入力1!D72,"")</f>
        <v/>
      </c>
      <c r="E69" s="1627"/>
      <c r="F69" s="1638" t="b">
        <v>0</v>
      </c>
      <c r="G69" s="1639"/>
      <c r="H69" s="1640"/>
      <c r="I69" s="1609" t="str">
        <f>IF(TRIM(入力1!A72)&lt;&gt;"",入力1!A72,"")</f>
        <v/>
      </c>
      <c r="J69" s="1615">
        <f>IF(TRIM(入力1!B72)&lt;&gt;"",入力1!B72,"")</f>
        <v>2</v>
      </c>
      <c r="K69" s="1611">
        <f>C69</f>
        <v>8</v>
      </c>
      <c r="L69" s="627"/>
      <c r="M69" s="627"/>
      <c r="N69" s="627"/>
      <c r="O69" s="627"/>
      <c r="P69" s="627"/>
      <c r="Q69" s="627"/>
      <c r="R69" s="627"/>
      <c r="S69" s="627"/>
      <c r="T69" s="627"/>
      <c r="U69" s="627"/>
      <c r="V69" s="628" t="str">
        <f>IF(AO42=1,(IF(L69&gt;=0,IF(L69&lt;&gt;"",L69,L70),L70)+IF(M69&gt;=0,IF(M69&lt;&gt;"",M69,M70),M70)+IF(N69&gt;=0,IF(N69&lt;&gt;"",N69,N70),N70)+IF(O69&gt;=0,IF(O69&lt;&gt;"",O69,O70),O70)+IF(P69&gt;=0,IF(P69&lt;&gt;"",P69,P70),P70)+IF(Q69&gt;=0,IF(Q69&lt;&gt;"",Q69,Q70),Q70)+IF(R69&gt;=0,IF(R69&lt;&gt;"",R69,R70),R70)+IF(S69&gt;=0,IF(S69&lt;&gt;"",S69,S70),S70)+IF(T69&gt;=0,IF(T69&lt;&gt;"",T69,T70),T70)+IF(U69&gt;=0,IF(U69&lt;&gt;"",U69,U70),U70)),"")</f>
        <v/>
      </c>
      <c r="W69" s="629" t="str">
        <f t="shared" ref="W69" si="132">IF(F69,(IF(L69&gt;=0,IF(L69&lt;&gt;"",L69,L70),L70)*$L$224+IF(M69&gt;=0,IF(M69&lt;&gt;"",M69,M70),M70)*$M$224+IF(N69&gt;=0,IF(N69&lt;&gt;"",N69,N70),N70)*$N$224+IF(O69&gt;=0,IF(O69&lt;&gt;"",O69,O70),O70)*$O$224+IF(P69&gt;=0,IF(P69&lt;&gt;"",P69,P70),P70)*$P$224+IF(Q69&gt;=0,IF(Q69&lt;&gt;"",Q69,Q70),Q70)*$Q$224+IF(R69&gt;=0,IF(R69&lt;&gt;"",R69,R70),R70)*$R$224+IF(S69&gt;=0,IF(S69&lt;&gt;"",S69,S70),S70)*$S$224+IF(T69&gt;=0,IF(T69&lt;&gt;"",T69,T70),T70)*$T$224+IF(U69&gt;=0,IF(U69&lt;&gt;"",U69,U70),U70)*$U$224)," ")</f>
        <v xml:space="preserve"> </v>
      </c>
      <c r="X69" s="630"/>
      <c r="Y69" s="627"/>
      <c r="Z69" s="627"/>
      <c r="AA69" s="627"/>
      <c r="AB69" s="627"/>
      <c r="AC69" s="627"/>
      <c r="AD69" s="627"/>
      <c r="AE69" s="627"/>
      <c r="AF69" s="627"/>
      <c r="AG69" s="627"/>
      <c r="AH69" s="628" t="str">
        <f>IF(AO42=1,(IF(X69&gt;=0,IF(X69&lt;&gt;"",X69,X70),X70)+IF(Y69&gt;=0,IF(Y69&lt;&gt;"",Y69,Y70),Y70)+IF(Z69&gt;=0,IF(Z69&lt;&gt;"",Z69,Z70),Z70)+IF(AA69&gt;=0,IF(AA69&lt;&gt;"",AA69,AA70),AA70)+IF(AB69&gt;=0,IF(AB69&lt;&gt;"",AB69,AB70),AB70)+IF(AC69&gt;=0,IF(AC69&lt;&gt;"",AC69,AC70),AC70)+IF(AD69&gt;=0,IF(AD69&lt;&gt;"",AD69,AD70),AD70)+IF(AE69&gt;=0,IF(AE69&lt;&gt;"",AE69,AE70),AE70)+IF(AF69&gt;=0,IF(AF69&lt;&gt;"",AF69,AF70),AF70)+IF(AG69&gt;=0,IF(AG69&lt;&gt;"",AG69,AG70),AG70)),"")</f>
        <v/>
      </c>
      <c r="AI69" s="629" t="str">
        <f t="shared" ref="AI69" si="133">IF(F69,(IF(X69&gt;=0,IF(X69&lt;&gt;"",X69,X70),X70)*$X$224+IF(Y69&gt;=0,IF(Y69&lt;&gt;"",Y69,Y70),Y70)*$Y$224+IF(Z69&gt;=0,IF(Z69&lt;&gt;"",Z69,Z70),Z70)*$Z$224+IF(AA69&gt;=0,IF(AA69&lt;&gt;"",AA69,AA70),AA70)*$AA$224+IF(AB69&gt;=0,IF(AB69&lt;&gt;"",AB69,AB70),AB70)*$AB$224+IF(AC69&gt;=0,IF(AC69&lt;&gt;"",AC69,AC70),AC70)*$AC$224+IF(AD69&gt;=0,IF(AD69&lt;&gt;"",AD69,AD70),AD70)*$AD$224+IF(AE69&gt;=0,IF(AE69&lt;&gt;"",AE69,AE70),AE70)*$AE$224+IF(AF69&gt;=0,IF(AF69&lt;&gt;"",AF69,AF70),AF70)*$AF$224+IF(AG69&gt;=0,IF(AG69&lt;&gt;"",AG69,AG70),AG70)*$AG$224)," ")</f>
        <v xml:space="preserve"> </v>
      </c>
      <c r="AO69" s="845">
        <f>IF(F123,1,0)</f>
        <v>0</v>
      </c>
      <c r="AP69" s="845">
        <f>IF(AO69=1,IF(W123&gt;0,W123,W124),W124)</f>
        <v>0</v>
      </c>
      <c r="AQ69" s="845">
        <f>IF(AO69=1,IF(AI123&gt;0,AI123,AI124),AI124)</f>
        <v>0</v>
      </c>
      <c r="AR69" s="850"/>
    </row>
    <row r="70" spans="1:46" ht="12" customHeight="1">
      <c r="A70" s="1609"/>
      <c r="B70" s="1615"/>
      <c r="C70" s="1633"/>
      <c r="D70" s="1628"/>
      <c r="E70" s="1629"/>
      <c r="F70" s="1641"/>
      <c r="G70" s="1639"/>
      <c r="H70" s="1640"/>
      <c r="I70" s="1613"/>
      <c r="J70" s="1616"/>
      <c r="K70" s="1614"/>
      <c r="L70" s="607"/>
      <c r="M70" s="607"/>
      <c r="N70" s="607"/>
      <c r="O70" s="607"/>
      <c r="P70" s="607"/>
      <c r="Q70" s="607"/>
      <c r="R70" s="607"/>
      <c r="S70" s="607"/>
      <c r="T70" s="607"/>
      <c r="U70" s="607"/>
      <c r="V70" s="611" t="str">
        <f>IF(SUM(L70:U70)=0,"0",SUM(L70:U70))</f>
        <v>0</v>
      </c>
      <c r="W70" s="612">
        <f t="shared" ref="W70" si="134">IF((L70*$L$224+M70*$M$224+N70*$N$224+O70*$O$224+P70*$P$224+Q70*$Q$224+R70*$R$224+S70*$S$224+T70*$T$224+U70*$U$224)&lt;&gt;0,(L70*$L$224+M70*$M$224+N70*$N$224+O70*$O$224+P70*$P$224+Q70*$Q$224+R70*$R$224+S70*$S$224+T70*$T$224+U70*$U$224),0)</f>
        <v>0</v>
      </c>
      <c r="X70" s="610"/>
      <c r="Y70" s="607"/>
      <c r="Z70" s="607"/>
      <c r="AA70" s="607"/>
      <c r="AB70" s="607"/>
      <c r="AC70" s="607"/>
      <c r="AD70" s="607"/>
      <c r="AE70" s="607"/>
      <c r="AF70" s="607"/>
      <c r="AG70" s="607"/>
      <c r="AH70" s="611" t="str">
        <f t="shared" ref="AH70" si="135">IF(SUM(X70:AG70)=0,"0",SUM(X70:AG70))</f>
        <v>0</v>
      </c>
      <c r="AI70" s="612">
        <f t="shared" ref="AI70" si="136">IF((X70*$X$224+Y70*$Y$224+Z70*$Z$224+AA70*$AA$224+AB70*$AB$224+AC70*$AC$224+AD70*$AD$224+AE70*$AE$224+AF70*$AF$224+AG70*$AG$224)&lt;&gt;0,X70*$X$224+Y70*$Y$224+Z70*$Z$224+AA70*$AA$224+AB70*$AB$224+AC70*$AC$224+AD70*$AD$224+AE70*$AE$224+AF70*$AF$224+AG70*$AG$224,0)</f>
        <v>0</v>
      </c>
      <c r="AJ70" s="903">
        <f>SUMIF($L$12:$U$12,TRUE,L70:U70)</f>
        <v>0</v>
      </c>
      <c r="AK70" s="903">
        <f>SUMIF($X$12:$AG$12,TRUE,X70:AG70)</f>
        <v>0</v>
      </c>
      <c r="AL70" s="845">
        <f>IF(F69,W69,W70)</f>
        <v>0</v>
      </c>
      <c r="AM70" s="845">
        <f>IF(F69,AI69,AI70)</f>
        <v>0</v>
      </c>
      <c r="AO70" s="845">
        <f>IF(F125,1,0)</f>
        <v>0</v>
      </c>
      <c r="AP70" s="845">
        <f>IF(AO70=1,IF(W125&gt;0,W125,W126),W126)</f>
        <v>0</v>
      </c>
      <c r="AQ70" s="845">
        <f>IF(AO70=1,IF(AI125&gt;0,AI125,AI126),AI126)</f>
        <v>0</v>
      </c>
      <c r="AR70" s="849">
        <f>V70-IF(AO42=0,W70,W69)</f>
        <v>0</v>
      </c>
      <c r="AS70" s="849">
        <f>AH70-IF(AO42=0,AI70,AI69)</f>
        <v>0</v>
      </c>
      <c r="AT70" s="845">
        <f>IF(ISERROR(AR70+AS70),0,AR70+AS70)</f>
        <v>0</v>
      </c>
    </row>
    <row r="71" spans="1:46" ht="12" customHeight="1">
      <c r="A71" s="1610" t="str">
        <f>IF(TRIM(入力1!A74)&lt;&gt;"",入力1!A74,"")</f>
        <v/>
      </c>
      <c r="B71" s="1617">
        <f>IF(TRIM(入力1!B74)&lt;&gt;"",入力1!B74,"")</f>
        <v>2</v>
      </c>
      <c r="C71" s="1634">
        <f>入力1!C74</f>
        <v>9</v>
      </c>
      <c r="D71" s="1626" t="str">
        <f>IF(TRIM(入力1!D74)&lt;&gt;"",入力1!D74,"")</f>
        <v/>
      </c>
      <c r="E71" s="1627"/>
      <c r="F71" s="1638" t="b">
        <v>0</v>
      </c>
      <c r="G71" s="1639"/>
      <c r="H71" s="1640"/>
      <c r="I71" s="1609" t="str">
        <f>IF(TRIM(入力1!A74)&lt;&gt;"",入力1!A74,"")</f>
        <v/>
      </c>
      <c r="J71" s="1615">
        <f>IF(TRIM(入力1!B74)&lt;&gt;"",入力1!B74,"")</f>
        <v>2</v>
      </c>
      <c r="K71" s="1611">
        <f>C71</f>
        <v>9</v>
      </c>
      <c r="L71" s="627"/>
      <c r="M71" s="627"/>
      <c r="N71" s="627"/>
      <c r="O71" s="627"/>
      <c r="P71" s="627"/>
      <c r="Q71" s="627"/>
      <c r="R71" s="627"/>
      <c r="S71" s="627"/>
      <c r="T71" s="627"/>
      <c r="U71" s="627"/>
      <c r="V71" s="628" t="str">
        <f>IF(AO43=1,(IF(L71&gt;=0,IF(L71&lt;&gt;"",L71,L72),L72)+IF(M71&gt;=0,IF(M71&lt;&gt;"",M71,M72),M72)+IF(N71&gt;=0,IF(N71&lt;&gt;"",N71,N72),N72)+IF(O71&gt;=0,IF(O71&lt;&gt;"",O71,O72),O72)+IF(P71&gt;=0,IF(P71&lt;&gt;"",P71,P72),P72)+IF(Q71&gt;=0,IF(Q71&lt;&gt;"",Q71,Q72),Q72)+IF(R71&gt;=0,IF(R71&lt;&gt;"",R71,R72),R72)+IF(S71&gt;=0,IF(S71&lt;&gt;"",S71,S72),S72)+IF(T71&gt;=0,IF(T71&lt;&gt;"",T71,T72),T72)+IF(U71&gt;=0,IF(U71&lt;&gt;"",U71,U72),U72)),"")</f>
        <v/>
      </c>
      <c r="W71" s="629" t="str">
        <f t="shared" ref="W71" si="137">IF(F71,(IF(L71&gt;=0,IF(L71&lt;&gt;"",L71,L72),L72)*$L$224+IF(M71&gt;=0,IF(M71&lt;&gt;"",M71,M72),M72)*$M$224+IF(N71&gt;=0,IF(N71&lt;&gt;"",N71,N72),N72)*$N$224+IF(O71&gt;=0,IF(O71&lt;&gt;"",O71,O72),O72)*$O$224+IF(P71&gt;=0,IF(P71&lt;&gt;"",P71,P72),P72)*$P$224+IF(Q71&gt;=0,IF(Q71&lt;&gt;"",Q71,Q72),Q72)*$Q$224+IF(R71&gt;=0,IF(R71&lt;&gt;"",R71,R72),R72)*$R$224+IF(S71&gt;=0,IF(S71&lt;&gt;"",S71,S72),S72)*$S$224+IF(T71&gt;=0,IF(T71&lt;&gt;"",T71,T72),T72)*$T$224+IF(U71&gt;=0,IF(U71&lt;&gt;"",U71,U72),U72)*$U$224)," ")</f>
        <v xml:space="preserve"> </v>
      </c>
      <c r="X71" s="630"/>
      <c r="Y71" s="627"/>
      <c r="Z71" s="627"/>
      <c r="AA71" s="627"/>
      <c r="AB71" s="627"/>
      <c r="AC71" s="627"/>
      <c r="AD71" s="627"/>
      <c r="AE71" s="627"/>
      <c r="AF71" s="627"/>
      <c r="AG71" s="627"/>
      <c r="AH71" s="628" t="str">
        <f>IF(AO43=1,(IF(X71&gt;=0,IF(X71&lt;&gt;"",X71,X72),X72)+IF(Y71&gt;=0,IF(Y71&lt;&gt;"",Y71,Y72),Y72)+IF(Z71&gt;=0,IF(Z71&lt;&gt;"",Z71,Z72),Z72)+IF(AA71&gt;=0,IF(AA71&lt;&gt;"",AA71,AA72),AA72)+IF(AB71&gt;=0,IF(AB71&lt;&gt;"",AB71,AB72),AB72)+IF(AC71&gt;=0,IF(AC71&lt;&gt;"",AC71,AC72),AC72)+IF(AD71&gt;=0,IF(AD71&lt;&gt;"",AD71,AD72),AD72)+IF(AE71&gt;=0,IF(AE71&lt;&gt;"",AE71,AE72),AE72)+IF(AF71&gt;=0,IF(AF71&lt;&gt;"",AF71,AF72),AF72)+IF(AG71&gt;=0,IF(AG71&lt;&gt;"",AG71,AG72),AG72)),"")</f>
        <v/>
      </c>
      <c r="AI71" s="629" t="str">
        <f t="shared" ref="AI71" si="138">IF(F71,(IF(X71&gt;=0,IF(X71&lt;&gt;"",X71,X72),X72)*$X$224+IF(Y71&gt;=0,IF(Y71&lt;&gt;"",Y71,Y72),Y72)*$Y$224+IF(Z71&gt;=0,IF(Z71&lt;&gt;"",Z71,Z72),Z72)*$Z$224+IF(AA71&gt;=0,IF(AA71&lt;&gt;"",AA71,AA72),AA72)*$AA$224+IF(AB71&gt;=0,IF(AB71&lt;&gt;"",AB71,AB72),AB72)*$AB$224+IF(AC71&gt;=0,IF(AC71&lt;&gt;"",AC71,AC72),AC72)*$AC$224+IF(AD71&gt;=0,IF(AD71&lt;&gt;"",AD71,AD72),AD72)*$AD$224+IF(AE71&gt;=0,IF(AE71&lt;&gt;"",AE71,AE72),AE72)*$AE$224+IF(AF71&gt;=0,IF(AF71&lt;&gt;"",AF71,AF72),AF72)*$AF$224+IF(AG71&gt;=0,IF(AG71&lt;&gt;"",AG71,AG72),AG72)*$AG$224)," ")</f>
        <v xml:space="preserve"> </v>
      </c>
      <c r="AO71" s="845">
        <f>IF(F127,1,0)</f>
        <v>0</v>
      </c>
      <c r="AP71" s="845">
        <f>IF(AO71=1,IF(W127&gt;0,W127,W128),W128)</f>
        <v>0</v>
      </c>
      <c r="AQ71" s="845">
        <f>IF(AO71=1,IF(AI127&gt;0,AI127,AI128),AI128)</f>
        <v>0</v>
      </c>
      <c r="AR71" s="850"/>
    </row>
    <row r="72" spans="1:46" ht="12" customHeight="1">
      <c r="A72" s="1609"/>
      <c r="B72" s="1615"/>
      <c r="C72" s="1633"/>
      <c r="D72" s="1628"/>
      <c r="E72" s="1629"/>
      <c r="F72" s="1641"/>
      <c r="G72" s="1639"/>
      <c r="H72" s="1640"/>
      <c r="I72" s="1613"/>
      <c r="J72" s="1616"/>
      <c r="K72" s="1614"/>
      <c r="L72" s="607"/>
      <c r="M72" s="607"/>
      <c r="N72" s="607"/>
      <c r="O72" s="607"/>
      <c r="P72" s="607"/>
      <c r="Q72" s="607"/>
      <c r="R72" s="607"/>
      <c r="S72" s="607"/>
      <c r="T72" s="607"/>
      <c r="U72" s="607"/>
      <c r="V72" s="611" t="str">
        <f>IF(SUM(L72:U72)=0,"0",SUM(L72:U72))</f>
        <v>0</v>
      </c>
      <c r="W72" s="612">
        <f t="shared" ref="W72" si="139">IF((L72*$L$224+M72*$M$224+N72*$N$224+O72*$O$224+P72*$P$224+Q72*$Q$224+R72*$R$224+S72*$S$224+T72*$T$224+U72*$U$224)&lt;&gt;0,(L72*$L$224+M72*$M$224+N72*$N$224+O72*$O$224+P72*$P$224+Q72*$Q$224+R72*$R$224+S72*$S$224+T72*$T$224+U72*$U$224),0)</f>
        <v>0</v>
      </c>
      <c r="X72" s="610"/>
      <c r="Y72" s="607"/>
      <c r="Z72" s="607"/>
      <c r="AA72" s="607"/>
      <c r="AB72" s="607"/>
      <c r="AC72" s="607"/>
      <c r="AD72" s="607"/>
      <c r="AE72" s="607"/>
      <c r="AF72" s="607"/>
      <c r="AG72" s="607"/>
      <c r="AH72" s="611" t="str">
        <f t="shared" ref="AH72" si="140">IF(SUM(X72:AG72)=0,"0",SUM(X72:AG72))</f>
        <v>0</v>
      </c>
      <c r="AI72" s="612">
        <f t="shared" ref="AI72" si="141">IF((X72*$X$224+Y72*$Y$224+Z72*$Z$224+AA72*$AA$224+AB72*$AB$224+AC72*$AC$224+AD72*$AD$224+AE72*$AE$224+AF72*$AF$224+AG72*$AG$224)&lt;&gt;0,X72*$X$224+Y72*$Y$224+Z72*$Z$224+AA72*$AA$224+AB72*$AB$224+AC72*$AC$224+AD72*$AD$224+AE72*$AE$224+AF72*$AF$224+AG72*$AG$224,0)</f>
        <v>0</v>
      </c>
      <c r="AJ72" s="903">
        <f>SUMIF($L$12:$U$12,TRUE,L72:U72)</f>
        <v>0</v>
      </c>
      <c r="AK72" s="903">
        <f>SUMIF($X$12:$AG$12,TRUE,X72:AG72)</f>
        <v>0</v>
      </c>
      <c r="AL72" s="845">
        <f>IF(F71,W71,W72)</f>
        <v>0</v>
      </c>
      <c r="AM72" s="845">
        <f>IF(F71,AI71,AI72)</f>
        <v>0</v>
      </c>
      <c r="AO72" s="845">
        <f>IF(F129,1,0)</f>
        <v>0</v>
      </c>
      <c r="AP72" s="845">
        <f>IF(AO72=1,IF(W129&gt;0,W129,W130),W130)</f>
        <v>0</v>
      </c>
      <c r="AQ72" s="845">
        <f>IF(AO72=1,IF(AI129&gt;0,AI129,AI130),AI130)</f>
        <v>0</v>
      </c>
      <c r="AR72" s="849">
        <f>V72-IF(AO43=0,W72,W71)</f>
        <v>0</v>
      </c>
      <c r="AS72" s="849">
        <f>AH72-IF(AO43=0,AI72,AI71)</f>
        <v>0</v>
      </c>
      <c r="AT72" s="845">
        <f>IF(ISERROR(AR72+AS72),0,AR72+AS72)</f>
        <v>0</v>
      </c>
    </row>
    <row r="73" spans="1:46" ht="12" customHeight="1">
      <c r="A73" s="1610" t="str">
        <f>IF(TRIM(入力1!A76)&lt;&gt;"",入力1!A76,"")</f>
        <v/>
      </c>
      <c r="B73" s="1617">
        <f>IF(TRIM(入力1!B76)&lt;&gt;"",入力1!B76,"")</f>
        <v>3</v>
      </c>
      <c r="C73" s="1634">
        <f>入力1!C76</f>
        <v>0</v>
      </c>
      <c r="D73" s="1626" t="str">
        <f>IF(TRIM(入力1!D76)&lt;&gt;"",入力1!D76,"")</f>
        <v/>
      </c>
      <c r="E73" s="1627"/>
      <c r="F73" s="1638" t="b">
        <v>0</v>
      </c>
      <c r="G73" s="1639"/>
      <c r="H73" s="1640"/>
      <c r="I73" s="1609" t="str">
        <f>IF(TRIM(入力1!A76)&lt;&gt;"",入力1!A76,"")</f>
        <v/>
      </c>
      <c r="J73" s="1615">
        <f>IF(TRIM(入力1!B76)&lt;&gt;"",入力1!B76,"")</f>
        <v>3</v>
      </c>
      <c r="K73" s="1611">
        <f>C73</f>
        <v>0</v>
      </c>
      <c r="L73" s="627"/>
      <c r="M73" s="627"/>
      <c r="N73" s="627"/>
      <c r="O73" s="627"/>
      <c r="P73" s="627"/>
      <c r="Q73" s="627"/>
      <c r="R73" s="627"/>
      <c r="S73" s="627"/>
      <c r="T73" s="627"/>
      <c r="U73" s="627"/>
      <c r="V73" s="628" t="str">
        <f>IF(AO44=1,(IF(L73&gt;=0,IF(L73&lt;&gt;"",L73,L74),L74)+IF(M73&gt;=0,IF(M73&lt;&gt;"",M73,M74),M74)+IF(N73&gt;=0,IF(N73&lt;&gt;"",N73,N74),N74)+IF(O73&gt;=0,IF(O73&lt;&gt;"",O73,O74),O74)+IF(P73&gt;=0,IF(P73&lt;&gt;"",P73,P74),P74)+IF(Q73&gt;=0,IF(Q73&lt;&gt;"",Q73,Q74),Q74)+IF(R73&gt;=0,IF(R73&lt;&gt;"",R73,R74),R74)+IF(S73&gt;=0,IF(S73&lt;&gt;"",S73,S74),S74)+IF(T73&gt;=0,IF(T73&lt;&gt;"",T73,T74),T74)+IF(U73&gt;=0,IF(U73&lt;&gt;"",U73,U74),U74)),"")</f>
        <v/>
      </c>
      <c r="W73" s="629" t="str">
        <f t="shared" ref="W73" si="142">IF(F73,(IF(L73&gt;=0,IF(L73&lt;&gt;"",L73,L74),L74)*$L$224+IF(M73&gt;=0,IF(M73&lt;&gt;"",M73,M74),M74)*$M$224+IF(N73&gt;=0,IF(N73&lt;&gt;"",N73,N74),N74)*$N$224+IF(O73&gt;=0,IF(O73&lt;&gt;"",O73,O74),O74)*$O$224+IF(P73&gt;=0,IF(P73&lt;&gt;"",P73,P74),P74)*$P$224+IF(Q73&gt;=0,IF(Q73&lt;&gt;"",Q73,Q74),Q74)*$Q$224+IF(R73&gt;=0,IF(R73&lt;&gt;"",R73,R74),R74)*$R$224+IF(S73&gt;=0,IF(S73&lt;&gt;"",S73,S74),S74)*$S$224+IF(T73&gt;=0,IF(T73&lt;&gt;"",T73,T74),T74)*$T$224+IF(U73&gt;=0,IF(U73&lt;&gt;"",U73,U74),U74)*$U$224)," ")</f>
        <v xml:space="preserve"> </v>
      </c>
      <c r="X73" s="630"/>
      <c r="Y73" s="627"/>
      <c r="Z73" s="627"/>
      <c r="AA73" s="627"/>
      <c r="AB73" s="627"/>
      <c r="AC73" s="627"/>
      <c r="AD73" s="627"/>
      <c r="AE73" s="627"/>
      <c r="AF73" s="627"/>
      <c r="AG73" s="627"/>
      <c r="AH73" s="628" t="str">
        <f>IF(AO44=1,(IF(X73&gt;=0,IF(X73&lt;&gt;"",X73,X74),X74)+IF(Y73&gt;=0,IF(Y73&lt;&gt;"",Y73,Y74),Y74)+IF(Z73&gt;=0,IF(Z73&lt;&gt;"",Z73,Z74),Z74)+IF(AA73&gt;=0,IF(AA73&lt;&gt;"",AA73,AA74),AA74)+IF(AB73&gt;=0,IF(AB73&lt;&gt;"",AB73,AB74),AB74)+IF(AC73&gt;=0,IF(AC73&lt;&gt;"",AC73,AC74),AC74)+IF(AD73&gt;=0,IF(AD73&lt;&gt;"",AD73,AD74),AD74)+IF(AE73&gt;=0,IF(AE73&lt;&gt;"",AE73,AE74),AE74)+IF(AF73&gt;=0,IF(AF73&lt;&gt;"",AF73,AF74),AF74)+IF(AG73&gt;=0,IF(AG73&lt;&gt;"",AG73,AG74),AG74)),"")</f>
        <v/>
      </c>
      <c r="AI73" s="629" t="str">
        <f t="shared" ref="AI73" si="143">IF(F73,(IF(X73&gt;=0,IF(X73&lt;&gt;"",X73,X74),X74)*$X$224+IF(Y73&gt;=0,IF(Y73&lt;&gt;"",Y73,Y74),Y74)*$Y$224+IF(Z73&gt;=0,IF(Z73&lt;&gt;"",Z73,Z74),Z74)*$Z$224+IF(AA73&gt;=0,IF(AA73&lt;&gt;"",AA73,AA74),AA74)*$AA$224+IF(AB73&gt;=0,IF(AB73&lt;&gt;"",AB73,AB74),AB74)*$AB$224+IF(AC73&gt;=0,IF(AC73&lt;&gt;"",AC73,AC74),AC74)*$AC$224+IF(AD73&gt;=0,IF(AD73&lt;&gt;"",AD73,AD74),AD74)*$AD$224+IF(AE73&gt;=0,IF(AE73&lt;&gt;"",AE73,AE74),AE74)*$AE$224+IF(AF73&gt;=0,IF(AF73&lt;&gt;"",AF73,AF74),AF74)*$AF$224+IF(AG73&gt;=0,IF(AG73&lt;&gt;"",AG73,AG74),AG74)*$AG$224)," ")</f>
        <v xml:space="preserve"> </v>
      </c>
      <c r="AO73" s="845">
        <f>IF(F131,1,0)</f>
        <v>0</v>
      </c>
      <c r="AP73" s="845">
        <f>IF(AO73=1,IF(W131&gt;0,W131,W132),W132)</f>
        <v>0</v>
      </c>
      <c r="AQ73" s="845">
        <f>IF(AO73=1,IF(AI131&gt;0,AI131,AI132),AI132)</f>
        <v>0</v>
      </c>
      <c r="AR73" s="850"/>
    </row>
    <row r="74" spans="1:46" ht="12" customHeight="1">
      <c r="A74" s="1609"/>
      <c r="B74" s="1615"/>
      <c r="C74" s="1633"/>
      <c r="D74" s="1628"/>
      <c r="E74" s="1629"/>
      <c r="F74" s="1641"/>
      <c r="G74" s="1639"/>
      <c r="H74" s="1640"/>
      <c r="I74" s="1613"/>
      <c r="J74" s="1616"/>
      <c r="K74" s="1614"/>
      <c r="L74" s="607"/>
      <c r="M74" s="607"/>
      <c r="N74" s="607"/>
      <c r="O74" s="607"/>
      <c r="P74" s="607"/>
      <c r="Q74" s="607"/>
      <c r="R74" s="607"/>
      <c r="S74" s="607"/>
      <c r="T74" s="607"/>
      <c r="U74" s="607"/>
      <c r="V74" s="611" t="str">
        <f>IF(SUM(L74:U74)=0,"0",SUM(L74:U74))</f>
        <v>0</v>
      </c>
      <c r="W74" s="612">
        <f t="shared" ref="W74" si="144">IF((L74*$L$224+M74*$M$224+N74*$N$224+O74*$O$224+P74*$P$224+Q74*$Q$224+R74*$R$224+S74*$S$224+T74*$T$224+U74*$U$224)&lt;&gt;0,(L74*$L$224+M74*$M$224+N74*$N$224+O74*$O$224+P74*$P$224+Q74*$Q$224+R74*$R$224+S74*$S$224+T74*$T$224+U74*$U$224),0)</f>
        <v>0</v>
      </c>
      <c r="X74" s="610"/>
      <c r="Y74" s="607"/>
      <c r="Z74" s="607"/>
      <c r="AA74" s="607"/>
      <c r="AB74" s="607"/>
      <c r="AC74" s="607"/>
      <c r="AD74" s="607"/>
      <c r="AE74" s="607"/>
      <c r="AF74" s="607"/>
      <c r="AG74" s="607"/>
      <c r="AH74" s="611" t="str">
        <f t="shared" ref="AH74" si="145">IF(SUM(X74:AG74)=0,"0",SUM(X74:AG74))</f>
        <v>0</v>
      </c>
      <c r="AI74" s="612">
        <f t="shared" ref="AI74" si="146">IF((X74*$X$224+Y74*$Y$224+Z74*$Z$224+AA74*$AA$224+AB74*$AB$224+AC74*$AC$224+AD74*$AD$224+AE74*$AE$224+AF74*$AF$224+AG74*$AG$224)&lt;&gt;0,X74*$X$224+Y74*$Y$224+Z74*$Z$224+AA74*$AA$224+AB74*$AB$224+AC74*$AC$224+AD74*$AD$224+AE74*$AE$224+AF74*$AF$224+AG74*$AG$224,0)</f>
        <v>0</v>
      </c>
      <c r="AJ74" s="903">
        <f>SUMIF($L$12:$U$12,TRUE,L74:U74)</f>
        <v>0</v>
      </c>
      <c r="AK74" s="903">
        <f>SUMIF($X$12:$AG$12,TRUE,X74:AG74)</f>
        <v>0</v>
      </c>
      <c r="AL74" s="845">
        <f>IF(F73,W73,W74)</f>
        <v>0</v>
      </c>
      <c r="AM74" s="845">
        <f>IF(F73,AI73,AI74)</f>
        <v>0</v>
      </c>
      <c r="AO74" s="845">
        <f>IF(F133,1,0)</f>
        <v>0</v>
      </c>
      <c r="AP74" s="845">
        <f>IF(AO74=1,IF(W133&gt;0,W133,W134),W134)</f>
        <v>0</v>
      </c>
      <c r="AQ74" s="845">
        <f>IF(AO74=1,IF(AI133&gt;0,AI133,AI134),AI134)</f>
        <v>0</v>
      </c>
      <c r="AR74" s="849">
        <f>V74-IF(AO44=0,W74,W73)</f>
        <v>0</v>
      </c>
      <c r="AS74" s="849">
        <f>AH74-IF(AO44=0,AI74,AI73)</f>
        <v>0</v>
      </c>
      <c r="AT74" s="845">
        <f>IF(ISERROR(AR74+AS74),0,AR74+AS74)</f>
        <v>0</v>
      </c>
    </row>
    <row r="75" spans="1:46" ht="12" customHeight="1">
      <c r="A75" s="1635" t="str">
        <f>IF(TRIM(入力1!A78)&lt;&gt;"",入力1!A78,"")</f>
        <v/>
      </c>
      <c r="B75" s="1654">
        <f>IF(TRIM(入力1!B78)&lt;&gt;"",入力1!B78,"")</f>
        <v>3</v>
      </c>
      <c r="C75" s="1632">
        <f>入力1!C78</f>
        <v>1</v>
      </c>
      <c r="D75" s="1630" t="str">
        <f>IF(TRIM(入力1!D78)&lt;&gt;"",入力1!D78,"")</f>
        <v/>
      </c>
      <c r="E75" s="1631"/>
      <c r="F75" s="1638" t="b">
        <v>0</v>
      </c>
      <c r="G75" s="1639"/>
      <c r="H75" s="1640"/>
      <c r="I75" s="1609" t="str">
        <f>IF(TRIM(入力1!A78)&lt;&gt;"",入力1!A78,"")</f>
        <v/>
      </c>
      <c r="J75" s="1615">
        <f>IF(TRIM(入力1!B78)&lt;&gt;"",入力1!B78,"")</f>
        <v>3</v>
      </c>
      <c r="K75" s="1612">
        <f>C75</f>
        <v>1</v>
      </c>
      <c r="L75" s="631"/>
      <c r="M75" s="632"/>
      <c r="N75" s="632"/>
      <c r="O75" s="632"/>
      <c r="P75" s="632"/>
      <c r="Q75" s="632"/>
      <c r="R75" s="632"/>
      <c r="S75" s="632"/>
      <c r="T75" s="632"/>
      <c r="U75" s="632"/>
      <c r="V75" s="628" t="str">
        <f>IF(AO45=1,(IF(L75&gt;=0,IF(L75&lt;&gt;"",L75,L76),L76)+IF(M75&gt;=0,IF(M75&lt;&gt;"",M75,M76),M76)+IF(N75&gt;=0,IF(N75&lt;&gt;"",N75,N76),N76)+IF(O75&gt;=0,IF(O75&lt;&gt;"",O75,O76),O76)+IF(P75&gt;=0,IF(P75&lt;&gt;"",P75,P76),P76)+IF(Q75&gt;=0,IF(Q75&lt;&gt;"",Q75,Q76),Q76)+IF(R75&gt;=0,IF(R75&lt;&gt;"",R75,R76),R76)+IF(S75&gt;=0,IF(S75&lt;&gt;"",S75,S76),S76)+IF(T75&gt;=0,IF(T75&lt;&gt;"",T75,T76),T76)+IF(U75&gt;=0,IF(U75&lt;&gt;"",U75,U76),U76)),"")</f>
        <v/>
      </c>
      <c r="W75" s="629" t="str">
        <f t="shared" ref="W75" si="147">IF(F75,(IF(L75&gt;=0,IF(L75&lt;&gt;"",L75,L76),L76)*$L$224+IF(M75&gt;=0,IF(M75&lt;&gt;"",M75,M76),M76)*$M$224+IF(N75&gt;=0,IF(N75&lt;&gt;"",N75,N76),N76)*$N$224+IF(O75&gt;=0,IF(O75&lt;&gt;"",O75,O76),O76)*$O$224+IF(P75&gt;=0,IF(P75&lt;&gt;"",P75,P76),P76)*$P$224+IF(Q75&gt;=0,IF(Q75&lt;&gt;"",Q75,Q76),Q76)*$Q$224+IF(R75&gt;=0,IF(R75&lt;&gt;"",R75,R76),R76)*$R$224+IF(S75&gt;=0,IF(S75&lt;&gt;"",S75,S76),S76)*$S$224+IF(T75&gt;=0,IF(T75&lt;&gt;"",T75,T76),T76)*$T$224+IF(U75&gt;=0,IF(U75&lt;&gt;"",U75,U76),U76)*$U$224)," ")</f>
        <v xml:space="preserve"> </v>
      </c>
      <c r="X75" s="633"/>
      <c r="Y75" s="632"/>
      <c r="Z75" s="632"/>
      <c r="AA75" s="632"/>
      <c r="AB75" s="632"/>
      <c r="AC75" s="632"/>
      <c r="AD75" s="632"/>
      <c r="AE75" s="632"/>
      <c r="AF75" s="632"/>
      <c r="AG75" s="632"/>
      <c r="AH75" s="628" t="str">
        <f>IF(AO45=1,(IF(X75&gt;=0,IF(X75&lt;&gt;"",X75,X76),X76)+IF(Y75&gt;=0,IF(Y75&lt;&gt;"",Y75,Y76),Y76)+IF(Z75&gt;=0,IF(Z75&lt;&gt;"",Z75,Z76),Z76)+IF(AA75&gt;=0,IF(AA75&lt;&gt;"",AA75,AA76),AA76)+IF(AB75&gt;=0,IF(AB75&lt;&gt;"",AB75,AB76),AB76)+IF(AC75&gt;=0,IF(AC75&lt;&gt;"",AC75,AC76),AC76)+IF(AD75&gt;=0,IF(AD75&lt;&gt;"",AD75,AD76),AD76)+IF(AE75&gt;=0,IF(AE75&lt;&gt;"",AE75,AE76),AE76)+IF(AF75&gt;=0,IF(AF75&lt;&gt;"",AF75,AF76),AF76)+IF(AG75&gt;=0,IF(AG75&lt;&gt;"",AG75,AG76),AG76)),"")</f>
        <v/>
      </c>
      <c r="AI75" s="629" t="str">
        <f t="shared" ref="AI75" si="148">IF(F75,(IF(X75&gt;=0,IF(X75&lt;&gt;"",X75,X76),X76)*$X$224+IF(Y75&gt;=0,IF(Y75&lt;&gt;"",Y75,Y76),Y76)*$Y$224+IF(Z75&gt;=0,IF(Z75&lt;&gt;"",Z75,Z76),Z76)*$Z$224+IF(AA75&gt;=0,IF(AA75&lt;&gt;"",AA75,AA76),AA76)*$AA$224+IF(AB75&gt;=0,IF(AB75&lt;&gt;"",AB75,AB76),AB76)*$AB$224+IF(AC75&gt;=0,IF(AC75&lt;&gt;"",AC75,AC76),AC76)*$AC$224+IF(AD75&gt;=0,IF(AD75&lt;&gt;"",AD75,AD76),AD76)*$AD$224+IF(AE75&gt;=0,IF(AE75&lt;&gt;"",AE75,AE76),AE76)*$AE$224+IF(AF75&gt;=0,IF(AF75&lt;&gt;"",AF75,AF76),AF76)*$AF$224+IF(AG75&gt;=0,IF(AG75&lt;&gt;"",AG75,AG76),AG76)*$AG$224)," ")</f>
        <v xml:space="preserve"> </v>
      </c>
      <c r="AO75" s="845">
        <f>IF(F135,1,0)</f>
        <v>0</v>
      </c>
      <c r="AP75" s="845">
        <f>IF(AO75=1,IF(W135&gt;0,W135,W136),W136)</f>
        <v>0</v>
      </c>
      <c r="AQ75" s="845">
        <f>IF(AO75=1,IF(AI135&gt;0,AI135,AI136),AI136)</f>
        <v>0</v>
      </c>
      <c r="AR75" s="850"/>
    </row>
    <row r="76" spans="1:46" ht="12" customHeight="1">
      <c r="A76" s="1609"/>
      <c r="B76" s="1615"/>
      <c r="C76" s="1633"/>
      <c r="D76" s="1628"/>
      <c r="E76" s="1629"/>
      <c r="F76" s="1641"/>
      <c r="G76" s="1639"/>
      <c r="H76" s="1640"/>
      <c r="I76" s="1613"/>
      <c r="J76" s="1616"/>
      <c r="K76" s="1614"/>
      <c r="L76" s="607"/>
      <c r="M76" s="607"/>
      <c r="N76" s="607"/>
      <c r="O76" s="607"/>
      <c r="P76" s="607"/>
      <c r="Q76" s="607"/>
      <c r="R76" s="607"/>
      <c r="S76" s="607"/>
      <c r="T76" s="607"/>
      <c r="U76" s="607"/>
      <c r="V76" s="611" t="str">
        <f>IF(SUM(L76:U76)=0,"0",SUM(L76:U76))</f>
        <v>0</v>
      </c>
      <c r="W76" s="612">
        <f t="shared" ref="W76" si="149">IF((L76*$L$224+M76*$M$224+N76*$N$224+O76*$O$224+P76*$P$224+Q76*$Q$224+R76*$R$224+S76*$S$224+T76*$T$224+U76*$U$224)&lt;&gt;0,(L76*$L$224+M76*$M$224+N76*$N$224+O76*$O$224+P76*$P$224+Q76*$Q$224+R76*$R$224+S76*$S$224+T76*$T$224+U76*$U$224),0)</f>
        <v>0</v>
      </c>
      <c r="X76" s="610"/>
      <c r="Y76" s="607"/>
      <c r="Z76" s="607"/>
      <c r="AA76" s="607"/>
      <c r="AB76" s="607"/>
      <c r="AC76" s="607"/>
      <c r="AD76" s="607"/>
      <c r="AE76" s="607"/>
      <c r="AF76" s="607"/>
      <c r="AG76" s="607"/>
      <c r="AH76" s="611" t="str">
        <f t="shared" ref="AH76" si="150">IF(SUM(X76:AG76)=0,"0",SUM(X76:AG76))</f>
        <v>0</v>
      </c>
      <c r="AI76" s="612">
        <f t="shared" ref="AI76" si="151">IF((X76*$X$224+Y76*$Y$224+Z76*$Z$224+AA76*$AA$224+AB76*$AB$224+AC76*$AC$224+AD76*$AD$224+AE76*$AE$224+AF76*$AF$224+AG76*$AG$224)&lt;&gt;0,X76*$X$224+Y76*$Y$224+Z76*$Z$224+AA76*$AA$224+AB76*$AB$224+AC76*$AC$224+AD76*$AD$224+AE76*$AE$224+AF76*$AF$224+AG76*$AG$224,0)</f>
        <v>0</v>
      </c>
      <c r="AJ76" s="903">
        <f>SUMIF($L$12:$U$12,TRUE,L76:U76)</f>
        <v>0</v>
      </c>
      <c r="AK76" s="903">
        <f>SUMIF($X$12:$AG$12,TRUE,X76:AG76)</f>
        <v>0</v>
      </c>
      <c r="AL76" s="845">
        <f>IF(F75,W75,W76)</f>
        <v>0</v>
      </c>
      <c r="AM76" s="845">
        <f>IF(F75,AI75,AI76)</f>
        <v>0</v>
      </c>
      <c r="AO76" s="845">
        <f>IF(F137,1,0)</f>
        <v>0</v>
      </c>
      <c r="AP76" s="845">
        <f>IF(AO76=1,IF(W137&gt;0,W137,W138),W138)</f>
        <v>0</v>
      </c>
      <c r="AQ76" s="845">
        <f>IF(AO76=1,IF(AI137&gt;0,AI137,AI138),AI138)</f>
        <v>0</v>
      </c>
      <c r="AR76" s="849">
        <f>V76-IF(AO45=0,W76,W75)</f>
        <v>0</v>
      </c>
      <c r="AS76" s="849">
        <f>AH76-IF(AO45=0,AI76,AI75)</f>
        <v>0</v>
      </c>
      <c r="AT76" s="845">
        <f>IF(ISERROR(AR76+AS76),0,AR76+AS76)</f>
        <v>0</v>
      </c>
    </row>
    <row r="77" spans="1:46" ht="12" customHeight="1">
      <c r="A77" s="1610" t="str">
        <f>IF(TRIM(入力1!A80)&lt;&gt;"",入力1!A80,"")</f>
        <v/>
      </c>
      <c r="B77" s="1617">
        <f>IF(TRIM(入力1!B80)&lt;&gt;"",入力1!B80,"")</f>
        <v>3</v>
      </c>
      <c r="C77" s="1634">
        <f>入力1!C80</f>
        <v>2</v>
      </c>
      <c r="D77" s="1626" t="str">
        <f>IF(TRIM(入力1!D80)&lt;&gt;"",入力1!D80,"")</f>
        <v/>
      </c>
      <c r="E77" s="1627"/>
      <c r="F77" s="1638" t="b">
        <v>0</v>
      </c>
      <c r="G77" s="1639"/>
      <c r="H77" s="1640"/>
      <c r="I77" s="1609" t="str">
        <f>IF(TRIM(入力1!A80)&lt;&gt;"",入力1!A80,"")</f>
        <v/>
      </c>
      <c r="J77" s="1615">
        <f>IF(TRIM(入力1!B80)&lt;&gt;"",入力1!B80,"")</f>
        <v>3</v>
      </c>
      <c r="K77" s="1611">
        <f>C77</f>
        <v>2</v>
      </c>
      <c r="L77" s="627"/>
      <c r="M77" s="627"/>
      <c r="N77" s="627"/>
      <c r="O77" s="627"/>
      <c r="P77" s="627"/>
      <c r="Q77" s="627"/>
      <c r="R77" s="627"/>
      <c r="S77" s="627"/>
      <c r="T77" s="627"/>
      <c r="U77" s="627"/>
      <c r="V77" s="628" t="str">
        <f>IF(AO46=1,(IF(L77&gt;=0,IF(L77&lt;&gt;"",L77,L78),L78)+IF(M77&gt;=0,IF(M77&lt;&gt;"",M77,M78),M78)+IF(N77&gt;=0,IF(N77&lt;&gt;"",N77,N78),N78)+IF(O77&gt;=0,IF(O77&lt;&gt;"",O77,O78),O78)+IF(P77&gt;=0,IF(P77&lt;&gt;"",P77,P78),P78)+IF(Q77&gt;=0,IF(Q77&lt;&gt;"",Q77,Q78),Q78)+IF(R77&gt;=0,IF(R77&lt;&gt;"",R77,R78),R78)+IF(S77&gt;=0,IF(S77&lt;&gt;"",S77,S78),S78)+IF(T77&gt;=0,IF(T77&lt;&gt;"",T77,T78),T78)+IF(U77&gt;=0,IF(U77&lt;&gt;"",U77,U78),U78)),"")</f>
        <v/>
      </c>
      <c r="W77" s="629" t="str">
        <f t="shared" ref="W77" si="152">IF(F77,(IF(L77&gt;=0,IF(L77&lt;&gt;"",L77,L78),L78)*$L$224+IF(M77&gt;=0,IF(M77&lt;&gt;"",M77,M78),M78)*$M$224+IF(N77&gt;=0,IF(N77&lt;&gt;"",N77,N78),N78)*$N$224+IF(O77&gt;=0,IF(O77&lt;&gt;"",O77,O78),O78)*$O$224+IF(P77&gt;=0,IF(P77&lt;&gt;"",P77,P78),P78)*$P$224+IF(Q77&gt;=0,IF(Q77&lt;&gt;"",Q77,Q78),Q78)*$Q$224+IF(R77&gt;=0,IF(R77&lt;&gt;"",R77,R78),R78)*$R$224+IF(S77&gt;=0,IF(S77&lt;&gt;"",S77,S78),S78)*$S$224+IF(T77&gt;=0,IF(T77&lt;&gt;"",T77,T78),T78)*$T$224+IF(U77&gt;=0,IF(U77&lt;&gt;"",U77,U78),U78)*$U$224)," ")</f>
        <v xml:space="preserve"> </v>
      </c>
      <c r="X77" s="630"/>
      <c r="Y77" s="627"/>
      <c r="Z77" s="627"/>
      <c r="AA77" s="627"/>
      <c r="AB77" s="627"/>
      <c r="AC77" s="627"/>
      <c r="AD77" s="627"/>
      <c r="AE77" s="627"/>
      <c r="AF77" s="627"/>
      <c r="AG77" s="627"/>
      <c r="AH77" s="628" t="str">
        <f>IF(AO46=1,(IF(X77&gt;=0,IF(X77&lt;&gt;"",X77,X78),X78)+IF(Y77&gt;=0,IF(Y77&lt;&gt;"",Y77,Y78),Y78)+IF(Z77&gt;=0,IF(Z77&lt;&gt;"",Z77,Z78),Z78)+IF(AA77&gt;=0,IF(AA77&lt;&gt;"",AA77,AA78),AA78)+IF(AB77&gt;=0,IF(AB77&lt;&gt;"",AB77,AB78),AB78)+IF(AC77&gt;=0,IF(AC77&lt;&gt;"",AC77,AC78),AC78)+IF(AD77&gt;=0,IF(AD77&lt;&gt;"",AD77,AD78),AD78)+IF(AE77&gt;=0,IF(AE77&lt;&gt;"",AE77,AE78),AE78)+IF(AF77&gt;=0,IF(AF77&lt;&gt;"",AF77,AF78),AF78)+IF(AG77&gt;=0,IF(AG77&lt;&gt;"",AG77,AG78),AG78)),"")</f>
        <v/>
      </c>
      <c r="AI77" s="629" t="str">
        <f t="shared" ref="AI77" si="153">IF(F77,(IF(X77&gt;=0,IF(X77&lt;&gt;"",X77,X78),X78)*$X$224+IF(Y77&gt;=0,IF(Y77&lt;&gt;"",Y77,Y78),Y78)*$Y$224+IF(Z77&gt;=0,IF(Z77&lt;&gt;"",Z77,Z78),Z78)*$Z$224+IF(AA77&gt;=0,IF(AA77&lt;&gt;"",AA77,AA78),AA78)*$AA$224+IF(AB77&gt;=0,IF(AB77&lt;&gt;"",AB77,AB78),AB78)*$AB$224+IF(AC77&gt;=0,IF(AC77&lt;&gt;"",AC77,AC78),AC78)*$AC$224+IF(AD77&gt;=0,IF(AD77&lt;&gt;"",AD77,AD78),AD78)*$AD$224+IF(AE77&gt;=0,IF(AE77&lt;&gt;"",AE77,AE78),AE78)*$AE$224+IF(AF77&gt;=0,IF(AF77&lt;&gt;"",AF77,AF78),AF78)*$AF$224+IF(AG77&gt;=0,IF(AG77&lt;&gt;"",AG77,AG78),AG78)*$AG$224)," ")</f>
        <v xml:space="preserve"> </v>
      </c>
      <c r="AO77" s="845">
        <f>IF(F139,1,0)</f>
        <v>0</v>
      </c>
      <c r="AP77" s="845">
        <f>IF(AO77=1,IF(W139&gt;0,W139,W140),W140)</f>
        <v>0</v>
      </c>
      <c r="AQ77" s="845">
        <f>IF(AO77=1,IF(AI139&gt;0,AI139,AI140),AI140)</f>
        <v>0</v>
      </c>
      <c r="AR77" s="850"/>
    </row>
    <row r="78" spans="1:46" ht="12" customHeight="1">
      <c r="A78" s="1609"/>
      <c r="B78" s="1615"/>
      <c r="C78" s="1633"/>
      <c r="D78" s="1628"/>
      <c r="E78" s="1629"/>
      <c r="F78" s="1641"/>
      <c r="G78" s="1639"/>
      <c r="H78" s="1640"/>
      <c r="I78" s="1613"/>
      <c r="J78" s="1616"/>
      <c r="K78" s="1614"/>
      <c r="L78" s="607"/>
      <c r="M78" s="607"/>
      <c r="N78" s="607"/>
      <c r="O78" s="607"/>
      <c r="P78" s="607"/>
      <c r="Q78" s="607"/>
      <c r="R78" s="607"/>
      <c r="S78" s="607"/>
      <c r="T78" s="607"/>
      <c r="U78" s="607"/>
      <c r="V78" s="611" t="str">
        <f>IF(SUM(L78:U78)=0,"0",SUM(L78:U78))</f>
        <v>0</v>
      </c>
      <c r="W78" s="612">
        <f t="shared" ref="W78" si="154">IF((L78*$L$224+M78*$M$224+N78*$N$224+O78*$O$224+P78*$P$224+Q78*$Q$224+R78*$R$224+S78*$S$224+T78*$T$224+U78*$U$224)&lt;&gt;0,(L78*$L$224+M78*$M$224+N78*$N$224+O78*$O$224+P78*$P$224+Q78*$Q$224+R78*$R$224+S78*$S$224+T78*$T$224+U78*$U$224),0)</f>
        <v>0</v>
      </c>
      <c r="X78" s="610"/>
      <c r="Y78" s="607"/>
      <c r="Z78" s="607"/>
      <c r="AA78" s="607"/>
      <c r="AB78" s="607"/>
      <c r="AC78" s="607"/>
      <c r="AD78" s="607"/>
      <c r="AE78" s="607"/>
      <c r="AF78" s="607"/>
      <c r="AG78" s="607"/>
      <c r="AH78" s="611" t="str">
        <f t="shared" ref="AH78" si="155">IF(SUM(X78:AG78)=0,"0",SUM(X78:AG78))</f>
        <v>0</v>
      </c>
      <c r="AI78" s="612">
        <f t="shared" ref="AI78" si="156">IF((X78*$X$224+Y78*$Y$224+Z78*$Z$224+AA78*$AA$224+AB78*$AB$224+AC78*$AC$224+AD78*$AD$224+AE78*$AE$224+AF78*$AF$224+AG78*$AG$224)&lt;&gt;0,X78*$X$224+Y78*$Y$224+Z78*$Z$224+AA78*$AA$224+AB78*$AB$224+AC78*$AC$224+AD78*$AD$224+AE78*$AE$224+AF78*$AF$224+AG78*$AG$224,0)</f>
        <v>0</v>
      </c>
      <c r="AJ78" s="903">
        <f>SUMIF($L$12:$U$12,TRUE,L78:U78)</f>
        <v>0</v>
      </c>
      <c r="AK78" s="903">
        <f>SUMIF($X$12:$AG$12,TRUE,X78:AG78)</f>
        <v>0</v>
      </c>
      <c r="AL78" s="845">
        <f>IF(F77,W77,W78)</f>
        <v>0</v>
      </c>
      <c r="AM78" s="845">
        <f>IF(F77,AI77,AI78)</f>
        <v>0</v>
      </c>
      <c r="AO78" s="845">
        <f>IF(F141,1,0)</f>
        <v>0</v>
      </c>
      <c r="AP78" s="845">
        <f>IF(AO78=1,IF(W141&gt;0,W141,W142),W142)</f>
        <v>0</v>
      </c>
      <c r="AQ78" s="845">
        <f>IF(AO78=1,IF(AI141&gt;0,AI141,AI142),AI142)</f>
        <v>0</v>
      </c>
      <c r="AR78" s="849">
        <f>V78-IF(AO46=0,W78,W77)</f>
        <v>0</v>
      </c>
      <c r="AS78" s="849">
        <f>AH78-IF(AO46=0,AI78,AI77)</f>
        <v>0</v>
      </c>
      <c r="AT78" s="845">
        <f>IF(ISERROR(AR78+AS78),0,AR78+AS78)</f>
        <v>0</v>
      </c>
    </row>
    <row r="79" spans="1:46" ht="12" customHeight="1">
      <c r="A79" s="1610" t="str">
        <f>IF(TRIM(入力1!A82)&lt;&gt;"",入力1!A82,"")</f>
        <v/>
      </c>
      <c r="B79" s="1617">
        <f>IF(TRIM(入力1!B82)&lt;&gt;"",入力1!B82,"")</f>
        <v>3</v>
      </c>
      <c r="C79" s="1634">
        <f>入力1!C82</f>
        <v>3</v>
      </c>
      <c r="D79" s="1626" t="str">
        <f>IF(TRIM(入力1!D82)&lt;&gt;"",入力1!D82,"")</f>
        <v/>
      </c>
      <c r="E79" s="1627"/>
      <c r="F79" s="1638" t="b">
        <v>0</v>
      </c>
      <c r="G79" s="1639"/>
      <c r="H79" s="1640"/>
      <c r="I79" s="1609" t="str">
        <f>IF(TRIM(入力1!A82)&lt;&gt;"",入力1!A82,"")</f>
        <v/>
      </c>
      <c r="J79" s="1615">
        <f>IF(TRIM(入力1!B82)&lt;&gt;"",入力1!B82,"")</f>
        <v>3</v>
      </c>
      <c r="K79" s="1611">
        <f>C79</f>
        <v>3</v>
      </c>
      <c r="L79" s="627"/>
      <c r="M79" s="627"/>
      <c r="N79" s="627"/>
      <c r="O79" s="627"/>
      <c r="P79" s="627"/>
      <c r="Q79" s="627"/>
      <c r="R79" s="627"/>
      <c r="S79" s="627"/>
      <c r="T79" s="627"/>
      <c r="U79" s="627"/>
      <c r="V79" s="628" t="str">
        <f>IF(AO47=1,(IF(L79&gt;=0,IF(L79&lt;&gt;"",L79,L80),L80)+IF(M79&gt;=0,IF(M79&lt;&gt;"",M79,M80),M80)+IF(N79&gt;=0,IF(N79&lt;&gt;"",N79,N80),N80)+IF(O79&gt;=0,IF(O79&lt;&gt;"",O79,O80),O80)+IF(P79&gt;=0,IF(P79&lt;&gt;"",P79,P80),P80)+IF(Q79&gt;=0,IF(Q79&lt;&gt;"",Q79,Q80),Q80)+IF(R79&gt;=0,IF(R79&lt;&gt;"",R79,R80),R80)+IF(S79&gt;=0,IF(S79&lt;&gt;"",S79,S80),S80)+IF(T79&gt;=0,IF(T79&lt;&gt;"",T79,T80),T80)+IF(U79&gt;=0,IF(U79&lt;&gt;"",U79,U80),U80)),"")</f>
        <v/>
      </c>
      <c r="W79" s="629" t="str">
        <f t="shared" ref="W79" si="157">IF(F79,(IF(L79&gt;=0,IF(L79&lt;&gt;"",L79,L80),L80)*$L$224+IF(M79&gt;=0,IF(M79&lt;&gt;"",M79,M80),M80)*$M$224+IF(N79&gt;=0,IF(N79&lt;&gt;"",N79,N80),N80)*$N$224+IF(O79&gt;=0,IF(O79&lt;&gt;"",O79,O80),O80)*$O$224+IF(P79&gt;=0,IF(P79&lt;&gt;"",P79,P80),P80)*$P$224+IF(Q79&gt;=0,IF(Q79&lt;&gt;"",Q79,Q80),Q80)*$Q$224+IF(R79&gt;=0,IF(R79&lt;&gt;"",R79,R80),R80)*$R$224+IF(S79&gt;=0,IF(S79&lt;&gt;"",S79,S80),S80)*$S$224+IF(T79&gt;=0,IF(T79&lt;&gt;"",T79,T80),T80)*$T$224+IF(U79&gt;=0,IF(U79&lt;&gt;"",U79,U80),U80)*$U$224)," ")</f>
        <v xml:space="preserve"> </v>
      </c>
      <c r="X79" s="630"/>
      <c r="Y79" s="627"/>
      <c r="Z79" s="627"/>
      <c r="AA79" s="627"/>
      <c r="AB79" s="627"/>
      <c r="AC79" s="627"/>
      <c r="AD79" s="627"/>
      <c r="AE79" s="627"/>
      <c r="AF79" s="627"/>
      <c r="AG79" s="627"/>
      <c r="AH79" s="628" t="str">
        <f>IF(AO47=1,(IF(X79&gt;=0,IF(X79&lt;&gt;"",X79,X80),X80)+IF(Y79&gt;=0,IF(Y79&lt;&gt;"",Y79,Y80),Y80)+IF(Z79&gt;=0,IF(Z79&lt;&gt;"",Z79,Z80),Z80)+IF(AA79&gt;=0,IF(AA79&lt;&gt;"",AA79,AA80),AA80)+IF(AB79&gt;=0,IF(AB79&lt;&gt;"",AB79,AB80),AB80)+IF(AC79&gt;=0,IF(AC79&lt;&gt;"",AC79,AC80),AC80)+IF(AD79&gt;=0,IF(AD79&lt;&gt;"",AD79,AD80),AD80)+IF(AE79&gt;=0,IF(AE79&lt;&gt;"",AE79,AE80),AE80)+IF(AF79&gt;=0,IF(AF79&lt;&gt;"",AF79,AF80),AF80)+IF(AG79&gt;=0,IF(AG79&lt;&gt;"",AG79,AG80),AG80)),"")</f>
        <v/>
      </c>
      <c r="AI79" s="629" t="str">
        <f t="shared" ref="AI79" si="158">IF(F79,(IF(X79&gt;=0,IF(X79&lt;&gt;"",X79,X80),X80)*$X$224+IF(Y79&gt;=0,IF(Y79&lt;&gt;"",Y79,Y80),Y80)*$Y$224+IF(Z79&gt;=0,IF(Z79&lt;&gt;"",Z79,Z80),Z80)*$Z$224+IF(AA79&gt;=0,IF(AA79&lt;&gt;"",AA79,AA80),AA80)*$AA$224+IF(AB79&gt;=0,IF(AB79&lt;&gt;"",AB79,AB80),AB80)*$AB$224+IF(AC79&gt;=0,IF(AC79&lt;&gt;"",AC79,AC80),AC80)*$AC$224+IF(AD79&gt;=0,IF(AD79&lt;&gt;"",AD79,AD80),AD80)*$AD$224+IF(AE79&gt;=0,IF(AE79&lt;&gt;"",AE79,AE80),AE80)*$AE$224+IF(AF79&gt;=0,IF(AF79&lt;&gt;"",AF79,AF80),AF80)*$AF$224+IF(AG79&gt;=0,IF(AG79&lt;&gt;"",AG79,AG80),AG80)*$AG$224)," ")</f>
        <v xml:space="preserve"> </v>
      </c>
      <c r="AO79" s="845">
        <f>IF(F143,1,0)</f>
        <v>0</v>
      </c>
      <c r="AP79" s="845">
        <f>IF(AO79=1,IF(W143&gt;0,W143,W144),W144)</f>
        <v>0</v>
      </c>
      <c r="AQ79" s="845">
        <f>IF(AO79=1,IF(AI143&gt;0,AI143,AI144),AI144)</f>
        <v>0</v>
      </c>
      <c r="AR79" s="850"/>
    </row>
    <row r="80" spans="1:46" ht="12" customHeight="1">
      <c r="A80" s="1609"/>
      <c r="B80" s="1615"/>
      <c r="C80" s="1633"/>
      <c r="D80" s="1628"/>
      <c r="E80" s="1629"/>
      <c r="F80" s="1641"/>
      <c r="G80" s="1639"/>
      <c r="H80" s="1640"/>
      <c r="I80" s="1613"/>
      <c r="J80" s="1616"/>
      <c r="K80" s="1614"/>
      <c r="L80" s="607"/>
      <c r="M80" s="607"/>
      <c r="N80" s="607"/>
      <c r="O80" s="607"/>
      <c r="P80" s="607"/>
      <c r="Q80" s="607"/>
      <c r="R80" s="607"/>
      <c r="S80" s="607"/>
      <c r="T80" s="607"/>
      <c r="U80" s="607"/>
      <c r="V80" s="611" t="str">
        <f>IF(SUM(L80:U80)=0,"0",SUM(L80:U80))</f>
        <v>0</v>
      </c>
      <c r="W80" s="612">
        <f t="shared" ref="W80" si="159">IF((L80*$L$224+M80*$M$224+N80*$N$224+O80*$O$224+P80*$P$224+Q80*$Q$224+R80*$R$224+S80*$S$224+T80*$T$224+U80*$U$224)&lt;&gt;0,(L80*$L$224+M80*$M$224+N80*$N$224+O80*$O$224+P80*$P$224+Q80*$Q$224+R80*$R$224+S80*$S$224+T80*$T$224+U80*$U$224),0)</f>
        <v>0</v>
      </c>
      <c r="X80" s="610"/>
      <c r="Y80" s="607"/>
      <c r="Z80" s="607"/>
      <c r="AA80" s="607"/>
      <c r="AB80" s="607"/>
      <c r="AC80" s="607"/>
      <c r="AD80" s="607"/>
      <c r="AE80" s="607"/>
      <c r="AF80" s="607"/>
      <c r="AG80" s="607"/>
      <c r="AH80" s="611" t="str">
        <f t="shared" ref="AH80" si="160">IF(SUM(X80:AG80)=0,"0",SUM(X80:AG80))</f>
        <v>0</v>
      </c>
      <c r="AI80" s="612">
        <f t="shared" ref="AI80" si="161">IF((X80*$X$224+Y80*$Y$224+Z80*$Z$224+AA80*$AA$224+AB80*$AB$224+AC80*$AC$224+AD80*$AD$224+AE80*$AE$224+AF80*$AF$224+AG80*$AG$224)&lt;&gt;0,X80*$X$224+Y80*$Y$224+Z80*$Z$224+AA80*$AA$224+AB80*$AB$224+AC80*$AC$224+AD80*$AD$224+AE80*$AE$224+AF80*$AF$224+AG80*$AG$224,0)</f>
        <v>0</v>
      </c>
      <c r="AJ80" s="903">
        <f>SUMIF($L$12:$U$12,TRUE,L80:U80)</f>
        <v>0</v>
      </c>
      <c r="AK80" s="903">
        <f>SUMIF($X$12:$AG$12,TRUE,X80:AG80)</f>
        <v>0</v>
      </c>
      <c r="AL80" s="845">
        <f>IF(F79,W79,W80)</f>
        <v>0</v>
      </c>
      <c r="AM80" s="845">
        <f>IF(F79,AI79,AI80)</f>
        <v>0</v>
      </c>
      <c r="AO80" s="845">
        <f>IF(F145,1,0)</f>
        <v>0</v>
      </c>
      <c r="AP80" s="845">
        <f>IF(AO80=1,IF(W145&gt;0,W145,W146),W146)</f>
        <v>0</v>
      </c>
      <c r="AQ80" s="845">
        <f>IF(AO80=1,IF(AI145&gt;0,AI145,AI146),AI146)</f>
        <v>0</v>
      </c>
      <c r="AR80" s="849">
        <f>V80-IF(AO47=0,W80,W79)</f>
        <v>0</v>
      </c>
      <c r="AS80" s="849">
        <f>AH80-IF(AO47=0,AI80,AI79)</f>
        <v>0</v>
      </c>
      <c r="AT80" s="845">
        <f>IF(ISERROR(AR80+AS80),0,AR80+AS80)</f>
        <v>0</v>
      </c>
    </row>
    <row r="81" spans="1:56" ht="12" customHeight="1">
      <c r="A81" s="1610" t="str">
        <f>IF(TRIM(入力1!A84)&lt;&gt;"",入力1!A84,"")</f>
        <v/>
      </c>
      <c r="B81" s="1617">
        <f>IF(TRIM(入力1!B84)&lt;&gt;"",入力1!B84,"")</f>
        <v>3</v>
      </c>
      <c r="C81" s="1634">
        <f>入力1!C84</f>
        <v>4</v>
      </c>
      <c r="D81" s="1626" t="str">
        <f>IF(TRIM(入力1!D84)&lt;&gt;"",入力1!D84,"")</f>
        <v/>
      </c>
      <c r="E81" s="1627"/>
      <c r="F81" s="1638" t="b">
        <v>0</v>
      </c>
      <c r="G81" s="1639"/>
      <c r="H81" s="1640"/>
      <c r="I81" s="1609" t="str">
        <f>IF(TRIM(入力1!A84)&lt;&gt;"",入力1!A84,"")</f>
        <v/>
      </c>
      <c r="J81" s="1615">
        <f>IF(TRIM(入力1!B84)&lt;&gt;"",入力1!B84,"")</f>
        <v>3</v>
      </c>
      <c r="K81" s="1611">
        <f>C81</f>
        <v>4</v>
      </c>
      <c r="L81" s="627"/>
      <c r="M81" s="627"/>
      <c r="N81" s="627"/>
      <c r="O81" s="627"/>
      <c r="P81" s="627"/>
      <c r="Q81" s="627"/>
      <c r="R81" s="627"/>
      <c r="S81" s="627"/>
      <c r="T81" s="627"/>
      <c r="U81" s="627"/>
      <c r="V81" s="628" t="str">
        <f>IF(AO48=1,(IF(L81&gt;=0,IF(L81&lt;&gt;"",L81,L82),L82)+IF(M81&gt;=0,IF(M81&lt;&gt;"",M81,M82),M82)+IF(N81&gt;=0,IF(N81&lt;&gt;"",N81,N82),N82)+IF(O81&gt;=0,IF(O81&lt;&gt;"",O81,O82),O82)+IF(P81&gt;=0,IF(P81&lt;&gt;"",P81,P82),P82)+IF(Q81&gt;=0,IF(Q81&lt;&gt;"",Q81,Q82),Q82)+IF(R81&gt;=0,IF(R81&lt;&gt;"",R81,R82),R82)+IF(S81&gt;=0,IF(S81&lt;&gt;"",S81,S82),S82)+IF(T81&gt;=0,IF(T81&lt;&gt;"",T81,T82),T82)+IF(U81&gt;=0,IF(U81&lt;&gt;"",U81,U82),U82)),"")</f>
        <v/>
      </c>
      <c r="W81" s="629" t="str">
        <f t="shared" ref="W81" si="162">IF(F81,(IF(L81&gt;=0,IF(L81&lt;&gt;"",L81,L82),L82)*$L$224+IF(M81&gt;=0,IF(M81&lt;&gt;"",M81,M82),M82)*$M$224+IF(N81&gt;=0,IF(N81&lt;&gt;"",N81,N82),N82)*$N$224+IF(O81&gt;=0,IF(O81&lt;&gt;"",O81,O82),O82)*$O$224+IF(P81&gt;=0,IF(P81&lt;&gt;"",P81,P82),P82)*$P$224+IF(Q81&gt;=0,IF(Q81&lt;&gt;"",Q81,Q82),Q82)*$Q$224+IF(R81&gt;=0,IF(R81&lt;&gt;"",R81,R82),R82)*$R$224+IF(S81&gt;=0,IF(S81&lt;&gt;"",S81,S82),S82)*$S$224+IF(T81&gt;=0,IF(T81&lt;&gt;"",T81,T82),T82)*$T$224+IF(U81&gt;=0,IF(U81&lt;&gt;"",U81,U82),U82)*$U$224)," ")</f>
        <v xml:space="preserve"> </v>
      </c>
      <c r="X81" s="630"/>
      <c r="Y81" s="627"/>
      <c r="Z81" s="627"/>
      <c r="AA81" s="627"/>
      <c r="AB81" s="627"/>
      <c r="AC81" s="627"/>
      <c r="AD81" s="627"/>
      <c r="AE81" s="627"/>
      <c r="AF81" s="627"/>
      <c r="AG81" s="627"/>
      <c r="AH81" s="628" t="str">
        <f>IF(AO48=1,(IF(X81&gt;=0,IF(X81&lt;&gt;"",X81,X82),X82)+IF(Y81&gt;=0,IF(Y81&lt;&gt;"",Y81,Y82),Y82)+IF(Z81&gt;=0,IF(Z81&lt;&gt;"",Z81,Z82),Z82)+IF(AA81&gt;=0,IF(AA81&lt;&gt;"",AA81,AA82),AA82)+IF(AB81&gt;=0,IF(AB81&lt;&gt;"",AB81,AB82),AB82)+IF(AC81&gt;=0,IF(AC81&lt;&gt;"",AC81,AC82),AC82)+IF(AD81&gt;=0,IF(AD81&lt;&gt;"",AD81,AD82),AD82)+IF(AE81&gt;=0,IF(AE81&lt;&gt;"",AE81,AE82),AE82)+IF(AF81&gt;=0,IF(AF81&lt;&gt;"",AF81,AF82),AF82)+IF(AG81&gt;=0,IF(AG81&lt;&gt;"",AG81,AG82),AG82)),"")</f>
        <v/>
      </c>
      <c r="AI81" s="629" t="str">
        <f t="shared" ref="AI81" si="163">IF(F81,(IF(X81&gt;=0,IF(X81&lt;&gt;"",X81,X82),X82)*$X$224+IF(Y81&gt;=0,IF(Y81&lt;&gt;"",Y81,Y82),Y82)*$Y$224+IF(Z81&gt;=0,IF(Z81&lt;&gt;"",Z81,Z82),Z82)*$Z$224+IF(AA81&gt;=0,IF(AA81&lt;&gt;"",AA81,AA82),AA82)*$AA$224+IF(AB81&gt;=0,IF(AB81&lt;&gt;"",AB81,AB82),AB82)*$AB$224+IF(AC81&gt;=0,IF(AC81&lt;&gt;"",AC81,AC82),AC82)*$AC$224+IF(AD81&gt;=0,IF(AD81&lt;&gt;"",AD81,AD82),AD82)*$AD$224+IF(AE81&gt;=0,IF(AE81&lt;&gt;"",AE81,AE82),AE82)*$AE$224+IF(AF81&gt;=0,IF(AF81&lt;&gt;"",AF81,AF82),AF82)*$AF$224+IF(AG81&gt;=0,IF(AG81&lt;&gt;"",AG81,AG82),AG82)*$AG$224)," ")</f>
        <v xml:space="preserve"> </v>
      </c>
      <c r="AO81" s="845">
        <f>IF(F147,1,0)</f>
        <v>0</v>
      </c>
      <c r="AP81" s="845">
        <f>IF(AO81=1,IF(W147&gt;0,W147,W148),W148)</f>
        <v>0</v>
      </c>
      <c r="AQ81" s="845">
        <f>IF(AO81=1,IF(AI147&gt;0,AI147,AI148),AI148)</f>
        <v>0</v>
      </c>
      <c r="AR81" s="850"/>
    </row>
    <row r="82" spans="1:56" ht="12" customHeight="1">
      <c r="A82" s="1609"/>
      <c r="B82" s="1615"/>
      <c r="C82" s="1633"/>
      <c r="D82" s="1628"/>
      <c r="E82" s="1629"/>
      <c r="F82" s="1641"/>
      <c r="G82" s="1639"/>
      <c r="H82" s="1640"/>
      <c r="I82" s="1613"/>
      <c r="J82" s="1616"/>
      <c r="K82" s="1614"/>
      <c r="L82" s="607"/>
      <c r="M82" s="607"/>
      <c r="N82" s="607"/>
      <c r="O82" s="607"/>
      <c r="P82" s="607"/>
      <c r="Q82" s="607"/>
      <c r="R82" s="607"/>
      <c r="S82" s="607"/>
      <c r="T82" s="607"/>
      <c r="U82" s="607"/>
      <c r="V82" s="611" t="str">
        <f>IF(SUM(L82:U82)=0,"0",SUM(L82:U82))</f>
        <v>0</v>
      </c>
      <c r="W82" s="612">
        <f t="shared" ref="W82" si="164">IF((L82*$L$224+M82*$M$224+N82*$N$224+O82*$O$224+P82*$P$224+Q82*$Q$224+R82*$R$224+S82*$S$224+T82*$T$224+U82*$U$224)&lt;&gt;0,(L82*$L$224+M82*$M$224+N82*$N$224+O82*$O$224+P82*$P$224+Q82*$Q$224+R82*$R$224+S82*$S$224+T82*$T$224+U82*$U$224),0)</f>
        <v>0</v>
      </c>
      <c r="X82" s="610"/>
      <c r="Y82" s="607"/>
      <c r="Z82" s="607"/>
      <c r="AA82" s="607"/>
      <c r="AB82" s="607"/>
      <c r="AC82" s="607"/>
      <c r="AD82" s="607"/>
      <c r="AE82" s="607"/>
      <c r="AF82" s="607"/>
      <c r="AG82" s="607"/>
      <c r="AH82" s="611" t="str">
        <f t="shared" ref="AH82" si="165">IF(SUM(X82:AG82)=0,"0",SUM(X82:AG82))</f>
        <v>0</v>
      </c>
      <c r="AI82" s="612">
        <f t="shared" ref="AI82" si="166">IF((X82*$X$224+Y82*$Y$224+Z82*$Z$224+AA82*$AA$224+AB82*$AB$224+AC82*$AC$224+AD82*$AD$224+AE82*$AE$224+AF82*$AF$224+AG82*$AG$224)&lt;&gt;0,X82*$X$224+Y82*$Y$224+Z82*$Z$224+AA82*$AA$224+AB82*$AB$224+AC82*$AC$224+AD82*$AD$224+AE82*$AE$224+AF82*$AF$224+AG82*$AG$224,0)</f>
        <v>0</v>
      </c>
      <c r="AJ82" s="903">
        <f>SUMIF($L$12:$U$12,TRUE,L82:U82)</f>
        <v>0</v>
      </c>
      <c r="AK82" s="903">
        <f>SUMIF($X$12:$AG$12,TRUE,X82:AG82)</f>
        <v>0</v>
      </c>
      <c r="AL82" s="845">
        <f>IF(F81,W81,W82)</f>
        <v>0</v>
      </c>
      <c r="AM82" s="845">
        <f>IF(F81,AI81,AI82)</f>
        <v>0</v>
      </c>
      <c r="AO82" s="845">
        <f>IF(F149,1,0)</f>
        <v>0</v>
      </c>
      <c r="AP82" s="845">
        <f>IF(AO82=1,IF(W149&gt;0,W149,W150),W150)</f>
        <v>0</v>
      </c>
      <c r="AQ82" s="845">
        <f>IF(AO82=1,IF(AI149&gt;0,AI149,AI150),AI150)</f>
        <v>0</v>
      </c>
      <c r="AR82" s="849">
        <f>V82-IF(AO48=0,W82,W81)</f>
        <v>0</v>
      </c>
      <c r="AS82" s="849">
        <f>AH82-IF(AO48=0,AI82,AI81)</f>
        <v>0</v>
      </c>
      <c r="AT82" s="845">
        <f>IF(ISERROR(AR82+AS82),0,AR82+AS82)</f>
        <v>0</v>
      </c>
    </row>
    <row r="83" spans="1:56" ht="12" customHeight="1">
      <c r="A83" s="1610" t="str">
        <f>IF(TRIM(入力1!A86)&lt;&gt;"",入力1!A86,"")</f>
        <v/>
      </c>
      <c r="B83" s="1617">
        <f>IF(TRIM(入力1!B86)&lt;&gt;"",入力1!B86,"")</f>
        <v>3</v>
      </c>
      <c r="C83" s="1634">
        <f>入力1!C86</f>
        <v>5</v>
      </c>
      <c r="D83" s="1626" t="str">
        <f>IF(TRIM(入力1!D86)&lt;&gt;"",入力1!D86,"")</f>
        <v/>
      </c>
      <c r="E83" s="1627"/>
      <c r="F83" s="1638" t="b">
        <v>0</v>
      </c>
      <c r="G83" s="1639"/>
      <c r="H83" s="1640"/>
      <c r="I83" s="1609" t="str">
        <f>IF(TRIM(入力1!A86)&lt;&gt;"",入力1!A86,"")</f>
        <v/>
      </c>
      <c r="J83" s="1615">
        <f>IF(TRIM(入力1!B86)&lt;&gt;"",入力1!B86,"")</f>
        <v>3</v>
      </c>
      <c r="K83" s="1611">
        <f>C83</f>
        <v>5</v>
      </c>
      <c r="L83" s="627"/>
      <c r="M83" s="627"/>
      <c r="N83" s="627"/>
      <c r="O83" s="627"/>
      <c r="P83" s="627"/>
      <c r="Q83" s="627"/>
      <c r="R83" s="627"/>
      <c r="S83" s="627"/>
      <c r="T83" s="627"/>
      <c r="U83" s="627"/>
      <c r="V83" s="628" t="str">
        <f>IF(AO49=1,(IF(L83&gt;=0,IF(L83&lt;&gt;"",L83,L84),L84)+IF(M83&gt;=0,IF(M83&lt;&gt;"",M83,M84),M84)+IF(N83&gt;=0,IF(N83&lt;&gt;"",N83,N84),N84)+IF(O83&gt;=0,IF(O83&lt;&gt;"",O83,O84),O84)+IF(P83&gt;=0,IF(P83&lt;&gt;"",P83,P84),P84)+IF(Q83&gt;=0,IF(Q83&lt;&gt;"",Q83,Q84),Q84)+IF(R83&gt;=0,IF(R83&lt;&gt;"",R83,R84),R84)+IF(S83&gt;=0,IF(S83&lt;&gt;"",S83,S84),S84)+IF(T83&gt;=0,IF(T83&lt;&gt;"",T83,T84),T84)+IF(U83&gt;=0,IF(U83&lt;&gt;"",U83,U84),U84)),"")</f>
        <v/>
      </c>
      <c r="W83" s="629" t="str">
        <f t="shared" ref="W83" si="167">IF(F83,(IF(L83&gt;=0,IF(L83&lt;&gt;"",L83,L84),L84)*$L$224+IF(M83&gt;=0,IF(M83&lt;&gt;"",M83,M84),M84)*$M$224+IF(N83&gt;=0,IF(N83&lt;&gt;"",N83,N84),N84)*$N$224+IF(O83&gt;=0,IF(O83&lt;&gt;"",O83,O84),O84)*$O$224+IF(P83&gt;=0,IF(P83&lt;&gt;"",P83,P84),P84)*$P$224+IF(Q83&gt;=0,IF(Q83&lt;&gt;"",Q83,Q84),Q84)*$Q$224+IF(R83&gt;=0,IF(R83&lt;&gt;"",R83,R84),R84)*$R$224+IF(S83&gt;=0,IF(S83&lt;&gt;"",S83,S84),S84)*$S$224+IF(T83&gt;=0,IF(T83&lt;&gt;"",T83,T84),T84)*$T$224+IF(U83&gt;=0,IF(U83&lt;&gt;"",U83,U84),U84)*$U$224)," ")</f>
        <v xml:space="preserve"> </v>
      </c>
      <c r="X83" s="630"/>
      <c r="Y83" s="627"/>
      <c r="Z83" s="627"/>
      <c r="AA83" s="627"/>
      <c r="AB83" s="627"/>
      <c r="AC83" s="627"/>
      <c r="AD83" s="627"/>
      <c r="AE83" s="627"/>
      <c r="AF83" s="627"/>
      <c r="AG83" s="627"/>
      <c r="AH83" s="628" t="str">
        <f>IF(AO49=1,(IF(X83&gt;=0,IF(X83&lt;&gt;"",X83,X84),X84)+IF(Y83&gt;=0,IF(Y83&lt;&gt;"",Y83,Y84),Y84)+IF(Z83&gt;=0,IF(Z83&lt;&gt;"",Z83,Z84),Z84)+IF(AA83&gt;=0,IF(AA83&lt;&gt;"",AA83,AA84),AA84)+IF(AB83&gt;=0,IF(AB83&lt;&gt;"",AB83,AB84),AB84)+IF(AC83&gt;=0,IF(AC83&lt;&gt;"",AC83,AC84),AC84)+IF(AD83&gt;=0,IF(AD83&lt;&gt;"",AD83,AD84),AD84)+IF(AE83&gt;=0,IF(AE83&lt;&gt;"",AE83,AE84),AE84)+IF(AF83&gt;=0,IF(AF83&lt;&gt;"",AF83,AF84),AF84)+IF(AG83&gt;=0,IF(AG83&lt;&gt;"",AG83,AG84),AG84)),"")</f>
        <v/>
      </c>
      <c r="AI83" s="629" t="str">
        <f t="shared" ref="AI83" si="168">IF(F83,(IF(X83&gt;=0,IF(X83&lt;&gt;"",X83,X84),X84)*$X$224+IF(Y83&gt;=0,IF(Y83&lt;&gt;"",Y83,Y84),Y84)*$Y$224+IF(Z83&gt;=0,IF(Z83&lt;&gt;"",Z83,Z84),Z84)*$Z$224+IF(AA83&gt;=0,IF(AA83&lt;&gt;"",AA83,AA84),AA84)*$AA$224+IF(AB83&gt;=0,IF(AB83&lt;&gt;"",AB83,AB84),AB84)*$AB$224+IF(AC83&gt;=0,IF(AC83&lt;&gt;"",AC83,AC84),AC84)*$AC$224+IF(AD83&gt;=0,IF(AD83&lt;&gt;"",AD83,AD84),AD84)*$AD$224+IF(AE83&gt;=0,IF(AE83&lt;&gt;"",AE83,AE84),AE84)*$AE$224+IF(AF83&gt;=0,IF(AF83&lt;&gt;"",AF83,AF84),AF84)*$AF$224+IF(AG83&gt;=0,IF(AG83&lt;&gt;"",AG83,AG84),AG84)*$AG$224)," ")</f>
        <v xml:space="preserve"> </v>
      </c>
      <c r="AO83" s="845">
        <f>IF(F151,1,0)</f>
        <v>0</v>
      </c>
      <c r="AP83" s="845">
        <f>IF(AO83=1,IF(W151&gt;0,W151,W152),W152)</f>
        <v>0</v>
      </c>
      <c r="AQ83" s="845">
        <f>IF(AO83=1,IF(AI151&gt;0,AI151,AI152),AI152)</f>
        <v>0</v>
      </c>
      <c r="AR83" s="850"/>
    </row>
    <row r="84" spans="1:56" ht="12" customHeight="1">
      <c r="A84" s="1609"/>
      <c r="B84" s="1615"/>
      <c r="C84" s="1633"/>
      <c r="D84" s="1628"/>
      <c r="E84" s="1629"/>
      <c r="F84" s="1641"/>
      <c r="G84" s="1639"/>
      <c r="H84" s="1640"/>
      <c r="I84" s="1613"/>
      <c r="J84" s="1616"/>
      <c r="K84" s="1614"/>
      <c r="L84" s="607"/>
      <c r="M84" s="607"/>
      <c r="N84" s="607"/>
      <c r="O84" s="607"/>
      <c r="P84" s="607"/>
      <c r="Q84" s="607"/>
      <c r="R84" s="607"/>
      <c r="S84" s="607"/>
      <c r="T84" s="607"/>
      <c r="U84" s="607"/>
      <c r="V84" s="611" t="str">
        <f>IF(SUM(L84:U84)=0,"0",SUM(L84:U84))</f>
        <v>0</v>
      </c>
      <c r="W84" s="612">
        <f t="shared" ref="W84" si="169">IF((L84*$L$224+M84*$M$224+N84*$N$224+O84*$O$224+P84*$P$224+Q84*$Q$224+R84*$R$224+S84*$S$224+T84*$T$224+U84*$U$224)&lt;&gt;0,(L84*$L$224+M84*$M$224+N84*$N$224+O84*$O$224+P84*$P$224+Q84*$Q$224+R84*$R$224+S84*$S$224+T84*$T$224+U84*$U$224),0)</f>
        <v>0</v>
      </c>
      <c r="X84" s="610"/>
      <c r="Y84" s="607"/>
      <c r="Z84" s="607"/>
      <c r="AA84" s="607"/>
      <c r="AB84" s="607"/>
      <c r="AC84" s="607"/>
      <c r="AD84" s="607"/>
      <c r="AE84" s="607"/>
      <c r="AF84" s="607"/>
      <c r="AG84" s="607"/>
      <c r="AH84" s="611" t="str">
        <f t="shared" ref="AH84" si="170">IF(SUM(X84:AG84)=0,"0",SUM(X84:AG84))</f>
        <v>0</v>
      </c>
      <c r="AI84" s="612">
        <f t="shared" ref="AI84" si="171">IF((X84*$X$224+Y84*$Y$224+Z84*$Z$224+AA84*$AA$224+AB84*$AB$224+AC84*$AC$224+AD84*$AD$224+AE84*$AE$224+AF84*$AF$224+AG84*$AG$224)&lt;&gt;0,X84*$X$224+Y84*$Y$224+Z84*$Z$224+AA84*$AA$224+AB84*$AB$224+AC84*$AC$224+AD84*$AD$224+AE84*$AE$224+AF84*$AF$224+AG84*$AG$224,0)</f>
        <v>0</v>
      </c>
      <c r="AJ84" s="903">
        <f>SUMIF($L$12:$U$12,TRUE,L84:U84)</f>
        <v>0</v>
      </c>
      <c r="AK84" s="903">
        <f>SUMIF($X$12:$AG$12,TRUE,X84:AG84)</f>
        <v>0</v>
      </c>
      <c r="AL84" s="845">
        <f>IF(F83,W83,W84)</f>
        <v>0</v>
      </c>
      <c r="AM84" s="845">
        <f>IF(F83,AI83,AI84)</f>
        <v>0</v>
      </c>
      <c r="AO84" s="845">
        <f>IF(F153,1,0)</f>
        <v>0</v>
      </c>
      <c r="AP84" s="845">
        <f>IF(AO84=1,IF(W153&gt;0,W153,W154),W154)</f>
        <v>0</v>
      </c>
      <c r="AQ84" s="845">
        <f>IF(AO84=1,IF(AI153&gt;0,AI153,AI154),AI154)</f>
        <v>0</v>
      </c>
      <c r="AR84" s="849">
        <f>V84-IF(AO49=0,W84,W83)</f>
        <v>0</v>
      </c>
      <c r="AS84" s="849">
        <f>AH84-IF(AO49=0,AI84,AI83)</f>
        <v>0</v>
      </c>
      <c r="AT84" s="845">
        <f>IF(ISERROR(AR84+AS84),0,AR84+AS84)</f>
        <v>0</v>
      </c>
    </row>
    <row r="85" spans="1:56" ht="12" customHeight="1">
      <c r="A85" s="1610" t="str">
        <f>IF(TRIM(入力1!A88)&lt;&gt;"",入力1!A88,"")</f>
        <v/>
      </c>
      <c r="B85" s="1617">
        <f>IF(TRIM(入力1!B88)&lt;&gt;"",入力1!B88,"")</f>
        <v>3</v>
      </c>
      <c r="C85" s="1634">
        <f>入力1!C88</f>
        <v>6</v>
      </c>
      <c r="D85" s="1626" t="str">
        <f>IF(TRIM(入力1!D88)&lt;&gt;"",入力1!D88,"")</f>
        <v/>
      </c>
      <c r="E85" s="1627"/>
      <c r="F85" s="1638" t="b">
        <v>0</v>
      </c>
      <c r="G85" s="1639"/>
      <c r="H85" s="1640"/>
      <c r="I85" s="1609" t="str">
        <f>IF(TRIM(入力1!A88)&lt;&gt;"",入力1!A88,"")</f>
        <v/>
      </c>
      <c r="J85" s="1615">
        <f>IF(TRIM(入力1!B88)&lt;&gt;"",入力1!B88,"")</f>
        <v>3</v>
      </c>
      <c r="K85" s="1611">
        <f>C85</f>
        <v>6</v>
      </c>
      <c r="L85" s="627"/>
      <c r="M85" s="627"/>
      <c r="N85" s="627"/>
      <c r="O85" s="627"/>
      <c r="P85" s="627"/>
      <c r="Q85" s="627"/>
      <c r="R85" s="627"/>
      <c r="S85" s="627"/>
      <c r="T85" s="627"/>
      <c r="U85" s="627"/>
      <c r="V85" s="628" t="str">
        <f>IF(AO50=1,(IF(L85&gt;=0,IF(L85&lt;&gt;"",L85,L86),L86)+IF(M85&gt;=0,IF(M85&lt;&gt;"",M85,M86),M86)+IF(N85&gt;=0,IF(N85&lt;&gt;"",N85,N86),N86)+IF(O85&gt;=0,IF(O85&lt;&gt;"",O85,O86),O86)+IF(P85&gt;=0,IF(P85&lt;&gt;"",P85,P86),P86)+IF(Q85&gt;=0,IF(Q85&lt;&gt;"",Q85,Q86),Q86)+IF(R85&gt;=0,IF(R85&lt;&gt;"",R85,R86),R86)+IF(S85&gt;=0,IF(S85&lt;&gt;"",S85,S86),S86)+IF(T85&gt;=0,IF(T85&lt;&gt;"",T85,T86),T86)+IF(U85&gt;=0,IF(U85&lt;&gt;"",U85,U86),U86)),"")</f>
        <v/>
      </c>
      <c r="W85" s="629" t="str">
        <f t="shared" ref="W85" si="172">IF(F85,(IF(L85&gt;=0,IF(L85&lt;&gt;"",L85,L86),L86)*$L$224+IF(M85&gt;=0,IF(M85&lt;&gt;"",M85,M86),M86)*$M$224+IF(N85&gt;=0,IF(N85&lt;&gt;"",N85,N86),N86)*$N$224+IF(O85&gt;=0,IF(O85&lt;&gt;"",O85,O86),O86)*$O$224+IF(P85&gt;=0,IF(P85&lt;&gt;"",P85,P86),P86)*$P$224+IF(Q85&gt;=0,IF(Q85&lt;&gt;"",Q85,Q86),Q86)*$Q$224+IF(R85&gt;=0,IF(R85&lt;&gt;"",R85,R86),R86)*$R$224+IF(S85&gt;=0,IF(S85&lt;&gt;"",S85,S86),S86)*$S$224+IF(T85&gt;=0,IF(T85&lt;&gt;"",T85,T86),T86)*$T$224+IF(U85&gt;=0,IF(U85&lt;&gt;"",U85,U86),U86)*$U$224)," ")</f>
        <v xml:space="preserve"> </v>
      </c>
      <c r="X85" s="630"/>
      <c r="Y85" s="627"/>
      <c r="Z85" s="627"/>
      <c r="AA85" s="627"/>
      <c r="AB85" s="627"/>
      <c r="AC85" s="627"/>
      <c r="AD85" s="627"/>
      <c r="AE85" s="627"/>
      <c r="AF85" s="627"/>
      <c r="AG85" s="627"/>
      <c r="AH85" s="628" t="str">
        <f>IF(AO50=1,(IF(X85&gt;=0,IF(X85&lt;&gt;"",X85,X86),X86)+IF(Y85&gt;=0,IF(Y85&lt;&gt;"",Y85,Y86),Y86)+IF(Z85&gt;=0,IF(Z85&lt;&gt;"",Z85,Z86),Z86)+IF(AA85&gt;=0,IF(AA85&lt;&gt;"",AA85,AA86),AA86)+IF(AB85&gt;=0,IF(AB85&lt;&gt;"",AB85,AB86),AB86)+IF(AC85&gt;=0,IF(AC85&lt;&gt;"",AC85,AC86),AC86)+IF(AD85&gt;=0,IF(AD85&lt;&gt;"",AD85,AD86),AD86)+IF(AE85&gt;=0,IF(AE85&lt;&gt;"",AE85,AE86),AE86)+IF(AF85&gt;=0,IF(AF85&lt;&gt;"",AF85,AF86),AF86)+IF(AG85&gt;=0,IF(AG85&lt;&gt;"",AG85,AG86),AG86)),"")</f>
        <v/>
      </c>
      <c r="AI85" s="629" t="str">
        <f t="shared" ref="AI85" si="173">IF(F85,(IF(X85&gt;=0,IF(X85&lt;&gt;"",X85,X86),X86)*$X$224+IF(Y85&gt;=0,IF(Y85&lt;&gt;"",Y85,Y86),Y86)*$Y$224+IF(Z85&gt;=0,IF(Z85&lt;&gt;"",Z85,Z86),Z86)*$Z$224+IF(AA85&gt;=0,IF(AA85&lt;&gt;"",AA85,AA86),AA86)*$AA$224+IF(AB85&gt;=0,IF(AB85&lt;&gt;"",AB85,AB86),AB86)*$AB$224+IF(AC85&gt;=0,IF(AC85&lt;&gt;"",AC85,AC86),AC86)*$AC$224+IF(AD85&gt;=0,IF(AD85&lt;&gt;"",AD85,AD86),AD86)*$AD$224+IF(AE85&gt;=0,IF(AE85&lt;&gt;"",AE85,AE86),AE86)*$AE$224+IF(AF85&gt;=0,IF(AF85&lt;&gt;"",AF85,AF86),AF86)*$AF$224+IF(AG85&gt;=0,IF(AG85&lt;&gt;"",AG85,AG86),AG86)*$AG$224)," ")</f>
        <v xml:space="preserve"> </v>
      </c>
      <c r="AO85" s="845">
        <f>IF(F155,1,0)</f>
        <v>0</v>
      </c>
      <c r="AP85" s="845">
        <f>IF(AO85=1,IF(W155&gt;0,W155,W156),W156)</f>
        <v>0</v>
      </c>
      <c r="AQ85" s="845">
        <f>IF(AO85=1,IF(AI155&gt;0,AI155,AI156),AI156)</f>
        <v>0</v>
      </c>
      <c r="AR85" s="850"/>
    </row>
    <row r="86" spans="1:56" ht="12" customHeight="1">
      <c r="A86" s="1609"/>
      <c r="B86" s="1615"/>
      <c r="C86" s="1633"/>
      <c r="D86" s="1628"/>
      <c r="E86" s="1629"/>
      <c r="F86" s="1641"/>
      <c r="G86" s="1639"/>
      <c r="H86" s="1640"/>
      <c r="I86" s="1613"/>
      <c r="J86" s="1616"/>
      <c r="K86" s="1614"/>
      <c r="L86" s="607"/>
      <c r="M86" s="607"/>
      <c r="N86" s="607"/>
      <c r="O86" s="607"/>
      <c r="P86" s="607"/>
      <c r="Q86" s="607"/>
      <c r="R86" s="607"/>
      <c r="S86" s="607"/>
      <c r="T86" s="607"/>
      <c r="U86" s="607"/>
      <c r="V86" s="611" t="str">
        <f>IF(SUM(L86:U86)=0,"0",SUM(L86:U86))</f>
        <v>0</v>
      </c>
      <c r="W86" s="612">
        <f t="shared" ref="W86" si="174">IF((L86*$L$224+M86*$M$224+N86*$N$224+O86*$O$224+P86*$P$224+Q86*$Q$224+R86*$R$224+S86*$S$224+T86*$T$224+U86*$U$224)&lt;&gt;0,(L86*$L$224+M86*$M$224+N86*$N$224+O86*$O$224+P86*$P$224+Q86*$Q$224+R86*$R$224+S86*$S$224+T86*$T$224+U86*$U$224),0)</f>
        <v>0</v>
      </c>
      <c r="X86" s="610"/>
      <c r="Y86" s="607"/>
      <c r="Z86" s="607"/>
      <c r="AA86" s="607"/>
      <c r="AB86" s="607"/>
      <c r="AC86" s="607"/>
      <c r="AD86" s="607"/>
      <c r="AE86" s="607"/>
      <c r="AF86" s="607"/>
      <c r="AG86" s="607"/>
      <c r="AH86" s="611" t="str">
        <f t="shared" ref="AH86" si="175">IF(SUM(X86:AG86)=0,"0",SUM(X86:AG86))</f>
        <v>0</v>
      </c>
      <c r="AI86" s="612">
        <f t="shared" ref="AI86" si="176">IF((X86*$X$224+Y86*$Y$224+Z86*$Z$224+AA86*$AA$224+AB86*$AB$224+AC86*$AC$224+AD86*$AD$224+AE86*$AE$224+AF86*$AF$224+AG86*$AG$224)&lt;&gt;0,X86*$X$224+Y86*$Y$224+Z86*$Z$224+AA86*$AA$224+AB86*$AB$224+AC86*$AC$224+AD86*$AD$224+AE86*$AE$224+AF86*$AF$224+AG86*$AG$224,0)</f>
        <v>0</v>
      </c>
      <c r="AJ86" s="903">
        <f>SUMIF($L$12:$U$12,TRUE,L86:U86)</f>
        <v>0</v>
      </c>
      <c r="AK86" s="903">
        <f>SUMIF($X$12:$AG$12,TRUE,X86:AG86)</f>
        <v>0</v>
      </c>
      <c r="AL86" s="845">
        <f>IF(F85,W85,W86)</f>
        <v>0</v>
      </c>
      <c r="AM86" s="845">
        <f>IF(F85,AI85,AI86)</f>
        <v>0</v>
      </c>
      <c r="AO86" s="845">
        <f>IF(F157,1,0)</f>
        <v>0</v>
      </c>
      <c r="AP86" s="845">
        <f>IF(AO86=1,IF(W157&gt;0,W157,W158),W158)</f>
        <v>0</v>
      </c>
      <c r="AQ86" s="845">
        <f>IF(AO86=1,IF(AI157&gt;0,AI157,AI158),AI158)</f>
        <v>0</v>
      </c>
      <c r="AR86" s="849">
        <f>V86-IF(AO50=0,W86,W85)</f>
        <v>0</v>
      </c>
      <c r="AS86" s="849">
        <f>AH86-IF(AO50=0,AI86,AI85)</f>
        <v>0</v>
      </c>
      <c r="AT86" s="845">
        <f>IF(ISERROR(AR86+AS86),0,AR86+AS86)</f>
        <v>0</v>
      </c>
    </row>
    <row r="87" spans="1:56" ht="12" customHeight="1">
      <c r="A87" s="1610" t="str">
        <f>IF(TRIM(入力1!A90)&lt;&gt;"",入力1!A90,"")</f>
        <v/>
      </c>
      <c r="B87" s="1617">
        <f>IF(TRIM(入力1!B90)&lt;&gt;"",入力1!B90,"")</f>
        <v>3</v>
      </c>
      <c r="C87" s="1634">
        <f>入力1!C90</f>
        <v>7</v>
      </c>
      <c r="D87" s="1626" t="str">
        <f>IF(TRIM(入力1!D90)&lt;&gt;"",入力1!D90,"")</f>
        <v/>
      </c>
      <c r="E87" s="1627"/>
      <c r="F87" s="1638" t="b">
        <v>0</v>
      </c>
      <c r="G87" s="1639"/>
      <c r="H87" s="1640"/>
      <c r="I87" s="1609" t="str">
        <f>IF(TRIM(入力1!A90)&lt;&gt;"",入力1!A90,"")</f>
        <v/>
      </c>
      <c r="J87" s="1615">
        <f>IF(TRIM(入力1!B90)&lt;&gt;"",入力1!B90,"")</f>
        <v>3</v>
      </c>
      <c r="K87" s="1611">
        <f>C87</f>
        <v>7</v>
      </c>
      <c r="L87" s="627"/>
      <c r="M87" s="627"/>
      <c r="N87" s="627"/>
      <c r="O87" s="627"/>
      <c r="P87" s="627"/>
      <c r="Q87" s="627"/>
      <c r="R87" s="627"/>
      <c r="S87" s="627"/>
      <c r="T87" s="627"/>
      <c r="U87" s="627"/>
      <c r="V87" s="628" t="str">
        <f>IF(AO51=1,(IF(L87&gt;=0,IF(L87&lt;&gt;"",L87,L88),L88)+IF(M87&gt;=0,IF(M87&lt;&gt;"",M87,M88),M88)+IF(N87&gt;=0,IF(N87&lt;&gt;"",N87,N88),N88)+IF(O87&gt;=0,IF(O87&lt;&gt;"",O87,O88),O88)+IF(P87&gt;=0,IF(P87&lt;&gt;"",P87,P88),P88)+IF(Q87&gt;=0,IF(Q87&lt;&gt;"",Q87,Q88),Q88)+IF(R87&gt;=0,IF(R87&lt;&gt;"",R87,R88),R88)+IF(S87&gt;=0,IF(S87&lt;&gt;"",S87,S88),S88)+IF(T87&gt;=0,IF(T87&lt;&gt;"",T87,T88),T88)+IF(U87&gt;=0,IF(U87&lt;&gt;"",U87,U88),U88)),"")</f>
        <v/>
      </c>
      <c r="W87" s="629" t="str">
        <f t="shared" ref="W87" si="177">IF(F87,(IF(L87&gt;=0,IF(L87&lt;&gt;"",L87,L88),L88)*$L$224+IF(M87&gt;=0,IF(M87&lt;&gt;"",M87,M88),M88)*$M$224+IF(N87&gt;=0,IF(N87&lt;&gt;"",N87,N88),N88)*$N$224+IF(O87&gt;=0,IF(O87&lt;&gt;"",O87,O88),O88)*$O$224+IF(P87&gt;=0,IF(P87&lt;&gt;"",P87,P88),P88)*$P$224+IF(Q87&gt;=0,IF(Q87&lt;&gt;"",Q87,Q88),Q88)*$Q$224+IF(R87&gt;=0,IF(R87&lt;&gt;"",R87,R88),R88)*$R$224+IF(S87&gt;=0,IF(S87&lt;&gt;"",S87,S88),S88)*$S$224+IF(T87&gt;=0,IF(T87&lt;&gt;"",T87,T88),T88)*$T$224+IF(U87&gt;=0,IF(U87&lt;&gt;"",U87,U88),U88)*$U$224)," ")</f>
        <v xml:space="preserve"> </v>
      </c>
      <c r="X87" s="630"/>
      <c r="Y87" s="627"/>
      <c r="Z87" s="627"/>
      <c r="AA87" s="627"/>
      <c r="AB87" s="627"/>
      <c r="AC87" s="627"/>
      <c r="AD87" s="627"/>
      <c r="AE87" s="627"/>
      <c r="AF87" s="627"/>
      <c r="AG87" s="627"/>
      <c r="AH87" s="628" t="str">
        <f>IF(AO51=1,(IF(X87&gt;=0,IF(X87&lt;&gt;"",X87,X88),X88)+IF(Y87&gt;=0,IF(Y87&lt;&gt;"",Y87,Y88),Y88)+IF(Z87&gt;=0,IF(Z87&lt;&gt;"",Z87,Z88),Z88)+IF(AA87&gt;=0,IF(AA87&lt;&gt;"",AA87,AA88),AA88)+IF(AB87&gt;=0,IF(AB87&lt;&gt;"",AB87,AB88),AB88)+IF(AC87&gt;=0,IF(AC87&lt;&gt;"",AC87,AC88),AC88)+IF(AD87&gt;=0,IF(AD87&lt;&gt;"",AD87,AD88),AD88)+IF(AE87&gt;=0,IF(AE87&lt;&gt;"",AE87,AE88),AE88)+IF(AF87&gt;=0,IF(AF87&lt;&gt;"",AF87,AF88),AF88)+IF(AG87&gt;=0,IF(AG87&lt;&gt;"",AG87,AG88),AG88)),"")</f>
        <v/>
      </c>
      <c r="AI87" s="629" t="str">
        <f t="shared" ref="AI87" si="178">IF(F87,(IF(X87&gt;=0,IF(X87&lt;&gt;"",X87,X88),X88)*$X$224+IF(Y87&gt;=0,IF(Y87&lt;&gt;"",Y87,Y88),Y88)*$Y$224+IF(Z87&gt;=0,IF(Z87&lt;&gt;"",Z87,Z88),Z88)*$Z$224+IF(AA87&gt;=0,IF(AA87&lt;&gt;"",AA87,AA88),AA88)*$AA$224+IF(AB87&gt;=0,IF(AB87&lt;&gt;"",AB87,AB88),AB88)*$AB$224+IF(AC87&gt;=0,IF(AC87&lt;&gt;"",AC87,AC88),AC88)*$AC$224+IF(AD87&gt;=0,IF(AD87&lt;&gt;"",AD87,AD88),AD88)*$AD$224+IF(AE87&gt;=0,IF(AE87&lt;&gt;"",AE87,AE88),AE88)*$AE$224+IF(AF87&gt;=0,IF(AF87&lt;&gt;"",AF87,AF88),AF88)*$AF$224+IF(AG87&gt;=0,IF(AG87&lt;&gt;"",AG87,AG88),AG88)*$AG$224)," ")</f>
        <v xml:space="preserve"> </v>
      </c>
      <c r="AO87" s="845">
        <f>IF(F159,1,0)</f>
        <v>0</v>
      </c>
      <c r="AP87" s="845">
        <f>IF(AO87=1,IF(W159&gt;0,W159,W160),W160)</f>
        <v>0</v>
      </c>
      <c r="AQ87" s="845">
        <f>IF(AO87=1,IF(AI159&gt;0,AI159,AI160),AI160)</f>
        <v>0</v>
      </c>
      <c r="AR87" s="850"/>
    </row>
    <row r="88" spans="1:56" ht="12" customHeight="1">
      <c r="A88" s="1609"/>
      <c r="B88" s="1615"/>
      <c r="C88" s="1633"/>
      <c r="D88" s="1628"/>
      <c r="E88" s="1629"/>
      <c r="F88" s="1641"/>
      <c r="G88" s="1639"/>
      <c r="H88" s="1640"/>
      <c r="I88" s="1613"/>
      <c r="J88" s="1616"/>
      <c r="K88" s="1614"/>
      <c r="L88" s="607"/>
      <c r="M88" s="607"/>
      <c r="N88" s="607"/>
      <c r="O88" s="607"/>
      <c r="P88" s="607"/>
      <c r="Q88" s="607"/>
      <c r="R88" s="607"/>
      <c r="S88" s="607"/>
      <c r="T88" s="607"/>
      <c r="U88" s="607"/>
      <c r="V88" s="611" t="str">
        <f>IF(SUM(L88:U88)=0,"0",SUM(L88:U88))</f>
        <v>0</v>
      </c>
      <c r="W88" s="612">
        <f t="shared" ref="W88" si="179">IF((L88*$L$224+M88*$M$224+N88*$N$224+O88*$O$224+P88*$P$224+Q88*$Q$224+R88*$R$224+S88*$S$224+T88*$T$224+U88*$U$224)&lt;&gt;0,(L88*$L$224+M88*$M$224+N88*$N$224+O88*$O$224+P88*$P$224+Q88*$Q$224+R88*$R$224+S88*$S$224+T88*$T$224+U88*$U$224),0)</f>
        <v>0</v>
      </c>
      <c r="X88" s="610"/>
      <c r="Y88" s="607"/>
      <c r="Z88" s="607"/>
      <c r="AA88" s="607"/>
      <c r="AB88" s="607"/>
      <c r="AC88" s="607"/>
      <c r="AD88" s="607"/>
      <c r="AE88" s="607"/>
      <c r="AF88" s="607"/>
      <c r="AG88" s="607"/>
      <c r="AH88" s="611" t="str">
        <f t="shared" ref="AH88" si="180">IF(SUM(X88:AG88)=0,"0",SUM(X88:AG88))</f>
        <v>0</v>
      </c>
      <c r="AI88" s="612">
        <f t="shared" ref="AI88" si="181">IF((X88*$X$224+Y88*$Y$224+Z88*$Z$224+AA88*$AA$224+AB88*$AB$224+AC88*$AC$224+AD88*$AD$224+AE88*$AE$224+AF88*$AF$224+AG88*$AG$224)&lt;&gt;0,X88*$X$224+Y88*$Y$224+Z88*$Z$224+AA88*$AA$224+AB88*$AB$224+AC88*$AC$224+AD88*$AD$224+AE88*$AE$224+AF88*$AF$224+AG88*$AG$224,0)</f>
        <v>0</v>
      </c>
      <c r="AJ88" s="903">
        <f>SUMIF($L$12:$U$12,TRUE,L88:U88)</f>
        <v>0</v>
      </c>
      <c r="AK88" s="903">
        <f>SUMIF($X$12:$AG$12,TRUE,X88:AG88)</f>
        <v>0</v>
      </c>
      <c r="AL88" s="845">
        <f>IF(F87,W87,W88)</f>
        <v>0</v>
      </c>
      <c r="AM88" s="845">
        <f>IF(F87,AI87,AI88)</f>
        <v>0</v>
      </c>
      <c r="AO88" s="845">
        <f>IF(F161,1,0)</f>
        <v>0</v>
      </c>
      <c r="AP88" s="845">
        <f>IF(AO88=1,IF(W161&gt;0,W161,W162),W162)</f>
        <v>0</v>
      </c>
      <c r="AQ88" s="845">
        <f>IF(AO88=1,IF(AI161&gt;0,AI161,AI162),AI162)</f>
        <v>0</v>
      </c>
      <c r="AR88" s="849">
        <f>V88-IF(AO51=0,W88,W87)</f>
        <v>0</v>
      </c>
      <c r="AS88" s="849">
        <f>AH88-IF(AO51=0,AI88,AI87)</f>
        <v>0</v>
      </c>
      <c r="AT88" s="845">
        <f>IF(ISERROR(AR88+AS88),0,AR88+AS88)</f>
        <v>0</v>
      </c>
    </row>
    <row r="89" spans="1:56" ht="12" customHeight="1">
      <c r="A89" s="1610" t="str">
        <f>IF(TRIM(入力1!A92)&lt;&gt;"",入力1!A92,"")</f>
        <v/>
      </c>
      <c r="B89" s="1617">
        <f>IF(TRIM(入力1!B92)&lt;&gt;"",入力1!B92,"")</f>
        <v>3</v>
      </c>
      <c r="C89" s="1634">
        <f>入力1!C92</f>
        <v>8</v>
      </c>
      <c r="D89" s="1626" t="str">
        <f>IF(TRIM(入力1!D92)&lt;&gt;"",入力1!D92,"")</f>
        <v/>
      </c>
      <c r="E89" s="1627"/>
      <c r="F89" s="1638" t="b">
        <v>0</v>
      </c>
      <c r="G89" s="1639"/>
      <c r="H89" s="1640"/>
      <c r="I89" s="1609" t="str">
        <f>IF(TRIM(入力1!A92)&lt;&gt;"",入力1!A92,"")</f>
        <v/>
      </c>
      <c r="J89" s="1615">
        <f>IF(TRIM(入力1!B92)&lt;&gt;"",入力1!B92,"")</f>
        <v>3</v>
      </c>
      <c r="K89" s="1611">
        <f>C89</f>
        <v>8</v>
      </c>
      <c r="L89" s="627"/>
      <c r="M89" s="627"/>
      <c r="N89" s="627"/>
      <c r="O89" s="627"/>
      <c r="P89" s="627"/>
      <c r="Q89" s="627"/>
      <c r="R89" s="627"/>
      <c r="S89" s="627"/>
      <c r="T89" s="627"/>
      <c r="U89" s="627"/>
      <c r="V89" s="628" t="str">
        <f>IF(AO52=1,(IF(L89&gt;=0,IF(L89&lt;&gt;"",L89,L90),L90)+IF(M89&gt;=0,IF(M89&lt;&gt;"",M89,M90),M90)+IF(N89&gt;=0,IF(N89&lt;&gt;"",N89,N90),N90)+IF(O89&gt;=0,IF(O89&lt;&gt;"",O89,O90),O90)+IF(P89&gt;=0,IF(P89&lt;&gt;"",P89,P90),P90)+IF(Q89&gt;=0,IF(Q89&lt;&gt;"",Q89,Q90),Q90)+IF(R89&gt;=0,IF(R89&lt;&gt;"",R89,R90),R90)+IF(S89&gt;=0,IF(S89&lt;&gt;"",S89,S90),S90)+IF(T89&gt;=0,IF(T89&lt;&gt;"",T89,T90),T90)+IF(U89&gt;=0,IF(U89&lt;&gt;"",U89,U90),U90)),"")</f>
        <v/>
      </c>
      <c r="W89" s="629" t="str">
        <f t="shared" ref="W89" si="182">IF(F89,(IF(L89&gt;=0,IF(L89&lt;&gt;"",L89,L90),L90)*$L$224+IF(M89&gt;=0,IF(M89&lt;&gt;"",M89,M90),M90)*$M$224+IF(N89&gt;=0,IF(N89&lt;&gt;"",N89,N90),N90)*$N$224+IF(O89&gt;=0,IF(O89&lt;&gt;"",O89,O90),O90)*$O$224+IF(P89&gt;=0,IF(P89&lt;&gt;"",P89,P90),P90)*$P$224+IF(Q89&gt;=0,IF(Q89&lt;&gt;"",Q89,Q90),Q90)*$Q$224+IF(R89&gt;=0,IF(R89&lt;&gt;"",R89,R90),R90)*$R$224+IF(S89&gt;=0,IF(S89&lt;&gt;"",S89,S90),S90)*$S$224+IF(T89&gt;=0,IF(T89&lt;&gt;"",T89,T90),T90)*$T$224+IF(U89&gt;=0,IF(U89&lt;&gt;"",U89,U90),U90)*$U$224)," ")</f>
        <v xml:space="preserve"> </v>
      </c>
      <c r="X89" s="630"/>
      <c r="Y89" s="627"/>
      <c r="Z89" s="627"/>
      <c r="AA89" s="627"/>
      <c r="AB89" s="627"/>
      <c r="AC89" s="627"/>
      <c r="AD89" s="627"/>
      <c r="AE89" s="627"/>
      <c r="AF89" s="627"/>
      <c r="AG89" s="627"/>
      <c r="AH89" s="628" t="str">
        <f>IF(AO52=1,(IF(X89&gt;=0,IF(X89&lt;&gt;"",X89,X90),X90)+IF(Y89&gt;=0,IF(Y89&lt;&gt;"",Y89,Y90),Y90)+IF(Z89&gt;=0,IF(Z89&lt;&gt;"",Z89,Z90),Z90)+IF(AA89&gt;=0,IF(AA89&lt;&gt;"",AA89,AA90),AA90)+IF(AB89&gt;=0,IF(AB89&lt;&gt;"",AB89,AB90),AB90)+IF(AC89&gt;=0,IF(AC89&lt;&gt;"",AC89,AC90),AC90)+IF(AD89&gt;=0,IF(AD89&lt;&gt;"",AD89,AD90),AD90)+IF(AE89&gt;=0,IF(AE89&lt;&gt;"",AE89,AE90),AE90)+IF(AF89&gt;=0,IF(AF89&lt;&gt;"",AF89,AF90),AF90)+IF(AG89&gt;=0,IF(AG89&lt;&gt;"",AG89,AG90),AG90)),"")</f>
        <v/>
      </c>
      <c r="AI89" s="629" t="str">
        <f t="shared" ref="AI89" si="183">IF(F89,(IF(X89&gt;=0,IF(X89&lt;&gt;"",X89,X90),X90)*$X$224+IF(Y89&gt;=0,IF(Y89&lt;&gt;"",Y89,Y90),Y90)*$Y$224+IF(Z89&gt;=0,IF(Z89&lt;&gt;"",Z89,Z90),Z90)*$Z$224+IF(AA89&gt;=0,IF(AA89&lt;&gt;"",AA89,AA90),AA90)*$AA$224+IF(AB89&gt;=0,IF(AB89&lt;&gt;"",AB89,AB90),AB90)*$AB$224+IF(AC89&gt;=0,IF(AC89&lt;&gt;"",AC89,AC90),AC90)*$AC$224+IF(AD89&gt;=0,IF(AD89&lt;&gt;"",AD89,AD90),AD90)*$AD$224+IF(AE89&gt;=0,IF(AE89&lt;&gt;"",AE89,AE90),AE90)*$AE$224+IF(AF89&gt;=0,IF(AF89&lt;&gt;"",AF89,AF90),AF90)*$AF$224+IF(AG89&gt;=0,IF(AG89&lt;&gt;"",AG89,AG90),AG90)*$AG$224)," ")</f>
        <v xml:space="preserve"> </v>
      </c>
      <c r="AO89" s="845">
        <f>IF(F163,1,0)</f>
        <v>0</v>
      </c>
      <c r="AP89" s="845">
        <f>IF(AO89=1,IF(W163&gt;0,W163,W164),W164)</f>
        <v>0</v>
      </c>
      <c r="AQ89" s="845">
        <f>IF(AO89=1,IF(AI163&gt;0,AI163,AI164),AI164)</f>
        <v>0</v>
      </c>
      <c r="AR89" s="850"/>
    </row>
    <row r="90" spans="1:56" ht="12" customHeight="1">
      <c r="A90" s="1609"/>
      <c r="B90" s="1615"/>
      <c r="C90" s="1633"/>
      <c r="D90" s="1628"/>
      <c r="E90" s="1629"/>
      <c r="F90" s="1641"/>
      <c r="G90" s="1639"/>
      <c r="H90" s="1640"/>
      <c r="I90" s="1613"/>
      <c r="J90" s="1616"/>
      <c r="K90" s="1614"/>
      <c r="L90" s="607"/>
      <c r="M90" s="607"/>
      <c r="N90" s="607"/>
      <c r="O90" s="607"/>
      <c r="P90" s="607"/>
      <c r="Q90" s="607"/>
      <c r="R90" s="607"/>
      <c r="S90" s="607"/>
      <c r="T90" s="607"/>
      <c r="U90" s="607"/>
      <c r="V90" s="611" t="str">
        <f>IF(SUM(L90:U90)=0,"0",SUM(L90:U90))</f>
        <v>0</v>
      </c>
      <c r="W90" s="612">
        <f t="shared" ref="W90" si="184">IF((L90*$L$224+M90*$M$224+N90*$N$224+O90*$O$224+P90*$P$224+Q90*$Q$224+R90*$R$224+S90*$S$224+T90*$T$224+U90*$U$224)&lt;&gt;0,(L90*$L$224+M90*$M$224+N90*$N$224+O90*$O$224+P90*$P$224+Q90*$Q$224+R90*$R$224+S90*$S$224+T90*$T$224+U90*$U$224),0)</f>
        <v>0</v>
      </c>
      <c r="X90" s="610"/>
      <c r="Y90" s="607"/>
      <c r="Z90" s="607"/>
      <c r="AA90" s="607"/>
      <c r="AB90" s="607"/>
      <c r="AC90" s="607"/>
      <c r="AD90" s="607"/>
      <c r="AE90" s="607"/>
      <c r="AF90" s="607"/>
      <c r="AG90" s="607"/>
      <c r="AH90" s="611" t="str">
        <f t="shared" ref="AH90" si="185">IF(SUM(X90:AG90)=0,"0",SUM(X90:AG90))</f>
        <v>0</v>
      </c>
      <c r="AI90" s="612">
        <f t="shared" ref="AI90" si="186">IF((X90*$X$224+Y90*$Y$224+Z90*$Z$224+AA90*$AA$224+AB90*$AB$224+AC90*$AC$224+AD90*$AD$224+AE90*$AE$224+AF90*$AF$224+AG90*$AG$224)&lt;&gt;0,X90*$X$224+Y90*$Y$224+Z90*$Z$224+AA90*$AA$224+AB90*$AB$224+AC90*$AC$224+AD90*$AD$224+AE90*$AE$224+AF90*$AF$224+AG90*$AG$224,0)</f>
        <v>0</v>
      </c>
      <c r="AJ90" s="903">
        <f>SUMIF($L$12:$U$12,TRUE,L90:U90)</f>
        <v>0</v>
      </c>
      <c r="AK90" s="903">
        <f>SUMIF($X$12:$AG$12,TRUE,X90:AG90)</f>
        <v>0</v>
      </c>
      <c r="AL90" s="845">
        <f>IF(F89,W89,W90)</f>
        <v>0</v>
      </c>
      <c r="AM90" s="845">
        <f>IF(F89,AI89,AI90)</f>
        <v>0</v>
      </c>
      <c r="AO90" s="845">
        <f>IF(F165,1,0)</f>
        <v>0</v>
      </c>
      <c r="AP90" s="845">
        <f>IF(AO90=1,IF(W165&gt;0,W165,W166),W166)</f>
        <v>0</v>
      </c>
      <c r="AQ90" s="845">
        <f>IF(AO90=1,IF(AI165&gt;0,AI165,AI166),AI166)</f>
        <v>0</v>
      </c>
      <c r="AR90" s="849">
        <f>V90-IF(AO52=0,W90,W89)</f>
        <v>0</v>
      </c>
      <c r="AS90" s="849">
        <f>AH90-IF(AO52=0,AI90,AI89)</f>
        <v>0</v>
      </c>
      <c r="AT90" s="845">
        <f>IF(ISERROR(AR90+AS90),0,AR90+AS90)</f>
        <v>0</v>
      </c>
    </row>
    <row r="91" spans="1:56" ht="12" customHeight="1">
      <c r="A91" s="1610" t="str">
        <f>IF(TRIM(入力1!A94)&lt;&gt;"",入力1!A94,"")</f>
        <v/>
      </c>
      <c r="B91" s="1617">
        <f>IF(TRIM(入力1!B94)&lt;&gt;"",入力1!B94,"")</f>
        <v>3</v>
      </c>
      <c r="C91" s="1634">
        <f>入力1!C94</f>
        <v>9</v>
      </c>
      <c r="D91" s="1626" t="str">
        <f>IF(TRIM(入力1!D94)&lt;&gt;"",入力1!D94,"")</f>
        <v/>
      </c>
      <c r="E91" s="1627"/>
      <c r="F91" s="1638" t="b">
        <v>0</v>
      </c>
      <c r="G91" s="1639"/>
      <c r="H91" s="1640"/>
      <c r="I91" s="1609" t="str">
        <f>IF(TRIM(入力1!A94)&lt;&gt;"",入力1!A94,"")</f>
        <v/>
      </c>
      <c r="J91" s="1615">
        <f>IF(TRIM(入力1!B94)&lt;&gt;"",入力1!B94,"")</f>
        <v>3</v>
      </c>
      <c r="K91" s="1611">
        <f>C91</f>
        <v>9</v>
      </c>
      <c r="L91" s="627"/>
      <c r="M91" s="627"/>
      <c r="N91" s="627"/>
      <c r="O91" s="627"/>
      <c r="P91" s="627"/>
      <c r="Q91" s="627"/>
      <c r="R91" s="627"/>
      <c r="S91" s="627"/>
      <c r="T91" s="627"/>
      <c r="U91" s="627"/>
      <c r="V91" s="628" t="str">
        <f>IF(AO53=1,(IF(L91&gt;=0,IF(L91&lt;&gt;"",L91,L92),L92)+IF(M91&gt;=0,IF(M91&lt;&gt;"",M91,M92),M92)+IF(N91&gt;=0,IF(N91&lt;&gt;"",N91,N92),N92)+IF(O91&gt;=0,IF(O91&lt;&gt;"",O91,O92),O92)+IF(P91&gt;=0,IF(P91&lt;&gt;"",P91,P92),P92)+IF(Q91&gt;=0,IF(Q91&lt;&gt;"",Q91,Q92),Q92)+IF(R91&gt;=0,IF(R91&lt;&gt;"",R91,R92),R92)+IF(S91&gt;=0,IF(S91&lt;&gt;"",S91,S92),S92)+IF(T91&gt;=0,IF(T91&lt;&gt;"",T91,T92),T92)+IF(U91&gt;=0,IF(U91&lt;&gt;"",U91,U92),U92)),"")</f>
        <v/>
      </c>
      <c r="W91" s="629" t="str">
        <f t="shared" ref="W91" si="187">IF(F91,(IF(L91&gt;=0,IF(L91&lt;&gt;"",L91,L92),L92)*$L$224+IF(M91&gt;=0,IF(M91&lt;&gt;"",M91,M92),M92)*$M$224+IF(N91&gt;=0,IF(N91&lt;&gt;"",N91,N92),N92)*$N$224+IF(O91&gt;=0,IF(O91&lt;&gt;"",O91,O92),O92)*$O$224+IF(P91&gt;=0,IF(P91&lt;&gt;"",P91,P92),P92)*$P$224+IF(Q91&gt;=0,IF(Q91&lt;&gt;"",Q91,Q92),Q92)*$Q$224+IF(R91&gt;=0,IF(R91&lt;&gt;"",R91,R92),R92)*$R$224+IF(S91&gt;=0,IF(S91&lt;&gt;"",S91,S92),S92)*$S$224+IF(T91&gt;=0,IF(T91&lt;&gt;"",T91,T92),T92)*$T$224+IF(U91&gt;=0,IF(U91&lt;&gt;"",U91,U92),U92)*$U$224)," ")</f>
        <v xml:space="preserve"> </v>
      </c>
      <c r="X91" s="630"/>
      <c r="Y91" s="627"/>
      <c r="Z91" s="627"/>
      <c r="AA91" s="627"/>
      <c r="AB91" s="627"/>
      <c r="AC91" s="627"/>
      <c r="AD91" s="627"/>
      <c r="AE91" s="627"/>
      <c r="AF91" s="627"/>
      <c r="AG91" s="627"/>
      <c r="AH91" s="628" t="str">
        <f>IF(AO53=1,(IF(X91&gt;=0,IF(X91&lt;&gt;"",X91,X92),X92)+IF(Y91&gt;=0,IF(Y91&lt;&gt;"",Y91,Y92),Y92)+IF(Z91&gt;=0,IF(Z91&lt;&gt;"",Z91,Z92),Z92)+IF(AA91&gt;=0,IF(AA91&lt;&gt;"",AA91,AA92),AA92)+IF(AB91&gt;=0,IF(AB91&lt;&gt;"",AB91,AB92),AB92)+IF(AC91&gt;=0,IF(AC91&lt;&gt;"",AC91,AC92),AC92)+IF(AD91&gt;=0,IF(AD91&lt;&gt;"",AD91,AD92),AD92)+IF(AE91&gt;=0,IF(AE91&lt;&gt;"",AE91,AE92),AE92)+IF(AF91&gt;=0,IF(AF91&lt;&gt;"",AF91,AF92),AF92)+IF(AG91&gt;=0,IF(AG91&lt;&gt;"",AG91,AG92),AG92)),"")</f>
        <v/>
      </c>
      <c r="AI91" s="629" t="str">
        <f t="shared" ref="AI91" si="188">IF(F91,(IF(X91&gt;=0,IF(X91&lt;&gt;"",X91,X92),X92)*$X$224+IF(Y91&gt;=0,IF(Y91&lt;&gt;"",Y91,Y92),Y92)*$Y$224+IF(Z91&gt;=0,IF(Z91&lt;&gt;"",Z91,Z92),Z92)*$Z$224+IF(AA91&gt;=0,IF(AA91&lt;&gt;"",AA91,AA92),AA92)*$AA$224+IF(AB91&gt;=0,IF(AB91&lt;&gt;"",AB91,AB92),AB92)*$AB$224+IF(AC91&gt;=0,IF(AC91&lt;&gt;"",AC91,AC92),AC92)*$AC$224+IF(AD91&gt;=0,IF(AD91&lt;&gt;"",AD91,AD92),AD92)*$AD$224+IF(AE91&gt;=0,IF(AE91&lt;&gt;"",AE91,AE92),AE92)*$AE$224+IF(AF91&gt;=0,IF(AF91&lt;&gt;"",AF91,AF92),AF92)*$AF$224+IF(AG91&gt;=0,IF(AG91&lt;&gt;"",AG91,AG92),AG92)*$AG$224)," ")</f>
        <v xml:space="preserve"> </v>
      </c>
      <c r="AO91" s="845">
        <f>IF(F167,1,0)</f>
        <v>0</v>
      </c>
      <c r="AP91" s="845">
        <f>IF(AO91=1,IF(W167&gt;0,W167,W168),W168)</f>
        <v>0</v>
      </c>
      <c r="AQ91" s="845">
        <f>IF(AO91=1,IF(AI167&gt;0,AI167,AI168),AI168)</f>
        <v>0</v>
      </c>
      <c r="AR91" s="850"/>
    </row>
    <row r="92" spans="1:56" ht="12" customHeight="1">
      <c r="A92" s="1609"/>
      <c r="B92" s="1615"/>
      <c r="C92" s="1633"/>
      <c r="D92" s="1628"/>
      <c r="E92" s="1629"/>
      <c r="F92" s="1641"/>
      <c r="G92" s="1639"/>
      <c r="H92" s="1640"/>
      <c r="I92" s="1613"/>
      <c r="J92" s="1616"/>
      <c r="K92" s="1614"/>
      <c r="L92" s="607"/>
      <c r="M92" s="607"/>
      <c r="N92" s="607"/>
      <c r="O92" s="607"/>
      <c r="P92" s="607"/>
      <c r="Q92" s="607"/>
      <c r="R92" s="607"/>
      <c r="S92" s="607"/>
      <c r="T92" s="607"/>
      <c r="U92" s="607"/>
      <c r="V92" s="611" t="str">
        <f>IF(SUM(L92:U92)=0,"0",SUM(L92:U92))</f>
        <v>0</v>
      </c>
      <c r="W92" s="612">
        <f t="shared" ref="W92" si="189">IF((L92*$L$224+M92*$M$224+N92*$N$224+O92*$O$224+P92*$P$224+Q92*$Q$224+R92*$R$224+S92*$S$224+T92*$T$224+U92*$U$224)&lt;&gt;0,(L92*$L$224+M92*$M$224+N92*$N$224+O92*$O$224+P92*$P$224+Q92*$Q$224+R92*$R$224+S92*$S$224+T92*$T$224+U92*$U$224),0)</f>
        <v>0</v>
      </c>
      <c r="X92" s="610"/>
      <c r="Y92" s="607"/>
      <c r="Z92" s="607"/>
      <c r="AA92" s="607"/>
      <c r="AB92" s="607"/>
      <c r="AC92" s="607"/>
      <c r="AD92" s="607"/>
      <c r="AE92" s="607"/>
      <c r="AF92" s="607"/>
      <c r="AG92" s="607"/>
      <c r="AH92" s="611" t="str">
        <f t="shared" ref="AH92" si="190">IF(SUM(X92:AG92)=0,"0",SUM(X92:AG92))</f>
        <v>0</v>
      </c>
      <c r="AI92" s="612">
        <f t="shared" ref="AI92" si="191">IF((X92*$X$224+Y92*$Y$224+Z92*$Z$224+AA92*$AA$224+AB92*$AB$224+AC92*$AC$224+AD92*$AD$224+AE92*$AE$224+AF92*$AF$224+AG92*$AG$224)&lt;&gt;0,X92*$X$224+Y92*$Y$224+Z92*$Z$224+AA92*$AA$224+AB92*$AB$224+AC92*$AC$224+AD92*$AD$224+AE92*$AE$224+AF92*$AF$224+AG92*$AG$224,0)</f>
        <v>0</v>
      </c>
      <c r="AJ92" s="903">
        <f>SUMIF($L$12:$U$12,TRUE,L92:U92)</f>
        <v>0</v>
      </c>
      <c r="AK92" s="903">
        <f>SUMIF($X$12:$AG$12,TRUE,X92:AG92)</f>
        <v>0</v>
      </c>
      <c r="AL92" s="845">
        <f>IF(F91,W91,W92)</f>
        <v>0</v>
      </c>
      <c r="AM92" s="845">
        <f>IF(F91,AI91,AI92)</f>
        <v>0</v>
      </c>
      <c r="AO92" s="845">
        <f>IF(F169,1,0)</f>
        <v>0</v>
      </c>
      <c r="AP92" s="845">
        <f>IF(AO92=1,IF(W169&gt;0,W169,W170),W170)</f>
        <v>0</v>
      </c>
      <c r="AQ92" s="845">
        <f>IF(AO92=1,IF(AI169&gt;0,AI169,AI170),AI170)</f>
        <v>0</v>
      </c>
      <c r="AR92" s="849">
        <f>V92-IF(AO53=0,W92,W91)</f>
        <v>0</v>
      </c>
      <c r="AS92" s="849">
        <f>AH92-IF(AO53=0,AI92,AI91)</f>
        <v>0</v>
      </c>
      <c r="AT92" s="845">
        <f>IF(ISERROR(AR92+AS92),0,AR92+AS92)</f>
        <v>0</v>
      </c>
    </row>
    <row r="93" spans="1:56">
      <c r="A93" s="1610" t="str">
        <f>IF(TRIM(入力1!A96)&lt;&gt;"",入力1!A96,"")</f>
        <v/>
      </c>
      <c r="B93" s="1617">
        <f>IF(TRIM(入力1!B96)&lt;&gt;"",入力1!B96,"")</f>
        <v>4</v>
      </c>
      <c r="C93" s="1634">
        <f>入力1!C96</f>
        <v>0</v>
      </c>
      <c r="D93" s="1626" t="str">
        <f>IF(TRIM(入力1!D96)&lt;&gt;"",入力1!D96,"")</f>
        <v/>
      </c>
      <c r="E93" s="1627"/>
      <c r="F93" s="1638" t="b">
        <v>0</v>
      </c>
      <c r="G93" s="1639"/>
      <c r="H93" s="1640"/>
      <c r="I93" s="1613" t="str">
        <f>IF(TRIM(入力1!A96)&lt;&gt;"",入力1!A96,"")</f>
        <v/>
      </c>
      <c r="J93" s="1616">
        <f>IF(TRIM(入力1!B96)&lt;&gt;"",入力1!B96,"")</f>
        <v>4</v>
      </c>
      <c r="K93" s="1634">
        <f>C93</f>
        <v>0</v>
      </c>
      <c r="L93" s="627"/>
      <c r="M93" s="627"/>
      <c r="N93" s="627"/>
      <c r="O93" s="627"/>
      <c r="P93" s="627"/>
      <c r="Q93" s="627"/>
      <c r="R93" s="627"/>
      <c r="S93" s="627"/>
      <c r="T93" s="627"/>
      <c r="U93" s="627"/>
      <c r="V93" s="628" t="str">
        <f>IF(AO54=1,(IF(L93&gt;=0,IF(L93&lt;&gt;"",L93,L94),L94)+IF(M93&gt;=0,IF(M93&lt;&gt;"",M93,M94),M94)+IF(N93&gt;=0,IF(N93&lt;&gt;"",N93,N94),N94)+IF(O93&gt;=0,IF(O93&lt;&gt;"",O93,O94),O94)+IF(P93&gt;=0,IF(P93&lt;&gt;"",P93,P94),P94)+IF(Q93&gt;=0,IF(Q93&lt;&gt;"",Q93,Q94),Q94)+IF(R93&gt;=0,IF(R93&lt;&gt;"",R93,R94),R94)+IF(S93&gt;=0,IF(S93&lt;&gt;"",S93,S94),S94)+IF(T93&gt;=0,IF(T93&lt;&gt;"",T93,T94),T94)+IF(U93&gt;=0,IF(U93&lt;&gt;"",U93,U94),U94)),"")</f>
        <v/>
      </c>
      <c r="W93" s="629" t="str">
        <f t="shared" ref="W93" si="192">IF(F93,(IF(L93&gt;=0,IF(L93&lt;&gt;"",L93,L94),L94)*$L$224+IF(M93&gt;=0,IF(M93&lt;&gt;"",M93,M94),M94)*$M$224+IF(N93&gt;=0,IF(N93&lt;&gt;"",N93,N94),N94)*$N$224+IF(O93&gt;=0,IF(O93&lt;&gt;"",O93,O94),O94)*$O$224+IF(P93&gt;=0,IF(P93&lt;&gt;"",P93,P94),P94)*$P$224+IF(Q93&gt;=0,IF(Q93&lt;&gt;"",Q93,Q94),Q94)*$Q$224+IF(R93&gt;=0,IF(R93&lt;&gt;"",R93,R94),R94)*$R$224+IF(S93&gt;=0,IF(S93&lt;&gt;"",S93,S94),S94)*$S$224+IF(T93&gt;=0,IF(T93&lt;&gt;"",T93,T94),T94)*$T$224+IF(U93&gt;=0,IF(U93&lt;&gt;"",U93,U94),U94)*$U$224)," ")</f>
        <v xml:space="preserve"> </v>
      </c>
      <c r="X93" s="630"/>
      <c r="Y93" s="627"/>
      <c r="Z93" s="627"/>
      <c r="AA93" s="627"/>
      <c r="AB93" s="627"/>
      <c r="AC93" s="627"/>
      <c r="AD93" s="627"/>
      <c r="AE93" s="627"/>
      <c r="AF93" s="627"/>
      <c r="AG93" s="627"/>
      <c r="AH93" s="628" t="str">
        <f>IF(AO54=1,(IF(X93&gt;=0,IF(X93&lt;&gt;"",X93,X94),X94)+IF(Y93&gt;=0,IF(Y93&lt;&gt;"",Y93,Y94),Y94)+IF(Z93&gt;=0,IF(Z93&lt;&gt;"",Z93,Z94),Z94)+IF(AA93&gt;=0,IF(AA93&lt;&gt;"",AA93,AA94),AA94)+IF(AB93&gt;=0,IF(AB93&lt;&gt;"",AB93,AB94),AB94)+IF(AC93&gt;=0,IF(AC93&lt;&gt;"",AC93,AC94),AC94)+IF(AD93&gt;=0,IF(AD93&lt;&gt;"",AD93,AD94),AD94)+IF(AE93&gt;=0,IF(AE93&lt;&gt;"",AE93,AE94),AE94)+IF(AF93&gt;=0,IF(AF93&lt;&gt;"",AF93,AF94),AF94)+IF(AG93&gt;=0,IF(AG93&lt;&gt;"",AG93,AG94),AG94)),"")</f>
        <v/>
      </c>
      <c r="AI93" s="629" t="str">
        <f t="shared" ref="AI93" si="193">IF(F93,(IF(X93&gt;=0,IF(X93&lt;&gt;"",X93,X94),X94)*$X$224+IF(Y93&gt;=0,IF(Y93&lt;&gt;"",Y93,Y94),Y94)*$Y$224+IF(Z93&gt;=0,IF(Z93&lt;&gt;"",Z93,Z94),Z94)*$Z$224+IF(AA93&gt;=0,IF(AA93&lt;&gt;"",AA93,AA94),AA94)*$AA$224+IF(AB93&gt;=0,IF(AB93&lt;&gt;"",AB93,AB94),AB94)*$AB$224+IF(AC93&gt;=0,IF(AC93&lt;&gt;"",AC93,AC94),AC94)*$AC$224+IF(AD93&gt;=0,IF(AD93&lt;&gt;"",AD93,AD94),AD94)*$AD$224+IF(AE93&gt;=0,IF(AE93&lt;&gt;"",AE93,AE94),AE94)*$AE$224+IF(AF93&gt;=0,IF(AF93&lt;&gt;"",AF93,AF94),AF94)*$AF$224+IF(AG93&gt;=0,IF(AG93&lt;&gt;"",AG93,AG94),AG94)*$AG$224)," ")</f>
        <v xml:space="preserve"> </v>
      </c>
      <c r="AO93" s="845">
        <f>IF(F171,1,0)</f>
        <v>0</v>
      </c>
      <c r="AP93" s="845">
        <f>IF(AO93=1,IF(W171&gt;0,W171,W172),W172)</f>
        <v>0</v>
      </c>
      <c r="AQ93" s="845">
        <f>IF(AO93=1,IF(AI171&gt;0,AI171,AI172),AI172)</f>
        <v>0</v>
      </c>
      <c r="AR93" s="850"/>
    </row>
    <row r="94" spans="1:56" ht="12.75" thickBot="1">
      <c r="A94" s="1656"/>
      <c r="B94" s="1657"/>
      <c r="C94" s="1658"/>
      <c r="D94" s="1659"/>
      <c r="E94" s="1660"/>
      <c r="F94" s="1661"/>
      <c r="G94" s="1662"/>
      <c r="H94" s="1663"/>
      <c r="I94" s="1664"/>
      <c r="J94" s="1665"/>
      <c r="K94" s="1658"/>
      <c r="L94" s="615"/>
      <c r="M94" s="615"/>
      <c r="N94" s="615"/>
      <c r="O94" s="615"/>
      <c r="P94" s="615"/>
      <c r="Q94" s="615"/>
      <c r="R94" s="615"/>
      <c r="S94" s="615"/>
      <c r="T94" s="615"/>
      <c r="U94" s="615"/>
      <c r="V94" s="608" t="str">
        <f>IF(SUM(L94:U94)=0,"0",SUM(L94:U94))</f>
        <v>0</v>
      </c>
      <c r="W94" s="609">
        <f t="shared" ref="W94" si="194">IF((L94*$L$224+M94*$M$224+N94*$N$224+O94*$O$224+P94*$P$224+Q94*$Q$224+R94*$R$224+S94*$S$224+T94*$T$224+U94*$U$224)&lt;&gt;0,(L94*$L$224+M94*$M$224+N94*$N$224+O94*$O$224+P94*$P$224+Q94*$Q$224+R94*$R$224+S94*$S$224+T94*$T$224+U94*$U$224),0)</f>
        <v>0</v>
      </c>
      <c r="X94" s="616"/>
      <c r="Y94" s="615"/>
      <c r="Z94" s="615"/>
      <c r="AA94" s="615"/>
      <c r="AB94" s="615"/>
      <c r="AC94" s="615"/>
      <c r="AD94" s="615"/>
      <c r="AE94" s="615"/>
      <c r="AF94" s="615"/>
      <c r="AG94" s="615"/>
      <c r="AH94" s="608" t="str">
        <f t="shared" ref="AH94" si="195">IF(SUM(X94:AG94)=0,"0",SUM(X94:AG94))</f>
        <v>0</v>
      </c>
      <c r="AI94" s="609">
        <f t="shared" ref="AI94" si="196">IF((X94*$X$224+Y94*$Y$224+Z94*$Z$224+AA94*$AA$224+AB94*$AB$224+AC94*$AC$224+AD94*$AD$224+AE94*$AE$224+AF94*$AF$224+AG94*$AG$224)&lt;&gt;0,X94*$X$224+Y94*$Y$224+Z94*$Z$224+AA94*$AA$224+AB94*$AB$224+AC94*$AC$224+AD94*$AD$224+AE94*$AE$224+AF94*$AF$224+AG94*$AG$224,0)</f>
        <v>0</v>
      </c>
      <c r="AJ94" s="903">
        <f>SUMIF($L$12:$U$12,TRUE,L94:U94)</f>
        <v>0</v>
      </c>
      <c r="AK94" s="903">
        <f>SUMIF($X$12:$AG$12,TRUE,X94:AG94)</f>
        <v>0</v>
      </c>
      <c r="AL94" s="845">
        <f>IF(F93,W93,W94)</f>
        <v>0</v>
      </c>
      <c r="AM94" s="845">
        <f>IF(F93,AI93,AI94)</f>
        <v>0</v>
      </c>
      <c r="AO94" s="845">
        <f>IF(F173,1,0)</f>
        <v>0</v>
      </c>
      <c r="AP94" s="845">
        <f>IF(AO94=1,IF(W173&gt;0,W173,W174),W174)</f>
        <v>0</v>
      </c>
      <c r="AQ94" s="845">
        <f>IF(AO94=1,IF(AI173&gt;0,AI173,AI174),AI174)</f>
        <v>0</v>
      </c>
      <c r="AR94" s="849">
        <f>V94-IF(AO54=0,W94,W93)</f>
        <v>0</v>
      </c>
      <c r="AS94" s="849">
        <f>AH94-IF(AO54=0,AI94,AI93)</f>
        <v>0</v>
      </c>
      <c r="AT94" s="845">
        <f>IF(ISERROR(AR94+AS94),0,AR94+AS94)</f>
        <v>0</v>
      </c>
    </row>
    <row r="95" spans="1:56">
      <c r="A95" s="1644" t="str">
        <f>IF(TRIM(入力1!A98)&lt;&gt;"",入力1!A98,"")</f>
        <v/>
      </c>
      <c r="B95" s="1655">
        <f>IF(TRIM(入力1!B98)&lt;&gt;"",入力1!B98,"")</f>
        <v>4</v>
      </c>
      <c r="C95" s="1645">
        <f>入力1!C98</f>
        <v>1</v>
      </c>
      <c r="D95" s="1646" t="str">
        <f>IF(TRIM(入力1!D98)&lt;&gt;"",入力1!D98,"")</f>
        <v/>
      </c>
      <c r="E95" s="1647"/>
      <c r="F95" s="1666" t="b">
        <v>0</v>
      </c>
      <c r="G95" s="1667"/>
      <c r="H95" s="1668"/>
      <c r="I95" s="1609" t="str">
        <f>IF(TRIM(入力1!A98)&lt;&gt;"",入力1!A98,"")</f>
        <v/>
      </c>
      <c r="J95" s="1615">
        <f>IF(TRIM(入力1!B98)&lt;&gt;"",入力1!B98,"")</f>
        <v>4</v>
      </c>
      <c r="K95" s="1612">
        <f>C95</f>
        <v>1</v>
      </c>
      <c r="L95" s="624"/>
      <c r="M95" s="624"/>
      <c r="N95" s="624"/>
      <c r="O95" s="624"/>
      <c r="P95" s="624"/>
      <c r="Q95" s="624"/>
      <c r="R95" s="624"/>
      <c r="S95" s="624"/>
      <c r="T95" s="624"/>
      <c r="U95" s="624"/>
      <c r="V95" s="625" t="str">
        <f>IF(AO55=1,(IF(L95&gt;=0,IF(L95&lt;&gt;"",L95,L96),L96)+IF(M95&gt;=0,IF(M95&lt;&gt;"",M95,M96),M96)+IF(N95&gt;=0,IF(N95&lt;&gt;"",N95,N96),N96)+IF(O95&gt;=0,IF(O95&lt;&gt;"",O95,O96),O96)+IF(P95&gt;=0,IF(P95&lt;&gt;"",P95,P96),P96)+IF(Q95&gt;=0,IF(Q95&lt;&gt;"",Q95,Q96),Q96)+IF(R95&gt;=0,IF(R95&lt;&gt;"",R95,R96),R96)+IF(S95&gt;=0,IF(S95&lt;&gt;"",S95,S96),S96)+IF(T95&gt;=0,IF(T95&lt;&gt;"",T95,T96),T96)+IF(U95&gt;=0,IF(U95&lt;&gt;"",U95,U96),U96)),"")</f>
        <v/>
      </c>
      <c r="W95" s="623" t="str">
        <f t="shared" ref="W95" si="197">IF(F95,(IF(L95&gt;=0,IF(L95&lt;&gt;"",L95,L96),L96)*$L$224+IF(M95&gt;=0,IF(M95&lt;&gt;"",M95,M96),M96)*$M$224+IF(N95&gt;=0,IF(N95&lt;&gt;"",N95,N96),N96)*$N$224+IF(O95&gt;=0,IF(O95&lt;&gt;"",O95,O96),O96)*$O$224+IF(P95&gt;=0,IF(P95&lt;&gt;"",P95,P96),P96)*$P$224+IF(Q95&gt;=0,IF(Q95&lt;&gt;"",Q95,Q96),Q96)*$Q$224+IF(R95&gt;=0,IF(R95&lt;&gt;"",R95,R96),R96)*$R$224+IF(S95&gt;=0,IF(S95&lt;&gt;"",S95,S96),S96)*$S$224+IF(T95&gt;=0,IF(T95&lt;&gt;"",T95,T96),T96)*$T$224+IF(U95&gt;=0,IF(U95&lt;&gt;"",U95,U96),U96)*$U$224)," ")</f>
        <v xml:space="preserve"> </v>
      </c>
      <c r="X95" s="626"/>
      <c r="Y95" s="624"/>
      <c r="Z95" s="624"/>
      <c r="AA95" s="624"/>
      <c r="AB95" s="624"/>
      <c r="AC95" s="624"/>
      <c r="AD95" s="624"/>
      <c r="AE95" s="624"/>
      <c r="AF95" s="624"/>
      <c r="AG95" s="624"/>
      <c r="AH95" s="625" t="str">
        <f>IF(AO55=1,(IF(X95&gt;=0,IF(X95&lt;&gt;"",X95,X96),X96)+IF(Y95&gt;=0,IF(Y95&lt;&gt;"",Y95,Y96),Y96)+IF(Z95&gt;=0,IF(Z95&lt;&gt;"",Z95,Z96),Z96)+IF(AA95&gt;=0,IF(AA95&lt;&gt;"",AA95,AA96),AA96)+IF(AB95&gt;=0,IF(AB95&lt;&gt;"",AB95,AB96),AB96)+IF(AC95&gt;=0,IF(AC95&lt;&gt;"",AC95,AC96),AC96)+IF(AD95&gt;=0,IF(AD95&lt;&gt;"",AD95,AD96),AD96)+IF(AE95&gt;=0,IF(AE95&lt;&gt;"",AE95,AE96),AE96)+IF(AF95&gt;=0,IF(AF95&lt;&gt;"",AF95,AF96),AF96)+IF(AG95&gt;=0,IF(AG95&lt;&gt;"",AG95,AG96),AG96)),"")</f>
        <v/>
      </c>
      <c r="AI95" s="623" t="str">
        <f t="shared" ref="AI95" si="198">IF(F95,(IF(X95&gt;=0,IF(X95&lt;&gt;"",X95,X96),X96)*$X$224+IF(Y95&gt;=0,IF(Y95&lt;&gt;"",Y95,Y96),Y96)*$Y$224+IF(Z95&gt;=0,IF(Z95&lt;&gt;"",Z95,Z96),Z96)*$Z$224+IF(AA95&gt;=0,IF(AA95&lt;&gt;"",AA95,AA96),AA96)*$AA$224+IF(AB95&gt;=0,IF(AB95&lt;&gt;"",AB95,AB96),AB96)*$AB$224+IF(AC95&gt;=0,IF(AC95&lt;&gt;"",AC95,AC96),AC96)*$AC$224+IF(AD95&gt;=0,IF(AD95&lt;&gt;"",AD95,AD96),AD96)*$AD$224+IF(AE95&gt;=0,IF(AE95&lt;&gt;"",AE95,AE96),AE96)*$AE$224+IF(AF95&gt;=0,IF(AF95&lt;&gt;"",AF95,AF96),AF96)*$AF$224+IF(AG95&gt;=0,IF(AG95&lt;&gt;"",AG95,AG96),AG96)*$AG$224)," ")</f>
        <v xml:space="preserve"> </v>
      </c>
      <c r="AO95" s="845">
        <f>IF(F175,1,0)</f>
        <v>0</v>
      </c>
      <c r="AP95" s="845">
        <f>IF(AO95=1,IF(W175&gt;0,W175,W176),W176)</f>
        <v>0</v>
      </c>
      <c r="AQ95" s="845">
        <f>IF(AO95=1,IF(AI175&gt;0,AI175,AI176),AI176)</f>
        <v>0</v>
      </c>
      <c r="AZ95" s="845"/>
      <c r="BA95" s="845"/>
      <c r="BB95" s="845"/>
      <c r="BC95" s="845"/>
      <c r="BD95" s="845"/>
    </row>
    <row r="96" spans="1:56">
      <c r="A96" s="1609"/>
      <c r="B96" s="1615"/>
      <c r="C96" s="1633"/>
      <c r="D96" s="1628"/>
      <c r="E96" s="1629"/>
      <c r="F96" s="1669"/>
      <c r="G96" s="1670"/>
      <c r="H96" s="1671"/>
      <c r="I96" s="1613"/>
      <c r="J96" s="1616"/>
      <c r="K96" s="1614"/>
      <c r="L96" s="607"/>
      <c r="M96" s="607"/>
      <c r="N96" s="607"/>
      <c r="O96" s="607"/>
      <c r="P96" s="607"/>
      <c r="Q96" s="607"/>
      <c r="R96" s="607"/>
      <c r="S96" s="607"/>
      <c r="T96" s="607"/>
      <c r="U96" s="607"/>
      <c r="V96" s="611" t="str">
        <f>IF(SUM(L96:U96)=0,"0",SUM(L96:U96))</f>
        <v>0</v>
      </c>
      <c r="W96" s="612">
        <f t="shared" ref="W96" si="199">IF((L96*$L$224+M96*$M$224+N96*$N$224+O96*$O$224+P96*$P$224+Q96*$Q$224+R96*$R$224+S96*$S$224+T96*$T$224+U96*$U$224)&lt;&gt;0,(L96*$L$224+M96*$M$224+N96*$N$224+O96*$O$224+P96*$P$224+Q96*$Q$224+R96*$R$224+S96*$S$224+T96*$T$224+U96*$U$224),0)</f>
        <v>0</v>
      </c>
      <c r="X96" s="610"/>
      <c r="Y96" s="607"/>
      <c r="Z96" s="607"/>
      <c r="AA96" s="607"/>
      <c r="AB96" s="607"/>
      <c r="AC96" s="607"/>
      <c r="AD96" s="607"/>
      <c r="AE96" s="607"/>
      <c r="AF96" s="607"/>
      <c r="AG96" s="607"/>
      <c r="AH96" s="611" t="str">
        <f t="shared" ref="AH96" si="200">IF(SUM(X96:AG96)=0,"0",SUM(X96:AG96))</f>
        <v>0</v>
      </c>
      <c r="AI96" s="612">
        <f t="shared" ref="AI96" si="201">IF((X96*$X$224+Y96*$Y$224+Z96*$Z$224+AA96*$AA$224+AB96*$AB$224+AC96*$AC$224+AD96*$AD$224+AE96*$AE$224+AF96*$AF$224+AG96*$AG$224)&lt;&gt;0,X96*$X$224+Y96*$Y$224+Z96*$Z$224+AA96*$AA$224+AB96*$AB$224+AC96*$AC$224+AD96*$AD$224+AE96*$AE$224+AF96*$AF$224+AG96*$AG$224,0)</f>
        <v>0</v>
      </c>
      <c r="AJ96" s="903">
        <f>SUMIF($L$12:$U$12,TRUE,L96:U96)</f>
        <v>0</v>
      </c>
      <c r="AK96" s="903">
        <f>SUMIF($X$12:$AG$12,TRUE,X96:AG96)</f>
        <v>0</v>
      </c>
      <c r="AL96" s="845">
        <f>IF(F95,W95,W96)</f>
        <v>0</v>
      </c>
      <c r="AM96" s="845">
        <f>IF(F95,AI95,AI96)</f>
        <v>0</v>
      </c>
      <c r="AO96" s="845">
        <f>IF(F177,1,0)</f>
        <v>0</v>
      </c>
      <c r="AP96" s="845">
        <f>IF(AO96=1,IF(W177&gt;0,W177,W178),W178)</f>
        <v>0</v>
      </c>
      <c r="AQ96" s="845">
        <f>IF(AO96=1,IF(AI177&gt;0,AI177,AI178),AI178)</f>
        <v>0</v>
      </c>
      <c r="AR96" s="849">
        <f>V96-IF(AO55=0,W96,W95)</f>
        <v>0</v>
      </c>
      <c r="AS96" s="849">
        <f>AH96-IF(AO55=0,AI96,AI95)</f>
        <v>0</v>
      </c>
      <c r="AT96" s="845">
        <f>IF(ISERROR(AR96+AS96),0,AR96+AS96)</f>
        <v>0</v>
      </c>
    </row>
    <row r="97" spans="1:56" ht="12" customHeight="1">
      <c r="A97" s="1610" t="str">
        <f>IF(TRIM(入力1!A100)&lt;&gt;"",入力1!A100,"")</f>
        <v/>
      </c>
      <c r="B97" s="1617">
        <f>IF(TRIM(入力1!B100)&lt;&gt;"",入力1!B100,"")</f>
        <v>4</v>
      </c>
      <c r="C97" s="1634">
        <f>入力1!C100</f>
        <v>2</v>
      </c>
      <c r="D97" s="1626" t="str">
        <f>IF(TRIM(入力1!D100)&lt;&gt;"",入力1!D100,"")</f>
        <v/>
      </c>
      <c r="E97" s="1627"/>
      <c r="F97" s="1672" t="b">
        <v>0</v>
      </c>
      <c r="G97" s="1673"/>
      <c r="H97" s="1674"/>
      <c r="I97" s="1609" t="str">
        <f>IF(TRIM(入力1!A100)&lt;&gt;"",入力1!A100,"")</f>
        <v/>
      </c>
      <c r="J97" s="1615">
        <f>IF(TRIM(入力1!B100)&lt;&gt;"",入力1!B100,"")</f>
        <v>4</v>
      </c>
      <c r="K97" s="1611">
        <f>C97</f>
        <v>2</v>
      </c>
      <c r="L97" s="627"/>
      <c r="M97" s="627"/>
      <c r="N97" s="627"/>
      <c r="O97" s="627"/>
      <c r="P97" s="627"/>
      <c r="Q97" s="627"/>
      <c r="R97" s="627"/>
      <c r="S97" s="627"/>
      <c r="T97" s="627"/>
      <c r="U97" s="627"/>
      <c r="V97" s="628" t="str">
        <f>IF(AO56=1,(IF(L97&gt;=0,IF(L97&lt;&gt;"",L97,L98),L98)+IF(M97&gt;=0,IF(M97&lt;&gt;"",M97,M98),M98)+IF(N97&gt;=0,IF(N97&lt;&gt;"",N97,N98),N98)+IF(O97&gt;=0,IF(O97&lt;&gt;"",O97,O98),O98)+IF(P97&gt;=0,IF(P97&lt;&gt;"",P97,P98),P98)+IF(Q97&gt;=0,IF(Q97&lt;&gt;"",Q97,Q98),Q98)+IF(R97&gt;=0,IF(R97&lt;&gt;"",R97,R98),R98)+IF(S97&gt;=0,IF(S97&lt;&gt;"",S97,S98),S98)+IF(T97&gt;=0,IF(T97&lt;&gt;"",T97,T98),T98)+IF(U97&gt;=0,IF(U97&lt;&gt;"",U97,U98),U98)),"")</f>
        <v/>
      </c>
      <c r="W97" s="629" t="str">
        <f t="shared" ref="W97" si="202">IF(F97,(IF(L97&gt;=0,IF(L97&lt;&gt;"",L97,L98),L98)*$L$224+IF(M97&gt;=0,IF(M97&lt;&gt;"",M97,M98),M98)*$M$224+IF(N97&gt;=0,IF(N97&lt;&gt;"",N97,N98),N98)*$N$224+IF(O97&gt;=0,IF(O97&lt;&gt;"",O97,O98),O98)*$O$224+IF(P97&gt;=0,IF(P97&lt;&gt;"",P97,P98),P98)*$P$224+IF(Q97&gt;=0,IF(Q97&lt;&gt;"",Q97,Q98),Q98)*$Q$224+IF(R97&gt;=0,IF(R97&lt;&gt;"",R97,R98),R98)*$R$224+IF(S97&gt;=0,IF(S97&lt;&gt;"",S97,S98),S98)*$S$224+IF(T97&gt;=0,IF(T97&lt;&gt;"",T97,T98),T98)*$T$224+IF(U97&gt;=0,IF(U97&lt;&gt;"",U97,U98),U98)*$U$224)," ")</f>
        <v xml:space="preserve"> </v>
      </c>
      <c r="X97" s="630"/>
      <c r="Y97" s="627"/>
      <c r="Z97" s="627"/>
      <c r="AA97" s="627"/>
      <c r="AB97" s="627"/>
      <c r="AC97" s="627"/>
      <c r="AD97" s="627"/>
      <c r="AE97" s="627"/>
      <c r="AF97" s="627"/>
      <c r="AG97" s="627"/>
      <c r="AH97" s="628" t="str">
        <f>IF(AO56=1,(IF(X97&gt;=0,IF(X97&lt;&gt;"",X97,X98),X98)+IF(Y97&gt;=0,IF(Y97&lt;&gt;"",Y97,Y98),Y98)+IF(Z97&gt;=0,IF(Z97&lt;&gt;"",Z97,Z98),Z98)+IF(AA97&gt;=0,IF(AA97&lt;&gt;"",AA97,AA98),AA98)+IF(AB97&gt;=0,IF(AB97&lt;&gt;"",AB97,AB98),AB98)+IF(AC97&gt;=0,IF(AC97&lt;&gt;"",AC97,AC98),AC98)+IF(AD97&gt;=0,IF(AD97&lt;&gt;"",AD97,AD98),AD98)+IF(AE97&gt;=0,IF(AE97&lt;&gt;"",AE97,AE98),AE98)+IF(AF97&gt;=0,IF(AF97&lt;&gt;"",AF97,AF98),AF98)+IF(AG97&gt;=0,IF(AG97&lt;&gt;"",AG97,AG98),AG98)),"")</f>
        <v/>
      </c>
      <c r="AI97" s="629" t="str">
        <f t="shared" ref="AI97" si="203">IF(F97,(IF(X97&gt;=0,IF(X97&lt;&gt;"",X97,X98),X98)*$X$224+IF(Y97&gt;=0,IF(Y97&lt;&gt;"",Y97,Y98),Y98)*$Y$224+IF(Z97&gt;=0,IF(Z97&lt;&gt;"",Z97,Z98),Z98)*$Z$224+IF(AA97&gt;=0,IF(AA97&lt;&gt;"",AA97,AA98),AA98)*$AA$224+IF(AB97&gt;=0,IF(AB97&lt;&gt;"",AB97,AB98),AB98)*$AB$224+IF(AC97&gt;=0,IF(AC97&lt;&gt;"",AC97,AC98),AC98)*$AC$224+IF(AD97&gt;=0,IF(AD97&lt;&gt;"",AD97,AD98),AD98)*$AD$224+IF(AE97&gt;=0,IF(AE97&lt;&gt;"",AE97,AE98),AE98)*$AE$224+IF(AF97&gt;=0,IF(AF97&lt;&gt;"",AF97,AF98),AF98)*$AF$224+IF(AG97&gt;=0,IF(AG97&lt;&gt;"",AG97,AG98),AG98)*$AG$224)," ")</f>
        <v xml:space="preserve"> </v>
      </c>
      <c r="AO97" s="845">
        <f>IF(F179,1,0)</f>
        <v>0</v>
      </c>
      <c r="AP97" s="845">
        <f>IF(AO97=1,IF(W179&gt;0,W179,W180),W180)</f>
        <v>0</v>
      </c>
      <c r="AQ97" s="845">
        <f>IF(AO97=1,IF(AI179&gt;0,AI179,AI180),AI180)</f>
        <v>0</v>
      </c>
      <c r="AR97" s="850"/>
      <c r="AZ97" s="845"/>
      <c r="BA97" s="845"/>
      <c r="BB97" s="845"/>
      <c r="BC97" s="845"/>
      <c r="BD97" s="845"/>
    </row>
    <row r="98" spans="1:56" ht="12" customHeight="1">
      <c r="A98" s="1609"/>
      <c r="B98" s="1615"/>
      <c r="C98" s="1633"/>
      <c r="D98" s="1628"/>
      <c r="E98" s="1629"/>
      <c r="F98" s="1669"/>
      <c r="G98" s="1670"/>
      <c r="H98" s="1671"/>
      <c r="I98" s="1613"/>
      <c r="J98" s="1616"/>
      <c r="K98" s="1614"/>
      <c r="L98" s="607"/>
      <c r="M98" s="607"/>
      <c r="N98" s="607"/>
      <c r="O98" s="607"/>
      <c r="P98" s="607"/>
      <c r="Q98" s="607"/>
      <c r="R98" s="607"/>
      <c r="S98" s="607"/>
      <c r="T98" s="607"/>
      <c r="U98" s="607"/>
      <c r="V98" s="611" t="str">
        <f>IF(SUM(L98:U98)=0,"0",SUM(L98:U98))</f>
        <v>0</v>
      </c>
      <c r="W98" s="612">
        <f t="shared" ref="W98" si="204">IF((L98*$L$224+M98*$M$224+N98*$N$224+O98*$O$224+P98*$P$224+Q98*$Q$224+R98*$R$224+S98*$S$224+T98*$T$224+U98*$U$224)&lt;&gt;0,(L98*$L$224+M98*$M$224+N98*$N$224+O98*$O$224+P98*$P$224+Q98*$Q$224+R98*$R$224+S98*$S$224+T98*$T$224+U98*$U$224),0)</f>
        <v>0</v>
      </c>
      <c r="X98" s="610"/>
      <c r="Y98" s="607"/>
      <c r="Z98" s="607"/>
      <c r="AA98" s="607"/>
      <c r="AB98" s="607"/>
      <c r="AC98" s="607"/>
      <c r="AD98" s="607"/>
      <c r="AE98" s="607"/>
      <c r="AF98" s="607"/>
      <c r="AG98" s="607"/>
      <c r="AH98" s="611" t="str">
        <f t="shared" ref="AH98" si="205">IF(SUM(X98:AG98)=0,"0",SUM(X98:AG98))</f>
        <v>0</v>
      </c>
      <c r="AI98" s="612">
        <f t="shared" ref="AI98" si="206">IF((X98*$X$224+Y98*$Y$224+Z98*$Z$224+AA98*$AA$224+AB98*$AB$224+AC98*$AC$224+AD98*$AD$224+AE98*$AE$224+AF98*$AF$224+AG98*$AG$224)&lt;&gt;0,X98*$X$224+Y98*$Y$224+Z98*$Z$224+AA98*$AA$224+AB98*$AB$224+AC98*$AC$224+AD98*$AD$224+AE98*$AE$224+AF98*$AF$224+AG98*$AG$224,0)</f>
        <v>0</v>
      </c>
      <c r="AJ98" s="903">
        <f>SUMIF($L$12:$U$12,TRUE,L98:U98)</f>
        <v>0</v>
      </c>
      <c r="AK98" s="903">
        <f>SUMIF($X$12:$AG$12,TRUE,X98:AG98)</f>
        <v>0</v>
      </c>
      <c r="AL98" s="845">
        <f>IF(F97,W97,W98)</f>
        <v>0</v>
      </c>
      <c r="AM98" s="845">
        <f>IF(F97,AI97,AI98)</f>
        <v>0</v>
      </c>
      <c r="AO98" s="845">
        <f>IF(F181,1,0)</f>
        <v>0</v>
      </c>
      <c r="AP98" s="845">
        <f>IF(AO98=1,IF(W181&gt;0,W181,W182),W182)</f>
        <v>0</v>
      </c>
      <c r="AQ98" s="845">
        <f>IF(AO98=1,IF(AI181&gt;0,AI181,AI182),AI182)</f>
        <v>0</v>
      </c>
      <c r="AR98" s="849">
        <f>V98-IF(AO56=0,W98,W97)</f>
        <v>0</v>
      </c>
      <c r="AS98" s="849">
        <f>AH98-IF(AO56=0,AI98,AI97)</f>
        <v>0</v>
      </c>
      <c r="AT98" s="845">
        <f>IF(ISERROR(AR98+AS98),0,AR98+AS98)</f>
        <v>0</v>
      </c>
    </row>
    <row r="99" spans="1:56" ht="12" customHeight="1">
      <c r="A99" s="1610" t="str">
        <f>IF(TRIM(入力1!A102)&lt;&gt;"",入力1!A102,"")</f>
        <v/>
      </c>
      <c r="B99" s="1617">
        <f>IF(TRIM(入力1!B102)&lt;&gt;"",入力1!B102,"")</f>
        <v>4</v>
      </c>
      <c r="C99" s="1634">
        <f>入力1!C102</f>
        <v>3</v>
      </c>
      <c r="D99" s="1626" t="str">
        <f>IF(TRIM(入力1!D102)&lt;&gt;"",入力1!D102,"")</f>
        <v/>
      </c>
      <c r="E99" s="1627"/>
      <c r="F99" s="1672" t="b">
        <v>0</v>
      </c>
      <c r="G99" s="1673"/>
      <c r="H99" s="1674"/>
      <c r="I99" s="1609" t="str">
        <f>IF(TRIM(入力1!A102)&lt;&gt;"",入力1!A102,"")</f>
        <v/>
      </c>
      <c r="J99" s="1615">
        <f>IF(TRIM(入力1!B102)&lt;&gt;"",入力1!B102,"")</f>
        <v>4</v>
      </c>
      <c r="K99" s="1611">
        <f>C99</f>
        <v>3</v>
      </c>
      <c r="L99" s="627"/>
      <c r="M99" s="627"/>
      <c r="N99" s="627"/>
      <c r="O99" s="627"/>
      <c r="P99" s="627"/>
      <c r="Q99" s="627"/>
      <c r="R99" s="627"/>
      <c r="S99" s="627"/>
      <c r="T99" s="627"/>
      <c r="U99" s="627"/>
      <c r="V99" s="628" t="str">
        <f>IF(AO57=1,(IF(L99&gt;=0,IF(L99&lt;&gt;"",L99,L100),L100)+IF(M99&gt;=0,IF(M99&lt;&gt;"",M99,M100),M100)+IF(N99&gt;=0,IF(N99&lt;&gt;"",N99,N100),N100)+IF(O99&gt;=0,IF(O99&lt;&gt;"",O99,O100),O100)+IF(P99&gt;=0,IF(P99&lt;&gt;"",P99,P100),P100)+IF(Q99&gt;=0,IF(Q99&lt;&gt;"",Q99,Q100),Q100)+IF(R99&gt;=0,IF(R99&lt;&gt;"",R99,R100),R100)+IF(S99&gt;=0,IF(S99&lt;&gt;"",S99,S100),S100)+IF(T99&gt;=0,IF(T99&lt;&gt;"",T99,T100),T100)+IF(U99&gt;=0,IF(U99&lt;&gt;"",U99,U100),U100)),"")</f>
        <v/>
      </c>
      <c r="W99" s="629" t="str">
        <f t="shared" ref="W99" si="207">IF(F99,(IF(L99&gt;=0,IF(L99&lt;&gt;"",L99,L100),L100)*$L$224+IF(M99&gt;=0,IF(M99&lt;&gt;"",M99,M100),M100)*$M$224+IF(N99&gt;=0,IF(N99&lt;&gt;"",N99,N100),N100)*$N$224+IF(O99&gt;=0,IF(O99&lt;&gt;"",O99,O100),O100)*$O$224+IF(P99&gt;=0,IF(P99&lt;&gt;"",P99,P100),P100)*$P$224+IF(Q99&gt;=0,IF(Q99&lt;&gt;"",Q99,Q100),Q100)*$Q$224+IF(R99&gt;=0,IF(R99&lt;&gt;"",R99,R100),R100)*$R$224+IF(S99&gt;=0,IF(S99&lt;&gt;"",S99,S100),S100)*$S$224+IF(T99&gt;=0,IF(T99&lt;&gt;"",T99,T100),T100)*$T$224+IF(U99&gt;=0,IF(U99&lt;&gt;"",U99,U100),U100)*$U$224)," ")</f>
        <v xml:space="preserve"> </v>
      </c>
      <c r="X99" s="630"/>
      <c r="Y99" s="627"/>
      <c r="Z99" s="627"/>
      <c r="AA99" s="627"/>
      <c r="AB99" s="627"/>
      <c r="AC99" s="627"/>
      <c r="AD99" s="627"/>
      <c r="AE99" s="627"/>
      <c r="AF99" s="627"/>
      <c r="AG99" s="627"/>
      <c r="AH99" s="628" t="str">
        <f>IF(AO57=1,(IF(X99&gt;=0,IF(X99&lt;&gt;"",X99,X100),X100)+IF(Y99&gt;=0,IF(Y99&lt;&gt;"",Y99,Y100),Y100)+IF(Z99&gt;=0,IF(Z99&lt;&gt;"",Z99,Z100),Z100)+IF(AA99&gt;=0,IF(AA99&lt;&gt;"",AA99,AA100),AA100)+IF(AB99&gt;=0,IF(AB99&lt;&gt;"",AB99,AB100),AB100)+IF(AC99&gt;=0,IF(AC99&lt;&gt;"",AC99,AC100),AC100)+IF(AD99&gt;=0,IF(AD99&lt;&gt;"",AD99,AD100),AD100)+IF(AE99&gt;=0,IF(AE99&lt;&gt;"",AE99,AE100),AE100)+IF(AF99&gt;=0,IF(AF99&lt;&gt;"",AF99,AF100),AF100)+IF(AG99&gt;=0,IF(AG99&lt;&gt;"",AG99,AG100),AG100)),"")</f>
        <v/>
      </c>
      <c r="AI99" s="629" t="str">
        <f t="shared" ref="AI99" si="208">IF(F99,(IF(X99&gt;=0,IF(X99&lt;&gt;"",X99,X100),X100)*$X$224+IF(Y99&gt;=0,IF(Y99&lt;&gt;"",Y99,Y100),Y100)*$Y$224+IF(Z99&gt;=0,IF(Z99&lt;&gt;"",Z99,Z100),Z100)*$Z$224+IF(AA99&gt;=0,IF(AA99&lt;&gt;"",AA99,AA100),AA100)*$AA$224+IF(AB99&gt;=0,IF(AB99&lt;&gt;"",AB99,AB100),AB100)*$AB$224+IF(AC99&gt;=0,IF(AC99&lt;&gt;"",AC99,AC100),AC100)*$AC$224+IF(AD99&gt;=0,IF(AD99&lt;&gt;"",AD99,AD100),AD100)*$AD$224+IF(AE99&gt;=0,IF(AE99&lt;&gt;"",AE99,AE100),AE100)*$AE$224+IF(AF99&gt;=0,IF(AF99&lt;&gt;"",AF99,AF100),AF100)*$AF$224+IF(AG99&gt;=0,IF(AG99&lt;&gt;"",AG99,AG100),AG100)*$AG$224)," ")</f>
        <v xml:space="preserve"> </v>
      </c>
      <c r="AO99" s="845">
        <f>IF(F183,1,0)</f>
        <v>0</v>
      </c>
      <c r="AP99" s="845">
        <f>IF(AO99=1,IF(W183&gt;0,W183,W184),W184)</f>
        <v>0</v>
      </c>
      <c r="AQ99" s="845">
        <f>IF(AO99=1,IF(AI183&gt;0,AI183,AI184),AI184)</f>
        <v>0</v>
      </c>
      <c r="AR99" s="850"/>
    </row>
    <row r="100" spans="1:56" ht="12" customHeight="1">
      <c r="A100" s="1609"/>
      <c r="B100" s="1615"/>
      <c r="C100" s="1633"/>
      <c r="D100" s="1628"/>
      <c r="E100" s="1629"/>
      <c r="F100" s="1669"/>
      <c r="G100" s="1670"/>
      <c r="H100" s="1671"/>
      <c r="I100" s="1613"/>
      <c r="J100" s="1616"/>
      <c r="K100" s="1614"/>
      <c r="L100" s="607"/>
      <c r="M100" s="607"/>
      <c r="N100" s="607"/>
      <c r="O100" s="607"/>
      <c r="P100" s="607"/>
      <c r="Q100" s="607"/>
      <c r="R100" s="607"/>
      <c r="S100" s="607"/>
      <c r="T100" s="607"/>
      <c r="U100" s="607"/>
      <c r="V100" s="611" t="str">
        <f>IF(SUM(L100:U100)=0,"0",SUM(L100:U100))</f>
        <v>0</v>
      </c>
      <c r="W100" s="612">
        <f t="shared" ref="W100" si="209">IF((L100*$L$224+M100*$M$224+N100*$N$224+O100*$O$224+P100*$P$224+Q100*$Q$224+R100*$R$224+S100*$S$224+T100*$T$224+U100*$U$224)&lt;&gt;0,(L100*$L$224+M100*$M$224+N100*$N$224+O100*$O$224+P100*$P$224+Q100*$Q$224+R100*$R$224+S100*$S$224+T100*$T$224+U100*$U$224),0)</f>
        <v>0</v>
      </c>
      <c r="X100" s="610"/>
      <c r="Y100" s="607"/>
      <c r="Z100" s="607"/>
      <c r="AA100" s="607"/>
      <c r="AB100" s="607"/>
      <c r="AC100" s="607"/>
      <c r="AD100" s="607"/>
      <c r="AE100" s="607"/>
      <c r="AF100" s="607"/>
      <c r="AG100" s="607"/>
      <c r="AH100" s="611" t="str">
        <f t="shared" ref="AH100" si="210">IF(SUM(X100:AG100)=0,"0",SUM(X100:AG100))</f>
        <v>0</v>
      </c>
      <c r="AI100" s="612">
        <f t="shared" ref="AI100" si="211">IF((X100*$X$224+Y100*$Y$224+Z100*$Z$224+AA100*$AA$224+AB100*$AB$224+AC100*$AC$224+AD100*$AD$224+AE100*$AE$224+AF100*$AF$224+AG100*$AG$224)&lt;&gt;0,X100*$X$224+Y100*$Y$224+Z100*$Z$224+AA100*$AA$224+AB100*$AB$224+AC100*$AC$224+AD100*$AD$224+AE100*$AE$224+AF100*$AF$224+AG100*$AG$224,0)</f>
        <v>0</v>
      </c>
      <c r="AJ100" s="903">
        <f>SUMIF($L$12:$U$12,TRUE,L100:U100)</f>
        <v>0</v>
      </c>
      <c r="AK100" s="903">
        <f>SUMIF($X$12:$AG$12,TRUE,X100:AG100)</f>
        <v>0</v>
      </c>
      <c r="AL100" s="845">
        <f>IF(F99,W99,W100)</f>
        <v>0</v>
      </c>
      <c r="AM100" s="845">
        <f>IF(F99,AI99,AI100)</f>
        <v>0</v>
      </c>
      <c r="AO100" s="845">
        <f>IF(F185,1,0)</f>
        <v>0</v>
      </c>
      <c r="AP100" s="845">
        <f>IF(AO100=1,IF(W185&gt;0,W185,W186),W186)</f>
        <v>0</v>
      </c>
      <c r="AQ100" s="845">
        <f>IF(AO100=1,IF(AI185&gt;0,AI185,AI186),AI186)</f>
        <v>0</v>
      </c>
      <c r="AR100" s="849">
        <f>V100-IF(AO57=0,W100,W99)</f>
        <v>0</v>
      </c>
      <c r="AS100" s="849">
        <f>AH100-IF(AO57=0,AI100,AI99)</f>
        <v>0</v>
      </c>
      <c r="AT100" s="845">
        <f>IF(ISERROR(AR100+AS100),0,AR100+AS100)</f>
        <v>0</v>
      </c>
    </row>
    <row r="101" spans="1:56" ht="12" customHeight="1">
      <c r="A101" s="1610" t="str">
        <f>IF(TRIM(入力1!A104)&lt;&gt;"",入力1!A104,"")</f>
        <v/>
      </c>
      <c r="B101" s="1617">
        <f>IF(TRIM(入力1!B104)&lt;&gt;"",入力1!B104,"")</f>
        <v>4</v>
      </c>
      <c r="C101" s="1634">
        <f>入力1!C104</f>
        <v>4</v>
      </c>
      <c r="D101" s="1626" t="str">
        <f>IF(TRIM(入力1!D104)&lt;&gt;"",入力1!D104,"")</f>
        <v/>
      </c>
      <c r="E101" s="1627"/>
      <c r="F101" s="1672" t="b">
        <v>0</v>
      </c>
      <c r="G101" s="1673"/>
      <c r="H101" s="1674"/>
      <c r="I101" s="1609" t="str">
        <f>IF(TRIM(入力1!A104)&lt;&gt;"",入力1!A104,"")</f>
        <v/>
      </c>
      <c r="J101" s="1615">
        <f>IF(TRIM(入力1!B104)&lt;&gt;"",入力1!B104,"")</f>
        <v>4</v>
      </c>
      <c r="K101" s="1611">
        <f>C101</f>
        <v>4</v>
      </c>
      <c r="L101" s="627"/>
      <c r="M101" s="627"/>
      <c r="N101" s="627"/>
      <c r="O101" s="627"/>
      <c r="P101" s="627"/>
      <c r="Q101" s="627"/>
      <c r="R101" s="627"/>
      <c r="S101" s="627"/>
      <c r="T101" s="627"/>
      <c r="U101" s="627"/>
      <c r="V101" s="628" t="str">
        <f>IF(AO58=1,(IF(L101&gt;=0,IF(L101&lt;&gt;"",L101,L102),L102)+IF(M101&gt;=0,IF(M101&lt;&gt;"",M101,M102),M102)+IF(N101&gt;=0,IF(N101&lt;&gt;"",N101,N102),N102)+IF(O101&gt;=0,IF(O101&lt;&gt;"",O101,O102),O102)+IF(P101&gt;=0,IF(P101&lt;&gt;"",P101,P102),P102)+IF(Q101&gt;=0,IF(Q101&lt;&gt;"",Q101,Q102),Q102)+IF(R101&gt;=0,IF(R101&lt;&gt;"",R101,R102),R102)+IF(S101&gt;=0,IF(S101&lt;&gt;"",S101,S102),S102)+IF(T101&gt;=0,IF(T101&lt;&gt;"",T101,T102),T102)+IF(U101&gt;=0,IF(U101&lt;&gt;"",U101,U102),U102)),"")</f>
        <v/>
      </c>
      <c r="W101" s="629" t="str">
        <f t="shared" ref="W101" si="212">IF(F101,(IF(L101&gt;=0,IF(L101&lt;&gt;"",L101,L102),L102)*$L$224+IF(M101&gt;=0,IF(M101&lt;&gt;"",M101,M102),M102)*$M$224+IF(N101&gt;=0,IF(N101&lt;&gt;"",N101,N102),N102)*$N$224+IF(O101&gt;=0,IF(O101&lt;&gt;"",O101,O102),O102)*$O$224+IF(P101&gt;=0,IF(P101&lt;&gt;"",P101,P102),P102)*$P$224+IF(Q101&gt;=0,IF(Q101&lt;&gt;"",Q101,Q102),Q102)*$Q$224+IF(R101&gt;=0,IF(R101&lt;&gt;"",R101,R102),R102)*$R$224+IF(S101&gt;=0,IF(S101&lt;&gt;"",S101,S102),S102)*$S$224+IF(T101&gt;=0,IF(T101&lt;&gt;"",T101,T102),T102)*$T$224+IF(U101&gt;=0,IF(U101&lt;&gt;"",U101,U102),U102)*$U$224)," ")</f>
        <v xml:space="preserve"> </v>
      </c>
      <c r="X101" s="630"/>
      <c r="Y101" s="627"/>
      <c r="Z101" s="627"/>
      <c r="AA101" s="627"/>
      <c r="AB101" s="627"/>
      <c r="AC101" s="627"/>
      <c r="AD101" s="627"/>
      <c r="AE101" s="627"/>
      <c r="AF101" s="627"/>
      <c r="AG101" s="627"/>
      <c r="AH101" s="628" t="str">
        <f>IF(AO58=1,(IF(X101&gt;=0,IF(X101&lt;&gt;"",X101,X102),X102)+IF(Y101&gt;=0,IF(Y101&lt;&gt;"",Y101,Y102),Y102)+IF(Z101&gt;=0,IF(Z101&lt;&gt;"",Z101,Z102),Z102)+IF(AA101&gt;=0,IF(AA101&lt;&gt;"",AA101,AA102),AA102)+IF(AB101&gt;=0,IF(AB101&lt;&gt;"",AB101,AB102),AB102)+IF(AC101&gt;=0,IF(AC101&lt;&gt;"",AC101,AC102),AC102)+IF(AD101&gt;=0,IF(AD101&lt;&gt;"",AD101,AD102),AD102)+IF(AE101&gt;=0,IF(AE101&lt;&gt;"",AE101,AE102),AE102)+IF(AF101&gt;=0,IF(AF101&lt;&gt;"",AF101,AF102),AF102)+IF(AG101&gt;=0,IF(AG101&lt;&gt;"",AG101,AG102),AG102)),"")</f>
        <v/>
      </c>
      <c r="AI101" s="629" t="str">
        <f t="shared" ref="AI101" si="213">IF(F101,(IF(X101&gt;=0,IF(X101&lt;&gt;"",X101,X102),X102)*$X$224+IF(Y101&gt;=0,IF(Y101&lt;&gt;"",Y101,Y102),Y102)*$Y$224+IF(Z101&gt;=0,IF(Z101&lt;&gt;"",Z101,Z102),Z102)*$Z$224+IF(AA101&gt;=0,IF(AA101&lt;&gt;"",AA101,AA102),AA102)*$AA$224+IF(AB101&gt;=0,IF(AB101&lt;&gt;"",AB101,AB102),AB102)*$AB$224+IF(AC101&gt;=0,IF(AC101&lt;&gt;"",AC101,AC102),AC102)*$AC$224+IF(AD101&gt;=0,IF(AD101&lt;&gt;"",AD101,AD102),AD102)*$AD$224+IF(AE101&gt;=0,IF(AE101&lt;&gt;"",AE101,AE102),AE102)*$AE$224+IF(AF101&gt;=0,IF(AF101&lt;&gt;"",AF101,AF102),AF102)*$AF$224+IF(AG101&gt;=0,IF(AG101&lt;&gt;"",AG101,AG102),AG102)*$AG$224)," ")</f>
        <v xml:space="preserve"> </v>
      </c>
      <c r="AO101" s="845">
        <f>IF(F187,1,0)</f>
        <v>0</v>
      </c>
      <c r="AP101" s="845">
        <f>IF(AO101=1,IF(W187&gt;0,W187,W188),W188)</f>
        <v>0</v>
      </c>
      <c r="AQ101" s="845">
        <f>IF(AO101=1,IF(AI187&gt;0,AI187,AI188),AI188)</f>
        <v>0</v>
      </c>
      <c r="AR101" s="850"/>
    </row>
    <row r="102" spans="1:56" ht="12" customHeight="1">
      <c r="A102" s="1609"/>
      <c r="B102" s="1615"/>
      <c r="C102" s="1633"/>
      <c r="D102" s="1628"/>
      <c r="E102" s="1629"/>
      <c r="F102" s="1669"/>
      <c r="G102" s="1670"/>
      <c r="H102" s="1671"/>
      <c r="I102" s="1613"/>
      <c r="J102" s="1616"/>
      <c r="K102" s="1614"/>
      <c r="L102" s="607"/>
      <c r="M102" s="607"/>
      <c r="N102" s="607"/>
      <c r="O102" s="607"/>
      <c r="P102" s="607"/>
      <c r="Q102" s="607"/>
      <c r="R102" s="607"/>
      <c r="S102" s="607"/>
      <c r="T102" s="607"/>
      <c r="U102" s="607"/>
      <c r="V102" s="611" t="str">
        <f>IF(SUM(L102:U102)=0,"0",SUM(L102:U102))</f>
        <v>0</v>
      </c>
      <c r="W102" s="612">
        <f t="shared" ref="W102" si="214">IF((L102*$L$224+M102*$M$224+N102*$N$224+O102*$O$224+P102*$P$224+Q102*$Q$224+R102*$R$224+S102*$S$224+T102*$T$224+U102*$U$224)&lt;&gt;0,(L102*$L$224+M102*$M$224+N102*$N$224+O102*$O$224+P102*$P$224+Q102*$Q$224+R102*$R$224+S102*$S$224+T102*$T$224+U102*$U$224),0)</f>
        <v>0</v>
      </c>
      <c r="X102" s="610"/>
      <c r="Y102" s="607"/>
      <c r="Z102" s="607"/>
      <c r="AA102" s="607"/>
      <c r="AB102" s="607"/>
      <c r="AC102" s="607"/>
      <c r="AD102" s="607"/>
      <c r="AE102" s="607"/>
      <c r="AF102" s="607"/>
      <c r="AG102" s="607"/>
      <c r="AH102" s="611" t="str">
        <f t="shared" ref="AH102" si="215">IF(SUM(X102:AG102)=0,"0",SUM(X102:AG102))</f>
        <v>0</v>
      </c>
      <c r="AI102" s="612">
        <f t="shared" ref="AI102" si="216">IF((X102*$X$224+Y102*$Y$224+Z102*$Z$224+AA102*$AA$224+AB102*$AB$224+AC102*$AC$224+AD102*$AD$224+AE102*$AE$224+AF102*$AF$224+AG102*$AG$224)&lt;&gt;0,X102*$X$224+Y102*$Y$224+Z102*$Z$224+AA102*$AA$224+AB102*$AB$224+AC102*$AC$224+AD102*$AD$224+AE102*$AE$224+AF102*$AF$224+AG102*$AG$224,0)</f>
        <v>0</v>
      </c>
      <c r="AJ102" s="903">
        <f>SUMIF($L$12:$U$12,TRUE,L102:U102)</f>
        <v>0</v>
      </c>
      <c r="AK102" s="903">
        <f>SUMIF($X$12:$AG$12,TRUE,X102:AG102)</f>
        <v>0</v>
      </c>
      <c r="AL102" s="845">
        <f>IF(F101,W101,W102)</f>
        <v>0</v>
      </c>
      <c r="AM102" s="845">
        <f>IF(F101,AI101,AI102)</f>
        <v>0</v>
      </c>
      <c r="AO102" s="845">
        <f>IF(F189,1,0)</f>
        <v>0</v>
      </c>
      <c r="AP102" s="845">
        <f>IF(AO102=1,IF(W189&gt;0,W189,W190),W190)</f>
        <v>0</v>
      </c>
      <c r="AQ102" s="845">
        <f>IF(AO102=1,IF(AI189&gt;0,AI189,AI190),AI190)</f>
        <v>0</v>
      </c>
      <c r="AR102" s="849">
        <f>V102-IF(AO58=0,W102,W101)</f>
        <v>0</v>
      </c>
      <c r="AS102" s="849">
        <f>AH102-IF(AO58=0,AI102,AI101)</f>
        <v>0</v>
      </c>
      <c r="AT102" s="845">
        <f>IF(ISERROR(AR102+AS102),0,AR102+AS102)</f>
        <v>0</v>
      </c>
    </row>
    <row r="103" spans="1:56" ht="12" customHeight="1">
      <c r="A103" s="1610" t="str">
        <f>IF(TRIM(入力1!A106)&lt;&gt;"",入力1!A106,"")</f>
        <v/>
      </c>
      <c r="B103" s="1617">
        <f>IF(TRIM(入力1!B106)&lt;&gt;"",入力1!B106,"")</f>
        <v>4</v>
      </c>
      <c r="C103" s="1634">
        <f>入力1!C106</f>
        <v>5</v>
      </c>
      <c r="D103" s="1626" t="str">
        <f>IF(TRIM(入力1!D106)&lt;&gt;"",入力1!D106,"")</f>
        <v/>
      </c>
      <c r="E103" s="1627"/>
      <c r="F103" s="1672" t="b">
        <v>0</v>
      </c>
      <c r="G103" s="1673"/>
      <c r="H103" s="1674"/>
      <c r="I103" s="1609" t="str">
        <f>IF(TRIM(入力1!A106)&lt;&gt;"",入力1!A106,"")</f>
        <v/>
      </c>
      <c r="J103" s="1615">
        <f>IF(TRIM(入力1!B106)&lt;&gt;"",入力1!B106,"")</f>
        <v>4</v>
      </c>
      <c r="K103" s="1611">
        <f>C103</f>
        <v>5</v>
      </c>
      <c r="L103" s="627"/>
      <c r="M103" s="627"/>
      <c r="N103" s="627"/>
      <c r="O103" s="627"/>
      <c r="P103" s="627"/>
      <c r="Q103" s="627"/>
      <c r="R103" s="627"/>
      <c r="S103" s="627"/>
      <c r="T103" s="627"/>
      <c r="U103" s="627"/>
      <c r="V103" s="628" t="str">
        <f>IF(AO59=1,(IF(L103&gt;=0,IF(L103&lt;&gt;"",L103,L104),L104)+IF(M103&gt;=0,IF(M103&lt;&gt;"",M103,M104),M104)+IF(N103&gt;=0,IF(N103&lt;&gt;"",N103,N104),N104)+IF(O103&gt;=0,IF(O103&lt;&gt;"",O103,O104),O104)+IF(P103&gt;=0,IF(P103&lt;&gt;"",P103,P104),P104)+IF(Q103&gt;=0,IF(Q103&lt;&gt;"",Q103,Q104),Q104)+IF(R103&gt;=0,IF(R103&lt;&gt;"",R103,R104),R104)+IF(S103&gt;=0,IF(S103&lt;&gt;"",S103,S104),S104)+IF(T103&gt;=0,IF(T103&lt;&gt;"",T103,T104),T104)+IF(U103&gt;=0,IF(U103&lt;&gt;"",U103,U104),U104)),"")</f>
        <v/>
      </c>
      <c r="W103" s="629" t="str">
        <f t="shared" ref="W103" si="217">IF(F103,(IF(L103&gt;=0,IF(L103&lt;&gt;"",L103,L104),L104)*$L$224+IF(M103&gt;=0,IF(M103&lt;&gt;"",M103,M104),M104)*$M$224+IF(N103&gt;=0,IF(N103&lt;&gt;"",N103,N104),N104)*$N$224+IF(O103&gt;=0,IF(O103&lt;&gt;"",O103,O104),O104)*$O$224+IF(P103&gt;=0,IF(P103&lt;&gt;"",P103,P104),P104)*$P$224+IF(Q103&gt;=0,IF(Q103&lt;&gt;"",Q103,Q104),Q104)*$Q$224+IF(R103&gt;=0,IF(R103&lt;&gt;"",R103,R104),R104)*$R$224+IF(S103&gt;=0,IF(S103&lt;&gt;"",S103,S104),S104)*$S$224+IF(T103&gt;=0,IF(T103&lt;&gt;"",T103,T104),T104)*$T$224+IF(U103&gt;=0,IF(U103&lt;&gt;"",U103,U104),U104)*$U$224)," ")</f>
        <v xml:space="preserve"> </v>
      </c>
      <c r="X103" s="630"/>
      <c r="Y103" s="627"/>
      <c r="Z103" s="627"/>
      <c r="AA103" s="627"/>
      <c r="AB103" s="627"/>
      <c r="AC103" s="627"/>
      <c r="AD103" s="627"/>
      <c r="AE103" s="627"/>
      <c r="AF103" s="627"/>
      <c r="AG103" s="627"/>
      <c r="AH103" s="628" t="str">
        <f>IF(AO59=1,(IF(X103&gt;=0,IF(X103&lt;&gt;"",X103,X104),X104)+IF(Y103&gt;=0,IF(Y103&lt;&gt;"",Y103,Y104),Y104)+IF(Z103&gt;=0,IF(Z103&lt;&gt;"",Z103,Z104),Z104)+IF(AA103&gt;=0,IF(AA103&lt;&gt;"",AA103,AA104),AA104)+IF(AB103&gt;=0,IF(AB103&lt;&gt;"",AB103,AB104),AB104)+IF(AC103&gt;=0,IF(AC103&lt;&gt;"",AC103,AC104),AC104)+IF(AD103&gt;=0,IF(AD103&lt;&gt;"",AD103,AD104),AD104)+IF(AE103&gt;=0,IF(AE103&lt;&gt;"",AE103,AE104),AE104)+IF(AF103&gt;=0,IF(AF103&lt;&gt;"",AF103,AF104),AF104)+IF(AG103&gt;=0,IF(AG103&lt;&gt;"",AG103,AG104),AG104)),"")</f>
        <v/>
      </c>
      <c r="AI103" s="629" t="str">
        <f t="shared" ref="AI103" si="218">IF(F103,(IF(X103&gt;=0,IF(X103&lt;&gt;"",X103,X104),X104)*$X$224+IF(Y103&gt;=0,IF(Y103&lt;&gt;"",Y103,Y104),Y104)*$Y$224+IF(Z103&gt;=0,IF(Z103&lt;&gt;"",Z103,Z104),Z104)*$Z$224+IF(AA103&gt;=0,IF(AA103&lt;&gt;"",AA103,AA104),AA104)*$AA$224+IF(AB103&gt;=0,IF(AB103&lt;&gt;"",AB103,AB104),AB104)*$AB$224+IF(AC103&gt;=0,IF(AC103&lt;&gt;"",AC103,AC104),AC104)*$AC$224+IF(AD103&gt;=0,IF(AD103&lt;&gt;"",AD103,AD104),AD104)*$AD$224+IF(AE103&gt;=0,IF(AE103&lt;&gt;"",AE103,AE104),AE104)*$AE$224+IF(AF103&gt;=0,IF(AF103&lt;&gt;"",AF103,AF104),AF104)*$AF$224+IF(AG103&gt;=0,IF(AG103&lt;&gt;"",AG103,AG104),AG104)*$AG$224)," ")</f>
        <v xml:space="preserve"> </v>
      </c>
      <c r="AO103" s="845">
        <f>IF(F191,1,0)</f>
        <v>0</v>
      </c>
      <c r="AP103" s="845">
        <f>IF(AO103=1,IF(W191&gt;0,W191,W192),W192)</f>
        <v>0</v>
      </c>
      <c r="AQ103" s="845">
        <f>IF(AO103=1,IF(AI191&gt;0,AI191,AI192),AI192)</f>
        <v>0</v>
      </c>
      <c r="AR103" s="850"/>
    </row>
    <row r="104" spans="1:56" ht="12" customHeight="1">
      <c r="A104" s="1609"/>
      <c r="B104" s="1615"/>
      <c r="C104" s="1633"/>
      <c r="D104" s="1628"/>
      <c r="E104" s="1629"/>
      <c r="F104" s="1669"/>
      <c r="G104" s="1670"/>
      <c r="H104" s="1671"/>
      <c r="I104" s="1613"/>
      <c r="J104" s="1616"/>
      <c r="K104" s="1614"/>
      <c r="L104" s="607"/>
      <c r="M104" s="607"/>
      <c r="N104" s="607"/>
      <c r="O104" s="607"/>
      <c r="P104" s="607"/>
      <c r="Q104" s="607"/>
      <c r="R104" s="607"/>
      <c r="S104" s="607"/>
      <c r="T104" s="607"/>
      <c r="U104" s="607"/>
      <c r="V104" s="611" t="str">
        <f>IF(SUM(L104:U104)=0,"0",SUM(L104:U104))</f>
        <v>0</v>
      </c>
      <c r="W104" s="612">
        <f t="shared" ref="W104" si="219">IF((L104*$L$224+M104*$M$224+N104*$N$224+O104*$O$224+P104*$P$224+Q104*$Q$224+R104*$R$224+S104*$S$224+T104*$T$224+U104*$U$224)&lt;&gt;0,(L104*$L$224+M104*$M$224+N104*$N$224+O104*$O$224+P104*$P$224+Q104*$Q$224+R104*$R$224+S104*$S$224+T104*$T$224+U104*$U$224),0)</f>
        <v>0</v>
      </c>
      <c r="X104" s="610"/>
      <c r="Y104" s="607"/>
      <c r="Z104" s="607"/>
      <c r="AA104" s="607"/>
      <c r="AB104" s="607"/>
      <c r="AC104" s="607"/>
      <c r="AD104" s="607"/>
      <c r="AE104" s="607"/>
      <c r="AF104" s="607"/>
      <c r="AG104" s="607"/>
      <c r="AH104" s="611" t="str">
        <f t="shared" ref="AH104" si="220">IF(SUM(X104:AG104)=0,"0",SUM(X104:AG104))</f>
        <v>0</v>
      </c>
      <c r="AI104" s="612">
        <f t="shared" ref="AI104" si="221">IF((X104*$X$224+Y104*$Y$224+Z104*$Z$224+AA104*$AA$224+AB104*$AB$224+AC104*$AC$224+AD104*$AD$224+AE104*$AE$224+AF104*$AF$224+AG104*$AG$224)&lt;&gt;0,X104*$X$224+Y104*$Y$224+Z104*$Z$224+AA104*$AA$224+AB104*$AB$224+AC104*$AC$224+AD104*$AD$224+AE104*$AE$224+AF104*$AF$224+AG104*$AG$224,0)</f>
        <v>0</v>
      </c>
      <c r="AJ104" s="903">
        <f>SUMIF($L$12:$U$12,TRUE,L104:U104)</f>
        <v>0</v>
      </c>
      <c r="AK104" s="903">
        <f>SUMIF($X$12:$AG$12,TRUE,X104:AG104)</f>
        <v>0</v>
      </c>
      <c r="AL104" s="845">
        <f>IF(F103,W103,W104)</f>
        <v>0</v>
      </c>
      <c r="AM104" s="845">
        <f>IF(F103,AI103,AI104)</f>
        <v>0</v>
      </c>
      <c r="AO104" s="845">
        <f>IF(F193,1,0)</f>
        <v>0</v>
      </c>
      <c r="AP104" s="845">
        <f>IF(AO104=1,IF(W193&gt;0,W193,W194),W194)</f>
        <v>0</v>
      </c>
      <c r="AQ104" s="845">
        <f>IF(AO104=1,IF(AI193&gt;0,AI193,AI194),AI194)</f>
        <v>0</v>
      </c>
      <c r="AR104" s="849">
        <f>V104-IF(AO59=0,W104,W103)</f>
        <v>0</v>
      </c>
      <c r="AS104" s="849">
        <f>AH104-IF(AO59=0,AI104,AI103)</f>
        <v>0</v>
      </c>
      <c r="AT104" s="845">
        <f>IF(ISERROR(AR104+AS104),0,AR104+AS104)</f>
        <v>0</v>
      </c>
    </row>
    <row r="105" spans="1:56" ht="12" customHeight="1">
      <c r="A105" s="1610" t="str">
        <f>IF(TRIM(入力1!A108)&lt;&gt;"",入力1!A108,"")</f>
        <v/>
      </c>
      <c r="B105" s="1617">
        <f>IF(TRIM(入力1!B108)&lt;&gt;"",入力1!B108,"")</f>
        <v>4</v>
      </c>
      <c r="C105" s="1634">
        <f>入力1!C108</f>
        <v>6</v>
      </c>
      <c r="D105" s="1626" t="str">
        <f>IF(TRIM(入力1!D108)&lt;&gt;"",入力1!D108,"")</f>
        <v/>
      </c>
      <c r="E105" s="1627"/>
      <c r="F105" s="1672" t="b">
        <v>0</v>
      </c>
      <c r="G105" s="1673"/>
      <c r="H105" s="1674"/>
      <c r="I105" s="1609" t="str">
        <f>IF(TRIM(入力1!A108)&lt;&gt;"",入力1!A108,"")</f>
        <v/>
      </c>
      <c r="J105" s="1615">
        <f>IF(TRIM(入力1!B108)&lt;&gt;"",入力1!B108,"")</f>
        <v>4</v>
      </c>
      <c r="K105" s="1611">
        <f>C105</f>
        <v>6</v>
      </c>
      <c r="L105" s="627"/>
      <c r="M105" s="627"/>
      <c r="N105" s="627"/>
      <c r="O105" s="627"/>
      <c r="P105" s="627"/>
      <c r="Q105" s="627"/>
      <c r="R105" s="627"/>
      <c r="S105" s="627"/>
      <c r="T105" s="627"/>
      <c r="U105" s="627"/>
      <c r="V105" s="628" t="str">
        <f>IF(AO60=1,(IF(L105&gt;=0,IF(L105&lt;&gt;"",L105,L106),L106)+IF(M105&gt;=0,IF(M105&lt;&gt;"",M105,M106),M106)+IF(N105&gt;=0,IF(N105&lt;&gt;"",N105,N106),N106)+IF(O105&gt;=0,IF(O105&lt;&gt;"",O105,O106),O106)+IF(P105&gt;=0,IF(P105&lt;&gt;"",P105,P106),P106)+IF(Q105&gt;=0,IF(Q105&lt;&gt;"",Q105,Q106),Q106)+IF(R105&gt;=0,IF(R105&lt;&gt;"",R105,R106),R106)+IF(S105&gt;=0,IF(S105&lt;&gt;"",S105,S106),S106)+IF(T105&gt;=0,IF(T105&lt;&gt;"",T105,T106),T106)+IF(U105&gt;=0,IF(U105&lt;&gt;"",U105,U106),U106)),"")</f>
        <v/>
      </c>
      <c r="W105" s="629" t="str">
        <f t="shared" ref="W105" si="222">IF(F105,(IF(L105&gt;=0,IF(L105&lt;&gt;"",L105,L106),L106)*$L$224+IF(M105&gt;=0,IF(M105&lt;&gt;"",M105,M106),M106)*$M$224+IF(N105&gt;=0,IF(N105&lt;&gt;"",N105,N106),N106)*$N$224+IF(O105&gt;=0,IF(O105&lt;&gt;"",O105,O106),O106)*$O$224+IF(P105&gt;=0,IF(P105&lt;&gt;"",P105,P106),P106)*$P$224+IF(Q105&gt;=0,IF(Q105&lt;&gt;"",Q105,Q106),Q106)*$Q$224+IF(R105&gt;=0,IF(R105&lt;&gt;"",R105,R106),R106)*$R$224+IF(S105&gt;=0,IF(S105&lt;&gt;"",S105,S106),S106)*$S$224+IF(T105&gt;=0,IF(T105&lt;&gt;"",T105,T106),T106)*$T$224+IF(U105&gt;=0,IF(U105&lt;&gt;"",U105,U106),U106)*$U$224)," ")</f>
        <v xml:space="preserve"> </v>
      </c>
      <c r="X105" s="630"/>
      <c r="Y105" s="627"/>
      <c r="Z105" s="627"/>
      <c r="AA105" s="627"/>
      <c r="AB105" s="627"/>
      <c r="AC105" s="627"/>
      <c r="AD105" s="627"/>
      <c r="AE105" s="627"/>
      <c r="AF105" s="627"/>
      <c r="AG105" s="627"/>
      <c r="AH105" s="628" t="str">
        <f>IF(AO60=1,(IF(X105&gt;=0,IF(X105&lt;&gt;"",X105,X106),X106)+IF(Y105&gt;=0,IF(Y105&lt;&gt;"",Y105,Y106),Y106)+IF(Z105&gt;=0,IF(Z105&lt;&gt;"",Z105,Z106),Z106)+IF(AA105&gt;=0,IF(AA105&lt;&gt;"",AA105,AA106),AA106)+IF(AB105&gt;=0,IF(AB105&lt;&gt;"",AB105,AB106),AB106)+IF(AC105&gt;=0,IF(AC105&lt;&gt;"",AC105,AC106),AC106)+IF(AD105&gt;=0,IF(AD105&lt;&gt;"",AD105,AD106),AD106)+IF(AE105&gt;=0,IF(AE105&lt;&gt;"",AE105,AE106),AE106)+IF(AF105&gt;=0,IF(AF105&lt;&gt;"",AF105,AF106),AF106)+IF(AG105&gt;=0,IF(AG105&lt;&gt;"",AG105,AG106),AG106)),"")</f>
        <v/>
      </c>
      <c r="AI105" s="629" t="str">
        <f t="shared" ref="AI105" si="223">IF(F105,(IF(X105&gt;=0,IF(X105&lt;&gt;"",X105,X106),X106)*$X$224+IF(Y105&gt;=0,IF(Y105&lt;&gt;"",Y105,Y106),Y106)*$Y$224+IF(Z105&gt;=0,IF(Z105&lt;&gt;"",Z105,Z106),Z106)*$Z$224+IF(AA105&gt;=0,IF(AA105&lt;&gt;"",AA105,AA106),AA106)*$AA$224+IF(AB105&gt;=0,IF(AB105&lt;&gt;"",AB105,AB106),AB106)*$AB$224+IF(AC105&gt;=0,IF(AC105&lt;&gt;"",AC105,AC106),AC106)*$AC$224+IF(AD105&gt;=0,IF(AD105&lt;&gt;"",AD105,AD106),AD106)*$AD$224+IF(AE105&gt;=0,IF(AE105&lt;&gt;"",AE105,AE106),AE106)*$AE$224+IF(AF105&gt;=0,IF(AF105&lt;&gt;"",AF105,AF106),AF106)*$AF$224+IF(AG105&gt;=0,IF(AG105&lt;&gt;"",AG105,AG106),AG106)*$AG$224)," ")</f>
        <v xml:space="preserve"> </v>
      </c>
      <c r="AO105" s="845">
        <f>IF(F195,1,0)</f>
        <v>0</v>
      </c>
      <c r="AP105" s="845">
        <f>IF(AO105=1,IF(W195&gt;0,W195,W196),W196)</f>
        <v>0</v>
      </c>
      <c r="AQ105" s="845">
        <f>IF(AO105=1,IF(AI195&gt;0,AI195,AI196),AI196)</f>
        <v>0</v>
      </c>
      <c r="AR105" s="850"/>
    </row>
    <row r="106" spans="1:56" ht="12" customHeight="1">
      <c r="A106" s="1609"/>
      <c r="B106" s="1615"/>
      <c r="C106" s="1633"/>
      <c r="D106" s="1628"/>
      <c r="E106" s="1629"/>
      <c r="F106" s="1669"/>
      <c r="G106" s="1670"/>
      <c r="H106" s="1671"/>
      <c r="I106" s="1613"/>
      <c r="J106" s="1616"/>
      <c r="K106" s="1614"/>
      <c r="L106" s="607"/>
      <c r="M106" s="607"/>
      <c r="N106" s="607"/>
      <c r="O106" s="607"/>
      <c r="P106" s="607"/>
      <c r="Q106" s="607"/>
      <c r="R106" s="607"/>
      <c r="S106" s="607"/>
      <c r="T106" s="607"/>
      <c r="U106" s="607"/>
      <c r="V106" s="611" t="str">
        <f>IF(SUM(L106:U106)=0,"0",SUM(L106:U106))</f>
        <v>0</v>
      </c>
      <c r="W106" s="612">
        <f t="shared" ref="W106" si="224">IF((L106*$L$224+M106*$M$224+N106*$N$224+O106*$O$224+P106*$P$224+Q106*$Q$224+R106*$R$224+S106*$S$224+T106*$T$224+U106*$U$224)&lt;&gt;0,(L106*$L$224+M106*$M$224+N106*$N$224+O106*$O$224+P106*$P$224+Q106*$Q$224+R106*$R$224+S106*$S$224+T106*$T$224+U106*$U$224),0)</f>
        <v>0</v>
      </c>
      <c r="X106" s="610"/>
      <c r="Y106" s="607"/>
      <c r="Z106" s="607"/>
      <c r="AA106" s="607"/>
      <c r="AB106" s="607"/>
      <c r="AC106" s="607"/>
      <c r="AD106" s="607"/>
      <c r="AE106" s="607"/>
      <c r="AF106" s="607"/>
      <c r="AG106" s="607"/>
      <c r="AH106" s="611" t="str">
        <f t="shared" ref="AH106" si="225">IF(SUM(X106:AG106)=0,"0",SUM(X106:AG106))</f>
        <v>0</v>
      </c>
      <c r="AI106" s="612">
        <f t="shared" ref="AI106" si="226">IF((X106*$X$224+Y106*$Y$224+Z106*$Z$224+AA106*$AA$224+AB106*$AB$224+AC106*$AC$224+AD106*$AD$224+AE106*$AE$224+AF106*$AF$224+AG106*$AG$224)&lt;&gt;0,X106*$X$224+Y106*$Y$224+Z106*$Z$224+AA106*$AA$224+AB106*$AB$224+AC106*$AC$224+AD106*$AD$224+AE106*$AE$224+AF106*$AF$224+AG106*$AG$224,0)</f>
        <v>0</v>
      </c>
      <c r="AJ106" s="903">
        <f>SUMIF($L$12:$U$12,TRUE,L106:U106)</f>
        <v>0</v>
      </c>
      <c r="AK106" s="903">
        <f>SUMIF($X$12:$AG$12,TRUE,X106:AG106)</f>
        <v>0</v>
      </c>
      <c r="AL106" s="845">
        <f>IF(F105,W105,W106)</f>
        <v>0</v>
      </c>
      <c r="AM106" s="845">
        <f>IF(F105,AI105,AI106)</f>
        <v>0</v>
      </c>
      <c r="AO106" s="845">
        <f>IF(F197,1,0)</f>
        <v>0</v>
      </c>
      <c r="AP106" s="845">
        <f>IF(AO106=1,IF(W197&gt;0,W197,W198),W198)</f>
        <v>0</v>
      </c>
      <c r="AQ106" s="845">
        <f>IF(AO106=1,IF(AI197&gt;0,AI197,AI198),AI198)</f>
        <v>0</v>
      </c>
      <c r="AR106" s="849">
        <f>V106-IF(AO60=0,W106,W105)</f>
        <v>0</v>
      </c>
      <c r="AS106" s="849">
        <f>AH106-IF(AO60=0,AI106,AI105)</f>
        <v>0</v>
      </c>
      <c r="AT106" s="845">
        <f>IF(ISERROR(AR106+AS106),0,AR106+AS106)</f>
        <v>0</v>
      </c>
    </row>
    <row r="107" spans="1:56" ht="12" customHeight="1">
      <c r="A107" s="1610" t="str">
        <f>IF(TRIM(入力1!A110)&lt;&gt;"",入力1!A110,"")</f>
        <v/>
      </c>
      <c r="B107" s="1617">
        <f>IF(TRIM(入力1!B110)&lt;&gt;"",入力1!B110,"")</f>
        <v>4</v>
      </c>
      <c r="C107" s="1634">
        <f>入力1!C110</f>
        <v>7</v>
      </c>
      <c r="D107" s="1626" t="str">
        <f>IF(TRIM(入力1!D110)&lt;&gt;"",入力1!D110,"")</f>
        <v/>
      </c>
      <c r="E107" s="1627"/>
      <c r="F107" s="1672" t="b">
        <v>0</v>
      </c>
      <c r="G107" s="1673"/>
      <c r="H107" s="1674"/>
      <c r="I107" s="1609" t="str">
        <f>IF(TRIM(入力1!A110)&lt;&gt;"",入力1!A110,"")</f>
        <v/>
      </c>
      <c r="J107" s="1615">
        <f>IF(TRIM(入力1!B110)&lt;&gt;"",入力1!B110,"")</f>
        <v>4</v>
      </c>
      <c r="K107" s="1611">
        <f>C107</f>
        <v>7</v>
      </c>
      <c r="L107" s="627"/>
      <c r="M107" s="627"/>
      <c r="N107" s="627"/>
      <c r="O107" s="627"/>
      <c r="P107" s="627"/>
      <c r="Q107" s="627"/>
      <c r="R107" s="627"/>
      <c r="S107" s="627"/>
      <c r="T107" s="627"/>
      <c r="U107" s="627"/>
      <c r="V107" s="628" t="str">
        <f>IF(AO61=1,(IF(L107&gt;=0,IF(L107&lt;&gt;"",L107,L108),L108)+IF(M107&gt;=0,IF(M107&lt;&gt;"",M107,M108),M108)+IF(N107&gt;=0,IF(N107&lt;&gt;"",N107,N108),N108)+IF(O107&gt;=0,IF(O107&lt;&gt;"",O107,O108),O108)+IF(P107&gt;=0,IF(P107&lt;&gt;"",P107,P108),P108)+IF(Q107&gt;=0,IF(Q107&lt;&gt;"",Q107,Q108),Q108)+IF(R107&gt;=0,IF(R107&lt;&gt;"",R107,R108),R108)+IF(S107&gt;=0,IF(S107&lt;&gt;"",S107,S108),S108)+IF(T107&gt;=0,IF(T107&lt;&gt;"",T107,T108),T108)+IF(U107&gt;=0,IF(U107&lt;&gt;"",U107,U108),U108)),"")</f>
        <v/>
      </c>
      <c r="W107" s="629" t="str">
        <f t="shared" ref="W107" si="227">IF(F107,(IF(L107&gt;=0,IF(L107&lt;&gt;"",L107,L108),L108)*$L$224+IF(M107&gt;=0,IF(M107&lt;&gt;"",M107,M108),M108)*$M$224+IF(N107&gt;=0,IF(N107&lt;&gt;"",N107,N108),N108)*$N$224+IF(O107&gt;=0,IF(O107&lt;&gt;"",O107,O108),O108)*$O$224+IF(P107&gt;=0,IF(P107&lt;&gt;"",P107,P108),P108)*$P$224+IF(Q107&gt;=0,IF(Q107&lt;&gt;"",Q107,Q108),Q108)*$Q$224+IF(R107&gt;=0,IF(R107&lt;&gt;"",R107,R108),R108)*$R$224+IF(S107&gt;=0,IF(S107&lt;&gt;"",S107,S108),S108)*$S$224+IF(T107&gt;=0,IF(T107&lt;&gt;"",T107,T108),T108)*$T$224+IF(U107&gt;=0,IF(U107&lt;&gt;"",U107,U108),U108)*$U$224)," ")</f>
        <v xml:space="preserve"> </v>
      </c>
      <c r="X107" s="630"/>
      <c r="Y107" s="627"/>
      <c r="Z107" s="627"/>
      <c r="AA107" s="627"/>
      <c r="AB107" s="627"/>
      <c r="AC107" s="627"/>
      <c r="AD107" s="627"/>
      <c r="AE107" s="627"/>
      <c r="AF107" s="627"/>
      <c r="AG107" s="627"/>
      <c r="AH107" s="628" t="str">
        <f>IF(AO61=1,(IF(X107&gt;=0,IF(X107&lt;&gt;"",X107,X108),X108)+IF(Y107&gt;=0,IF(Y107&lt;&gt;"",Y107,Y108),Y108)+IF(Z107&gt;=0,IF(Z107&lt;&gt;"",Z107,Z108),Z108)+IF(AA107&gt;=0,IF(AA107&lt;&gt;"",AA107,AA108),AA108)+IF(AB107&gt;=0,IF(AB107&lt;&gt;"",AB107,AB108),AB108)+IF(AC107&gt;=0,IF(AC107&lt;&gt;"",AC107,AC108),AC108)+IF(AD107&gt;=0,IF(AD107&lt;&gt;"",AD107,AD108),AD108)+IF(AE107&gt;=0,IF(AE107&lt;&gt;"",AE107,AE108),AE108)+IF(AF107&gt;=0,IF(AF107&lt;&gt;"",AF107,AF108),AF108)+IF(AG107&gt;=0,IF(AG107&lt;&gt;"",AG107,AG108),AG108)),"")</f>
        <v/>
      </c>
      <c r="AI107" s="629" t="str">
        <f t="shared" ref="AI107" si="228">IF(F107,(IF(X107&gt;=0,IF(X107&lt;&gt;"",X107,X108),X108)*$X$224+IF(Y107&gt;=0,IF(Y107&lt;&gt;"",Y107,Y108),Y108)*$Y$224+IF(Z107&gt;=0,IF(Z107&lt;&gt;"",Z107,Z108),Z108)*$Z$224+IF(AA107&gt;=0,IF(AA107&lt;&gt;"",AA107,AA108),AA108)*$AA$224+IF(AB107&gt;=0,IF(AB107&lt;&gt;"",AB107,AB108),AB108)*$AB$224+IF(AC107&gt;=0,IF(AC107&lt;&gt;"",AC107,AC108),AC108)*$AC$224+IF(AD107&gt;=0,IF(AD107&lt;&gt;"",AD107,AD108),AD108)*$AD$224+IF(AE107&gt;=0,IF(AE107&lt;&gt;"",AE107,AE108),AE108)*$AE$224+IF(AF107&gt;=0,IF(AF107&lt;&gt;"",AF107,AF108),AF108)*$AF$224+IF(AG107&gt;=0,IF(AG107&lt;&gt;"",AG107,AG108),AG108)*$AG$224)," ")</f>
        <v xml:space="preserve"> </v>
      </c>
      <c r="AO107" s="845">
        <f>IF(F199,1,0)</f>
        <v>0</v>
      </c>
      <c r="AP107" s="845">
        <f>IF(AO107=1,IF(W199&gt;0,W199,W200),W200)</f>
        <v>0</v>
      </c>
      <c r="AQ107" s="845">
        <f>IF(AO107=1,IF(AI199&gt;0,AI199,AI200),AI200)</f>
        <v>0</v>
      </c>
      <c r="AR107" s="850"/>
    </row>
    <row r="108" spans="1:56" ht="12" customHeight="1">
      <c r="A108" s="1609"/>
      <c r="B108" s="1615"/>
      <c r="C108" s="1633"/>
      <c r="D108" s="1628"/>
      <c r="E108" s="1629"/>
      <c r="F108" s="1669"/>
      <c r="G108" s="1670"/>
      <c r="H108" s="1671"/>
      <c r="I108" s="1613"/>
      <c r="J108" s="1616"/>
      <c r="K108" s="1614"/>
      <c r="L108" s="607"/>
      <c r="M108" s="607"/>
      <c r="N108" s="607"/>
      <c r="O108" s="607"/>
      <c r="P108" s="607"/>
      <c r="Q108" s="607"/>
      <c r="R108" s="607"/>
      <c r="S108" s="607"/>
      <c r="T108" s="607"/>
      <c r="U108" s="607"/>
      <c r="V108" s="611" t="str">
        <f>IF(SUM(L108:U108)=0,"0",SUM(L108:U108))</f>
        <v>0</v>
      </c>
      <c r="W108" s="612">
        <f t="shared" ref="W108" si="229">IF((L108*$L$224+M108*$M$224+N108*$N$224+O108*$O$224+P108*$P$224+Q108*$Q$224+R108*$R$224+S108*$S$224+T108*$T$224+U108*$U$224)&lt;&gt;0,(L108*$L$224+M108*$M$224+N108*$N$224+O108*$O$224+P108*$P$224+Q108*$Q$224+R108*$R$224+S108*$S$224+T108*$T$224+U108*$U$224),0)</f>
        <v>0</v>
      </c>
      <c r="X108" s="610"/>
      <c r="Y108" s="607"/>
      <c r="Z108" s="607"/>
      <c r="AA108" s="607"/>
      <c r="AB108" s="607"/>
      <c r="AC108" s="607"/>
      <c r="AD108" s="607"/>
      <c r="AE108" s="607"/>
      <c r="AF108" s="607"/>
      <c r="AG108" s="607"/>
      <c r="AH108" s="611" t="str">
        <f t="shared" ref="AH108" si="230">IF(SUM(X108:AG108)=0,"0",SUM(X108:AG108))</f>
        <v>0</v>
      </c>
      <c r="AI108" s="612">
        <f t="shared" ref="AI108" si="231">IF((X108*$X$224+Y108*$Y$224+Z108*$Z$224+AA108*$AA$224+AB108*$AB$224+AC108*$AC$224+AD108*$AD$224+AE108*$AE$224+AF108*$AF$224+AG108*$AG$224)&lt;&gt;0,X108*$X$224+Y108*$Y$224+Z108*$Z$224+AA108*$AA$224+AB108*$AB$224+AC108*$AC$224+AD108*$AD$224+AE108*$AE$224+AF108*$AF$224+AG108*$AG$224,0)</f>
        <v>0</v>
      </c>
      <c r="AJ108" s="903">
        <f>SUMIF($L$12:$U$12,TRUE,L108:U108)</f>
        <v>0</v>
      </c>
      <c r="AK108" s="903">
        <f>SUMIF($X$12:$AG$12,TRUE,X108:AG108)</f>
        <v>0</v>
      </c>
      <c r="AL108" s="845">
        <f>IF(F107,W107,W108)</f>
        <v>0</v>
      </c>
      <c r="AM108" s="845">
        <f>IF(F107,AI107,AI108)</f>
        <v>0</v>
      </c>
      <c r="AO108" s="845">
        <f>IF(F201,1,0)</f>
        <v>0</v>
      </c>
      <c r="AP108" s="845">
        <f>IF(AO108=1,IF(W201&gt;0,W201,W202),W202)</f>
        <v>0</v>
      </c>
      <c r="AQ108" s="845">
        <f>IF(AO108=1,IF(AI201&gt;0,AI201,AI202),AI202)</f>
        <v>0</v>
      </c>
      <c r="AR108" s="849">
        <f>V108-IF(AO61=0,W108,W107)</f>
        <v>0</v>
      </c>
      <c r="AS108" s="849">
        <f>AH108-IF(AO61=0,AI108,AI107)</f>
        <v>0</v>
      </c>
      <c r="AT108" s="845">
        <f>IF(ISERROR(AR108+AS108),0,AR108+AS108)</f>
        <v>0</v>
      </c>
    </row>
    <row r="109" spans="1:56" ht="12" customHeight="1">
      <c r="A109" s="1610" t="str">
        <f>IF(TRIM(入力1!A112)&lt;&gt;"",入力1!A112,"")</f>
        <v/>
      </c>
      <c r="B109" s="1617">
        <f>IF(TRIM(入力1!B112)&lt;&gt;"",入力1!B112,"")</f>
        <v>4</v>
      </c>
      <c r="C109" s="1634">
        <f>入力1!C112</f>
        <v>8</v>
      </c>
      <c r="D109" s="1626" t="str">
        <f>IF(TRIM(入力1!D112)&lt;&gt;"",入力1!D112,"")</f>
        <v/>
      </c>
      <c r="E109" s="1627"/>
      <c r="F109" s="1672" t="b">
        <v>0</v>
      </c>
      <c r="G109" s="1673"/>
      <c r="H109" s="1674"/>
      <c r="I109" s="1609" t="str">
        <f>IF(TRIM(入力1!A112)&lt;&gt;"",入力1!A112,"")</f>
        <v/>
      </c>
      <c r="J109" s="1615">
        <f>IF(TRIM(入力1!B112)&lt;&gt;"",入力1!B112,"")</f>
        <v>4</v>
      </c>
      <c r="K109" s="1611">
        <f>C109</f>
        <v>8</v>
      </c>
      <c r="L109" s="627"/>
      <c r="M109" s="627"/>
      <c r="N109" s="627"/>
      <c r="O109" s="627"/>
      <c r="P109" s="627"/>
      <c r="Q109" s="627"/>
      <c r="R109" s="627"/>
      <c r="S109" s="627"/>
      <c r="T109" s="627"/>
      <c r="U109" s="627"/>
      <c r="V109" s="628" t="str">
        <f>IF(AO62=1,(IF(L109&gt;=0,IF(L109&lt;&gt;"",L109,L110),L110)+IF(M109&gt;=0,IF(M109&lt;&gt;"",M109,M110),M110)+IF(N109&gt;=0,IF(N109&lt;&gt;"",N109,N110),N110)+IF(O109&gt;=0,IF(O109&lt;&gt;"",O109,O110),O110)+IF(P109&gt;=0,IF(P109&lt;&gt;"",P109,P110),P110)+IF(Q109&gt;=0,IF(Q109&lt;&gt;"",Q109,Q110),Q110)+IF(R109&gt;=0,IF(R109&lt;&gt;"",R109,R110),R110)+IF(S109&gt;=0,IF(S109&lt;&gt;"",S109,S110),S110)+IF(T109&gt;=0,IF(T109&lt;&gt;"",T109,T110),T110)+IF(U109&gt;=0,IF(U109&lt;&gt;"",U109,U110),U110)),"")</f>
        <v/>
      </c>
      <c r="W109" s="629" t="str">
        <f t="shared" ref="W109" si="232">IF(F109,(IF(L109&gt;=0,IF(L109&lt;&gt;"",L109,L110),L110)*$L$224+IF(M109&gt;=0,IF(M109&lt;&gt;"",M109,M110),M110)*$M$224+IF(N109&gt;=0,IF(N109&lt;&gt;"",N109,N110),N110)*$N$224+IF(O109&gt;=0,IF(O109&lt;&gt;"",O109,O110),O110)*$O$224+IF(P109&gt;=0,IF(P109&lt;&gt;"",P109,P110),P110)*$P$224+IF(Q109&gt;=0,IF(Q109&lt;&gt;"",Q109,Q110),Q110)*$Q$224+IF(R109&gt;=0,IF(R109&lt;&gt;"",R109,R110),R110)*$R$224+IF(S109&gt;=0,IF(S109&lt;&gt;"",S109,S110),S110)*$S$224+IF(T109&gt;=0,IF(T109&lt;&gt;"",T109,T110),T110)*$T$224+IF(U109&gt;=0,IF(U109&lt;&gt;"",U109,U110),U110)*$U$224)," ")</f>
        <v xml:space="preserve"> </v>
      </c>
      <c r="X109" s="630"/>
      <c r="Y109" s="627"/>
      <c r="Z109" s="627"/>
      <c r="AA109" s="627"/>
      <c r="AB109" s="627"/>
      <c r="AC109" s="627"/>
      <c r="AD109" s="627"/>
      <c r="AE109" s="627"/>
      <c r="AF109" s="627"/>
      <c r="AG109" s="627"/>
      <c r="AH109" s="628" t="str">
        <f>IF(AO62=1,(IF(X109&gt;=0,IF(X109&lt;&gt;"",X109,X110),X110)+IF(Y109&gt;=0,IF(Y109&lt;&gt;"",Y109,Y110),Y110)+IF(Z109&gt;=0,IF(Z109&lt;&gt;"",Z109,Z110),Z110)+IF(AA109&gt;=0,IF(AA109&lt;&gt;"",AA109,AA110),AA110)+IF(AB109&gt;=0,IF(AB109&lt;&gt;"",AB109,AB110),AB110)+IF(AC109&gt;=0,IF(AC109&lt;&gt;"",AC109,AC110),AC110)+IF(AD109&gt;=0,IF(AD109&lt;&gt;"",AD109,AD110),AD110)+IF(AE109&gt;=0,IF(AE109&lt;&gt;"",AE109,AE110),AE110)+IF(AF109&gt;=0,IF(AF109&lt;&gt;"",AF109,AF110),AF110)+IF(AG109&gt;=0,IF(AG109&lt;&gt;"",AG109,AG110),AG110)),"")</f>
        <v/>
      </c>
      <c r="AI109" s="629" t="str">
        <f t="shared" ref="AI109" si="233">IF(F109,(IF(X109&gt;=0,IF(X109&lt;&gt;"",X109,X110),X110)*$X$224+IF(Y109&gt;=0,IF(Y109&lt;&gt;"",Y109,Y110),Y110)*$Y$224+IF(Z109&gt;=0,IF(Z109&lt;&gt;"",Z109,Z110),Z110)*$Z$224+IF(AA109&gt;=0,IF(AA109&lt;&gt;"",AA109,AA110),AA110)*$AA$224+IF(AB109&gt;=0,IF(AB109&lt;&gt;"",AB109,AB110),AB110)*$AB$224+IF(AC109&gt;=0,IF(AC109&lt;&gt;"",AC109,AC110),AC110)*$AC$224+IF(AD109&gt;=0,IF(AD109&lt;&gt;"",AD109,AD110),AD110)*$AD$224+IF(AE109&gt;=0,IF(AE109&lt;&gt;"",AE109,AE110),AE110)*$AE$224+IF(AF109&gt;=0,IF(AF109&lt;&gt;"",AF109,AF110),AF110)*$AF$224+IF(AG109&gt;=0,IF(AG109&lt;&gt;"",AG109,AG110),AG110)*$AG$224)," ")</f>
        <v xml:space="preserve"> </v>
      </c>
      <c r="AO109" s="845">
        <f>IF(F203,1,0)</f>
        <v>0</v>
      </c>
      <c r="AP109" s="845">
        <f>IF(AO109=1,IF(W203&gt;0,W203,W204),W204)</f>
        <v>0</v>
      </c>
      <c r="AQ109" s="845">
        <f>IF(AO109=1,IF(AI203&gt;0,AI203,AI204),AI204)</f>
        <v>0</v>
      </c>
      <c r="AR109" s="850"/>
    </row>
    <row r="110" spans="1:56" ht="12" customHeight="1">
      <c r="A110" s="1609"/>
      <c r="B110" s="1615"/>
      <c r="C110" s="1633"/>
      <c r="D110" s="1628"/>
      <c r="E110" s="1629"/>
      <c r="F110" s="1669"/>
      <c r="G110" s="1670"/>
      <c r="H110" s="1671"/>
      <c r="I110" s="1613"/>
      <c r="J110" s="1616"/>
      <c r="K110" s="1614"/>
      <c r="L110" s="607"/>
      <c r="M110" s="607"/>
      <c r="N110" s="607"/>
      <c r="O110" s="607"/>
      <c r="P110" s="607"/>
      <c r="Q110" s="607"/>
      <c r="R110" s="607"/>
      <c r="S110" s="607"/>
      <c r="T110" s="607"/>
      <c r="U110" s="607"/>
      <c r="V110" s="611" t="str">
        <f>IF(SUM(L110:U110)=0,"0",SUM(L110:U110))</f>
        <v>0</v>
      </c>
      <c r="W110" s="612">
        <f t="shared" ref="W110" si="234">IF((L110*$L$224+M110*$M$224+N110*$N$224+O110*$O$224+P110*$P$224+Q110*$Q$224+R110*$R$224+S110*$S$224+T110*$T$224+U110*$U$224)&lt;&gt;0,(L110*$L$224+M110*$M$224+N110*$N$224+O110*$O$224+P110*$P$224+Q110*$Q$224+R110*$R$224+S110*$S$224+T110*$T$224+U110*$U$224),0)</f>
        <v>0</v>
      </c>
      <c r="X110" s="610"/>
      <c r="Y110" s="607"/>
      <c r="Z110" s="607"/>
      <c r="AA110" s="607"/>
      <c r="AB110" s="607"/>
      <c r="AC110" s="607"/>
      <c r="AD110" s="607"/>
      <c r="AE110" s="607"/>
      <c r="AF110" s="607"/>
      <c r="AG110" s="607"/>
      <c r="AH110" s="611" t="str">
        <f t="shared" ref="AH110" si="235">IF(SUM(X110:AG110)=0,"0",SUM(X110:AG110))</f>
        <v>0</v>
      </c>
      <c r="AI110" s="612">
        <f t="shared" ref="AI110" si="236">IF((X110*$X$224+Y110*$Y$224+Z110*$Z$224+AA110*$AA$224+AB110*$AB$224+AC110*$AC$224+AD110*$AD$224+AE110*$AE$224+AF110*$AF$224+AG110*$AG$224)&lt;&gt;0,X110*$X$224+Y110*$Y$224+Z110*$Z$224+AA110*$AA$224+AB110*$AB$224+AC110*$AC$224+AD110*$AD$224+AE110*$AE$224+AF110*$AF$224+AG110*$AG$224,0)</f>
        <v>0</v>
      </c>
      <c r="AJ110" s="903">
        <f>SUMIF($L$12:$U$12,TRUE,L110:U110)</f>
        <v>0</v>
      </c>
      <c r="AK110" s="903">
        <f>SUMIF($X$12:$AG$12,TRUE,X110:AG110)</f>
        <v>0</v>
      </c>
      <c r="AL110" s="845">
        <f>IF(F109,W109,W110)</f>
        <v>0</v>
      </c>
      <c r="AM110" s="845">
        <f>IF(F109,AI109,AI110)</f>
        <v>0</v>
      </c>
      <c r="AO110" s="845">
        <f>IF(F205,1,0)</f>
        <v>0</v>
      </c>
      <c r="AP110" s="845">
        <f>IF(AO110=1,IF(W205&gt;0,W205,W206),W206)</f>
        <v>0</v>
      </c>
      <c r="AQ110" s="845">
        <f>IF(AO110=1,IF(AI205&gt;0,AI205,AI206),AI206)</f>
        <v>0</v>
      </c>
      <c r="AR110" s="849">
        <f>V110-IF(AO62=0,W110,W109)</f>
        <v>0</v>
      </c>
      <c r="AS110" s="849">
        <f>AH110-IF(AO62=0,AI110,AI109)</f>
        <v>0</v>
      </c>
      <c r="AT110" s="845">
        <f>IF(ISERROR(AR110+AS110),0,AR110+AS110)</f>
        <v>0</v>
      </c>
    </row>
    <row r="111" spans="1:56" ht="12" customHeight="1">
      <c r="A111" s="1610" t="str">
        <f>IF(TRIM(入力1!A114)&lt;&gt;"",入力1!A114,"")</f>
        <v/>
      </c>
      <c r="B111" s="1617">
        <f>IF(TRIM(入力1!B114)&lt;&gt;"",入力1!B114,"")</f>
        <v>4</v>
      </c>
      <c r="C111" s="1634">
        <f>入力1!C114</f>
        <v>9</v>
      </c>
      <c r="D111" s="1626" t="str">
        <f>IF(TRIM(入力1!D114)&lt;&gt;"",入力1!D114,"")</f>
        <v/>
      </c>
      <c r="E111" s="1627"/>
      <c r="F111" s="1672" t="b">
        <v>0</v>
      </c>
      <c r="G111" s="1673"/>
      <c r="H111" s="1674"/>
      <c r="I111" s="1609" t="str">
        <f>IF(TRIM(入力1!A114)&lt;&gt;"",入力1!A114,"")</f>
        <v/>
      </c>
      <c r="J111" s="1615">
        <f>IF(TRIM(入力1!B114)&lt;&gt;"",入力1!B114,"")</f>
        <v>4</v>
      </c>
      <c r="K111" s="1611">
        <f>C111</f>
        <v>9</v>
      </c>
      <c r="L111" s="627"/>
      <c r="M111" s="627"/>
      <c r="N111" s="627"/>
      <c r="O111" s="627"/>
      <c r="P111" s="627"/>
      <c r="Q111" s="627"/>
      <c r="R111" s="627"/>
      <c r="S111" s="627"/>
      <c r="T111" s="627"/>
      <c r="U111" s="627"/>
      <c r="V111" s="628" t="str">
        <f>IF(AO63=1,(IF(L111&gt;=0,IF(L111&lt;&gt;"",L111,L112),L112)+IF(M111&gt;=0,IF(M111&lt;&gt;"",M111,M112),M112)+IF(N111&gt;=0,IF(N111&lt;&gt;"",N111,N112),N112)+IF(O111&gt;=0,IF(O111&lt;&gt;"",O111,O112),O112)+IF(P111&gt;=0,IF(P111&lt;&gt;"",P111,P112),P112)+IF(Q111&gt;=0,IF(Q111&lt;&gt;"",Q111,Q112),Q112)+IF(R111&gt;=0,IF(R111&lt;&gt;"",R111,R112),R112)+IF(S111&gt;=0,IF(S111&lt;&gt;"",S111,S112),S112)+IF(T111&gt;=0,IF(T111&lt;&gt;"",T111,T112),T112)+IF(U111&gt;=0,IF(U111&lt;&gt;"",U111,U112),U112)),"")</f>
        <v/>
      </c>
      <c r="W111" s="629" t="str">
        <f t="shared" ref="W111" si="237">IF(F111,(IF(L111&gt;=0,IF(L111&lt;&gt;"",L111,L112),L112)*$L$224+IF(M111&gt;=0,IF(M111&lt;&gt;"",M111,M112),M112)*$M$224+IF(N111&gt;=0,IF(N111&lt;&gt;"",N111,N112),N112)*$N$224+IF(O111&gt;=0,IF(O111&lt;&gt;"",O111,O112),O112)*$O$224+IF(P111&gt;=0,IF(P111&lt;&gt;"",P111,P112),P112)*$P$224+IF(Q111&gt;=0,IF(Q111&lt;&gt;"",Q111,Q112),Q112)*$Q$224+IF(R111&gt;=0,IF(R111&lt;&gt;"",R111,R112),R112)*$R$224+IF(S111&gt;=0,IF(S111&lt;&gt;"",S111,S112),S112)*$S$224+IF(T111&gt;=0,IF(T111&lt;&gt;"",T111,T112),T112)*$T$224+IF(U111&gt;=0,IF(U111&lt;&gt;"",U111,U112),U112)*$U$224)," ")</f>
        <v xml:space="preserve"> </v>
      </c>
      <c r="X111" s="630"/>
      <c r="Y111" s="627"/>
      <c r="Z111" s="627"/>
      <c r="AA111" s="627"/>
      <c r="AB111" s="627"/>
      <c r="AC111" s="627"/>
      <c r="AD111" s="627"/>
      <c r="AE111" s="627"/>
      <c r="AF111" s="627"/>
      <c r="AG111" s="627"/>
      <c r="AH111" s="628" t="str">
        <f>IF(AO63=1,(IF(X111&gt;=0,IF(X111&lt;&gt;"",X111,X112),X112)+IF(Y111&gt;=0,IF(Y111&lt;&gt;"",Y111,Y112),Y112)+IF(Z111&gt;=0,IF(Z111&lt;&gt;"",Z111,Z112),Z112)+IF(AA111&gt;=0,IF(AA111&lt;&gt;"",AA111,AA112),AA112)+IF(AB111&gt;=0,IF(AB111&lt;&gt;"",AB111,AB112),AB112)+IF(AC111&gt;=0,IF(AC111&lt;&gt;"",AC111,AC112),AC112)+IF(AD111&gt;=0,IF(AD111&lt;&gt;"",AD111,AD112),AD112)+IF(AE111&gt;=0,IF(AE111&lt;&gt;"",AE111,AE112),AE112)+IF(AF111&gt;=0,IF(AF111&lt;&gt;"",AF111,AF112),AF112)+IF(AG111&gt;=0,IF(AG111&lt;&gt;"",AG111,AG112),AG112)),"")</f>
        <v/>
      </c>
      <c r="AI111" s="629" t="str">
        <f t="shared" ref="AI111" si="238">IF(F111,(IF(X111&gt;=0,IF(X111&lt;&gt;"",X111,X112),X112)*$X$224+IF(Y111&gt;=0,IF(Y111&lt;&gt;"",Y111,Y112),Y112)*$Y$224+IF(Z111&gt;=0,IF(Z111&lt;&gt;"",Z111,Z112),Z112)*$Z$224+IF(AA111&gt;=0,IF(AA111&lt;&gt;"",AA111,AA112),AA112)*$AA$224+IF(AB111&gt;=0,IF(AB111&lt;&gt;"",AB111,AB112),AB112)*$AB$224+IF(AC111&gt;=0,IF(AC111&lt;&gt;"",AC111,AC112),AC112)*$AC$224+IF(AD111&gt;=0,IF(AD111&lt;&gt;"",AD111,AD112),AD112)*$AD$224+IF(AE111&gt;=0,IF(AE111&lt;&gt;"",AE111,AE112),AE112)*$AE$224+IF(AF111&gt;=0,IF(AF111&lt;&gt;"",AF111,AF112),AF112)*$AF$224+IF(AG111&gt;=0,IF(AG111&lt;&gt;"",AG111,AG112),AG112)*$AG$224)," ")</f>
        <v xml:space="preserve"> </v>
      </c>
      <c r="AO111" s="845">
        <f>IF(F207,1,0)</f>
        <v>0</v>
      </c>
      <c r="AP111" s="845">
        <f>IF(AO111=1,IF(W207&gt;0,W207,W208),W208)</f>
        <v>0</v>
      </c>
      <c r="AQ111" s="845">
        <f>IF(AO111=1,IF(AI207&gt;0,AI207,AI208),AI208)</f>
        <v>0</v>
      </c>
      <c r="AR111" s="850"/>
    </row>
    <row r="112" spans="1:56" ht="12" customHeight="1">
      <c r="A112" s="1609"/>
      <c r="B112" s="1615"/>
      <c r="C112" s="1633"/>
      <c r="D112" s="1628"/>
      <c r="E112" s="1629"/>
      <c r="F112" s="1669"/>
      <c r="G112" s="1670"/>
      <c r="H112" s="1671"/>
      <c r="I112" s="1613"/>
      <c r="J112" s="1616"/>
      <c r="K112" s="1614"/>
      <c r="L112" s="607"/>
      <c r="M112" s="607"/>
      <c r="N112" s="607"/>
      <c r="O112" s="607"/>
      <c r="P112" s="607"/>
      <c r="Q112" s="607"/>
      <c r="R112" s="607"/>
      <c r="S112" s="607"/>
      <c r="T112" s="607"/>
      <c r="U112" s="607"/>
      <c r="V112" s="611" t="str">
        <f>IF(SUM(L112:U112)=0,"0",SUM(L112:U112))</f>
        <v>0</v>
      </c>
      <c r="W112" s="612">
        <f t="shared" ref="W112" si="239">IF((L112*$L$224+M112*$M$224+N112*$N$224+O112*$O$224+P112*$P$224+Q112*$Q$224+R112*$R$224+S112*$S$224+T112*$T$224+U112*$U$224)&lt;&gt;0,(L112*$L$224+M112*$M$224+N112*$N$224+O112*$O$224+P112*$P$224+Q112*$Q$224+R112*$R$224+S112*$S$224+T112*$T$224+U112*$U$224),0)</f>
        <v>0</v>
      </c>
      <c r="X112" s="610"/>
      <c r="Y112" s="607"/>
      <c r="Z112" s="607"/>
      <c r="AA112" s="607"/>
      <c r="AB112" s="607"/>
      <c r="AC112" s="607"/>
      <c r="AD112" s="607"/>
      <c r="AE112" s="607"/>
      <c r="AF112" s="607"/>
      <c r="AG112" s="607"/>
      <c r="AH112" s="611" t="str">
        <f t="shared" ref="AH112" si="240">IF(SUM(X112:AG112)=0,"0",SUM(X112:AG112))</f>
        <v>0</v>
      </c>
      <c r="AI112" s="612">
        <f t="shared" ref="AI112" si="241">IF((X112*$X$224+Y112*$Y$224+Z112*$Z$224+AA112*$AA$224+AB112*$AB$224+AC112*$AC$224+AD112*$AD$224+AE112*$AE$224+AF112*$AF$224+AG112*$AG$224)&lt;&gt;0,X112*$X$224+Y112*$Y$224+Z112*$Z$224+AA112*$AA$224+AB112*$AB$224+AC112*$AC$224+AD112*$AD$224+AE112*$AE$224+AF112*$AF$224+AG112*$AG$224,0)</f>
        <v>0</v>
      </c>
      <c r="AJ112" s="903">
        <f>SUMIF($L$12:$U$12,TRUE,L112:U112)</f>
        <v>0</v>
      </c>
      <c r="AK112" s="903">
        <f>SUMIF($X$12:$AG$12,TRUE,X112:AG112)</f>
        <v>0</v>
      </c>
      <c r="AL112" s="845">
        <f>IF(F111,W111,W112)</f>
        <v>0</v>
      </c>
      <c r="AM112" s="845">
        <f>IF(F111,AI111,AI112)</f>
        <v>0</v>
      </c>
      <c r="AO112" s="845">
        <f>IF(F209,1,0)</f>
        <v>0</v>
      </c>
      <c r="AP112" s="845">
        <f>IF(AO112=1,IF(W209&gt;0,W209,W210),W210)</f>
        <v>0</v>
      </c>
      <c r="AQ112" s="845">
        <f>IF(AO112=1,IF(AI209&gt;0,AI209,AI210),AI210)</f>
        <v>0</v>
      </c>
      <c r="AR112" s="849">
        <f>V112-IF(AO63=0,W112,W111)</f>
        <v>0</v>
      </c>
      <c r="AS112" s="849">
        <f>AH112-IF(AO63=0,AI112,AI111)</f>
        <v>0</v>
      </c>
      <c r="AT112" s="845">
        <f>IF(ISERROR(AR112+AS112),0,AR112+AS112)</f>
        <v>0</v>
      </c>
    </row>
    <row r="113" spans="1:46" ht="12" customHeight="1">
      <c r="A113" s="1610" t="str">
        <f>IF(TRIM(入力1!A116)&lt;&gt;"",入力1!A116,"")</f>
        <v/>
      </c>
      <c r="B113" s="1617">
        <f>IF(TRIM(入力1!B116)&lt;&gt;"",入力1!B116,"")</f>
        <v>5</v>
      </c>
      <c r="C113" s="1634">
        <f>入力1!C116</f>
        <v>0</v>
      </c>
      <c r="D113" s="1626" t="str">
        <f>IF(TRIM(入力1!D116)&lt;&gt;"",入力1!D116,"")</f>
        <v/>
      </c>
      <c r="E113" s="1627"/>
      <c r="F113" s="1672" t="b">
        <v>0</v>
      </c>
      <c r="G113" s="1673"/>
      <c r="H113" s="1674"/>
      <c r="I113" s="1609" t="str">
        <f>IF(TRIM(入力1!A116)&lt;&gt;"",入力1!A116,"")</f>
        <v/>
      </c>
      <c r="J113" s="1615">
        <f>IF(TRIM(入力1!B116)&lt;&gt;"",入力1!B116,"")</f>
        <v>5</v>
      </c>
      <c r="K113" s="1611">
        <f>C113</f>
        <v>0</v>
      </c>
      <c r="L113" s="627"/>
      <c r="M113" s="627"/>
      <c r="N113" s="627"/>
      <c r="O113" s="627"/>
      <c r="P113" s="627"/>
      <c r="Q113" s="627"/>
      <c r="R113" s="627"/>
      <c r="S113" s="627"/>
      <c r="T113" s="627"/>
      <c r="U113" s="627"/>
      <c r="V113" s="628" t="str">
        <f>IF(AO64=1,(IF(L113&gt;=0,IF(L113&lt;&gt;"",L113,L114),L114)+IF(M113&gt;=0,IF(M113&lt;&gt;"",M113,M114),M114)+IF(N113&gt;=0,IF(N113&lt;&gt;"",N113,N114),N114)+IF(O113&gt;=0,IF(O113&lt;&gt;"",O113,O114),O114)+IF(P113&gt;=0,IF(P113&lt;&gt;"",P113,P114),P114)+IF(Q113&gt;=0,IF(Q113&lt;&gt;"",Q113,Q114),Q114)+IF(R113&gt;=0,IF(R113&lt;&gt;"",R113,R114),R114)+IF(S113&gt;=0,IF(S113&lt;&gt;"",S113,S114),S114)+IF(T113&gt;=0,IF(T113&lt;&gt;"",T113,T114),T114)+IF(U113&gt;=0,IF(U113&lt;&gt;"",U113,U114),U114)),"")</f>
        <v/>
      </c>
      <c r="W113" s="629" t="str">
        <f t="shared" ref="W113" si="242">IF(F113,(IF(L113&gt;=0,IF(L113&lt;&gt;"",L113,L114),L114)*$L$224+IF(M113&gt;=0,IF(M113&lt;&gt;"",M113,M114),M114)*$M$224+IF(N113&gt;=0,IF(N113&lt;&gt;"",N113,N114),N114)*$N$224+IF(O113&gt;=0,IF(O113&lt;&gt;"",O113,O114),O114)*$O$224+IF(P113&gt;=0,IF(P113&lt;&gt;"",P113,P114),P114)*$P$224+IF(Q113&gt;=0,IF(Q113&lt;&gt;"",Q113,Q114),Q114)*$Q$224+IF(R113&gt;=0,IF(R113&lt;&gt;"",R113,R114),R114)*$R$224+IF(S113&gt;=0,IF(S113&lt;&gt;"",S113,S114),S114)*$S$224+IF(T113&gt;=0,IF(T113&lt;&gt;"",T113,T114),T114)*$T$224+IF(U113&gt;=0,IF(U113&lt;&gt;"",U113,U114),U114)*$U$224)," ")</f>
        <v xml:space="preserve"> </v>
      </c>
      <c r="X113" s="630"/>
      <c r="Y113" s="627"/>
      <c r="Z113" s="627"/>
      <c r="AA113" s="627"/>
      <c r="AB113" s="627"/>
      <c r="AC113" s="627"/>
      <c r="AD113" s="627"/>
      <c r="AE113" s="627"/>
      <c r="AF113" s="627"/>
      <c r="AG113" s="627"/>
      <c r="AH113" s="628" t="str">
        <f>IF(AO64=1,(IF(X113&gt;=0,IF(X113&lt;&gt;"",X113,X114),X114)+IF(Y113&gt;=0,IF(Y113&lt;&gt;"",Y113,Y114),Y114)+IF(Z113&gt;=0,IF(Z113&lt;&gt;"",Z113,Z114),Z114)+IF(AA113&gt;=0,IF(AA113&lt;&gt;"",AA113,AA114),AA114)+IF(AB113&gt;=0,IF(AB113&lt;&gt;"",AB113,AB114),AB114)+IF(AC113&gt;=0,IF(AC113&lt;&gt;"",AC113,AC114),AC114)+IF(AD113&gt;=0,IF(AD113&lt;&gt;"",AD113,AD114),AD114)+IF(AE113&gt;=0,IF(AE113&lt;&gt;"",AE113,AE114),AE114)+IF(AF113&gt;=0,IF(AF113&lt;&gt;"",AF113,AF114),AF114)+IF(AG113&gt;=0,IF(AG113&lt;&gt;"",AG113,AG114),AG114)),"")</f>
        <v/>
      </c>
      <c r="AI113" s="629" t="str">
        <f t="shared" ref="AI113" si="243">IF(F113,(IF(X113&gt;=0,IF(X113&lt;&gt;"",X113,X114),X114)*$X$224+IF(Y113&gt;=0,IF(Y113&lt;&gt;"",Y113,Y114),Y114)*$Y$224+IF(Z113&gt;=0,IF(Z113&lt;&gt;"",Z113,Z114),Z114)*$Z$224+IF(AA113&gt;=0,IF(AA113&lt;&gt;"",AA113,AA114),AA114)*$AA$224+IF(AB113&gt;=0,IF(AB113&lt;&gt;"",AB113,AB114),AB114)*$AB$224+IF(AC113&gt;=0,IF(AC113&lt;&gt;"",AC113,AC114),AC114)*$AC$224+IF(AD113&gt;=0,IF(AD113&lt;&gt;"",AD113,AD114),AD114)*$AD$224+IF(AE113&gt;=0,IF(AE113&lt;&gt;"",AE113,AE114),AE114)*$AE$224+IF(AF113&gt;=0,IF(AF113&lt;&gt;"",AF113,AF114),AF114)*$AF$224+IF(AG113&gt;=0,IF(AG113&lt;&gt;"",AG113,AG114),AG114)*$AG$224)," ")</f>
        <v xml:space="preserve"> </v>
      </c>
      <c r="AO113" s="845">
        <f>IF(F211,1,0)</f>
        <v>0</v>
      </c>
      <c r="AP113" s="845">
        <f>IF(AO113=1,IF(W211&gt;0,W211,W212),W212)</f>
        <v>0</v>
      </c>
      <c r="AQ113" s="845">
        <f>IF(AO113=1,IF(AI211&gt;0,AI211,AI212),AI212)</f>
        <v>0</v>
      </c>
      <c r="AR113" s="850"/>
    </row>
    <row r="114" spans="1:46" ht="12" customHeight="1">
      <c r="A114" s="1609"/>
      <c r="B114" s="1615"/>
      <c r="C114" s="1633"/>
      <c r="D114" s="1628"/>
      <c r="E114" s="1629"/>
      <c r="F114" s="1669"/>
      <c r="G114" s="1670"/>
      <c r="H114" s="1671"/>
      <c r="I114" s="1613"/>
      <c r="J114" s="1616"/>
      <c r="K114" s="1614"/>
      <c r="L114" s="607"/>
      <c r="M114" s="607"/>
      <c r="N114" s="607"/>
      <c r="O114" s="607"/>
      <c r="P114" s="607"/>
      <c r="Q114" s="607"/>
      <c r="R114" s="607"/>
      <c r="S114" s="607"/>
      <c r="T114" s="607"/>
      <c r="U114" s="607"/>
      <c r="V114" s="611" t="str">
        <f>IF(SUM(L114:U114)=0,"0",SUM(L114:U114))</f>
        <v>0</v>
      </c>
      <c r="W114" s="612">
        <f t="shared" ref="W114" si="244">IF((L114*$L$224+M114*$M$224+N114*$N$224+O114*$O$224+P114*$P$224+Q114*$Q$224+R114*$R$224+S114*$S$224+T114*$T$224+U114*$U$224)&lt;&gt;0,(L114*$L$224+M114*$M$224+N114*$N$224+O114*$O$224+P114*$P$224+Q114*$Q$224+R114*$R$224+S114*$S$224+T114*$T$224+U114*$U$224),0)</f>
        <v>0</v>
      </c>
      <c r="X114" s="610"/>
      <c r="Y114" s="607"/>
      <c r="Z114" s="607"/>
      <c r="AA114" s="607"/>
      <c r="AB114" s="607"/>
      <c r="AC114" s="607"/>
      <c r="AD114" s="607"/>
      <c r="AE114" s="607"/>
      <c r="AF114" s="607"/>
      <c r="AG114" s="607"/>
      <c r="AH114" s="611" t="str">
        <f t="shared" ref="AH114" si="245">IF(SUM(X114:AG114)=0,"0",SUM(X114:AG114))</f>
        <v>0</v>
      </c>
      <c r="AI114" s="612">
        <f t="shared" ref="AI114" si="246">IF((X114*$X$224+Y114*$Y$224+Z114*$Z$224+AA114*$AA$224+AB114*$AB$224+AC114*$AC$224+AD114*$AD$224+AE114*$AE$224+AF114*$AF$224+AG114*$AG$224)&lt;&gt;0,X114*$X$224+Y114*$Y$224+Z114*$Z$224+AA114*$AA$224+AB114*$AB$224+AC114*$AC$224+AD114*$AD$224+AE114*$AE$224+AF114*$AF$224+AG114*$AG$224,0)</f>
        <v>0</v>
      </c>
      <c r="AJ114" s="903">
        <f>SUMIF($L$12:$U$12,TRUE,L114:U114)</f>
        <v>0</v>
      </c>
      <c r="AK114" s="903">
        <f>SUMIF($X$12:$AG$12,TRUE,X114:AG114)</f>
        <v>0</v>
      </c>
      <c r="AL114" s="845">
        <f>IF(F113,W113,W114)</f>
        <v>0</v>
      </c>
      <c r="AM114" s="845">
        <f>IF(F113,AI113,AI114)</f>
        <v>0</v>
      </c>
      <c r="AO114" s="845">
        <f>IF(F213,1,0)</f>
        <v>0</v>
      </c>
      <c r="AP114" s="845">
        <f>IF(AO114=1,IF(W213&gt;0,W213,W214),W214)</f>
        <v>0</v>
      </c>
      <c r="AQ114" s="845">
        <f>IF(AO114=1,IF(AI213&gt;0,AI213,AI214),AI214)</f>
        <v>0</v>
      </c>
      <c r="AR114" s="849">
        <f>V114-IF(AO64=0,W114,W113)</f>
        <v>0</v>
      </c>
      <c r="AS114" s="849">
        <f>AH114-IF(AO64=0,AI114,AI113)</f>
        <v>0</v>
      </c>
      <c r="AT114" s="845">
        <f>IF(ISERROR(AR114+AS114),0,AR114+AS114)</f>
        <v>0</v>
      </c>
    </row>
    <row r="115" spans="1:46" ht="12" customHeight="1">
      <c r="A115" s="1635" t="str">
        <f>IF(TRIM(入力1!A118)&lt;&gt;"",入力1!A118,"")</f>
        <v/>
      </c>
      <c r="B115" s="1654">
        <f>IF(TRIM(入力1!B118)&lt;&gt;"",入力1!B118,"")</f>
        <v>5</v>
      </c>
      <c r="C115" s="1632">
        <f>入力1!C118</f>
        <v>1</v>
      </c>
      <c r="D115" s="1630" t="str">
        <f>IF(TRIM(入力1!D118)&lt;&gt;"",入力1!D118,"")</f>
        <v/>
      </c>
      <c r="E115" s="1631"/>
      <c r="F115" s="1672" t="b">
        <v>0</v>
      </c>
      <c r="G115" s="1673"/>
      <c r="H115" s="1674"/>
      <c r="I115" s="1609" t="str">
        <f>IF(TRIM(入力1!A118)&lt;&gt;"",入力1!A118,"")</f>
        <v/>
      </c>
      <c r="J115" s="1615">
        <f>IF(TRIM(入力1!B118)&lt;&gt;"",入力1!B118,"")</f>
        <v>5</v>
      </c>
      <c r="K115" s="1612">
        <f>C115</f>
        <v>1</v>
      </c>
      <c r="L115" s="631"/>
      <c r="M115" s="632"/>
      <c r="N115" s="632"/>
      <c r="O115" s="632"/>
      <c r="P115" s="632"/>
      <c r="Q115" s="632"/>
      <c r="R115" s="632"/>
      <c r="S115" s="632"/>
      <c r="T115" s="632"/>
      <c r="U115" s="632"/>
      <c r="V115" s="628" t="str">
        <f>IF(AO65=1,(IF(L115&gt;=0,IF(L115&lt;&gt;"",L115,L116),L116)+IF(M115&gt;=0,IF(M115&lt;&gt;"",M115,M116),M116)+IF(N115&gt;=0,IF(N115&lt;&gt;"",N115,N116),N116)+IF(O115&gt;=0,IF(O115&lt;&gt;"",O115,O116),O116)+IF(P115&gt;=0,IF(P115&lt;&gt;"",P115,P116),P116)+IF(Q115&gt;=0,IF(Q115&lt;&gt;"",Q115,Q116),Q116)+IF(R115&gt;=0,IF(R115&lt;&gt;"",R115,R116),R116)+IF(S115&gt;=0,IF(S115&lt;&gt;"",S115,S116),S116)+IF(T115&gt;=0,IF(T115&lt;&gt;"",T115,T116),T116)+IF(U115&gt;=0,IF(U115&lt;&gt;"",U115,U116),U116)),"")</f>
        <v/>
      </c>
      <c r="W115" s="629" t="str">
        <f t="shared" ref="W115" si="247">IF(F115,(IF(L115&gt;=0,IF(L115&lt;&gt;"",L115,L116),L116)*$L$224+IF(M115&gt;=0,IF(M115&lt;&gt;"",M115,M116),M116)*$M$224+IF(N115&gt;=0,IF(N115&lt;&gt;"",N115,N116),N116)*$N$224+IF(O115&gt;=0,IF(O115&lt;&gt;"",O115,O116),O116)*$O$224+IF(P115&gt;=0,IF(P115&lt;&gt;"",P115,P116),P116)*$P$224+IF(Q115&gt;=0,IF(Q115&lt;&gt;"",Q115,Q116),Q116)*$Q$224+IF(R115&gt;=0,IF(R115&lt;&gt;"",R115,R116),R116)*$R$224+IF(S115&gt;=0,IF(S115&lt;&gt;"",S115,S116),S116)*$S$224+IF(T115&gt;=0,IF(T115&lt;&gt;"",T115,T116),T116)*$T$224+IF(U115&gt;=0,IF(U115&lt;&gt;"",U115,U116),U116)*$U$224)," ")</f>
        <v xml:space="preserve"> </v>
      </c>
      <c r="X115" s="633"/>
      <c r="Y115" s="632"/>
      <c r="Z115" s="632"/>
      <c r="AA115" s="632"/>
      <c r="AB115" s="632"/>
      <c r="AC115" s="632"/>
      <c r="AD115" s="632"/>
      <c r="AE115" s="632"/>
      <c r="AF115" s="632"/>
      <c r="AG115" s="632"/>
      <c r="AH115" s="628" t="str">
        <f>IF(AO65=1,(IF(X115&gt;=0,IF(X115&lt;&gt;"",X115,X116),X116)+IF(Y115&gt;=0,IF(Y115&lt;&gt;"",Y115,Y116),Y116)+IF(Z115&gt;=0,IF(Z115&lt;&gt;"",Z115,Z116),Z116)+IF(AA115&gt;=0,IF(AA115&lt;&gt;"",AA115,AA116),AA116)+IF(AB115&gt;=0,IF(AB115&lt;&gt;"",AB115,AB116),AB116)+IF(AC115&gt;=0,IF(AC115&lt;&gt;"",AC115,AC116),AC116)+IF(AD115&gt;=0,IF(AD115&lt;&gt;"",AD115,AD116),AD116)+IF(AE115&gt;=0,IF(AE115&lt;&gt;"",AE115,AE116),AE116)+IF(AF115&gt;=0,IF(AF115&lt;&gt;"",AF115,AF116),AF116)+IF(AG115&gt;=0,IF(AG115&lt;&gt;"",AG115,AG116),AG116)),"")</f>
        <v/>
      </c>
      <c r="AI115" s="629" t="str">
        <f t="shared" ref="AI115" si="248">IF(F115,(IF(X115&gt;=0,IF(X115&lt;&gt;"",X115,X116),X116)*$X$224+IF(Y115&gt;=0,IF(Y115&lt;&gt;"",Y115,Y116),Y116)*$Y$224+IF(Z115&gt;=0,IF(Z115&lt;&gt;"",Z115,Z116),Z116)*$Z$224+IF(AA115&gt;=0,IF(AA115&lt;&gt;"",AA115,AA116),AA116)*$AA$224+IF(AB115&gt;=0,IF(AB115&lt;&gt;"",AB115,AB116),AB116)*$AB$224+IF(AC115&gt;=0,IF(AC115&lt;&gt;"",AC115,AC116),AC116)*$AC$224+IF(AD115&gt;=0,IF(AD115&lt;&gt;"",AD115,AD116),AD116)*$AD$224+IF(AE115&gt;=0,IF(AE115&lt;&gt;"",AE115,AE116),AE116)*$AE$224+IF(AF115&gt;=0,IF(AF115&lt;&gt;"",AF115,AF116),AF116)*$AF$224+IF(AG115&gt;=0,IF(AG115&lt;&gt;"",AG115,AG116),AG116)*$AG$224)," ")</f>
        <v xml:space="preserve"> </v>
      </c>
      <c r="AR115" s="850"/>
    </row>
    <row r="116" spans="1:46" ht="12" customHeight="1">
      <c r="A116" s="1609"/>
      <c r="B116" s="1615"/>
      <c r="C116" s="1633"/>
      <c r="D116" s="1628"/>
      <c r="E116" s="1629"/>
      <c r="F116" s="1669"/>
      <c r="G116" s="1670"/>
      <c r="H116" s="1671"/>
      <c r="I116" s="1613"/>
      <c r="J116" s="1616"/>
      <c r="K116" s="1614"/>
      <c r="L116" s="607"/>
      <c r="M116" s="607"/>
      <c r="N116" s="607"/>
      <c r="O116" s="607"/>
      <c r="P116" s="607"/>
      <c r="Q116" s="607"/>
      <c r="R116" s="607"/>
      <c r="S116" s="607"/>
      <c r="T116" s="607"/>
      <c r="U116" s="607"/>
      <c r="V116" s="611" t="str">
        <f>IF(SUM(L116:U116)=0,"0",SUM(L116:U116))</f>
        <v>0</v>
      </c>
      <c r="W116" s="612">
        <f t="shared" ref="W116" si="249">IF((L116*$L$224+M116*$M$224+N116*$N$224+O116*$O$224+P116*$P$224+Q116*$Q$224+R116*$R$224+S116*$S$224+T116*$T$224+U116*$U$224)&lt;&gt;0,(L116*$L$224+M116*$M$224+N116*$N$224+O116*$O$224+P116*$P$224+Q116*$Q$224+R116*$R$224+S116*$S$224+T116*$T$224+U116*$U$224),0)</f>
        <v>0</v>
      </c>
      <c r="X116" s="610"/>
      <c r="Y116" s="607"/>
      <c r="Z116" s="607"/>
      <c r="AA116" s="607"/>
      <c r="AB116" s="607"/>
      <c r="AC116" s="607"/>
      <c r="AD116" s="607"/>
      <c r="AE116" s="607"/>
      <c r="AF116" s="607"/>
      <c r="AG116" s="607"/>
      <c r="AH116" s="611" t="str">
        <f t="shared" ref="AH116" si="250">IF(SUM(X116:AG116)=0,"0",SUM(X116:AG116))</f>
        <v>0</v>
      </c>
      <c r="AI116" s="612">
        <f t="shared" ref="AI116" si="251">IF((X116*$X$224+Y116*$Y$224+Z116*$Z$224+AA116*$AA$224+AB116*$AB$224+AC116*$AC$224+AD116*$AD$224+AE116*$AE$224+AF116*$AF$224+AG116*$AG$224)&lt;&gt;0,X116*$X$224+Y116*$Y$224+Z116*$Z$224+AA116*$AA$224+AB116*$AB$224+AC116*$AC$224+AD116*$AD$224+AE116*$AE$224+AF116*$AF$224+AG116*$AG$224,0)</f>
        <v>0</v>
      </c>
      <c r="AJ116" s="903">
        <f>SUMIF($L$12:$U$12,TRUE,L116:U116)</f>
        <v>0</v>
      </c>
      <c r="AK116" s="903">
        <f>SUMIF($X$12:$AG$12,TRUE,X116:AG116)</f>
        <v>0</v>
      </c>
      <c r="AL116" s="845">
        <f>IF(F115,W115,W116)</f>
        <v>0</v>
      </c>
      <c r="AM116" s="845">
        <f>IF(F115,AI115,AI116)</f>
        <v>0</v>
      </c>
      <c r="AR116" s="849">
        <f>V116-IF(AO65=0,W116,W115)</f>
        <v>0</v>
      </c>
      <c r="AS116" s="849">
        <f>AH116-IF(AO65=0,AI116,AI115)</f>
        <v>0</v>
      </c>
      <c r="AT116" s="845">
        <f>IF(ISERROR(AR116+AS116),0,AR116+AS116)</f>
        <v>0</v>
      </c>
    </row>
    <row r="117" spans="1:46" ht="12" customHeight="1">
      <c r="A117" s="1610" t="str">
        <f>IF(TRIM(入力1!A120)&lt;&gt;"",入力1!A120,"")</f>
        <v/>
      </c>
      <c r="B117" s="1617">
        <f>IF(TRIM(入力1!B120)&lt;&gt;"",入力1!B120,"")</f>
        <v>5</v>
      </c>
      <c r="C117" s="1634">
        <f>入力1!C120</f>
        <v>2</v>
      </c>
      <c r="D117" s="1626" t="str">
        <f>IF(TRIM(入力1!D120)&lt;&gt;"",入力1!D120,"")</f>
        <v/>
      </c>
      <c r="E117" s="1627"/>
      <c r="F117" s="1672" t="b">
        <v>0</v>
      </c>
      <c r="G117" s="1673"/>
      <c r="H117" s="1674"/>
      <c r="I117" s="1609" t="str">
        <f>IF(TRIM(入力1!A120)&lt;&gt;"",入力1!A120,"")</f>
        <v/>
      </c>
      <c r="J117" s="1615">
        <f>IF(TRIM(入力1!B120)&lt;&gt;"",入力1!B120,"")</f>
        <v>5</v>
      </c>
      <c r="K117" s="1611">
        <f>C117</f>
        <v>2</v>
      </c>
      <c r="L117" s="627"/>
      <c r="M117" s="627"/>
      <c r="N117" s="627"/>
      <c r="O117" s="627"/>
      <c r="P117" s="627"/>
      <c r="Q117" s="627"/>
      <c r="R117" s="627"/>
      <c r="S117" s="627"/>
      <c r="T117" s="627"/>
      <c r="U117" s="627"/>
      <c r="V117" s="628" t="str">
        <f>IF(AO66=1,(IF(L117&gt;=0,IF(L117&lt;&gt;"",L117,L118),L118)+IF(M117&gt;=0,IF(M117&lt;&gt;"",M117,M118),M118)+IF(N117&gt;=0,IF(N117&lt;&gt;"",N117,N118),N118)+IF(O117&gt;=0,IF(O117&lt;&gt;"",O117,O118),O118)+IF(P117&gt;=0,IF(P117&lt;&gt;"",P117,P118),P118)+IF(Q117&gt;=0,IF(Q117&lt;&gt;"",Q117,Q118),Q118)+IF(R117&gt;=0,IF(R117&lt;&gt;"",R117,R118),R118)+IF(S117&gt;=0,IF(S117&lt;&gt;"",S117,S118),S118)+IF(T117&gt;=0,IF(T117&lt;&gt;"",T117,T118),T118)+IF(U117&gt;=0,IF(U117&lt;&gt;"",U117,U118),U118)),"")</f>
        <v/>
      </c>
      <c r="W117" s="629" t="str">
        <f t="shared" ref="W117" si="252">IF(F117,(IF(L117&gt;=0,IF(L117&lt;&gt;"",L117,L118),L118)*$L$224+IF(M117&gt;=0,IF(M117&lt;&gt;"",M117,M118),M118)*$M$224+IF(N117&gt;=0,IF(N117&lt;&gt;"",N117,N118),N118)*$N$224+IF(O117&gt;=0,IF(O117&lt;&gt;"",O117,O118),O118)*$O$224+IF(P117&gt;=0,IF(P117&lt;&gt;"",P117,P118),P118)*$P$224+IF(Q117&gt;=0,IF(Q117&lt;&gt;"",Q117,Q118),Q118)*$Q$224+IF(R117&gt;=0,IF(R117&lt;&gt;"",R117,R118),R118)*$R$224+IF(S117&gt;=0,IF(S117&lt;&gt;"",S117,S118),S118)*$S$224+IF(T117&gt;=0,IF(T117&lt;&gt;"",T117,T118),T118)*$T$224+IF(U117&gt;=0,IF(U117&lt;&gt;"",U117,U118),U118)*$U$224)," ")</f>
        <v xml:space="preserve"> </v>
      </c>
      <c r="X117" s="630"/>
      <c r="Y117" s="627"/>
      <c r="Z117" s="627"/>
      <c r="AA117" s="627"/>
      <c r="AB117" s="627"/>
      <c r="AC117" s="627"/>
      <c r="AD117" s="627"/>
      <c r="AE117" s="627"/>
      <c r="AF117" s="627"/>
      <c r="AG117" s="627"/>
      <c r="AH117" s="628" t="str">
        <f>IF(AO66=1,(IF(X117&gt;=0,IF(X117&lt;&gt;"",X117,X118),X118)+IF(Y117&gt;=0,IF(Y117&lt;&gt;"",Y117,Y118),Y118)+IF(Z117&gt;=0,IF(Z117&lt;&gt;"",Z117,Z118),Z118)+IF(AA117&gt;=0,IF(AA117&lt;&gt;"",AA117,AA118),AA118)+IF(AB117&gt;=0,IF(AB117&lt;&gt;"",AB117,AB118),AB118)+IF(AC117&gt;=0,IF(AC117&lt;&gt;"",AC117,AC118),AC118)+IF(AD117&gt;=0,IF(AD117&lt;&gt;"",AD117,AD118),AD118)+IF(AE117&gt;=0,IF(AE117&lt;&gt;"",AE117,AE118),AE118)+IF(AF117&gt;=0,IF(AF117&lt;&gt;"",AF117,AF118),AF118)+IF(AG117&gt;=0,IF(AG117&lt;&gt;"",AG117,AG118),AG118)),"")</f>
        <v/>
      </c>
      <c r="AI117" s="629" t="str">
        <f t="shared" ref="AI117" si="253">IF(F117,(IF(X117&gt;=0,IF(X117&lt;&gt;"",X117,X118),X118)*$X$224+IF(Y117&gt;=0,IF(Y117&lt;&gt;"",Y117,Y118),Y118)*$Y$224+IF(Z117&gt;=0,IF(Z117&lt;&gt;"",Z117,Z118),Z118)*$Z$224+IF(AA117&gt;=0,IF(AA117&lt;&gt;"",AA117,AA118),AA118)*$AA$224+IF(AB117&gt;=0,IF(AB117&lt;&gt;"",AB117,AB118),AB118)*$AB$224+IF(AC117&gt;=0,IF(AC117&lt;&gt;"",AC117,AC118),AC118)*$AC$224+IF(AD117&gt;=0,IF(AD117&lt;&gt;"",AD117,AD118),AD118)*$AD$224+IF(AE117&gt;=0,IF(AE117&lt;&gt;"",AE117,AE118),AE118)*$AE$224+IF(AF117&gt;=0,IF(AF117&lt;&gt;"",AF117,AF118),AF118)*$AF$224+IF(AG117&gt;=0,IF(AG117&lt;&gt;"",AG117,AG118),AG118)*$AG$224)," ")</f>
        <v xml:space="preserve"> </v>
      </c>
      <c r="AR117" s="850"/>
    </row>
    <row r="118" spans="1:46" ht="12" customHeight="1">
      <c r="A118" s="1609"/>
      <c r="B118" s="1615"/>
      <c r="C118" s="1633"/>
      <c r="D118" s="1628"/>
      <c r="E118" s="1629"/>
      <c r="F118" s="1669"/>
      <c r="G118" s="1670"/>
      <c r="H118" s="1671"/>
      <c r="I118" s="1613"/>
      <c r="J118" s="1616"/>
      <c r="K118" s="1614"/>
      <c r="L118" s="607"/>
      <c r="M118" s="607"/>
      <c r="N118" s="607"/>
      <c r="O118" s="607"/>
      <c r="P118" s="607"/>
      <c r="Q118" s="607"/>
      <c r="R118" s="607"/>
      <c r="S118" s="607"/>
      <c r="T118" s="607"/>
      <c r="U118" s="607"/>
      <c r="V118" s="611" t="str">
        <f>IF(SUM(L118:U118)=0,"0",SUM(L118:U118))</f>
        <v>0</v>
      </c>
      <c r="W118" s="612">
        <f t="shared" ref="W118" si="254">IF((L118*$L$224+M118*$M$224+N118*$N$224+O118*$O$224+P118*$P$224+Q118*$Q$224+R118*$R$224+S118*$S$224+T118*$T$224+U118*$U$224)&lt;&gt;0,(L118*$L$224+M118*$M$224+N118*$N$224+O118*$O$224+P118*$P$224+Q118*$Q$224+R118*$R$224+S118*$S$224+T118*$T$224+U118*$U$224),0)</f>
        <v>0</v>
      </c>
      <c r="X118" s="610"/>
      <c r="Y118" s="607"/>
      <c r="Z118" s="607"/>
      <c r="AA118" s="607"/>
      <c r="AB118" s="607"/>
      <c r="AC118" s="607"/>
      <c r="AD118" s="607"/>
      <c r="AE118" s="607"/>
      <c r="AF118" s="607"/>
      <c r="AG118" s="607"/>
      <c r="AH118" s="611" t="str">
        <f t="shared" ref="AH118" si="255">IF(SUM(X118:AG118)=0,"0",SUM(X118:AG118))</f>
        <v>0</v>
      </c>
      <c r="AI118" s="612">
        <f t="shared" ref="AI118" si="256">IF((X118*$X$224+Y118*$Y$224+Z118*$Z$224+AA118*$AA$224+AB118*$AB$224+AC118*$AC$224+AD118*$AD$224+AE118*$AE$224+AF118*$AF$224+AG118*$AG$224)&lt;&gt;0,X118*$X$224+Y118*$Y$224+Z118*$Z$224+AA118*$AA$224+AB118*$AB$224+AC118*$AC$224+AD118*$AD$224+AE118*$AE$224+AF118*$AF$224+AG118*$AG$224,0)</f>
        <v>0</v>
      </c>
      <c r="AJ118" s="903">
        <f>SUMIF($L$12:$U$12,TRUE,L118:U118)</f>
        <v>0</v>
      </c>
      <c r="AK118" s="903">
        <f>SUMIF($X$12:$AG$12,TRUE,X118:AG118)</f>
        <v>0</v>
      </c>
      <c r="AL118" s="845">
        <f>IF(F117,W117,W118)</f>
        <v>0</v>
      </c>
      <c r="AM118" s="845">
        <f>IF(F117,AI117,AI118)</f>
        <v>0</v>
      </c>
      <c r="AR118" s="849">
        <f>V118-IF(AO66=0,W118,W117)</f>
        <v>0</v>
      </c>
      <c r="AS118" s="849">
        <f>AH118-IF(AO66=0,AI118,AI117)</f>
        <v>0</v>
      </c>
      <c r="AT118" s="845">
        <f>IF(ISERROR(AR118+AS118),0,AR118+AS118)</f>
        <v>0</v>
      </c>
    </row>
    <row r="119" spans="1:46" ht="12" customHeight="1">
      <c r="A119" s="1610" t="str">
        <f>IF(TRIM(入力1!A122)&lt;&gt;"",入力1!A122,"")</f>
        <v/>
      </c>
      <c r="B119" s="1617">
        <f>IF(TRIM(入力1!B122)&lt;&gt;"",入力1!B122,"")</f>
        <v>5</v>
      </c>
      <c r="C119" s="1634">
        <f>入力1!C122</f>
        <v>3</v>
      </c>
      <c r="D119" s="1626" t="str">
        <f>IF(TRIM(入力1!D122)&lt;&gt;"",入力1!D122,"")</f>
        <v/>
      </c>
      <c r="E119" s="1627"/>
      <c r="F119" s="1672" t="b">
        <v>0</v>
      </c>
      <c r="G119" s="1673"/>
      <c r="H119" s="1674"/>
      <c r="I119" s="1609" t="str">
        <f>IF(TRIM(入力1!A122)&lt;&gt;"",入力1!A122,"")</f>
        <v/>
      </c>
      <c r="J119" s="1615">
        <f>IF(TRIM(入力1!B122)&lt;&gt;"",入力1!B122,"")</f>
        <v>5</v>
      </c>
      <c r="K119" s="1611">
        <f>C119</f>
        <v>3</v>
      </c>
      <c r="L119" s="627"/>
      <c r="M119" s="627"/>
      <c r="N119" s="627"/>
      <c r="O119" s="627"/>
      <c r="P119" s="627"/>
      <c r="Q119" s="627"/>
      <c r="R119" s="627"/>
      <c r="S119" s="627"/>
      <c r="T119" s="627"/>
      <c r="U119" s="627"/>
      <c r="V119" s="628" t="str">
        <f>IF(AO67=1,(IF(L119&gt;=0,IF(L119&lt;&gt;"",L119,L120),L120)+IF(M119&gt;=0,IF(M119&lt;&gt;"",M119,M120),M120)+IF(N119&gt;=0,IF(N119&lt;&gt;"",N119,N120),N120)+IF(O119&gt;=0,IF(O119&lt;&gt;"",O119,O120),O120)+IF(P119&gt;=0,IF(P119&lt;&gt;"",P119,P120),P120)+IF(Q119&gt;=0,IF(Q119&lt;&gt;"",Q119,Q120),Q120)+IF(R119&gt;=0,IF(R119&lt;&gt;"",R119,R120),R120)+IF(S119&gt;=0,IF(S119&lt;&gt;"",S119,S120),S120)+IF(T119&gt;=0,IF(T119&lt;&gt;"",T119,T120),T120)+IF(U119&gt;=0,IF(U119&lt;&gt;"",U119,U120),U120)),"")</f>
        <v/>
      </c>
      <c r="W119" s="629" t="str">
        <f t="shared" ref="W119" si="257">IF(F119,(IF(L119&gt;=0,IF(L119&lt;&gt;"",L119,L120),L120)*$L$224+IF(M119&gt;=0,IF(M119&lt;&gt;"",M119,M120),M120)*$M$224+IF(N119&gt;=0,IF(N119&lt;&gt;"",N119,N120),N120)*$N$224+IF(O119&gt;=0,IF(O119&lt;&gt;"",O119,O120),O120)*$O$224+IF(P119&gt;=0,IF(P119&lt;&gt;"",P119,P120),P120)*$P$224+IF(Q119&gt;=0,IF(Q119&lt;&gt;"",Q119,Q120),Q120)*$Q$224+IF(R119&gt;=0,IF(R119&lt;&gt;"",R119,R120),R120)*$R$224+IF(S119&gt;=0,IF(S119&lt;&gt;"",S119,S120),S120)*$S$224+IF(T119&gt;=0,IF(T119&lt;&gt;"",T119,T120),T120)*$T$224+IF(U119&gt;=0,IF(U119&lt;&gt;"",U119,U120),U120)*$U$224)," ")</f>
        <v xml:space="preserve"> </v>
      </c>
      <c r="X119" s="630"/>
      <c r="Y119" s="627"/>
      <c r="Z119" s="627"/>
      <c r="AA119" s="627"/>
      <c r="AB119" s="627"/>
      <c r="AC119" s="627"/>
      <c r="AD119" s="627"/>
      <c r="AE119" s="627"/>
      <c r="AF119" s="627"/>
      <c r="AG119" s="627"/>
      <c r="AH119" s="628" t="str">
        <f>IF(AO67=1,(IF(X119&gt;=0,IF(X119&lt;&gt;"",X119,X120),X120)+IF(Y119&gt;=0,IF(Y119&lt;&gt;"",Y119,Y120),Y120)+IF(Z119&gt;=0,IF(Z119&lt;&gt;"",Z119,Z120),Z120)+IF(AA119&gt;=0,IF(AA119&lt;&gt;"",AA119,AA120),AA120)+IF(AB119&gt;=0,IF(AB119&lt;&gt;"",AB119,AB120),AB120)+IF(AC119&gt;=0,IF(AC119&lt;&gt;"",AC119,AC120),AC120)+IF(AD119&gt;=0,IF(AD119&lt;&gt;"",AD119,AD120),AD120)+IF(AE119&gt;=0,IF(AE119&lt;&gt;"",AE119,AE120),AE120)+IF(AF119&gt;=0,IF(AF119&lt;&gt;"",AF119,AF120),AF120)+IF(AG119&gt;=0,IF(AG119&lt;&gt;"",AG119,AG120),AG120)),"")</f>
        <v/>
      </c>
      <c r="AI119" s="629" t="str">
        <f t="shared" ref="AI119" si="258">IF(F119,(IF(X119&gt;=0,IF(X119&lt;&gt;"",X119,X120),X120)*$X$224+IF(Y119&gt;=0,IF(Y119&lt;&gt;"",Y119,Y120),Y120)*$Y$224+IF(Z119&gt;=0,IF(Z119&lt;&gt;"",Z119,Z120),Z120)*$Z$224+IF(AA119&gt;=0,IF(AA119&lt;&gt;"",AA119,AA120),AA120)*$AA$224+IF(AB119&gt;=0,IF(AB119&lt;&gt;"",AB119,AB120),AB120)*$AB$224+IF(AC119&gt;=0,IF(AC119&lt;&gt;"",AC119,AC120),AC120)*$AC$224+IF(AD119&gt;=0,IF(AD119&lt;&gt;"",AD119,AD120),AD120)*$AD$224+IF(AE119&gt;=0,IF(AE119&lt;&gt;"",AE119,AE120),AE120)*$AE$224+IF(AF119&gt;=0,IF(AF119&lt;&gt;"",AF119,AF120),AF120)*$AF$224+IF(AG119&gt;=0,IF(AG119&lt;&gt;"",AG119,AG120),AG120)*$AG$224)," ")</f>
        <v xml:space="preserve"> </v>
      </c>
      <c r="AR119" s="850"/>
    </row>
    <row r="120" spans="1:46" ht="12" customHeight="1">
      <c r="A120" s="1609"/>
      <c r="B120" s="1615"/>
      <c r="C120" s="1633"/>
      <c r="D120" s="1628"/>
      <c r="E120" s="1629"/>
      <c r="F120" s="1669"/>
      <c r="G120" s="1670"/>
      <c r="H120" s="1671"/>
      <c r="I120" s="1613"/>
      <c r="J120" s="1616"/>
      <c r="K120" s="1614"/>
      <c r="L120" s="607"/>
      <c r="M120" s="607"/>
      <c r="N120" s="607"/>
      <c r="O120" s="607"/>
      <c r="P120" s="607"/>
      <c r="Q120" s="607"/>
      <c r="R120" s="607"/>
      <c r="S120" s="607"/>
      <c r="T120" s="607"/>
      <c r="U120" s="607"/>
      <c r="V120" s="611" t="str">
        <f>IF(SUM(L120:U120)=0,"0",SUM(L120:U120))</f>
        <v>0</v>
      </c>
      <c r="W120" s="612">
        <f t="shared" ref="W120" si="259">IF((L120*$L$224+M120*$M$224+N120*$N$224+O120*$O$224+P120*$P$224+Q120*$Q$224+R120*$R$224+S120*$S$224+T120*$T$224+U120*$U$224)&lt;&gt;0,(L120*$L$224+M120*$M$224+N120*$N$224+O120*$O$224+P120*$P$224+Q120*$Q$224+R120*$R$224+S120*$S$224+T120*$T$224+U120*$U$224),0)</f>
        <v>0</v>
      </c>
      <c r="X120" s="610"/>
      <c r="Y120" s="607"/>
      <c r="Z120" s="607"/>
      <c r="AA120" s="607"/>
      <c r="AB120" s="607"/>
      <c r="AC120" s="607"/>
      <c r="AD120" s="607"/>
      <c r="AE120" s="607"/>
      <c r="AF120" s="607"/>
      <c r="AG120" s="607"/>
      <c r="AH120" s="611" t="str">
        <f t="shared" ref="AH120" si="260">IF(SUM(X120:AG120)=0,"0",SUM(X120:AG120))</f>
        <v>0</v>
      </c>
      <c r="AI120" s="612">
        <f t="shared" ref="AI120" si="261">IF((X120*$X$224+Y120*$Y$224+Z120*$Z$224+AA120*$AA$224+AB120*$AB$224+AC120*$AC$224+AD120*$AD$224+AE120*$AE$224+AF120*$AF$224+AG120*$AG$224)&lt;&gt;0,X120*$X$224+Y120*$Y$224+Z120*$Z$224+AA120*$AA$224+AB120*$AB$224+AC120*$AC$224+AD120*$AD$224+AE120*$AE$224+AF120*$AF$224+AG120*$AG$224,0)</f>
        <v>0</v>
      </c>
      <c r="AJ120" s="903">
        <f>SUMIF($L$12:$U$12,TRUE,L120:U120)</f>
        <v>0</v>
      </c>
      <c r="AK120" s="903">
        <f>SUMIF($X$12:$AG$12,TRUE,X120:AG120)</f>
        <v>0</v>
      </c>
      <c r="AL120" s="845">
        <f>IF(F119,W119,W120)</f>
        <v>0</v>
      </c>
      <c r="AM120" s="845">
        <f>IF(F119,AI119,AI120)</f>
        <v>0</v>
      </c>
      <c r="AR120" s="849">
        <f>V120-IF(AO67=0,W120,W119)</f>
        <v>0</v>
      </c>
      <c r="AS120" s="849">
        <f>AH120-IF(AO67=0,AI120,AI119)</f>
        <v>0</v>
      </c>
      <c r="AT120" s="845">
        <f>IF(ISERROR(AR120+AS120),0,AR120+AS120)</f>
        <v>0</v>
      </c>
    </row>
    <row r="121" spans="1:46" ht="12" customHeight="1">
      <c r="A121" s="1610" t="str">
        <f>IF(TRIM(入力1!A124)&lt;&gt;"",入力1!A124,"")</f>
        <v/>
      </c>
      <c r="B121" s="1617">
        <f>IF(TRIM(入力1!B124)&lt;&gt;"",入力1!B124,"")</f>
        <v>5</v>
      </c>
      <c r="C121" s="1634">
        <f>入力1!C124</f>
        <v>4</v>
      </c>
      <c r="D121" s="1626" t="str">
        <f>IF(TRIM(入力1!D124)&lt;&gt;"",入力1!D124,"")</f>
        <v/>
      </c>
      <c r="E121" s="1627"/>
      <c r="F121" s="1672" t="b">
        <v>0</v>
      </c>
      <c r="G121" s="1673"/>
      <c r="H121" s="1674"/>
      <c r="I121" s="1609" t="str">
        <f>IF(TRIM(入力1!A124)&lt;&gt;"",入力1!A124,"")</f>
        <v/>
      </c>
      <c r="J121" s="1615">
        <f>IF(TRIM(入力1!B124)&lt;&gt;"",入力1!B124,"")</f>
        <v>5</v>
      </c>
      <c r="K121" s="1611">
        <f>C121</f>
        <v>4</v>
      </c>
      <c r="L121" s="627"/>
      <c r="M121" s="627"/>
      <c r="N121" s="627"/>
      <c r="O121" s="627"/>
      <c r="P121" s="627"/>
      <c r="Q121" s="627"/>
      <c r="R121" s="627"/>
      <c r="S121" s="627"/>
      <c r="T121" s="627"/>
      <c r="U121" s="627"/>
      <c r="V121" s="628" t="str">
        <f>IF(AO68=1,(IF(L121&gt;=0,IF(L121&lt;&gt;"",L121,L122),L122)+IF(M121&gt;=0,IF(M121&lt;&gt;"",M121,M122),M122)+IF(N121&gt;=0,IF(N121&lt;&gt;"",N121,N122),N122)+IF(O121&gt;=0,IF(O121&lt;&gt;"",O121,O122),O122)+IF(P121&gt;=0,IF(P121&lt;&gt;"",P121,P122),P122)+IF(Q121&gt;=0,IF(Q121&lt;&gt;"",Q121,Q122),Q122)+IF(R121&gt;=0,IF(R121&lt;&gt;"",R121,R122),R122)+IF(S121&gt;=0,IF(S121&lt;&gt;"",S121,S122),S122)+IF(T121&gt;=0,IF(T121&lt;&gt;"",T121,T122),T122)+IF(U121&gt;=0,IF(U121&lt;&gt;"",U121,U122),U122)),"")</f>
        <v/>
      </c>
      <c r="W121" s="629" t="str">
        <f t="shared" ref="W121" si="262">IF(F121,(IF(L121&gt;=0,IF(L121&lt;&gt;"",L121,L122),L122)*$L$224+IF(M121&gt;=0,IF(M121&lt;&gt;"",M121,M122),M122)*$M$224+IF(N121&gt;=0,IF(N121&lt;&gt;"",N121,N122),N122)*$N$224+IF(O121&gt;=0,IF(O121&lt;&gt;"",O121,O122),O122)*$O$224+IF(P121&gt;=0,IF(P121&lt;&gt;"",P121,P122),P122)*$P$224+IF(Q121&gt;=0,IF(Q121&lt;&gt;"",Q121,Q122),Q122)*$Q$224+IF(R121&gt;=0,IF(R121&lt;&gt;"",R121,R122),R122)*$R$224+IF(S121&gt;=0,IF(S121&lt;&gt;"",S121,S122),S122)*$S$224+IF(T121&gt;=0,IF(T121&lt;&gt;"",T121,T122),T122)*$T$224+IF(U121&gt;=0,IF(U121&lt;&gt;"",U121,U122),U122)*$U$224)," ")</f>
        <v xml:space="preserve"> </v>
      </c>
      <c r="X121" s="630"/>
      <c r="Y121" s="627"/>
      <c r="Z121" s="627"/>
      <c r="AA121" s="627"/>
      <c r="AB121" s="627"/>
      <c r="AC121" s="627"/>
      <c r="AD121" s="627"/>
      <c r="AE121" s="627"/>
      <c r="AF121" s="627"/>
      <c r="AG121" s="627"/>
      <c r="AH121" s="628" t="str">
        <f>IF(AO68=1,(IF(X121&gt;=0,IF(X121&lt;&gt;"",X121,X122),X122)+IF(Y121&gt;=0,IF(Y121&lt;&gt;"",Y121,Y122),Y122)+IF(Z121&gt;=0,IF(Z121&lt;&gt;"",Z121,Z122),Z122)+IF(AA121&gt;=0,IF(AA121&lt;&gt;"",AA121,AA122),AA122)+IF(AB121&gt;=0,IF(AB121&lt;&gt;"",AB121,AB122),AB122)+IF(AC121&gt;=0,IF(AC121&lt;&gt;"",AC121,AC122),AC122)+IF(AD121&gt;=0,IF(AD121&lt;&gt;"",AD121,AD122),AD122)+IF(AE121&gt;=0,IF(AE121&lt;&gt;"",AE121,AE122),AE122)+IF(AF121&gt;=0,IF(AF121&lt;&gt;"",AF121,AF122),AF122)+IF(AG121&gt;=0,IF(AG121&lt;&gt;"",AG121,AG122),AG122)),"")</f>
        <v/>
      </c>
      <c r="AI121" s="629" t="str">
        <f t="shared" ref="AI121" si="263">IF(F121,(IF(X121&gt;=0,IF(X121&lt;&gt;"",X121,X122),X122)*$X$224+IF(Y121&gt;=0,IF(Y121&lt;&gt;"",Y121,Y122),Y122)*$Y$224+IF(Z121&gt;=0,IF(Z121&lt;&gt;"",Z121,Z122),Z122)*$Z$224+IF(AA121&gt;=0,IF(AA121&lt;&gt;"",AA121,AA122),AA122)*$AA$224+IF(AB121&gt;=0,IF(AB121&lt;&gt;"",AB121,AB122),AB122)*$AB$224+IF(AC121&gt;=0,IF(AC121&lt;&gt;"",AC121,AC122),AC122)*$AC$224+IF(AD121&gt;=0,IF(AD121&lt;&gt;"",AD121,AD122),AD122)*$AD$224+IF(AE121&gt;=0,IF(AE121&lt;&gt;"",AE121,AE122),AE122)*$AE$224+IF(AF121&gt;=0,IF(AF121&lt;&gt;"",AF121,AF122),AF122)*$AF$224+IF(AG121&gt;=0,IF(AG121&lt;&gt;"",AG121,AG122),AG122)*$AG$224)," ")</f>
        <v xml:space="preserve"> </v>
      </c>
      <c r="AR121" s="850"/>
    </row>
    <row r="122" spans="1:46" ht="12" customHeight="1">
      <c r="A122" s="1609"/>
      <c r="B122" s="1615"/>
      <c r="C122" s="1633"/>
      <c r="D122" s="1628"/>
      <c r="E122" s="1629"/>
      <c r="F122" s="1669"/>
      <c r="G122" s="1670"/>
      <c r="H122" s="1671"/>
      <c r="I122" s="1613"/>
      <c r="J122" s="1616"/>
      <c r="K122" s="1614"/>
      <c r="L122" s="607"/>
      <c r="M122" s="607"/>
      <c r="N122" s="607"/>
      <c r="O122" s="607"/>
      <c r="P122" s="607"/>
      <c r="Q122" s="607"/>
      <c r="R122" s="607"/>
      <c r="S122" s="607"/>
      <c r="T122" s="607"/>
      <c r="U122" s="607"/>
      <c r="V122" s="611" t="str">
        <f>IF(SUM(L122:U122)=0,"0",SUM(L122:U122))</f>
        <v>0</v>
      </c>
      <c r="W122" s="612">
        <f t="shared" ref="W122" si="264">IF((L122*$L$224+M122*$M$224+N122*$N$224+O122*$O$224+P122*$P$224+Q122*$Q$224+R122*$R$224+S122*$S$224+T122*$T$224+U122*$U$224)&lt;&gt;0,(L122*$L$224+M122*$M$224+N122*$N$224+O122*$O$224+P122*$P$224+Q122*$Q$224+R122*$R$224+S122*$S$224+T122*$T$224+U122*$U$224),0)</f>
        <v>0</v>
      </c>
      <c r="X122" s="610"/>
      <c r="Y122" s="607"/>
      <c r="Z122" s="607"/>
      <c r="AA122" s="607"/>
      <c r="AB122" s="607"/>
      <c r="AC122" s="607"/>
      <c r="AD122" s="607"/>
      <c r="AE122" s="607"/>
      <c r="AF122" s="607"/>
      <c r="AG122" s="607"/>
      <c r="AH122" s="611" t="str">
        <f t="shared" ref="AH122" si="265">IF(SUM(X122:AG122)=0,"0",SUM(X122:AG122))</f>
        <v>0</v>
      </c>
      <c r="AI122" s="612">
        <f t="shared" ref="AI122" si="266">IF((X122*$X$224+Y122*$Y$224+Z122*$Z$224+AA122*$AA$224+AB122*$AB$224+AC122*$AC$224+AD122*$AD$224+AE122*$AE$224+AF122*$AF$224+AG122*$AG$224)&lt;&gt;0,X122*$X$224+Y122*$Y$224+Z122*$Z$224+AA122*$AA$224+AB122*$AB$224+AC122*$AC$224+AD122*$AD$224+AE122*$AE$224+AF122*$AF$224+AG122*$AG$224,0)</f>
        <v>0</v>
      </c>
      <c r="AJ122" s="903">
        <f>SUMIF($L$12:$U$12,TRUE,L122:U122)</f>
        <v>0</v>
      </c>
      <c r="AK122" s="903">
        <f>SUMIF($X$12:$AG$12,TRUE,X122:AG122)</f>
        <v>0</v>
      </c>
      <c r="AL122" s="845">
        <f>IF(F121,W121,W122)</f>
        <v>0</v>
      </c>
      <c r="AM122" s="845">
        <f>IF(F121,AI121,AI122)</f>
        <v>0</v>
      </c>
      <c r="AR122" s="849">
        <f>V122-IF(AO68=0,W122,W121)</f>
        <v>0</v>
      </c>
      <c r="AS122" s="849">
        <f>AH122-IF(AO68=0,AI122,AI121)</f>
        <v>0</v>
      </c>
      <c r="AT122" s="845">
        <f>IF(ISERROR(AR122+AS122),0,AR122+AS122)</f>
        <v>0</v>
      </c>
    </row>
    <row r="123" spans="1:46" ht="12" customHeight="1">
      <c r="A123" s="1610" t="str">
        <f>IF(TRIM(入力1!A126)&lt;&gt;"",入力1!A126,"")</f>
        <v/>
      </c>
      <c r="B123" s="1617">
        <f>IF(TRIM(入力1!B126)&lt;&gt;"",入力1!B126,"")</f>
        <v>5</v>
      </c>
      <c r="C123" s="1634">
        <f>入力1!C126</f>
        <v>5</v>
      </c>
      <c r="D123" s="1626" t="str">
        <f>IF(TRIM(入力1!D126)&lt;&gt;"",入力1!D126,"")</f>
        <v/>
      </c>
      <c r="E123" s="1627"/>
      <c r="F123" s="1672" t="b">
        <v>0</v>
      </c>
      <c r="G123" s="1673"/>
      <c r="H123" s="1674"/>
      <c r="I123" s="1609" t="str">
        <f>IF(TRIM(入力1!A126)&lt;&gt;"",入力1!A126,"")</f>
        <v/>
      </c>
      <c r="J123" s="1615">
        <f>IF(TRIM(入力1!B126)&lt;&gt;"",入力1!B126,"")</f>
        <v>5</v>
      </c>
      <c r="K123" s="1611">
        <f>C123</f>
        <v>5</v>
      </c>
      <c r="L123" s="627"/>
      <c r="M123" s="627"/>
      <c r="N123" s="627"/>
      <c r="O123" s="627"/>
      <c r="P123" s="627"/>
      <c r="Q123" s="627"/>
      <c r="R123" s="627"/>
      <c r="S123" s="627"/>
      <c r="T123" s="627"/>
      <c r="U123" s="627"/>
      <c r="V123" s="628" t="str">
        <f>IF(AO69=1,(IF(L123&gt;=0,IF(L123&lt;&gt;"",L123,L124),L124)+IF(M123&gt;=0,IF(M123&lt;&gt;"",M123,M124),M124)+IF(N123&gt;=0,IF(N123&lt;&gt;"",N123,N124),N124)+IF(O123&gt;=0,IF(O123&lt;&gt;"",O123,O124),O124)+IF(P123&gt;=0,IF(P123&lt;&gt;"",P123,P124),P124)+IF(Q123&gt;=0,IF(Q123&lt;&gt;"",Q123,Q124),Q124)+IF(R123&gt;=0,IF(R123&lt;&gt;"",R123,R124),R124)+IF(S123&gt;=0,IF(S123&lt;&gt;"",S123,S124),S124)+IF(T123&gt;=0,IF(T123&lt;&gt;"",T123,T124),T124)+IF(U123&gt;=0,IF(U123&lt;&gt;"",U123,U124),U124)),"")</f>
        <v/>
      </c>
      <c r="W123" s="629" t="str">
        <f t="shared" ref="W123" si="267">IF(F123,(IF(L123&gt;=0,IF(L123&lt;&gt;"",L123,L124),L124)*$L$224+IF(M123&gt;=0,IF(M123&lt;&gt;"",M123,M124),M124)*$M$224+IF(N123&gt;=0,IF(N123&lt;&gt;"",N123,N124),N124)*$N$224+IF(O123&gt;=0,IF(O123&lt;&gt;"",O123,O124),O124)*$O$224+IF(P123&gt;=0,IF(P123&lt;&gt;"",P123,P124),P124)*$P$224+IF(Q123&gt;=0,IF(Q123&lt;&gt;"",Q123,Q124),Q124)*$Q$224+IF(R123&gt;=0,IF(R123&lt;&gt;"",R123,R124),R124)*$R$224+IF(S123&gt;=0,IF(S123&lt;&gt;"",S123,S124),S124)*$S$224+IF(T123&gt;=0,IF(T123&lt;&gt;"",T123,T124),T124)*$T$224+IF(U123&gt;=0,IF(U123&lt;&gt;"",U123,U124),U124)*$U$224)," ")</f>
        <v xml:space="preserve"> </v>
      </c>
      <c r="X123" s="630"/>
      <c r="Y123" s="627"/>
      <c r="Z123" s="627"/>
      <c r="AA123" s="627"/>
      <c r="AB123" s="627"/>
      <c r="AC123" s="627"/>
      <c r="AD123" s="627"/>
      <c r="AE123" s="627"/>
      <c r="AF123" s="627"/>
      <c r="AG123" s="627"/>
      <c r="AH123" s="628" t="str">
        <f>IF(AO69=1,(IF(X123&gt;=0,IF(X123&lt;&gt;"",X123,X124),X124)+IF(Y123&gt;=0,IF(Y123&lt;&gt;"",Y123,Y124),Y124)+IF(Z123&gt;=0,IF(Z123&lt;&gt;"",Z123,Z124),Z124)+IF(AA123&gt;=0,IF(AA123&lt;&gt;"",AA123,AA124),AA124)+IF(AB123&gt;=0,IF(AB123&lt;&gt;"",AB123,AB124),AB124)+IF(AC123&gt;=0,IF(AC123&lt;&gt;"",AC123,AC124),AC124)+IF(AD123&gt;=0,IF(AD123&lt;&gt;"",AD123,AD124),AD124)+IF(AE123&gt;=0,IF(AE123&lt;&gt;"",AE123,AE124),AE124)+IF(AF123&gt;=0,IF(AF123&lt;&gt;"",AF123,AF124),AF124)+IF(AG123&gt;=0,IF(AG123&lt;&gt;"",AG123,AG124),AG124)),"")</f>
        <v/>
      </c>
      <c r="AI123" s="629" t="str">
        <f t="shared" ref="AI123" si="268">IF(F123,(IF(X123&gt;=0,IF(X123&lt;&gt;"",X123,X124),X124)*$X$224+IF(Y123&gt;=0,IF(Y123&lt;&gt;"",Y123,Y124),Y124)*$Y$224+IF(Z123&gt;=0,IF(Z123&lt;&gt;"",Z123,Z124),Z124)*$Z$224+IF(AA123&gt;=0,IF(AA123&lt;&gt;"",AA123,AA124),AA124)*$AA$224+IF(AB123&gt;=0,IF(AB123&lt;&gt;"",AB123,AB124),AB124)*$AB$224+IF(AC123&gt;=0,IF(AC123&lt;&gt;"",AC123,AC124),AC124)*$AC$224+IF(AD123&gt;=0,IF(AD123&lt;&gt;"",AD123,AD124),AD124)*$AD$224+IF(AE123&gt;=0,IF(AE123&lt;&gt;"",AE123,AE124),AE124)*$AE$224+IF(AF123&gt;=0,IF(AF123&lt;&gt;"",AF123,AF124),AF124)*$AF$224+IF(AG123&gt;=0,IF(AG123&lt;&gt;"",AG123,AG124),AG124)*$AG$224)," ")</f>
        <v xml:space="preserve"> </v>
      </c>
      <c r="AR123" s="850"/>
    </row>
    <row r="124" spans="1:46" ht="12" customHeight="1">
      <c r="A124" s="1609"/>
      <c r="B124" s="1615"/>
      <c r="C124" s="1633"/>
      <c r="D124" s="1628"/>
      <c r="E124" s="1629"/>
      <c r="F124" s="1669"/>
      <c r="G124" s="1670"/>
      <c r="H124" s="1671"/>
      <c r="I124" s="1613"/>
      <c r="J124" s="1616"/>
      <c r="K124" s="1614"/>
      <c r="L124" s="607"/>
      <c r="M124" s="607"/>
      <c r="N124" s="607"/>
      <c r="O124" s="607"/>
      <c r="P124" s="607"/>
      <c r="Q124" s="607"/>
      <c r="R124" s="607"/>
      <c r="S124" s="607"/>
      <c r="T124" s="607"/>
      <c r="U124" s="607"/>
      <c r="V124" s="611" t="str">
        <f>IF(SUM(L124:U124)=0,"0",SUM(L124:U124))</f>
        <v>0</v>
      </c>
      <c r="W124" s="612">
        <f t="shared" ref="W124" si="269">IF((L124*$L$224+M124*$M$224+N124*$N$224+O124*$O$224+P124*$P$224+Q124*$Q$224+R124*$R$224+S124*$S$224+T124*$T$224+U124*$U$224)&lt;&gt;0,(L124*$L$224+M124*$M$224+N124*$N$224+O124*$O$224+P124*$P$224+Q124*$Q$224+R124*$R$224+S124*$S$224+T124*$T$224+U124*$U$224),0)</f>
        <v>0</v>
      </c>
      <c r="X124" s="610"/>
      <c r="Y124" s="607"/>
      <c r="Z124" s="607"/>
      <c r="AA124" s="607"/>
      <c r="AB124" s="607"/>
      <c r="AC124" s="607"/>
      <c r="AD124" s="607"/>
      <c r="AE124" s="607"/>
      <c r="AF124" s="607"/>
      <c r="AG124" s="607"/>
      <c r="AH124" s="611" t="str">
        <f t="shared" ref="AH124" si="270">IF(SUM(X124:AG124)=0,"0",SUM(X124:AG124))</f>
        <v>0</v>
      </c>
      <c r="AI124" s="612">
        <f t="shared" ref="AI124" si="271">IF((X124*$X$224+Y124*$Y$224+Z124*$Z$224+AA124*$AA$224+AB124*$AB$224+AC124*$AC$224+AD124*$AD$224+AE124*$AE$224+AF124*$AF$224+AG124*$AG$224)&lt;&gt;0,X124*$X$224+Y124*$Y$224+Z124*$Z$224+AA124*$AA$224+AB124*$AB$224+AC124*$AC$224+AD124*$AD$224+AE124*$AE$224+AF124*$AF$224+AG124*$AG$224,0)</f>
        <v>0</v>
      </c>
      <c r="AJ124" s="903">
        <f>SUMIF($L$12:$U$12,TRUE,L124:U124)</f>
        <v>0</v>
      </c>
      <c r="AK124" s="903">
        <f>SUMIF($X$12:$AG$12,TRUE,X124:AG124)</f>
        <v>0</v>
      </c>
      <c r="AL124" s="845">
        <f>IF(F123,W123,W124)</f>
        <v>0</v>
      </c>
      <c r="AM124" s="845">
        <f>IF(F123,AI123,AI124)</f>
        <v>0</v>
      </c>
      <c r="AR124" s="849">
        <f>V124-IF(AO69=0,W124,W123)</f>
        <v>0</v>
      </c>
      <c r="AS124" s="849">
        <f>AH124-IF(AO69=0,AI124,AI123)</f>
        <v>0</v>
      </c>
      <c r="AT124" s="845">
        <f>IF(ISERROR(AR124+AS124),0,AR124+AS124)</f>
        <v>0</v>
      </c>
    </row>
    <row r="125" spans="1:46" ht="12" customHeight="1">
      <c r="A125" s="1610" t="str">
        <f>IF(TRIM(入力1!A128)&lt;&gt;"",入力1!A128,"")</f>
        <v/>
      </c>
      <c r="B125" s="1617">
        <f>IF(TRIM(入力1!B128)&lt;&gt;"",入力1!B128,"")</f>
        <v>5</v>
      </c>
      <c r="C125" s="1634">
        <f>入力1!C128</f>
        <v>6</v>
      </c>
      <c r="D125" s="1626" t="str">
        <f>IF(TRIM(入力1!D128)&lt;&gt;"",入力1!D128,"")</f>
        <v/>
      </c>
      <c r="E125" s="1627"/>
      <c r="F125" s="1672" t="b">
        <v>0</v>
      </c>
      <c r="G125" s="1673"/>
      <c r="H125" s="1674"/>
      <c r="I125" s="1609" t="str">
        <f>IF(TRIM(入力1!A128)&lt;&gt;"",入力1!A128,"")</f>
        <v/>
      </c>
      <c r="J125" s="1615">
        <f>IF(TRIM(入力1!B128)&lt;&gt;"",入力1!B128,"")</f>
        <v>5</v>
      </c>
      <c r="K125" s="1611">
        <f>C125</f>
        <v>6</v>
      </c>
      <c r="L125" s="627"/>
      <c r="M125" s="627"/>
      <c r="N125" s="627"/>
      <c r="O125" s="627"/>
      <c r="P125" s="627"/>
      <c r="Q125" s="627"/>
      <c r="R125" s="627"/>
      <c r="S125" s="627"/>
      <c r="T125" s="627"/>
      <c r="U125" s="627"/>
      <c r="V125" s="628" t="str">
        <f>IF(AO70=1,(IF(L125&gt;=0,IF(L125&lt;&gt;"",L125,L126),L126)+IF(M125&gt;=0,IF(M125&lt;&gt;"",M125,M126),M126)+IF(N125&gt;=0,IF(N125&lt;&gt;"",N125,N126),N126)+IF(O125&gt;=0,IF(O125&lt;&gt;"",O125,O126),O126)+IF(P125&gt;=0,IF(P125&lt;&gt;"",P125,P126),P126)+IF(Q125&gt;=0,IF(Q125&lt;&gt;"",Q125,Q126),Q126)+IF(R125&gt;=0,IF(R125&lt;&gt;"",R125,R126),R126)+IF(S125&gt;=0,IF(S125&lt;&gt;"",S125,S126),S126)+IF(T125&gt;=0,IF(T125&lt;&gt;"",T125,T126),T126)+IF(U125&gt;=0,IF(U125&lt;&gt;"",U125,U126),U126)),"")</f>
        <v/>
      </c>
      <c r="W125" s="629" t="str">
        <f t="shared" ref="W125" si="272">IF(F125,(IF(L125&gt;=0,IF(L125&lt;&gt;"",L125,L126),L126)*$L$224+IF(M125&gt;=0,IF(M125&lt;&gt;"",M125,M126),M126)*$M$224+IF(N125&gt;=0,IF(N125&lt;&gt;"",N125,N126),N126)*$N$224+IF(O125&gt;=0,IF(O125&lt;&gt;"",O125,O126),O126)*$O$224+IF(P125&gt;=0,IF(P125&lt;&gt;"",P125,P126),P126)*$P$224+IF(Q125&gt;=0,IF(Q125&lt;&gt;"",Q125,Q126),Q126)*$Q$224+IF(R125&gt;=0,IF(R125&lt;&gt;"",R125,R126),R126)*$R$224+IF(S125&gt;=0,IF(S125&lt;&gt;"",S125,S126),S126)*$S$224+IF(T125&gt;=0,IF(T125&lt;&gt;"",T125,T126),T126)*$T$224+IF(U125&gt;=0,IF(U125&lt;&gt;"",U125,U126),U126)*$U$224)," ")</f>
        <v xml:space="preserve"> </v>
      </c>
      <c r="X125" s="630"/>
      <c r="Y125" s="627"/>
      <c r="Z125" s="627"/>
      <c r="AA125" s="627"/>
      <c r="AB125" s="627"/>
      <c r="AC125" s="627"/>
      <c r="AD125" s="627"/>
      <c r="AE125" s="627"/>
      <c r="AF125" s="627"/>
      <c r="AG125" s="627"/>
      <c r="AH125" s="628" t="str">
        <f>IF(AO70=1,(IF(X125&gt;=0,IF(X125&lt;&gt;"",X125,X126),X126)+IF(Y125&gt;=0,IF(Y125&lt;&gt;"",Y125,Y126),Y126)+IF(Z125&gt;=0,IF(Z125&lt;&gt;"",Z125,Z126),Z126)+IF(AA125&gt;=0,IF(AA125&lt;&gt;"",AA125,AA126),AA126)+IF(AB125&gt;=0,IF(AB125&lt;&gt;"",AB125,AB126),AB126)+IF(AC125&gt;=0,IF(AC125&lt;&gt;"",AC125,AC126),AC126)+IF(AD125&gt;=0,IF(AD125&lt;&gt;"",AD125,AD126),AD126)+IF(AE125&gt;=0,IF(AE125&lt;&gt;"",AE125,AE126),AE126)+IF(AF125&gt;=0,IF(AF125&lt;&gt;"",AF125,AF126),AF126)+IF(AG125&gt;=0,IF(AG125&lt;&gt;"",AG125,AG126),AG126)),"")</f>
        <v/>
      </c>
      <c r="AI125" s="629" t="str">
        <f t="shared" ref="AI125" si="273">IF(F125,(IF(X125&gt;=0,IF(X125&lt;&gt;"",X125,X126),X126)*$X$224+IF(Y125&gt;=0,IF(Y125&lt;&gt;"",Y125,Y126),Y126)*$Y$224+IF(Z125&gt;=0,IF(Z125&lt;&gt;"",Z125,Z126),Z126)*$Z$224+IF(AA125&gt;=0,IF(AA125&lt;&gt;"",AA125,AA126),AA126)*$AA$224+IF(AB125&gt;=0,IF(AB125&lt;&gt;"",AB125,AB126),AB126)*$AB$224+IF(AC125&gt;=0,IF(AC125&lt;&gt;"",AC125,AC126),AC126)*$AC$224+IF(AD125&gt;=0,IF(AD125&lt;&gt;"",AD125,AD126),AD126)*$AD$224+IF(AE125&gt;=0,IF(AE125&lt;&gt;"",AE125,AE126),AE126)*$AE$224+IF(AF125&gt;=0,IF(AF125&lt;&gt;"",AF125,AF126),AF126)*$AF$224+IF(AG125&gt;=0,IF(AG125&lt;&gt;"",AG125,AG126),AG126)*$AG$224)," ")</f>
        <v xml:space="preserve"> </v>
      </c>
      <c r="AR125" s="850"/>
    </row>
    <row r="126" spans="1:46" ht="12" customHeight="1">
      <c r="A126" s="1609"/>
      <c r="B126" s="1615"/>
      <c r="C126" s="1633"/>
      <c r="D126" s="1628"/>
      <c r="E126" s="1629"/>
      <c r="F126" s="1669"/>
      <c r="G126" s="1670"/>
      <c r="H126" s="1671"/>
      <c r="I126" s="1613"/>
      <c r="J126" s="1616"/>
      <c r="K126" s="1614"/>
      <c r="L126" s="607"/>
      <c r="M126" s="607"/>
      <c r="N126" s="607"/>
      <c r="O126" s="607"/>
      <c r="P126" s="607"/>
      <c r="Q126" s="607"/>
      <c r="R126" s="607"/>
      <c r="S126" s="607"/>
      <c r="T126" s="607"/>
      <c r="U126" s="607"/>
      <c r="V126" s="611" t="str">
        <f>IF(SUM(L126:U126)=0,"0",SUM(L126:U126))</f>
        <v>0</v>
      </c>
      <c r="W126" s="612">
        <f t="shared" ref="W126" si="274">IF((L126*$L$224+M126*$M$224+N126*$N$224+O126*$O$224+P126*$P$224+Q126*$Q$224+R126*$R$224+S126*$S$224+T126*$T$224+U126*$U$224)&lt;&gt;0,(L126*$L$224+M126*$M$224+N126*$N$224+O126*$O$224+P126*$P$224+Q126*$Q$224+R126*$R$224+S126*$S$224+T126*$T$224+U126*$U$224),0)</f>
        <v>0</v>
      </c>
      <c r="X126" s="610"/>
      <c r="Y126" s="607"/>
      <c r="Z126" s="607"/>
      <c r="AA126" s="607"/>
      <c r="AB126" s="607"/>
      <c r="AC126" s="607"/>
      <c r="AD126" s="607"/>
      <c r="AE126" s="607"/>
      <c r="AF126" s="607"/>
      <c r="AG126" s="607"/>
      <c r="AH126" s="611" t="str">
        <f t="shared" ref="AH126" si="275">IF(SUM(X126:AG126)=0,"0",SUM(X126:AG126))</f>
        <v>0</v>
      </c>
      <c r="AI126" s="612">
        <f t="shared" ref="AI126" si="276">IF((X126*$X$224+Y126*$Y$224+Z126*$Z$224+AA126*$AA$224+AB126*$AB$224+AC126*$AC$224+AD126*$AD$224+AE126*$AE$224+AF126*$AF$224+AG126*$AG$224)&lt;&gt;0,X126*$X$224+Y126*$Y$224+Z126*$Z$224+AA126*$AA$224+AB126*$AB$224+AC126*$AC$224+AD126*$AD$224+AE126*$AE$224+AF126*$AF$224+AG126*$AG$224,0)</f>
        <v>0</v>
      </c>
      <c r="AJ126" s="903">
        <f>SUMIF($L$12:$U$12,TRUE,L126:U126)</f>
        <v>0</v>
      </c>
      <c r="AK126" s="903">
        <f>SUMIF($X$12:$AG$12,TRUE,X126:AG126)</f>
        <v>0</v>
      </c>
      <c r="AL126" s="845">
        <f>IF(F125,W125,W126)</f>
        <v>0</v>
      </c>
      <c r="AM126" s="845">
        <f>IF(F125,AI125,AI126)</f>
        <v>0</v>
      </c>
      <c r="AR126" s="849">
        <f>V126-IF(AO70=0,W126,W125)</f>
        <v>0</v>
      </c>
      <c r="AS126" s="849">
        <f>AH126-IF(AO70=0,AI126,AI125)</f>
        <v>0</v>
      </c>
      <c r="AT126" s="845">
        <f>IF(ISERROR(AR126+AS126),0,AR126+AS126)</f>
        <v>0</v>
      </c>
    </row>
    <row r="127" spans="1:46" ht="12" customHeight="1">
      <c r="A127" s="1610" t="str">
        <f>IF(TRIM(入力1!A130)&lt;&gt;"",入力1!A130,"")</f>
        <v/>
      </c>
      <c r="B127" s="1617">
        <f>IF(TRIM(入力1!B130)&lt;&gt;"",入力1!B130,"")</f>
        <v>5</v>
      </c>
      <c r="C127" s="1634">
        <f>入力1!C130</f>
        <v>7</v>
      </c>
      <c r="D127" s="1626" t="str">
        <f>IF(TRIM(入力1!D130)&lt;&gt;"",入力1!D130,"")</f>
        <v/>
      </c>
      <c r="E127" s="1627"/>
      <c r="F127" s="1672" t="b">
        <v>0</v>
      </c>
      <c r="G127" s="1673"/>
      <c r="H127" s="1674"/>
      <c r="I127" s="1609" t="str">
        <f>IF(TRIM(入力1!A130)&lt;&gt;"",入力1!A130,"")</f>
        <v/>
      </c>
      <c r="J127" s="1615">
        <f>IF(TRIM(入力1!B130)&lt;&gt;"",入力1!B130,"")</f>
        <v>5</v>
      </c>
      <c r="K127" s="1611">
        <f>C127</f>
        <v>7</v>
      </c>
      <c r="L127" s="627"/>
      <c r="M127" s="627"/>
      <c r="N127" s="627"/>
      <c r="O127" s="627"/>
      <c r="P127" s="627"/>
      <c r="Q127" s="627"/>
      <c r="R127" s="627"/>
      <c r="S127" s="627"/>
      <c r="T127" s="627"/>
      <c r="U127" s="627"/>
      <c r="V127" s="628" t="str">
        <f>IF(AO71=1,(IF(L127&gt;=0,IF(L127&lt;&gt;"",L127,L128),L128)+IF(M127&gt;=0,IF(M127&lt;&gt;"",M127,M128),M128)+IF(N127&gt;=0,IF(N127&lt;&gt;"",N127,N128),N128)+IF(O127&gt;=0,IF(O127&lt;&gt;"",O127,O128),O128)+IF(P127&gt;=0,IF(P127&lt;&gt;"",P127,P128),P128)+IF(Q127&gt;=0,IF(Q127&lt;&gt;"",Q127,Q128),Q128)+IF(R127&gt;=0,IF(R127&lt;&gt;"",R127,R128),R128)+IF(S127&gt;=0,IF(S127&lt;&gt;"",S127,S128),S128)+IF(T127&gt;=0,IF(T127&lt;&gt;"",T127,T128),T128)+IF(U127&gt;=0,IF(U127&lt;&gt;"",U127,U128),U128)),"")</f>
        <v/>
      </c>
      <c r="W127" s="629" t="str">
        <f t="shared" ref="W127" si="277">IF(F127,(IF(L127&gt;=0,IF(L127&lt;&gt;"",L127,L128),L128)*$L$224+IF(M127&gt;=0,IF(M127&lt;&gt;"",M127,M128),M128)*$M$224+IF(N127&gt;=0,IF(N127&lt;&gt;"",N127,N128),N128)*$N$224+IF(O127&gt;=0,IF(O127&lt;&gt;"",O127,O128),O128)*$O$224+IF(P127&gt;=0,IF(P127&lt;&gt;"",P127,P128),P128)*$P$224+IF(Q127&gt;=0,IF(Q127&lt;&gt;"",Q127,Q128),Q128)*$Q$224+IF(R127&gt;=0,IF(R127&lt;&gt;"",R127,R128),R128)*$R$224+IF(S127&gt;=0,IF(S127&lt;&gt;"",S127,S128),S128)*$S$224+IF(T127&gt;=0,IF(T127&lt;&gt;"",T127,T128),T128)*$T$224+IF(U127&gt;=0,IF(U127&lt;&gt;"",U127,U128),U128)*$U$224)," ")</f>
        <v xml:space="preserve"> </v>
      </c>
      <c r="X127" s="630"/>
      <c r="Y127" s="627"/>
      <c r="Z127" s="627"/>
      <c r="AA127" s="627"/>
      <c r="AB127" s="627"/>
      <c r="AC127" s="627"/>
      <c r="AD127" s="627"/>
      <c r="AE127" s="627"/>
      <c r="AF127" s="627"/>
      <c r="AG127" s="627"/>
      <c r="AH127" s="628" t="str">
        <f>IF(AO71=1,(IF(X127&gt;=0,IF(X127&lt;&gt;"",X127,X128),X128)+IF(Y127&gt;=0,IF(Y127&lt;&gt;"",Y127,Y128),Y128)+IF(Z127&gt;=0,IF(Z127&lt;&gt;"",Z127,Z128),Z128)+IF(AA127&gt;=0,IF(AA127&lt;&gt;"",AA127,AA128),AA128)+IF(AB127&gt;=0,IF(AB127&lt;&gt;"",AB127,AB128),AB128)+IF(AC127&gt;=0,IF(AC127&lt;&gt;"",AC127,AC128),AC128)+IF(AD127&gt;=0,IF(AD127&lt;&gt;"",AD127,AD128),AD128)+IF(AE127&gt;=0,IF(AE127&lt;&gt;"",AE127,AE128),AE128)+IF(AF127&gt;=0,IF(AF127&lt;&gt;"",AF127,AF128),AF128)+IF(AG127&gt;=0,IF(AG127&lt;&gt;"",AG127,AG128),AG128)),"")</f>
        <v/>
      </c>
      <c r="AI127" s="629" t="str">
        <f t="shared" ref="AI127" si="278">IF(F127,(IF(X127&gt;=0,IF(X127&lt;&gt;"",X127,X128),X128)*$X$224+IF(Y127&gt;=0,IF(Y127&lt;&gt;"",Y127,Y128),Y128)*$Y$224+IF(Z127&gt;=0,IF(Z127&lt;&gt;"",Z127,Z128),Z128)*$Z$224+IF(AA127&gt;=0,IF(AA127&lt;&gt;"",AA127,AA128),AA128)*$AA$224+IF(AB127&gt;=0,IF(AB127&lt;&gt;"",AB127,AB128),AB128)*$AB$224+IF(AC127&gt;=0,IF(AC127&lt;&gt;"",AC127,AC128),AC128)*$AC$224+IF(AD127&gt;=0,IF(AD127&lt;&gt;"",AD127,AD128),AD128)*$AD$224+IF(AE127&gt;=0,IF(AE127&lt;&gt;"",AE127,AE128),AE128)*$AE$224+IF(AF127&gt;=0,IF(AF127&lt;&gt;"",AF127,AF128),AF128)*$AF$224+IF(AG127&gt;=0,IF(AG127&lt;&gt;"",AG127,AG128),AG128)*$AG$224)," ")</f>
        <v xml:space="preserve"> </v>
      </c>
      <c r="AR127" s="850"/>
    </row>
    <row r="128" spans="1:46" ht="12" customHeight="1">
      <c r="A128" s="1609"/>
      <c r="B128" s="1615"/>
      <c r="C128" s="1633"/>
      <c r="D128" s="1628"/>
      <c r="E128" s="1629"/>
      <c r="F128" s="1669"/>
      <c r="G128" s="1670"/>
      <c r="H128" s="1671"/>
      <c r="I128" s="1613"/>
      <c r="J128" s="1616"/>
      <c r="K128" s="1614"/>
      <c r="L128" s="607"/>
      <c r="M128" s="607"/>
      <c r="N128" s="607"/>
      <c r="O128" s="607"/>
      <c r="P128" s="607"/>
      <c r="Q128" s="607"/>
      <c r="R128" s="607"/>
      <c r="S128" s="607"/>
      <c r="T128" s="607"/>
      <c r="U128" s="607"/>
      <c r="V128" s="611" t="str">
        <f>IF(SUM(L128:U128)=0,"0",SUM(L128:U128))</f>
        <v>0</v>
      </c>
      <c r="W128" s="612">
        <f t="shared" ref="W128" si="279">IF((L128*$L$224+M128*$M$224+N128*$N$224+O128*$O$224+P128*$P$224+Q128*$Q$224+R128*$R$224+S128*$S$224+T128*$T$224+U128*$U$224)&lt;&gt;0,(L128*$L$224+M128*$M$224+N128*$N$224+O128*$O$224+P128*$P$224+Q128*$Q$224+R128*$R$224+S128*$S$224+T128*$T$224+U128*$U$224),0)</f>
        <v>0</v>
      </c>
      <c r="X128" s="610"/>
      <c r="Y128" s="607"/>
      <c r="Z128" s="607"/>
      <c r="AA128" s="607"/>
      <c r="AB128" s="607"/>
      <c r="AC128" s="607"/>
      <c r="AD128" s="607"/>
      <c r="AE128" s="607"/>
      <c r="AF128" s="607"/>
      <c r="AG128" s="607"/>
      <c r="AH128" s="611" t="str">
        <f t="shared" ref="AH128" si="280">IF(SUM(X128:AG128)=0,"0",SUM(X128:AG128))</f>
        <v>0</v>
      </c>
      <c r="AI128" s="612">
        <f t="shared" ref="AI128" si="281">IF((X128*$X$224+Y128*$Y$224+Z128*$Z$224+AA128*$AA$224+AB128*$AB$224+AC128*$AC$224+AD128*$AD$224+AE128*$AE$224+AF128*$AF$224+AG128*$AG$224)&lt;&gt;0,X128*$X$224+Y128*$Y$224+Z128*$Z$224+AA128*$AA$224+AB128*$AB$224+AC128*$AC$224+AD128*$AD$224+AE128*$AE$224+AF128*$AF$224+AG128*$AG$224,0)</f>
        <v>0</v>
      </c>
      <c r="AJ128" s="903">
        <f>SUMIF($L$12:$U$12,TRUE,L128:U128)</f>
        <v>0</v>
      </c>
      <c r="AK128" s="903">
        <f>SUMIF($X$12:$AG$12,TRUE,X128:AG128)</f>
        <v>0</v>
      </c>
      <c r="AL128" s="845">
        <f>IF(F127,W127,W128)</f>
        <v>0</v>
      </c>
      <c r="AM128" s="845">
        <f>IF(F127,AI127,AI128)</f>
        <v>0</v>
      </c>
      <c r="AR128" s="849">
        <f>V128-IF(AO71=0,W128,W127)</f>
        <v>0</v>
      </c>
      <c r="AS128" s="849">
        <f>AH128-IF(AO71=0,AI128,AI127)</f>
        <v>0</v>
      </c>
      <c r="AT128" s="845">
        <f>IF(ISERROR(AR128+AS128),0,AR128+AS128)</f>
        <v>0</v>
      </c>
    </row>
    <row r="129" spans="1:46" ht="12" customHeight="1">
      <c r="A129" s="1610" t="str">
        <f>IF(TRIM(入力1!A132)&lt;&gt;"",入力1!A132,"")</f>
        <v/>
      </c>
      <c r="B129" s="1617">
        <f>IF(TRIM(入力1!B132)&lt;&gt;"",入力1!B132,"")</f>
        <v>5</v>
      </c>
      <c r="C129" s="1634">
        <f>入力1!C132</f>
        <v>8</v>
      </c>
      <c r="D129" s="1626" t="str">
        <f>IF(TRIM(入力1!D132)&lt;&gt;"",入力1!D132,"")</f>
        <v/>
      </c>
      <c r="E129" s="1627"/>
      <c r="F129" s="1672" t="b">
        <v>0</v>
      </c>
      <c r="G129" s="1673"/>
      <c r="H129" s="1674"/>
      <c r="I129" s="1609" t="str">
        <f>IF(TRIM(入力1!A132)&lt;&gt;"",入力1!A132,"")</f>
        <v/>
      </c>
      <c r="J129" s="1615">
        <f>IF(TRIM(入力1!B132)&lt;&gt;"",入力1!B132,"")</f>
        <v>5</v>
      </c>
      <c r="K129" s="1611">
        <f>C129</f>
        <v>8</v>
      </c>
      <c r="L129" s="627"/>
      <c r="M129" s="627"/>
      <c r="N129" s="627"/>
      <c r="O129" s="627"/>
      <c r="P129" s="627"/>
      <c r="Q129" s="627"/>
      <c r="R129" s="627"/>
      <c r="S129" s="627"/>
      <c r="T129" s="627"/>
      <c r="U129" s="627"/>
      <c r="V129" s="628" t="str">
        <f>IF(AO72=1,(IF(L129&gt;=0,IF(L129&lt;&gt;"",L129,L130),L130)+IF(M129&gt;=0,IF(M129&lt;&gt;"",M129,M130),M130)+IF(N129&gt;=0,IF(N129&lt;&gt;"",N129,N130),N130)+IF(O129&gt;=0,IF(O129&lt;&gt;"",O129,O130),O130)+IF(P129&gt;=0,IF(P129&lt;&gt;"",P129,P130),P130)+IF(Q129&gt;=0,IF(Q129&lt;&gt;"",Q129,Q130),Q130)+IF(R129&gt;=0,IF(R129&lt;&gt;"",R129,R130),R130)+IF(S129&gt;=0,IF(S129&lt;&gt;"",S129,S130),S130)+IF(T129&gt;=0,IF(T129&lt;&gt;"",T129,T130),T130)+IF(U129&gt;=0,IF(U129&lt;&gt;"",U129,U130),U130)),"")</f>
        <v/>
      </c>
      <c r="W129" s="629" t="str">
        <f t="shared" ref="W129" si="282">IF(F129,(IF(L129&gt;=0,IF(L129&lt;&gt;"",L129,L130),L130)*$L$224+IF(M129&gt;=0,IF(M129&lt;&gt;"",M129,M130),M130)*$M$224+IF(N129&gt;=0,IF(N129&lt;&gt;"",N129,N130),N130)*$N$224+IF(O129&gt;=0,IF(O129&lt;&gt;"",O129,O130),O130)*$O$224+IF(P129&gt;=0,IF(P129&lt;&gt;"",P129,P130),P130)*$P$224+IF(Q129&gt;=0,IF(Q129&lt;&gt;"",Q129,Q130),Q130)*$Q$224+IF(R129&gt;=0,IF(R129&lt;&gt;"",R129,R130),R130)*$R$224+IF(S129&gt;=0,IF(S129&lt;&gt;"",S129,S130),S130)*$S$224+IF(T129&gt;=0,IF(T129&lt;&gt;"",T129,T130),T130)*$T$224+IF(U129&gt;=0,IF(U129&lt;&gt;"",U129,U130),U130)*$U$224)," ")</f>
        <v xml:space="preserve"> </v>
      </c>
      <c r="X129" s="630"/>
      <c r="Y129" s="627"/>
      <c r="Z129" s="627"/>
      <c r="AA129" s="627"/>
      <c r="AB129" s="627"/>
      <c r="AC129" s="627"/>
      <c r="AD129" s="627"/>
      <c r="AE129" s="627"/>
      <c r="AF129" s="627"/>
      <c r="AG129" s="627"/>
      <c r="AH129" s="628" t="str">
        <f>IF(AO72=1,(IF(X129&gt;=0,IF(X129&lt;&gt;"",X129,X130),X130)+IF(Y129&gt;=0,IF(Y129&lt;&gt;"",Y129,Y130),Y130)+IF(Z129&gt;=0,IF(Z129&lt;&gt;"",Z129,Z130),Z130)+IF(AA129&gt;=0,IF(AA129&lt;&gt;"",AA129,AA130),AA130)+IF(AB129&gt;=0,IF(AB129&lt;&gt;"",AB129,AB130),AB130)+IF(AC129&gt;=0,IF(AC129&lt;&gt;"",AC129,AC130),AC130)+IF(AD129&gt;=0,IF(AD129&lt;&gt;"",AD129,AD130),AD130)+IF(AE129&gt;=0,IF(AE129&lt;&gt;"",AE129,AE130),AE130)+IF(AF129&gt;=0,IF(AF129&lt;&gt;"",AF129,AF130),AF130)+IF(AG129&gt;=0,IF(AG129&lt;&gt;"",AG129,AG130),AG130)),"")</f>
        <v/>
      </c>
      <c r="AI129" s="629" t="str">
        <f t="shared" ref="AI129" si="283">IF(F129,(IF(X129&gt;=0,IF(X129&lt;&gt;"",X129,X130),X130)*$X$224+IF(Y129&gt;=0,IF(Y129&lt;&gt;"",Y129,Y130),Y130)*$Y$224+IF(Z129&gt;=0,IF(Z129&lt;&gt;"",Z129,Z130),Z130)*$Z$224+IF(AA129&gt;=0,IF(AA129&lt;&gt;"",AA129,AA130),AA130)*$AA$224+IF(AB129&gt;=0,IF(AB129&lt;&gt;"",AB129,AB130),AB130)*$AB$224+IF(AC129&gt;=0,IF(AC129&lt;&gt;"",AC129,AC130),AC130)*$AC$224+IF(AD129&gt;=0,IF(AD129&lt;&gt;"",AD129,AD130),AD130)*$AD$224+IF(AE129&gt;=0,IF(AE129&lt;&gt;"",AE129,AE130),AE130)*$AE$224+IF(AF129&gt;=0,IF(AF129&lt;&gt;"",AF129,AF130),AF130)*$AF$224+IF(AG129&gt;=0,IF(AG129&lt;&gt;"",AG129,AG130),AG130)*$AG$224)," ")</f>
        <v xml:space="preserve"> </v>
      </c>
      <c r="AR129" s="850"/>
    </row>
    <row r="130" spans="1:46" ht="12" customHeight="1">
      <c r="A130" s="1609"/>
      <c r="B130" s="1615"/>
      <c r="C130" s="1633"/>
      <c r="D130" s="1628"/>
      <c r="E130" s="1629"/>
      <c r="F130" s="1669"/>
      <c r="G130" s="1670"/>
      <c r="H130" s="1671"/>
      <c r="I130" s="1613"/>
      <c r="J130" s="1616"/>
      <c r="K130" s="1614"/>
      <c r="L130" s="607"/>
      <c r="M130" s="607"/>
      <c r="N130" s="607"/>
      <c r="O130" s="607"/>
      <c r="P130" s="607"/>
      <c r="Q130" s="607"/>
      <c r="R130" s="607"/>
      <c r="S130" s="607"/>
      <c r="T130" s="607"/>
      <c r="U130" s="607"/>
      <c r="V130" s="611" t="str">
        <f>IF(SUM(L130:U130)=0,"0",SUM(L130:U130))</f>
        <v>0</v>
      </c>
      <c r="W130" s="612">
        <f t="shared" ref="W130" si="284">IF((L130*$L$224+M130*$M$224+N130*$N$224+O130*$O$224+P130*$P$224+Q130*$Q$224+R130*$R$224+S130*$S$224+T130*$T$224+U130*$U$224)&lt;&gt;0,(L130*$L$224+M130*$M$224+N130*$N$224+O130*$O$224+P130*$P$224+Q130*$Q$224+R130*$R$224+S130*$S$224+T130*$T$224+U130*$U$224),0)</f>
        <v>0</v>
      </c>
      <c r="X130" s="610"/>
      <c r="Y130" s="607"/>
      <c r="Z130" s="607"/>
      <c r="AA130" s="607"/>
      <c r="AB130" s="607"/>
      <c r="AC130" s="607"/>
      <c r="AD130" s="607"/>
      <c r="AE130" s="607"/>
      <c r="AF130" s="607"/>
      <c r="AG130" s="607"/>
      <c r="AH130" s="611" t="str">
        <f t="shared" ref="AH130" si="285">IF(SUM(X130:AG130)=0,"0",SUM(X130:AG130))</f>
        <v>0</v>
      </c>
      <c r="AI130" s="612">
        <f t="shared" ref="AI130" si="286">IF((X130*$X$224+Y130*$Y$224+Z130*$Z$224+AA130*$AA$224+AB130*$AB$224+AC130*$AC$224+AD130*$AD$224+AE130*$AE$224+AF130*$AF$224+AG130*$AG$224)&lt;&gt;0,X130*$X$224+Y130*$Y$224+Z130*$Z$224+AA130*$AA$224+AB130*$AB$224+AC130*$AC$224+AD130*$AD$224+AE130*$AE$224+AF130*$AF$224+AG130*$AG$224,0)</f>
        <v>0</v>
      </c>
      <c r="AJ130" s="903">
        <f>SUMIF($L$12:$U$12,TRUE,L130:U130)</f>
        <v>0</v>
      </c>
      <c r="AK130" s="903">
        <f>SUMIF($X$12:$AG$12,TRUE,X130:AG130)</f>
        <v>0</v>
      </c>
      <c r="AL130" s="845">
        <f>IF(F129,W129,W130)</f>
        <v>0</v>
      </c>
      <c r="AM130" s="845">
        <f>IF(F129,AI129,AI130)</f>
        <v>0</v>
      </c>
      <c r="AR130" s="849">
        <f>V130-IF(AO72=0,W130,W129)</f>
        <v>0</v>
      </c>
      <c r="AS130" s="849">
        <f>AH130-IF(AO72=0,AI130,AI129)</f>
        <v>0</v>
      </c>
      <c r="AT130" s="845">
        <f>IF(ISERROR(AR130+AS130),0,AR130+AS130)</f>
        <v>0</v>
      </c>
    </row>
    <row r="131" spans="1:46" ht="12" customHeight="1">
      <c r="A131" s="1610" t="str">
        <f>IF(TRIM(入力1!A134)&lt;&gt;"",入力1!A134,"")</f>
        <v/>
      </c>
      <c r="B131" s="1617">
        <f>IF(TRIM(入力1!B134)&lt;&gt;"",入力1!B134,"")</f>
        <v>5</v>
      </c>
      <c r="C131" s="1634">
        <f>入力1!C134</f>
        <v>9</v>
      </c>
      <c r="D131" s="1626" t="str">
        <f>IF(TRIM(入力1!D134)&lt;&gt;"",入力1!D134,"")</f>
        <v/>
      </c>
      <c r="E131" s="1627"/>
      <c r="F131" s="1672" t="b">
        <v>0</v>
      </c>
      <c r="G131" s="1673"/>
      <c r="H131" s="1674"/>
      <c r="I131" s="1609" t="str">
        <f>IF(TRIM(入力1!A134)&lt;&gt;"",入力1!A134,"")</f>
        <v/>
      </c>
      <c r="J131" s="1615">
        <f>IF(TRIM(入力1!B134)&lt;&gt;"",入力1!B134,"")</f>
        <v>5</v>
      </c>
      <c r="K131" s="1611">
        <f>C131</f>
        <v>9</v>
      </c>
      <c r="L131" s="627"/>
      <c r="M131" s="627"/>
      <c r="N131" s="627"/>
      <c r="O131" s="627"/>
      <c r="P131" s="627"/>
      <c r="Q131" s="627"/>
      <c r="R131" s="627"/>
      <c r="S131" s="627"/>
      <c r="T131" s="627"/>
      <c r="U131" s="627"/>
      <c r="V131" s="628" t="str">
        <f>IF(AO73=1,(IF(L131&gt;=0,IF(L131&lt;&gt;"",L131,L132),L132)+IF(M131&gt;=0,IF(M131&lt;&gt;"",M131,M132),M132)+IF(N131&gt;=0,IF(N131&lt;&gt;"",N131,N132),N132)+IF(O131&gt;=0,IF(O131&lt;&gt;"",O131,O132),O132)+IF(P131&gt;=0,IF(P131&lt;&gt;"",P131,P132),P132)+IF(Q131&gt;=0,IF(Q131&lt;&gt;"",Q131,Q132),Q132)+IF(R131&gt;=0,IF(R131&lt;&gt;"",R131,R132),R132)+IF(S131&gt;=0,IF(S131&lt;&gt;"",S131,S132),S132)+IF(T131&gt;=0,IF(T131&lt;&gt;"",T131,T132),T132)+IF(U131&gt;=0,IF(U131&lt;&gt;"",U131,U132),U132)),"")</f>
        <v/>
      </c>
      <c r="W131" s="629" t="str">
        <f t="shared" ref="W131" si="287">IF(F131,(IF(L131&gt;=0,IF(L131&lt;&gt;"",L131,L132),L132)*$L$224+IF(M131&gt;=0,IF(M131&lt;&gt;"",M131,M132),M132)*$M$224+IF(N131&gt;=0,IF(N131&lt;&gt;"",N131,N132),N132)*$N$224+IF(O131&gt;=0,IF(O131&lt;&gt;"",O131,O132),O132)*$O$224+IF(P131&gt;=0,IF(P131&lt;&gt;"",P131,P132),P132)*$P$224+IF(Q131&gt;=0,IF(Q131&lt;&gt;"",Q131,Q132),Q132)*$Q$224+IF(R131&gt;=0,IF(R131&lt;&gt;"",R131,R132),R132)*$R$224+IF(S131&gt;=0,IF(S131&lt;&gt;"",S131,S132),S132)*$S$224+IF(T131&gt;=0,IF(T131&lt;&gt;"",T131,T132),T132)*$T$224+IF(U131&gt;=0,IF(U131&lt;&gt;"",U131,U132),U132)*$U$224)," ")</f>
        <v xml:space="preserve"> </v>
      </c>
      <c r="X131" s="630"/>
      <c r="Y131" s="627"/>
      <c r="Z131" s="627"/>
      <c r="AA131" s="627"/>
      <c r="AB131" s="627"/>
      <c r="AC131" s="627"/>
      <c r="AD131" s="627"/>
      <c r="AE131" s="627"/>
      <c r="AF131" s="627"/>
      <c r="AG131" s="627"/>
      <c r="AH131" s="628" t="str">
        <f>IF(AO73=1,(IF(X131&gt;=0,IF(X131&lt;&gt;"",X131,X132),X132)+IF(Y131&gt;=0,IF(Y131&lt;&gt;"",Y131,Y132),Y132)+IF(Z131&gt;=0,IF(Z131&lt;&gt;"",Z131,Z132),Z132)+IF(AA131&gt;=0,IF(AA131&lt;&gt;"",AA131,AA132),AA132)+IF(AB131&gt;=0,IF(AB131&lt;&gt;"",AB131,AB132),AB132)+IF(AC131&gt;=0,IF(AC131&lt;&gt;"",AC131,AC132),AC132)+IF(AD131&gt;=0,IF(AD131&lt;&gt;"",AD131,AD132),AD132)+IF(AE131&gt;=0,IF(AE131&lt;&gt;"",AE131,AE132),AE132)+IF(AF131&gt;=0,IF(AF131&lt;&gt;"",AF131,AF132),AF132)+IF(AG131&gt;=0,IF(AG131&lt;&gt;"",AG131,AG132),AG132)),"")</f>
        <v/>
      </c>
      <c r="AI131" s="629" t="str">
        <f t="shared" ref="AI131" si="288">IF(F131,(IF(X131&gt;=0,IF(X131&lt;&gt;"",X131,X132),X132)*$X$224+IF(Y131&gt;=0,IF(Y131&lt;&gt;"",Y131,Y132),Y132)*$Y$224+IF(Z131&gt;=0,IF(Z131&lt;&gt;"",Z131,Z132),Z132)*$Z$224+IF(AA131&gt;=0,IF(AA131&lt;&gt;"",AA131,AA132),AA132)*$AA$224+IF(AB131&gt;=0,IF(AB131&lt;&gt;"",AB131,AB132),AB132)*$AB$224+IF(AC131&gt;=0,IF(AC131&lt;&gt;"",AC131,AC132),AC132)*$AC$224+IF(AD131&gt;=0,IF(AD131&lt;&gt;"",AD131,AD132),AD132)*$AD$224+IF(AE131&gt;=0,IF(AE131&lt;&gt;"",AE131,AE132),AE132)*$AE$224+IF(AF131&gt;=0,IF(AF131&lt;&gt;"",AF131,AF132),AF132)*$AF$224+IF(AG131&gt;=0,IF(AG131&lt;&gt;"",AG131,AG132),AG132)*$AG$224)," ")</f>
        <v xml:space="preserve"> </v>
      </c>
      <c r="AR131" s="850"/>
    </row>
    <row r="132" spans="1:46" ht="12" customHeight="1">
      <c r="A132" s="1609"/>
      <c r="B132" s="1615"/>
      <c r="C132" s="1633"/>
      <c r="D132" s="1628"/>
      <c r="E132" s="1629"/>
      <c r="F132" s="1669"/>
      <c r="G132" s="1670"/>
      <c r="H132" s="1671"/>
      <c r="I132" s="1613"/>
      <c r="J132" s="1616"/>
      <c r="K132" s="1614"/>
      <c r="L132" s="607"/>
      <c r="M132" s="607"/>
      <c r="N132" s="607"/>
      <c r="O132" s="607"/>
      <c r="P132" s="607"/>
      <c r="Q132" s="607"/>
      <c r="R132" s="607"/>
      <c r="S132" s="607"/>
      <c r="T132" s="607"/>
      <c r="U132" s="607"/>
      <c r="V132" s="611" t="str">
        <f>IF(SUM(L132:U132)=0,"0",SUM(L132:U132))</f>
        <v>0</v>
      </c>
      <c r="W132" s="612">
        <f t="shared" ref="W132" si="289">IF((L132*$L$224+M132*$M$224+N132*$N$224+O132*$O$224+P132*$P$224+Q132*$Q$224+R132*$R$224+S132*$S$224+T132*$T$224+U132*$U$224)&lt;&gt;0,(L132*$L$224+M132*$M$224+N132*$N$224+O132*$O$224+P132*$P$224+Q132*$Q$224+R132*$R$224+S132*$S$224+T132*$T$224+U132*$U$224),0)</f>
        <v>0</v>
      </c>
      <c r="X132" s="610"/>
      <c r="Y132" s="607"/>
      <c r="Z132" s="607"/>
      <c r="AA132" s="607"/>
      <c r="AB132" s="607"/>
      <c r="AC132" s="607"/>
      <c r="AD132" s="607"/>
      <c r="AE132" s="607"/>
      <c r="AF132" s="607"/>
      <c r="AG132" s="607"/>
      <c r="AH132" s="611" t="str">
        <f t="shared" ref="AH132" si="290">IF(SUM(X132:AG132)=0,"0",SUM(X132:AG132))</f>
        <v>0</v>
      </c>
      <c r="AI132" s="612">
        <f t="shared" ref="AI132" si="291">IF((X132*$X$224+Y132*$Y$224+Z132*$Z$224+AA132*$AA$224+AB132*$AB$224+AC132*$AC$224+AD132*$AD$224+AE132*$AE$224+AF132*$AF$224+AG132*$AG$224)&lt;&gt;0,X132*$X$224+Y132*$Y$224+Z132*$Z$224+AA132*$AA$224+AB132*$AB$224+AC132*$AC$224+AD132*$AD$224+AE132*$AE$224+AF132*$AF$224+AG132*$AG$224,0)</f>
        <v>0</v>
      </c>
      <c r="AJ132" s="903">
        <f>SUMIF($L$12:$U$12,TRUE,L132:U132)</f>
        <v>0</v>
      </c>
      <c r="AK132" s="903">
        <f>SUMIF($X$12:$AG$12,TRUE,X132:AG132)</f>
        <v>0</v>
      </c>
      <c r="AL132" s="845">
        <f>IF(F131,W131,W132)</f>
        <v>0</v>
      </c>
      <c r="AM132" s="845">
        <f>IF(F131,AI131,AI132)</f>
        <v>0</v>
      </c>
      <c r="AR132" s="849">
        <f>V132-IF(AO73=0,W132,W131)</f>
        <v>0</v>
      </c>
      <c r="AS132" s="849">
        <f>AH132-IF(AO73=0,AI132,AI131)</f>
        <v>0</v>
      </c>
      <c r="AT132" s="845">
        <f>IF(ISERROR(AR132+AS132),0,AR132+AS132)</f>
        <v>0</v>
      </c>
    </row>
    <row r="133" spans="1:46" ht="12" customHeight="1">
      <c r="A133" s="1610" t="str">
        <f>IF(TRIM(入力1!A136)&lt;&gt;"",入力1!A136,"")</f>
        <v/>
      </c>
      <c r="B133" s="1617">
        <f>IF(TRIM(入力1!B136)&lt;&gt;"",入力1!B136,"")</f>
        <v>6</v>
      </c>
      <c r="C133" s="1634">
        <f>入力1!C136</f>
        <v>0</v>
      </c>
      <c r="D133" s="1626" t="str">
        <f>IF(TRIM(入力1!D136)&lt;&gt;"",入力1!D136,"")</f>
        <v/>
      </c>
      <c r="E133" s="1627"/>
      <c r="F133" s="1672" t="b">
        <v>0</v>
      </c>
      <c r="G133" s="1673"/>
      <c r="H133" s="1674"/>
      <c r="I133" s="1609" t="str">
        <f>IF(TRIM(入力1!A136)&lt;&gt;"",入力1!A136,"")</f>
        <v/>
      </c>
      <c r="J133" s="1615">
        <f>IF(TRIM(入力1!B136)&lt;&gt;"",入力1!B136,"")</f>
        <v>6</v>
      </c>
      <c r="K133" s="1611">
        <f>C133</f>
        <v>0</v>
      </c>
      <c r="L133" s="627"/>
      <c r="M133" s="627"/>
      <c r="N133" s="627"/>
      <c r="O133" s="627"/>
      <c r="P133" s="627"/>
      <c r="Q133" s="627"/>
      <c r="R133" s="627"/>
      <c r="S133" s="627"/>
      <c r="T133" s="627"/>
      <c r="U133" s="627"/>
      <c r="V133" s="628" t="str">
        <f>IF(AO74=1,(IF(L133&gt;=0,IF(L133&lt;&gt;"",L133,L134),L134)+IF(M133&gt;=0,IF(M133&lt;&gt;"",M133,M134),M134)+IF(N133&gt;=0,IF(N133&lt;&gt;"",N133,N134),N134)+IF(O133&gt;=0,IF(O133&lt;&gt;"",O133,O134),O134)+IF(P133&gt;=0,IF(P133&lt;&gt;"",P133,P134),P134)+IF(Q133&gt;=0,IF(Q133&lt;&gt;"",Q133,Q134),Q134)+IF(R133&gt;=0,IF(R133&lt;&gt;"",R133,R134),R134)+IF(S133&gt;=0,IF(S133&lt;&gt;"",S133,S134),S134)+IF(T133&gt;=0,IF(T133&lt;&gt;"",T133,T134),T134)+IF(U133&gt;=0,IF(U133&lt;&gt;"",U133,U134),U134)),"")</f>
        <v/>
      </c>
      <c r="W133" s="629" t="str">
        <f t="shared" ref="W133" si="292">IF(F133,(IF(L133&gt;=0,IF(L133&lt;&gt;"",L133,L134),L134)*$L$224+IF(M133&gt;=0,IF(M133&lt;&gt;"",M133,M134),M134)*$M$224+IF(N133&gt;=0,IF(N133&lt;&gt;"",N133,N134),N134)*$N$224+IF(O133&gt;=0,IF(O133&lt;&gt;"",O133,O134),O134)*$O$224+IF(P133&gt;=0,IF(P133&lt;&gt;"",P133,P134),P134)*$P$224+IF(Q133&gt;=0,IF(Q133&lt;&gt;"",Q133,Q134),Q134)*$Q$224+IF(R133&gt;=0,IF(R133&lt;&gt;"",R133,R134),R134)*$R$224+IF(S133&gt;=0,IF(S133&lt;&gt;"",S133,S134),S134)*$S$224+IF(T133&gt;=0,IF(T133&lt;&gt;"",T133,T134),T134)*$T$224+IF(U133&gt;=0,IF(U133&lt;&gt;"",U133,U134),U134)*$U$224)," ")</f>
        <v xml:space="preserve"> </v>
      </c>
      <c r="X133" s="630"/>
      <c r="Y133" s="627"/>
      <c r="Z133" s="627"/>
      <c r="AA133" s="627"/>
      <c r="AB133" s="627"/>
      <c r="AC133" s="627"/>
      <c r="AD133" s="627"/>
      <c r="AE133" s="627"/>
      <c r="AF133" s="627"/>
      <c r="AG133" s="627"/>
      <c r="AH133" s="628" t="str">
        <f>IF(AO74=1,(IF(X133&gt;=0,IF(X133&lt;&gt;"",X133,X134),X134)+IF(Y133&gt;=0,IF(Y133&lt;&gt;"",Y133,Y134),Y134)+IF(Z133&gt;=0,IF(Z133&lt;&gt;"",Z133,Z134),Z134)+IF(AA133&gt;=0,IF(AA133&lt;&gt;"",AA133,AA134),AA134)+IF(AB133&gt;=0,IF(AB133&lt;&gt;"",AB133,AB134),AB134)+IF(AC133&gt;=0,IF(AC133&lt;&gt;"",AC133,AC134),AC134)+IF(AD133&gt;=0,IF(AD133&lt;&gt;"",AD133,AD134),AD134)+IF(AE133&gt;=0,IF(AE133&lt;&gt;"",AE133,AE134),AE134)+IF(AF133&gt;=0,IF(AF133&lt;&gt;"",AF133,AF134),AF134)+IF(AG133&gt;=0,IF(AG133&lt;&gt;"",AG133,AG134),AG134)),"")</f>
        <v/>
      </c>
      <c r="AI133" s="629" t="str">
        <f t="shared" ref="AI133" si="293">IF(F133,(IF(X133&gt;=0,IF(X133&lt;&gt;"",X133,X134),X134)*$X$224+IF(Y133&gt;=0,IF(Y133&lt;&gt;"",Y133,Y134),Y134)*$Y$224+IF(Z133&gt;=0,IF(Z133&lt;&gt;"",Z133,Z134),Z134)*$Z$224+IF(AA133&gt;=0,IF(AA133&lt;&gt;"",AA133,AA134),AA134)*$AA$224+IF(AB133&gt;=0,IF(AB133&lt;&gt;"",AB133,AB134),AB134)*$AB$224+IF(AC133&gt;=0,IF(AC133&lt;&gt;"",AC133,AC134),AC134)*$AC$224+IF(AD133&gt;=0,IF(AD133&lt;&gt;"",AD133,AD134),AD134)*$AD$224+IF(AE133&gt;=0,IF(AE133&lt;&gt;"",AE133,AE134),AE134)*$AE$224+IF(AF133&gt;=0,IF(AF133&lt;&gt;"",AF133,AF134),AF134)*$AF$224+IF(AG133&gt;=0,IF(AG133&lt;&gt;"",AG133,AG134),AG134)*$AG$224)," ")</f>
        <v xml:space="preserve"> </v>
      </c>
      <c r="AR133" s="850"/>
    </row>
    <row r="134" spans="1:46" ht="12" customHeight="1">
      <c r="A134" s="1609"/>
      <c r="B134" s="1615"/>
      <c r="C134" s="1633"/>
      <c r="D134" s="1651"/>
      <c r="E134" s="1652"/>
      <c r="F134" s="1669"/>
      <c r="G134" s="1670"/>
      <c r="H134" s="1671"/>
      <c r="I134" s="1610"/>
      <c r="J134" s="1617"/>
      <c r="K134" s="1612"/>
      <c r="L134" s="613"/>
      <c r="M134" s="613"/>
      <c r="N134" s="613"/>
      <c r="O134" s="613"/>
      <c r="P134" s="613"/>
      <c r="Q134" s="613"/>
      <c r="R134" s="613"/>
      <c r="S134" s="613"/>
      <c r="T134" s="613"/>
      <c r="U134" s="613"/>
      <c r="V134" s="611" t="str">
        <f>IF(SUM(L134:U134)=0,"0",SUM(L134:U134))</f>
        <v>0</v>
      </c>
      <c r="W134" s="612">
        <f t="shared" ref="W134" si="294">IF((L134*$L$224+M134*$M$224+N134*$N$224+O134*$O$224+P134*$P$224+Q134*$Q$224+R134*$R$224+S134*$S$224+T134*$T$224+U134*$U$224)&lt;&gt;0,(L134*$L$224+M134*$M$224+N134*$N$224+O134*$O$224+P134*$P$224+Q134*$Q$224+R134*$R$224+S134*$S$224+T134*$T$224+U134*$U$224),0)</f>
        <v>0</v>
      </c>
      <c r="X134" s="614"/>
      <c r="Y134" s="613"/>
      <c r="Z134" s="613"/>
      <c r="AA134" s="613"/>
      <c r="AB134" s="613"/>
      <c r="AC134" s="613"/>
      <c r="AD134" s="613"/>
      <c r="AE134" s="613"/>
      <c r="AF134" s="613"/>
      <c r="AG134" s="613"/>
      <c r="AH134" s="611" t="str">
        <f t="shared" ref="AH134" si="295">IF(SUM(X134:AG134)=0,"0",SUM(X134:AG134))</f>
        <v>0</v>
      </c>
      <c r="AI134" s="612">
        <f t="shared" ref="AI134" si="296">IF((X134*$X$224+Y134*$Y$224+Z134*$Z$224+AA134*$AA$224+AB134*$AB$224+AC134*$AC$224+AD134*$AD$224+AE134*$AE$224+AF134*$AF$224+AG134*$AG$224)&lt;&gt;0,X134*$X$224+Y134*$Y$224+Z134*$Z$224+AA134*$AA$224+AB134*$AB$224+AC134*$AC$224+AD134*$AD$224+AE134*$AE$224+AF134*$AF$224+AG134*$AG$224,0)</f>
        <v>0</v>
      </c>
      <c r="AJ134" s="903">
        <f>SUMIF($L$12:$U$12,TRUE,L134:U134)</f>
        <v>0</v>
      </c>
      <c r="AK134" s="903">
        <f>SUMIF($X$12:$AG$12,TRUE,X134:AG134)</f>
        <v>0</v>
      </c>
      <c r="AL134" s="845">
        <f>IF(F133,W133,W134)</f>
        <v>0</v>
      </c>
      <c r="AM134" s="845">
        <f>IF(F133,AI133,AI134)</f>
        <v>0</v>
      </c>
      <c r="AR134" s="849">
        <f>V134-IF(AO74=0,W134,W133)</f>
        <v>0</v>
      </c>
      <c r="AS134" s="849">
        <f>AH134-IF(AO74=0,AI134,AI133)</f>
        <v>0</v>
      </c>
      <c r="AT134" s="845">
        <f>IF(ISERROR(AR134+AS134),0,AR134+AS134)</f>
        <v>0</v>
      </c>
    </row>
    <row r="135" spans="1:46" ht="12" customHeight="1">
      <c r="A135" s="1635" t="str">
        <f>IF(TRIM(入力1!A138)&lt;&gt;"",入力1!A138,"")</f>
        <v/>
      </c>
      <c r="B135" s="1654">
        <f>IF(TRIM(入力1!B138)&lt;&gt;"",入力1!B138,"")</f>
        <v>6</v>
      </c>
      <c r="C135" s="1632">
        <f>入力1!C138</f>
        <v>1</v>
      </c>
      <c r="D135" s="1626" t="str">
        <f>IF(TRIM(入力1!D138)&lt;&gt;"",入力1!D138,"")</f>
        <v/>
      </c>
      <c r="E135" s="1627"/>
      <c r="F135" s="1672" t="b">
        <v>0</v>
      </c>
      <c r="G135" s="1673"/>
      <c r="H135" s="1674"/>
      <c r="I135" s="1613" t="str">
        <f>IF(TRIM(入力1!A138)&lt;&gt;"",入力1!A138,"")</f>
        <v/>
      </c>
      <c r="J135" s="1616">
        <f>IF(TRIM(入力1!B138)&lt;&gt;"",入力1!B138,"")</f>
        <v>6</v>
      </c>
      <c r="K135" s="1611">
        <f>C135</f>
        <v>1</v>
      </c>
      <c r="L135" s="627"/>
      <c r="M135" s="627"/>
      <c r="N135" s="627"/>
      <c r="O135" s="627"/>
      <c r="P135" s="627"/>
      <c r="Q135" s="627"/>
      <c r="R135" s="627"/>
      <c r="S135" s="627"/>
      <c r="T135" s="627"/>
      <c r="U135" s="627"/>
      <c r="V135" s="628" t="str">
        <f>IF(AO75=1,(IF(L135&gt;=0,IF(L135&lt;&gt;"",L135,L136),L136)+IF(M135&gt;=0,IF(M135&lt;&gt;"",M135,M136),M136)+IF(N135&gt;=0,IF(N135&lt;&gt;"",N135,N136),N136)+IF(O135&gt;=0,IF(O135&lt;&gt;"",O135,O136),O136)+IF(P135&gt;=0,IF(P135&lt;&gt;"",P135,P136),P136)+IF(Q135&gt;=0,IF(Q135&lt;&gt;"",Q135,Q136),Q136)+IF(R135&gt;=0,IF(R135&lt;&gt;"",R135,R136),R136)+IF(S135&gt;=0,IF(S135&lt;&gt;"",S135,S136),S136)+IF(T135&gt;=0,IF(T135&lt;&gt;"",T135,T136),T136)+IF(U135&gt;=0,IF(U135&lt;&gt;"",U135,U136),U136)),"")</f>
        <v/>
      </c>
      <c r="W135" s="629" t="str">
        <f t="shared" ref="W135" si="297">IF(F135,(IF(L135&gt;=0,IF(L135&lt;&gt;"",L135,L136),L136)*$L$224+IF(M135&gt;=0,IF(M135&lt;&gt;"",M135,M136),M136)*$M$224+IF(N135&gt;=0,IF(N135&lt;&gt;"",N135,N136),N136)*$N$224+IF(O135&gt;=0,IF(O135&lt;&gt;"",O135,O136),O136)*$O$224+IF(P135&gt;=0,IF(P135&lt;&gt;"",P135,P136),P136)*$P$224+IF(Q135&gt;=0,IF(Q135&lt;&gt;"",Q135,Q136),Q136)*$Q$224+IF(R135&gt;=0,IF(R135&lt;&gt;"",R135,R136),R136)*$R$224+IF(S135&gt;=0,IF(S135&lt;&gt;"",S135,S136),S136)*$S$224+IF(T135&gt;=0,IF(T135&lt;&gt;"",T135,T136),T136)*$T$224+IF(U135&gt;=0,IF(U135&lt;&gt;"",U135,U136),U136)*$U$224)," ")</f>
        <v xml:space="preserve"> </v>
      </c>
      <c r="X135" s="630"/>
      <c r="Y135" s="627"/>
      <c r="Z135" s="627"/>
      <c r="AA135" s="627"/>
      <c r="AB135" s="627"/>
      <c r="AC135" s="627"/>
      <c r="AD135" s="627"/>
      <c r="AE135" s="627"/>
      <c r="AF135" s="627"/>
      <c r="AG135" s="627"/>
      <c r="AH135" s="628" t="str">
        <f>IF(AO75=1,(IF(X135&gt;=0,IF(X135&lt;&gt;"",X135,X136),X136)+IF(Y135&gt;=0,IF(Y135&lt;&gt;"",Y135,Y136),Y136)+IF(Z135&gt;=0,IF(Z135&lt;&gt;"",Z135,Z136),Z136)+IF(AA135&gt;=0,IF(AA135&lt;&gt;"",AA135,AA136),AA136)+IF(AB135&gt;=0,IF(AB135&lt;&gt;"",AB135,AB136),AB136)+IF(AC135&gt;=0,IF(AC135&lt;&gt;"",AC135,AC136),AC136)+IF(AD135&gt;=0,IF(AD135&lt;&gt;"",AD135,AD136),AD136)+IF(AE135&gt;=0,IF(AE135&lt;&gt;"",AE135,AE136),AE136)+IF(AF135&gt;=0,IF(AF135&lt;&gt;"",AF135,AF136),AF136)+IF(AG135&gt;=0,IF(AG135&lt;&gt;"",AG135,AG136),AG136)),"")</f>
        <v/>
      </c>
      <c r="AI135" s="629" t="str">
        <f t="shared" ref="AI135" si="298">IF(F135,(IF(X135&gt;=0,IF(X135&lt;&gt;"",X135,X136),X136)*$X$224+IF(Y135&gt;=0,IF(Y135&lt;&gt;"",Y135,Y136),Y136)*$Y$224+IF(Z135&gt;=0,IF(Z135&lt;&gt;"",Z135,Z136),Z136)*$Z$224+IF(AA135&gt;=0,IF(AA135&lt;&gt;"",AA135,AA136),AA136)*$AA$224+IF(AB135&gt;=0,IF(AB135&lt;&gt;"",AB135,AB136),AB136)*$AB$224+IF(AC135&gt;=0,IF(AC135&lt;&gt;"",AC135,AC136),AC136)*$AC$224+IF(AD135&gt;=0,IF(AD135&lt;&gt;"",AD135,AD136),AD136)*$AD$224+IF(AE135&gt;=0,IF(AE135&lt;&gt;"",AE135,AE136),AE136)*$AE$224+IF(AF135&gt;=0,IF(AF135&lt;&gt;"",AF135,AF136),AF136)*$AF$224+IF(AG135&gt;=0,IF(AG135&lt;&gt;"",AG135,AG136),AG136)*$AG$224)," ")</f>
        <v xml:space="preserve"> </v>
      </c>
      <c r="AR135" s="850"/>
    </row>
    <row r="136" spans="1:46" ht="12" customHeight="1">
      <c r="A136" s="1609"/>
      <c r="B136" s="1615"/>
      <c r="C136" s="1633"/>
      <c r="D136" s="1628"/>
      <c r="E136" s="1629"/>
      <c r="F136" s="1669"/>
      <c r="G136" s="1670"/>
      <c r="H136" s="1671"/>
      <c r="I136" s="1613"/>
      <c r="J136" s="1616"/>
      <c r="K136" s="1614"/>
      <c r="L136" s="607"/>
      <c r="M136" s="607"/>
      <c r="N136" s="607"/>
      <c r="O136" s="607"/>
      <c r="P136" s="607"/>
      <c r="Q136" s="607"/>
      <c r="R136" s="607"/>
      <c r="S136" s="607"/>
      <c r="T136" s="607"/>
      <c r="U136" s="607"/>
      <c r="V136" s="611" t="str">
        <f>IF(SUM(L136:U136)=0,"0",SUM(L136:U136))</f>
        <v>0</v>
      </c>
      <c r="W136" s="612">
        <f t="shared" ref="W136" si="299">IF((L136*$L$224+M136*$M$224+N136*$N$224+O136*$O$224+P136*$P$224+Q136*$Q$224+R136*$R$224+S136*$S$224+T136*$T$224+U136*$U$224)&lt;&gt;0,(L136*$L$224+M136*$M$224+N136*$N$224+O136*$O$224+P136*$P$224+Q136*$Q$224+R136*$R$224+S136*$S$224+T136*$T$224+U136*$U$224),0)</f>
        <v>0</v>
      </c>
      <c r="X136" s="610"/>
      <c r="Y136" s="607"/>
      <c r="Z136" s="607"/>
      <c r="AA136" s="607"/>
      <c r="AB136" s="607"/>
      <c r="AC136" s="607"/>
      <c r="AD136" s="607"/>
      <c r="AE136" s="607"/>
      <c r="AF136" s="607"/>
      <c r="AG136" s="607"/>
      <c r="AH136" s="611" t="str">
        <f t="shared" ref="AH136" si="300">IF(SUM(X136:AG136)=0,"0",SUM(X136:AG136))</f>
        <v>0</v>
      </c>
      <c r="AI136" s="612">
        <f t="shared" ref="AI136" si="301">IF((X136*$X$224+Y136*$Y$224+Z136*$Z$224+AA136*$AA$224+AB136*$AB$224+AC136*$AC$224+AD136*$AD$224+AE136*$AE$224+AF136*$AF$224+AG136*$AG$224)&lt;&gt;0,X136*$X$224+Y136*$Y$224+Z136*$Z$224+AA136*$AA$224+AB136*$AB$224+AC136*$AC$224+AD136*$AD$224+AE136*$AE$224+AF136*$AF$224+AG136*$AG$224,0)</f>
        <v>0</v>
      </c>
      <c r="AJ136" s="903">
        <f>SUMIF($L$12:$U$12,TRUE,L136:U136)</f>
        <v>0</v>
      </c>
      <c r="AK136" s="903">
        <f>SUMIF($X$12:$AG$12,TRUE,X136:AG136)</f>
        <v>0</v>
      </c>
      <c r="AL136" s="845">
        <f>IF(F135,W135,W136)</f>
        <v>0</v>
      </c>
      <c r="AM136" s="845">
        <f>IF(F135,AI135,AI136)</f>
        <v>0</v>
      </c>
      <c r="AR136" s="849">
        <f>V136-IF(AO75=0,W136,W135)</f>
        <v>0</v>
      </c>
      <c r="AS136" s="849">
        <f>AH136-IF(AO75=0,AI136,AI135)</f>
        <v>0</v>
      </c>
      <c r="AT136" s="845">
        <f>IF(ISERROR(AR136+AS136),0,AR136+AS136)</f>
        <v>0</v>
      </c>
    </row>
    <row r="137" spans="1:46" ht="12" customHeight="1">
      <c r="A137" s="1610" t="str">
        <f>IF(TRIM(入力1!A140)&lt;&gt;"",入力1!A140,"")</f>
        <v/>
      </c>
      <c r="B137" s="1617">
        <f>IF(TRIM(入力1!B140)&lt;&gt;"",入力1!B140,"")</f>
        <v>6</v>
      </c>
      <c r="C137" s="1634">
        <f>入力1!C140</f>
        <v>2</v>
      </c>
      <c r="D137" s="1626" t="str">
        <f>IF(TRIM(入力1!D140)&lt;&gt;"",入力1!D140,"")</f>
        <v/>
      </c>
      <c r="E137" s="1627"/>
      <c r="F137" s="1672" t="b">
        <v>0</v>
      </c>
      <c r="G137" s="1673"/>
      <c r="H137" s="1674"/>
      <c r="I137" s="1609" t="str">
        <f>IF(TRIM(入力1!A140)&lt;&gt;"",入力1!A140,"")</f>
        <v/>
      </c>
      <c r="J137" s="1615">
        <f>IF(TRIM(入力1!B140)&lt;&gt;"",入力1!B140,"")</f>
        <v>6</v>
      </c>
      <c r="K137" s="1611">
        <f>C137</f>
        <v>2</v>
      </c>
      <c r="L137" s="627"/>
      <c r="M137" s="627"/>
      <c r="N137" s="627"/>
      <c r="O137" s="627"/>
      <c r="P137" s="627"/>
      <c r="Q137" s="627"/>
      <c r="R137" s="627"/>
      <c r="S137" s="627"/>
      <c r="T137" s="627"/>
      <c r="U137" s="627"/>
      <c r="V137" s="628" t="str">
        <f>IF(AO76=1,(IF(L137&gt;=0,IF(L137&lt;&gt;"",L137,L138),L138)+IF(M137&gt;=0,IF(M137&lt;&gt;"",M137,M138),M138)+IF(N137&gt;=0,IF(N137&lt;&gt;"",N137,N138),N138)+IF(O137&gt;=0,IF(O137&lt;&gt;"",O137,O138),O138)+IF(P137&gt;=0,IF(P137&lt;&gt;"",P137,P138),P138)+IF(Q137&gt;=0,IF(Q137&lt;&gt;"",Q137,Q138),Q138)+IF(R137&gt;=0,IF(R137&lt;&gt;"",R137,R138),R138)+IF(S137&gt;=0,IF(S137&lt;&gt;"",S137,S138),S138)+IF(T137&gt;=0,IF(T137&lt;&gt;"",T137,T138),T138)+IF(U137&gt;=0,IF(U137&lt;&gt;"",U137,U138),U138)),"")</f>
        <v/>
      </c>
      <c r="W137" s="629" t="str">
        <f t="shared" ref="W137" si="302">IF(F137,(IF(L137&gt;=0,IF(L137&lt;&gt;"",L137,L138),L138)*$L$224+IF(M137&gt;=0,IF(M137&lt;&gt;"",M137,M138),M138)*$M$224+IF(N137&gt;=0,IF(N137&lt;&gt;"",N137,N138),N138)*$N$224+IF(O137&gt;=0,IF(O137&lt;&gt;"",O137,O138),O138)*$O$224+IF(P137&gt;=0,IF(P137&lt;&gt;"",P137,P138),P138)*$P$224+IF(Q137&gt;=0,IF(Q137&lt;&gt;"",Q137,Q138),Q138)*$Q$224+IF(R137&gt;=0,IF(R137&lt;&gt;"",R137,R138),R138)*$R$224+IF(S137&gt;=0,IF(S137&lt;&gt;"",S137,S138),S138)*$S$224+IF(T137&gt;=0,IF(T137&lt;&gt;"",T137,T138),T138)*$T$224+IF(U137&gt;=0,IF(U137&lt;&gt;"",U137,U138),U138)*$U$224)," ")</f>
        <v xml:space="preserve"> </v>
      </c>
      <c r="X137" s="630"/>
      <c r="Y137" s="627"/>
      <c r="Z137" s="627"/>
      <c r="AA137" s="627"/>
      <c r="AB137" s="627"/>
      <c r="AC137" s="627"/>
      <c r="AD137" s="627"/>
      <c r="AE137" s="627"/>
      <c r="AF137" s="627"/>
      <c r="AG137" s="627"/>
      <c r="AH137" s="628" t="str">
        <f>IF(AO76=1,(IF(X137&gt;=0,IF(X137&lt;&gt;"",X137,X138),X138)+IF(Y137&gt;=0,IF(Y137&lt;&gt;"",Y137,Y138),Y138)+IF(Z137&gt;=0,IF(Z137&lt;&gt;"",Z137,Z138),Z138)+IF(AA137&gt;=0,IF(AA137&lt;&gt;"",AA137,AA138),AA138)+IF(AB137&gt;=0,IF(AB137&lt;&gt;"",AB137,AB138),AB138)+IF(AC137&gt;=0,IF(AC137&lt;&gt;"",AC137,AC138),AC138)+IF(AD137&gt;=0,IF(AD137&lt;&gt;"",AD137,AD138),AD138)+IF(AE137&gt;=0,IF(AE137&lt;&gt;"",AE137,AE138),AE138)+IF(AF137&gt;=0,IF(AF137&lt;&gt;"",AF137,AF138),AF138)+IF(AG137&gt;=0,IF(AG137&lt;&gt;"",AG137,AG138),AG138)),"")</f>
        <v/>
      </c>
      <c r="AI137" s="629" t="str">
        <f t="shared" ref="AI137" si="303">IF(F137,(IF(X137&gt;=0,IF(X137&lt;&gt;"",X137,X138),X138)*$X$224+IF(Y137&gt;=0,IF(Y137&lt;&gt;"",Y137,Y138),Y138)*$Y$224+IF(Z137&gt;=0,IF(Z137&lt;&gt;"",Z137,Z138),Z138)*$Z$224+IF(AA137&gt;=0,IF(AA137&lt;&gt;"",AA137,AA138),AA138)*$AA$224+IF(AB137&gt;=0,IF(AB137&lt;&gt;"",AB137,AB138),AB138)*$AB$224+IF(AC137&gt;=0,IF(AC137&lt;&gt;"",AC137,AC138),AC138)*$AC$224+IF(AD137&gt;=0,IF(AD137&lt;&gt;"",AD137,AD138),AD138)*$AD$224+IF(AE137&gt;=0,IF(AE137&lt;&gt;"",AE137,AE138),AE138)*$AE$224+IF(AF137&gt;=0,IF(AF137&lt;&gt;"",AF137,AF138),AF138)*$AF$224+IF(AG137&gt;=0,IF(AG137&lt;&gt;"",AG137,AG138),AG138)*$AG$224)," ")</f>
        <v xml:space="preserve"> </v>
      </c>
      <c r="AR137" s="850"/>
    </row>
    <row r="138" spans="1:46" ht="12" customHeight="1">
      <c r="A138" s="1609"/>
      <c r="B138" s="1615"/>
      <c r="C138" s="1633"/>
      <c r="D138" s="1628"/>
      <c r="E138" s="1629"/>
      <c r="F138" s="1669"/>
      <c r="G138" s="1670"/>
      <c r="H138" s="1671"/>
      <c r="I138" s="1613"/>
      <c r="J138" s="1616"/>
      <c r="K138" s="1614"/>
      <c r="L138" s="607"/>
      <c r="M138" s="607"/>
      <c r="N138" s="607"/>
      <c r="O138" s="607"/>
      <c r="P138" s="607"/>
      <c r="Q138" s="607"/>
      <c r="R138" s="607"/>
      <c r="S138" s="607"/>
      <c r="T138" s="607"/>
      <c r="U138" s="607"/>
      <c r="V138" s="611" t="str">
        <f>IF(SUM(L138:U138)=0,"0",SUM(L138:U138))</f>
        <v>0</v>
      </c>
      <c r="W138" s="612">
        <f t="shared" ref="W138" si="304">IF((L138*$L$224+M138*$M$224+N138*$N$224+O138*$O$224+P138*$P$224+Q138*$Q$224+R138*$R$224+S138*$S$224+T138*$T$224+U138*$U$224)&lt;&gt;0,(L138*$L$224+M138*$M$224+N138*$N$224+O138*$O$224+P138*$P$224+Q138*$Q$224+R138*$R$224+S138*$S$224+T138*$T$224+U138*$U$224),0)</f>
        <v>0</v>
      </c>
      <c r="X138" s="610"/>
      <c r="Y138" s="607"/>
      <c r="Z138" s="607"/>
      <c r="AA138" s="607"/>
      <c r="AB138" s="607"/>
      <c r="AC138" s="607"/>
      <c r="AD138" s="607"/>
      <c r="AE138" s="607"/>
      <c r="AF138" s="607"/>
      <c r="AG138" s="607"/>
      <c r="AH138" s="611" t="str">
        <f t="shared" ref="AH138" si="305">IF(SUM(X138:AG138)=0,"0",SUM(X138:AG138))</f>
        <v>0</v>
      </c>
      <c r="AI138" s="612">
        <f t="shared" ref="AI138" si="306">IF((X138*$X$224+Y138*$Y$224+Z138*$Z$224+AA138*$AA$224+AB138*$AB$224+AC138*$AC$224+AD138*$AD$224+AE138*$AE$224+AF138*$AF$224+AG138*$AG$224)&lt;&gt;0,X138*$X$224+Y138*$Y$224+Z138*$Z$224+AA138*$AA$224+AB138*$AB$224+AC138*$AC$224+AD138*$AD$224+AE138*$AE$224+AF138*$AF$224+AG138*$AG$224,0)</f>
        <v>0</v>
      </c>
      <c r="AJ138" s="903">
        <f>SUMIF($L$12:$U$12,TRUE,L138:U138)</f>
        <v>0</v>
      </c>
      <c r="AK138" s="903">
        <f>SUMIF($X$12:$AG$12,TRUE,X138:AG138)</f>
        <v>0</v>
      </c>
      <c r="AL138" s="845">
        <f>IF(F137,W137,W138)</f>
        <v>0</v>
      </c>
      <c r="AM138" s="845">
        <f>IF(F137,AI137,AI138)</f>
        <v>0</v>
      </c>
      <c r="AR138" s="849">
        <f>V138-IF(AO76=0,W138,W137)</f>
        <v>0</v>
      </c>
      <c r="AS138" s="849">
        <f>AH138-IF(AO76=0,AI138,AI137)</f>
        <v>0</v>
      </c>
      <c r="AT138" s="845">
        <f>IF(ISERROR(AR138+AS138),0,AR138+AS138)</f>
        <v>0</v>
      </c>
    </row>
    <row r="139" spans="1:46" ht="12" customHeight="1">
      <c r="A139" s="1610" t="str">
        <f>IF(TRIM(入力1!A142)&lt;&gt;"",入力1!A142,"")</f>
        <v/>
      </c>
      <c r="B139" s="1617">
        <f>IF(TRIM(入力1!B142)&lt;&gt;"",入力1!B142,"")</f>
        <v>6</v>
      </c>
      <c r="C139" s="1634">
        <f>入力1!C142</f>
        <v>3</v>
      </c>
      <c r="D139" s="1626" t="str">
        <f>IF(TRIM(入力1!D142)&lt;&gt;"",入力1!D142,"")</f>
        <v/>
      </c>
      <c r="E139" s="1627"/>
      <c r="F139" s="1672" t="b">
        <v>0</v>
      </c>
      <c r="G139" s="1673"/>
      <c r="H139" s="1674"/>
      <c r="I139" s="1609" t="str">
        <f>IF(TRIM(入力1!A142)&lt;&gt;"",入力1!A142,"")</f>
        <v/>
      </c>
      <c r="J139" s="1615">
        <f>IF(TRIM(入力1!B142)&lt;&gt;"",入力1!B142,"")</f>
        <v>6</v>
      </c>
      <c r="K139" s="1611">
        <f>C139</f>
        <v>3</v>
      </c>
      <c r="L139" s="627"/>
      <c r="M139" s="627"/>
      <c r="N139" s="627"/>
      <c r="O139" s="627"/>
      <c r="P139" s="627"/>
      <c r="Q139" s="627"/>
      <c r="R139" s="627"/>
      <c r="S139" s="627"/>
      <c r="T139" s="627"/>
      <c r="U139" s="627"/>
      <c r="V139" s="628" t="str">
        <f>IF(AO77=1,(IF(L139&gt;=0,IF(L139&lt;&gt;"",L139,L140),L140)+IF(M139&gt;=0,IF(M139&lt;&gt;"",M139,M140),M140)+IF(N139&gt;=0,IF(N139&lt;&gt;"",N139,N140),N140)+IF(O139&gt;=0,IF(O139&lt;&gt;"",O139,O140),O140)+IF(P139&gt;=0,IF(P139&lt;&gt;"",P139,P140),P140)+IF(Q139&gt;=0,IF(Q139&lt;&gt;"",Q139,Q140),Q140)+IF(R139&gt;=0,IF(R139&lt;&gt;"",R139,R140),R140)+IF(S139&gt;=0,IF(S139&lt;&gt;"",S139,S140),S140)+IF(T139&gt;=0,IF(T139&lt;&gt;"",T139,T140),T140)+IF(U139&gt;=0,IF(U139&lt;&gt;"",U139,U140),U140)),"")</f>
        <v/>
      </c>
      <c r="W139" s="629" t="str">
        <f t="shared" ref="W139" si="307">IF(F139,(IF(L139&gt;=0,IF(L139&lt;&gt;"",L139,L140),L140)*$L$224+IF(M139&gt;=0,IF(M139&lt;&gt;"",M139,M140),M140)*$M$224+IF(N139&gt;=0,IF(N139&lt;&gt;"",N139,N140),N140)*$N$224+IF(O139&gt;=0,IF(O139&lt;&gt;"",O139,O140),O140)*$O$224+IF(P139&gt;=0,IF(P139&lt;&gt;"",P139,P140),P140)*$P$224+IF(Q139&gt;=0,IF(Q139&lt;&gt;"",Q139,Q140),Q140)*$Q$224+IF(R139&gt;=0,IF(R139&lt;&gt;"",R139,R140),R140)*$R$224+IF(S139&gt;=0,IF(S139&lt;&gt;"",S139,S140),S140)*$S$224+IF(T139&gt;=0,IF(T139&lt;&gt;"",T139,T140),T140)*$T$224+IF(U139&gt;=0,IF(U139&lt;&gt;"",U139,U140),U140)*$U$224)," ")</f>
        <v xml:space="preserve"> </v>
      </c>
      <c r="X139" s="630"/>
      <c r="Y139" s="627"/>
      <c r="Z139" s="627"/>
      <c r="AA139" s="627"/>
      <c r="AB139" s="627"/>
      <c r="AC139" s="627"/>
      <c r="AD139" s="627"/>
      <c r="AE139" s="627"/>
      <c r="AF139" s="627"/>
      <c r="AG139" s="627"/>
      <c r="AH139" s="628" t="str">
        <f>IF(AO77=1,(IF(X139&gt;=0,IF(X139&lt;&gt;"",X139,X140),X140)+IF(Y139&gt;=0,IF(Y139&lt;&gt;"",Y139,Y140),Y140)+IF(Z139&gt;=0,IF(Z139&lt;&gt;"",Z139,Z140),Z140)+IF(AA139&gt;=0,IF(AA139&lt;&gt;"",AA139,AA140),AA140)+IF(AB139&gt;=0,IF(AB139&lt;&gt;"",AB139,AB140),AB140)+IF(AC139&gt;=0,IF(AC139&lt;&gt;"",AC139,AC140),AC140)+IF(AD139&gt;=0,IF(AD139&lt;&gt;"",AD139,AD140),AD140)+IF(AE139&gt;=0,IF(AE139&lt;&gt;"",AE139,AE140),AE140)+IF(AF139&gt;=0,IF(AF139&lt;&gt;"",AF139,AF140),AF140)+IF(AG139&gt;=0,IF(AG139&lt;&gt;"",AG139,AG140),AG140)),"")</f>
        <v/>
      </c>
      <c r="AI139" s="629" t="str">
        <f t="shared" ref="AI139" si="308">IF(F139,(IF(X139&gt;=0,IF(X139&lt;&gt;"",X139,X140),X140)*$X$224+IF(Y139&gt;=0,IF(Y139&lt;&gt;"",Y139,Y140),Y140)*$Y$224+IF(Z139&gt;=0,IF(Z139&lt;&gt;"",Z139,Z140),Z140)*$Z$224+IF(AA139&gt;=0,IF(AA139&lt;&gt;"",AA139,AA140),AA140)*$AA$224+IF(AB139&gt;=0,IF(AB139&lt;&gt;"",AB139,AB140),AB140)*$AB$224+IF(AC139&gt;=0,IF(AC139&lt;&gt;"",AC139,AC140),AC140)*$AC$224+IF(AD139&gt;=0,IF(AD139&lt;&gt;"",AD139,AD140),AD140)*$AD$224+IF(AE139&gt;=0,IF(AE139&lt;&gt;"",AE139,AE140),AE140)*$AE$224+IF(AF139&gt;=0,IF(AF139&lt;&gt;"",AF139,AF140),AF140)*$AF$224+IF(AG139&gt;=0,IF(AG139&lt;&gt;"",AG139,AG140),AG140)*$AG$224)," ")</f>
        <v xml:space="preserve"> </v>
      </c>
      <c r="AR139" s="850"/>
    </row>
    <row r="140" spans="1:46" ht="12" customHeight="1">
      <c r="A140" s="1609"/>
      <c r="B140" s="1615"/>
      <c r="C140" s="1633"/>
      <c r="D140" s="1628"/>
      <c r="E140" s="1629"/>
      <c r="F140" s="1669"/>
      <c r="G140" s="1670"/>
      <c r="H140" s="1671"/>
      <c r="I140" s="1613"/>
      <c r="J140" s="1616"/>
      <c r="K140" s="1614"/>
      <c r="L140" s="607"/>
      <c r="M140" s="607"/>
      <c r="N140" s="607"/>
      <c r="O140" s="607"/>
      <c r="P140" s="607"/>
      <c r="Q140" s="607"/>
      <c r="R140" s="607"/>
      <c r="S140" s="607"/>
      <c r="T140" s="607"/>
      <c r="U140" s="607"/>
      <c r="V140" s="611" t="str">
        <f>IF(SUM(L140:U140)=0,"0",SUM(L140:U140))</f>
        <v>0</v>
      </c>
      <c r="W140" s="612">
        <f t="shared" ref="W140" si="309">IF((L140*$L$224+M140*$M$224+N140*$N$224+O140*$O$224+P140*$P$224+Q140*$Q$224+R140*$R$224+S140*$S$224+T140*$T$224+U140*$U$224)&lt;&gt;0,(L140*$L$224+M140*$M$224+N140*$N$224+O140*$O$224+P140*$P$224+Q140*$Q$224+R140*$R$224+S140*$S$224+T140*$T$224+U140*$U$224),0)</f>
        <v>0</v>
      </c>
      <c r="X140" s="610"/>
      <c r="Y140" s="607"/>
      <c r="Z140" s="607"/>
      <c r="AA140" s="607"/>
      <c r="AB140" s="607"/>
      <c r="AC140" s="607"/>
      <c r="AD140" s="607"/>
      <c r="AE140" s="607"/>
      <c r="AF140" s="607"/>
      <c r="AG140" s="607"/>
      <c r="AH140" s="611" t="str">
        <f t="shared" ref="AH140" si="310">IF(SUM(X140:AG140)=0,"0",SUM(X140:AG140))</f>
        <v>0</v>
      </c>
      <c r="AI140" s="612">
        <f t="shared" ref="AI140" si="311">IF((X140*$X$224+Y140*$Y$224+Z140*$Z$224+AA140*$AA$224+AB140*$AB$224+AC140*$AC$224+AD140*$AD$224+AE140*$AE$224+AF140*$AF$224+AG140*$AG$224)&lt;&gt;0,X140*$X$224+Y140*$Y$224+Z140*$Z$224+AA140*$AA$224+AB140*$AB$224+AC140*$AC$224+AD140*$AD$224+AE140*$AE$224+AF140*$AF$224+AG140*$AG$224,0)</f>
        <v>0</v>
      </c>
      <c r="AJ140" s="903">
        <f>SUMIF($L$12:$U$12,TRUE,L140:U140)</f>
        <v>0</v>
      </c>
      <c r="AK140" s="903">
        <f>SUMIF($X$12:$AG$12,TRUE,X140:AG140)</f>
        <v>0</v>
      </c>
      <c r="AL140" s="845">
        <f>IF(F139,W139,W140)</f>
        <v>0</v>
      </c>
      <c r="AM140" s="845">
        <f>IF(F139,AI139,AI140)</f>
        <v>0</v>
      </c>
      <c r="AR140" s="849">
        <f>V140-IF(AO77=0,W140,W139)</f>
        <v>0</v>
      </c>
      <c r="AS140" s="849">
        <f>AH140-IF(AO77=0,AI140,AI139)</f>
        <v>0</v>
      </c>
      <c r="AT140" s="845">
        <f>IF(ISERROR(AR140+AS140),0,AR140+AS140)</f>
        <v>0</v>
      </c>
    </row>
    <row r="141" spans="1:46" ht="12" customHeight="1">
      <c r="A141" s="1610" t="str">
        <f>IF(TRIM(入力1!A144)&lt;&gt;"",入力1!A144,"")</f>
        <v/>
      </c>
      <c r="B141" s="1617">
        <f>IF(TRIM(入力1!B144)&lt;&gt;"",入力1!B144,"")</f>
        <v>6</v>
      </c>
      <c r="C141" s="1634">
        <f>入力1!C144</f>
        <v>4</v>
      </c>
      <c r="D141" s="1626" t="str">
        <f>IF(TRIM(入力1!D144)&lt;&gt;"",入力1!D144,"")</f>
        <v/>
      </c>
      <c r="E141" s="1627"/>
      <c r="F141" s="1672" t="b">
        <v>0</v>
      </c>
      <c r="G141" s="1673"/>
      <c r="H141" s="1674"/>
      <c r="I141" s="1609" t="str">
        <f>IF(TRIM(入力1!A144)&lt;&gt;"",入力1!A144,"")</f>
        <v/>
      </c>
      <c r="J141" s="1615">
        <f>IF(TRIM(入力1!B144)&lt;&gt;"",入力1!B144,"")</f>
        <v>6</v>
      </c>
      <c r="K141" s="1611">
        <f>C141</f>
        <v>4</v>
      </c>
      <c r="L141" s="627"/>
      <c r="M141" s="627"/>
      <c r="N141" s="627"/>
      <c r="O141" s="627"/>
      <c r="P141" s="627"/>
      <c r="Q141" s="627"/>
      <c r="R141" s="627"/>
      <c r="S141" s="627"/>
      <c r="T141" s="627"/>
      <c r="U141" s="627"/>
      <c r="V141" s="628" t="str">
        <f>IF(AO78=1,(IF(L141&gt;=0,IF(L141&lt;&gt;"",L141,L142),L142)+IF(M141&gt;=0,IF(M141&lt;&gt;"",M141,M142),M142)+IF(N141&gt;=0,IF(N141&lt;&gt;"",N141,N142),N142)+IF(O141&gt;=0,IF(O141&lt;&gt;"",O141,O142),O142)+IF(P141&gt;=0,IF(P141&lt;&gt;"",P141,P142),P142)+IF(Q141&gt;=0,IF(Q141&lt;&gt;"",Q141,Q142),Q142)+IF(R141&gt;=0,IF(R141&lt;&gt;"",R141,R142),R142)+IF(S141&gt;=0,IF(S141&lt;&gt;"",S141,S142),S142)+IF(T141&gt;=0,IF(T141&lt;&gt;"",T141,T142),T142)+IF(U141&gt;=0,IF(U141&lt;&gt;"",U141,U142),U142)),"")</f>
        <v/>
      </c>
      <c r="W141" s="629" t="str">
        <f t="shared" ref="W141" si="312">IF(F141,(IF(L141&gt;=0,IF(L141&lt;&gt;"",L141,L142),L142)*$L$224+IF(M141&gt;=0,IF(M141&lt;&gt;"",M141,M142),M142)*$M$224+IF(N141&gt;=0,IF(N141&lt;&gt;"",N141,N142),N142)*$N$224+IF(O141&gt;=0,IF(O141&lt;&gt;"",O141,O142),O142)*$O$224+IF(P141&gt;=0,IF(P141&lt;&gt;"",P141,P142),P142)*$P$224+IF(Q141&gt;=0,IF(Q141&lt;&gt;"",Q141,Q142),Q142)*$Q$224+IF(R141&gt;=0,IF(R141&lt;&gt;"",R141,R142),R142)*$R$224+IF(S141&gt;=0,IF(S141&lt;&gt;"",S141,S142),S142)*$S$224+IF(T141&gt;=0,IF(T141&lt;&gt;"",T141,T142),T142)*$T$224+IF(U141&gt;=0,IF(U141&lt;&gt;"",U141,U142),U142)*$U$224)," ")</f>
        <v xml:space="preserve"> </v>
      </c>
      <c r="X141" s="630"/>
      <c r="Y141" s="627"/>
      <c r="Z141" s="627"/>
      <c r="AA141" s="627"/>
      <c r="AB141" s="627"/>
      <c r="AC141" s="627"/>
      <c r="AD141" s="627"/>
      <c r="AE141" s="627"/>
      <c r="AF141" s="627"/>
      <c r="AG141" s="627"/>
      <c r="AH141" s="628" t="str">
        <f>IF(AO78=1,(IF(X141&gt;=0,IF(X141&lt;&gt;"",X141,X142),X142)+IF(Y141&gt;=0,IF(Y141&lt;&gt;"",Y141,Y142),Y142)+IF(Z141&gt;=0,IF(Z141&lt;&gt;"",Z141,Z142),Z142)+IF(AA141&gt;=0,IF(AA141&lt;&gt;"",AA141,AA142),AA142)+IF(AB141&gt;=0,IF(AB141&lt;&gt;"",AB141,AB142),AB142)+IF(AC141&gt;=0,IF(AC141&lt;&gt;"",AC141,AC142),AC142)+IF(AD141&gt;=0,IF(AD141&lt;&gt;"",AD141,AD142),AD142)+IF(AE141&gt;=0,IF(AE141&lt;&gt;"",AE141,AE142),AE142)+IF(AF141&gt;=0,IF(AF141&lt;&gt;"",AF141,AF142),AF142)+IF(AG141&gt;=0,IF(AG141&lt;&gt;"",AG141,AG142),AG142)),"")</f>
        <v/>
      </c>
      <c r="AI141" s="629" t="str">
        <f t="shared" ref="AI141" si="313">IF(F141,(IF(X141&gt;=0,IF(X141&lt;&gt;"",X141,X142),X142)*$X$224+IF(Y141&gt;=0,IF(Y141&lt;&gt;"",Y141,Y142),Y142)*$Y$224+IF(Z141&gt;=0,IF(Z141&lt;&gt;"",Z141,Z142),Z142)*$Z$224+IF(AA141&gt;=0,IF(AA141&lt;&gt;"",AA141,AA142),AA142)*$AA$224+IF(AB141&gt;=0,IF(AB141&lt;&gt;"",AB141,AB142),AB142)*$AB$224+IF(AC141&gt;=0,IF(AC141&lt;&gt;"",AC141,AC142),AC142)*$AC$224+IF(AD141&gt;=0,IF(AD141&lt;&gt;"",AD141,AD142),AD142)*$AD$224+IF(AE141&gt;=0,IF(AE141&lt;&gt;"",AE141,AE142),AE142)*$AE$224+IF(AF141&gt;=0,IF(AF141&lt;&gt;"",AF141,AF142),AF142)*$AF$224+IF(AG141&gt;=0,IF(AG141&lt;&gt;"",AG141,AG142),AG142)*$AG$224)," ")</f>
        <v xml:space="preserve"> </v>
      </c>
      <c r="AR141" s="850"/>
    </row>
    <row r="142" spans="1:46" ht="12" customHeight="1">
      <c r="A142" s="1609"/>
      <c r="B142" s="1615"/>
      <c r="C142" s="1633"/>
      <c r="D142" s="1628"/>
      <c r="E142" s="1629"/>
      <c r="F142" s="1669"/>
      <c r="G142" s="1670"/>
      <c r="H142" s="1671"/>
      <c r="I142" s="1613"/>
      <c r="J142" s="1616"/>
      <c r="K142" s="1614"/>
      <c r="L142" s="607"/>
      <c r="M142" s="607"/>
      <c r="N142" s="607"/>
      <c r="O142" s="607"/>
      <c r="P142" s="607"/>
      <c r="Q142" s="607"/>
      <c r="R142" s="607"/>
      <c r="S142" s="607"/>
      <c r="T142" s="607"/>
      <c r="U142" s="607"/>
      <c r="V142" s="611" t="str">
        <f>IF(SUM(L142:U142)=0,"0",SUM(L142:U142))</f>
        <v>0</v>
      </c>
      <c r="W142" s="612">
        <f t="shared" ref="W142" si="314">IF((L142*$L$224+M142*$M$224+N142*$N$224+O142*$O$224+P142*$P$224+Q142*$Q$224+R142*$R$224+S142*$S$224+T142*$T$224+U142*$U$224)&lt;&gt;0,(L142*$L$224+M142*$M$224+N142*$N$224+O142*$O$224+P142*$P$224+Q142*$Q$224+R142*$R$224+S142*$S$224+T142*$T$224+U142*$U$224),0)</f>
        <v>0</v>
      </c>
      <c r="X142" s="610"/>
      <c r="Y142" s="607"/>
      <c r="Z142" s="607"/>
      <c r="AA142" s="607"/>
      <c r="AB142" s="607"/>
      <c r="AC142" s="607"/>
      <c r="AD142" s="607"/>
      <c r="AE142" s="607"/>
      <c r="AF142" s="607"/>
      <c r="AG142" s="607"/>
      <c r="AH142" s="611" t="str">
        <f t="shared" ref="AH142" si="315">IF(SUM(X142:AG142)=0,"0",SUM(X142:AG142))</f>
        <v>0</v>
      </c>
      <c r="AI142" s="612">
        <f t="shared" ref="AI142" si="316">IF((X142*$X$224+Y142*$Y$224+Z142*$Z$224+AA142*$AA$224+AB142*$AB$224+AC142*$AC$224+AD142*$AD$224+AE142*$AE$224+AF142*$AF$224+AG142*$AG$224)&lt;&gt;0,X142*$X$224+Y142*$Y$224+Z142*$Z$224+AA142*$AA$224+AB142*$AB$224+AC142*$AC$224+AD142*$AD$224+AE142*$AE$224+AF142*$AF$224+AG142*$AG$224,0)</f>
        <v>0</v>
      </c>
      <c r="AJ142" s="903">
        <f>SUMIF($L$12:$U$12,TRUE,L142:U142)</f>
        <v>0</v>
      </c>
      <c r="AK142" s="903">
        <f>SUMIF($X$12:$AG$12,TRUE,X142:AG142)</f>
        <v>0</v>
      </c>
      <c r="AL142" s="845">
        <f>IF(F141,W141,W142)</f>
        <v>0</v>
      </c>
      <c r="AM142" s="845">
        <f>IF(F141,AI141,AI142)</f>
        <v>0</v>
      </c>
      <c r="AR142" s="849">
        <f>V142-IF(AO78=0,W142,W141)</f>
        <v>0</v>
      </c>
      <c r="AS142" s="849">
        <f>AH142-IF(AO78=0,AI142,AI141)</f>
        <v>0</v>
      </c>
      <c r="AT142" s="845">
        <f>IF(ISERROR(AR142+AS142),0,AR142+AS142)</f>
        <v>0</v>
      </c>
    </row>
    <row r="143" spans="1:46" ht="12" customHeight="1">
      <c r="A143" s="1610" t="str">
        <f>IF(TRIM(入力1!A146)&lt;&gt;"",入力1!A146,"")</f>
        <v/>
      </c>
      <c r="B143" s="1617">
        <f>IF(TRIM(入力1!B146)&lt;&gt;"",入力1!B146,"")</f>
        <v>6</v>
      </c>
      <c r="C143" s="1634">
        <f>入力1!C146</f>
        <v>5</v>
      </c>
      <c r="D143" s="1626" t="str">
        <f>IF(TRIM(入力1!D146)&lt;&gt;"",入力1!D146,"")</f>
        <v/>
      </c>
      <c r="E143" s="1627"/>
      <c r="F143" s="1672" t="b">
        <v>0</v>
      </c>
      <c r="G143" s="1673"/>
      <c r="H143" s="1674"/>
      <c r="I143" s="1609" t="str">
        <f>IF(TRIM(入力1!A146)&lt;&gt;"",入力1!A146,"")</f>
        <v/>
      </c>
      <c r="J143" s="1615">
        <f>IF(TRIM(入力1!B146)&lt;&gt;"",入力1!B146,"")</f>
        <v>6</v>
      </c>
      <c r="K143" s="1611">
        <f>C143</f>
        <v>5</v>
      </c>
      <c r="L143" s="627"/>
      <c r="M143" s="627"/>
      <c r="N143" s="627"/>
      <c r="O143" s="627"/>
      <c r="P143" s="627"/>
      <c r="Q143" s="627"/>
      <c r="R143" s="627"/>
      <c r="S143" s="627"/>
      <c r="T143" s="627"/>
      <c r="U143" s="627"/>
      <c r="V143" s="628" t="str">
        <f>IF(AO79=1,(IF(L143&gt;=0,IF(L143&lt;&gt;"",L143,L144),L144)+IF(M143&gt;=0,IF(M143&lt;&gt;"",M143,M144),M144)+IF(N143&gt;=0,IF(N143&lt;&gt;"",N143,N144),N144)+IF(O143&gt;=0,IF(O143&lt;&gt;"",O143,O144),O144)+IF(P143&gt;=0,IF(P143&lt;&gt;"",P143,P144),P144)+IF(Q143&gt;=0,IF(Q143&lt;&gt;"",Q143,Q144),Q144)+IF(R143&gt;=0,IF(R143&lt;&gt;"",R143,R144),R144)+IF(S143&gt;=0,IF(S143&lt;&gt;"",S143,S144),S144)+IF(T143&gt;=0,IF(T143&lt;&gt;"",T143,T144),T144)+IF(U143&gt;=0,IF(U143&lt;&gt;"",U143,U144),U144)),"")</f>
        <v/>
      </c>
      <c r="W143" s="629" t="str">
        <f t="shared" ref="W143" si="317">IF(F143,(IF(L143&gt;=0,IF(L143&lt;&gt;"",L143,L144),L144)*$L$224+IF(M143&gt;=0,IF(M143&lt;&gt;"",M143,M144),M144)*$M$224+IF(N143&gt;=0,IF(N143&lt;&gt;"",N143,N144),N144)*$N$224+IF(O143&gt;=0,IF(O143&lt;&gt;"",O143,O144),O144)*$O$224+IF(P143&gt;=0,IF(P143&lt;&gt;"",P143,P144),P144)*$P$224+IF(Q143&gt;=0,IF(Q143&lt;&gt;"",Q143,Q144),Q144)*$Q$224+IF(R143&gt;=0,IF(R143&lt;&gt;"",R143,R144),R144)*$R$224+IF(S143&gt;=0,IF(S143&lt;&gt;"",S143,S144),S144)*$S$224+IF(T143&gt;=0,IF(T143&lt;&gt;"",T143,T144),T144)*$T$224+IF(U143&gt;=0,IF(U143&lt;&gt;"",U143,U144),U144)*$U$224)," ")</f>
        <v xml:space="preserve"> </v>
      </c>
      <c r="X143" s="630"/>
      <c r="Y143" s="627"/>
      <c r="Z143" s="627"/>
      <c r="AA143" s="627"/>
      <c r="AB143" s="627"/>
      <c r="AC143" s="627"/>
      <c r="AD143" s="627"/>
      <c r="AE143" s="627"/>
      <c r="AF143" s="627"/>
      <c r="AG143" s="627"/>
      <c r="AH143" s="628" t="str">
        <f>IF(AO79=1,(IF(X143&gt;=0,IF(X143&lt;&gt;"",X143,X144),X144)+IF(Y143&gt;=0,IF(Y143&lt;&gt;"",Y143,Y144),Y144)+IF(Z143&gt;=0,IF(Z143&lt;&gt;"",Z143,Z144),Z144)+IF(AA143&gt;=0,IF(AA143&lt;&gt;"",AA143,AA144),AA144)+IF(AB143&gt;=0,IF(AB143&lt;&gt;"",AB143,AB144),AB144)+IF(AC143&gt;=0,IF(AC143&lt;&gt;"",AC143,AC144),AC144)+IF(AD143&gt;=0,IF(AD143&lt;&gt;"",AD143,AD144),AD144)+IF(AE143&gt;=0,IF(AE143&lt;&gt;"",AE143,AE144),AE144)+IF(AF143&gt;=0,IF(AF143&lt;&gt;"",AF143,AF144),AF144)+IF(AG143&gt;=0,IF(AG143&lt;&gt;"",AG143,AG144),AG144)),"")</f>
        <v/>
      </c>
      <c r="AI143" s="629" t="str">
        <f t="shared" ref="AI143" si="318">IF(F143,(IF(X143&gt;=0,IF(X143&lt;&gt;"",X143,X144),X144)*$X$224+IF(Y143&gt;=0,IF(Y143&lt;&gt;"",Y143,Y144),Y144)*$Y$224+IF(Z143&gt;=0,IF(Z143&lt;&gt;"",Z143,Z144),Z144)*$Z$224+IF(AA143&gt;=0,IF(AA143&lt;&gt;"",AA143,AA144),AA144)*$AA$224+IF(AB143&gt;=0,IF(AB143&lt;&gt;"",AB143,AB144),AB144)*$AB$224+IF(AC143&gt;=0,IF(AC143&lt;&gt;"",AC143,AC144),AC144)*$AC$224+IF(AD143&gt;=0,IF(AD143&lt;&gt;"",AD143,AD144),AD144)*$AD$224+IF(AE143&gt;=0,IF(AE143&lt;&gt;"",AE143,AE144),AE144)*$AE$224+IF(AF143&gt;=0,IF(AF143&lt;&gt;"",AF143,AF144),AF144)*$AF$224+IF(AG143&gt;=0,IF(AG143&lt;&gt;"",AG143,AG144),AG144)*$AG$224)," ")</f>
        <v xml:space="preserve"> </v>
      </c>
      <c r="AR143" s="850"/>
    </row>
    <row r="144" spans="1:46" ht="12" customHeight="1">
      <c r="A144" s="1609"/>
      <c r="B144" s="1615"/>
      <c r="C144" s="1633"/>
      <c r="D144" s="1628"/>
      <c r="E144" s="1629"/>
      <c r="F144" s="1669"/>
      <c r="G144" s="1670"/>
      <c r="H144" s="1671"/>
      <c r="I144" s="1613"/>
      <c r="J144" s="1616"/>
      <c r="K144" s="1614"/>
      <c r="L144" s="607"/>
      <c r="M144" s="607"/>
      <c r="N144" s="607"/>
      <c r="O144" s="607"/>
      <c r="P144" s="607"/>
      <c r="Q144" s="607"/>
      <c r="R144" s="607"/>
      <c r="S144" s="607"/>
      <c r="T144" s="607"/>
      <c r="U144" s="607"/>
      <c r="V144" s="611" t="str">
        <f>IF(SUM(L144:U144)=0,"0",SUM(L144:U144))</f>
        <v>0</v>
      </c>
      <c r="W144" s="612">
        <f t="shared" ref="W144" si="319">IF((L144*$L$224+M144*$M$224+N144*$N$224+O144*$O$224+P144*$P$224+Q144*$Q$224+R144*$R$224+S144*$S$224+T144*$T$224+U144*$U$224)&lt;&gt;0,(L144*$L$224+M144*$M$224+N144*$N$224+O144*$O$224+P144*$P$224+Q144*$Q$224+R144*$R$224+S144*$S$224+T144*$T$224+U144*$U$224),0)</f>
        <v>0</v>
      </c>
      <c r="X144" s="610"/>
      <c r="Y144" s="607"/>
      <c r="Z144" s="607"/>
      <c r="AA144" s="607"/>
      <c r="AB144" s="607"/>
      <c r="AC144" s="607"/>
      <c r="AD144" s="607"/>
      <c r="AE144" s="607"/>
      <c r="AF144" s="607"/>
      <c r="AG144" s="607"/>
      <c r="AH144" s="611" t="str">
        <f t="shared" ref="AH144" si="320">IF(SUM(X144:AG144)=0,"0",SUM(X144:AG144))</f>
        <v>0</v>
      </c>
      <c r="AI144" s="612">
        <f t="shared" ref="AI144" si="321">IF((X144*$X$224+Y144*$Y$224+Z144*$Z$224+AA144*$AA$224+AB144*$AB$224+AC144*$AC$224+AD144*$AD$224+AE144*$AE$224+AF144*$AF$224+AG144*$AG$224)&lt;&gt;0,X144*$X$224+Y144*$Y$224+Z144*$Z$224+AA144*$AA$224+AB144*$AB$224+AC144*$AC$224+AD144*$AD$224+AE144*$AE$224+AF144*$AF$224+AG144*$AG$224,0)</f>
        <v>0</v>
      </c>
      <c r="AJ144" s="903">
        <f>SUMIF($L$12:$U$12,TRUE,L144:U144)</f>
        <v>0</v>
      </c>
      <c r="AK144" s="903">
        <f>SUMIF($X$12:$AG$12,TRUE,X144:AG144)</f>
        <v>0</v>
      </c>
      <c r="AL144" s="845">
        <f>IF(F143,W143,W144)</f>
        <v>0</v>
      </c>
      <c r="AM144" s="845">
        <f>IF(F143,AI143,AI144)</f>
        <v>0</v>
      </c>
      <c r="AR144" s="849">
        <f>V144-IF(AO79=0,W144,W143)</f>
        <v>0</v>
      </c>
      <c r="AS144" s="849">
        <f>AH144-IF(AO79=0,AI144,AI143)</f>
        <v>0</v>
      </c>
      <c r="AT144" s="845">
        <f>IF(ISERROR(AR144+AS144),0,AR144+AS144)</f>
        <v>0</v>
      </c>
    </row>
    <row r="145" spans="1:46" ht="12" customHeight="1">
      <c r="A145" s="1610" t="str">
        <f>IF(TRIM(入力1!A148)&lt;&gt;"",入力1!A148,"")</f>
        <v/>
      </c>
      <c r="B145" s="1617">
        <f>IF(TRIM(入力1!B148)&lt;&gt;"",入力1!B148,"")</f>
        <v>6</v>
      </c>
      <c r="C145" s="1634">
        <f>入力1!C148</f>
        <v>6</v>
      </c>
      <c r="D145" s="1626" t="str">
        <f>IF(TRIM(入力1!D148)&lt;&gt;"",入力1!D148,"")</f>
        <v/>
      </c>
      <c r="E145" s="1627"/>
      <c r="F145" s="1672" t="b">
        <v>0</v>
      </c>
      <c r="G145" s="1673"/>
      <c r="H145" s="1674"/>
      <c r="I145" s="1609" t="str">
        <f>IF(TRIM(入力1!A148)&lt;&gt;"",入力1!A148,"")</f>
        <v/>
      </c>
      <c r="J145" s="1615">
        <f>IF(TRIM(入力1!B148)&lt;&gt;"",入力1!B148,"")</f>
        <v>6</v>
      </c>
      <c r="K145" s="1611">
        <f>C145</f>
        <v>6</v>
      </c>
      <c r="L145" s="627"/>
      <c r="M145" s="627"/>
      <c r="N145" s="627"/>
      <c r="O145" s="627"/>
      <c r="P145" s="627"/>
      <c r="Q145" s="627"/>
      <c r="R145" s="627"/>
      <c r="S145" s="627"/>
      <c r="T145" s="627"/>
      <c r="U145" s="627"/>
      <c r="V145" s="628" t="str">
        <f>IF(AO80=1,(IF(L145&gt;=0,IF(L145&lt;&gt;"",L145,L146),L146)+IF(M145&gt;=0,IF(M145&lt;&gt;"",M145,M146),M146)+IF(N145&gt;=0,IF(N145&lt;&gt;"",N145,N146),N146)+IF(O145&gt;=0,IF(O145&lt;&gt;"",O145,O146),O146)+IF(P145&gt;=0,IF(P145&lt;&gt;"",P145,P146),P146)+IF(Q145&gt;=0,IF(Q145&lt;&gt;"",Q145,Q146),Q146)+IF(R145&gt;=0,IF(R145&lt;&gt;"",R145,R146),R146)+IF(S145&gt;=0,IF(S145&lt;&gt;"",S145,S146),S146)+IF(T145&gt;=0,IF(T145&lt;&gt;"",T145,T146),T146)+IF(U145&gt;=0,IF(U145&lt;&gt;"",U145,U146),U146)),"")</f>
        <v/>
      </c>
      <c r="W145" s="629" t="str">
        <f t="shared" ref="W145" si="322">IF(F145,(IF(L145&gt;=0,IF(L145&lt;&gt;"",L145,L146),L146)*$L$224+IF(M145&gt;=0,IF(M145&lt;&gt;"",M145,M146),M146)*$M$224+IF(N145&gt;=0,IF(N145&lt;&gt;"",N145,N146),N146)*$N$224+IF(O145&gt;=0,IF(O145&lt;&gt;"",O145,O146),O146)*$O$224+IF(P145&gt;=0,IF(P145&lt;&gt;"",P145,P146),P146)*$P$224+IF(Q145&gt;=0,IF(Q145&lt;&gt;"",Q145,Q146),Q146)*$Q$224+IF(R145&gt;=0,IF(R145&lt;&gt;"",R145,R146),R146)*$R$224+IF(S145&gt;=0,IF(S145&lt;&gt;"",S145,S146),S146)*$S$224+IF(T145&gt;=0,IF(T145&lt;&gt;"",T145,T146),T146)*$T$224+IF(U145&gt;=0,IF(U145&lt;&gt;"",U145,U146),U146)*$U$224)," ")</f>
        <v xml:space="preserve"> </v>
      </c>
      <c r="X145" s="630"/>
      <c r="Y145" s="627"/>
      <c r="Z145" s="627"/>
      <c r="AA145" s="627"/>
      <c r="AB145" s="627"/>
      <c r="AC145" s="627"/>
      <c r="AD145" s="627"/>
      <c r="AE145" s="627"/>
      <c r="AF145" s="627"/>
      <c r="AG145" s="627"/>
      <c r="AH145" s="628" t="str">
        <f>IF(AO80=1,(IF(X145&gt;=0,IF(X145&lt;&gt;"",X145,X146),X146)+IF(Y145&gt;=0,IF(Y145&lt;&gt;"",Y145,Y146),Y146)+IF(Z145&gt;=0,IF(Z145&lt;&gt;"",Z145,Z146),Z146)+IF(AA145&gt;=0,IF(AA145&lt;&gt;"",AA145,AA146),AA146)+IF(AB145&gt;=0,IF(AB145&lt;&gt;"",AB145,AB146),AB146)+IF(AC145&gt;=0,IF(AC145&lt;&gt;"",AC145,AC146),AC146)+IF(AD145&gt;=0,IF(AD145&lt;&gt;"",AD145,AD146),AD146)+IF(AE145&gt;=0,IF(AE145&lt;&gt;"",AE145,AE146),AE146)+IF(AF145&gt;=0,IF(AF145&lt;&gt;"",AF145,AF146),AF146)+IF(AG145&gt;=0,IF(AG145&lt;&gt;"",AG145,AG146),AG146)),"")</f>
        <v/>
      </c>
      <c r="AI145" s="629" t="str">
        <f t="shared" ref="AI145" si="323">IF(F145,(IF(X145&gt;=0,IF(X145&lt;&gt;"",X145,X146),X146)*$X$224+IF(Y145&gt;=0,IF(Y145&lt;&gt;"",Y145,Y146),Y146)*$Y$224+IF(Z145&gt;=0,IF(Z145&lt;&gt;"",Z145,Z146),Z146)*$Z$224+IF(AA145&gt;=0,IF(AA145&lt;&gt;"",AA145,AA146),AA146)*$AA$224+IF(AB145&gt;=0,IF(AB145&lt;&gt;"",AB145,AB146),AB146)*$AB$224+IF(AC145&gt;=0,IF(AC145&lt;&gt;"",AC145,AC146),AC146)*$AC$224+IF(AD145&gt;=0,IF(AD145&lt;&gt;"",AD145,AD146),AD146)*$AD$224+IF(AE145&gt;=0,IF(AE145&lt;&gt;"",AE145,AE146),AE146)*$AE$224+IF(AF145&gt;=0,IF(AF145&lt;&gt;"",AF145,AF146),AF146)*$AF$224+IF(AG145&gt;=0,IF(AG145&lt;&gt;"",AG145,AG146),AG146)*$AG$224)," ")</f>
        <v xml:space="preserve"> </v>
      </c>
      <c r="AR145" s="850"/>
    </row>
    <row r="146" spans="1:46" ht="12" customHeight="1">
      <c r="A146" s="1609"/>
      <c r="B146" s="1615"/>
      <c r="C146" s="1633"/>
      <c r="D146" s="1628"/>
      <c r="E146" s="1629"/>
      <c r="F146" s="1669"/>
      <c r="G146" s="1670"/>
      <c r="H146" s="1671"/>
      <c r="I146" s="1613"/>
      <c r="J146" s="1616"/>
      <c r="K146" s="1614"/>
      <c r="L146" s="607"/>
      <c r="M146" s="607"/>
      <c r="N146" s="607"/>
      <c r="O146" s="607"/>
      <c r="P146" s="607"/>
      <c r="Q146" s="607"/>
      <c r="R146" s="607"/>
      <c r="S146" s="607"/>
      <c r="T146" s="607"/>
      <c r="U146" s="607"/>
      <c r="V146" s="611" t="str">
        <f>IF(SUM(L146:U146)=0,"0",SUM(L146:U146))</f>
        <v>0</v>
      </c>
      <c r="W146" s="612">
        <f t="shared" ref="W146" si="324">IF((L146*$L$224+M146*$M$224+N146*$N$224+O146*$O$224+P146*$P$224+Q146*$Q$224+R146*$R$224+S146*$S$224+T146*$T$224+U146*$U$224)&lt;&gt;0,(L146*$L$224+M146*$M$224+N146*$N$224+O146*$O$224+P146*$P$224+Q146*$Q$224+R146*$R$224+S146*$S$224+T146*$T$224+U146*$U$224),0)</f>
        <v>0</v>
      </c>
      <c r="X146" s="610"/>
      <c r="Y146" s="607"/>
      <c r="Z146" s="607"/>
      <c r="AA146" s="607"/>
      <c r="AB146" s="607"/>
      <c r="AC146" s="607"/>
      <c r="AD146" s="607"/>
      <c r="AE146" s="607"/>
      <c r="AF146" s="607"/>
      <c r="AG146" s="607"/>
      <c r="AH146" s="611" t="str">
        <f t="shared" ref="AH146" si="325">IF(SUM(X146:AG146)=0,"0",SUM(X146:AG146))</f>
        <v>0</v>
      </c>
      <c r="AI146" s="612">
        <f t="shared" ref="AI146" si="326">IF((X146*$X$224+Y146*$Y$224+Z146*$Z$224+AA146*$AA$224+AB146*$AB$224+AC146*$AC$224+AD146*$AD$224+AE146*$AE$224+AF146*$AF$224+AG146*$AG$224)&lt;&gt;0,X146*$X$224+Y146*$Y$224+Z146*$Z$224+AA146*$AA$224+AB146*$AB$224+AC146*$AC$224+AD146*$AD$224+AE146*$AE$224+AF146*$AF$224+AG146*$AG$224,0)</f>
        <v>0</v>
      </c>
      <c r="AJ146" s="903">
        <f>SUMIF($L$12:$U$12,TRUE,L146:U146)</f>
        <v>0</v>
      </c>
      <c r="AK146" s="903">
        <f>SUMIF($X$12:$AG$12,TRUE,X146:AG146)</f>
        <v>0</v>
      </c>
      <c r="AL146" s="845">
        <f>IF(F145,W145,W146)</f>
        <v>0</v>
      </c>
      <c r="AM146" s="845">
        <f>IF(F145,AI145,AI146)</f>
        <v>0</v>
      </c>
      <c r="AR146" s="849">
        <f>V146-IF(AO80=0,W146,W145)</f>
        <v>0</v>
      </c>
      <c r="AS146" s="849">
        <f>AH146-IF(AO80=0,AI146,AI145)</f>
        <v>0</v>
      </c>
      <c r="AT146" s="845">
        <f>IF(ISERROR(AR146+AS146),0,AR146+AS146)</f>
        <v>0</v>
      </c>
    </row>
    <row r="147" spans="1:46" ht="12" customHeight="1">
      <c r="A147" s="1610" t="str">
        <f>IF(TRIM(入力1!A150)&lt;&gt;"",入力1!A150,"")</f>
        <v/>
      </c>
      <c r="B147" s="1617">
        <f>IF(TRIM(入力1!B150)&lt;&gt;"",入力1!B150,"")</f>
        <v>6</v>
      </c>
      <c r="C147" s="1634">
        <f>入力1!C150</f>
        <v>7</v>
      </c>
      <c r="D147" s="1626" t="str">
        <f>IF(TRIM(入力1!D150)&lt;&gt;"",入力1!D150,"")</f>
        <v/>
      </c>
      <c r="E147" s="1627"/>
      <c r="F147" s="1672" t="b">
        <v>0</v>
      </c>
      <c r="G147" s="1673"/>
      <c r="H147" s="1674"/>
      <c r="I147" s="1609" t="str">
        <f>IF(TRIM(入力1!A150)&lt;&gt;"",入力1!A150,"")</f>
        <v/>
      </c>
      <c r="J147" s="1615">
        <f>IF(TRIM(入力1!B150)&lt;&gt;"",入力1!B150,"")</f>
        <v>6</v>
      </c>
      <c r="K147" s="1611">
        <f>C147</f>
        <v>7</v>
      </c>
      <c r="L147" s="627"/>
      <c r="M147" s="627"/>
      <c r="N147" s="627"/>
      <c r="O147" s="627"/>
      <c r="P147" s="627"/>
      <c r="Q147" s="627"/>
      <c r="R147" s="627"/>
      <c r="S147" s="627"/>
      <c r="T147" s="627"/>
      <c r="U147" s="627"/>
      <c r="V147" s="628" t="str">
        <f>IF(AO81=1,(IF(L147&gt;=0,IF(L147&lt;&gt;"",L147,L148),L148)+IF(M147&gt;=0,IF(M147&lt;&gt;"",M147,M148),M148)+IF(N147&gt;=0,IF(N147&lt;&gt;"",N147,N148),N148)+IF(O147&gt;=0,IF(O147&lt;&gt;"",O147,O148),O148)+IF(P147&gt;=0,IF(P147&lt;&gt;"",P147,P148),P148)+IF(Q147&gt;=0,IF(Q147&lt;&gt;"",Q147,Q148),Q148)+IF(R147&gt;=0,IF(R147&lt;&gt;"",R147,R148),R148)+IF(S147&gt;=0,IF(S147&lt;&gt;"",S147,S148),S148)+IF(T147&gt;=0,IF(T147&lt;&gt;"",T147,T148),T148)+IF(U147&gt;=0,IF(U147&lt;&gt;"",U147,U148),U148)),"")</f>
        <v/>
      </c>
      <c r="W147" s="629" t="str">
        <f t="shared" ref="W147" si="327">IF(F147,(IF(L147&gt;=0,IF(L147&lt;&gt;"",L147,L148),L148)*$L$224+IF(M147&gt;=0,IF(M147&lt;&gt;"",M147,M148),M148)*$M$224+IF(N147&gt;=0,IF(N147&lt;&gt;"",N147,N148),N148)*$N$224+IF(O147&gt;=0,IF(O147&lt;&gt;"",O147,O148),O148)*$O$224+IF(P147&gt;=0,IF(P147&lt;&gt;"",P147,P148),P148)*$P$224+IF(Q147&gt;=0,IF(Q147&lt;&gt;"",Q147,Q148),Q148)*$Q$224+IF(R147&gt;=0,IF(R147&lt;&gt;"",R147,R148),R148)*$R$224+IF(S147&gt;=0,IF(S147&lt;&gt;"",S147,S148),S148)*$S$224+IF(T147&gt;=0,IF(T147&lt;&gt;"",T147,T148),T148)*$T$224+IF(U147&gt;=0,IF(U147&lt;&gt;"",U147,U148),U148)*$U$224)," ")</f>
        <v xml:space="preserve"> </v>
      </c>
      <c r="X147" s="630"/>
      <c r="Y147" s="627"/>
      <c r="Z147" s="627"/>
      <c r="AA147" s="627"/>
      <c r="AB147" s="627"/>
      <c r="AC147" s="627"/>
      <c r="AD147" s="627"/>
      <c r="AE147" s="627"/>
      <c r="AF147" s="627"/>
      <c r="AG147" s="627"/>
      <c r="AH147" s="628" t="str">
        <f>IF(AO81=1,(IF(X147&gt;=0,IF(X147&lt;&gt;"",X147,X148),X148)+IF(Y147&gt;=0,IF(Y147&lt;&gt;"",Y147,Y148),Y148)+IF(Z147&gt;=0,IF(Z147&lt;&gt;"",Z147,Z148),Z148)+IF(AA147&gt;=0,IF(AA147&lt;&gt;"",AA147,AA148),AA148)+IF(AB147&gt;=0,IF(AB147&lt;&gt;"",AB147,AB148),AB148)+IF(AC147&gt;=0,IF(AC147&lt;&gt;"",AC147,AC148),AC148)+IF(AD147&gt;=0,IF(AD147&lt;&gt;"",AD147,AD148),AD148)+IF(AE147&gt;=0,IF(AE147&lt;&gt;"",AE147,AE148),AE148)+IF(AF147&gt;=0,IF(AF147&lt;&gt;"",AF147,AF148),AF148)+IF(AG147&gt;=0,IF(AG147&lt;&gt;"",AG147,AG148),AG148)),"")</f>
        <v/>
      </c>
      <c r="AI147" s="629" t="str">
        <f t="shared" ref="AI147" si="328">IF(F147,(IF(X147&gt;=0,IF(X147&lt;&gt;"",X147,X148),X148)*$X$224+IF(Y147&gt;=0,IF(Y147&lt;&gt;"",Y147,Y148),Y148)*$Y$224+IF(Z147&gt;=0,IF(Z147&lt;&gt;"",Z147,Z148),Z148)*$Z$224+IF(AA147&gt;=0,IF(AA147&lt;&gt;"",AA147,AA148),AA148)*$AA$224+IF(AB147&gt;=0,IF(AB147&lt;&gt;"",AB147,AB148),AB148)*$AB$224+IF(AC147&gt;=0,IF(AC147&lt;&gt;"",AC147,AC148),AC148)*$AC$224+IF(AD147&gt;=0,IF(AD147&lt;&gt;"",AD147,AD148),AD148)*$AD$224+IF(AE147&gt;=0,IF(AE147&lt;&gt;"",AE147,AE148),AE148)*$AE$224+IF(AF147&gt;=0,IF(AF147&lt;&gt;"",AF147,AF148),AF148)*$AF$224+IF(AG147&gt;=0,IF(AG147&lt;&gt;"",AG147,AG148),AG148)*$AG$224)," ")</f>
        <v xml:space="preserve"> </v>
      </c>
      <c r="AR147" s="850"/>
    </row>
    <row r="148" spans="1:46" ht="12" customHeight="1">
      <c r="A148" s="1609"/>
      <c r="B148" s="1615"/>
      <c r="C148" s="1633"/>
      <c r="D148" s="1628"/>
      <c r="E148" s="1629"/>
      <c r="F148" s="1669"/>
      <c r="G148" s="1670"/>
      <c r="H148" s="1671"/>
      <c r="I148" s="1613"/>
      <c r="J148" s="1616"/>
      <c r="K148" s="1614"/>
      <c r="L148" s="607"/>
      <c r="M148" s="607"/>
      <c r="N148" s="607"/>
      <c r="O148" s="607"/>
      <c r="P148" s="607"/>
      <c r="Q148" s="607"/>
      <c r="R148" s="607"/>
      <c r="S148" s="607"/>
      <c r="T148" s="607"/>
      <c r="U148" s="607"/>
      <c r="V148" s="611" t="str">
        <f>IF(SUM(L148:U148)=0,"0",SUM(L148:U148))</f>
        <v>0</v>
      </c>
      <c r="W148" s="612">
        <f t="shared" ref="W148" si="329">IF((L148*$L$224+M148*$M$224+N148*$N$224+O148*$O$224+P148*$P$224+Q148*$Q$224+R148*$R$224+S148*$S$224+T148*$T$224+U148*$U$224)&lt;&gt;0,(L148*$L$224+M148*$M$224+N148*$N$224+O148*$O$224+P148*$P$224+Q148*$Q$224+R148*$R$224+S148*$S$224+T148*$T$224+U148*$U$224),0)</f>
        <v>0</v>
      </c>
      <c r="X148" s="610"/>
      <c r="Y148" s="607"/>
      <c r="Z148" s="607"/>
      <c r="AA148" s="607"/>
      <c r="AB148" s="607"/>
      <c r="AC148" s="607"/>
      <c r="AD148" s="607"/>
      <c r="AE148" s="607"/>
      <c r="AF148" s="607"/>
      <c r="AG148" s="607"/>
      <c r="AH148" s="611" t="str">
        <f t="shared" ref="AH148" si="330">IF(SUM(X148:AG148)=0,"0",SUM(X148:AG148))</f>
        <v>0</v>
      </c>
      <c r="AI148" s="612">
        <f t="shared" ref="AI148" si="331">IF((X148*$X$224+Y148*$Y$224+Z148*$Z$224+AA148*$AA$224+AB148*$AB$224+AC148*$AC$224+AD148*$AD$224+AE148*$AE$224+AF148*$AF$224+AG148*$AG$224)&lt;&gt;0,X148*$X$224+Y148*$Y$224+Z148*$Z$224+AA148*$AA$224+AB148*$AB$224+AC148*$AC$224+AD148*$AD$224+AE148*$AE$224+AF148*$AF$224+AG148*$AG$224,0)</f>
        <v>0</v>
      </c>
      <c r="AJ148" s="903">
        <f>SUMIF($L$12:$U$12,TRUE,L148:U148)</f>
        <v>0</v>
      </c>
      <c r="AK148" s="903">
        <f>SUMIF($X$12:$AG$12,TRUE,X148:AG148)</f>
        <v>0</v>
      </c>
      <c r="AL148" s="845">
        <f>IF(F147,W147,W148)</f>
        <v>0</v>
      </c>
      <c r="AM148" s="845">
        <f>IF(F147,AI147,AI148)</f>
        <v>0</v>
      </c>
      <c r="AR148" s="849">
        <f>V148-IF(AO81=0,W148,W147)</f>
        <v>0</v>
      </c>
      <c r="AS148" s="849">
        <f>AH148-IF(AO81=0,AI148,AI147)</f>
        <v>0</v>
      </c>
      <c r="AT148" s="845">
        <f>IF(ISERROR(AR148+AS148),0,AR148+AS148)</f>
        <v>0</v>
      </c>
    </row>
    <row r="149" spans="1:46" ht="12" customHeight="1">
      <c r="A149" s="1610" t="str">
        <f>IF(TRIM(入力1!A152)&lt;&gt;"",入力1!A152,"")</f>
        <v/>
      </c>
      <c r="B149" s="1617">
        <f>IF(TRIM(入力1!B152)&lt;&gt;"",入力1!B152,"")</f>
        <v>6</v>
      </c>
      <c r="C149" s="1634">
        <f>入力1!C152</f>
        <v>8</v>
      </c>
      <c r="D149" s="1626" t="str">
        <f>IF(TRIM(入力1!D152)&lt;&gt;"",入力1!D152,"")</f>
        <v/>
      </c>
      <c r="E149" s="1627"/>
      <c r="F149" s="1672" t="b">
        <v>0</v>
      </c>
      <c r="G149" s="1673"/>
      <c r="H149" s="1674"/>
      <c r="I149" s="1609" t="str">
        <f>IF(TRIM(入力1!A152)&lt;&gt;"",入力1!A152,"")</f>
        <v/>
      </c>
      <c r="J149" s="1615">
        <f>IF(TRIM(入力1!B152)&lt;&gt;"",入力1!B152,"")</f>
        <v>6</v>
      </c>
      <c r="K149" s="1611">
        <f>C149</f>
        <v>8</v>
      </c>
      <c r="L149" s="627"/>
      <c r="M149" s="627"/>
      <c r="N149" s="627"/>
      <c r="O149" s="627"/>
      <c r="P149" s="627"/>
      <c r="Q149" s="627"/>
      <c r="R149" s="627"/>
      <c r="S149" s="627"/>
      <c r="T149" s="627"/>
      <c r="U149" s="627"/>
      <c r="V149" s="628" t="str">
        <f>IF(AO82=1,(IF(L149&gt;=0,IF(L149&lt;&gt;"",L149,L150),L150)+IF(M149&gt;=0,IF(M149&lt;&gt;"",M149,M150),M150)+IF(N149&gt;=0,IF(N149&lt;&gt;"",N149,N150),N150)+IF(O149&gt;=0,IF(O149&lt;&gt;"",O149,O150),O150)+IF(P149&gt;=0,IF(P149&lt;&gt;"",P149,P150),P150)+IF(Q149&gt;=0,IF(Q149&lt;&gt;"",Q149,Q150),Q150)+IF(R149&gt;=0,IF(R149&lt;&gt;"",R149,R150),R150)+IF(S149&gt;=0,IF(S149&lt;&gt;"",S149,S150),S150)+IF(T149&gt;=0,IF(T149&lt;&gt;"",T149,T150),T150)+IF(U149&gt;=0,IF(U149&lt;&gt;"",U149,U150),U150)),"")</f>
        <v/>
      </c>
      <c r="W149" s="629" t="str">
        <f t="shared" ref="W149" si="332">IF(F149,(IF(L149&gt;=0,IF(L149&lt;&gt;"",L149,L150),L150)*$L$224+IF(M149&gt;=0,IF(M149&lt;&gt;"",M149,M150),M150)*$M$224+IF(N149&gt;=0,IF(N149&lt;&gt;"",N149,N150),N150)*$N$224+IF(O149&gt;=0,IF(O149&lt;&gt;"",O149,O150),O150)*$O$224+IF(P149&gt;=0,IF(P149&lt;&gt;"",P149,P150),P150)*$P$224+IF(Q149&gt;=0,IF(Q149&lt;&gt;"",Q149,Q150),Q150)*$Q$224+IF(R149&gt;=0,IF(R149&lt;&gt;"",R149,R150),R150)*$R$224+IF(S149&gt;=0,IF(S149&lt;&gt;"",S149,S150),S150)*$S$224+IF(T149&gt;=0,IF(T149&lt;&gt;"",T149,T150),T150)*$T$224+IF(U149&gt;=0,IF(U149&lt;&gt;"",U149,U150),U150)*$U$224)," ")</f>
        <v xml:space="preserve"> </v>
      </c>
      <c r="X149" s="630"/>
      <c r="Y149" s="627"/>
      <c r="Z149" s="627"/>
      <c r="AA149" s="627"/>
      <c r="AB149" s="627"/>
      <c r="AC149" s="627"/>
      <c r="AD149" s="627"/>
      <c r="AE149" s="627"/>
      <c r="AF149" s="627"/>
      <c r="AG149" s="627"/>
      <c r="AH149" s="628" t="str">
        <f>IF(AO82=1,(IF(X149&gt;=0,IF(X149&lt;&gt;"",X149,X150),X150)+IF(Y149&gt;=0,IF(Y149&lt;&gt;"",Y149,Y150),Y150)+IF(Z149&gt;=0,IF(Z149&lt;&gt;"",Z149,Z150),Z150)+IF(AA149&gt;=0,IF(AA149&lt;&gt;"",AA149,AA150),AA150)+IF(AB149&gt;=0,IF(AB149&lt;&gt;"",AB149,AB150),AB150)+IF(AC149&gt;=0,IF(AC149&lt;&gt;"",AC149,AC150),AC150)+IF(AD149&gt;=0,IF(AD149&lt;&gt;"",AD149,AD150),AD150)+IF(AE149&gt;=0,IF(AE149&lt;&gt;"",AE149,AE150),AE150)+IF(AF149&gt;=0,IF(AF149&lt;&gt;"",AF149,AF150),AF150)+IF(AG149&gt;=0,IF(AG149&lt;&gt;"",AG149,AG150),AG150)),"")</f>
        <v/>
      </c>
      <c r="AI149" s="629" t="str">
        <f t="shared" ref="AI149" si="333">IF(F149,(IF(X149&gt;=0,IF(X149&lt;&gt;"",X149,X150),X150)*$X$224+IF(Y149&gt;=0,IF(Y149&lt;&gt;"",Y149,Y150),Y150)*$Y$224+IF(Z149&gt;=0,IF(Z149&lt;&gt;"",Z149,Z150),Z150)*$Z$224+IF(AA149&gt;=0,IF(AA149&lt;&gt;"",AA149,AA150),AA150)*$AA$224+IF(AB149&gt;=0,IF(AB149&lt;&gt;"",AB149,AB150),AB150)*$AB$224+IF(AC149&gt;=0,IF(AC149&lt;&gt;"",AC149,AC150),AC150)*$AC$224+IF(AD149&gt;=0,IF(AD149&lt;&gt;"",AD149,AD150),AD150)*$AD$224+IF(AE149&gt;=0,IF(AE149&lt;&gt;"",AE149,AE150),AE150)*$AE$224+IF(AF149&gt;=0,IF(AF149&lt;&gt;"",AF149,AF150),AF150)*$AF$224+IF(AG149&gt;=0,IF(AG149&lt;&gt;"",AG149,AG150),AG150)*$AG$224)," ")</f>
        <v xml:space="preserve"> </v>
      </c>
      <c r="AR149" s="850"/>
    </row>
    <row r="150" spans="1:46" ht="12" customHeight="1">
      <c r="A150" s="1609"/>
      <c r="B150" s="1615"/>
      <c r="C150" s="1633"/>
      <c r="D150" s="1628"/>
      <c r="E150" s="1629"/>
      <c r="F150" s="1669"/>
      <c r="G150" s="1670"/>
      <c r="H150" s="1671"/>
      <c r="I150" s="1613"/>
      <c r="J150" s="1616"/>
      <c r="K150" s="1614"/>
      <c r="L150" s="607"/>
      <c r="M150" s="607"/>
      <c r="N150" s="607"/>
      <c r="O150" s="607"/>
      <c r="P150" s="607"/>
      <c r="Q150" s="607"/>
      <c r="R150" s="607"/>
      <c r="S150" s="607"/>
      <c r="T150" s="607"/>
      <c r="U150" s="607"/>
      <c r="V150" s="611" t="str">
        <f>IF(SUM(L150:U150)=0,"0",SUM(L150:U150))</f>
        <v>0</v>
      </c>
      <c r="W150" s="612">
        <f t="shared" ref="W150" si="334">IF((L150*$L$224+M150*$M$224+N150*$N$224+O150*$O$224+P150*$P$224+Q150*$Q$224+R150*$R$224+S150*$S$224+T150*$T$224+U150*$U$224)&lt;&gt;0,(L150*$L$224+M150*$M$224+N150*$N$224+O150*$O$224+P150*$P$224+Q150*$Q$224+R150*$R$224+S150*$S$224+T150*$T$224+U150*$U$224),0)</f>
        <v>0</v>
      </c>
      <c r="X150" s="610"/>
      <c r="Y150" s="607"/>
      <c r="Z150" s="607"/>
      <c r="AA150" s="607"/>
      <c r="AB150" s="607"/>
      <c r="AC150" s="607"/>
      <c r="AD150" s="607"/>
      <c r="AE150" s="607"/>
      <c r="AF150" s="607"/>
      <c r="AG150" s="607"/>
      <c r="AH150" s="611" t="str">
        <f t="shared" ref="AH150" si="335">IF(SUM(X150:AG150)=0,"0",SUM(X150:AG150))</f>
        <v>0</v>
      </c>
      <c r="AI150" s="612">
        <f t="shared" ref="AI150" si="336">IF((X150*$X$224+Y150*$Y$224+Z150*$Z$224+AA150*$AA$224+AB150*$AB$224+AC150*$AC$224+AD150*$AD$224+AE150*$AE$224+AF150*$AF$224+AG150*$AG$224)&lt;&gt;0,X150*$X$224+Y150*$Y$224+Z150*$Z$224+AA150*$AA$224+AB150*$AB$224+AC150*$AC$224+AD150*$AD$224+AE150*$AE$224+AF150*$AF$224+AG150*$AG$224,0)</f>
        <v>0</v>
      </c>
      <c r="AJ150" s="903">
        <f>SUMIF($L$12:$U$12,TRUE,L150:U150)</f>
        <v>0</v>
      </c>
      <c r="AK150" s="903">
        <f>SUMIF($X$12:$AG$12,TRUE,X150:AG150)</f>
        <v>0</v>
      </c>
      <c r="AL150" s="845">
        <f>IF(F149,W149,W150)</f>
        <v>0</v>
      </c>
      <c r="AM150" s="845">
        <f>IF(F149,AI149,AI150)</f>
        <v>0</v>
      </c>
      <c r="AR150" s="849">
        <f>V150-IF(AO82=0,W150,W149)</f>
        <v>0</v>
      </c>
      <c r="AS150" s="849">
        <f>AH150-IF(AO82=0,AI150,AI149)</f>
        <v>0</v>
      </c>
      <c r="AT150" s="845">
        <f>IF(ISERROR(AR150+AS150),0,AR150+AS150)</f>
        <v>0</v>
      </c>
    </row>
    <row r="151" spans="1:46" ht="12" customHeight="1">
      <c r="A151" s="1610" t="str">
        <f>IF(TRIM(入力1!A154)&lt;&gt;"",入力1!A154,"")</f>
        <v/>
      </c>
      <c r="B151" s="1617">
        <f>IF(TRIM(入力1!B154)&lt;&gt;"",入力1!B154,"")</f>
        <v>6</v>
      </c>
      <c r="C151" s="1634">
        <f>入力1!C154</f>
        <v>9</v>
      </c>
      <c r="D151" s="1626" t="str">
        <f>IF(TRIM(入力1!D154)&lt;&gt;"",入力1!D154,"")</f>
        <v/>
      </c>
      <c r="E151" s="1627"/>
      <c r="F151" s="1672" t="b">
        <v>0</v>
      </c>
      <c r="G151" s="1673"/>
      <c r="H151" s="1674"/>
      <c r="I151" s="1609" t="str">
        <f>IF(TRIM(入力1!A154)&lt;&gt;"",入力1!A154,"")</f>
        <v/>
      </c>
      <c r="J151" s="1615">
        <f>IF(TRIM(入力1!B154)&lt;&gt;"",入力1!B154,"")</f>
        <v>6</v>
      </c>
      <c r="K151" s="1611">
        <f>C151</f>
        <v>9</v>
      </c>
      <c r="L151" s="627"/>
      <c r="M151" s="627"/>
      <c r="N151" s="627"/>
      <c r="O151" s="627"/>
      <c r="P151" s="627"/>
      <c r="Q151" s="627"/>
      <c r="R151" s="627"/>
      <c r="S151" s="627"/>
      <c r="T151" s="627"/>
      <c r="U151" s="627"/>
      <c r="V151" s="628" t="str">
        <f>IF(AO83=1,(IF(L151&gt;=0,IF(L151&lt;&gt;"",L151,L152),L152)+IF(M151&gt;=0,IF(M151&lt;&gt;"",M151,M152),M152)+IF(N151&gt;=0,IF(N151&lt;&gt;"",N151,N152),N152)+IF(O151&gt;=0,IF(O151&lt;&gt;"",O151,O152),O152)+IF(P151&gt;=0,IF(P151&lt;&gt;"",P151,P152),P152)+IF(Q151&gt;=0,IF(Q151&lt;&gt;"",Q151,Q152),Q152)+IF(R151&gt;=0,IF(R151&lt;&gt;"",R151,R152),R152)+IF(S151&gt;=0,IF(S151&lt;&gt;"",S151,S152),S152)+IF(T151&gt;=0,IF(T151&lt;&gt;"",T151,T152),T152)+IF(U151&gt;=0,IF(U151&lt;&gt;"",U151,U152),U152)),"")</f>
        <v/>
      </c>
      <c r="W151" s="629" t="str">
        <f t="shared" ref="W151" si="337">IF(F151,(IF(L151&gt;=0,IF(L151&lt;&gt;"",L151,L152),L152)*$L$224+IF(M151&gt;=0,IF(M151&lt;&gt;"",M151,M152),M152)*$M$224+IF(N151&gt;=0,IF(N151&lt;&gt;"",N151,N152),N152)*$N$224+IF(O151&gt;=0,IF(O151&lt;&gt;"",O151,O152),O152)*$O$224+IF(P151&gt;=0,IF(P151&lt;&gt;"",P151,P152),P152)*$P$224+IF(Q151&gt;=0,IF(Q151&lt;&gt;"",Q151,Q152),Q152)*$Q$224+IF(R151&gt;=0,IF(R151&lt;&gt;"",R151,R152),R152)*$R$224+IF(S151&gt;=0,IF(S151&lt;&gt;"",S151,S152),S152)*$S$224+IF(T151&gt;=0,IF(T151&lt;&gt;"",T151,T152),T152)*$T$224+IF(U151&gt;=0,IF(U151&lt;&gt;"",U151,U152),U152)*$U$224)," ")</f>
        <v xml:space="preserve"> </v>
      </c>
      <c r="X151" s="630"/>
      <c r="Y151" s="627"/>
      <c r="Z151" s="627"/>
      <c r="AA151" s="627"/>
      <c r="AB151" s="627"/>
      <c r="AC151" s="627"/>
      <c r="AD151" s="627"/>
      <c r="AE151" s="627"/>
      <c r="AF151" s="627"/>
      <c r="AG151" s="627"/>
      <c r="AH151" s="628" t="str">
        <f>IF(AO83=1,(IF(X151&gt;=0,IF(X151&lt;&gt;"",X151,X152),X152)+IF(Y151&gt;=0,IF(Y151&lt;&gt;"",Y151,Y152),Y152)+IF(Z151&gt;=0,IF(Z151&lt;&gt;"",Z151,Z152),Z152)+IF(AA151&gt;=0,IF(AA151&lt;&gt;"",AA151,AA152),AA152)+IF(AB151&gt;=0,IF(AB151&lt;&gt;"",AB151,AB152),AB152)+IF(AC151&gt;=0,IF(AC151&lt;&gt;"",AC151,AC152),AC152)+IF(AD151&gt;=0,IF(AD151&lt;&gt;"",AD151,AD152),AD152)+IF(AE151&gt;=0,IF(AE151&lt;&gt;"",AE151,AE152),AE152)+IF(AF151&gt;=0,IF(AF151&lt;&gt;"",AF151,AF152),AF152)+IF(AG151&gt;=0,IF(AG151&lt;&gt;"",AG151,AG152),AG152)),"")</f>
        <v/>
      </c>
      <c r="AI151" s="629" t="str">
        <f t="shared" ref="AI151" si="338">IF(F151,(IF(X151&gt;=0,IF(X151&lt;&gt;"",X151,X152),X152)*$X$224+IF(Y151&gt;=0,IF(Y151&lt;&gt;"",Y151,Y152),Y152)*$Y$224+IF(Z151&gt;=0,IF(Z151&lt;&gt;"",Z151,Z152),Z152)*$Z$224+IF(AA151&gt;=0,IF(AA151&lt;&gt;"",AA151,AA152),AA152)*$AA$224+IF(AB151&gt;=0,IF(AB151&lt;&gt;"",AB151,AB152),AB152)*$AB$224+IF(AC151&gt;=0,IF(AC151&lt;&gt;"",AC151,AC152),AC152)*$AC$224+IF(AD151&gt;=0,IF(AD151&lt;&gt;"",AD151,AD152),AD152)*$AD$224+IF(AE151&gt;=0,IF(AE151&lt;&gt;"",AE151,AE152),AE152)*$AE$224+IF(AF151&gt;=0,IF(AF151&lt;&gt;"",AF151,AF152),AF152)*$AF$224+IF(AG151&gt;=0,IF(AG151&lt;&gt;"",AG151,AG152),AG152)*$AG$224)," ")</f>
        <v xml:space="preserve"> </v>
      </c>
      <c r="AR151" s="850"/>
    </row>
    <row r="152" spans="1:46" ht="12" customHeight="1">
      <c r="A152" s="1609"/>
      <c r="B152" s="1615"/>
      <c r="C152" s="1633"/>
      <c r="D152" s="1628"/>
      <c r="E152" s="1629"/>
      <c r="F152" s="1669"/>
      <c r="G152" s="1670"/>
      <c r="H152" s="1671"/>
      <c r="I152" s="1613"/>
      <c r="J152" s="1616"/>
      <c r="K152" s="1614"/>
      <c r="L152" s="607"/>
      <c r="M152" s="607"/>
      <c r="N152" s="607"/>
      <c r="O152" s="607"/>
      <c r="P152" s="607"/>
      <c r="Q152" s="607"/>
      <c r="R152" s="607"/>
      <c r="S152" s="607"/>
      <c r="T152" s="607"/>
      <c r="U152" s="607"/>
      <c r="V152" s="611" t="str">
        <f>IF(SUM(L152:U152)=0,"0",SUM(L152:U152))</f>
        <v>0</v>
      </c>
      <c r="W152" s="612">
        <f t="shared" ref="W152" si="339">IF((L152*$L$224+M152*$M$224+N152*$N$224+O152*$O$224+P152*$P$224+Q152*$Q$224+R152*$R$224+S152*$S$224+T152*$T$224+U152*$U$224)&lt;&gt;0,(L152*$L$224+M152*$M$224+N152*$N$224+O152*$O$224+P152*$P$224+Q152*$Q$224+R152*$R$224+S152*$S$224+T152*$T$224+U152*$U$224),0)</f>
        <v>0</v>
      </c>
      <c r="X152" s="610"/>
      <c r="Y152" s="607"/>
      <c r="Z152" s="607"/>
      <c r="AA152" s="607"/>
      <c r="AB152" s="607"/>
      <c r="AC152" s="607"/>
      <c r="AD152" s="607"/>
      <c r="AE152" s="607"/>
      <c r="AF152" s="607"/>
      <c r="AG152" s="607"/>
      <c r="AH152" s="611" t="str">
        <f t="shared" ref="AH152" si="340">IF(SUM(X152:AG152)=0,"0",SUM(X152:AG152))</f>
        <v>0</v>
      </c>
      <c r="AI152" s="612">
        <f t="shared" ref="AI152" si="341">IF((X152*$X$224+Y152*$Y$224+Z152*$Z$224+AA152*$AA$224+AB152*$AB$224+AC152*$AC$224+AD152*$AD$224+AE152*$AE$224+AF152*$AF$224+AG152*$AG$224)&lt;&gt;0,X152*$X$224+Y152*$Y$224+Z152*$Z$224+AA152*$AA$224+AB152*$AB$224+AC152*$AC$224+AD152*$AD$224+AE152*$AE$224+AF152*$AF$224+AG152*$AG$224,0)</f>
        <v>0</v>
      </c>
      <c r="AJ152" s="903">
        <f>SUMIF($L$12:$U$12,TRUE,L152:U152)</f>
        <v>0</v>
      </c>
      <c r="AK152" s="903">
        <f>SUMIF($X$12:$AG$12,TRUE,X152:AG152)</f>
        <v>0</v>
      </c>
      <c r="AL152" s="845">
        <f>IF(F151,W151,W152)</f>
        <v>0</v>
      </c>
      <c r="AM152" s="845">
        <f>IF(F151,AI151,AI152)</f>
        <v>0</v>
      </c>
      <c r="AR152" s="849">
        <f>V152-IF(AO83=0,W152,W151)</f>
        <v>0</v>
      </c>
      <c r="AS152" s="849">
        <f>AH152-IF(AO83=0,AI152,AI151)</f>
        <v>0</v>
      </c>
      <c r="AT152" s="845">
        <f>IF(ISERROR(AR152+AS152),0,AR152+AS152)</f>
        <v>0</v>
      </c>
    </row>
    <row r="153" spans="1:46" ht="12" customHeight="1">
      <c r="A153" s="1610" t="str">
        <f>IF(TRIM(入力1!A156)&lt;&gt;"",入力1!A156,"")</f>
        <v/>
      </c>
      <c r="B153" s="1617">
        <f>IF(TRIM(入力1!B156)&lt;&gt;"",入力1!B156,"")</f>
        <v>7</v>
      </c>
      <c r="C153" s="1634">
        <f>入力1!C156</f>
        <v>0</v>
      </c>
      <c r="D153" s="1626" t="str">
        <f>IF(TRIM(入力1!D156)&lt;&gt;"",入力1!D156,"")</f>
        <v/>
      </c>
      <c r="E153" s="1627"/>
      <c r="F153" s="1672" t="b">
        <v>0</v>
      </c>
      <c r="G153" s="1673"/>
      <c r="H153" s="1674"/>
      <c r="I153" s="1609" t="str">
        <f>IF(TRIM(入力1!A156)&lt;&gt;"",入力1!A156,"")</f>
        <v/>
      </c>
      <c r="J153" s="1615">
        <f>IF(TRIM(入力1!B156)&lt;&gt;"",入力1!B156,"")</f>
        <v>7</v>
      </c>
      <c r="K153" s="1611">
        <f>C153</f>
        <v>0</v>
      </c>
      <c r="L153" s="627"/>
      <c r="M153" s="627"/>
      <c r="N153" s="627"/>
      <c r="O153" s="627"/>
      <c r="P153" s="627"/>
      <c r="Q153" s="627"/>
      <c r="R153" s="627"/>
      <c r="S153" s="627"/>
      <c r="T153" s="627"/>
      <c r="U153" s="627"/>
      <c r="V153" s="628" t="str">
        <f>IF(AO84=1,(IF(L153&gt;=0,IF(L153&lt;&gt;"",L153,L154),L154)+IF(M153&gt;=0,IF(M153&lt;&gt;"",M153,M154),M154)+IF(N153&gt;=0,IF(N153&lt;&gt;"",N153,N154),N154)+IF(O153&gt;=0,IF(O153&lt;&gt;"",O153,O154),O154)+IF(P153&gt;=0,IF(P153&lt;&gt;"",P153,P154),P154)+IF(Q153&gt;=0,IF(Q153&lt;&gt;"",Q153,Q154),Q154)+IF(R153&gt;=0,IF(R153&lt;&gt;"",R153,R154),R154)+IF(S153&gt;=0,IF(S153&lt;&gt;"",S153,S154),S154)+IF(T153&gt;=0,IF(T153&lt;&gt;"",T153,T154),T154)+IF(U153&gt;=0,IF(U153&lt;&gt;"",U153,U154),U154)),"")</f>
        <v/>
      </c>
      <c r="W153" s="629" t="str">
        <f t="shared" ref="W153" si="342">IF(F153,(IF(L153&gt;=0,IF(L153&lt;&gt;"",L153,L154),L154)*$L$224+IF(M153&gt;=0,IF(M153&lt;&gt;"",M153,M154),M154)*$M$224+IF(N153&gt;=0,IF(N153&lt;&gt;"",N153,N154),N154)*$N$224+IF(O153&gt;=0,IF(O153&lt;&gt;"",O153,O154),O154)*$O$224+IF(P153&gt;=0,IF(P153&lt;&gt;"",P153,P154),P154)*$P$224+IF(Q153&gt;=0,IF(Q153&lt;&gt;"",Q153,Q154),Q154)*$Q$224+IF(R153&gt;=0,IF(R153&lt;&gt;"",R153,R154),R154)*$R$224+IF(S153&gt;=0,IF(S153&lt;&gt;"",S153,S154),S154)*$S$224+IF(T153&gt;=0,IF(T153&lt;&gt;"",T153,T154),T154)*$T$224+IF(U153&gt;=0,IF(U153&lt;&gt;"",U153,U154),U154)*$U$224)," ")</f>
        <v xml:space="preserve"> </v>
      </c>
      <c r="X153" s="630"/>
      <c r="Y153" s="627"/>
      <c r="Z153" s="627"/>
      <c r="AA153" s="627"/>
      <c r="AB153" s="627"/>
      <c r="AC153" s="627"/>
      <c r="AD153" s="627"/>
      <c r="AE153" s="627"/>
      <c r="AF153" s="627"/>
      <c r="AG153" s="627"/>
      <c r="AH153" s="628" t="str">
        <f>IF(AO84,(IF(X153&gt;=0,IF(X153&lt;&gt;"",X153,X154),X154)+IF(Y153&gt;=0,IF(Y153&lt;&gt;"",Y153,Y154),Y154)+IF(Z153&gt;=0,IF(Z153&lt;&gt;"",Z153,Z154),Z154)+IF(AA153&gt;=0,IF(AA153&lt;&gt;"",AA153,AA154),AA154)+IF(AB153&gt;=0,IF(AB153&lt;&gt;"",AB153,AB154),AB154)+IF(AC153&gt;=0,IF(AC153&lt;&gt;"",AC153,AC154),AC154)+IF(AD153&gt;=0,IF(AD153&lt;&gt;"",AD153,AD154),AD154)+IF(AE153&gt;=0,IF(AE153&lt;&gt;"",AE153,AE154),AE154)+IF(AF153&gt;=0,IF(AF153&lt;&gt;"",AF153,AF154),AF154)+IF(AG153&gt;=0,IF(AG153&lt;&gt;"",AG153,AG154),AG154)),"")</f>
        <v/>
      </c>
      <c r="AI153" s="629" t="str">
        <f t="shared" ref="AI153" si="343">IF(F153,(IF(X153&gt;=0,IF(X153&lt;&gt;"",X153,X154),X154)*$X$224+IF(Y153&gt;=0,IF(Y153&lt;&gt;"",Y153,Y154),Y154)*$Y$224+IF(Z153&gt;=0,IF(Z153&lt;&gt;"",Z153,Z154),Z154)*$Z$224+IF(AA153&gt;=0,IF(AA153&lt;&gt;"",AA153,AA154),AA154)*$AA$224+IF(AB153&gt;=0,IF(AB153&lt;&gt;"",AB153,AB154),AB154)*$AB$224+IF(AC153&gt;=0,IF(AC153&lt;&gt;"",AC153,AC154),AC154)*$AC$224+IF(AD153&gt;=0,IF(AD153&lt;&gt;"",AD153,AD154),AD154)*$AD$224+IF(AE153&gt;=0,IF(AE153&lt;&gt;"",AE153,AE154),AE154)*$AE$224+IF(AF153&gt;=0,IF(AF153&lt;&gt;"",AF153,AF154),AF154)*$AF$224+IF(AG153&gt;=0,IF(AG153&lt;&gt;"",AG153,AG154),AG154)*$AG$224)," ")</f>
        <v xml:space="preserve"> </v>
      </c>
      <c r="AR153" s="850"/>
    </row>
    <row r="154" spans="1:46" ht="12" customHeight="1">
      <c r="A154" s="1609"/>
      <c r="B154" s="1615"/>
      <c r="C154" s="1633"/>
      <c r="D154" s="1628"/>
      <c r="E154" s="1629"/>
      <c r="F154" s="1669"/>
      <c r="G154" s="1670"/>
      <c r="H154" s="1671"/>
      <c r="I154" s="1613"/>
      <c r="J154" s="1616"/>
      <c r="K154" s="1614"/>
      <c r="L154" s="607"/>
      <c r="M154" s="607"/>
      <c r="N154" s="607"/>
      <c r="O154" s="607"/>
      <c r="P154" s="607"/>
      <c r="Q154" s="607"/>
      <c r="R154" s="607"/>
      <c r="S154" s="607"/>
      <c r="T154" s="607"/>
      <c r="U154" s="607"/>
      <c r="V154" s="611" t="str">
        <f>IF(SUM(L154:U154)=0,"0",SUM(L154:U154))</f>
        <v>0</v>
      </c>
      <c r="W154" s="612">
        <f t="shared" ref="W154" si="344">IF((L154*$L$224+M154*$M$224+N154*$N$224+O154*$O$224+P154*$P$224+Q154*$Q$224+R154*$R$224+S154*$S$224+T154*$T$224+U154*$U$224)&lt;&gt;0,(L154*$L$224+M154*$M$224+N154*$N$224+O154*$O$224+P154*$P$224+Q154*$Q$224+R154*$R$224+S154*$S$224+T154*$T$224+U154*$U$224),0)</f>
        <v>0</v>
      </c>
      <c r="X154" s="610"/>
      <c r="Y154" s="607"/>
      <c r="Z154" s="607"/>
      <c r="AA154" s="607"/>
      <c r="AB154" s="607"/>
      <c r="AC154" s="607"/>
      <c r="AD154" s="607"/>
      <c r="AE154" s="607"/>
      <c r="AF154" s="607"/>
      <c r="AG154" s="607"/>
      <c r="AH154" s="611" t="str">
        <f t="shared" ref="AH154" si="345">IF(SUM(X154:AG154)=0,"0",SUM(X154:AG154))</f>
        <v>0</v>
      </c>
      <c r="AI154" s="612">
        <f t="shared" ref="AI154" si="346">IF((X154*$X$224+Y154*$Y$224+Z154*$Z$224+AA154*$AA$224+AB154*$AB$224+AC154*$AC$224+AD154*$AD$224+AE154*$AE$224+AF154*$AF$224+AG154*$AG$224)&lt;&gt;0,X154*$X$224+Y154*$Y$224+Z154*$Z$224+AA154*$AA$224+AB154*$AB$224+AC154*$AC$224+AD154*$AD$224+AE154*$AE$224+AF154*$AF$224+AG154*$AG$224,0)</f>
        <v>0</v>
      </c>
      <c r="AJ154" s="903">
        <f>SUMIF($L$12:$U$12,TRUE,L154:U154)</f>
        <v>0</v>
      </c>
      <c r="AK154" s="903">
        <f>SUMIF($X$12:$AG$12,TRUE,X154:AG154)</f>
        <v>0</v>
      </c>
      <c r="AL154" s="845">
        <f>IF(F153,W153,W154)</f>
        <v>0</v>
      </c>
      <c r="AM154" s="845">
        <f>IF(F153,AI153,AI154)</f>
        <v>0</v>
      </c>
      <c r="AR154" s="849">
        <f>V154-IF(AO84=0,W154,W153)</f>
        <v>0</v>
      </c>
      <c r="AS154" s="849">
        <f>AH154-IF(AO84=0,AI154,AI153)</f>
        <v>0</v>
      </c>
      <c r="AT154" s="845">
        <f>IF(ISERROR(AR154+AS154),0,AR154+AS154)</f>
        <v>0</v>
      </c>
    </row>
    <row r="155" spans="1:46" ht="12" customHeight="1">
      <c r="A155" s="1635" t="str">
        <f>IF(TRIM(入力1!A158)&lt;&gt;"",入力1!A158,"")</f>
        <v/>
      </c>
      <c r="B155" s="1654">
        <f>IF(TRIM(入力1!B158)&lt;&gt;"",入力1!B158,"")</f>
        <v>7</v>
      </c>
      <c r="C155" s="1632">
        <f>入力1!C158</f>
        <v>1</v>
      </c>
      <c r="D155" s="1630" t="str">
        <f>IF(TRIM(入力1!D158)&lt;&gt;"",入力1!D158,"")</f>
        <v/>
      </c>
      <c r="E155" s="1631"/>
      <c r="F155" s="1672" t="b">
        <v>0</v>
      </c>
      <c r="G155" s="1673"/>
      <c r="H155" s="1674"/>
      <c r="I155" s="1609" t="str">
        <f>IF(TRIM(入力1!A158)&lt;&gt;"",入力1!A158,"")</f>
        <v/>
      </c>
      <c r="J155" s="1615">
        <f>IF(TRIM(入力1!B158)&lt;&gt;"",入力1!B158,"")</f>
        <v>7</v>
      </c>
      <c r="K155" s="1612">
        <f>C155</f>
        <v>1</v>
      </c>
      <c r="L155" s="631"/>
      <c r="M155" s="632"/>
      <c r="N155" s="632"/>
      <c r="O155" s="632"/>
      <c r="P155" s="632"/>
      <c r="Q155" s="632"/>
      <c r="R155" s="632"/>
      <c r="S155" s="632"/>
      <c r="T155" s="632"/>
      <c r="U155" s="632"/>
      <c r="V155" s="628" t="str">
        <f>IF(AO85=1,(IF(L155&gt;=0,IF(L155&lt;&gt;"",L155,L156),L156)+IF(M155&gt;=0,IF(M155&lt;&gt;"",M155,M156),M156)+IF(N155&gt;=0,IF(N155&lt;&gt;"",N155,N156),N156)+IF(O155&gt;=0,IF(O155&lt;&gt;"",O155,O156),O156)+IF(P155&gt;=0,IF(P155&lt;&gt;"",P155,P156),P156)+IF(Q155&gt;=0,IF(Q155&lt;&gt;"",Q155,Q156),Q156)+IF(R155&gt;=0,IF(R155&lt;&gt;"",R155,R156),R156)+IF(S155&gt;=0,IF(S155&lt;&gt;"",S155,S156),S156)+IF(T155&gt;=0,IF(T155&lt;&gt;"",T155,T156),T156)+IF(U155&gt;=0,IF(U155&lt;&gt;"",U155,U156),U156)),"")</f>
        <v/>
      </c>
      <c r="W155" s="629" t="str">
        <f t="shared" ref="W155" si="347">IF(F155,(IF(L155&gt;=0,IF(L155&lt;&gt;"",L155,L156),L156)*$L$224+IF(M155&gt;=0,IF(M155&lt;&gt;"",M155,M156),M156)*$M$224+IF(N155&gt;=0,IF(N155&lt;&gt;"",N155,N156),N156)*$N$224+IF(O155&gt;=0,IF(O155&lt;&gt;"",O155,O156),O156)*$O$224+IF(P155&gt;=0,IF(P155&lt;&gt;"",P155,P156),P156)*$P$224+IF(Q155&gt;=0,IF(Q155&lt;&gt;"",Q155,Q156),Q156)*$Q$224+IF(R155&gt;=0,IF(R155&lt;&gt;"",R155,R156),R156)*$R$224+IF(S155&gt;=0,IF(S155&lt;&gt;"",S155,S156),S156)*$S$224+IF(T155&gt;=0,IF(T155&lt;&gt;"",T155,T156),T156)*$T$224+IF(U155&gt;=0,IF(U155&lt;&gt;"",U155,U156),U156)*$U$224)," ")</f>
        <v xml:space="preserve"> </v>
      </c>
      <c r="X155" s="633"/>
      <c r="Y155" s="632"/>
      <c r="Z155" s="632"/>
      <c r="AA155" s="632"/>
      <c r="AB155" s="632"/>
      <c r="AC155" s="632"/>
      <c r="AD155" s="632"/>
      <c r="AE155" s="632"/>
      <c r="AF155" s="632"/>
      <c r="AG155" s="632"/>
      <c r="AH155" s="628" t="str">
        <f>IF(AO85=1,(IF(X155&gt;=0,IF(X155&lt;&gt;"",X155,X156),X156)+IF(Y155&gt;=0,IF(Y155&lt;&gt;"",Y155,Y156),Y156)+IF(Z155&gt;=0,IF(Z155&lt;&gt;"",Z155,Z156),Z156)+IF(AA155&gt;=0,IF(AA155&lt;&gt;"",AA155,AA156),AA156)+IF(AB155&gt;=0,IF(AB155&lt;&gt;"",AB155,AB156),AB156)+IF(AC155&gt;=0,IF(AC155&lt;&gt;"",AC155,AC156),AC156)+IF(AD155&gt;=0,IF(AD155&lt;&gt;"",AD155,AD156),AD156)+IF(AE155&gt;=0,IF(AE155&lt;&gt;"",AE155,AE156),AE156)+IF(AF155&gt;=0,IF(AF155&lt;&gt;"",AF155,AF156),AF156)+IF(AG155&gt;=0,IF(AG155&lt;&gt;"",AG155,AG156),AG156)),"")</f>
        <v/>
      </c>
      <c r="AI155" s="629" t="str">
        <f t="shared" ref="AI155" si="348">IF(F155,(IF(X155&gt;=0,IF(X155&lt;&gt;"",X155,X156),X156)*$X$224+IF(Y155&gt;=0,IF(Y155&lt;&gt;"",Y155,Y156),Y156)*$Y$224+IF(Z155&gt;=0,IF(Z155&lt;&gt;"",Z155,Z156),Z156)*$Z$224+IF(AA155&gt;=0,IF(AA155&lt;&gt;"",AA155,AA156),AA156)*$AA$224+IF(AB155&gt;=0,IF(AB155&lt;&gt;"",AB155,AB156),AB156)*$AB$224+IF(AC155&gt;=0,IF(AC155&lt;&gt;"",AC155,AC156),AC156)*$AC$224+IF(AD155&gt;=0,IF(AD155&lt;&gt;"",AD155,AD156),AD156)*$AD$224+IF(AE155&gt;=0,IF(AE155&lt;&gt;"",AE155,AE156),AE156)*$AE$224+IF(AF155&gt;=0,IF(AF155&lt;&gt;"",AF155,AF156),AF156)*$AF$224+IF(AG155&gt;=0,IF(AG155&lt;&gt;"",AG155,AG156),AG156)*$AG$224)," ")</f>
        <v xml:space="preserve"> </v>
      </c>
      <c r="AR155" s="850"/>
    </row>
    <row r="156" spans="1:46" ht="12" customHeight="1">
      <c r="A156" s="1609"/>
      <c r="B156" s="1615"/>
      <c r="C156" s="1633"/>
      <c r="D156" s="1628"/>
      <c r="E156" s="1629"/>
      <c r="F156" s="1669"/>
      <c r="G156" s="1670"/>
      <c r="H156" s="1671"/>
      <c r="I156" s="1613"/>
      <c r="J156" s="1616"/>
      <c r="K156" s="1614"/>
      <c r="L156" s="607"/>
      <c r="M156" s="607"/>
      <c r="N156" s="607"/>
      <c r="O156" s="607"/>
      <c r="P156" s="607"/>
      <c r="Q156" s="607"/>
      <c r="R156" s="607"/>
      <c r="S156" s="607"/>
      <c r="T156" s="607"/>
      <c r="U156" s="607"/>
      <c r="V156" s="611" t="str">
        <f>IF(SUM(L156:U156)=0,"0",SUM(L156:U156))</f>
        <v>0</v>
      </c>
      <c r="W156" s="612">
        <f t="shared" ref="W156" si="349">IF((L156*$L$224+M156*$M$224+N156*$N$224+O156*$O$224+P156*$P$224+Q156*$Q$224+R156*$R$224+S156*$S$224+T156*$T$224+U156*$U$224)&lt;&gt;0,(L156*$L$224+M156*$M$224+N156*$N$224+O156*$O$224+P156*$P$224+Q156*$Q$224+R156*$R$224+S156*$S$224+T156*$T$224+U156*$U$224),0)</f>
        <v>0</v>
      </c>
      <c r="X156" s="610"/>
      <c r="Y156" s="607"/>
      <c r="Z156" s="607"/>
      <c r="AA156" s="607"/>
      <c r="AB156" s="607"/>
      <c r="AC156" s="607"/>
      <c r="AD156" s="607"/>
      <c r="AE156" s="607"/>
      <c r="AF156" s="607"/>
      <c r="AG156" s="607"/>
      <c r="AH156" s="611" t="str">
        <f t="shared" ref="AH156" si="350">IF(SUM(X156:AG156)=0,"0",SUM(X156:AG156))</f>
        <v>0</v>
      </c>
      <c r="AI156" s="612">
        <f t="shared" ref="AI156" si="351">IF((X156*$X$224+Y156*$Y$224+Z156*$Z$224+AA156*$AA$224+AB156*$AB$224+AC156*$AC$224+AD156*$AD$224+AE156*$AE$224+AF156*$AF$224+AG156*$AG$224)&lt;&gt;0,X156*$X$224+Y156*$Y$224+Z156*$Z$224+AA156*$AA$224+AB156*$AB$224+AC156*$AC$224+AD156*$AD$224+AE156*$AE$224+AF156*$AF$224+AG156*$AG$224,0)</f>
        <v>0</v>
      </c>
      <c r="AJ156" s="903">
        <f>SUMIF($L$12:$U$12,TRUE,L156:U156)</f>
        <v>0</v>
      </c>
      <c r="AK156" s="903">
        <f>SUMIF($X$12:$AG$12,TRUE,X156:AG156)</f>
        <v>0</v>
      </c>
      <c r="AL156" s="845">
        <f>IF(F155,W155,W156)</f>
        <v>0</v>
      </c>
      <c r="AM156" s="845">
        <f>IF(F155,AI155,AI156)</f>
        <v>0</v>
      </c>
      <c r="AR156" s="849">
        <f>V156-IF(AO85=0,W156,W155)</f>
        <v>0</v>
      </c>
      <c r="AS156" s="849">
        <f>AH156-IF(AO85=0,AI156,AI155)</f>
        <v>0</v>
      </c>
      <c r="AT156" s="845">
        <f>IF(ISERROR(AR156+AS156),0,AR156+AS156)</f>
        <v>0</v>
      </c>
    </row>
    <row r="157" spans="1:46" ht="12" customHeight="1">
      <c r="A157" s="1610" t="str">
        <f>IF(TRIM(入力1!A160)&lt;&gt;"",入力1!A160,"")</f>
        <v/>
      </c>
      <c r="B157" s="1617">
        <f>IF(TRIM(入力1!B160)&lt;&gt;"",入力1!B160,"")</f>
        <v>7</v>
      </c>
      <c r="C157" s="1634">
        <f>入力1!C160</f>
        <v>2</v>
      </c>
      <c r="D157" s="1626" t="str">
        <f>IF(TRIM(入力1!D160)&lt;&gt;"",入力1!D160,"")</f>
        <v/>
      </c>
      <c r="E157" s="1627"/>
      <c r="F157" s="1672" t="b">
        <v>0</v>
      </c>
      <c r="G157" s="1673"/>
      <c r="H157" s="1674"/>
      <c r="I157" s="1609" t="str">
        <f>IF(TRIM(入力1!A160)&lt;&gt;"",入力1!A160,"")</f>
        <v/>
      </c>
      <c r="J157" s="1615">
        <f>IF(TRIM(入力1!B160)&lt;&gt;"",入力1!B160,"")</f>
        <v>7</v>
      </c>
      <c r="K157" s="1611">
        <f>C157</f>
        <v>2</v>
      </c>
      <c r="L157" s="627"/>
      <c r="M157" s="627"/>
      <c r="N157" s="627"/>
      <c r="O157" s="627"/>
      <c r="P157" s="627"/>
      <c r="Q157" s="627"/>
      <c r="R157" s="627"/>
      <c r="S157" s="627"/>
      <c r="T157" s="627"/>
      <c r="U157" s="627"/>
      <c r="V157" s="628" t="str">
        <f>IF(AO86=1,(IF(L157&gt;=0,IF(L157&lt;&gt;"",L157,L158),L158)+IF(M157&gt;=0,IF(M157&lt;&gt;"",M157,M158),M158)+IF(N157&gt;=0,IF(N157&lt;&gt;"",N157,N158),N158)+IF(O157&gt;=0,IF(O157&lt;&gt;"",O157,O158),O158)+IF(P157&gt;=0,IF(P157&lt;&gt;"",P157,P158),P158)+IF(Q157&gt;=0,IF(Q157&lt;&gt;"",Q157,Q158),Q158)+IF(R157&gt;=0,IF(R157&lt;&gt;"",R157,R158),R158)+IF(S157&gt;=0,IF(S157&lt;&gt;"",S157,S158),S158)+IF(T157&gt;=0,IF(T157&lt;&gt;"",T157,T158),T158)+IF(U157&gt;=0,IF(U157&lt;&gt;"",U157,U158),U158)),"")</f>
        <v/>
      </c>
      <c r="W157" s="629" t="str">
        <f t="shared" ref="W157" si="352">IF(F157,(IF(L157&gt;=0,IF(L157&lt;&gt;"",L157,L158),L158)*$L$224+IF(M157&gt;=0,IF(M157&lt;&gt;"",M157,M158),M158)*$M$224+IF(N157&gt;=0,IF(N157&lt;&gt;"",N157,N158),N158)*$N$224+IF(O157&gt;=0,IF(O157&lt;&gt;"",O157,O158),O158)*$O$224+IF(P157&gt;=0,IF(P157&lt;&gt;"",P157,P158),P158)*$P$224+IF(Q157&gt;=0,IF(Q157&lt;&gt;"",Q157,Q158),Q158)*$Q$224+IF(R157&gt;=0,IF(R157&lt;&gt;"",R157,R158),R158)*$R$224+IF(S157&gt;=0,IF(S157&lt;&gt;"",S157,S158),S158)*$S$224+IF(T157&gt;=0,IF(T157&lt;&gt;"",T157,T158),T158)*$T$224+IF(U157&gt;=0,IF(U157&lt;&gt;"",U157,U158),U158)*$U$224)," ")</f>
        <v xml:space="preserve"> </v>
      </c>
      <c r="X157" s="630"/>
      <c r="Y157" s="627"/>
      <c r="Z157" s="627"/>
      <c r="AA157" s="627"/>
      <c r="AB157" s="627"/>
      <c r="AC157" s="627"/>
      <c r="AD157" s="627"/>
      <c r="AE157" s="627"/>
      <c r="AF157" s="627"/>
      <c r="AG157" s="627"/>
      <c r="AH157" s="628" t="str">
        <f>IF(AO86=1,(IF(X157&gt;=0,IF(X157&lt;&gt;"",X157,X158),X158)+IF(Y157&gt;=0,IF(Y157&lt;&gt;"",Y157,Y158),Y158)+IF(Z157&gt;=0,IF(Z157&lt;&gt;"",Z157,Z158),Z158)+IF(AA157&gt;=0,IF(AA157&lt;&gt;"",AA157,AA158),AA158)+IF(AB157&gt;=0,IF(AB157&lt;&gt;"",AB157,AB158),AB158)+IF(AC157&gt;=0,IF(AC157&lt;&gt;"",AC157,AC158),AC158)+IF(AD157&gt;=0,IF(AD157&lt;&gt;"",AD157,AD158),AD158)+IF(AE157&gt;=0,IF(AE157&lt;&gt;"",AE157,AE158),AE158)+IF(AF157&gt;=0,IF(AF157&lt;&gt;"",AF157,AF158),AF158)+IF(AG157&gt;=0,IF(AG157&lt;&gt;"",AG157,AG158),AG158)),"")</f>
        <v/>
      </c>
      <c r="AI157" s="629" t="str">
        <f t="shared" ref="AI157" si="353">IF(F157,(IF(X157&gt;=0,IF(X157&lt;&gt;"",X157,X158),X158)*$X$224+IF(Y157&gt;=0,IF(Y157&lt;&gt;"",Y157,Y158),Y158)*$Y$224+IF(Z157&gt;=0,IF(Z157&lt;&gt;"",Z157,Z158),Z158)*$Z$224+IF(AA157&gt;=0,IF(AA157&lt;&gt;"",AA157,AA158),AA158)*$AA$224+IF(AB157&gt;=0,IF(AB157&lt;&gt;"",AB157,AB158),AB158)*$AB$224+IF(AC157&gt;=0,IF(AC157&lt;&gt;"",AC157,AC158),AC158)*$AC$224+IF(AD157&gt;=0,IF(AD157&lt;&gt;"",AD157,AD158),AD158)*$AD$224+IF(AE157&gt;=0,IF(AE157&lt;&gt;"",AE157,AE158),AE158)*$AE$224+IF(AF157&gt;=0,IF(AF157&lt;&gt;"",AF157,AF158),AF158)*$AF$224+IF(AG157&gt;=0,IF(AG157&lt;&gt;"",AG157,AG158),AG158)*$AG$224)," ")</f>
        <v xml:space="preserve"> </v>
      </c>
      <c r="AR157" s="850"/>
    </row>
    <row r="158" spans="1:46" ht="12" customHeight="1">
      <c r="A158" s="1609"/>
      <c r="B158" s="1615"/>
      <c r="C158" s="1633"/>
      <c r="D158" s="1628"/>
      <c r="E158" s="1629"/>
      <c r="F158" s="1669"/>
      <c r="G158" s="1670"/>
      <c r="H158" s="1671"/>
      <c r="I158" s="1613"/>
      <c r="J158" s="1616"/>
      <c r="K158" s="1614"/>
      <c r="L158" s="607"/>
      <c r="M158" s="607"/>
      <c r="N158" s="607"/>
      <c r="O158" s="607"/>
      <c r="P158" s="607"/>
      <c r="Q158" s="607"/>
      <c r="R158" s="607"/>
      <c r="S158" s="607"/>
      <c r="T158" s="607"/>
      <c r="U158" s="607"/>
      <c r="V158" s="611" t="str">
        <f>IF(SUM(L158:U158)=0,"0",SUM(L158:U158))</f>
        <v>0</v>
      </c>
      <c r="W158" s="612">
        <f t="shared" ref="W158" si="354">IF((L158*$L$224+M158*$M$224+N158*$N$224+O158*$O$224+P158*$P$224+Q158*$Q$224+R158*$R$224+S158*$S$224+T158*$T$224+U158*$U$224)&lt;&gt;0,(L158*$L$224+M158*$M$224+N158*$N$224+O158*$O$224+P158*$P$224+Q158*$Q$224+R158*$R$224+S158*$S$224+T158*$T$224+U158*$U$224),0)</f>
        <v>0</v>
      </c>
      <c r="X158" s="610"/>
      <c r="Y158" s="607"/>
      <c r="Z158" s="607"/>
      <c r="AA158" s="607"/>
      <c r="AB158" s="607"/>
      <c r="AC158" s="607"/>
      <c r="AD158" s="607"/>
      <c r="AE158" s="607"/>
      <c r="AF158" s="607"/>
      <c r="AG158" s="607"/>
      <c r="AH158" s="611" t="str">
        <f t="shared" ref="AH158" si="355">IF(SUM(X158:AG158)=0,"0",SUM(X158:AG158))</f>
        <v>0</v>
      </c>
      <c r="AI158" s="612">
        <f t="shared" ref="AI158" si="356">IF((X158*$X$224+Y158*$Y$224+Z158*$Z$224+AA158*$AA$224+AB158*$AB$224+AC158*$AC$224+AD158*$AD$224+AE158*$AE$224+AF158*$AF$224+AG158*$AG$224)&lt;&gt;0,X158*$X$224+Y158*$Y$224+Z158*$Z$224+AA158*$AA$224+AB158*$AB$224+AC158*$AC$224+AD158*$AD$224+AE158*$AE$224+AF158*$AF$224+AG158*$AG$224,0)</f>
        <v>0</v>
      </c>
      <c r="AJ158" s="903">
        <f>SUMIF($L$12:$U$12,TRUE,L158:U158)</f>
        <v>0</v>
      </c>
      <c r="AK158" s="903">
        <f>SUMIF($X$12:$AG$12,TRUE,X158:AG158)</f>
        <v>0</v>
      </c>
      <c r="AL158" s="845">
        <f>IF(F157,W157,W158)</f>
        <v>0</v>
      </c>
      <c r="AM158" s="845">
        <f>IF(F157,AI157,AI158)</f>
        <v>0</v>
      </c>
      <c r="AR158" s="849">
        <f>V158-IF(AO86=0,W158,W157)</f>
        <v>0</v>
      </c>
      <c r="AS158" s="849">
        <f>AH158-IF(AO86=0,AI158,AI157)</f>
        <v>0</v>
      </c>
      <c r="AT158" s="845">
        <f>IF(ISERROR(AR158+AS158),0,AR158+AS158)</f>
        <v>0</v>
      </c>
    </row>
    <row r="159" spans="1:46" ht="12" customHeight="1">
      <c r="A159" s="1610" t="str">
        <f>IF(TRIM(入力1!A162)&lt;&gt;"",入力1!A162,"")</f>
        <v/>
      </c>
      <c r="B159" s="1617">
        <f>IF(TRIM(入力1!B162)&lt;&gt;"",入力1!B162,"")</f>
        <v>7</v>
      </c>
      <c r="C159" s="1634">
        <f>入力1!C162</f>
        <v>3</v>
      </c>
      <c r="D159" s="1626" t="str">
        <f>IF(TRIM(入力1!D162)&lt;&gt;"",入力1!D162,"")</f>
        <v/>
      </c>
      <c r="E159" s="1627"/>
      <c r="F159" s="1672" t="b">
        <v>0</v>
      </c>
      <c r="G159" s="1673"/>
      <c r="H159" s="1674"/>
      <c r="I159" s="1609" t="str">
        <f>IF(TRIM(入力1!A162)&lt;&gt;"",入力1!A162,"")</f>
        <v/>
      </c>
      <c r="J159" s="1615">
        <f>IF(TRIM(入力1!B162)&lt;&gt;"",入力1!B162,"")</f>
        <v>7</v>
      </c>
      <c r="K159" s="1611">
        <f>C159</f>
        <v>3</v>
      </c>
      <c r="L159" s="627"/>
      <c r="M159" s="627"/>
      <c r="N159" s="627"/>
      <c r="O159" s="627"/>
      <c r="P159" s="627"/>
      <c r="Q159" s="627"/>
      <c r="R159" s="627"/>
      <c r="S159" s="627"/>
      <c r="T159" s="627"/>
      <c r="U159" s="627"/>
      <c r="V159" s="628" t="str">
        <f>IF(AO87=1,(IF(L159&gt;=0,IF(L159&lt;&gt;"",L159,L160),L160)+IF(M159&gt;=0,IF(M159&lt;&gt;"",M159,M160),M160)+IF(N159&gt;=0,IF(N159&lt;&gt;"",N159,N160),N160)+IF(O159&gt;=0,IF(O159&lt;&gt;"",O159,O160),O160)+IF(P159&gt;=0,IF(P159&lt;&gt;"",P159,P160),P160)+IF(Q159&gt;=0,IF(Q159&lt;&gt;"",Q159,Q160),Q160)+IF(R159&gt;=0,IF(R159&lt;&gt;"",R159,R160),R160)+IF(S159&gt;=0,IF(S159&lt;&gt;"",S159,S160),S160)+IF(T159&gt;=0,IF(T159&lt;&gt;"",T159,T160),T160)+IF(U159&gt;=0,IF(U159&lt;&gt;"",U159,U160),U160)),"")</f>
        <v/>
      </c>
      <c r="W159" s="629" t="str">
        <f t="shared" ref="W159" si="357">IF(F159,(IF(L159&gt;=0,IF(L159&lt;&gt;"",L159,L160),L160)*$L$224+IF(M159&gt;=0,IF(M159&lt;&gt;"",M159,M160),M160)*$M$224+IF(N159&gt;=0,IF(N159&lt;&gt;"",N159,N160),N160)*$N$224+IF(O159&gt;=0,IF(O159&lt;&gt;"",O159,O160),O160)*$O$224+IF(P159&gt;=0,IF(P159&lt;&gt;"",P159,P160),P160)*$P$224+IF(Q159&gt;=0,IF(Q159&lt;&gt;"",Q159,Q160),Q160)*$Q$224+IF(R159&gt;=0,IF(R159&lt;&gt;"",R159,R160),R160)*$R$224+IF(S159&gt;=0,IF(S159&lt;&gt;"",S159,S160),S160)*$S$224+IF(T159&gt;=0,IF(T159&lt;&gt;"",T159,T160),T160)*$T$224+IF(U159&gt;=0,IF(U159&lt;&gt;"",U159,U160),U160)*$U$224)," ")</f>
        <v xml:space="preserve"> </v>
      </c>
      <c r="X159" s="630"/>
      <c r="Y159" s="627"/>
      <c r="Z159" s="627"/>
      <c r="AA159" s="627"/>
      <c r="AB159" s="627"/>
      <c r="AC159" s="627"/>
      <c r="AD159" s="627"/>
      <c r="AE159" s="627"/>
      <c r="AF159" s="627"/>
      <c r="AG159" s="627"/>
      <c r="AH159" s="628" t="str">
        <f>IF(AO87=1,(IF(X159&gt;=0,IF(X159&lt;&gt;"",X159,X160),X160)+IF(Y159&gt;=0,IF(Y159&lt;&gt;"",Y159,Y160),Y160)+IF(Z159&gt;=0,IF(Z159&lt;&gt;"",Z159,Z160),Z160)+IF(AA159&gt;=0,IF(AA159&lt;&gt;"",AA159,AA160),AA160)+IF(AB159&gt;=0,IF(AB159&lt;&gt;"",AB159,AB160),AB160)+IF(AC159&gt;=0,IF(AC159&lt;&gt;"",AC159,AC160),AC160)+IF(AD159&gt;=0,IF(AD159&lt;&gt;"",AD159,AD160),AD160)+IF(AE159&gt;=0,IF(AE159&lt;&gt;"",AE159,AE160),AE160)+IF(AF159&gt;=0,IF(AF159&lt;&gt;"",AF159,AF160),AF160)+IF(AG159&gt;=0,IF(AG159&lt;&gt;"",AG159,AG160),AG160)),"")</f>
        <v/>
      </c>
      <c r="AI159" s="629" t="str">
        <f t="shared" ref="AI159" si="358">IF(F159,(IF(X159&gt;=0,IF(X159&lt;&gt;"",X159,X160),X160)*$X$224+IF(Y159&gt;=0,IF(Y159&lt;&gt;"",Y159,Y160),Y160)*$Y$224+IF(Z159&gt;=0,IF(Z159&lt;&gt;"",Z159,Z160),Z160)*$Z$224+IF(AA159&gt;=0,IF(AA159&lt;&gt;"",AA159,AA160),AA160)*$AA$224+IF(AB159&gt;=0,IF(AB159&lt;&gt;"",AB159,AB160),AB160)*$AB$224+IF(AC159&gt;=0,IF(AC159&lt;&gt;"",AC159,AC160),AC160)*$AC$224+IF(AD159&gt;=0,IF(AD159&lt;&gt;"",AD159,AD160),AD160)*$AD$224+IF(AE159&gt;=0,IF(AE159&lt;&gt;"",AE159,AE160),AE160)*$AE$224+IF(AF159&gt;=0,IF(AF159&lt;&gt;"",AF159,AF160),AF160)*$AF$224+IF(AG159&gt;=0,IF(AG159&lt;&gt;"",AG159,AG160),AG160)*$AG$224)," ")</f>
        <v xml:space="preserve"> </v>
      </c>
      <c r="AR159" s="850"/>
    </row>
    <row r="160" spans="1:46" ht="12" customHeight="1">
      <c r="A160" s="1609"/>
      <c r="B160" s="1615"/>
      <c r="C160" s="1633"/>
      <c r="D160" s="1628"/>
      <c r="E160" s="1629"/>
      <c r="F160" s="1669"/>
      <c r="G160" s="1670"/>
      <c r="H160" s="1671"/>
      <c r="I160" s="1613"/>
      <c r="J160" s="1616"/>
      <c r="K160" s="1614"/>
      <c r="L160" s="607"/>
      <c r="M160" s="607"/>
      <c r="N160" s="607"/>
      <c r="O160" s="607"/>
      <c r="P160" s="607"/>
      <c r="Q160" s="607"/>
      <c r="R160" s="607"/>
      <c r="S160" s="607"/>
      <c r="T160" s="607"/>
      <c r="U160" s="607"/>
      <c r="V160" s="611" t="str">
        <f>IF(SUM(L160:U160)=0,"0",SUM(L160:U160))</f>
        <v>0</v>
      </c>
      <c r="W160" s="612">
        <f t="shared" ref="W160" si="359">IF((L160*$L$224+M160*$M$224+N160*$N$224+O160*$O$224+P160*$P$224+Q160*$Q$224+R160*$R$224+S160*$S$224+T160*$T$224+U160*$U$224)&lt;&gt;0,(L160*$L$224+M160*$M$224+N160*$N$224+O160*$O$224+P160*$P$224+Q160*$Q$224+R160*$R$224+S160*$S$224+T160*$T$224+U160*$U$224),0)</f>
        <v>0</v>
      </c>
      <c r="X160" s="610"/>
      <c r="Y160" s="607"/>
      <c r="Z160" s="607"/>
      <c r="AA160" s="607"/>
      <c r="AB160" s="607"/>
      <c r="AC160" s="607"/>
      <c r="AD160" s="607"/>
      <c r="AE160" s="607"/>
      <c r="AF160" s="607"/>
      <c r="AG160" s="607"/>
      <c r="AH160" s="611" t="str">
        <f t="shared" ref="AH160" si="360">IF(SUM(X160:AG160)=0,"0",SUM(X160:AG160))</f>
        <v>0</v>
      </c>
      <c r="AI160" s="612">
        <f t="shared" ref="AI160" si="361">IF((X160*$X$224+Y160*$Y$224+Z160*$Z$224+AA160*$AA$224+AB160*$AB$224+AC160*$AC$224+AD160*$AD$224+AE160*$AE$224+AF160*$AF$224+AG160*$AG$224)&lt;&gt;0,X160*$X$224+Y160*$Y$224+Z160*$Z$224+AA160*$AA$224+AB160*$AB$224+AC160*$AC$224+AD160*$AD$224+AE160*$AE$224+AF160*$AF$224+AG160*$AG$224,0)</f>
        <v>0</v>
      </c>
      <c r="AJ160" s="903">
        <f>SUMIF($L$12:$U$12,TRUE,L160:U160)</f>
        <v>0</v>
      </c>
      <c r="AK160" s="903">
        <f>SUMIF($X$12:$AG$12,TRUE,X160:AG160)</f>
        <v>0</v>
      </c>
      <c r="AL160" s="845">
        <f>IF(F159,W159,W160)</f>
        <v>0</v>
      </c>
      <c r="AM160" s="845">
        <f>IF(F159,AI159,AI160)</f>
        <v>0</v>
      </c>
      <c r="AR160" s="849">
        <f>V160-IF(AO87=0,W160,W159)</f>
        <v>0</v>
      </c>
      <c r="AS160" s="849">
        <f>AH160-IF(AO87=0,AI160,AI159)</f>
        <v>0</v>
      </c>
      <c r="AT160" s="845">
        <f>IF(ISERROR(AR160+AS160),0,AR160+AS160)</f>
        <v>0</v>
      </c>
    </row>
    <row r="161" spans="1:46" ht="12" customHeight="1">
      <c r="A161" s="1610" t="str">
        <f>IF(TRIM(入力1!A164)&lt;&gt;"",入力1!A164,"")</f>
        <v/>
      </c>
      <c r="B161" s="1617">
        <f>IF(TRIM(入力1!B164)&lt;&gt;"",入力1!B164,"")</f>
        <v>7</v>
      </c>
      <c r="C161" s="1634">
        <f>入力1!C164</f>
        <v>4</v>
      </c>
      <c r="D161" s="1626" t="str">
        <f>IF(TRIM(入力1!D164)&lt;&gt;"",入力1!D164,"")</f>
        <v/>
      </c>
      <c r="E161" s="1627"/>
      <c r="F161" s="1672" t="b">
        <v>0</v>
      </c>
      <c r="G161" s="1673"/>
      <c r="H161" s="1674"/>
      <c r="I161" s="1609" t="str">
        <f>IF(TRIM(入力1!A164)&lt;&gt;"",入力1!A164,"")</f>
        <v/>
      </c>
      <c r="J161" s="1615">
        <f>IF(TRIM(入力1!B164)&lt;&gt;"",入力1!B164,"")</f>
        <v>7</v>
      </c>
      <c r="K161" s="1611">
        <f>C161</f>
        <v>4</v>
      </c>
      <c r="L161" s="627"/>
      <c r="M161" s="627"/>
      <c r="N161" s="627"/>
      <c r="O161" s="627"/>
      <c r="P161" s="627"/>
      <c r="Q161" s="627"/>
      <c r="R161" s="627"/>
      <c r="S161" s="627"/>
      <c r="T161" s="627"/>
      <c r="U161" s="627"/>
      <c r="V161" s="628" t="str">
        <f>IF(AO88=1,(IF(L161&gt;=0,IF(L161&lt;&gt;"",L161,L162),L162)+IF(M161&gt;=0,IF(M161&lt;&gt;"",M161,M162),M162)+IF(N161&gt;=0,IF(N161&lt;&gt;"",N161,N162),N162)+IF(O161&gt;=0,IF(O161&lt;&gt;"",O161,O162),O162)+IF(P161&gt;=0,IF(P161&lt;&gt;"",P161,P162),P162)+IF(Q161&gt;=0,IF(Q161&lt;&gt;"",Q161,Q162),Q162)+IF(R161&gt;=0,IF(R161&lt;&gt;"",R161,R162),R162)+IF(S161&gt;=0,IF(S161&lt;&gt;"",S161,S162),S162)+IF(T161&gt;=0,IF(T161&lt;&gt;"",T161,T162),T162)+IF(U161&gt;=0,IF(U161&lt;&gt;"",U161,U162),U162)),"")</f>
        <v/>
      </c>
      <c r="W161" s="629" t="str">
        <f t="shared" ref="W161" si="362">IF(F161,(IF(L161&gt;=0,IF(L161&lt;&gt;"",L161,L162),L162)*$L$224+IF(M161&gt;=0,IF(M161&lt;&gt;"",M161,M162),M162)*$M$224+IF(N161&gt;=0,IF(N161&lt;&gt;"",N161,N162),N162)*$N$224+IF(O161&gt;=0,IF(O161&lt;&gt;"",O161,O162),O162)*$O$224+IF(P161&gt;=0,IF(P161&lt;&gt;"",P161,P162),P162)*$P$224+IF(Q161&gt;=0,IF(Q161&lt;&gt;"",Q161,Q162),Q162)*$Q$224+IF(R161&gt;=0,IF(R161&lt;&gt;"",R161,R162),R162)*$R$224+IF(S161&gt;=0,IF(S161&lt;&gt;"",S161,S162),S162)*$S$224+IF(T161&gt;=0,IF(T161&lt;&gt;"",T161,T162),T162)*$T$224+IF(U161&gt;=0,IF(U161&lt;&gt;"",U161,U162),U162)*$U$224)," ")</f>
        <v xml:space="preserve"> </v>
      </c>
      <c r="X161" s="630"/>
      <c r="Y161" s="627"/>
      <c r="Z161" s="627"/>
      <c r="AA161" s="627"/>
      <c r="AB161" s="627"/>
      <c r="AC161" s="627"/>
      <c r="AD161" s="627"/>
      <c r="AE161" s="627"/>
      <c r="AF161" s="627"/>
      <c r="AG161" s="627"/>
      <c r="AH161" s="628" t="str">
        <f>IF(AO88=1,(IF(X161&gt;=0,IF(X161&lt;&gt;"",X161,X162),X162)+IF(Y161&gt;=0,IF(Y161&lt;&gt;"",Y161,Y162),Y162)+IF(Z161&gt;=0,IF(Z161&lt;&gt;"",Z161,Z162),Z162)+IF(AA161&gt;=0,IF(AA161&lt;&gt;"",AA161,AA162),AA162)+IF(AB161&gt;=0,IF(AB161&lt;&gt;"",AB161,AB162),AB162)+IF(AC161&gt;=0,IF(AC161&lt;&gt;"",AC161,AC162),AC162)+IF(AD161&gt;=0,IF(AD161&lt;&gt;"",AD161,AD162),AD162)+IF(AE161&gt;=0,IF(AE161&lt;&gt;"",AE161,AE162),AE162)+IF(AF161&gt;=0,IF(AF161&lt;&gt;"",AF161,AF162),AF162)+IF(AG161&gt;=0,IF(AG161&lt;&gt;"",AG161,AG162),AG162)),"")</f>
        <v/>
      </c>
      <c r="AI161" s="629" t="str">
        <f t="shared" ref="AI161" si="363">IF(F161,(IF(X161&gt;=0,IF(X161&lt;&gt;"",X161,X162),X162)*$X$224+IF(Y161&gt;=0,IF(Y161&lt;&gt;"",Y161,Y162),Y162)*$Y$224+IF(Z161&gt;=0,IF(Z161&lt;&gt;"",Z161,Z162),Z162)*$Z$224+IF(AA161&gt;=0,IF(AA161&lt;&gt;"",AA161,AA162),AA162)*$AA$224+IF(AB161&gt;=0,IF(AB161&lt;&gt;"",AB161,AB162),AB162)*$AB$224+IF(AC161&gt;=0,IF(AC161&lt;&gt;"",AC161,AC162),AC162)*$AC$224+IF(AD161&gt;=0,IF(AD161&lt;&gt;"",AD161,AD162),AD162)*$AD$224+IF(AE161&gt;=0,IF(AE161&lt;&gt;"",AE161,AE162),AE162)*$AE$224+IF(AF161&gt;=0,IF(AF161&lt;&gt;"",AF161,AF162),AF162)*$AF$224+IF(AG161&gt;=0,IF(AG161&lt;&gt;"",AG161,AG162),AG162)*$AG$224)," ")</f>
        <v xml:space="preserve"> </v>
      </c>
      <c r="AR161" s="850"/>
    </row>
    <row r="162" spans="1:46" ht="12" customHeight="1">
      <c r="A162" s="1609"/>
      <c r="B162" s="1615"/>
      <c r="C162" s="1633"/>
      <c r="D162" s="1628"/>
      <c r="E162" s="1629"/>
      <c r="F162" s="1669"/>
      <c r="G162" s="1670"/>
      <c r="H162" s="1671"/>
      <c r="I162" s="1613"/>
      <c r="J162" s="1616"/>
      <c r="K162" s="1614"/>
      <c r="L162" s="607"/>
      <c r="M162" s="607"/>
      <c r="N162" s="607"/>
      <c r="O162" s="607"/>
      <c r="P162" s="607"/>
      <c r="Q162" s="607"/>
      <c r="R162" s="607"/>
      <c r="S162" s="607"/>
      <c r="T162" s="607"/>
      <c r="U162" s="607"/>
      <c r="V162" s="611" t="str">
        <f>IF(SUM(L162:U162)=0,"0",SUM(L162:U162))</f>
        <v>0</v>
      </c>
      <c r="W162" s="612">
        <f t="shared" ref="W162" si="364">IF((L162*$L$224+M162*$M$224+N162*$N$224+O162*$O$224+P162*$P$224+Q162*$Q$224+R162*$R$224+S162*$S$224+T162*$T$224+U162*$U$224)&lt;&gt;0,(L162*$L$224+M162*$M$224+N162*$N$224+O162*$O$224+P162*$P$224+Q162*$Q$224+R162*$R$224+S162*$S$224+T162*$T$224+U162*$U$224),0)</f>
        <v>0</v>
      </c>
      <c r="X162" s="610"/>
      <c r="Y162" s="607"/>
      <c r="Z162" s="607"/>
      <c r="AA162" s="607"/>
      <c r="AB162" s="607"/>
      <c r="AC162" s="607"/>
      <c r="AD162" s="607"/>
      <c r="AE162" s="607"/>
      <c r="AF162" s="607"/>
      <c r="AG162" s="607"/>
      <c r="AH162" s="611" t="str">
        <f t="shared" ref="AH162" si="365">IF(SUM(X162:AG162)=0,"0",SUM(X162:AG162))</f>
        <v>0</v>
      </c>
      <c r="AI162" s="612">
        <f t="shared" ref="AI162" si="366">IF((X162*$X$224+Y162*$Y$224+Z162*$Z$224+AA162*$AA$224+AB162*$AB$224+AC162*$AC$224+AD162*$AD$224+AE162*$AE$224+AF162*$AF$224+AG162*$AG$224)&lt;&gt;0,X162*$X$224+Y162*$Y$224+Z162*$Z$224+AA162*$AA$224+AB162*$AB$224+AC162*$AC$224+AD162*$AD$224+AE162*$AE$224+AF162*$AF$224+AG162*$AG$224,0)</f>
        <v>0</v>
      </c>
      <c r="AJ162" s="903">
        <f>SUMIF($L$12:$U$12,TRUE,L162:U162)</f>
        <v>0</v>
      </c>
      <c r="AK162" s="903">
        <f>SUMIF($X$12:$AG$12,TRUE,X162:AG162)</f>
        <v>0</v>
      </c>
      <c r="AL162" s="845">
        <f>IF(F161,W161,W162)</f>
        <v>0</v>
      </c>
      <c r="AM162" s="845">
        <f>IF(F161,AI161,AI162)</f>
        <v>0</v>
      </c>
      <c r="AR162" s="849">
        <f>V162-IF(AO88=0,W162,W161)</f>
        <v>0</v>
      </c>
      <c r="AS162" s="849">
        <f>AH162-IF(AO88=0,AI162,AI161)</f>
        <v>0</v>
      </c>
      <c r="AT162" s="845">
        <f>IF(ISERROR(AR162+AS162),0,AR162+AS162)</f>
        <v>0</v>
      </c>
    </row>
    <row r="163" spans="1:46" ht="12" customHeight="1">
      <c r="A163" s="1610" t="str">
        <f>IF(TRIM(入力1!A166)&lt;&gt;"",入力1!A166,"")</f>
        <v/>
      </c>
      <c r="B163" s="1617">
        <f>IF(TRIM(入力1!B166)&lt;&gt;"",入力1!B166,"")</f>
        <v>7</v>
      </c>
      <c r="C163" s="1634">
        <f>入力1!C166</f>
        <v>5</v>
      </c>
      <c r="D163" s="1626" t="str">
        <f>IF(TRIM(入力1!D166)&lt;&gt;"",入力1!D166,"")</f>
        <v/>
      </c>
      <c r="E163" s="1627"/>
      <c r="F163" s="1672" t="b">
        <v>0</v>
      </c>
      <c r="G163" s="1673"/>
      <c r="H163" s="1674"/>
      <c r="I163" s="1609" t="str">
        <f>IF(TRIM(入力1!A166)&lt;&gt;"",入力1!A166,"")</f>
        <v/>
      </c>
      <c r="J163" s="1615">
        <f>IF(TRIM(入力1!B166)&lt;&gt;"",入力1!B166,"")</f>
        <v>7</v>
      </c>
      <c r="K163" s="1611">
        <f>C163</f>
        <v>5</v>
      </c>
      <c r="L163" s="627"/>
      <c r="M163" s="627"/>
      <c r="N163" s="627"/>
      <c r="O163" s="627"/>
      <c r="P163" s="627"/>
      <c r="Q163" s="627"/>
      <c r="R163" s="627"/>
      <c r="S163" s="627"/>
      <c r="T163" s="627"/>
      <c r="U163" s="627"/>
      <c r="V163" s="628" t="str">
        <f>IF(AO89=1,(IF(L163&gt;=0,IF(L163&lt;&gt;"",L163,L164),L164)+IF(M163&gt;=0,IF(M163&lt;&gt;"",M163,M164),M164)+IF(N163&gt;=0,IF(N163&lt;&gt;"",N163,N164),N164)+IF(O163&gt;=0,IF(O163&lt;&gt;"",O163,O164),O164)+IF(P163&gt;=0,IF(P163&lt;&gt;"",P163,P164),P164)+IF(Q163&gt;=0,IF(Q163&lt;&gt;"",Q163,Q164),Q164)+IF(R163&gt;=0,IF(R163&lt;&gt;"",R163,R164),R164)+IF(S163&gt;=0,IF(S163&lt;&gt;"",S163,S164),S164)+IF(T163&gt;=0,IF(T163&lt;&gt;"",T163,T164),T164)+IF(U163&gt;=0,IF(U163&lt;&gt;"",U163,U164),U164)),"")</f>
        <v/>
      </c>
      <c r="W163" s="629" t="str">
        <f t="shared" ref="W163" si="367">IF(F163,(IF(L163&gt;=0,IF(L163&lt;&gt;"",L163,L164),L164)*$L$224+IF(M163&gt;=0,IF(M163&lt;&gt;"",M163,M164),M164)*$M$224+IF(N163&gt;=0,IF(N163&lt;&gt;"",N163,N164),N164)*$N$224+IF(O163&gt;=0,IF(O163&lt;&gt;"",O163,O164),O164)*$O$224+IF(P163&gt;=0,IF(P163&lt;&gt;"",P163,P164),P164)*$P$224+IF(Q163&gt;=0,IF(Q163&lt;&gt;"",Q163,Q164),Q164)*$Q$224+IF(R163&gt;=0,IF(R163&lt;&gt;"",R163,R164),R164)*$R$224+IF(S163&gt;=0,IF(S163&lt;&gt;"",S163,S164),S164)*$S$224+IF(T163&gt;=0,IF(T163&lt;&gt;"",T163,T164),T164)*$T$224+IF(U163&gt;=0,IF(U163&lt;&gt;"",U163,U164),U164)*$U$224)," ")</f>
        <v xml:space="preserve"> </v>
      </c>
      <c r="X163" s="630"/>
      <c r="Y163" s="627"/>
      <c r="Z163" s="627"/>
      <c r="AA163" s="627"/>
      <c r="AB163" s="627"/>
      <c r="AC163" s="627"/>
      <c r="AD163" s="627"/>
      <c r="AE163" s="627"/>
      <c r="AF163" s="627"/>
      <c r="AG163" s="627"/>
      <c r="AH163" s="628" t="str">
        <f>IF(AO89=1,(IF(X163&gt;=0,IF(X163&lt;&gt;"",X163,X164),X164)+IF(Y163&gt;=0,IF(Y163&lt;&gt;"",Y163,Y164),Y164)+IF(Z163&gt;=0,IF(Z163&lt;&gt;"",Z163,Z164),Z164)+IF(AA163&gt;=0,IF(AA163&lt;&gt;"",AA163,AA164),AA164)+IF(AB163&gt;=0,IF(AB163&lt;&gt;"",AB163,AB164),AB164)+IF(AC163&gt;=0,IF(AC163&lt;&gt;"",AC163,AC164),AC164)+IF(AD163&gt;=0,IF(AD163&lt;&gt;"",AD163,AD164),AD164)+IF(AE163&gt;=0,IF(AE163&lt;&gt;"",AE163,AE164),AE164)+IF(AF163&gt;=0,IF(AF163&lt;&gt;"",AF163,AF164),AF164)+IF(AG163&gt;=0,IF(AG163&lt;&gt;"",AG163,AG164),AG164)),"")</f>
        <v/>
      </c>
      <c r="AI163" s="629" t="str">
        <f t="shared" ref="AI163" si="368">IF(F163,(IF(X163&gt;=0,IF(X163&lt;&gt;"",X163,X164),X164)*$X$224+IF(Y163&gt;=0,IF(Y163&lt;&gt;"",Y163,Y164),Y164)*$Y$224+IF(Z163&gt;=0,IF(Z163&lt;&gt;"",Z163,Z164),Z164)*$Z$224+IF(AA163&gt;=0,IF(AA163&lt;&gt;"",AA163,AA164),AA164)*$AA$224+IF(AB163&gt;=0,IF(AB163&lt;&gt;"",AB163,AB164),AB164)*$AB$224+IF(AC163&gt;=0,IF(AC163&lt;&gt;"",AC163,AC164),AC164)*$AC$224+IF(AD163&gt;=0,IF(AD163&lt;&gt;"",AD163,AD164),AD164)*$AD$224+IF(AE163&gt;=0,IF(AE163&lt;&gt;"",AE163,AE164),AE164)*$AE$224+IF(AF163&gt;=0,IF(AF163&lt;&gt;"",AF163,AF164),AF164)*$AF$224+IF(AG163&gt;=0,IF(AG163&lt;&gt;"",AG163,AG164),AG164)*$AG$224)," ")</f>
        <v xml:space="preserve"> </v>
      </c>
      <c r="AR163" s="850"/>
    </row>
    <row r="164" spans="1:46" ht="12" customHeight="1">
      <c r="A164" s="1609"/>
      <c r="B164" s="1615"/>
      <c r="C164" s="1633"/>
      <c r="D164" s="1628"/>
      <c r="E164" s="1629"/>
      <c r="F164" s="1669"/>
      <c r="G164" s="1670"/>
      <c r="H164" s="1671"/>
      <c r="I164" s="1613"/>
      <c r="J164" s="1616"/>
      <c r="K164" s="1614"/>
      <c r="L164" s="607"/>
      <c r="M164" s="607"/>
      <c r="N164" s="607"/>
      <c r="O164" s="607"/>
      <c r="P164" s="607"/>
      <c r="Q164" s="607"/>
      <c r="R164" s="607"/>
      <c r="S164" s="607"/>
      <c r="T164" s="607"/>
      <c r="U164" s="607"/>
      <c r="V164" s="611" t="str">
        <f>IF(SUM(L164:U164)=0,"0",SUM(L164:U164))</f>
        <v>0</v>
      </c>
      <c r="W164" s="612">
        <f t="shared" ref="W164" si="369">IF((L164*$L$224+M164*$M$224+N164*$N$224+O164*$O$224+P164*$P$224+Q164*$Q$224+R164*$R$224+S164*$S$224+T164*$T$224+U164*$U$224)&lt;&gt;0,(L164*$L$224+M164*$M$224+N164*$N$224+O164*$O$224+P164*$P$224+Q164*$Q$224+R164*$R$224+S164*$S$224+T164*$T$224+U164*$U$224),0)</f>
        <v>0</v>
      </c>
      <c r="X164" s="610"/>
      <c r="Y164" s="607"/>
      <c r="Z164" s="607"/>
      <c r="AA164" s="607"/>
      <c r="AB164" s="607"/>
      <c r="AC164" s="607"/>
      <c r="AD164" s="607"/>
      <c r="AE164" s="607"/>
      <c r="AF164" s="607"/>
      <c r="AG164" s="607"/>
      <c r="AH164" s="611" t="str">
        <f t="shared" ref="AH164" si="370">IF(SUM(X164:AG164)=0,"0",SUM(X164:AG164))</f>
        <v>0</v>
      </c>
      <c r="AI164" s="612">
        <f t="shared" ref="AI164" si="371">IF((X164*$X$224+Y164*$Y$224+Z164*$Z$224+AA164*$AA$224+AB164*$AB$224+AC164*$AC$224+AD164*$AD$224+AE164*$AE$224+AF164*$AF$224+AG164*$AG$224)&lt;&gt;0,X164*$X$224+Y164*$Y$224+Z164*$Z$224+AA164*$AA$224+AB164*$AB$224+AC164*$AC$224+AD164*$AD$224+AE164*$AE$224+AF164*$AF$224+AG164*$AG$224,0)</f>
        <v>0</v>
      </c>
      <c r="AJ164" s="903">
        <f>SUMIF($L$12:$U$12,TRUE,L164:U164)</f>
        <v>0</v>
      </c>
      <c r="AK164" s="903">
        <f>SUMIF($X$12:$AG$12,TRUE,X164:AG164)</f>
        <v>0</v>
      </c>
      <c r="AL164" s="845">
        <f>IF(F163,W163,W164)</f>
        <v>0</v>
      </c>
      <c r="AM164" s="845">
        <f>IF(F163,AI163,AI164)</f>
        <v>0</v>
      </c>
      <c r="AR164" s="849">
        <f>V164-IF(AO89=0,W164,W163)</f>
        <v>0</v>
      </c>
      <c r="AS164" s="849">
        <f>AH164-IF(AO89=0,AI164,AI163)</f>
        <v>0</v>
      </c>
      <c r="AT164" s="845">
        <f>IF(ISERROR(AR164+AS164),0,AR164+AS164)</f>
        <v>0</v>
      </c>
    </row>
    <row r="165" spans="1:46" ht="12" customHeight="1">
      <c r="A165" s="1610" t="str">
        <f>IF(TRIM(入力1!A168)&lt;&gt;"",入力1!A168,"")</f>
        <v/>
      </c>
      <c r="B165" s="1617">
        <f>IF(TRIM(入力1!B168)&lt;&gt;"",入力1!B168,"")</f>
        <v>7</v>
      </c>
      <c r="C165" s="1634">
        <f>入力1!C168</f>
        <v>6</v>
      </c>
      <c r="D165" s="1626" t="str">
        <f>IF(TRIM(入力1!D168)&lt;&gt;"",入力1!D168,"")</f>
        <v/>
      </c>
      <c r="E165" s="1627"/>
      <c r="F165" s="1672" t="b">
        <v>0</v>
      </c>
      <c r="G165" s="1673"/>
      <c r="H165" s="1674"/>
      <c r="I165" s="1609" t="str">
        <f>IF(TRIM(入力1!A168)&lt;&gt;"",入力1!A168,"")</f>
        <v/>
      </c>
      <c r="J165" s="1615">
        <f>IF(TRIM(入力1!B168)&lt;&gt;"",入力1!B168,"")</f>
        <v>7</v>
      </c>
      <c r="K165" s="1611">
        <f>C165</f>
        <v>6</v>
      </c>
      <c r="L165" s="627"/>
      <c r="M165" s="627"/>
      <c r="N165" s="627"/>
      <c r="O165" s="627"/>
      <c r="P165" s="627"/>
      <c r="Q165" s="627"/>
      <c r="R165" s="627"/>
      <c r="S165" s="627"/>
      <c r="T165" s="627"/>
      <c r="U165" s="627"/>
      <c r="V165" s="628" t="str">
        <f>IF(AO90=1,(IF(L165&gt;=0,IF(L165&lt;&gt;"",L165,L166),L166)+IF(M165&gt;=0,IF(M165&lt;&gt;"",M165,M166),M166)+IF(N165&gt;=0,IF(N165&lt;&gt;"",N165,N166),N166)+IF(O165&gt;=0,IF(O165&lt;&gt;"",O165,O166),O166)+IF(P165&gt;=0,IF(P165&lt;&gt;"",P165,P166),P166)+IF(Q165&gt;=0,IF(Q165&lt;&gt;"",Q165,Q166),Q166)+IF(R165&gt;=0,IF(R165&lt;&gt;"",R165,R166),R166)+IF(S165&gt;=0,IF(S165&lt;&gt;"",S165,S166),S166)+IF(T165&gt;=0,IF(T165&lt;&gt;"",T165,T166),T166)+IF(U165&gt;=0,IF(U165&lt;&gt;"",U165,U166),U166)),"")</f>
        <v/>
      </c>
      <c r="W165" s="629" t="str">
        <f t="shared" ref="W165" si="372">IF(F165,(IF(L165&gt;=0,IF(L165&lt;&gt;"",L165,L166),L166)*$L$224+IF(M165&gt;=0,IF(M165&lt;&gt;"",M165,M166),M166)*$M$224+IF(N165&gt;=0,IF(N165&lt;&gt;"",N165,N166),N166)*$N$224+IF(O165&gt;=0,IF(O165&lt;&gt;"",O165,O166),O166)*$O$224+IF(P165&gt;=0,IF(P165&lt;&gt;"",P165,P166),P166)*$P$224+IF(Q165&gt;=0,IF(Q165&lt;&gt;"",Q165,Q166),Q166)*$Q$224+IF(R165&gt;=0,IF(R165&lt;&gt;"",R165,R166),R166)*$R$224+IF(S165&gt;=0,IF(S165&lt;&gt;"",S165,S166),S166)*$S$224+IF(T165&gt;=0,IF(T165&lt;&gt;"",T165,T166),T166)*$T$224+IF(U165&gt;=0,IF(U165&lt;&gt;"",U165,U166),U166)*$U$224)," ")</f>
        <v xml:space="preserve"> </v>
      </c>
      <c r="X165" s="630"/>
      <c r="Y165" s="627"/>
      <c r="Z165" s="627"/>
      <c r="AA165" s="627"/>
      <c r="AB165" s="627"/>
      <c r="AC165" s="627"/>
      <c r="AD165" s="627"/>
      <c r="AE165" s="627"/>
      <c r="AF165" s="627"/>
      <c r="AG165" s="627"/>
      <c r="AH165" s="628" t="str">
        <f>IF(AO90=1,(IF(X165&gt;=0,IF(X165&lt;&gt;"",X165,X166),X166)+IF(Y165&gt;=0,IF(Y165&lt;&gt;"",Y165,Y166),Y166)+IF(Z165&gt;=0,IF(Z165&lt;&gt;"",Z165,Z166),Z166)+IF(AA165&gt;=0,IF(AA165&lt;&gt;"",AA165,AA166),AA166)+IF(AB165&gt;=0,IF(AB165&lt;&gt;"",AB165,AB166),AB166)+IF(AC165&gt;=0,IF(AC165&lt;&gt;"",AC165,AC166),AC166)+IF(AD165&gt;=0,IF(AD165&lt;&gt;"",AD165,AD166),AD166)+IF(AE165&gt;=0,IF(AE165&lt;&gt;"",AE165,AE166),AE166)+IF(AF165&gt;=0,IF(AF165&lt;&gt;"",AF165,AF166),AF166)+IF(AG165&gt;=0,IF(AG165&lt;&gt;"",AG165,AG166),AG166)),"")</f>
        <v/>
      </c>
      <c r="AI165" s="629" t="str">
        <f t="shared" ref="AI165" si="373">IF(F165,(IF(X165&gt;=0,IF(X165&lt;&gt;"",X165,X166),X166)*$X$224+IF(Y165&gt;=0,IF(Y165&lt;&gt;"",Y165,Y166),Y166)*$Y$224+IF(Z165&gt;=0,IF(Z165&lt;&gt;"",Z165,Z166),Z166)*$Z$224+IF(AA165&gt;=0,IF(AA165&lt;&gt;"",AA165,AA166),AA166)*$AA$224+IF(AB165&gt;=0,IF(AB165&lt;&gt;"",AB165,AB166),AB166)*$AB$224+IF(AC165&gt;=0,IF(AC165&lt;&gt;"",AC165,AC166),AC166)*$AC$224+IF(AD165&gt;=0,IF(AD165&lt;&gt;"",AD165,AD166),AD166)*$AD$224+IF(AE165&gt;=0,IF(AE165&lt;&gt;"",AE165,AE166),AE166)*$AE$224+IF(AF165&gt;=0,IF(AF165&lt;&gt;"",AF165,AF166),AF166)*$AF$224+IF(AG165&gt;=0,IF(AG165&lt;&gt;"",AG165,AG166),AG166)*$AG$224)," ")</f>
        <v xml:space="preserve"> </v>
      </c>
      <c r="AR165" s="850"/>
    </row>
    <row r="166" spans="1:46" ht="12" customHeight="1">
      <c r="A166" s="1609"/>
      <c r="B166" s="1615"/>
      <c r="C166" s="1633"/>
      <c r="D166" s="1628"/>
      <c r="E166" s="1629"/>
      <c r="F166" s="1669"/>
      <c r="G166" s="1670"/>
      <c r="H166" s="1671"/>
      <c r="I166" s="1613"/>
      <c r="J166" s="1616"/>
      <c r="K166" s="1614"/>
      <c r="L166" s="607"/>
      <c r="M166" s="607"/>
      <c r="N166" s="607"/>
      <c r="O166" s="607"/>
      <c r="P166" s="607"/>
      <c r="Q166" s="607"/>
      <c r="R166" s="607"/>
      <c r="S166" s="607"/>
      <c r="T166" s="607"/>
      <c r="U166" s="607"/>
      <c r="V166" s="611" t="str">
        <f>IF(SUM(L166:U166)=0,"0",SUM(L166:U166))</f>
        <v>0</v>
      </c>
      <c r="W166" s="612">
        <f t="shared" ref="W166" si="374">IF((L166*$L$224+M166*$M$224+N166*$N$224+O166*$O$224+P166*$P$224+Q166*$Q$224+R166*$R$224+S166*$S$224+T166*$T$224+U166*$U$224)&lt;&gt;0,(L166*$L$224+M166*$M$224+N166*$N$224+O166*$O$224+P166*$P$224+Q166*$Q$224+R166*$R$224+S166*$S$224+T166*$T$224+U166*$U$224),0)</f>
        <v>0</v>
      </c>
      <c r="X166" s="610"/>
      <c r="Y166" s="607"/>
      <c r="Z166" s="607"/>
      <c r="AA166" s="607"/>
      <c r="AB166" s="607"/>
      <c r="AC166" s="607"/>
      <c r="AD166" s="607"/>
      <c r="AE166" s="607"/>
      <c r="AF166" s="607"/>
      <c r="AG166" s="607"/>
      <c r="AH166" s="611" t="str">
        <f t="shared" ref="AH166" si="375">IF(SUM(X166:AG166)=0,"0",SUM(X166:AG166))</f>
        <v>0</v>
      </c>
      <c r="AI166" s="612">
        <f t="shared" ref="AI166" si="376">IF((X166*$X$224+Y166*$Y$224+Z166*$Z$224+AA166*$AA$224+AB166*$AB$224+AC166*$AC$224+AD166*$AD$224+AE166*$AE$224+AF166*$AF$224+AG166*$AG$224)&lt;&gt;0,X166*$X$224+Y166*$Y$224+Z166*$Z$224+AA166*$AA$224+AB166*$AB$224+AC166*$AC$224+AD166*$AD$224+AE166*$AE$224+AF166*$AF$224+AG166*$AG$224,0)</f>
        <v>0</v>
      </c>
      <c r="AJ166" s="903">
        <f>SUMIF($L$12:$U$12,TRUE,L166:U166)</f>
        <v>0</v>
      </c>
      <c r="AK166" s="903">
        <f>SUMIF($X$12:$AG$12,TRUE,X166:AG166)</f>
        <v>0</v>
      </c>
      <c r="AL166" s="845">
        <f>IF(F165,W165,W166)</f>
        <v>0</v>
      </c>
      <c r="AM166" s="845">
        <f>IF(F165,AI165,AI166)</f>
        <v>0</v>
      </c>
      <c r="AR166" s="849">
        <f>V166-IF(AO90=0,W166,W165)</f>
        <v>0</v>
      </c>
      <c r="AS166" s="849">
        <f>AH166-IF(AO90=0,AI166,AI165)</f>
        <v>0</v>
      </c>
      <c r="AT166" s="845">
        <f>IF(ISERROR(AR166+AS166),0,AR166+AS166)</f>
        <v>0</v>
      </c>
    </row>
    <row r="167" spans="1:46" ht="12" customHeight="1">
      <c r="A167" s="1610" t="str">
        <f>IF(TRIM(入力1!A170)&lt;&gt;"",入力1!A170,"")</f>
        <v/>
      </c>
      <c r="B167" s="1617">
        <f>IF(TRIM(入力1!B170)&lt;&gt;"",入力1!B170,"")</f>
        <v>7</v>
      </c>
      <c r="C167" s="1634">
        <f>入力1!C170</f>
        <v>7</v>
      </c>
      <c r="D167" s="1626" t="str">
        <f>IF(TRIM(入力1!D170)&lt;&gt;"",入力1!D170,"")</f>
        <v/>
      </c>
      <c r="E167" s="1627"/>
      <c r="F167" s="1672" t="b">
        <v>0</v>
      </c>
      <c r="G167" s="1673"/>
      <c r="H167" s="1674"/>
      <c r="I167" s="1609" t="str">
        <f>IF(TRIM(入力1!A170)&lt;&gt;"",入力1!A170,"")</f>
        <v/>
      </c>
      <c r="J167" s="1615">
        <f>IF(TRIM(入力1!B170)&lt;&gt;"",入力1!B170,"")</f>
        <v>7</v>
      </c>
      <c r="K167" s="1611">
        <f>C167</f>
        <v>7</v>
      </c>
      <c r="L167" s="627"/>
      <c r="M167" s="627"/>
      <c r="N167" s="627"/>
      <c r="O167" s="627"/>
      <c r="P167" s="627"/>
      <c r="Q167" s="627"/>
      <c r="R167" s="627"/>
      <c r="S167" s="627"/>
      <c r="T167" s="627"/>
      <c r="U167" s="627"/>
      <c r="V167" s="628" t="str">
        <f>IF(AO91=1,(IF(L167&gt;=0,IF(L167&lt;&gt;"",L167,L168),L168)+IF(M167&gt;=0,IF(M167&lt;&gt;"",M167,M168),M168)+IF(N167&gt;=0,IF(N167&lt;&gt;"",N167,N168),N168)+IF(O167&gt;=0,IF(O167&lt;&gt;"",O167,O168),O168)+IF(P167&gt;=0,IF(P167&lt;&gt;"",P167,P168),P168)+IF(Q167&gt;=0,IF(Q167&lt;&gt;"",Q167,Q168),Q168)+IF(R167&gt;=0,IF(R167&lt;&gt;"",R167,R168),R168)+IF(S167&gt;=0,IF(S167&lt;&gt;"",S167,S168),S168)+IF(T167&gt;=0,IF(T167&lt;&gt;"",T167,T168),T168)+IF(U167&gt;=0,IF(U167&lt;&gt;"",U167,U168),U168)),"")</f>
        <v/>
      </c>
      <c r="W167" s="629" t="str">
        <f t="shared" ref="W167" si="377">IF(F167,(IF(L167&gt;=0,IF(L167&lt;&gt;"",L167,L168),L168)*$L$224+IF(M167&gt;=0,IF(M167&lt;&gt;"",M167,M168),M168)*$M$224+IF(N167&gt;=0,IF(N167&lt;&gt;"",N167,N168),N168)*$N$224+IF(O167&gt;=0,IF(O167&lt;&gt;"",O167,O168),O168)*$O$224+IF(P167&gt;=0,IF(P167&lt;&gt;"",P167,P168),P168)*$P$224+IF(Q167&gt;=0,IF(Q167&lt;&gt;"",Q167,Q168),Q168)*$Q$224+IF(R167&gt;=0,IF(R167&lt;&gt;"",R167,R168),R168)*$R$224+IF(S167&gt;=0,IF(S167&lt;&gt;"",S167,S168),S168)*$S$224+IF(T167&gt;=0,IF(T167&lt;&gt;"",T167,T168),T168)*$T$224+IF(U167&gt;=0,IF(U167&lt;&gt;"",U167,U168),U168)*$U$224)," ")</f>
        <v xml:space="preserve"> </v>
      </c>
      <c r="X167" s="630"/>
      <c r="Y167" s="627"/>
      <c r="Z167" s="627"/>
      <c r="AA167" s="627"/>
      <c r="AB167" s="627"/>
      <c r="AC167" s="627"/>
      <c r="AD167" s="627"/>
      <c r="AE167" s="627"/>
      <c r="AF167" s="627"/>
      <c r="AG167" s="627"/>
      <c r="AH167" s="628" t="str">
        <f>IF(AO91=1,(IF(X167&gt;=0,IF(X167&lt;&gt;"",X167,X168),X168)+IF(Y167&gt;=0,IF(Y167&lt;&gt;"",Y167,Y168),Y168)+IF(Z167&gt;=0,IF(Z167&lt;&gt;"",Z167,Z168),Z168)+IF(AA167&gt;=0,IF(AA167&lt;&gt;"",AA167,AA168),AA168)+IF(AB167&gt;=0,IF(AB167&lt;&gt;"",AB167,AB168),AB168)+IF(AC167&gt;=0,IF(AC167&lt;&gt;"",AC167,AC168),AC168)+IF(AD167&gt;=0,IF(AD167&lt;&gt;"",AD167,AD168),AD168)+IF(AE167&gt;=0,IF(AE167&lt;&gt;"",AE167,AE168),AE168)+IF(AF167&gt;=0,IF(AF167&lt;&gt;"",AF167,AF168),AF168)+IF(AG167&gt;=0,IF(AG167&lt;&gt;"",AG167,AG168),AG168)),"")</f>
        <v/>
      </c>
      <c r="AI167" s="629" t="str">
        <f t="shared" ref="AI167" si="378">IF(F167,(IF(X167&gt;=0,IF(X167&lt;&gt;"",X167,X168),X168)*$X$224+IF(Y167&gt;=0,IF(Y167&lt;&gt;"",Y167,Y168),Y168)*$Y$224+IF(Z167&gt;=0,IF(Z167&lt;&gt;"",Z167,Z168),Z168)*$Z$224+IF(AA167&gt;=0,IF(AA167&lt;&gt;"",AA167,AA168),AA168)*$AA$224+IF(AB167&gt;=0,IF(AB167&lt;&gt;"",AB167,AB168),AB168)*$AB$224+IF(AC167&gt;=0,IF(AC167&lt;&gt;"",AC167,AC168),AC168)*$AC$224+IF(AD167&gt;=0,IF(AD167&lt;&gt;"",AD167,AD168),AD168)*$AD$224+IF(AE167&gt;=0,IF(AE167&lt;&gt;"",AE167,AE168),AE168)*$AE$224+IF(AF167&gt;=0,IF(AF167&lt;&gt;"",AF167,AF168),AF168)*$AF$224+IF(AG167&gt;=0,IF(AG167&lt;&gt;"",AG167,AG168),AG168)*$AG$224)," ")</f>
        <v xml:space="preserve"> </v>
      </c>
      <c r="AR167" s="850"/>
    </row>
    <row r="168" spans="1:46" ht="12" customHeight="1">
      <c r="A168" s="1609"/>
      <c r="B168" s="1615"/>
      <c r="C168" s="1633"/>
      <c r="D168" s="1628"/>
      <c r="E168" s="1629"/>
      <c r="F168" s="1669"/>
      <c r="G168" s="1670"/>
      <c r="H168" s="1671"/>
      <c r="I168" s="1613"/>
      <c r="J168" s="1616"/>
      <c r="K168" s="1614"/>
      <c r="L168" s="607"/>
      <c r="M168" s="607"/>
      <c r="N168" s="607"/>
      <c r="O168" s="607"/>
      <c r="P168" s="607"/>
      <c r="Q168" s="607"/>
      <c r="R168" s="607"/>
      <c r="S168" s="607"/>
      <c r="T168" s="607"/>
      <c r="U168" s="607"/>
      <c r="V168" s="611" t="str">
        <f>IF(SUM(L168:U168)=0,"0",SUM(L168:U168))</f>
        <v>0</v>
      </c>
      <c r="W168" s="612">
        <f t="shared" ref="W168" si="379">IF((L168*$L$224+M168*$M$224+N168*$N$224+O168*$O$224+P168*$P$224+Q168*$Q$224+R168*$R$224+S168*$S$224+T168*$T$224+U168*$U$224)&lt;&gt;0,(L168*$L$224+M168*$M$224+N168*$N$224+O168*$O$224+P168*$P$224+Q168*$Q$224+R168*$R$224+S168*$S$224+T168*$T$224+U168*$U$224),0)</f>
        <v>0</v>
      </c>
      <c r="X168" s="610"/>
      <c r="Y168" s="607"/>
      <c r="Z168" s="607"/>
      <c r="AA168" s="607"/>
      <c r="AB168" s="607"/>
      <c r="AC168" s="607"/>
      <c r="AD168" s="607"/>
      <c r="AE168" s="607"/>
      <c r="AF168" s="607"/>
      <c r="AG168" s="607"/>
      <c r="AH168" s="611" t="str">
        <f t="shared" ref="AH168" si="380">IF(SUM(X168:AG168)=0,"0",SUM(X168:AG168))</f>
        <v>0</v>
      </c>
      <c r="AI168" s="612">
        <f t="shared" ref="AI168" si="381">IF((X168*$X$224+Y168*$Y$224+Z168*$Z$224+AA168*$AA$224+AB168*$AB$224+AC168*$AC$224+AD168*$AD$224+AE168*$AE$224+AF168*$AF$224+AG168*$AG$224)&lt;&gt;0,X168*$X$224+Y168*$Y$224+Z168*$Z$224+AA168*$AA$224+AB168*$AB$224+AC168*$AC$224+AD168*$AD$224+AE168*$AE$224+AF168*$AF$224+AG168*$AG$224,0)</f>
        <v>0</v>
      </c>
      <c r="AJ168" s="903">
        <f>SUMIF($L$12:$U$12,TRUE,L168:U168)</f>
        <v>0</v>
      </c>
      <c r="AK168" s="903">
        <f>SUMIF($X$12:$AG$12,TRUE,X168:AG168)</f>
        <v>0</v>
      </c>
      <c r="AL168" s="845">
        <f>IF(F167,W167,W168)</f>
        <v>0</v>
      </c>
      <c r="AM168" s="845">
        <f>IF(F167,AI167,AI168)</f>
        <v>0</v>
      </c>
      <c r="AR168" s="849">
        <f>V168-IF(AO91=0,W168,W167)</f>
        <v>0</v>
      </c>
      <c r="AS168" s="849">
        <f>AH168-IF(AO91=0,AI168,AI167)</f>
        <v>0</v>
      </c>
      <c r="AT168" s="845">
        <f>IF(ISERROR(AR168+AS168),0,AR168+AS168)</f>
        <v>0</v>
      </c>
    </row>
    <row r="169" spans="1:46" ht="12" customHeight="1">
      <c r="A169" s="1610" t="str">
        <f>IF(TRIM(入力1!A172)&lt;&gt;"",入力1!A172,"")</f>
        <v/>
      </c>
      <c r="B169" s="1617">
        <f>IF(TRIM(入力1!B172)&lt;&gt;"",入力1!B172,"")</f>
        <v>7</v>
      </c>
      <c r="C169" s="1634">
        <f>入力1!C172</f>
        <v>8</v>
      </c>
      <c r="D169" s="1626" t="str">
        <f>IF(TRIM(入力1!D172)&lt;&gt;"",入力1!D172,"")</f>
        <v/>
      </c>
      <c r="E169" s="1627"/>
      <c r="F169" s="1672" t="b">
        <v>0</v>
      </c>
      <c r="G169" s="1673"/>
      <c r="H169" s="1674"/>
      <c r="I169" s="1609" t="str">
        <f>IF(TRIM(入力1!A172)&lt;&gt;"",入力1!A172,"")</f>
        <v/>
      </c>
      <c r="J169" s="1615">
        <f>IF(TRIM(入力1!B172)&lt;&gt;"",入力1!B172,"")</f>
        <v>7</v>
      </c>
      <c r="K169" s="1611">
        <f>C169</f>
        <v>8</v>
      </c>
      <c r="L169" s="627"/>
      <c r="M169" s="627"/>
      <c r="N169" s="627"/>
      <c r="O169" s="627"/>
      <c r="P169" s="627"/>
      <c r="Q169" s="627"/>
      <c r="R169" s="627"/>
      <c r="S169" s="627"/>
      <c r="T169" s="627"/>
      <c r="U169" s="627"/>
      <c r="V169" s="628" t="str">
        <f>IF(AO92=1,(IF(L169&gt;=0,IF(L169&lt;&gt;"",L169,L170),L170)+IF(M169&gt;=0,IF(M169&lt;&gt;"",M169,M170),M170)+IF(N169&gt;=0,IF(N169&lt;&gt;"",N169,N170),N170)+IF(O169&gt;=0,IF(O169&lt;&gt;"",O169,O170),O170)+IF(P169&gt;=0,IF(P169&lt;&gt;"",P169,P170),P170)+IF(Q169&gt;=0,IF(Q169&lt;&gt;"",Q169,Q170),Q170)+IF(R169&gt;=0,IF(R169&lt;&gt;"",R169,R170),R170)+IF(S169&gt;=0,IF(S169&lt;&gt;"",S169,S170),S170)+IF(T169&gt;=0,IF(T169&lt;&gt;"",T169,T170),T170)+IF(U169&gt;=0,IF(U169&lt;&gt;"",U169,U170),U170)),"")</f>
        <v/>
      </c>
      <c r="W169" s="629" t="str">
        <f t="shared" ref="W169" si="382">IF(F169,(IF(L169&gt;=0,IF(L169&lt;&gt;"",L169,L170),L170)*$L$224+IF(M169&gt;=0,IF(M169&lt;&gt;"",M169,M170),M170)*$M$224+IF(N169&gt;=0,IF(N169&lt;&gt;"",N169,N170),N170)*$N$224+IF(O169&gt;=0,IF(O169&lt;&gt;"",O169,O170),O170)*$O$224+IF(P169&gt;=0,IF(P169&lt;&gt;"",P169,P170),P170)*$P$224+IF(Q169&gt;=0,IF(Q169&lt;&gt;"",Q169,Q170),Q170)*$Q$224+IF(R169&gt;=0,IF(R169&lt;&gt;"",R169,R170),R170)*$R$224+IF(S169&gt;=0,IF(S169&lt;&gt;"",S169,S170),S170)*$S$224+IF(T169&gt;=0,IF(T169&lt;&gt;"",T169,T170),T170)*$T$224+IF(U169&gt;=0,IF(U169&lt;&gt;"",U169,U170),U170)*$U$224)," ")</f>
        <v xml:space="preserve"> </v>
      </c>
      <c r="X169" s="630"/>
      <c r="Y169" s="627"/>
      <c r="Z169" s="627"/>
      <c r="AA169" s="627"/>
      <c r="AB169" s="627"/>
      <c r="AC169" s="627"/>
      <c r="AD169" s="627"/>
      <c r="AE169" s="627"/>
      <c r="AF169" s="627"/>
      <c r="AG169" s="627"/>
      <c r="AH169" s="628" t="str">
        <f>IF(AO92=1,(IF(X169&gt;=0,IF(X169&lt;&gt;"",X169,X170),X170)+IF(Y169&gt;=0,IF(Y169&lt;&gt;"",Y169,Y170),Y170)+IF(Z169&gt;=0,IF(Z169&lt;&gt;"",Z169,Z170),Z170)+IF(AA169&gt;=0,IF(AA169&lt;&gt;"",AA169,AA170),AA170)+IF(AB169&gt;=0,IF(AB169&lt;&gt;"",AB169,AB170),AB170)+IF(AC169&gt;=0,IF(AC169&lt;&gt;"",AC169,AC170),AC170)+IF(AD169&gt;=0,IF(AD169&lt;&gt;"",AD169,AD170),AD170)+IF(AE169&gt;=0,IF(AE169&lt;&gt;"",AE169,AE170),AE170)+IF(AF169&gt;=0,IF(AF169&lt;&gt;"",AF169,AF170),AF170)+IF(AG169&gt;=0,IF(AG169&lt;&gt;"",AG169,AG170),AG170)),"")</f>
        <v/>
      </c>
      <c r="AI169" s="629" t="str">
        <f t="shared" ref="AI169" si="383">IF(F169,(IF(X169&gt;=0,IF(X169&lt;&gt;"",X169,X170),X170)*$X$224+IF(Y169&gt;=0,IF(Y169&lt;&gt;"",Y169,Y170),Y170)*$Y$224+IF(Z169&gt;=0,IF(Z169&lt;&gt;"",Z169,Z170),Z170)*$Z$224+IF(AA169&gt;=0,IF(AA169&lt;&gt;"",AA169,AA170),AA170)*$AA$224+IF(AB169&gt;=0,IF(AB169&lt;&gt;"",AB169,AB170),AB170)*$AB$224+IF(AC169&gt;=0,IF(AC169&lt;&gt;"",AC169,AC170),AC170)*$AC$224+IF(AD169&gt;=0,IF(AD169&lt;&gt;"",AD169,AD170),AD170)*$AD$224+IF(AE169&gt;=0,IF(AE169&lt;&gt;"",AE169,AE170),AE170)*$AE$224+IF(AF169&gt;=0,IF(AF169&lt;&gt;"",AF169,AF170),AF170)*$AF$224+IF(AG169&gt;=0,IF(AG169&lt;&gt;"",AG169,AG170),AG170)*$AG$224)," ")</f>
        <v xml:space="preserve"> </v>
      </c>
      <c r="AR169" s="850"/>
    </row>
    <row r="170" spans="1:46" ht="12" customHeight="1">
      <c r="A170" s="1609"/>
      <c r="B170" s="1615"/>
      <c r="C170" s="1633"/>
      <c r="D170" s="1628"/>
      <c r="E170" s="1629"/>
      <c r="F170" s="1669"/>
      <c r="G170" s="1670"/>
      <c r="H170" s="1671"/>
      <c r="I170" s="1613"/>
      <c r="J170" s="1616"/>
      <c r="K170" s="1614"/>
      <c r="L170" s="607"/>
      <c r="M170" s="607"/>
      <c r="N170" s="607"/>
      <c r="O170" s="607"/>
      <c r="P170" s="607"/>
      <c r="Q170" s="607"/>
      <c r="R170" s="607"/>
      <c r="S170" s="607"/>
      <c r="T170" s="607"/>
      <c r="U170" s="607"/>
      <c r="V170" s="611" t="str">
        <f>IF(SUM(L170:U170)=0,"0",SUM(L170:U170))</f>
        <v>0</v>
      </c>
      <c r="W170" s="612">
        <f t="shared" ref="W170" si="384">IF((L170*$L$224+M170*$M$224+N170*$N$224+O170*$O$224+P170*$P$224+Q170*$Q$224+R170*$R$224+S170*$S$224+T170*$T$224+U170*$U$224)&lt;&gt;0,(L170*$L$224+M170*$M$224+N170*$N$224+O170*$O$224+P170*$P$224+Q170*$Q$224+R170*$R$224+S170*$S$224+T170*$T$224+U170*$U$224),0)</f>
        <v>0</v>
      </c>
      <c r="X170" s="610"/>
      <c r="Y170" s="607"/>
      <c r="Z170" s="607"/>
      <c r="AA170" s="607"/>
      <c r="AB170" s="607"/>
      <c r="AC170" s="607"/>
      <c r="AD170" s="607"/>
      <c r="AE170" s="607"/>
      <c r="AF170" s="607"/>
      <c r="AG170" s="607"/>
      <c r="AH170" s="611" t="str">
        <f t="shared" ref="AH170" si="385">IF(SUM(X170:AG170)=0,"0",SUM(X170:AG170))</f>
        <v>0</v>
      </c>
      <c r="AI170" s="612">
        <f t="shared" ref="AI170" si="386">IF((X170*$X$224+Y170*$Y$224+Z170*$Z$224+AA170*$AA$224+AB170*$AB$224+AC170*$AC$224+AD170*$AD$224+AE170*$AE$224+AF170*$AF$224+AG170*$AG$224)&lt;&gt;0,X170*$X$224+Y170*$Y$224+Z170*$Z$224+AA170*$AA$224+AB170*$AB$224+AC170*$AC$224+AD170*$AD$224+AE170*$AE$224+AF170*$AF$224+AG170*$AG$224,0)</f>
        <v>0</v>
      </c>
      <c r="AJ170" s="903">
        <f>SUMIF($L$12:$U$12,TRUE,L170:U170)</f>
        <v>0</v>
      </c>
      <c r="AK170" s="903">
        <f>SUMIF($X$12:$AG$12,TRUE,X170:AG170)</f>
        <v>0</v>
      </c>
      <c r="AL170" s="845">
        <f>IF(F169,W169,W170)</f>
        <v>0</v>
      </c>
      <c r="AM170" s="845">
        <f>IF(F169,AI169,AI170)</f>
        <v>0</v>
      </c>
      <c r="AR170" s="849">
        <f>V170-IF(AO92=0,W170,W169)</f>
        <v>0</v>
      </c>
      <c r="AS170" s="849">
        <f>AH170-IF(AO92=0,AI170,AI169)</f>
        <v>0</v>
      </c>
      <c r="AT170" s="845">
        <f>IF(ISERROR(AR170+AS170),0,AR170+AS170)</f>
        <v>0</v>
      </c>
    </row>
    <row r="171" spans="1:46" ht="12" customHeight="1">
      <c r="A171" s="1610" t="str">
        <f>IF(TRIM(入力1!A174)&lt;&gt;"",入力1!A174,"")</f>
        <v/>
      </c>
      <c r="B171" s="1617">
        <f>IF(TRIM(入力1!B174)&lt;&gt;"",入力1!B174,"")</f>
        <v>7</v>
      </c>
      <c r="C171" s="1634">
        <f>入力1!C174</f>
        <v>9</v>
      </c>
      <c r="D171" s="1626" t="str">
        <f>IF(TRIM(入力1!D174)&lt;&gt;"",入力1!D174,"")</f>
        <v/>
      </c>
      <c r="E171" s="1627"/>
      <c r="F171" s="1672" t="b">
        <v>0</v>
      </c>
      <c r="G171" s="1673"/>
      <c r="H171" s="1674"/>
      <c r="I171" s="1609" t="str">
        <f>IF(TRIM(入力1!A174)&lt;&gt;"",入力1!A174,"")</f>
        <v/>
      </c>
      <c r="J171" s="1615">
        <f>IF(TRIM(入力1!B174)&lt;&gt;"",入力1!B174,"")</f>
        <v>7</v>
      </c>
      <c r="K171" s="1611">
        <f>C171</f>
        <v>9</v>
      </c>
      <c r="L171" s="627"/>
      <c r="M171" s="627"/>
      <c r="N171" s="627"/>
      <c r="O171" s="627"/>
      <c r="P171" s="627"/>
      <c r="Q171" s="627"/>
      <c r="R171" s="627"/>
      <c r="S171" s="627"/>
      <c r="T171" s="627"/>
      <c r="U171" s="627"/>
      <c r="V171" s="628" t="str">
        <f>IF(AO93=1,(IF(L171&gt;=0,IF(L171&lt;&gt;"",L171,L172),L172)+IF(M171&gt;=0,IF(M171&lt;&gt;"",M171,M172),M172)+IF(N171&gt;=0,IF(N171&lt;&gt;"",N171,N172),N172)+IF(O171&gt;=0,IF(O171&lt;&gt;"",O171,O172),O172)+IF(P171&gt;=0,IF(P171&lt;&gt;"",P171,P172),P172)+IF(Q171&gt;=0,IF(Q171&lt;&gt;"",Q171,Q172),Q172)+IF(R171&gt;=0,IF(R171&lt;&gt;"",R171,R172),R172)+IF(S171&gt;=0,IF(S171&lt;&gt;"",S171,S172),S172)+IF(T171&gt;=0,IF(T171&lt;&gt;"",T171,T172),T172)+IF(U171&gt;=0,IF(U171&lt;&gt;"",U171,U172),U172)),"")</f>
        <v/>
      </c>
      <c r="W171" s="629" t="str">
        <f t="shared" ref="W171" si="387">IF(F171,(IF(L171&gt;=0,IF(L171&lt;&gt;"",L171,L172),L172)*$L$224+IF(M171&gt;=0,IF(M171&lt;&gt;"",M171,M172),M172)*$M$224+IF(N171&gt;=0,IF(N171&lt;&gt;"",N171,N172),N172)*$N$224+IF(O171&gt;=0,IF(O171&lt;&gt;"",O171,O172),O172)*$O$224+IF(P171&gt;=0,IF(P171&lt;&gt;"",P171,P172),P172)*$P$224+IF(Q171&gt;=0,IF(Q171&lt;&gt;"",Q171,Q172),Q172)*$Q$224+IF(R171&gt;=0,IF(R171&lt;&gt;"",R171,R172),R172)*$R$224+IF(S171&gt;=0,IF(S171&lt;&gt;"",S171,S172),S172)*$S$224+IF(T171&gt;=0,IF(T171&lt;&gt;"",T171,T172),T172)*$T$224+IF(U171&gt;=0,IF(U171&lt;&gt;"",U171,U172),U172)*$U$224)," ")</f>
        <v xml:space="preserve"> </v>
      </c>
      <c r="X171" s="630"/>
      <c r="Y171" s="627"/>
      <c r="Z171" s="627"/>
      <c r="AA171" s="627"/>
      <c r="AB171" s="627"/>
      <c r="AC171" s="627"/>
      <c r="AD171" s="627"/>
      <c r="AE171" s="627"/>
      <c r="AF171" s="627"/>
      <c r="AG171" s="627"/>
      <c r="AH171" s="628" t="str">
        <f>IF(AO93=1,(IF(X171&gt;=0,IF(X171&lt;&gt;"",X171,X172),X172)+IF(Y171&gt;=0,IF(Y171&lt;&gt;"",Y171,Y172),Y172)+IF(Z171&gt;=0,IF(Z171&lt;&gt;"",Z171,Z172),Z172)+IF(AA171&gt;=0,IF(AA171&lt;&gt;"",AA171,AA172),AA172)+IF(AB171&gt;=0,IF(AB171&lt;&gt;"",AB171,AB172),AB172)+IF(AC171&gt;=0,IF(AC171&lt;&gt;"",AC171,AC172),AC172)+IF(AD171&gt;=0,IF(AD171&lt;&gt;"",AD171,AD172),AD172)+IF(AE171&gt;=0,IF(AE171&lt;&gt;"",AE171,AE172),AE172)+IF(AF171&gt;=0,IF(AF171&lt;&gt;"",AF171,AF172),AF172)+IF(AG171&gt;=0,IF(AG171&lt;&gt;"",AG171,AG172),AG172)),"")</f>
        <v/>
      </c>
      <c r="AI171" s="629" t="str">
        <f t="shared" ref="AI171" si="388">IF(F171,(IF(X171&gt;=0,IF(X171&lt;&gt;"",X171,X172),X172)*$X$224+IF(Y171&gt;=0,IF(Y171&lt;&gt;"",Y171,Y172),Y172)*$Y$224+IF(Z171&gt;=0,IF(Z171&lt;&gt;"",Z171,Z172),Z172)*$Z$224+IF(AA171&gt;=0,IF(AA171&lt;&gt;"",AA171,AA172),AA172)*$AA$224+IF(AB171&gt;=0,IF(AB171&lt;&gt;"",AB171,AB172),AB172)*$AB$224+IF(AC171&gt;=0,IF(AC171&lt;&gt;"",AC171,AC172),AC172)*$AC$224+IF(AD171&gt;=0,IF(AD171&lt;&gt;"",AD171,AD172),AD172)*$AD$224+IF(AE171&gt;=0,IF(AE171&lt;&gt;"",AE171,AE172),AE172)*$AE$224+IF(AF171&gt;=0,IF(AF171&lt;&gt;"",AF171,AF172),AF172)*$AF$224+IF(AG171&gt;=0,IF(AG171&lt;&gt;"",AG171,AG172),AG172)*$AG$224)," ")</f>
        <v xml:space="preserve"> </v>
      </c>
      <c r="AR171" s="850"/>
    </row>
    <row r="172" spans="1:46" ht="12" customHeight="1">
      <c r="A172" s="1609"/>
      <c r="B172" s="1615"/>
      <c r="C172" s="1633"/>
      <c r="D172" s="1628"/>
      <c r="E172" s="1629"/>
      <c r="F172" s="1669" t="b">
        <v>1</v>
      </c>
      <c r="G172" s="1670"/>
      <c r="H172" s="1671"/>
      <c r="I172" s="1613"/>
      <c r="J172" s="1616"/>
      <c r="K172" s="1614"/>
      <c r="L172" s="607"/>
      <c r="M172" s="607"/>
      <c r="N172" s="607"/>
      <c r="O172" s="607"/>
      <c r="P172" s="607"/>
      <c r="Q172" s="607"/>
      <c r="R172" s="607"/>
      <c r="S172" s="607"/>
      <c r="T172" s="607"/>
      <c r="U172" s="607"/>
      <c r="V172" s="611" t="str">
        <f>IF(SUM(L172:U172)=0,"0",SUM(L172:U172))</f>
        <v>0</v>
      </c>
      <c r="W172" s="612">
        <f t="shared" ref="W172" si="389">IF((L172*$L$224+M172*$M$224+N172*$N$224+O172*$O$224+P172*$P$224+Q172*$Q$224+R172*$R$224+S172*$S$224+T172*$T$224+U172*$U$224)&lt;&gt;0,(L172*$L$224+M172*$M$224+N172*$N$224+O172*$O$224+P172*$P$224+Q172*$Q$224+R172*$R$224+S172*$S$224+T172*$T$224+U172*$U$224),0)</f>
        <v>0</v>
      </c>
      <c r="X172" s="610"/>
      <c r="Y172" s="607"/>
      <c r="Z172" s="607"/>
      <c r="AA172" s="607"/>
      <c r="AB172" s="607"/>
      <c r="AC172" s="607"/>
      <c r="AD172" s="607"/>
      <c r="AE172" s="607"/>
      <c r="AF172" s="607"/>
      <c r="AG172" s="607"/>
      <c r="AH172" s="611" t="str">
        <f t="shared" ref="AH172" si="390">IF(SUM(X172:AG172)=0,"0",SUM(X172:AG172))</f>
        <v>0</v>
      </c>
      <c r="AI172" s="612">
        <f t="shared" ref="AI172" si="391">IF((X172*$X$224+Y172*$Y$224+Z172*$Z$224+AA172*$AA$224+AB172*$AB$224+AC172*$AC$224+AD172*$AD$224+AE172*$AE$224+AF172*$AF$224+AG172*$AG$224)&lt;&gt;0,X172*$X$224+Y172*$Y$224+Z172*$Z$224+AA172*$AA$224+AB172*$AB$224+AC172*$AC$224+AD172*$AD$224+AE172*$AE$224+AF172*$AF$224+AG172*$AG$224,0)</f>
        <v>0</v>
      </c>
      <c r="AJ172" s="903">
        <f>SUMIF($L$12:$U$12,TRUE,L172:U172)</f>
        <v>0</v>
      </c>
      <c r="AK172" s="903">
        <f>SUMIF($X$12:$AG$12,TRUE,X172:AG172)</f>
        <v>0</v>
      </c>
      <c r="AL172" s="845">
        <f>IF(F171,W171,W172)</f>
        <v>0</v>
      </c>
      <c r="AM172" s="845">
        <f>IF(F171,AI171,AI172)</f>
        <v>0</v>
      </c>
      <c r="AR172" s="849">
        <f>V172-IF(AO93=0,W172,W171)</f>
        <v>0</v>
      </c>
      <c r="AS172" s="849">
        <f>AH172-IF(AO93=0,AI172,AI171)</f>
        <v>0</v>
      </c>
      <c r="AT172" s="845">
        <f>IF(ISERROR(AR172+AS172),0,AR172+AS172)</f>
        <v>0</v>
      </c>
    </row>
    <row r="173" spans="1:46" ht="12" customHeight="1">
      <c r="A173" s="1610" t="str">
        <f>IF(TRIM(入力1!A176)&lt;&gt;"",入力1!A176,"")</f>
        <v/>
      </c>
      <c r="B173" s="1617">
        <f>IF(TRIM(入力1!B176)&lt;&gt;"",入力1!B176,"")</f>
        <v>8</v>
      </c>
      <c r="C173" s="1634">
        <f>入力1!C176</f>
        <v>0</v>
      </c>
      <c r="D173" s="1626" t="str">
        <f>IF(TRIM(入力1!D176)&lt;&gt;"",入力1!D176,"")</f>
        <v/>
      </c>
      <c r="E173" s="1627"/>
      <c r="F173" s="1672" t="b">
        <v>0</v>
      </c>
      <c r="G173" s="1673"/>
      <c r="H173" s="1674"/>
      <c r="I173" s="1613" t="str">
        <f>IF(TRIM(入力1!A176)&lt;&gt;"",入力1!A176,"")</f>
        <v/>
      </c>
      <c r="J173" s="1616">
        <f>IF(TRIM(入力1!B176)&lt;&gt;"",入力1!B176,"")</f>
        <v>8</v>
      </c>
      <c r="K173" s="1611">
        <f>C173</f>
        <v>0</v>
      </c>
      <c r="L173" s="627"/>
      <c r="M173" s="627"/>
      <c r="N173" s="627"/>
      <c r="O173" s="627"/>
      <c r="P173" s="627"/>
      <c r="Q173" s="627"/>
      <c r="R173" s="627"/>
      <c r="S173" s="627"/>
      <c r="T173" s="627"/>
      <c r="U173" s="627"/>
      <c r="V173" s="628" t="str">
        <f>IF(AO94=1,(IF(L173&gt;=0,IF(L173&lt;&gt;"",L173,L174),L174)+IF(M173&gt;=0,IF(M173&lt;&gt;"",M173,M174),M174)+IF(N173&gt;=0,IF(N173&lt;&gt;"",N173,N174),N174)+IF(O173&gt;=0,IF(O173&lt;&gt;"",O173,O174),O174)+IF(P173&gt;=0,IF(P173&lt;&gt;"",P173,P174),P174)+IF(Q173&gt;=0,IF(Q173&lt;&gt;"",Q173,Q174),Q174)+IF(R173&gt;=0,IF(R173&lt;&gt;"",R173,R174),R174)+IF(S173&gt;=0,IF(S173&lt;&gt;"",S173,S174),S174)+IF(T173&gt;=0,IF(T173&lt;&gt;"",T173,T174),T174)+IF(U173&gt;=0,IF(U173&lt;&gt;"",U173,U174),U174)),"")</f>
        <v/>
      </c>
      <c r="W173" s="629" t="str">
        <f t="shared" ref="W173" si="392">IF(F173,(IF(L173&gt;=0,IF(L173&lt;&gt;"",L173,L174),L174)*$L$224+IF(M173&gt;=0,IF(M173&lt;&gt;"",M173,M174),M174)*$M$224+IF(N173&gt;=0,IF(N173&lt;&gt;"",N173,N174),N174)*$N$224+IF(O173&gt;=0,IF(O173&lt;&gt;"",O173,O174),O174)*$O$224+IF(P173&gt;=0,IF(P173&lt;&gt;"",P173,P174),P174)*$P$224+IF(Q173&gt;=0,IF(Q173&lt;&gt;"",Q173,Q174),Q174)*$Q$224+IF(R173&gt;=0,IF(R173&lt;&gt;"",R173,R174),R174)*$R$224+IF(S173&gt;=0,IF(S173&lt;&gt;"",S173,S174),S174)*$S$224+IF(T173&gt;=0,IF(T173&lt;&gt;"",T173,T174),T174)*$T$224+IF(U173&gt;=0,IF(U173&lt;&gt;"",U173,U174),U174)*$U$224)," ")</f>
        <v xml:space="preserve"> </v>
      </c>
      <c r="X173" s="630"/>
      <c r="Y173" s="627"/>
      <c r="Z173" s="627"/>
      <c r="AA173" s="627"/>
      <c r="AB173" s="627"/>
      <c r="AC173" s="627"/>
      <c r="AD173" s="627"/>
      <c r="AE173" s="627"/>
      <c r="AF173" s="627"/>
      <c r="AG173" s="627"/>
      <c r="AH173" s="628" t="str">
        <f>IF(AO94=1,(IF(X173&gt;=0,IF(X173&lt;&gt;"",X173,X174),X174)+IF(Y173&gt;=0,IF(Y173&lt;&gt;"",Y173,Y174),Y174)+IF(Z173&gt;=0,IF(Z173&lt;&gt;"",Z173,Z174),Z174)+IF(AA173&gt;=0,IF(AA173&lt;&gt;"",AA173,AA174),AA174)+IF(AB173&gt;=0,IF(AB173&lt;&gt;"",AB173,AB174),AB174)+IF(AC173&gt;=0,IF(AC173&lt;&gt;"",AC173,AC174),AC174)+IF(AD173&gt;=0,IF(AD173&lt;&gt;"",AD173,AD174),AD174)+IF(AE173&gt;=0,IF(AE173&lt;&gt;"",AE173,AE174),AE174)+IF(AF173&gt;=0,IF(AF173&lt;&gt;"",AF173,AF174),AF174)+IF(AG173&gt;=0,IF(AG173&lt;&gt;"",AG173,AG174),AG174)),"")</f>
        <v/>
      </c>
      <c r="AI173" s="629" t="str">
        <f t="shared" ref="AI173" si="393">IF(F173,(IF(X173&gt;=0,IF(X173&lt;&gt;"",X173,X174),X174)*$X$224+IF(Y173&gt;=0,IF(Y173&lt;&gt;"",Y173,Y174),Y174)*$Y$224+IF(Z173&gt;=0,IF(Z173&lt;&gt;"",Z173,Z174),Z174)*$Z$224+IF(AA173&gt;=0,IF(AA173&lt;&gt;"",AA173,AA174),AA174)*$AA$224+IF(AB173&gt;=0,IF(AB173&lt;&gt;"",AB173,AB174),AB174)*$AB$224+IF(AC173&gt;=0,IF(AC173&lt;&gt;"",AC173,AC174),AC174)*$AC$224+IF(AD173&gt;=0,IF(AD173&lt;&gt;"",AD173,AD174),AD174)*$AD$224+IF(AE173&gt;=0,IF(AE173&lt;&gt;"",AE173,AE174),AE174)*$AE$224+IF(AF173&gt;=0,IF(AF173&lt;&gt;"",AF173,AF174),AF174)*$AF$224+IF(AG173&gt;=0,IF(AG173&lt;&gt;"",AG173,AG174),AG174)*$AG$224)," ")</f>
        <v xml:space="preserve"> </v>
      </c>
      <c r="AR173" s="850"/>
    </row>
    <row r="174" spans="1:46" ht="12" customHeight="1">
      <c r="A174" s="1609"/>
      <c r="B174" s="1615"/>
      <c r="C174" s="1633"/>
      <c r="D174" s="1628"/>
      <c r="E174" s="1629"/>
      <c r="F174" s="1669"/>
      <c r="G174" s="1670"/>
      <c r="H174" s="1671"/>
      <c r="I174" s="1613"/>
      <c r="J174" s="1616"/>
      <c r="K174" s="1614"/>
      <c r="L174" s="607"/>
      <c r="M174" s="607"/>
      <c r="N174" s="607"/>
      <c r="O174" s="607"/>
      <c r="P174" s="607"/>
      <c r="Q174" s="607"/>
      <c r="R174" s="607"/>
      <c r="S174" s="607"/>
      <c r="T174" s="607"/>
      <c r="U174" s="607"/>
      <c r="V174" s="611" t="str">
        <f>IF(SUM(L174:U174)=0,"0",SUM(L174:U174))</f>
        <v>0</v>
      </c>
      <c r="W174" s="612">
        <f t="shared" ref="W174" si="394">IF((L174*$L$224+M174*$M$224+N174*$N$224+O174*$O$224+P174*$P$224+Q174*$Q$224+R174*$R$224+S174*$S$224+T174*$T$224+U174*$U$224)&lt;&gt;0,(L174*$L$224+M174*$M$224+N174*$N$224+O174*$O$224+P174*$P$224+Q174*$Q$224+R174*$R$224+S174*$S$224+T174*$T$224+U174*$U$224),0)</f>
        <v>0</v>
      </c>
      <c r="X174" s="610"/>
      <c r="Y174" s="607"/>
      <c r="Z174" s="607"/>
      <c r="AA174" s="607"/>
      <c r="AB174" s="607"/>
      <c r="AC174" s="607"/>
      <c r="AD174" s="607"/>
      <c r="AE174" s="607"/>
      <c r="AF174" s="607"/>
      <c r="AG174" s="607"/>
      <c r="AH174" s="611" t="str">
        <f t="shared" ref="AH174" si="395">IF(SUM(X174:AG174)=0,"0",SUM(X174:AG174))</f>
        <v>0</v>
      </c>
      <c r="AI174" s="612">
        <f t="shared" ref="AI174" si="396">IF((X174*$X$224+Y174*$Y$224+Z174*$Z$224+AA174*$AA$224+AB174*$AB$224+AC174*$AC$224+AD174*$AD$224+AE174*$AE$224+AF174*$AF$224+AG174*$AG$224)&lt;&gt;0,X174*$X$224+Y174*$Y$224+Z174*$Z$224+AA174*$AA$224+AB174*$AB$224+AC174*$AC$224+AD174*$AD$224+AE174*$AE$224+AF174*$AF$224+AG174*$AG$224,0)</f>
        <v>0</v>
      </c>
      <c r="AJ174" s="903">
        <f>SUMIF($L$12:$U$12,TRUE,L174:U174)</f>
        <v>0</v>
      </c>
      <c r="AK174" s="903">
        <f>SUMIF($X$12:$AG$12,TRUE,X174:AG174)</f>
        <v>0</v>
      </c>
      <c r="AL174" s="845">
        <f>IF(F173,W173,W174)</f>
        <v>0</v>
      </c>
      <c r="AM174" s="845">
        <f>IF(F173,AI173,AI174)</f>
        <v>0</v>
      </c>
      <c r="AR174" s="849">
        <f>V174-IF(AO94=0,W174,W173)</f>
        <v>0</v>
      </c>
      <c r="AS174" s="849">
        <f>AH174-IF(AO94=0,AI174,AI173)</f>
        <v>0</v>
      </c>
      <c r="AT174" s="845">
        <f>IF(ISERROR(AR174+AS174),0,AR174+AS174)</f>
        <v>0</v>
      </c>
    </row>
    <row r="175" spans="1:46" ht="12" customHeight="1">
      <c r="A175" s="1635" t="str">
        <f>IF(TRIM(入力1!A178)&lt;&gt;"",入力1!A178,"")</f>
        <v/>
      </c>
      <c r="B175" s="1654">
        <f>IF(TRIM(入力1!B178)&lt;&gt;"",入力1!B178,"")</f>
        <v>8</v>
      </c>
      <c r="C175" s="1632">
        <f>入力1!C178</f>
        <v>1</v>
      </c>
      <c r="D175" s="1630" t="str">
        <f>IF(TRIM(入力1!D178)&lt;&gt;"",入力1!D178,"")</f>
        <v/>
      </c>
      <c r="E175" s="1631"/>
      <c r="F175" s="1669" t="b">
        <v>0</v>
      </c>
      <c r="G175" s="1675"/>
      <c r="H175" s="1676"/>
      <c r="I175" s="1609" t="str">
        <f>IF(TRIM(入力1!A178)&lt;&gt;"",入力1!A178,"")</f>
        <v/>
      </c>
      <c r="J175" s="1615">
        <f>IF(TRIM(入力1!B178)&lt;&gt;"",入力1!B178,"")</f>
        <v>8</v>
      </c>
      <c r="K175" s="1612">
        <f>C175</f>
        <v>1</v>
      </c>
      <c r="L175" s="632"/>
      <c r="M175" s="632"/>
      <c r="N175" s="632"/>
      <c r="O175" s="632"/>
      <c r="P175" s="632"/>
      <c r="Q175" s="632"/>
      <c r="R175" s="632"/>
      <c r="S175" s="632"/>
      <c r="T175" s="632"/>
      <c r="U175" s="632"/>
      <c r="V175" s="628" t="str">
        <f>IF(AO95=1,(IF(L175&gt;=0,IF(L175&lt;&gt;"",L175,L176),L176)+IF(M175&gt;=0,IF(M175&lt;&gt;"",M175,M176),M176)+IF(N175&gt;=0,IF(N175&lt;&gt;"",N175,N176),N176)+IF(O175&gt;=0,IF(O175&lt;&gt;"",O175,O176),O176)+IF(P175&gt;=0,IF(P175&lt;&gt;"",P175,P176),P176)+IF(Q175&gt;=0,IF(Q175&lt;&gt;"",Q175,Q176),Q176)+IF(R175&gt;=0,IF(R175&lt;&gt;"",R175,R176),R176)+IF(S175&gt;=0,IF(S175&lt;&gt;"",S175,S176),S176)+IF(T175&gt;=0,IF(T175&lt;&gt;"",T175,T176),T176)+IF(U175&gt;=0,IF(U175&lt;&gt;"",U175,U176),U176)),"")</f>
        <v/>
      </c>
      <c r="W175" s="629" t="str">
        <f t="shared" ref="W175" si="397">IF(F175,(IF(L175&gt;=0,IF(L175&lt;&gt;"",L175,L176),L176)*$L$224+IF(M175&gt;=0,IF(M175&lt;&gt;"",M175,M176),M176)*$M$224+IF(N175&gt;=0,IF(N175&lt;&gt;"",N175,N176),N176)*$N$224+IF(O175&gt;=0,IF(O175&lt;&gt;"",O175,O176),O176)*$O$224+IF(P175&gt;=0,IF(P175&lt;&gt;"",P175,P176),P176)*$P$224+IF(Q175&gt;=0,IF(Q175&lt;&gt;"",Q175,Q176),Q176)*$Q$224+IF(R175&gt;=0,IF(R175&lt;&gt;"",R175,R176),R176)*$R$224+IF(S175&gt;=0,IF(S175&lt;&gt;"",S175,S176),S176)*$S$224+IF(T175&gt;=0,IF(T175&lt;&gt;"",T175,T176),T176)*$T$224+IF(U175&gt;=0,IF(U175&lt;&gt;"",U175,U176),U176)*$U$224)," ")</f>
        <v xml:space="preserve"> </v>
      </c>
      <c r="X175" s="633"/>
      <c r="Y175" s="632"/>
      <c r="Z175" s="632"/>
      <c r="AA175" s="632"/>
      <c r="AB175" s="632"/>
      <c r="AC175" s="632"/>
      <c r="AD175" s="632"/>
      <c r="AE175" s="632"/>
      <c r="AF175" s="632"/>
      <c r="AG175" s="632"/>
      <c r="AH175" s="628" t="str">
        <f>IF(AO95=1,(IF(X175&gt;=0,IF(X175&lt;&gt;"",X175,X176),X176)+IF(Y175&gt;=0,IF(Y175&lt;&gt;"",Y175,Y176),Y176)+IF(Z175&gt;=0,IF(Z175&lt;&gt;"",Z175,Z176),Z176)+IF(AA175&gt;=0,IF(AA175&lt;&gt;"",AA175,AA176),AA176)+IF(AB175&gt;=0,IF(AB175&lt;&gt;"",AB175,AB176),AB176)+IF(AC175&gt;=0,IF(AC175&lt;&gt;"",AC175,AC176),AC176)+IF(AD175&gt;=0,IF(AD175&lt;&gt;"",AD175,AD176),AD176)+IF(AE175&gt;=0,IF(AE175&lt;&gt;"",AE175,AE176),AE176)+IF(AF175&gt;=0,IF(AF175&lt;&gt;"",AF175,AF176),AF176)+IF(AG175&gt;=0,IF(AG175&lt;&gt;"",AG175,AG176),AG176)),"")</f>
        <v/>
      </c>
      <c r="AI175" s="629" t="str">
        <f t="shared" ref="AI175" si="398">IF(F175,(IF(X175&gt;=0,IF(X175&lt;&gt;"",X175,X176),X176)*$X$224+IF(Y175&gt;=0,IF(Y175&lt;&gt;"",Y175,Y176),Y176)*$Y$224+IF(Z175&gt;=0,IF(Z175&lt;&gt;"",Z175,Z176),Z176)*$Z$224+IF(AA175&gt;=0,IF(AA175&lt;&gt;"",AA175,AA176),AA176)*$AA$224+IF(AB175&gt;=0,IF(AB175&lt;&gt;"",AB175,AB176),AB176)*$AB$224+IF(AC175&gt;=0,IF(AC175&lt;&gt;"",AC175,AC176),AC176)*$AC$224+IF(AD175&gt;=0,IF(AD175&lt;&gt;"",AD175,AD176),AD176)*$AD$224+IF(AE175&gt;=0,IF(AE175&lt;&gt;"",AE175,AE176),AE176)*$AE$224+IF(AF175&gt;=0,IF(AF175&lt;&gt;"",AF175,AF176),AF176)*$AF$224+IF(AG175&gt;=0,IF(AG175&lt;&gt;"",AG175,AG176),AG176)*$AG$224)," ")</f>
        <v xml:space="preserve"> </v>
      </c>
      <c r="AR175" s="850"/>
    </row>
    <row r="176" spans="1:46" ht="12" customHeight="1">
      <c r="A176" s="1609"/>
      <c r="B176" s="1615"/>
      <c r="C176" s="1633"/>
      <c r="D176" s="1628"/>
      <c r="E176" s="1629"/>
      <c r="F176" s="1641"/>
      <c r="G176" s="1639"/>
      <c r="H176" s="1640"/>
      <c r="I176" s="1613"/>
      <c r="J176" s="1616"/>
      <c r="K176" s="1614"/>
      <c r="L176" s="607"/>
      <c r="M176" s="607"/>
      <c r="N176" s="607"/>
      <c r="O176" s="607"/>
      <c r="P176" s="607"/>
      <c r="Q176" s="607"/>
      <c r="R176" s="607"/>
      <c r="S176" s="607"/>
      <c r="T176" s="607"/>
      <c r="U176" s="607"/>
      <c r="V176" s="611" t="str">
        <f>IF(SUM(L176:U176)=0,"0",SUM(L176:U176))</f>
        <v>0</v>
      </c>
      <c r="W176" s="612">
        <f t="shared" ref="W176" si="399">IF((L176*$L$224+M176*$M$224+N176*$N$224+O176*$O$224+P176*$P$224+Q176*$Q$224+R176*$R$224+S176*$S$224+T176*$T$224+U176*$U$224)&lt;&gt;0,(L176*$L$224+M176*$M$224+N176*$N$224+O176*$O$224+P176*$P$224+Q176*$Q$224+R176*$R$224+S176*$S$224+T176*$T$224+U176*$U$224),0)</f>
        <v>0</v>
      </c>
      <c r="X176" s="610"/>
      <c r="Y176" s="607"/>
      <c r="Z176" s="607"/>
      <c r="AA176" s="607"/>
      <c r="AB176" s="607"/>
      <c r="AC176" s="607"/>
      <c r="AD176" s="607"/>
      <c r="AE176" s="607"/>
      <c r="AF176" s="607"/>
      <c r="AG176" s="607"/>
      <c r="AH176" s="611" t="str">
        <f t="shared" ref="AH176" si="400">IF(SUM(X176:AG176)=0,"0",SUM(X176:AG176))</f>
        <v>0</v>
      </c>
      <c r="AI176" s="612">
        <f t="shared" ref="AI176" si="401">IF((X176*$X$224+Y176*$Y$224+Z176*$Z$224+AA176*$AA$224+AB176*$AB$224+AC176*$AC$224+AD176*$AD$224+AE176*$AE$224+AF176*$AF$224+AG176*$AG$224)&lt;&gt;0,X176*$X$224+Y176*$Y$224+Z176*$Z$224+AA176*$AA$224+AB176*$AB$224+AC176*$AC$224+AD176*$AD$224+AE176*$AE$224+AF176*$AF$224+AG176*$AG$224,0)</f>
        <v>0</v>
      </c>
      <c r="AJ176" s="903">
        <f>SUMIF($L$12:$U$12,TRUE,L176:U176)</f>
        <v>0</v>
      </c>
      <c r="AK176" s="903">
        <f>SUMIF($X$12:$AG$12,TRUE,X176:AG176)</f>
        <v>0</v>
      </c>
      <c r="AL176" s="845">
        <f>IF(F175,W175,W176)</f>
        <v>0</v>
      </c>
      <c r="AM176" s="845">
        <f>IF(F175,AI175,AI176)</f>
        <v>0</v>
      </c>
      <c r="AR176" s="849">
        <f>V176-IF(AO155=0,W176,W175)</f>
        <v>0</v>
      </c>
      <c r="AS176" s="849">
        <f>AH176-IF(AO155=0,AI176,AI175)</f>
        <v>0</v>
      </c>
      <c r="AT176" s="845">
        <f>IF(ISERROR(AR176+AS176),0,AR176+AS176)</f>
        <v>0</v>
      </c>
    </row>
    <row r="177" spans="1:46" ht="12" customHeight="1">
      <c r="A177" s="1610" t="str">
        <f>IF(TRIM(入力1!A180)&lt;&gt;"",入力1!A180,"")</f>
        <v/>
      </c>
      <c r="B177" s="1617">
        <f>IF(TRIM(入力1!B180)&lt;&gt;"",入力1!B180,"")</f>
        <v>8</v>
      </c>
      <c r="C177" s="1634">
        <f>入力1!C180</f>
        <v>2</v>
      </c>
      <c r="D177" s="1626" t="str">
        <f>IF(TRIM(入力1!D180)&lt;&gt;"",入力1!D180,"")</f>
        <v/>
      </c>
      <c r="E177" s="1627"/>
      <c r="F177" s="1638" t="b">
        <v>0</v>
      </c>
      <c r="G177" s="1639"/>
      <c r="H177" s="1640"/>
      <c r="I177" s="1609" t="str">
        <f>IF(TRIM(入力1!A180)&lt;&gt;"",入力1!A180,"")</f>
        <v/>
      </c>
      <c r="J177" s="1615">
        <f>IF(TRIM(入力1!B180)&lt;&gt;"",入力1!B180,"")</f>
        <v>8</v>
      </c>
      <c r="K177" s="1611">
        <f>C177</f>
        <v>2</v>
      </c>
      <c r="L177" s="627"/>
      <c r="M177" s="627"/>
      <c r="N177" s="627"/>
      <c r="O177" s="627"/>
      <c r="P177" s="627"/>
      <c r="Q177" s="627"/>
      <c r="R177" s="627"/>
      <c r="S177" s="627"/>
      <c r="T177" s="627"/>
      <c r="U177" s="627"/>
      <c r="V177" s="628" t="str">
        <f>IF(AO96=1,(IF(L177&gt;=0,IF(L177&lt;&gt;"",L177,L178),L178)+IF(M177&gt;=0,IF(M177&lt;&gt;"",M177,M178),M178)+IF(N177&gt;=0,IF(N177&lt;&gt;"",N177,N178),N178)+IF(O177&gt;=0,IF(O177&lt;&gt;"",O177,O178),O178)+IF(P177&gt;=0,IF(P177&lt;&gt;"",P177,P178),P178)+IF(Q177&gt;=0,IF(Q177&lt;&gt;"",Q177,Q178),Q178)+IF(R177&gt;=0,IF(R177&lt;&gt;"",R177,R178),R178)+IF(S177&gt;=0,IF(S177&lt;&gt;"",S177,S178),S178)+IF(T177&gt;=0,IF(T177&lt;&gt;"",T177,T178),T178)+IF(U177&gt;=0,IF(U177&lt;&gt;"",U177,U178),U178)),"")</f>
        <v/>
      </c>
      <c r="W177" s="629" t="str">
        <f t="shared" ref="W177" si="402">IF(F177,(IF(L177&gt;=0,IF(L177&lt;&gt;"",L177,L178),L178)*$L$224+IF(M177&gt;=0,IF(M177&lt;&gt;"",M177,M178),M178)*$M$224+IF(N177&gt;=0,IF(N177&lt;&gt;"",N177,N178),N178)*$N$224+IF(O177&gt;=0,IF(O177&lt;&gt;"",O177,O178),O178)*$O$224+IF(P177&gt;=0,IF(P177&lt;&gt;"",P177,P178),P178)*$P$224+IF(Q177&gt;=0,IF(Q177&lt;&gt;"",Q177,Q178),Q178)*$Q$224+IF(R177&gt;=0,IF(R177&lt;&gt;"",R177,R178),R178)*$R$224+IF(S177&gt;=0,IF(S177&lt;&gt;"",S177,S178),S178)*$S$224+IF(T177&gt;=0,IF(T177&lt;&gt;"",T177,T178),T178)*$T$224+IF(U177&gt;=0,IF(U177&lt;&gt;"",U177,U178),U178)*$U$224)," ")</f>
        <v xml:space="preserve"> </v>
      </c>
      <c r="X177" s="630"/>
      <c r="Y177" s="627"/>
      <c r="Z177" s="627"/>
      <c r="AA177" s="627"/>
      <c r="AB177" s="627"/>
      <c r="AC177" s="627"/>
      <c r="AD177" s="627"/>
      <c r="AE177" s="627"/>
      <c r="AF177" s="627"/>
      <c r="AG177" s="627"/>
      <c r="AH177" s="628" t="str">
        <f>IF(AO96=1,(IF(X177&gt;=0,IF(X177&lt;&gt;"",X177,X178),X178)+IF(Y177&gt;=0,IF(Y177&lt;&gt;"",Y177,Y178),Y178)+IF(Z177&gt;=0,IF(Z177&lt;&gt;"",Z177,Z178),Z178)+IF(AA177&gt;=0,IF(AA177&lt;&gt;"",AA177,AA178),AA178)+IF(AB177&gt;=0,IF(AB177&lt;&gt;"",AB177,AB178),AB178)+IF(AC177&gt;=0,IF(AC177&lt;&gt;"",AC177,AC178),AC178)+IF(AD177&gt;=0,IF(AD177&lt;&gt;"",AD177,AD178),AD178)+IF(AE177&gt;=0,IF(AE177&lt;&gt;"",AE177,AE178),AE178)+IF(AF177&gt;=0,IF(AF177&lt;&gt;"",AF177,AF178),AF178)+IF(AG177&gt;=0,IF(AG177&lt;&gt;"",AG177,AG178),AG178)),"")</f>
        <v/>
      </c>
      <c r="AI177" s="629" t="str">
        <f t="shared" ref="AI177" si="403">IF(F177,(IF(X177&gt;=0,IF(X177&lt;&gt;"",X177,X178),X178)*$X$224+IF(Y177&gt;=0,IF(Y177&lt;&gt;"",Y177,Y178),Y178)*$Y$224+IF(Z177&gt;=0,IF(Z177&lt;&gt;"",Z177,Z178),Z178)*$Z$224+IF(AA177&gt;=0,IF(AA177&lt;&gt;"",AA177,AA178),AA178)*$AA$224+IF(AB177&gt;=0,IF(AB177&lt;&gt;"",AB177,AB178),AB178)*$AB$224+IF(AC177&gt;=0,IF(AC177&lt;&gt;"",AC177,AC178),AC178)*$AC$224+IF(AD177&gt;=0,IF(AD177&lt;&gt;"",AD177,AD178),AD178)*$AD$224+IF(AE177&gt;=0,IF(AE177&lt;&gt;"",AE177,AE178),AE178)*$AE$224+IF(AF177&gt;=0,IF(AF177&lt;&gt;"",AF177,AF178),AF178)*$AF$224+IF(AG177&gt;=0,IF(AG177&lt;&gt;"",AG177,AG178),AG178)*$AG$224)," ")</f>
        <v xml:space="preserve"> </v>
      </c>
      <c r="AR177" s="850"/>
    </row>
    <row r="178" spans="1:46" ht="12" customHeight="1">
      <c r="A178" s="1609"/>
      <c r="B178" s="1615"/>
      <c r="C178" s="1633"/>
      <c r="D178" s="1628"/>
      <c r="E178" s="1629"/>
      <c r="F178" s="1641"/>
      <c r="G178" s="1639"/>
      <c r="H178" s="1640"/>
      <c r="I178" s="1613"/>
      <c r="J178" s="1616"/>
      <c r="K178" s="1614"/>
      <c r="L178" s="607"/>
      <c r="M178" s="607"/>
      <c r="N178" s="607"/>
      <c r="O178" s="607"/>
      <c r="P178" s="607"/>
      <c r="Q178" s="607"/>
      <c r="R178" s="607"/>
      <c r="S178" s="607"/>
      <c r="T178" s="607"/>
      <c r="U178" s="607"/>
      <c r="V178" s="611" t="str">
        <f>IF(SUM(L178:U178)=0,"0",SUM(L178:U178))</f>
        <v>0</v>
      </c>
      <c r="W178" s="612">
        <f t="shared" ref="W178" si="404">IF((L178*$L$224+M178*$M$224+N178*$N$224+O178*$O$224+P178*$P$224+Q178*$Q$224+R178*$R$224+S178*$S$224+T178*$T$224+U178*$U$224)&lt;&gt;0,(L178*$L$224+M178*$M$224+N178*$N$224+O178*$O$224+P178*$P$224+Q178*$Q$224+R178*$R$224+S178*$S$224+T178*$T$224+U178*$U$224),0)</f>
        <v>0</v>
      </c>
      <c r="X178" s="610"/>
      <c r="Y178" s="607"/>
      <c r="Z178" s="607"/>
      <c r="AA178" s="607"/>
      <c r="AB178" s="607"/>
      <c r="AC178" s="607"/>
      <c r="AD178" s="607"/>
      <c r="AE178" s="607"/>
      <c r="AF178" s="607"/>
      <c r="AG178" s="607"/>
      <c r="AH178" s="611" t="str">
        <f t="shared" ref="AH178" si="405">IF(SUM(X178:AG178)=0,"0",SUM(X178:AG178))</f>
        <v>0</v>
      </c>
      <c r="AI178" s="612">
        <f t="shared" ref="AI178" si="406">IF((X178*$X$224+Y178*$Y$224+Z178*$Z$224+AA178*$AA$224+AB178*$AB$224+AC178*$AC$224+AD178*$AD$224+AE178*$AE$224+AF178*$AF$224+AG178*$AG$224)&lt;&gt;0,X178*$X$224+Y178*$Y$224+Z178*$Z$224+AA178*$AA$224+AB178*$AB$224+AC178*$AC$224+AD178*$AD$224+AE178*$AE$224+AF178*$AF$224+AG178*$AG$224,0)</f>
        <v>0</v>
      </c>
      <c r="AJ178" s="903">
        <f>SUMIF($L$12:$U$12,TRUE,L178:U178)</f>
        <v>0</v>
      </c>
      <c r="AK178" s="903">
        <f>SUMIF($X$12:$AG$12,TRUE,X178:AG178)</f>
        <v>0</v>
      </c>
      <c r="AL178" s="845">
        <f>IF(F177,W177,W178)</f>
        <v>0</v>
      </c>
      <c r="AM178" s="845">
        <f>IF(F177,AI177,AI178)</f>
        <v>0</v>
      </c>
      <c r="AR178" s="849">
        <f>V178-IF(AO156=0,W178,W177)</f>
        <v>0</v>
      </c>
      <c r="AS178" s="849">
        <f>AH178-IF(AO156=0,AI178,AI177)</f>
        <v>0</v>
      </c>
      <c r="AT178" s="845">
        <f>IF(ISERROR(AR178+AS178),0,AR178+AS178)</f>
        <v>0</v>
      </c>
    </row>
    <row r="179" spans="1:46" ht="12" customHeight="1">
      <c r="A179" s="1610" t="str">
        <f>IF(TRIM(入力1!A182)&lt;&gt;"",入力1!A182,"")</f>
        <v/>
      </c>
      <c r="B179" s="1617">
        <f>IF(TRIM(入力1!B182)&lt;&gt;"",入力1!B182,"")</f>
        <v>8</v>
      </c>
      <c r="C179" s="1634">
        <f>入力1!C182</f>
        <v>3</v>
      </c>
      <c r="D179" s="1626" t="str">
        <f>IF(TRIM(入力1!D182)&lt;&gt;"",入力1!D182,"")</f>
        <v/>
      </c>
      <c r="E179" s="1627"/>
      <c r="F179" s="1638" t="b">
        <v>0</v>
      </c>
      <c r="G179" s="1639"/>
      <c r="H179" s="1640"/>
      <c r="I179" s="1609" t="str">
        <f>IF(TRIM(入力1!A182)&lt;&gt;"",入力1!A182,"")</f>
        <v/>
      </c>
      <c r="J179" s="1615">
        <f>IF(TRIM(入力1!B182)&lt;&gt;"",入力1!B182,"")</f>
        <v>8</v>
      </c>
      <c r="K179" s="1611">
        <f>C179</f>
        <v>3</v>
      </c>
      <c r="L179" s="627"/>
      <c r="M179" s="627"/>
      <c r="N179" s="627"/>
      <c r="O179" s="627"/>
      <c r="P179" s="627"/>
      <c r="Q179" s="627"/>
      <c r="R179" s="627"/>
      <c r="S179" s="627"/>
      <c r="T179" s="627"/>
      <c r="U179" s="627"/>
      <c r="V179" s="628" t="str">
        <f>IF(AO97=1,(IF(L179&gt;=0,IF(L179&lt;&gt;"",L179,L180),L180)+IF(M179&gt;=0,IF(M179&lt;&gt;"",M179,M180),M180)+IF(N179&gt;=0,IF(N179&lt;&gt;"",N179,N180),N180)+IF(O179&gt;=0,IF(O179&lt;&gt;"",O179,O180),O180)+IF(P179&gt;=0,IF(P179&lt;&gt;"",P179,P180),P180)+IF(Q179&gt;=0,IF(Q179&lt;&gt;"",Q179,Q180),Q180)+IF(R179&gt;=0,IF(R179&lt;&gt;"",R179,R180),R180)+IF(S179&gt;=0,IF(S179&lt;&gt;"",S179,S180),S180)+IF(T179&gt;=0,IF(T179&lt;&gt;"",T179,T180),T180)+IF(U179&gt;=0,IF(U179&lt;&gt;"",U179,U180),U180)),"")</f>
        <v/>
      </c>
      <c r="W179" s="629" t="str">
        <f t="shared" ref="W179" si="407">IF(F179,(IF(L179&gt;=0,IF(L179&lt;&gt;"",L179,L180),L180)*$L$224+IF(M179&gt;=0,IF(M179&lt;&gt;"",M179,M180),M180)*$M$224+IF(N179&gt;=0,IF(N179&lt;&gt;"",N179,N180),N180)*$N$224+IF(O179&gt;=0,IF(O179&lt;&gt;"",O179,O180),O180)*$O$224+IF(P179&gt;=0,IF(P179&lt;&gt;"",P179,P180),P180)*$P$224+IF(Q179&gt;=0,IF(Q179&lt;&gt;"",Q179,Q180),Q180)*$Q$224+IF(R179&gt;=0,IF(R179&lt;&gt;"",R179,R180),R180)*$R$224+IF(S179&gt;=0,IF(S179&lt;&gt;"",S179,S180),S180)*$S$224+IF(T179&gt;=0,IF(T179&lt;&gt;"",T179,T180),T180)*$T$224+IF(U179&gt;=0,IF(U179&lt;&gt;"",U179,U180),U180)*$U$224)," ")</f>
        <v xml:space="preserve"> </v>
      </c>
      <c r="X179" s="630"/>
      <c r="Y179" s="627"/>
      <c r="Z179" s="627"/>
      <c r="AA179" s="627"/>
      <c r="AB179" s="627"/>
      <c r="AC179" s="627"/>
      <c r="AD179" s="627"/>
      <c r="AE179" s="627"/>
      <c r="AF179" s="627"/>
      <c r="AG179" s="627"/>
      <c r="AH179" s="628" t="str">
        <f>IF(AO97=1,(IF(X179&gt;=0,IF(X179&lt;&gt;"",X179,X180),X180)+IF(Y179&gt;=0,IF(Y179&lt;&gt;"",Y179,Y180),Y180)+IF(Z179&gt;=0,IF(Z179&lt;&gt;"",Z179,Z180),Z180)+IF(AA179&gt;=0,IF(AA179&lt;&gt;"",AA179,AA180),AA180)+IF(AB179&gt;=0,IF(AB179&lt;&gt;"",AB179,AB180),AB180)+IF(AC179&gt;=0,IF(AC179&lt;&gt;"",AC179,AC180),AC180)+IF(AD179&gt;=0,IF(AD179&lt;&gt;"",AD179,AD180),AD180)+IF(AE179&gt;=0,IF(AE179&lt;&gt;"",AE179,AE180),AE180)+IF(AF179&gt;=0,IF(AF179&lt;&gt;"",AF179,AF180),AF180)+IF(AG179&gt;=0,IF(AG179&lt;&gt;"",AG179,AG180),AG180)),"")</f>
        <v/>
      </c>
      <c r="AI179" s="629" t="str">
        <f t="shared" ref="AI179" si="408">IF(F179,(IF(X179&gt;=0,IF(X179&lt;&gt;"",X179,X180),X180)*$X$224+IF(Y179&gt;=0,IF(Y179&lt;&gt;"",Y179,Y180),Y180)*$Y$224+IF(Z179&gt;=0,IF(Z179&lt;&gt;"",Z179,Z180),Z180)*$Z$224+IF(AA179&gt;=0,IF(AA179&lt;&gt;"",AA179,AA180),AA180)*$AA$224+IF(AB179&gt;=0,IF(AB179&lt;&gt;"",AB179,AB180),AB180)*$AB$224+IF(AC179&gt;=0,IF(AC179&lt;&gt;"",AC179,AC180),AC180)*$AC$224+IF(AD179&gt;=0,IF(AD179&lt;&gt;"",AD179,AD180),AD180)*$AD$224+IF(AE179&gt;=0,IF(AE179&lt;&gt;"",AE179,AE180),AE180)*$AE$224+IF(AF179&gt;=0,IF(AF179&lt;&gt;"",AF179,AF180),AF180)*$AF$224+IF(AG179&gt;=0,IF(AG179&lt;&gt;"",AG179,AG180),AG180)*$AG$224)," ")</f>
        <v xml:space="preserve"> </v>
      </c>
      <c r="AR179" s="850"/>
    </row>
    <row r="180" spans="1:46" ht="12" customHeight="1">
      <c r="A180" s="1609"/>
      <c r="B180" s="1615"/>
      <c r="C180" s="1633"/>
      <c r="D180" s="1628"/>
      <c r="E180" s="1629"/>
      <c r="F180" s="1641"/>
      <c r="G180" s="1639"/>
      <c r="H180" s="1640"/>
      <c r="I180" s="1613"/>
      <c r="J180" s="1616"/>
      <c r="K180" s="1614"/>
      <c r="L180" s="607"/>
      <c r="M180" s="607"/>
      <c r="N180" s="607"/>
      <c r="O180" s="607"/>
      <c r="P180" s="607"/>
      <c r="Q180" s="607"/>
      <c r="R180" s="607"/>
      <c r="S180" s="607"/>
      <c r="T180" s="607"/>
      <c r="U180" s="607"/>
      <c r="V180" s="611" t="str">
        <f>IF(SUM(L180:U180)=0,"0",SUM(L180:U180))</f>
        <v>0</v>
      </c>
      <c r="W180" s="612">
        <f t="shared" ref="W180" si="409">IF((L180*$L$224+M180*$M$224+N180*$N$224+O180*$O$224+P180*$P$224+Q180*$Q$224+R180*$R$224+S180*$S$224+T180*$T$224+U180*$U$224)&lt;&gt;0,(L180*$L$224+M180*$M$224+N180*$N$224+O180*$O$224+P180*$P$224+Q180*$Q$224+R180*$R$224+S180*$S$224+T180*$T$224+U180*$U$224),0)</f>
        <v>0</v>
      </c>
      <c r="X180" s="610"/>
      <c r="Y180" s="607"/>
      <c r="Z180" s="607"/>
      <c r="AA180" s="607"/>
      <c r="AB180" s="607"/>
      <c r="AC180" s="607"/>
      <c r="AD180" s="607"/>
      <c r="AE180" s="607"/>
      <c r="AF180" s="607"/>
      <c r="AG180" s="607"/>
      <c r="AH180" s="611" t="str">
        <f t="shared" ref="AH180" si="410">IF(SUM(X180:AG180)=0,"0",SUM(X180:AG180))</f>
        <v>0</v>
      </c>
      <c r="AI180" s="612">
        <f t="shared" ref="AI180" si="411">IF((X180*$X$224+Y180*$Y$224+Z180*$Z$224+AA180*$AA$224+AB180*$AB$224+AC180*$AC$224+AD180*$AD$224+AE180*$AE$224+AF180*$AF$224+AG180*$AG$224)&lt;&gt;0,X180*$X$224+Y180*$Y$224+Z180*$Z$224+AA180*$AA$224+AB180*$AB$224+AC180*$AC$224+AD180*$AD$224+AE180*$AE$224+AF180*$AF$224+AG180*$AG$224,0)</f>
        <v>0</v>
      </c>
      <c r="AJ180" s="903">
        <f>SUMIF($L$12:$U$12,TRUE,L180:U180)</f>
        <v>0</v>
      </c>
      <c r="AK180" s="903">
        <f>SUMIF($X$12:$AG$12,TRUE,X180:AG180)</f>
        <v>0</v>
      </c>
      <c r="AL180" s="845">
        <f>IF(F179,W179,W180)</f>
        <v>0</v>
      </c>
      <c r="AM180" s="845">
        <f>IF(F179,AI179,AI180)</f>
        <v>0</v>
      </c>
      <c r="AR180" s="849">
        <f>V180-IF(AO157=0,W180,W179)</f>
        <v>0</v>
      </c>
      <c r="AS180" s="849">
        <f>AH180-IF(AO157=0,AI180,AI179)</f>
        <v>0</v>
      </c>
      <c r="AT180" s="845">
        <f>IF(ISERROR(AR180+AS180),0,AR180+AS180)</f>
        <v>0</v>
      </c>
    </row>
    <row r="181" spans="1:46" ht="12" customHeight="1">
      <c r="A181" s="1610" t="str">
        <f>IF(TRIM(入力1!A184)&lt;&gt;"",入力1!A184,"")</f>
        <v/>
      </c>
      <c r="B181" s="1617">
        <f>IF(TRIM(入力1!B184)&lt;&gt;"",入力1!B184,"")</f>
        <v>8</v>
      </c>
      <c r="C181" s="1634">
        <f>入力1!C184</f>
        <v>4</v>
      </c>
      <c r="D181" s="1626" t="str">
        <f>IF(TRIM(入力1!D184)&lt;&gt;"",入力1!D184,"")</f>
        <v/>
      </c>
      <c r="E181" s="1627"/>
      <c r="F181" s="1638" t="b">
        <v>0</v>
      </c>
      <c r="G181" s="1639"/>
      <c r="H181" s="1640"/>
      <c r="I181" s="1609" t="str">
        <f>IF(TRIM(入力1!A184)&lt;&gt;"",入力1!A184,"")</f>
        <v/>
      </c>
      <c r="J181" s="1615">
        <f>IF(TRIM(入力1!B184)&lt;&gt;"",入力1!B184,"")</f>
        <v>8</v>
      </c>
      <c r="K181" s="1611">
        <f>C181</f>
        <v>4</v>
      </c>
      <c r="L181" s="627"/>
      <c r="M181" s="627"/>
      <c r="N181" s="627"/>
      <c r="O181" s="627"/>
      <c r="P181" s="627"/>
      <c r="Q181" s="627"/>
      <c r="R181" s="627"/>
      <c r="S181" s="627"/>
      <c r="T181" s="627"/>
      <c r="U181" s="627"/>
      <c r="V181" s="628" t="str">
        <f>IF(AO98=1,(IF(L181&gt;=0,IF(L181&lt;&gt;"",L181,L182),L182)+IF(M181&gt;=0,IF(M181&lt;&gt;"",M181,M182),M182)+IF(N181&gt;=0,IF(N181&lt;&gt;"",N181,N182),N182)+IF(O181&gt;=0,IF(O181&lt;&gt;"",O181,O182),O182)+IF(P181&gt;=0,IF(P181&lt;&gt;"",P181,P182),P182)+IF(Q181&gt;=0,IF(Q181&lt;&gt;"",Q181,Q182),Q182)+IF(R181&gt;=0,IF(R181&lt;&gt;"",R181,R182),R182)+IF(S181&gt;=0,IF(S181&lt;&gt;"",S181,S182),S182)+IF(T181&gt;=0,IF(T181&lt;&gt;"",T181,T182),T182)+IF(U181&gt;=0,IF(U181&lt;&gt;"",U181,U182),U182)),"")</f>
        <v/>
      </c>
      <c r="W181" s="629" t="str">
        <f t="shared" ref="W181" si="412">IF(F181,(IF(L181&gt;=0,IF(L181&lt;&gt;"",L181,L182),L182)*$L$224+IF(M181&gt;=0,IF(M181&lt;&gt;"",M181,M182),M182)*$M$224+IF(N181&gt;=0,IF(N181&lt;&gt;"",N181,N182),N182)*$N$224+IF(O181&gt;=0,IF(O181&lt;&gt;"",O181,O182),O182)*$O$224+IF(P181&gt;=0,IF(P181&lt;&gt;"",P181,P182),P182)*$P$224+IF(Q181&gt;=0,IF(Q181&lt;&gt;"",Q181,Q182),Q182)*$Q$224+IF(R181&gt;=0,IF(R181&lt;&gt;"",R181,R182),R182)*$R$224+IF(S181&gt;=0,IF(S181&lt;&gt;"",S181,S182),S182)*$S$224+IF(T181&gt;=0,IF(T181&lt;&gt;"",T181,T182),T182)*$T$224+IF(U181&gt;=0,IF(U181&lt;&gt;"",U181,U182),U182)*$U$224)," ")</f>
        <v xml:space="preserve"> </v>
      </c>
      <c r="X181" s="630"/>
      <c r="Y181" s="627"/>
      <c r="Z181" s="627"/>
      <c r="AA181" s="627"/>
      <c r="AB181" s="627"/>
      <c r="AC181" s="627"/>
      <c r="AD181" s="627"/>
      <c r="AE181" s="627"/>
      <c r="AF181" s="627"/>
      <c r="AG181" s="627"/>
      <c r="AH181" s="628" t="str">
        <f>IF(AO98=1,(IF(X181&gt;=0,IF(X181&lt;&gt;"",X181,X182),X182)+IF(Y181&gt;=0,IF(Y181&lt;&gt;"",Y181,Y182),Y182)+IF(Z181&gt;=0,IF(Z181&lt;&gt;"",Z181,Z182),Z182)+IF(AA181&gt;=0,IF(AA181&lt;&gt;"",AA181,AA182),AA182)+IF(AB181&gt;=0,IF(AB181&lt;&gt;"",AB181,AB182),AB182)+IF(AC181&gt;=0,IF(AC181&lt;&gt;"",AC181,AC182),AC182)+IF(AD181&gt;=0,IF(AD181&lt;&gt;"",AD181,AD182),AD182)+IF(AE181&gt;=0,IF(AE181&lt;&gt;"",AE181,AE182),AE182)+IF(AF181&gt;=0,IF(AF181&lt;&gt;"",AF181,AF182),AF182)+IF(AG181&gt;=0,IF(AG181&lt;&gt;"",AG181,AG182),AG182)),"")</f>
        <v/>
      </c>
      <c r="AI181" s="629" t="str">
        <f t="shared" ref="AI181" si="413">IF(F181,(IF(X181&gt;=0,IF(X181&lt;&gt;"",X181,X182),X182)*$X$224+IF(Y181&gt;=0,IF(Y181&lt;&gt;"",Y181,Y182),Y182)*$Y$224+IF(Z181&gt;=0,IF(Z181&lt;&gt;"",Z181,Z182),Z182)*$Z$224+IF(AA181&gt;=0,IF(AA181&lt;&gt;"",AA181,AA182),AA182)*$AA$224+IF(AB181&gt;=0,IF(AB181&lt;&gt;"",AB181,AB182),AB182)*$AB$224+IF(AC181&gt;=0,IF(AC181&lt;&gt;"",AC181,AC182),AC182)*$AC$224+IF(AD181&gt;=0,IF(AD181&lt;&gt;"",AD181,AD182),AD182)*$AD$224+IF(AE181&gt;=0,IF(AE181&lt;&gt;"",AE181,AE182),AE182)*$AE$224+IF(AF181&gt;=0,IF(AF181&lt;&gt;"",AF181,AF182),AF182)*$AF$224+IF(AG181&gt;=0,IF(AG181&lt;&gt;"",AG181,AG182),AG182)*$AG$224)," ")</f>
        <v xml:space="preserve"> </v>
      </c>
      <c r="AR181" s="850"/>
    </row>
    <row r="182" spans="1:46" ht="12" customHeight="1">
      <c r="A182" s="1609"/>
      <c r="B182" s="1615"/>
      <c r="C182" s="1633"/>
      <c r="D182" s="1628"/>
      <c r="E182" s="1629"/>
      <c r="F182" s="1641"/>
      <c r="G182" s="1639"/>
      <c r="H182" s="1640"/>
      <c r="I182" s="1613"/>
      <c r="J182" s="1616"/>
      <c r="K182" s="1614"/>
      <c r="L182" s="607"/>
      <c r="M182" s="607"/>
      <c r="N182" s="607"/>
      <c r="O182" s="607"/>
      <c r="P182" s="607"/>
      <c r="Q182" s="607"/>
      <c r="R182" s="607"/>
      <c r="S182" s="607"/>
      <c r="T182" s="607"/>
      <c r="U182" s="607"/>
      <c r="V182" s="611" t="str">
        <f>IF(SUM(L182:U182)=0,"0",SUM(L182:U182))</f>
        <v>0</v>
      </c>
      <c r="W182" s="612">
        <f t="shared" ref="W182" si="414">IF((L182*$L$224+M182*$M$224+N182*$N$224+O182*$O$224+P182*$P$224+Q182*$Q$224+R182*$R$224+S182*$S$224+T182*$T$224+U182*$U$224)&lt;&gt;0,(L182*$L$224+M182*$M$224+N182*$N$224+O182*$O$224+P182*$P$224+Q182*$Q$224+R182*$R$224+S182*$S$224+T182*$T$224+U182*$U$224),0)</f>
        <v>0</v>
      </c>
      <c r="X182" s="610"/>
      <c r="Y182" s="607"/>
      <c r="Z182" s="607"/>
      <c r="AA182" s="607"/>
      <c r="AB182" s="607"/>
      <c r="AC182" s="607"/>
      <c r="AD182" s="607"/>
      <c r="AE182" s="607"/>
      <c r="AF182" s="607"/>
      <c r="AG182" s="607"/>
      <c r="AH182" s="611" t="str">
        <f t="shared" ref="AH182" si="415">IF(SUM(X182:AG182)=0,"0",SUM(X182:AG182))</f>
        <v>0</v>
      </c>
      <c r="AI182" s="612">
        <f t="shared" ref="AI182" si="416">IF((X182*$X$224+Y182*$Y$224+Z182*$Z$224+AA182*$AA$224+AB182*$AB$224+AC182*$AC$224+AD182*$AD$224+AE182*$AE$224+AF182*$AF$224+AG182*$AG$224)&lt;&gt;0,X182*$X$224+Y182*$Y$224+Z182*$Z$224+AA182*$AA$224+AB182*$AB$224+AC182*$AC$224+AD182*$AD$224+AE182*$AE$224+AF182*$AF$224+AG182*$AG$224,0)</f>
        <v>0</v>
      </c>
      <c r="AJ182" s="903">
        <f>SUMIF($L$12:$U$12,TRUE,L182:U182)</f>
        <v>0</v>
      </c>
      <c r="AK182" s="903">
        <f>SUMIF($X$12:$AG$12,TRUE,X182:AG182)</f>
        <v>0</v>
      </c>
      <c r="AL182" s="845">
        <f>IF(F181,W181,W182)</f>
        <v>0</v>
      </c>
      <c r="AM182" s="845">
        <f>IF(F181,AI181,AI182)</f>
        <v>0</v>
      </c>
      <c r="AR182" s="849">
        <f>V182-IF(AO158=0,W182,W181)</f>
        <v>0</v>
      </c>
      <c r="AS182" s="849">
        <f>AH182-IF(AO158=0,AI182,AI181)</f>
        <v>0</v>
      </c>
      <c r="AT182" s="845">
        <f>IF(ISERROR(AR182+AS182),0,AR182+AS182)</f>
        <v>0</v>
      </c>
    </row>
    <row r="183" spans="1:46" ht="12" customHeight="1">
      <c r="A183" s="1610" t="str">
        <f>IF(TRIM(入力1!A186)&lt;&gt;"",入力1!A186,"")</f>
        <v/>
      </c>
      <c r="B183" s="1617">
        <f>IF(TRIM(入力1!B186)&lt;&gt;"",入力1!B186,"")</f>
        <v>8</v>
      </c>
      <c r="C183" s="1634">
        <f>入力1!C186</f>
        <v>5</v>
      </c>
      <c r="D183" s="1626" t="str">
        <f>IF(TRIM(入力1!D186)&lt;&gt;"",入力1!D186,"")</f>
        <v/>
      </c>
      <c r="E183" s="1627"/>
      <c r="F183" s="1638" t="b">
        <v>0</v>
      </c>
      <c r="G183" s="1639"/>
      <c r="H183" s="1640"/>
      <c r="I183" s="1609" t="str">
        <f>IF(TRIM(入力1!A186)&lt;&gt;"",入力1!A186,"")</f>
        <v/>
      </c>
      <c r="J183" s="1615">
        <f>IF(TRIM(入力1!B186)&lt;&gt;"",入力1!B186,"")</f>
        <v>8</v>
      </c>
      <c r="K183" s="1611">
        <f>C183</f>
        <v>5</v>
      </c>
      <c r="L183" s="627"/>
      <c r="M183" s="627"/>
      <c r="N183" s="627"/>
      <c r="O183" s="627"/>
      <c r="P183" s="627"/>
      <c r="Q183" s="627"/>
      <c r="R183" s="627"/>
      <c r="S183" s="627"/>
      <c r="T183" s="627"/>
      <c r="U183" s="627"/>
      <c r="V183" s="628" t="str">
        <f>IF(AO99=1,(IF(L183&gt;=0,IF(L183&lt;&gt;"",L183,L184),L184)+IF(M183&gt;=0,IF(M183&lt;&gt;"",M183,M184),M184)+IF(N183&gt;=0,IF(N183&lt;&gt;"",N183,N184),N184)+IF(O183&gt;=0,IF(O183&lt;&gt;"",O183,O184),O184)+IF(P183&gt;=0,IF(P183&lt;&gt;"",P183,P184),P184)+IF(Q183&gt;=0,IF(Q183&lt;&gt;"",Q183,Q184),Q184)+IF(R183&gt;=0,IF(R183&lt;&gt;"",R183,R184),R184)+IF(S183&gt;=0,IF(S183&lt;&gt;"",S183,S184),S184)+IF(T183&gt;=0,IF(T183&lt;&gt;"",T183,T184),T184)+IF(U183&gt;=0,IF(U183&lt;&gt;"",U183,U184),U184)),"")</f>
        <v/>
      </c>
      <c r="W183" s="629" t="str">
        <f t="shared" ref="W183" si="417">IF(F183,(IF(L183&gt;=0,IF(L183&lt;&gt;"",L183,L184),L184)*$L$224+IF(M183&gt;=0,IF(M183&lt;&gt;"",M183,M184),M184)*$M$224+IF(N183&gt;=0,IF(N183&lt;&gt;"",N183,N184),N184)*$N$224+IF(O183&gt;=0,IF(O183&lt;&gt;"",O183,O184),O184)*$O$224+IF(P183&gt;=0,IF(P183&lt;&gt;"",P183,P184),P184)*$P$224+IF(Q183&gt;=0,IF(Q183&lt;&gt;"",Q183,Q184),Q184)*$Q$224+IF(R183&gt;=0,IF(R183&lt;&gt;"",R183,R184),R184)*$R$224+IF(S183&gt;=0,IF(S183&lt;&gt;"",S183,S184),S184)*$S$224+IF(T183&gt;=0,IF(T183&lt;&gt;"",T183,T184),T184)*$T$224+IF(U183&gt;=0,IF(U183&lt;&gt;"",U183,U184),U184)*$U$224)," ")</f>
        <v xml:space="preserve"> </v>
      </c>
      <c r="X183" s="630"/>
      <c r="Y183" s="627"/>
      <c r="Z183" s="627"/>
      <c r="AA183" s="627"/>
      <c r="AB183" s="627"/>
      <c r="AC183" s="627"/>
      <c r="AD183" s="627"/>
      <c r="AE183" s="627"/>
      <c r="AF183" s="627"/>
      <c r="AG183" s="627"/>
      <c r="AH183" s="628" t="str">
        <f>IF(AO99=1,(IF(X183&gt;=0,IF(X183&lt;&gt;"",X183,X184),X184)+IF(Y183&gt;=0,IF(Y183&lt;&gt;"",Y183,Y184),Y184)+IF(Z183&gt;=0,IF(Z183&lt;&gt;"",Z183,Z184),Z184)+IF(AA183&gt;=0,IF(AA183&lt;&gt;"",AA183,AA184),AA184)+IF(AB183&gt;=0,IF(AB183&lt;&gt;"",AB183,AB184),AB184)+IF(AC183&gt;=0,IF(AC183&lt;&gt;"",AC183,AC184),AC184)+IF(AD183&gt;=0,IF(AD183&lt;&gt;"",AD183,AD184),AD184)+IF(AE183&gt;=0,IF(AE183&lt;&gt;"",AE183,AE184),AE184)+IF(AF183&gt;=0,IF(AF183&lt;&gt;"",AF183,AF184),AF184)+IF(AG183&gt;=0,IF(AG183&lt;&gt;"",AG183,AG184),AG184)),"")</f>
        <v/>
      </c>
      <c r="AI183" s="629" t="str">
        <f t="shared" ref="AI183" si="418">IF(F183,(IF(X183&gt;=0,IF(X183&lt;&gt;"",X183,X184),X184)*$X$224+IF(Y183&gt;=0,IF(Y183&lt;&gt;"",Y183,Y184),Y184)*$Y$224+IF(Z183&gt;=0,IF(Z183&lt;&gt;"",Z183,Z184),Z184)*$Z$224+IF(AA183&gt;=0,IF(AA183&lt;&gt;"",AA183,AA184),AA184)*$AA$224+IF(AB183&gt;=0,IF(AB183&lt;&gt;"",AB183,AB184),AB184)*$AB$224+IF(AC183&gt;=0,IF(AC183&lt;&gt;"",AC183,AC184),AC184)*$AC$224+IF(AD183&gt;=0,IF(AD183&lt;&gt;"",AD183,AD184),AD184)*$AD$224+IF(AE183&gt;=0,IF(AE183&lt;&gt;"",AE183,AE184),AE184)*$AE$224+IF(AF183&gt;=0,IF(AF183&lt;&gt;"",AF183,AF184),AF184)*$AF$224+IF(AG183&gt;=0,IF(AG183&lt;&gt;"",AG183,AG184),AG184)*$AG$224)," ")</f>
        <v xml:space="preserve"> </v>
      </c>
      <c r="AR183" s="850"/>
    </row>
    <row r="184" spans="1:46" ht="12" customHeight="1">
      <c r="A184" s="1609"/>
      <c r="B184" s="1615"/>
      <c r="C184" s="1633"/>
      <c r="D184" s="1628"/>
      <c r="E184" s="1629"/>
      <c r="F184" s="1641"/>
      <c r="G184" s="1639"/>
      <c r="H184" s="1640"/>
      <c r="I184" s="1613"/>
      <c r="J184" s="1616"/>
      <c r="K184" s="1614"/>
      <c r="L184" s="607"/>
      <c r="M184" s="607"/>
      <c r="N184" s="607"/>
      <c r="O184" s="607"/>
      <c r="P184" s="607"/>
      <c r="Q184" s="607"/>
      <c r="R184" s="607"/>
      <c r="S184" s="607"/>
      <c r="T184" s="607"/>
      <c r="U184" s="607"/>
      <c r="V184" s="611" t="str">
        <f>IF(SUM(L184:U184)=0,"0",SUM(L184:U184))</f>
        <v>0</v>
      </c>
      <c r="W184" s="612">
        <f t="shared" ref="W184" si="419">IF((L184*$L$224+M184*$M$224+N184*$N$224+O184*$O$224+P184*$P$224+Q184*$Q$224+R184*$R$224+S184*$S$224+T184*$T$224+U184*$U$224)&lt;&gt;0,(L184*$L$224+M184*$M$224+N184*$N$224+O184*$O$224+P184*$P$224+Q184*$Q$224+R184*$R$224+S184*$S$224+T184*$T$224+U184*$U$224),0)</f>
        <v>0</v>
      </c>
      <c r="X184" s="610"/>
      <c r="Y184" s="607"/>
      <c r="Z184" s="607"/>
      <c r="AA184" s="607"/>
      <c r="AB184" s="607"/>
      <c r="AC184" s="607"/>
      <c r="AD184" s="607"/>
      <c r="AE184" s="607"/>
      <c r="AF184" s="607"/>
      <c r="AG184" s="607"/>
      <c r="AH184" s="611" t="str">
        <f t="shared" ref="AH184" si="420">IF(SUM(X184:AG184)=0,"0",SUM(X184:AG184))</f>
        <v>0</v>
      </c>
      <c r="AI184" s="612">
        <f t="shared" ref="AI184" si="421">IF((X184*$X$224+Y184*$Y$224+Z184*$Z$224+AA184*$AA$224+AB184*$AB$224+AC184*$AC$224+AD184*$AD$224+AE184*$AE$224+AF184*$AF$224+AG184*$AG$224)&lt;&gt;0,X184*$X$224+Y184*$Y$224+Z184*$Z$224+AA184*$AA$224+AB184*$AB$224+AC184*$AC$224+AD184*$AD$224+AE184*$AE$224+AF184*$AF$224+AG184*$AG$224,0)</f>
        <v>0</v>
      </c>
      <c r="AJ184" s="903">
        <f>SUMIF($L$12:$U$12,TRUE,L184:U184)</f>
        <v>0</v>
      </c>
      <c r="AK184" s="903">
        <f>SUMIF($X$12:$AG$12,TRUE,X184:AG184)</f>
        <v>0</v>
      </c>
      <c r="AL184" s="845">
        <f>IF(F183,W183,W184)</f>
        <v>0</v>
      </c>
      <c r="AM184" s="845">
        <f>IF(F183,AI183,AI184)</f>
        <v>0</v>
      </c>
      <c r="AR184" s="849">
        <f>V184-IF(AO159=0,W184,W183)</f>
        <v>0</v>
      </c>
      <c r="AS184" s="849">
        <f>AH184-IF(AO159=0,AI184,AI183)</f>
        <v>0</v>
      </c>
      <c r="AT184" s="845">
        <f>IF(ISERROR(AR184+AS184),0,AR184+AS184)</f>
        <v>0</v>
      </c>
    </row>
    <row r="185" spans="1:46" ht="12" customHeight="1">
      <c r="A185" s="1610" t="str">
        <f>IF(TRIM(入力1!A188)&lt;&gt;"",入力1!A188,"")</f>
        <v/>
      </c>
      <c r="B185" s="1617">
        <f>IF(TRIM(入力1!B188)&lt;&gt;"",入力1!B188,"")</f>
        <v>8</v>
      </c>
      <c r="C185" s="1634">
        <f>入力1!C188</f>
        <v>6</v>
      </c>
      <c r="D185" s="1626" t="str">
        <f>IF(TRIM(入力1!D188)&lt;&gt;"",入力1!D188,"")</f>
        <v/>
      </c>
      <c r="E185" s="1627"/>
      <c r="F185" s="1638" t="b">
        <v>0</v>
      </c>
      <c r="G185" s="1639"/>
      <c r="H185" s="1640"/>
      <c r="I185" s="1609" t="str">
        <f>IF(TRIM(入力1!A188)&lt;&gt;"",入力1!A188,"")</f>
        <v/>
      </c>
      <c r="J185" s="1615">
        <f>IF(TRIM(入力1!B188)&lt;&gt;"",入力1!B188,"")</f>
        <v>8</v>
      </c>
      <c r="K185" s="1611">
        <f>C185</f>
        <v>6</v>
      </c>
      <c r="L185" s="627"/>
      <c r="M185" s="627"/>
      <c r="N185" s="627"/>
      <c r="O185" s="627"/>
      <c r="P185" s="627"/>
      <c r="Q185" s="627"/>
      <c r="R185" s="627"/>
      <c r="S185" s="627"/>
      <c r="T185" s="627"/>
      <c r="U185" s="627"/>
      <c r="V185" s="628" t="str">
        <f>IF(AO100=1,(IF(L185&gt;=0,IF(L185&lt;&gt;"",L185,L186),L186)+IF(M185&gt;=0,IF(M185&lt;&gt;"",M185,M186),M186)+IF(N185&gt;=0,IF(N185&lt;&gt;"",N185,N186),N186)+IF(O185&gt;=0,IF(O185&lt;&gt;"",O185,O186),O186)+IF(P185&gt;=0,IF(P185&lt;&gt;"",P185,P186),P186)+IF(Q185&gt;=0,IF(Q185&lt;&gt;"",Q185,Q186),Q186)+IF(R185&gt;=0,IF(R185&lt;&gt;"",R185,R186),R186)+IF(S185&gt;=0,IF(S185&lt;&gt;"",S185,S186),S186)+IF(T185&gt;=0,IF(T185&lt;&gt;"",T185,T186),T186)+IF(U185&gt;=0,IF(U185&lt;&gt;"",U185,U186),U186)),"")</f>
        <v/>
      </c>
      <c r="W185" s="629" t="str">
        <f t="shared" ref="W185" si="422">IF(F185,(IF(L185&gt;=0,IF(L185&lt;&gt;"",L185,L186),L186)*$L$224+IF(M185&gt;=0,IF(M185&lt;&gt;"",M185,M186),M186)*$M$224+IF(N185&gt;=0,IF(N185&lt;&gt;"",N185,N186),N186)*$N$224+IF(O185&gt;=0,IF(O185&lt;&gt;"",O185,O186),O186)*$O$224+IF(P185&gt;=0,IF(P185&lt;&gt;"",P185,P186),P186)*$P$224+IF(Q185&gt;=0,IF(Q185&lt;&gt;"",Q185,Q186),Q186)*$Q$224+IF(R185&gt;=0,IF(R185&lt;&gt;"",R185,R186),R186)*$R$224+IF(S185&gt;=0,IF(S185&lt;&gt;"",S185,S186),S186)*$S$224+IF(T185&gt;=0,IF(T185&lt;&gt;"",T185,T186),T186)*$T$224+IF(U185&gt;=0,IF(U185&lt;&gt;"",U185,U186),U186)*$U$224)," ")</f>
        <v xml:space="preserve"> </v>
      </c>
      <c r="X185" s="630"/>
      <c r="Y185" s="627"/>
      <c r="Z185" s="627"/>
      <c r="AA185" s="627"/>
      <c r="AB185" s="627"/>
      <c r="AC185" s="627"/>
      <c r="AD185" s="627"/>
      <c r="AE185" s="627"/>
      <c r="AF185" s="627"/>
      <c r="AG185" s="627"/>
      <c r="AH185" s="628" t="str">
        <f>IF(AO100=1,(IF(X185&gt;=0,IF(X185&lt;&gt;"",X185,X186),X186)+IF(Y185&gt;=0,IF(Y185&lt;&gt;"",Y185,Y186),Y186)+IF(Z185&gt;=0,IF(Z185&lt;&gt;"",Z185,Z186),Z186)+IF(AA185&gt;=0,IF(AA185&lt;&gt;"",AA185,AA186),AA186)+IF(AB185&gt;=0,IF(AB185&lt;&gt;"",AB185,AB186),AB186)+IF(AC185&gt;=0,IF(AC185&lt;&gt;"",AC185,AC186),AC186)+IF(AD185&gt;=0,IF(AD185&lt;&gt;"",AD185,AD186),AD186)+IF(AE185&gt;=0,IF(AE185&lt;&gt;"",AE185,AE186),AE186)+IF(AF185&gt;=0,IF(AF185&lt;&gt;"",AF185,AF186),AF186)+IF(AG185&gt;=0,IF(AG185&lt;&gt;"",AG185,AG186),AG186)),"")</f>
        <v/>
      </c>
      <c r="AI185" s="629" t="str">
        <f t="shared" ref="AI185" si="423">IF(F185,(IF(X185&gt;=0,IF(X185&lt;&gt;"",X185,X186),X186)*$X$224+IF(Y185&gt;=0,IF(Y185&lt;&gt;"",Y185,Y186),Y186)*$Y$224+IF(Z185&gt;=0,IF(Z185&lt;&gt;"",Z185,Z186),Z186)*$Z$224+IF(AA185&gt;=0,IF(AA185&lt;&gt;"",AA185,AA186),AA186)*$AA$224+IF(AB185&gt;=0,IF(AB185&lt;&gt;"",AB185,AB186),AB186)*$AB$224+IF(AC185&gt;=0,IF(AC185&lt;&gt;"",AC185,AC186),AC186)*$AC$224+IF(AD185&gt;=0,IF(AD185&lt;&gt;"",AD185,AD186),AD186)*$AD$224+IF(AE185&gt;=0,IF(AE185&lt;&gt;"",AE185,AE186),AE186)*$AE$224+IF(AF185&gt;=0,IF(AF185&lt;&gt;"",AF185,AF186),AF186)*$AF$224+IF(AG185&gt;=0,IF(AG185&lt;&gt;"",AG185,AG186),AG186)*$AG$224)," ")</f>
        <v xml:space="preserve"> </v>
      </c>
      <c r="AR185" s="850"/>
    </row>
    <row r="186" spans="1:46" ht="12" customHeight="1">
      <c r="A186" s="1609"/>
      <c r="B186" s="1615"/>
      <c r="C186" s="1633"/>
      <c r="D186" s="1628"/>
      <c r="E186" s="1629"/>
      <c r="F186" s="1641"/>
      <c r="G186" s="1639"/>
      <c r="H186" s="1640"/>
      <c r="I186" s="1613"/>
      <c r="J186" s="1616"/>
      <c r="K186" s="1614"/>
      <c r="L186" s="607"/>
      <c r="M186" s="607"/>
      <c r="N186" s="607"/>
      <c r="O186" s="607"/>
      <c r="P186" s="607"/>
      <c r="Q186" s="607"/>
      <c r="R186" s="607"/>
      <c r="S186" s="607"/>
      <c r="T186" s="607"/>
      <c r="U186" s="607"/>
      <c r="V186" s="611" t="str">
        <f>IF(SUM(L186:U186)=0,"0",SUM(L186:U186))</f>
        <v>0</v>
      </c>
      <c r="W186" s="612">
        <f t="shared" ref="W186" si="424">IF((L186*$L$224+M186*$M$224+N186*$N$224+O186*$O$224+P186*$P$224+Q186*$Q$224+R186*$R$224+S186*$S$224+T186*$T$224+U186*$U$224)&lt;&gt;0,(L186*$L$224+M186*$M$224+N186*$N$224+O186*$O$224+P186*$P$224+Q186*$Q$224+R186*$R$224+S186*$S$224+T186*$T$224+U186*$U$224),0)</f>
        <v>0</v>
      </c>
      <c r="X186" s="610"/>
      <c r="Y186" s="607"/>
      <c r="Z186" s="607"/>
      <c r="AA186" s="607"/>
      <c r="AB186" s="607"/>
      <c r="AC186" s="607"/>
      <c r="AD186" s="607"/>
      <c r="AE186" s="607"/>
      <c r="AF186" s="607"/>
      <c r="AG186" s="607"/>
      <c r="AH186" s="611" t="str">
        <f t="shared" ref="AH186" si="425">IF(SUM(X186:AG186)=0,"0",SUM(X186:AG186))</f>
        <v>0</v>
      </c>
      <c r="AI186" s="612">
        <f t="shared" ref="AI186" si="426">IF((X186*$X$224+Y186*$Y$224+Z186*$Z$224+AA186*$AA$224+AB186*$AB$224+AC186*$AC$224+AD186*$AD$224+AE186*$AE$224+AF186*$AF$224+AG186*$AG$224)&lt;&gt;0,X186*$X$224+Y186*$Y$224+Z186*$Z$224+AA186*$AA$224+AB186*$AB$224+AC186*$AC$224+AD186*$AD$224+AE186*$AE$224+AF186*$AF$224+AG186*$AG$224,0)</f>
        <v>0</v>
      </c>
      <c r="AJ186" s="903">
        <f>SUMIF($L$12:$U$12,TRUE,L186:U186)</f>
        <v>0</v>
      </c>
      <c r="AK186" s="903">
        <f>SUMIF($X$12:$AG$12,TRUE,X186:AG186)</f>
        <v>0</v>
      </c>
      <c r="AL186" s="845">
        <f>IF(F185,W185,W186)</f>
        <v>0</v>
      </c>
      <c r="AM186" s="845">
        <f>IF(F185,AI185,AI186)</f>
        <v>0</v>
      </c>
      <c r="AR186" s="849">
        <f>V186-IF(AO160=0,W186,W185)</f>
        <v>0</v>
      </c>
      <c r="AS186" s="849">
        <f>AH186-IF(AO160=0,AI186,AI185)</f>
        <v>0</v>
      </c>
      <c r="AT186" s="845">
        <f>IF(ISERROR(AR186+AS186),0,AR186+AS186)</f>
        <v>0</v>
      </c>
    </row>
    <row r="187" spans="1:46" ht="12" customHeight="1">
      <c r="A187" s="1610" t="str">
        <f>IF(TRIM(入力1!A190)&lt;&gt;"",入力1!A190,"")</f>
        <v/>
      </c>
      <c r="B187" s="1617">
        <f>IF(TRIM(入力1!B190)&lt;&gt;"",入力1!B190,"")</f>
        <v>8</v>
      </c>
      <c r="C187" s="1634">
        <f>入力1!C190</f>
        <v>7</v>
      </c>
      <c r="D187" s="1626" t="str">
        <f>IF(TRIM(入力1!D190)&lt;&gt;"",入力1!D190,"")</f>
        <v/>
      </c>
      <c r="E187" s="1627"/>
      <c r="F187" s="1638" t="b">
        <v>0</v>
      </c>
      <c r="G187" s="1639"/>
      <c r="H187" s="1640"/>
      <c r="I187" s="1609" t="str">
        <f>IF(TRIM(入力1!A190)&lt;&gt;"",入力1!A190,"")</f>
        <v/>
      </c>
      <c r="J187" s="1615">
        <f>IF(TRIM(入力1!B190)&lt;&gt;"",入力1!B190,"")</f>
        <v>8</v>
      </c>
      <c r="K187" s="1611">
        <f>C187</f>
        <v>7</v>
      </c>
      <c r="L187" s="627"/>
      <c r="M187" s="627"/>
      <c r="N187" s="627"/>
      <c r="O187" s="627"/>
      <c r="P187" s="627"/>
      <c r="Q187" s="627"/>
      <c r="R187" s="627"/>
      <c r="S187" s="627"/>
      <c r="T187" s="627"/>
      <c r="U187" s="627"/>
      <c r="V187" s="628" t="str">
        <f>IF(AO101=1,(IF(L187&gt;=0,IF(L187&lt;&gt;"",L187,L188),L188)+IF(M187&gt;=0,IF(M187&lt;&gt;"",M187,M188),M188)+IF(N187&gt;=0,IF(N187&lt;&gt;"",N187,N188),N188)+IF(O187&gt;=0,IF(O187&lt;&gt;"",O187,O188),O188)+IF(P187&gt;=0,IF(P187&lt;&gt;"",P187,P188),P188)+IF(Q187&gt;=0,IF(Q187&lt;&gt;"",Q187,Q188),Q188)+IF(R187&gt;=0,IF(R187&lt;&gt;"",R187,R188),R188)+IF(S187&gt;=0,IF(S187&lt;&gt;"",S187,S188),S188)+IF(T187&gt;=0,IF(T187&lt;&gt;"",T187,T188),T188)+IF(U187&gt;=0,IF(U187&lt;&gt;"",U187,U188),U188)),"")</f>
        <v/>
      </c>
      <c r="W187" s="629" t="str">
        <f t="shared" ref="W187" si="427">IF(F187,(IF(L187&gt;=0,IF(L187&lt;&gt;"",L187,L188),L188)*$L$224+IF(M187&gt;=0,IF(M187&lt;&gt;"",M187,M188),M188)*$M$224+IF(N187&gt;=0,IF(N187&lt;&gt;"",N187,N188),N188)*$N$224+IF(O187&gt;=0,IF(O187&lt;&gt;"",O187,O188),O188)*$O$224+IF(P187&gt;=0,IF(P187&lt;&gt;"",P187,P188),P188)*$P$224+IF(Q187&gt;=0,IF(Q187&lt;&gt;"",Q187,Q188),Q188)*$Q$224+IF(R187&gt;=0,IF(R187&lt;&gt;"",R187,R188),R188)*$R$224+IF(S187&gt;=0,IF(S187&lt;&gt;"",S187,S188),S188)*$S$224+IF(T187&gt;=0,IF(T187&lt;&gt;"",T187,T188),T188)*$T$224+IF(U187&gt;=0,IF(U187&lt;&gt;"",U187,U188),U188)*$U$224)," ")</f>
        <v xml:space="preserve"> </v>
      </c>
      <c r="X187" s="630"/>
      <c r="Y187" s="627"/>
      <c r="Z187" s="627"/>
      <c r="AA187" s="627"/>
      <c r="AB187" s="627"/>
      <c r="AC187" s="627"/>
      <c r="AD187" s="627"/>
      <c r="AE187" s="627"/>
      <c r="AF187" s="627"/>
      <c r="AG187" s="627"/>
      <c r="AH187" s="628" t="str">
        <f>IF(AO101=1,(IF(X187&gt;=0,IF(X187&lt;&gt;"",X187,X188),X188)+IF(Y187&gt;=0,IF(Y187&lt;&gt;"",Y187,Y188),Y188)+IF(Z187&gt;=0,IF(Z187&lt;&gt;"",Z187,Z188),Z188)+IF(AA187&gt;=0,IF(AA187&lt;&gt;"",AA187,AA188),AA188)+IF(AB187&gt;=0,IF(AB187&lt;&gt;"",AB187,AB188),AB188)+IF(AC187&gt;=0,IF(AC187&lt;&gt;"",AC187,AC188),AC188)+IF(AD187&gt;=0,IF(AD187&lt;&gt;"",AD187,AD188),AD188)+IF(AE187&gt;=0,IF(AE187&lt;&gt;"",AE187,AE188),AE188)+IF(AF187&gt;=0,IF(AF187&lt;&gt;"",AF187,AF188),AF188)+IF(AG187&gt;=0,IF(AG187&lt;&gt;"",AG187,AG188),AG188)),"")</f>
        <v/>
      </c>
      <c r="AI187" s="629" t="str">
        <f t="shared" ref="AI187" si="428">IF(F187,(IF(X187&gt;=0,IF(X187&lt;&gt;"",X187,X188),X188)*$X$224+IF(Y187&gt;=0,IF(Y187&lt;&gt;"",Y187,Y188),Y188)*$Y$224+IF(Z187&gt;=0,IF(Z187&lt;&gt;"",Z187,Z188),Z188)*$Z$224+IF(AA187&gt;=0,IF(AA187&lt;&gt;"",AA187,AA188),AA188)*$AA$224+IF(AB187&gt;=0,IF(AB187&lt;&gt;"",AB187,AB188),AB188)*$AB$224+IF(AC187&gt;=0,IF(AC187&lt;&gt;"",AC187,AC188),AC188)*$AC$224+IF(AD187&gt;=0,IF(AD187&lt;&gt;"",AD187,AD188),AD188)*$AD$224+IF(AE187&gt;=0,IF(AE187&lt;&gt;"",AE187,AE188),AE188)*$AE$224+IF(AF187&gt;=0,IF(AF187&lt;&gt;"",AF187,AF188),AF188)*$AF$224+IF(AG187&gt;=0,IF(AG187&lt;&gt;"",AG187,AG188),AG188)*$AG$224)," ")</f>
        <v xml:space="preserve"> </v>
      </c>
      <c r="AR187" s="850"/>
    </row>
    <row r="188" spans="1:46" ht="12" customHeight="1">
      <c r="A188" s="1609"/>
      <c r="B188" s="1615"/>
      <c r="C188" s="1633"/>
      <c r="D188" s="1628"/>
      <c r="E188" s="1629"/>
      <c r="F188" s="1641"/>
      <c r="G188" s="1639"/>
      <c r="H188" s="1640"/>
      <c r="I188" s="1613"/>
      <c r="J188" s="1616"/>
      <c r="K188" s="1614"/>
      <c r="L188" s="607"/>
      <c r="M188" s="607"/>
      <c r="N188" s="607"/>
      <c r="O188" s="607"/>
      <c r="P188" s="607"/>
      <c r="Q188" s="607"/>
      <c r="R188" s="607"/>
      <c r="S188" s="607"/>
      <c r="T188" s="607"/>
      <c r="U188" s="607"/>
      <c r="V188" s="611" t="str">
        <f>IF(SUM(L188:U188)=0,"0",SUM(L188:U188))</f>
        <v>0</v>
      </c>
      <c r="W188" s="612">
        <f t="shared" ref="W188" si="429">IF((L188*$L$224+M188*$M$224+N188*$N$224+O188*$O$224+P188*$P$224+Q188*$Q$224+R188*$R$224+S188*$S$224+T188*$T$224+U188*$U$224)&lt;&gt;0,(L188*$L$224+M188*$M$224+N188*$N$224+O188*$O$224+P188*$P$224+Q188*$Q$224+R188*$R$224+S188*$S$224+T188*$T$224+U188*$U$224),0)</f>
        <v>0</v>
      </c>
      <c r="X188" s="610"/>
      <c r="Y188" s="607"/>
      <c r="Z188" s="607"/>
      <c r="AA188" s="607"/>
      <c r="AB188" s="607"/>
      <c r="AC188" s="607"/>
      <c r="AD188" s="607"/>
      <c r="AE188" s="607"/>
      <c r="AF188" s="607"/>
      <c r="AG188" s="607"/>
      <c r="AH188" s="611" t="str">
        <f t="shared" ref="AH188" si="430">IF(SUM(X188:AG188)=0,"0",SUM(X188:AG188))</f>
        <v>0</v>
      </c>
      <c r="AI188" s="612">
        <f t="shared" ref="AI188" si="431">IF((X188*$X$224+Y188*$Y$224+Z188*$Z$224+AA188*$AA$224+AB188*$AB$224+AC188*$AC$224+AD188*$AD$224+AE188*$AE$224+AF188*$AF$224+AG188*$AG$224)&lt;&gt;0,X188*$X$224+Y188*$Y$224+Z188*$Z$224+AA188*$AA$224+AB188*$AB$224+AC188*$AC$224+AD188*$AD$224+AE188*$AE$224+AF188*$AF$224+AG188*$AG$224,0)</f>
        <v>0</v>
      </c>
      <c r="AJ188" s="903">
        <f>SUMIF($L$12:$U$12,TRUE,L188:U188)</f>
        <v>0</v>
      </c>
      <c r="AK188" s="903">
        <f>SUMIF($X$12:$AG$12,TRUE,X188:AG188)</f>
        <v>0</v>
      </c>
      <c r="AL188" s="845">
        <f>IF(F187,W187,W188)</f>
        <v>0</v>
      </c>
      <c r="AM188" s="845">
        <f>IF(F187,AI187,AI188)</f>
        <v>0</v>
      </c>
      <c r="AR188" s="849">
        <f>V188-IF(AO161=0,W188,W187)</f>
        <v>0</v>
      </c>
      <c r="AS188" s="849">
        <f>AH188-IF(AO161=0,AI188,AI187)</f>
        <v>0</v>
      </c>
      <c r="AT188" s="845">
        <f>IF(ISERROR(AR188+AS188),0,AR188+AS188)</f>
        <v>0</v>
      </c>
    </row>
    <row r="189" spans="1:46" ht="12" customHeight="1">
      <c r="A189" s="1610" t="str">
        <f>IF(TRIM(入力1!A192)&lt;&gt;"",入力1!A192,"")</f>
        <v/>
      </c>
      <c r="B189" s="1617">
        <f>IF(TRIM(入力1!B192)&lt;&gt;"",入力1!B192,"")</f>
        <v>8</v>
      </c>
      <c r="C189" s="1634">
        <f>入力1!C192</f>
        <v>8</v>
      </c>
      <c r="D189" s="1626" t="str">
        <f>IF(TRIM(入力1!D192)&lt;&gt;"",入力1!D192,"")</f>
        <v/>
      </c>
      <c r="E189" s="1627"/>
      <c r="F189" s="1638" t="b">
        <v>0</v>
      </c>
      <c r="G189" s="1639"/>
      <c r="H189" s="1640"/>
      <c r="I189" s="1609" t="str">
        <f>IF(TRIM(入力1!A192)&lt;&gt;"",入力1!A192,"")</f>
        <v/>
      </c>
      <c r="J189" s="1615">
        <f>IF(TRIM(入力1!B192)&lt;&gt;"",入力1!B192,"")</f>
        <v>8</v>
      </c>
      <c r="K189" s="1611">
        <f>C189</f>
        <v>8</v>
      </c>
      <c r="L189" s="627"/>
      <c r="M189" s="627"/>
      <c r="N189" s="627"/>
      <c r="O189" s="627"/>
      <c r="P189" s="627"/>
      <c r="Q189" s="627"/>
      <c r="R189" s="627"/>
      <c r="S189" s="627"/>
      <c r="T189" s="627"/>
      <c r="U189" s="627"/>
      <c r="V189" s="628" t="str">
        <f>IF(AO102=1,(IF(L189&gt;=0,IF(L189&lt;&gt;"",L189,L190),L190)+IF(M189&gt;=0,IF(M189&lt;&gt;"",M189,M190),M190)+IF(N189&gt;=0,IF(N189&lt;&gt;"",N189,N190),N190)+IF(O189&gt;=0,IF(O189&lt;&gt;"",O189,O190),O190)+IF(P189&gt;=0,IF(P189&lt;&gt;"",P189,P190),P190)+IF(Q189&gt;=0,IF(Q189&lt;&gt;"",Q189,Q190),Q190)+IF(R189&gt;=0,IF(R189&lt;&gt;"",R189,R190),R190)+IF(S189&gt;=0,IF(S189&lt;&gt;"",S189,S190),S190)+IF(T189&gt;=0,IF(T189&lt;&gt;"",T189,T190),T190)+IF(U189&gt;=0,IF(U189&lt;&gt;"",U189,U190),U190)),"")</f>
        <v/>
      </c>
      <c r="W189" s="629" t="str">
        <f t="shared" ref="W189" si="432">IF(F189,(IF(L189&gt;=0,IF(L189&lt;&gt;"",L189,L190),L190)*$L$224+IF(M189&gt;=0,IF(M189&lt;&gt;"",M189,M190),M190)*$M$224+IF(N189&gt;=0,IF(N189&lt;&gt;"",N189,N190),N190)*$N$224+IF(O189&gt;=0,IF(O189&lt;&gt;"",O189,O190),O190)*$O$224+IF(P189&gt;=0,IF(P189&lt;&gt;"",P189,P190),P190)*$P$224+IF(Q189&gt;=0,IF(Q189&lt;&gt;"",Q189,Q190),Q190)*$Q$224+IF(R189&gt;=0,IF(R189&lt;&gt;"",R189,R190),R190)*$R$224+IF(S189&gt;=0,IF(S189&lt;&gt;"",S189,S190),S190)*$S$224+IF(T189&gt;=0,IF(T189&lt;&gt;"",T189,T190),T190)*$T$224+IF(U189&gt;=0,IF(U189&lt;&gt;"",U189,U190),U190)*$U$224)," ")</f>
        <v xml:space="preserve"> </v>
      </c>
      <c r="X189" s="630"/>
      <c r="Y189" s="627"/>
      <c r="Z189" s="627"/>
      <c r="AA189" s="627"/>
      <c r="AB189" s="627"/>
      <c r="AC189" s="627"/>
      <c r="AD189" s="627"/>
      <c r="AE189" s="627"/>
      <c r="AF189" s="627"/>
      <c r="AG189" s="627"/>
      <c r="AH189" s="628" t="str">
        <f>IF(AO102=1,(IF(X189&gt;=0,IF(X189&lt;&gt;"",X189,X190),X190)+IF(Y189&gt;=0,IF(Y189&lt;&gt;"",Y189,Y190),Y190)+IF(Z189&gt;=0,IF(Z189&lt;&gt;"",Z189,Z190),Z190)+IF(AA189&gt;=0,IF(AA189&lt;&gt;"",AA189,AA190),AA190)+IF(AB189&gt;=0,IF(AB189&lt;&gt;"",AB189,AB190),AB190)+IF(AC189&gt;=0,IF(AC189&lt;&gt;"",AC189,AC190),AC190)+IF(AD189&gt;=0,IF(AD189&lt;&gt;"",AD189,AD190),AD190)+IF(AE189&gt;=0,IF(AE189&lt;&gt;"",AE189,AE190),AE190)+IF(AF189&gt;=0,IF(AF189&lt;&gt;"",AF189,AF190),AF190)+IF(AG189&gt;=0,IF(AG189&lt;&gt;"",AG189,AG190),AG190)),"")</f>
        <v/>
      </c>
      <c r="AI189" s="629" t="str">
        <f t="shared" ref="AI189" si="433">IF(F189,(IF(X189&gt;=0,IF(X189&lt;&gt;"",X189,X190),X190)*$X$224+IF(Y189&gt;=0,IF(Y189&lt;&gt;"",Y189,Y190),Y190)*$Y$224+IF(Z189&gt;=0,IF(Z189&lt;&gt;"",Z189,Z190),Z190)*$Z$224+IF(AA189&gt;=0,IF(AA189&lt;&gt;"",AA189,AA190),AA190)*$AA$224+IF(AB189&gt;=0,IF(AB189&lt;&gt;"",AB189,AB190),AB190)*$AB$224+IF(AC189&gt;=0,IF(AC189&lt;&gt;"",AC189,AC190),AC190)*$AC$224+IF(AD189&gt;=0,IF(AD189&lt;&gt;"",AD189,AD190),AD190)*$AD$224+IF(AE189&gt;=0,IF(AE189&lt;&gt;"",AE189,AE190),AE190)*$AE$224+IF(AF189&gt;=0,IF(AF189&lt;&gt;"",AF189,AF190),AF190)*$AF$224+IF(AG189&gt;=0,IF(AG189&lt;&gt;"",AG189,AG190),AG190)*$AG$224)," ")</f>
        <v xml:space="preserve"> </v>
      </c>
      <c r="AR189" s="850"/>
    </row>
    <row r="190" spans="1:46" ht="12" customHeight="1">
      <c r="A190" s="1609"/>
      <c r="B190" s="1615"/>
      <c r="C190" s="1633"/>
      <c r="D190" s="1628"/>
      <c r="E190" s="1629"/>
      <c r="F190" s="1641"/>
      <c r="G190" s="1639"/>
      <c r="H190" s="1640"/>
      <c r="I190" s="1613"/>
      <c r="J190" s="1616"/>
      <c r="K190" s="1614"/>
      <c r="L190" s="607"/>
      <c r="M190" s="607"/>
      <c r="N190" s="607"/>
      <c r="O190" s="607"/>
      <c r="P190" s="607"/>
      <c r="Q190" s="607"/>
      <c r="R190" s="607"/>
      <c r="S190" s="607"/>
      <c r="T190" s="607"/>
      <c r="U190" s="607"/>
      <c r="V190" s="611" t="str">
        <f>IF(SUM(L190:U190)=0,"0",SUM(L190:U190))</f>
        <v>0</v>
      </c>
      <c r="W190" s="612">
        <f t="shared" ref="W190" si="434">IF((L190*$L$224+M190*$M$224+N190*$N$224+O190*$O$224+P190*$P$224+Q190*$Q$224+R190*$R$224+S190*$S$224+T190*$T$224+U190*$U$224)&lt;&gt;0,(L190*$L$224+M190*$M$224+N190*$N$224+O190*$O$224+P190*$P$224+Q190*$Q$224+R190*$R$224+S190*$S$224+T190*$T$224+U190*$U$224),0)</f>
        <v>0</v>
      </c>
      <c r="X190" s="610"/>
      <c r="Y190" s="607"/>
      <c r="Z190" s="607"/>
      <c r="AA190" s="607"/>
      <c r="AB190" s="607"/>
      <c r="AC190" s="607"/>
      <c r="AD190" s="607"/>
      <c r="AE190" s="607"/>
      <c r="AF190" s="607"/>
      <c r="AG190" s="607"/>
      <c r="AH190" s="611" t="str">
        <f t="shared" ref="AH190" si="435">IF(SUM(X190:AG190)=0,"0",SUM(X190:AG190))</f>
        <v>0</v>
      </c>
      <c r="AI190" s="612">
        <f t="shared" ref="AI190" si="436">IF((X190*$X$224+Y190*$Y$224+Z190*$Z$224+AA190*$AA$224+AB190*$AB$224+AC190*$AC$224+AD190*$AD$224+AE190*$AE$224+AF190*$AF$224+AG190*$AG$224)&lt;&gt;0,X190*$X$224+Y190*$Y$224+Z190*$Z$224+AA190*$AA$224+AB190*$AB$224+AC190*$AC$224+AD190*$AD$224+AE190*$AE$224+AF190*$AF$224+AG190*$AG$224,0)</f>
        <v>0</v>
      </c>
      <c r="AJ190" s="903">
        <f>SUMIF($L$12:$U$12,TRUE,L190:U190)</f>
        <v>0</v>
      </c>
      <c r="AK190" s="903">
        <f>SUMIF($X$12:$AG$12,TRUE,X190:AG190)</f>
        <v>0</v>
      </c>
      <c r="AL190" s="845">
        <f>IF(F189,W189,W190)</f>
        <v>0</v>
      </c>
      <c r="AM190" s="845">
        <f>IF(F189,AI189,AI190)</f>
        <v>0</v>
      </c>
      <c r="AR190" s="849">
        <f>V190-IF(AO162=0,W190,W189)</f>
        <v>0</v>
      </c>
      <c r="AS190" s="849">
        <f>AH190-IF(AO162=0,AI190,AI189)</f>
        <v>0</v>
      </c>
      <c r="AT190" s="845">
        <f>IF(ISERROR(AR190+AS190),0,AR190+AS190)</f>
        <v>0</v>
      </c>
    </row>
    <row r="191" spans="1:46" ht="12" customHeight="1">
      <c r="A191" s="1610" t="str">
        <f>IF(TRIM(入力1!A194)&lt;&gt;"",入力1!A194,"")</f>
        <v/>
      </c>
      <c r="B191" s="1617">
        <f>IF(TRIM(入力1!B194)&lt;&gt;"",入力1!B194,"")</f>
        <v>8</v>
      </c>
      <c r="C191" s="1634">
        <f>入力1!C194</f>
        <v>9</v>
      </c>
      <c r="D191" s="1626" t="str">
        <f>IF(TRIM(入力1!D194)&lt;&gt;"",入力1!D194,"")</f>
        <v/>
      </c>
      <c r="E191" s="1627"/>
      <c r="F191" s="1638" t="b">
        <v>0</v>
      </c>
      <c r="G191" s="1639"/>
      <c r="H191" s="1640"/>
      <c r="I191" s="1609" t="str">
        <f>IF(TRIM(入力1!A194)&lt;&gt;"",入力1!A194,"")</f>
        <v/>
      </c>
      <c r="J191" s="1615">
        <f>IF(TRIM(入力1!B194)&lt;&gt;"",入力1!B194,"")</f>
        <v>8</v>
      </c>
      <c r="K191" s="1611">
        <f>C191</f>
        <v>9</v>
      </c>
      <c r="L191" s="627"/>
      <c r="M191" s="627"/>
      <c r="N191" s="627"/>
      <c r="O191" s="627"/>
      <c r="P191" s="627"/>
      <c r="Q191" s="627"/>
      <c r="R191" s="627"/>
      <c r="S191" s="627"/>
      <c r="T191" s="627"/>
      <c r="U191" s="627"/>
      <c r="V191" s="628" t="str">
        <f>IF(AO103=1,(IF(L191&gt;=0,IF(L191&lt;&gt;"",L191,L192),L192)+IF(M191&gt;=0,IF(M191&lt;&gt;"",M191,M192),M192)+IF(N191&gt;=0,IF(N191&lt;&gt;"",N191,N192),N192)+IF(O191&gt;=0,IF(O191&lt;&gt;"",O191,O192),O192)+IF(P191&gt;=0,IF(P191&lt;&gt;"",P191,P192),P192)+IF(Q191&gt;=0,IF(Q191&lt;&gt;"",Q191,Q192),Q192)+IF(R191&gt;=0,IF(R191&lt;&gt;"",R191,R192),R192)+IF(S191&gt;=0,IF(S191&lt;&gt;"",S191,S192),S192)+IF(T191&gt;=0,IF(T191&lt;&gt;"",T191,T192),T192)+IF(U191&gt;=0,IF(U191&lt;&gt;"",U191,U192),U192)),"")</f>
        <v/>
      </c>
      <c r="W191" s="629" t="str">
        <f t="shared" ref="W191" si="437">IF(F191,(IF(L191&gt;=0,IF(L191&lt;&gt;"",L191,L192),L192)*$L$224+IF(M191&gt;=0,IF(M191&lt;&gt;"",M191,M192),M192)*$M$224+IF(N191&gt;=0,IF(N191&lt;&gt;"",N191,N192),N192)*$N$224+IF(O191&gt;=0,IF(O191&lt;&gt;"",O191,O192),O192)*$O$224+IF(P191&gt;=0,IF(P191&lt;&gt;"",P191,P192),P192)*$P$224+IF(Q191&gt;=0,IF(Q191&lt;&gt;"",Q191,Q192),Q192)*$Q$224+IF(R191&gt;=0,IF(R191&lt;&gt;"",R191,R192),R192)*$R$224+IF(S191&gt;=0,IF(S191&lt;&gt;"",S191,S192),S192)*$S$224+IF(T191&gt;=0,IF(T191&lt;&gt;"",T191,T192),T192)*$T$224+IF(U191&gt;=0,IF(U191&lt;&gt;"",U191,U192),U192)*$U$224)," ")</f>
        <v xml:space="preserve"> </v>
      </c>
      <c r="X191" s="630"/>
      <c r="Y191" s="627"/>
      <c r="Z191" s="627"/>
      <c r="AA191" s="627"/>
      <c r="AB191" s="627"/>
      <c r="AC191" s="627"/>
      <c r="AD191" s="627"/>
      <c r="AE191" s="627"/>
      <c r="AF191" s="627"/>
      <c r="AG191" s="627"/>
      <c r="AH191" s="628" t="str">
        <f>IF(AO103=1,(IF(X191&gt;=0,IF(X191&lt;&gt;"",X191,X192),X192)+IF(Y191&gt;=0,IF(Y191&lt;&gt;"",Y191,Y192),Y192)+IF(Z191&gt;=0,IF(Z191&lt;&gt;"",Z191,Z192),Z192)+IF(AA191&gt;=0,IF(AA191&lt;&gt;"",AA191,AA192),AA192)+IF(AB191&gt;=0,IF(AB191&lt;&gt;"",AB191,AB192),AB192)+IF(AC191&gt;=0,IF(AC191&lt;&gt;"",AC191,AC192),AC192)+IF(AD191&gt;=0,IF(AD191&lt;&gt;"",AD191,AD192),AD192)+IF(AE191&gt;=0,IF(AE191&lt;&gt;"",AE191,AE192),AE192)+IF(AF191&gt;=0,IF(AF191&lt;&gt;"",AF191,AF192),AF192)+IF(AG191&gt;=0,IF(AG191&lt;&gt;"",AG191,AG192),AG192)),"")</f>
        <v/>
      </c>
      <c r="AI191" s="629" t="str">
        <f t="shared" ref="AI191" si="438">IF(F191,(IF(X191&gt;=0,IF(X191&lt;&gt;"",X191,X192),X192)*$X$224+IF(Y191&gt;=0,IF(Y191&lt;&gt;"",Y191,Y192),Y192)*$Y$224+IF(Z191&gt;=0,IF(Z191&lt;&gt;"",Z191,Z192),Z192)*$Z$224+IF(AA191&gt;=0,IF(AA191&lt;&gt;"",AA191,AA192),AA192)*$AA$224+IF(AB191&gt;=0,IF(AB191&lt;&gt;"",AB191,AB192),AB192)*$AB$224+IF(AC191&gt;=0,IF(AC191&lt;&gt;"",AC191,AC192),AC192)*$AC$224+IF(AD191&gt;=0,IF(AD191&lt;&gt;"",AD191,AD192),AD192)*$AD$224+IF(AE191&gt;=0,IF(AE191&lt;&gt;"",AE191,AE192),AE192)*$AE$224+IF(AF191&gt;=0,IF(AF191&lt;&gt;"",AF191,AF192),AF192)*$AF$224+IF(AG191&gt;=0,IF(AG191&lt;&gt;"",AG191,AG192),AG192)*$AG$224)," ")</f>
        <v xml:space="preserve"> </v>
      </c>
      <c r="AR191" s="850"/>
    </row>
    <row r="192" spans="1:46" ht="12" customHeight="1">
      <c r="A192" s="1609"/>
      <c r="B192" s="1615"/>
      <c r="C192" s="1633"/>
      <c r="D192" s="1628"/>
      <c r="E192" s="1629"/>
      <c r="F192" s="1641"/>
      <c r="G192" s="1639"/>
      <c r="H192" s="1640"/>
      <c r="I192" s="1613"/>
      <c r="J192" s="1616"/>
      <c r="K192" s="1614"/>
      <c r="L192" s="607"/>
      <c r="M192" s="607"/>
      <c r="N192" s="607"/>
      <c r="O192" s="607"/>
      <c r="P192" s="607"/>
      <c r="Q192" s="607"/>
      <c r="R192" s="607"/>
      <c r="S192" s="607"/>
      <c r="T192" s="607"/>
      <c r="U192" s="607"/>
      <c r="V192" s="611" t="str">
        <f>IF(SUM(L192:U192)=0,"0",SUM(L192:U192))</f>
        <v>0</v>
      </c>
      <c r="W192" s="612">
        <f t="shared" ref="W192" si="439">IF((L192*$L$224+M192*$M$224+N192*$N$224+O192*$O$224+P192*$P$224+Q192*$Q$224+R192*$R$224+S192*$S$224+T192*$T$224+U192*$U$224)&lt;&gt;0,(L192*$L$224+M192*$M$224+N192*$N$224+O192*$O$224+P192*$P$224+Q192*$Q$224+R192*$R$224+S192*$S$224+T192*$T$224+U192*$U$224),0)</f>
        <v>0</v>
      </c>
      <c r="X192" s="610"/>
      <c r="Y192" s="607"/>
      <c r="Z192" s="607"/>
      <c r="AA192" s="607"/>
      <c r="AB192" s="607"/>
      <c r="AC192" s="607"/>
      <c r="AD192" s="607"/>
      <c r="AE192" s="607"/>
      <c r="AF192" s="607"/>
      <c r="AG192" s="607"/>
      <c r="AH192" s="611" t="str">
        <f t="shared" ref="AH192" si="440">IF(SUM(X192:AG192)=0,"0",SUM(X192:AG192))</f>
        <v>0</v>
      </c>
      <c r="AI192" s="612">
        <f t="shared" ref="AI192" si="441">IF((X192*$X$224+Y192*$Y$224+Z192*$Z$224+AA192*$AA$224+AB192*$AB$224+AC192*$AC$224+AD192*$AD$224+AE192*$AE$224+AF192*$AF$224+AG192*$AG$224)&lt;&gt;0,X192*$X$224+Y192*$Y$224+Z192*$Z$224+AA192*$AA$224+AB192*$AB$224+AC192*$AC$224+AD192*$AD$224+AE192*$AE$224+AF192*$AF$224+AG192*$AG$224,0)</f>
        <v>0</v>
      </c>
      <c r="AJ192" s="903">
        <f>SUMIF($L$12:$U$12,TRUE,L192:U192)</f>
        <v>0</v>
      </c>
      <c r="AK192" s="903">
        <f>SUMIF($X$12:$AG$12,TRUE,X192:AG192)</f>
        <v>0</v>
      </c>
      <c r="AL192" s="845">
        <f>IF(F191,W191,W192)</f>
        <v>0</v>
      </c>
      <c r="AM192" s="845">
        <f>IF(F191,AI191,AI192)</f>
        <v>0</v>
      </c>
      <c r="AR192" s="849">
        <f>V192-IF(AO163=0,W192,W191)</f>
        <v>0</v>
      </c>
      <c r="AS192" s="849">
        <f>AH192-IF(AO163=0,AI192,AI191)</f>
        <v>0</v>
      </c>
      <c r="AT192" s="845">
        <f>IF(ISERROR(AR192+AS192),0,AR192+AS192)</f>
        <v>0</v>
      </c>
    </row>
    <row r="193" spans="1:46" ht="12" customHeight="1">
      <c r="A193" s="1610" t="str">
        <f>IF(TRIM(入力1!A196)&lt;&gt;"",入力1!A196,"")</f>
        <v/>
      </c>
      <c r="B193" s="1617">
        <f>IF(TRIM(入力1!B196)&lt;&gt;"",入力1!B196,"")</f>
        <v>9</v>
      </c>
      <c r="C193" s="1634">
        <f>入力1!C196</f>
        <v>0</v>
      </c>
      <c r="D193" s="1626" t="str">
        <f>IF(TRIM(入力1!D196)&lt;&gt;"",入力1!D196,"")</f>
        <v/>
      </c>
      <c r="E193" s="1627"/>
      <c r="F193" s="1638" t="b">
        <v>0</v>
      </c>
      <c r="G193" s="1639"/>
      <c r="H193" s="1640"/>
      <c r="I193" s="1609" t="str">
        <f>IF(TRIM(入力1!A196)&lt;&gt;"",入力1!A196,"")</f>
        <v/>
      </c>
      <c r="J193" s="1615">
        <f>IF(TRIM(入力1!B196)&lt;&gt;"",入力1!B196,"")</f>
        <v>9</v>
      </c>
      <c r="K193" s="1611">
        <f>C193</f>
        <v>0</v>
      </c>
      <c r="L193" s="627"/>
      <c r="M193" s="627"/>
      <c r="N193" s="627"/>
      <c r="O193" s="627"/>
      <c r="P193" s="627"/>
      <c r="Q193" s="627"/>
      <c r="R193" s="627"/>
      <c r="S193" s="627"/>
      <c r="T193" s="627"/>
      <c r="U193" s="627"/>
      <c r="V193" s="628" t="str">
        <f>IF(AO104=1,(IF(L193&gt;=0,IF(L193&lt;&gt;"",L193,L194),L194)+IF(M193&gt;=0,IF(M193&lt;&gt;"",M193,M194),M194)+IF(N193&gt;=0,IF(N193&lt;&gt;"",N193,N194),N194)+IF(O193&gt;=0,IF(O193&lt;&gt;"",O193,O194),O194)+IF(P193&gt;=0,IF(P193&lt;&gt;"",P193,P194),P194)+IF(Q193&gt;=0,IF(Q193&lt;&gt;"",Q193,Q194),Q194)+IF(R193&gt;=0,IF(R193&lt;&gt;"",R193,R194),R194)+IF(S193&gt;=0,IF(S193&lt;&gt;"",S193,S194),S194)+IF(T193&gt;=0,IF(T193&lt;&gt;"",T193,T194),T194)+IF(U193&gt;=0,IF(U193&lt;&gt;"",U193,U194),U194)),"")</f>
        <v/>
      </c>
      <c r="W193" s="629" t="str">
        <f t="shared" ref="W193" si="442">IF(F193,(IF(L193&gt;=0,IF(L193&lt;&gt;"",L193,L194),L194)*$L$224+IF(M193&gt;=0,IF(M193&lt;&gt;"",M193,M194),M194)*$M$224+IF(N193&gt;=0,IF(N193&lt;&gt;"",N193,N194),N194)*$N$224+IF(O193&gt;=0,IF(O193&lt;&gt;"",O193,O194),O194)*$O$224+IF(P193&gt;=0,IF(P193&lt;&gt;"",P193,P194),P194)*$P$224+IF(Q193&gt;=0,IF(Q193&lt;&gt;"",Q193,Q194),Q194)*$Q$224+IF(R193&gt;=0,IF(R193&lt;&gt;"",R193,R194),R194)*$R$224+IF(S193&gt;=0,IF(S193&lt;&gt;"",S193,S194),S194)*$S$224+IF(T193&gt;=0,IF(T193&lt;&gt;"",T193,T194),T194)*$T$224+IF(U193&gt;=0,IF(U193&lt;&gt;"",U193,U194),U194)*$U$224)," ")</f>
        <v xml:space="preserve"> </v>
      </c>
      <c r="X193" s="630"/>
      <c r="Y193" s="627"/>
      <c r="Z193" s="627"/>
      <c r="AA193" s="627"/>
      <c r="AB193" s="627"/>
      <c r="AC193" s="627"/>
      <c r="AD193" s="627"/>
      <c r="AE193" s="627"/>
      <c r="AF193" s="627"/>
      <c r="AG193" s="627"/>
      <c r="AH193" s="628" t="str">
        <f>IF(AO104=1,(IF(X193&gt;=0,IF(X193&lt;&gt;"",X193,X194),X194)+IF(Y193&gt;=0,IF(Y193&lt;&gt;"",Y193,Y194),Y194)+IF(Z193&gt;=0,IF(Z193&lt;&gt;"",Z193,Z194),Z194)+IF(AA193&gt;=0,IF(AA193&lt;&gt;"",AA193,AA194),AA194)+IF(AB193&gt;=0,IF(AB193&lt;&gt;"",AB193,AB194),AB194)+IF(AC193&gt;=0,IF(AC193&lt;&gt;"",AC193,AC194),AC194)+IF(AD193&gt;=0,IF(AD193&lt;&gt;"",AD193,AD194),AD194)+IF(AE193&gt;=0,IF(AE193&lt;&gt;"",AE193,AE194),AE194)+IF(AF193&gt;=0,IF(AF193&lt;&gt;"",AF193,AF194),AF194)+IF(AG193&gt;=0,IF(AG193&lt;&gt;"",AG193,AG194),AG194)),"")</f>
        <v/>
      </c>
      <c r="AI193" s="629" t="str">
        <f t="shared" ref="AI193" si="443">IF(F193,(IF(X193&gt;=0,IF(X193&lt;&gt;"",X193,X194),X194)*$X$224+IF(Y193&gt;=0,IF(Y193&lt;&gt;"",Y193,Y194),Y194)*$Y$224+IF(Z193&gt;=0,IF(Z193&lt;&gt;"",Z193,Z194),Z194)*$Z$224+IF(AA193&gt;=0,IF(AA193&lt;&gt;"",AA193,AA194),AA194)*$AA$224+IF(AB193&gt;=0,IF(AB193&lt;&gt;"",AB193,AB194),AB194)*$AB$224+IF(AC193&gt;=0,IF(AC193&lt;&gt;"",AC193,AC194),AC194)*$AC$224+IF(AD193&gt;=0,IF(AD193&lt;&gt;"",AD193,AD194),AD194)*$AD$224+IF(AE193&gt;=0,IF(AE193&lt;&gt;"",AE193,AE194),AE194)*$AE$224+IF(AF193&gt;=0,IF(AF193&lt;&gt;"",AF193,AF194),AF194)*$AF$224+IF(AG193&gt;=0,IF(AG193&lt;&gt;"",AG193,AG194),AG194)*$AG$224)," ")</f>
        <v xml:space="preserve"> </v>
      </c>
      <c r="AR193" s="850"/>
    </row>
    <row r="194" spans="1:46" ht="12" customHeight="1">
      <c r="A194" s="1609"/>
      <c r="B194" s="1615"/>
      <c r="C194" s="1633"/>
      <c r="D194" s="1628"/>
      <c r="E194" s="1629"/>
      <c r="F194" s="1641"/>
      <c r="G194" s="1639"/>
      <c r="H194" s="1640"/>
      <c r="I194" s="1613"/>
      <c r="J194" s="1616"/>
      <c r="K194" s="1614"/>
      <c r="L194" s="607"/>
      <c r="M194" s="607"/>
      <c r="N194" s="607"/>
      <c r="O194" s="607"/>
      <c r="P194" s="607"/>
      <c r="Q194" s="607"/>
      <c r="R194" s="607"/>
      <c r="S194" s="607"/>
      <c r="T194" s="607"/>
      <c r="U194" s="607"/>
      <c r="V194" s="611" t="str">
        <f>IF(SUM(L194:U194)=0,"0",SUM(L194:U194))</f>
        <v>0</v>
      </c>
      <c r="W194" s="612">
        <f t="shared" ref="W194" si="444">IF((L194*$L$224+M194*$M$224+N194*$N$224+O194*$O$224+P194*$P$224+Q194*$Q$224+R194*$R$224+S194*$S$224+T194*$T$224+U194*$U$224)&lt;&gt;0,(L194*$L$224+M194*$M$224+N194*$N$224+O194*$O$224+P194*$P$224+Q194*$Q$224+R194*$R$224+S194*$S$224+T194*$T$224+U194*$U$224),0)</f>
        <v>0</v>
      </c>
      <c r="X194" s="610"/>
      <c r="Y194" s="607"/>
      <c r="Z194" s="607"/>
      <c r="AA194" s="607"/>
      <c r="AB194" s="607"/>
      <c r="AC194" s="607"/>
      <c r="AD194" s="607"/>
      <c r="AE194" s="607"/>
      <c r="AF194" s="607"/>
      <c r="AG194" s="607"/>
      <c r="AH194" s="611" t="str">
        <f t="shared" ref="AH194" si="445">IF(SUM(X194:AG194)=0,"0",SUM(X194:AG194))</f>
        <v>0</v>
      </c>
      <c r="AI194" s="612">
        <f t="shared" ref="AI194" si="446">IF((X194*$X$224+Y194*$Y$224+Z194*$Z$224+AA194*$AA$224+AB194*$AB$224+AC194*$AC$224+AD194*$AD$224+AE194*$AE$224+AF194*$AF$224+AG194*$AG$224)&lt;&gt;0,X194*$X$224+Y194*$Y$224+Z194*$Z$224+AA194*$AA$224+AB194*$AB$224+AC194*$AC$224+AD194*$AD$224+AE194*$AE$224+AF194*$AF$224+AG194*$AG$224,0)</f>
        <v>0</v>
      </c>
      <c r="AJ194" s="903">
        <f>SUMIF($L$12:$U$12,TRUE,L194:U194)</f>
        <v>0</v>
      </c>
      <c r="AK194" s="903">
        <f>SUMIF($X$12:$AG$12,TRUE,X194:AG194)</f>
        <v>0</v>
      </c>
      <c r="AL194" s="845">
        <f>IF(F193,W193,W194)</f>
        <v>0</v>
      </c>
      <c r="AM194" s="845">
        <f>IF(F193,AI193,AI194)</f>
        <v>0</v>
      </c>
      <c r="AR194" s="849">
        <f>V194-IF(AO164=0,W194,W193)</f>
        <v>0</v>
      </c>
      <c r="AS194" s="849">
        <f>AH194-IF(AO164=0,AI194,AI193)</f>
        <v>0</v>
      </c>
      <c r="AT194" s="845">
        <f>IF(ISERROR(AR194+AS194),0,AR194+AS194)</f>
        <v>0</v>
      </c>
    </row>
    <row r="195" spans="1:46" ht="12" customHeight="1">
      <c r="A195" s="1635" t="str">
        <f>IF(TRIM(入力1!A198)&lt;&gt;"",入力1!A198,"")</f>
        <v/>
      </c>
      <c r="B195" s="1654">
        <f>IF(TRIM(入力1!B198)&lt;&gt;"",入力1!B198,"")</f>
        <v>9</v>
      </c>
      <c r="C195" s="1632">
        <f>入力1!C198</f>
        <v>1</v>
      </c>
      <c r="D195" s="1630" t="str">
        <f>IF(TRIM(入力1!D198)&lt;&gt;"",入力1!D198,"")</f>
        <v/>
      </c>
      <c r="E195" s="1631"/>
      <c r="F195" s="1638" t="b">
        <v>0</v>
      </c>
      <c r="G195" s="1639"/>
      <c r="H195" s="1640"/>
      <c r="I195" s="1609" t="str">
        <f>IF(TRIM(入力1!A198)&lt;&gt;"",入力1!A198,"")</f>
        <v/>
      </c>
      <c r="J195" s="1615">
        <f>IF(TRIM(入力1!B198)&lt;&gt;"",入力1!B198,"")</f>
        <v>9</v>
      </c>
      <c r="K195" s="1612">
        <f>C195</f>
        <v>1</v>
      </c>
      <c r="L195" s="631"/>
      <c r="M195" s="632"/>
      <c r="N195" s="632"/>
      <c r="O195" s="632"/>
      <c r="P195" s="632"/>
      <c r="Q195" s="632"/>
      <c r="R195" s="632"/>
      <c r="S195" s="632"/>
      <c r="T195" s="632"/>
      <c r="U195" s="632"/>
      <c r="V195" s="628" t="str">
        <f>IF(AO105=1,(IF(L195&gt;=0,IF(L195&lt;&gt;"",L195,L196),L196)+IF(M195&gt;=0,IF(M195&lt;&gt;"",M195,M196),M196)+IF(N195&gt;=0,IF(N195&lt;&gt;"",N195,N196),N196)+IF(O195&gt;=0,IF(O195&lt;&gt;"",O195,O196),O196)+IF(P195&gt;=0,IF(P195&lt;&gt;"",P195,P196),P196)+IF(Q195&gt;=0,IF(Q195&lt;&gt;"",Q195,Q196),Q196)+IF(R195&gt;=0,IF(R195&lt;&gt;"",R195,R196),R196)+IF(S195&gt;=0,IF(S195&lt;&gt;"",S195,S196),S196)+IF(T195&gt;=0,IF(T195&lt;&gt;"",T195,T196),T196)+IF(U195&gt;=0,IF(U195&lt;&gt;"",U195,U196),U196)),"")</f>
        <v/>
      </c>
      <c r="W195" s="629" t="str">
        <f t="shared" ref="W195" si="447">IF(F195,(IF(L195&gt;=0,IF(L195&lt;&gt;"",L195,L196),L196)*$L$224+IF(M195&gt;=0,IF(M195&lt;&gt;"",M195,M196),M196)*$M$224+IF(N195&gt;=0,IF(N195&lt;&gt;"",N195,N196),N196)*$N$224+IF(O195&gt;=0,IF(O195&lt;&gt;"",O195,O196),O196)*$O$224+IF(P195&gt;=0,IF(P195&lt;&gt;"",P195,P196),P196)*$P$224+IF(Q195&gt;=0,IF(Q195&lt;&gt;"",Q195,Q196),Q196)*$Q$224+IF(R195&gt;=0,IF(R195&lt;&gt;"",R195,R196),R196)*$R$224+IF(S195&gt;=0,IF(S195&lt;&gt;"",S195,S196),S196)*$S$224+IF(T195&gt;=0,IF(T195&lt;&gt;"",T195,T196),T196)*$T$224+IF(U195&gt;=0,IF(U195&lt;&gt;"",U195,U196),U196)*$U$224)," ")</f>
        <v xml:space="preserve"> </v>
      </c>
      <c r="X195" s="633"/>
      <c r="Y195" s="632"/>
      <c r="Z195" s="632"/>
      <c r="AA195" s="632"/>
      <c r="AB195" s="632"/>
      <c r="AC195" s="632"/>
      <c r="AD195" s="632"/>
      <c r="AE195" s="632"/>
      <c r="AF195" s="632"/>
      <c r="AG195" s="632"/>
      <c r="AH195" s="628" t="str">
        <f>IF(AO105=1,(IF(X195&gt;=0,IF(X195&lt;&gt;"",X195,X196),X196)+IF(Y195&gt;=0,IF(Y195&lt;&gt;"",Y195,Y196),Y196)+IF(Z195&gt;=0,IF(Z195&lt;&gt;"",Z195,Z196),Z196)+IF(AA195&gt;=0,IF(AA195&lt;&gt;"",AA195,AA196),AA196)+IF(AB195&gt;=0,IF(AB195&lt;&gt;"",AB195,AB196),AB196)+IF(AC195&gt;=0,IF(AC195&lt;&gt;"",AC195,AC196),AC196)+IF(AD195&gt;=0,IF(AD195&lt;&gt;"",AD195,AD196),AD196)+IF(AE195&gt;=0,IF(AE195&lt;&gt;"",AE195,AE196),AE196)+IF(AF195&gt;=0,IF(AF195&lt;&gt;"",AF195,AF196),AF196)+IF(AG195&gt;=0,IF(AG195&lt;&gt;"",AG195,AG196),AG196)),"")</f>
        <v/>
      </c>
      <c r="AI195" s="629" t="str">
        <f t="shared" ref="AI195" si="448">IF(F195,(IF(X195&gt;=0,IF(X195&lt;&gt;"",X195,X196),X196)*$X$224+IF(Y195&gt;=0,IF(Y195&lt;&gt;"",Y195,Y196),Y196)*$Y$224+IF(Z195&gt;=0,IF(Z195&lt;&gt;"",Z195,Z196),Z196)*$Z$224+IF(AA195&gt;=0,IF(AA195&lt;&gt;"",AA195,AA196),AA196)*$AA$224+IF(AB195&gt;=0,IF(AB195&lt;&gt;"",AB195,AB196),AB196)*$AB$224+IF(AC195&gt;=0,IF(AC195&lt;&gt;"",AC195,AC196),AC196)*$AC$224+IF(AD195&gt;=0,IF(AD195&lt;&gt;"",AD195,AD196),AD196)*$AD$224+IF(AE195&gt;=0,IF(AE195&lt;&gt;"",AE195,AE196),AE196)*$AE$224+IF(AF195&gt;=0,IF(AF195&lt;&gt;"",AF195,AF196),AF196)*$AF$224+IF(AG195&gt;=0,IF(AG195&lt;&gt;"",AG195,AG196),AG196)*$AG$224)," ")</f>
        <v xml:space="preserve"> </v>
      </c>
      <c r="AR195" s="850"/>
    </row>
    <row r="196" spans="1:46" ht="12" customHeight="1">
      <c r="A196" s="1609"/>
      <c r="B196" s="1615"/>
      <c r="C196" s="1633"/>
      <c r="D196" s="1628"/>
      <c r="E196" s="1629"/>
      <c r="F196" s="1641"/>
      <c r="G196" s="1639"/>
      <c r="H196" s="1640"/>
      <c r="I196" s="1613"/>
      <c r="J196" s="1616"/>
      <c r="K196" s="1614"/>
      <c r="L196" s="607"/>
      <c r="M196" s="607"/>
      <c r="N196" s="607"/>
      <c r="O196" s="607"/>
      <c r="P196" s="607"/>
      <c r="Q196" s="607"/>
      <c r="R196" s="607"/>
      <c r="S196" s="607"/>
      <c r="T196" s="607"/>
      <c r="U196" s="607"/>
      <c r="V196" s="611" t="str">
        <f>IF(SUM(L196:U196)=0,"0",SUM(L196:U196))</f>
        <v>0</v>
      </c>
      <c r="W196" s="612">
        <f t="shared" ref="W196" si="449">IF((L196*$L$224+M196*$M$224+N196*$N$224+O196*$O$224+P196*$P$224+Q196*$Q$224+R196*$R$224+S196*$S$224+T196*$T$224+U196*$U$224)&lt;&gt;0,(L196*$L$224+M196*$M$224+N196*$N$224+O196*$O$224+P196*$P$224+Q196*$Q$224+R196*$R$224+S196*$S$224+T196*$T$224+U196*$U$224),0)</f>
        <v>0</v>
      </c>
      <c r="X196" s="610"/>
      <c r="Y196" s="607"/>
      <c r="Z196" s="607"/>
      <c r="AA196" s="607"/>
      <c r="AB196" s="607"/>
      <c r="AC196" s="607"/>
      <c r="AD196" s="607"/>
      <c r="AE196" s="607"/>
      <c r="AF196" s="607"/>
      <c r="AG196" s="607"/>
      <c r="AH196" s="611" t="str">
        <f t="shared" ref="AH196" si="450">IF(SUM(X196:AG196)=0,"0",SUM(X196:AG196))</f>
        <v>0</v>
      </c>
      <c r="AI196" s="612">
        <f t="shared" ref="AI196" si="451">IF((X196*$X$224+Y196*$Y$224+Z196*$Z$224+AA196*$AA$224+AB196*$AB$224+AC196*$AC$224+AD196*$AD$224+AE196*$AE$224+AF196*$AF$224+AG196*$AG$224)&lt;&gt;0,X196*$X$224+Y196*$Y$224+Z196*$Z$224+AA196*$AA$224+AB196*$AB$224+AC196*$AC$224+AD196*$AD$224+AE196*$AE$224+AF196*$AF$224+AG196*$AG$224,0)</f>
        <v>0</v>
      </c>
      <c r="AJ196" s="903">
        <f>SUMIF($L$12:$U$12,TRUE,L196:U196)</f>
        <v>0</v>
      </c>
      <c r="AK196" s="903">
        <f>SUMIF($X$12:$AG$12,TRUE,X196:AG196)</f>
        <v>0</v>
      </c>
      <c r="AL196" s="845">
        <f>IF(F195,W195,W196)</f>
        <v>0</v>
      </c>
      <c r="AM196" s="845">
        <f>IF(F195,AI195,AI196)</f>
        <v>0</v>
      </c>
      <c r="AR196" s="849">
        <f>V196-IF(AO165=0,W196,W195)</f>
        <v>0</v>
      </c>
      <c r="AS196" s="849">
        <f>AH196-IF(AO165=0,AI196,AI195)</f>
        <v>0</v>
      </c>
      <c r="AT196" s="845">
        <f>IF(ISERROR(AR196+AS196),0,AR196+AS196)</f>
        <v>0</v>
      </c>
    </row>
    <row r="197" spans="1:46" ht="12" customHeight="1">
      <c r="A197" s="1610" t="str">
        <f>IF(TRIM(入力1!A200)&lt;&gt;"",入力1!A200,"")</f>
        <v/>
      </c>
      <c r="B197" s="1617">
        <f>IF(TRIM(入力1!B200)&lt;&gt;"",入力1!B200,"")</f>
        <v>9</v>
      </c>
      <c r="C197" s="1634">
        <f>入力1!C200</f>
        <v>2</v>
      </c>
      <c r="D197" s="1626" t="str">
        <f>IF(TRIM(入力1!D200)&lt;&gt;"",入力1!D200,"")</f>
        <v/>
      </c>
      <c r="E197" s="1627"/>
      <c r="F197" s="1638" t="b">
        <v>0</v>
      </c>
      <c r="G197" s="1639"/>
      <c r="H197" s="1640"/>
      <c r="I197" s="1609" t="str">
        <f>IF(TRIM(入力1!A200)&lt;&gt;"",入力1!A200,"")</f>
        <v/>
      </c>
      <c r="J197" s="1615">
        <f>IF(TRIM(入力1!B200)&lt;&gt;"",入力1!B200,"")</f>
        <v>9</v>
      </c>
      <c r="K197" s="1611">
        <f>C197</f>
        <v>2</v>
      </c>
      <c r="L197" s="627"/>
      <c r="M197" s="627"/>
      <c r="N197" s="627"/>
      <c r="O197" s="627"/>
      <c r="P197" s="627"/>
      <c r="Q197" s="627"/>
      <c r="R197" s="627"/>
      <c r="S197" s="627"/>
      <c r="T197" s="627"/>
      <c r="U197" s="627"/>
      <c r="V197" s="628" t="str">
        <f>IF(AO106=1,(IF(L197&gt;=0,IF(L197&lt;&gt;"",L197,L198),L198)+IF(M197&gt;=0,IF(M197&lt;&gt;"",M197,M198),M198)+IF(N197&gt;=0,IF(N197&lt;&gt;"",N197,N198),N198)+IF(O197&gt;=0,IF(O197&lt;&gt;"",O197,O198),O198)+IF(P197&gt;=0,IF(P197&lt;&gt;"",P197,P198),P198)+IF(Q197&gt;=0,IF(Q197&lt;&gt;"",Q197,Q198),Q198)+IF(R197&gt;=0,IF(R197&lt;&gt;"",R197,R198),R198)+IF(S197&gt;=0,IF(S197&lt;&gt;"",S197,S198),S198)+IF(T197&gt;=0,IF(T197&lt;&gt;"",T197,T198),T198)+IF(U197&gt;=0,IF(U197&lt;&gt;"",U197,U198),U198)),"")</f>
        <v/>
      </c>
      <c r="W197" s="629" t="str">
        <f t="shared" ref="W197" si="452">IF(F197,(IF(L197&gt;=0,IF(L197&lt;&gt;"",L197,L198),L198)*$L$224+IF(M197&gt;=0,IF(M197&lt;&gt;"",M197,M198),M198)*$M$224+IF(N197&gt;=0,IF(N197&lt;&gt;"",N197,N198),N198)*$N$224+IF(O197&gt;=0,IF(O197&lt;&gt;"",O197,O198),O198)*$O$224+IF(P197&gt;=0,IF(P197&lt;&gt;"",P197,P198),P198)*$P$224+IF(Q197&gt;=0,IF(Q197&lt;&gt;"",Q197,Q198),Q198)*$Q$224+IF(R197&gt;=0,IF(R197&lt;&gt;"",R197,R198),R198)*$R$224+IF(S197&gt;=0,IF(S197&lt;&gt;"",S197,S198),S198)*$S$224+IF(T197&gt;=0,IF(T197&lt;&gt;"",T197,T198),T198)*$T$224+IF(U197&gt;=0,IF(U197&lt;&gt;"",U197,U198),U198)*$U$224)," ")</f>
        <v xml:space="preserve"> </v>
      </c>
      <c r="X197" s="630"/>
      <c r="Y197" s="627"/>
      <c r="Z197" s="627"/>
      <c r="AA197" s="627"/>
      <c r="AB197" s="627"/>
      <c r="AC197" s="627"/>
      <c r="AD197" s="627"/>
      <c r="AE197" s="627"/>
      <c r="AF197" s="627"/>
      <c r="AG197" s="627"/>
      <c r="AH197" s="628" t="str">
        <f>IF(AO106=1,(IF(X197&gt;=0,IF(X197&lt;&gt;"",X197,X198),X198)+IF(Y197&gt;=0,IF(Y197&lt;&gt;"",Y197,Y198),Y198)+IF(Z197&gt;=0,IF(Z197&lt;&gt;"",Z197,Z198),Z198)+IF(AA197&gt;=0,IF(AA197&lt;&gt;"",AA197,AA198),AA198)+IF(AB197&gt;=0,IF(AB197&lt;&gt;"",AB197,AB198),AB198)+IF(AC197&gt;=0,IF(AC197&lt;&gt;"",AC197,AC198),AC198)+IF(AD197&gt;=0,IF(AD197&lt;&gt;"",AD197,AD198),AD198)+IF(AE197&gt;=0,IF(AE197&lt;&gt;"",AE197,AE198),AE198)+IF(AF197&gt;=0,IF(AF197&lt;&gt;"",AF197,AF198),AF198)+IF(AG197&gt;=0,IF(AG197&lt;&gt;"",AG197,AG198),AG198)),"")</f>
        <v/>
      </c>
      <c r="AI197" s="629" t="str">
        <f t="shared" ref="AI197" si="453">IF(F197,(IF(X197&gt;=0,IF(X197&lt;&gt;"",X197,X198),X198)*$X$224+IF(Y197&gt;=0,IF(Y197&lt;&gt;"",Y197,Y198),Y198)*$Y$224+IF(Z197&gt;=0,IF(Z197&lt;&gt;"",Z197,Z198),Z198)*$Z$224+IF(AA197&gt;=0,IF(AA197&lt;&gt;"",AA197,AA198),AA198)*$AA$224+IF(AB197&gt;=0,IF(AB197&lt;&gt;"",AB197,AB198),AB198)*$AB$224+IF(AC197&gt;=0,IF(AC197&lt;&gt;"",AC197,AC198),AC198)*$AC$224+IF(AD197&gt;=0,IF(AD197&lt;&gt;"",AD197,AD198),AD198)*$AD$224+IF(AE197&gt;=0,IF(AE197&lt;&gt;"",AE197,AE198),AE198)*$AE$224+IF(AF197&gt;=0,IF(AF197&lt;&gt;"",AF197,AF198),AF198)*$AF$224+IF(AG197&gt;=0,IF(AG197&lt;&gt;"",AG197,AG198),AG198)*$AG$224)," ")</f>
        <v xml:space="preserve"> </v>
      </c>
      <c r="AR197" s="850"/>
    </row>
    <row r="198" spans="1:46" ht="12" customHeight="1">
      <c r="A198" s="1609"/>
      <c r="B198" s="1615"/>
      <c r="C198" s="1633"/>
      <c r="D198" s="1628"/>
      <c r="E198" s="1629"/>
      <c r="F198" s="1641"/>
      <c r="G198" s="1639"/>
      <c r="H198" s="1640"/>
      <c r="I198" s="1613"/>
      <c r="J198" s="1616"/>
      <c r="K198" s="1614"/>
      <c r="L198" s="607"/>
      <c r="M198" s="607"/>
      <c r="N198" s="607"/>
      <c r="O198" s="607"/>
      <c r="P198" s="607"/>
      <c r="Q198" s="607"/>
      <c r="R198" s="607"/>
      <c r="S198" s="607"/>
      <c r="T198" s="607"/>
      <c r="U198" s="607"/>
      <c r="V198" s="611" t="str">
        <f>IF(SUM(L198:U198)=0,"0",SUM(L198:U198))</f>
        <v>0</v>
      </c>
      <c r="W198" s="612">
        <f t="shared" ref="W198" si="454">IF((L198*$L$224+M198*$M$224+N198*$N$224+O198*$O$224+P198*$P$224+Q198*$Q$224+R198*$R$224+S198*$S$224+T198*$T$224+U198*$U$224)&lt;&gt;0,(L198*$L$224+M198*$M$224+N198*$N$224+O198*$O$224+P198*$P$224+Q198*$Q$224+R198*$R$224+S198*$S$224+T198*$T$224+U198*$U$224),0)</f>
        <v>0</v>
      </c>
      <c r="X198" s="610"/>
      <c r="Y198" s="607"/>
      <c r="Z198" s="607"/>
      <c r="AA198" s="607"/>
      <c r="AB198" s="607"/>
      <c r="AC198" s="607"/>
      <c r="AD198" s="607"/>
      <c r="AE198" s="607"/>
      <c r="AF198" s="607"/>
      <c r="AG198" s="607"/>
      <c r="AH198" s="611" t="str">
        <f t="shared" ref="AH198" si="455">IF(SUM(X198:AG198)=0,"0",SUM(X198:AG198))</f>
        <v>0</v>
      </c>
      <c r="AI198" s="612">
        <f t="shared" ref="AI198" si="456">IF((X198*$X$224+Y198*$Y$224+Z198*$Z$224+AA198*$AA$224+AB198*$AB$224+AC198*$AC$224+AD198*$AD$224+AE198*$AE$224+AF198*$AF$224+AG198*$AG$224)&lt;&gt;0,X198*$X$224+Y198*$Y$224+Z198*$Z$224+AA198*$AA$224+AB198*$AB$224+AC198*$AC$224+AD198*$AD$224+AE198*$AE$224+AF198*$AF$224+AG198*$AG$224,0)</f>
        <v>0</v>
      </c>
      <c r="AJ198" s="903">
        <f>SUMIF($L$12:$U$12,TRUE,L198:U198)</f>
        <v>0</v>
      </c>
      <c r="AK198" s="903">
        <f>SUMIF($X$12:$AG$12,TRUE,X198:AG198)</f>
        <v>0</v>
      </c>
      <c r="AL198" s="845">
        <f>IF(F197,W197,W198)</f>
        <v>0</v>
      </c>
      <c r="AM198" s="845">
        <f>IF(F197,AI197,AI198)</f>
        <v>0</v>
      </c>
      <c r="AR198" s="849">
        <f>V198-IF(AO166=0,W198,W197)</f>
        <v>0</v>
      </c>
      <c r="AS198" s="849">
        <f>AH198-IF(AO166=0,AI198,AI197)</f>
        <v>0</v>
      </c>
      <c r="AT198" s="845">
        <f>IF(ISERROR(AR198+AS198),0,AR198+AS198)</f>
        <v>0</v>
      </c>
    </row>
    <row r="199" spans="1:46" ht="12" customHeight="1">
      <c r="A199" s="1610" t="str">
        <f>IF(TRIM(入力1!A202)&lt;&gt;"",入力1!A202,"")</f>
        <v/>
      </c>
      <c r="B199" s="1617">
        <f>IF(TRIM(入力1!B202)&lt;&gt;"",入力1!B202,"")</f>
        <v>9</v>
      </c>
      <c r="C199" s="1634">
        <f>入力1!C202</f>
        <v>3</v>
      </c>
      <c r="D199" s="1626" t="str">
        <f>IF(TRIM(入力1!D202)&lt;&gt;"",入力1!D202,"")</f>
        <v/>
      </c>
      <c r="E199" s="1627"/>
      <c r="F199" s="1638" t="b">
        <v>0</v>
      </c>
      <c r="G199" s="1639"/>
      <c r="H199" s="1640"/>
      <c r="I199" s="1609" t="str">
        <f>IF(TRIM(入力1!A202)&lt;&gt;"",入力1!A202,"")</f>
        <v/>
      </c>
      <c r="J199" s="1615">
        <f>IF(TRIM(入力1!B202)&lt;&gt;"",入力1!B202,"")</f>
        <v>9</v>
      </c>
      <c r="K199" s="1611">
        <f>C199</f>
        <v>3</v>
      </c>
      <c r="L199" s="627"/>
      <c r="M199" s="627"/>
      <c r="N199" s="627"/>
      <c r="O199" s="627"/>
      <c r="P199" s="627"/>
      <c r="Q199" s="627"/>
      <c r="R199" s="627"/>
      <c r="S199" s="627"/>
      <c r="T199" s="627"/>
      <c r="U199" s="627"/>
      <c r="V199" s="628" t="str">
        <f>IF(AO107=1,(IF(L199&gt;=0,IF(L199&lt;&gt;"",L199,L200),L200)+IF(M199&gt;=0,IF(M199&lt;&gt;"",M199,M200),M200)+IF(N199&gt;=0,IF(N199&lt;&gt;"",N199,N200),N200)+IF(O199&gt;=0,IF(O199&lt;&gt;"",O199,O200),O200)+IF(P199&gt;=0,IF(P199&lt;&gt;"",P199,P200),P200)+IF(Q199&gt;=0,IF(Q199&lt;&gt;"",Q199,Q200),Q200)+IF(R199&gt;=0,IF(R199&lt;&gt;"",R199,R200),R200)+IF(S199&gt;=0,IF(S199&lt;&gt;"",S199,S200),S200)+IF(T199&gt;=0,IF(T199&lt;&gt;"",T199,T200),T200)+IF(U199&gt;=0,IF(U199&lt;&gt;"",U199,U200),U200)),"")</f>
        <v/>
      </c>
      <c r="W199" s="629" t="str">
        <f t="shared" ref="W199" si="457">IF(F199,(IF(L199&gt;=0,IF(L199&lt;&gt;"",L199,L200),L200)*$L$224+IF(M199&gt;=0,IF(M199&lt;&gt;"",M199,M200),M200)*$M$224+IF(N199&gt;=0,IF(N199&lt;&gt;"",N199,N200),N200)*$N$224+IF(O199&gt;=0,IF(O199&lt;&gt;"",O199,O200),O200)*$O$224+IF(P199&gt;=0,IF(P199&lt;&gt;"",P199,P200),P200)*$P$224+IF(Q199&gt;=0,IF(Q199&lt;&gt;"",Q199,Q200),Q200)*$Q$224+IF(R199&gt;=0,IF(R199&lt;&gt;"",R199,R200),R200)*$R$224+IF(S199&gt;=0,IF(S199&lt;&gt;"",S199,S200),S200)*$S$224+IF(T199&gt;=0,IF(T199&lt;&gt;"",T199,T200),T200)*$T$224+IF(U199&gt;=0,IF(U199&lt;&gt;"",U199,U200),U200)*$U$224)," ")</f>
        <v xml:space="preserve"> </v>
      </c>
      <c r="X199" s="630"/>
      <c r="Y199" s="627"/>
      <c r="Z199" s="627"/>
      <c r="AA199" s="627"/>
      <c r="AB199" s="627"/>
      <c r="AC199" s="627"/>
      <c r="AD199" s="627"/>
      <c r="AE199" s="627"/>
      <c r="AF199" s="627"/>
      <c r="AG199" s="627"/>
      <c r="AH199" s="628" t="str">
        <f>IF(AO107=1,(IF(X199&gt;=0,IF(X199&lt;&gt;"",X199,X200),X200)+IF(Y199&gt;=0,IF(Y199&lt;&gt;"",Y199,Y200),Y200)+IF(Z199&gt;=0,IF(Z199&lt;&gt;"",Z199,Z200),Z200)+IF(AA199&gt;=0,IF(AA199&lt;&gt;"",AA199,AA200),AA200)+IF(AB199&gt;=0,IF(AB199&lt;&gt;"",AB199,AB200),AB200)+IF(AC199&gt;=0,IF(AC199&lt;&gt;"",AC199,AC200),AC200)+IF(AD199&gt;=0,IF(AD199&lt;&gt;"",AD199,AD200),AD200)+IF(AE199&gt;=0,IF(AE199&lt;&gt;"",AE199,AE200),AE200)+IF(AF199&gt;=0,IF(AF199&lt;&gt;"",AF199,AF200),AF200)+IF(AG199&gt;=0,IF(AG199&lt;&gt;"",AG199,AG200),AG200)),"")</f>
        <v/>
      </c>
      <c r="AI199" s="629" t="str">
        <f t="shared" ref="AI199" si="458">IF(F199,(IF(X199&gt;=0,IF(X199&lt;&gt;"",X199,X200),X200)*$X$224+IF(Y199&gt;=0,IF(Y199&lt;&gt;"",Y199,Y200),Y200)*$Y$224+IF(Z199&gt;=0,IF(Z199&lt;&gt;"",Z199,Z200),Z200)*$Z$224+IF(AA199&gt;=0,IF(AA199&lt;&gt;"",AA199,AA200),AA200)*$AA$224+IF(AB199&gt;=0,IF(AB199&lt;&gt;"",AB199,AB200),AB200)*$AB$224+IF(AC199&gt;=0,IF(AC199&lt;&gt;"",AC199,AC200),AC200)*$AC$224+IF(AD199&gt;=0,IF(AD199&lt;&gt;"",AD199,AD200),AD200)*$AD$224+IF(AE199&gt;=0,IF(AE199&lt;&gt;"",AE199,AE200),AE200)*$AE$224+IF(AF199&gt;=0,IF(AF199&lt;&gt;"",AF199,AF200),AF200)*$AF$224+IF(AG199&gt;=0,IF(AG199&lt;&gt;"",AG199,AG200),AG200)*$AG$224)," ")</f>
        <v xml:space="preserve"> </v>
      </c>
      <c r="AR199" s="850"/>
    </row>
    <row r="200" spans="1:46" ht="12" customHeight="1">
      <c r="A200" s="1609"/>
      <c r="B200" s="1615"/>
      <c r="C200" s="1633"/>
      <c r="D200" s="1628"/>
      <c r="E200" s="1629"/>
      <c r="F200" s="1641"/>
      <c r="G200" s="1639"/>
      <c r="H200" s="1640"/>
      <c r="I200" s="1613"/>
      <c r="J200" s="1616"/>
      <c r="K200" s="1614"/>
      <c r="L200" s="607"/>
      <c r="M200" s="607"/>
      <c r="N200" s="607"/>
      <c r="O200" s="607"/>
      <c r="P200" s="607"/>
      <c r="Q200" s="607"/>
      <c r="R200" s="607"/>
      <c r="S200" s="607"/>
      <c r="T200" s="607"/>
      <c r="U200" s="607"/>
      <c r="V200" s="611" t="str">
        <f>IF(SUM(L200:U200)=0,"0",SUM(L200:U200))</f>
        <v>0</v>
      </c>
      <c r="W200" s="612">
        <f t="shared" ref="W200" si="459">IF((L200*$L$224+M200*$M$224+N200*$N$224+O200*$O$224+P200*$P$224+Q200*$Q$224+R200*$R$224+S200*$S$224+T200*$T$224+U200*$U$224)&lt;&gt;0,(L200*$L$224+M200*$M$224+N200*$N$224+O200*$O$224+P200*$P$224+Q200*$Q$224+R200*$R$224+S200*$S$224+T200*$T$224+U200*$U$224),0)</f>
        <v>0</v>
      </c>
      <c r="X200" s="610"/>
      <c r="Y200" s="607"/>
      <c r="Z200" s="607"/>
      <c r="AA200" s="607"/>
      <c r="AB200" s="607"/>
      <c r="AC200" s="607"/>
      <c r="AD200" s="607"/>
      <c r="AE200" s="607"/>
      <c r="AF200" s="607"/>
      <c r="AG200" s="607"/>
      <c r="AH200" s="611" t="str">
        <f t="shared" ref="AH200" si="460">IF(SUM(X200:AG200)=0,"0",SUM(X200:AG200))</f>
        <v>0</v>
      </c>
      <c r="AI200" s="612">
        <f t="shared" ref="AI200" si="461">IF((X200*$X$224+Y200*$Y$224+Z200*$Z$224+AA200*$AA$224+AB200*$AB$224+AC200*$AC$224+AD200*$AD$224+AE200*$AE$224+AF200*$AF$224+AG200*$AG$224)&lt;&gt;0,X200*$X$224+Y200*$Y$224+Z200*$Z$224+AA200*$AA$224+AB200*$AB$224+AC200*$AC$224+AD200*$AD$224+AE200*$AE$224+AF200*$AF$224+AG200*$AG$224,0)</f>
        <v>0</v>
      </c>
      <c r="AJ200" s="903">
        <f>SUMIF($L$12:$U$12,TRUE,L200:U200)</f>
        <v>0</v>
      </c>
      <c r="AK200" s="903">
        <f>SUMIF($X$12:$AG$12,TRUE,X200:AG200)</f>
        <v>0</v>
      </c>
      <c r="AL200" s="845">
        <f>IF(F199,W199,W200)</f>
        <v>0</v>
      </c>
      <c r="AM200" s="845">
        <f>IF(F199,AI199,AI200)</f>
        <v>0</v>
      </c>
      <c r="AR200" s="849">
        <f>V200-IF(AO167=0,W200,W199)</f>
        <v>0</v>
      </c>
      <c r="AS200" s="849">
        <f>AH200-IF(AO167=0,AI200,AI199)</f>
        <v>0</v>
      </c>
      <c r="AT200" s="845">
        <f>IF(ISERROR(AR200+AS200),0,AR200+AS200)</f>
        <v>0</v>
      </c>
    </row>
    <row r="201" spans="1:46" ht="12" customHeight="1">
      <c r="A201" s="1610" t="str">
        <f>IF(TRIM(入力1!A204)&lt;&gt;"",入力1!A204,"")</f>
        <v/>
      </c>
      <c r="B201" s="1617">
        <f>IF(TRIM(入力1!B204)&lt;&gt;"",入力1!B204,"")</f>
        <v>9</v>
      </c>
      <c r="C201" s="1634">
        <f>入力1!C204</f>
        <v>4</v>
      </c>
      <c r="D201" s="1626" t="str">
        <f>IF(TRIM(入力1!D204)&lt;&gt;"",入力1!D204,"")</f>
        <v/>
      </c>
      <c r="E201" s="1627"/>
      <c r="F201" s="1638" t="b">
        <v>0</v>
      </c>
      <c r="G201" s="1639"/>
      <c r="H201" s="1640"/>
      <c r="I201" s="1609" t="str">
        <f>IF(TRIM(入力1!A204)&lt;&gt;"",入力1!A204,"")</f>
        <v/>
      </c>
      <c r="J201" s="1615">
        <f>IF(TRIM(入力1!B204)&lt;&gt;"",入力1!B204,"")</f>
        <v>9</v>
      </c>
      <c r="K201" s="1611">
        <f>C201</f>
        <v>4</v>
      </c>
      <c r="L201" s="627"/>
      <c r="M201" s="627"/>
      <c r="N201" s="627"/>
      <c r="O201" s="627"/>
      <c r="P201" s="627"/>
      <c r="Q201" s="627"/>
      <c r="R201" s="627"/>
      <c r="S201" s="627"/>
      <c r="T201" s="627"/>
      <c r="U201" s="627"/>
      <c r="V201" s="628" t="str">
        <f>IF(AO108=1,(IF(L201&gt;=0,IF(L201&lt;&gt;"",L201,L202),L202)+IF(M201&gt;=0,IF(M201&lt;&gt;"",M201,M202),M202)+IF(N201&gt;=0,IF(N201&lt;&gt;"",N201,N202),N202)+IF(O201&gt;=0,IF(O201&lt;&gt;"",O201,O202),O202)+IF(P201&gt;=0,IF(P201&lt;&gt;"",P201,P202),P202)+IF(Q201&gt;=0,IF(Q201&lt;&gt;"",Q201,Q202),Q202)+IF(R201&gt;=0,IF(R201&lt;&gt;"",R201,R202),R202)+IF(S201&gt;=0,IF(S201&lt;&gt;"",S201,S202),S202)+IF(T201&gt;=0,IF(T201&lt;&gt;"",T201,T202),T202)+IF(U201&gt;=0,IF(U201&lt;&gt;"",U201,U202),U202)),"")</f>
        <v/>
      </c>
      <c r="W201" s="629" t="str">
        <f t="shared" ref="W201" si="462">IF(F201,(IF(L201&gt;=0,IF(L201&lt;&gt;"",L201,L202),L202)*$L$224+IF(M201&gt;=0,IF(M201&lt;&gt;"",M201,M202),M202)*$M$224+IF(N201&gt;=0,IF(N201&lt;&gt;"",N201,N202),N202)*$N$224+IF(O201&gt;=0,IF(O201&lt;&gt;"",O201,O202),O202)*$O$224+IF(P201&gt;=0,IF(P201&lt;&gt;"",P201,P202),P202)*$P$224+IF(Q201&gt;=0,IF(Q201&lt;&gt;"",Q201,Q202),Q202)*$Q$224+IF(R201&gt;=0,IF(R201&lt;&gt;"",R201,R202),R202)*$R$224+IF(S201&gt;=0,IF(S201&lt;&gt;"",S201,S202),S202)*$S$224+IF(T201&gt;=0,IF(T201&lt;&gt;"",T201,T202),T202)*$T$224+IF(U201&gt;=0,IF(U201&lt;&gt;"",U201,U202),U202)*$U$224)," ")</f>
        <v xml:space="preserve"> </v>
      </c>
      <c r="X201" s="630"/>
      <c r="Y201" s="627"/>
      <c r="Z201" s="627"/>
      <c r="AA201" s="627"/>
      <c r="AB201" s="627"/>
      <c r="AC201" s="627"/>
      <c r="AD201" s="627"/>
      <c r="AE201" s="627"/>
      <c r="AF201" s="627"/>
      <c r="AG201" s="627"/>
      <c r="AH201" s="628" t="str">
        <f>IF(AO108=1,(IF(X201&gt;=0,IF(X201&lt;&gt;"",X201,X202),X202)+IF(Y201&gt;=0,IF(Y201&lt;&gt;"",Y201,Y202),Y202)+IF(Z201&gt;=0,IF(Z201&lt;&gt;"",Z201,Z202),Z202)+IF(AA201&gt;=0,IF(AA201&lt;&gt;"",AA201,AA202),AA202)+IF(AB201&gt;=0,IF(AB201&lt;&gt;"",AB201,AB202),AB202)+IF(AC201&gt;=0,IF(AC201&lt;&gt;"",AC201,AC202),AC202)+IF(AD201&gt;=0,IF(AD201&lt;&gt;"",AD201,AD202),AD202)+IF(AE201&gt;=0,IF(AE201&lt;&gt;"",AE201,AE202),AE202)+IF(AF201&gt;=0,IF(AF201&lt;&gt;"",AF201,AF202),AF202)+IF(AG201&gt;=0,IF(AG201&lt;&gt;"",AG201,AG202),AG202)),"")</f>
        <v/>
      </c>
      <c r="AI201" s="629" t="str">
        <f t="shared" ref="AI201" si="463">IF(F201,(IF(X201&gt;=0,IF(X201&lt;&gt;"",X201,X202),X202)*$X$224+IF(Y201&gt;=0,IF(Y201&lt;&gt;"",Y201,Y202),Y202)*$Y$224+IF(Z201&gt;=0,IF(Z201&lt;&gt;"",Z201,Z202),Z202)*$Z$224+IF(AA201&gt;=0,IF(AA201&lt;&gt;"",AA201,AA202),AA202)*$AA$224+IF(AB201&gt;=0,IF(AB201&lt;&gt;"",AB201,AB202),AB202)*$AB$224+IF(AC201&gt;=0,IF(AC201&lt;&gt;"",AC201,AC202),AC202)*$AC$224+IF(AD201&gt;=0,IF(AD201&lt;&gt;"",AD201,AD202),AD202)*$AD$224+IF(AE201&gt;=0,IF(AE201&lt;&gt;"",AE201,AE202),AE202)*$AE$224+IF(AF201&gt;=0,IF(AF201&lt;&gt;"",AF201,AF202),AF202)*$AF$224+IF(AG201&gt;=0,IF(AG201&lt;&gt;"",AG201,AG202),AG202)*$AG$224)," ")</f>
        <v xml:space="preserve"> </v>
      </c>
      <c r="AR201" s="850"/>
    </row>
    <row r="202" spans="1:46" ht="12" customHeight="1">
      <c r="A202" s="1609"/>
      <c r="B202" s="1615"/>
      <c r="C202" s="1633"/>
      <c r="D202" s="1628"/>
      <c r="E202" s="1629"/>
      <c r="F202" s="1641"/>
      <c r="G202" s="1639"/>
      <c r="H202" s="1640"/>
      <c r="I202" s="1613"/>
      <c r="J202" s="1616"/>
      <c r="K202" s="1614"/>
      <c r="L202" s="607"/>
      <c r="M202" s="607"/>
      <c r="N202" s="607"/>
      <c r="O202" s="607"/>
      <c r="P202" s="607"/>
      <c r="Q202" s="607"/>
      <c r="R202" s="607"/>
      <c r="S202" s="607"/>
      <c r="T202" s="607"/>
      <c r="U202" s="607"/>
      <c r="V202" s="611" t="str">
        <f>IF(SUM(L202:U202)=0,"0",SUM(L202:U202))</f>
        <v>0</v>
      </c>
      <c r="W202" s="612">
        <f t="shared" ref="W202" si="464">IF((L202*$L$224+M202*$M$224+N202*$N$224+O202*$O$224+P202*$P$224+Q202*$Q$224+R202*$R$224+S202*$S$224+T202*$T$224+U202*$U$224)&lt;&gt;0,(L202*$L$224+M202*$M$224+N202*$N$224+O202*$O$224+P202*$P$224+Q202*$Q$224+R202*$R$224+S202*$S$224+T202*$T$224+U202*$U$224),0)</f>
        <v>0</v>
      </c>
      <c r="X202" s="610"/>
      <c r="Y202" s="607"/>
      <c r="Z202" s="607"/>
      <c r="AA202" s="607"/>
      <c r="AB202" s="607"/>
      <c r="AC202" s="607"/>
      <c r="AD202" s="607"/>
      <c r="AE202" s="607"/>
      <c r="AF202" s="607"/>
      <c r="AG202" s="607"/>
      <c r="AH202" s="611" t="str">
        <f t="shared" ref="AH202" si="465">IF(SUM(X202:AG202)=0,"0",SUM(X202:AG202))</f>
        <v>0</v>
      </c>
      <c r="AI202" s="612">
        <f t="shared" ref="AI202" si="466">IF((X202*$X$224+Y202*$Y$224+Z202*$Z$224+AA202*$AA$224+AB202*$AB$224+AC202*$AC$224+AD202*$AD$224+AE202*$AE$224+AF202*$AF$224+AG202*$AG$224)&lt;&gt;0,X202*$X$224+Y202*$Y$224+Z202*$Z$224+AA202*$AA$224+AB202*$AB$224+AC202*$AC$224+AD202*$AD$224+AE202*$AE$224+AF202*$AF$224+AG202*$AG$224,0)</f>
        <v>0</v>
      </c>
      <c r="AJ202" s="903">
        <f>SUMIF($L$12:$U$12,TRUE,L202:U202)</f>
        <v>0</v>
      </c>
      <c r="AK202" s="903">
        <f>SUMIF($X$12:$AG$12,TRUE,X202:AG202)</f>
        <v>0</v>
      </c>
      <c r="AL202" s="845">
        <f>IF(F201,W201,W202)</f>
        <v>0</v>
      </c>
      <c r="AM202" s="845">
        <f>IF(F201,AI201,AI202)</f>
        <v>0</v>
      </c>
      <c r="AR202" s="849">
        <f>V202-IF(AO168=0,W202,W201)</f>
        <v>0</v>
      </c>
      <c r="AS202" s="849">
        <f>AH202-IF(AO168=0,AI202,AI201)</f>
        <v>0</v>
      </c>
      <c r="AT202" s="845">
        <f>IF(ISERROR(AR202+AS202),0,AR202+AS202)</f>
        <v>0</v>
      </c>
    </row>
    <row r="203" spans="1:46" ht="12" customHeight="1">
      <c r="A203" s="1610" t="str">
        <f>IF(TRIM(入力1!A206)&lt;&gt;"",入力1!A206,"")</f>
        <v/>
      </c>
      <c r="B203" s="1617">
        <f>IF(TRIM(入力1!B206)&lt;&gt;"",入力1!B206,"")</f>
        <v>9</v>
      </c>
      <c r="C203" s="1634">
        <f>入力1!C206</f>
        <v>5</v>
      </c>
      <c r="D203" s="1626" t="str">
        <f>IF(TRIM(入力1!D206)&lt;&gt;"",入力1!D206,"")</f>
        <v/>
      </c>
      <c r="E203" s="1627"/>
      <c r="F203" s="1638" t="b">
        <v>0</v>
      </c>
      <c r="G203" s="1639"/>
      <c r="H203" s="1640"/>
      <c r="I203" s="1609" t="str">
        <f>IF(TRIM(入力1!A206)&lt;&gt;"",入力1!A206,"")</f>
        <v/>
      </c>
      <c r="J203" s="1615">
        <f>IF(TRIM(入力1!B206)&lt;&gt;"",入力1!B206,"")</f>
        <v>9</v>
      </c>
      <c r="K203" s="1611">
        <f>C203</f>
        <v>5</v>
      </c>
      <c r="L203" s="627"/>
      <c r="M203" s="627"/>
      <c r="N203" s="627"/>
      <c r="O203" s="627"/>
      <c r="P203" s="627"/>
      <c r="Q203" s="627"/>
      <c r="R203" s="627"/>
      <c r="S203" s="627"/>
      <c r="T203" s="627"/>
      <c r="U203" s="627"/>
      <c r="V203" s="628" t="str">
        <f>IF(AO109=1,(IF(L203&gt;=0,IF(L203&lt;&gt;"",L203,L204),L204)+IF(M203&gt;=0,IF(M203&lt;&gt;"",M203,M204),M204)+IF(N203&gt;=0,IF(N203&lt;&gt;"",N203,N204),N204)+IF(O203&gt;=0,IF(O203&lt;&gt;"",O203,O204),O204)+IF(P203&gt;=0,IF(P203&lt;&gt;"",P203,P204),P204)+IF(Q203&gt;=0,IF(Q203&lt;&gt;"",Q203,Q204),Q204)+IF(R203&gt;=0,IF(R203&lt;&gt;"",R203,R204),R204)+IF(S203&gt;=0,IF(S203&lt;&gt;"",S203,S204),S204)+IF(T203&gt;=0,IF(T203&lt;&gt;"",T203,T204),T204)+IF(U203&gt;=0,IF(U203&lt;&gt;"",U203,U204),U204)),"")</f>
        <v/>
      </c>
      <c r="W203" s="629" t="str">
        <f t="shared" ref="W203" si="467">IF(F203,(IF(L203&gt;=0,IF(L203&lt;&gt;"",L203,L204),L204)*$L$224+IF(M203&gt;=0,IF(M203&lt;&gt;"",M203,M204),M204)*$M$224+IF(N203&gt;=0,IF(N203&lt;&gt;"",N203,N204),N204)*$N$224+IF(O203&gt;=0,IF(O203&lt;&gt;"",O203,O204),O204)*$O$224+IF(P203&gt;=0,IF(P203&lt;&gt;"",P203,P204),P204)*$P$224+IF(Q203&gt;=0,IF(Q203&lt;&gt;"",Q203,Q204),Q204)*$Q$224+IF(R203&gt;=0,IF(R203&lt;&gt;"",R203,R204),R204)*$R$224+IF(S203&gt;=0,IF(S203&lt;&gt;"",S203,S204),S204)*$S$224+IF(T203&gt;=0,IF(T203&lt;&gt;"",T203,T204),T204)*$T$224+IF(U203&gt;=0,IF(U203&lt;&gt;"",U203,U204),U204)*$U$224)," ")</f>
        <v xml:space="preserve"> </v>
      </c>
      <c r="X203" s="630"/>
      <c r="Y203" s="627"/>
      <c r="Z203" s="627"/>
      <c r="AA203" s="627"/>
      <c r="AB203" s="627"/>
      <c r="AC203" s="627"/>
      <c r="AD203" s="627"/>
      <c r="AE203" s="627"/>
      <c r="AF203" s="627"/>
      <c r="AG203" s="627"/>
      <c r="AH203" s="628" t="str">
        <f>IF(AO109=1,(IF(X203&gt;=0,IF(X203&lt;&gt;"",X203,X204),X204)+IF(Y203&gt;=0,IF(Y203&lt;&gt;"",Y203,Y204),Y204)+IF(Z203&gt;=0,IF(Z203&lt;&gt;"",Z203,Z204),Z204)+IF(AA203&gt;=0,IF(AA203&lt;&gt;"",AA203,AA204),AA204)+IF(AB203&gt;=0,IF(AB203&lt;&gt;"",AB203,AB204),AB204)+IF(AC203&gt;=0,IF(AC203&lt;&gt;"",AC203,AC204),AC204)+IF(AD203&gt;=0,IF(AD203&lt;&gt;"",AD203,AD204),AD204)+IF(AE203&gt;=0,IF(AE203&lt;&gt;"",AE203,AE204),AE204)+IF(AF203&gt;=0,IF(AF203&lt;&gt;"",AF203,AF204),AF204)+IF(AG203&gt;=0,IF(AG203&lt;&gt;"",AG203,AG204),AG204)),"")</f>
        <v/>
      </c>
      <c r="AI203" s="629" t="str">
        <f t="shared" ref="AI203" si="468">IF(F203,(IF(X203&gt;=0,IF(X203&lt;&gt;"",X203,X204),X204)*$X$224+IF(Y203&gt;=0,IF(Y203&lt;&gt;"",Y203,Y204),Y204)*$Y$224+IF(Z203&gt;=0,IF(Z203&lt;&gt;"",Z203,Z204),Z204)*$Z$224+IF(AA203&gt;=0,IF(AA203&lt;&gt;"",AA203,AA204),AA204)*$AA$224+IF(AB203&gt;=0,IF(AB203&lt;&gt;"",AB203,AB204),AB204)*$AB$224+IF(AC203&gt;=0,IF(AC203&lt;&gt;"",AC203,AC204),AC204)*$AC$224+IF(AD203&gt;=0,IF(AD203&lt;&gt;"",AD203,AD204),AD204)*$AD$224+IF(AE203&gt;=0,IF(AE203&lt;&gt;"",AE203,AE204),AE204)*$AE$224+IF(AF203&gt;=0,IF(AF203&lt;&gt;"",AF203,AF204),AF204)*$AF$224+IF(AG203&gt;=0,IF(AG203&lt;&gt;"",AG203,AG204),AG204)*$AG$224)," ")</f>
        <v xml:space="preserve"> </v>
      </c>
      <c r="AR203" s="850"/>
    </row>
    <row r="204" spans="1:46" ht="12" customHeight="1">
      <c r="A204" s="1609"/>
      <c r="B204" s="1615"/>
      <c r="C204" s="1633"/>
      <c r="D204" s="1628"/>
      <c r="E204" s="1629"/>
      <c r="F204" s="1641"/>
      <c r="G204" s="1639"/>
      <c r="H204" s="1640"/>
      <c r="I204" s="1613"/>
      <c r="J204" s="1616"/>
      <c r="K204" s="1614"/>
      <c r="L204" s="607"/>
      <c r="M204" s="607"/>
      <c r="N204" s="607"/>
      <c r="O204" s="607"/>
      <c r="P204" s="607"/>
      <c r="Q204" s="607"/>
      <c r="R204" s="607"/>
      <c r="S204" s="607"/>
      <c r="T204" s="607"/>
      <c r="U204" s="607"/>
      <c r="V204" s="611" t="str">
        <f>IF(SUM(L204:U204)=0,"0",SUM(L204:U204))</f>
        <v>0</v>
      </c>
      <c r="W204" s="612">
        <f t="shared" ref="W204" si="469">IF((L204*$L$224+M204*$M$224+N204*$N$224+O204*$O$224+P204*$P$224+Q204*$Q$224+R204*$R$224+S204*$S$224+T204*$T$224+U204*$U$224)&lt;&gt;0,(L204*$L$224+M204*$M$224+N204*$N$224+O204*$O$224+P204*$P$224+Q204*$Q$224+R204*$R$224+S204*$S$224+T204*$T$224+U204*$U$224),0)</f>
        <v>0</v>
      </c>
      <c r="X204" s="610"/>
      <c r="Y204" s="607"/>
      <c r="Z204" s="607"/>
      <c r="AA204" s="607"/>
      <c r="AB204" s="607"/>
      <c r="AC204" s="607"/>
      <c r="AD204" s="607"/>
      <c r="AE204" s="607"/>
      <c r="AF204" s="607"/>
      <c r="AG204" s="607"/>
      <c r="AH204" s="611" t="str">
        <f t="shared" ref="AH204" si="470">IF(SUM(X204:AG204)=0,"0",SUM(X204:AG204))</f>
        <v>0</v>
      </c>
      <c r="AI204" s="612">
        <f t="shared" ref="AI204" si="471">IF((X204*$X$224+Y204*$Y$224+Z204*$Z$224+AA204*$AA$224+AB204*$AB$224+AC204*$AC$224+AD204*$AD$224+AE204*$AE$224+AF204*$AF$224+AG204*$AG$224)&lt;&gt;0,X204*$X$224+Y204*$Y$224+Z204*$Z$224+AA204*$AA$224+AB204*$AB$224+AC204*$AC$224+AD204*$AD$224+AE204*$AE$224+AF204*$AF$224+AG204*$AG$224,0)</f>
        <v>0</v>
      </c>
      <c r="AJ204" s="903">
        <f>SUMIF($L$12:$U$12,TRUE,L204:U204)</f>
        <v>0</v>
      </c>
      <c r="AK204" s="903">
        <f>SUMIF($X$12:$AG$12,TRUE,X204:AG204)</f>
        <v>0</v>
      </c>
      <c r="AL204" s="845">
        <f>IF(F203,W203,W204)</f>
        <v>0</v>
      </c>
      <c r="AM204" s="845">
        <f>IF(F203,AI203,AI204)</f>
        <v>0</v>
      </c>
      <c r="AR204" s="849">
        <f>V204-IF(AO169=0,W204,W203)</f>
        <v>0</v>
      </c>
      <c r="AS204" s="849">
        <f>AH204-IF(AO169=0,AI204,AI203)</f>
        <v>0</v>
      </c>
      <c r="AT204" s="845">
        <f>IF(ISERROR(AR204+AS204),0,AR204+AS204)</f>
        <v>0</v>
      </c>
    </row>
    <row r="205" spans="1:46" ht="12" customHeight="1">
      <c r="A205" s="1610" t="str">
        <f>IF(TRIM(入力1!A208)&lt;&gt;"",入力1!A208,"")</f>
        <v/>
      </c>
      <c r="B205" s="1617">
        <f>IF(TRIM(入力1!B208)&lt;&gt;"",入力1!B208,"")</f>
        <v>9</v>
      </c>
      <c r="C205" s="1634">
        <f>入力1!C208</f>
        <v>6</v>
      </c>
      <c r="D205" s="1626" t="str">
        <f>IF(TRIM(入力1!D208)&lt;&gt;"",入力1!D208,"")</f>
        <v/>
      </c>
      <c r="E205" s="1627"/>
      <c r="F205" s="1638" t="b">
        <v>0</v>
      </c>
      <c r="G205" s="1639"/>
      <c r="H205" s="1640"/>
      <c r="I205" s="1609" t="str">
        <f>IF(TRIM(入力1!A208)&lt;&gt;"",入力1!A208,"")</f>
        <v/>
      </c>
      <c r="J205" s="1615">
        <f>IF(TRIM(入力1!B208)&lt;&gt;"",入力1!B208,"")</f>
        <v>9</v>
      </c>
      <c r="K205" s="1611">
        <f>C205</f>
        <v>6</v>
      </c>
      <c r="L205" s="627"/>
      <c r="M205" s="627"/>
      <c r="N205" s="627"/>
      <c r="O205" s="627"/>
      <c r="P205" s="627"/>
      <c r="Q205" s="627"/>
      <c r="R205" s="627"/>
      <c r="S205" s="627"/>
      <c r="T205" s="627"/>
      <c r="U205" s="627"/>
      <c r="V205" s="628" t="str">
        <f>IF(AO110=1,(IF(L205&gt;=0,IF(L205&lt;&gt;"",L205,L206),L206)+IF(M205&gt;=0,IF(M205&lt;&gt;"",M205,M206),M206)+IF(N205&gt;=0,IF(N205&lt;&gt;"",N205,N206),N206)+IF(O205&gt;=0,IF(O205&lt;&gt;"",O205,O206),O206)+IF(P205&gt;=0,IF(P205&lt;&gt;"",P205,P206),P206)+IF(Q205&gt;=0,IF(Q205&lt;&gt;"",Q205,Q206),Q206)+IF(R205&gt;=0,IF(R205&lt;&gt;"",R205,R206),R206)+IF(S205&gt;=0,IF(S205&lt;&gt;"",S205,S206),S206)+IF(T205&gt;=0,IF(T205&lt;&gt;"",T205,T206),T206)+IF(U205&gt;=0,IF(U205&lt;&gt;"",U205,U206),U206)),"")</f>
        <v/>
      </c>
      <c r="W205" s="629" t="str">
        <f t="shared" ref="W205" si="472">IF(F205,(IF(L205&gt;=0,IF(L205&lt;&gt;"",L205,L206),L206)*$L$224+IF(M205&gt;=0,IF(M205&lt;&gt;"",M205,M206),M206)*$M$224+IF(N205&gt;=0,IF(N205&lt;&gt;"",N205,N206),N206)*$N$224+IF(O205&gt;=0,IF(O205&lt;&gt;"",O205,O206),O206)*$O$224+IF(P205&gt;=0,IF(P205&lt;&gt;"",P205,P206),P206)*$P$224+IF(Q205&gt;=0,IF(Q205&lt;&gt;"",Q205,Q206),Q206)*$Q$224+IF(R205&gt;=0,IF(R205&lt;&gt;"",R205,R206),R206)*$R$224+IF(S205&gt;=0,IF(S205&lt;&gt;"",S205,S206),S206)*$S$224+IF(T205&gt;=0,IF(T205&lt;&gt;"",T205,T206),T206)*$T$224+IF(U205&gt;=0,IF(U205&lt;&gt;"",U205,U206),U206)*$U$224)," ")</f>
        <v xml:space="preserve"> </v>
      </c>
      <c r="X205" s="630"/>
      <c r="Y205" s="627"/>
      <c r="Z205" s="627"/>
      <c r="AA205" s="627"/>
      <c r="AB205" s="627"/>
      <c r="AC205" s="627"/>
      <c r="AD205" s="627"/>
      <c r="AE205" s="627"/>
      <c r="AF205" s="627"/>
      <c r="AG205" s="627"/>
      <c r="AH205" s="628" t="str">
        <f>IF(AO110=1,(IF(X205&gt;=0,IF(X205&lt;&gt;"",X205,X206),X206)+IF(Y205&gt;=0,IF(Y205&lt;&gt;"",Y205,Y206),Y206)+IF(Z205&gt;=0,IF(Z205&lt;&gt;"",Z205,Z206),Z206)+IF(AA205&gt;=0,IF(AA205&lt;&gt;"",AA205,AA206),AA206)+IF(AB205&gt;=0,IF(AB205&lt;&gt;"",AB205,AB206),AB206)+IF(AC205&gt;=0,IF(AC205&lt;&gt;"",AC205,AC206),AC206)+IF(AD205&gt;=0,IF(AD205&lt;&gt;"",AD205,AD206),AD206)+IF(AE205&gt;=0,IF(AE205&lt;&gt;"",AE205,AE206),AE206)+IF(AF205&gt;=0,IF(AF205&lt;&gt;"",AF205,AF206),AF206)+IF(AG205&gt;=0,IF(AG205&lt;&gt;"",AG205,AG206),AG206)),"")</f>
        <v/>
      </c>
      <c r="AI205" s="629" t="str">
        <f t="shared" ref="AI205" si="473">IF(F205,(IF(X205&gt;=0,IF(X205&lt;&gt;"",X205,X206),X206)*$X$224+IF(Y205&gt;=0,IF(Y205&lt;&gt;"",Y205,Y206),Y206)*$Y$224+IF(Z205&gt;=0,IF(Z205&lt;&gt;"",Z205,Z206),Z206)*$Z$224+IF(AA205&gt;=0,IF(AA205&lt;&gt;"",AA205,AA206),AA206)*$AA$224+IF(AB205&gt;=0,IF(AB205&lt;&gt;"",AB205,AB206),AB206)*$AB$224+IF(AC205&gt;=0,IF(AC205&lt;&gt;"",AC205,AC206),AC206)*$AC$224+IF(AD205&gt;=0,IF(AD205&lt;&gt;"",AD205,AD206),AD206)*$AD$224+IF(AE205&gt;=0,IF(AE205&lt;&gt;"",AE205,AE206),AE206)*$AE$224+IF(AF205&gt;=0,IF(AF205&lt;&gt;"",AF205,AF206),AF206)*$AF$224+IF(AG205&gt;=0,IF(AG205&lt;&gt;"",AG205,AG206),AG206)*$AG$224)," ")</f>
        <v xml:space="preserve"> </v>
      </c>
      <c r="AR205" s="850"/>
    </row>
    <row r="206" spans="1:46" ht="12" customHeight="1">
      <c r="A206" s="1609"/>
      <c r="B206" s="1615"/>
      <c r="C206" s="1633"/>
      <c r="D206" s="1628"/>
      <c r="E206" s="1629"/>
      <c r="F206" s="1641"/>
      <c r="G206" s="1639"/>
      <c r="H206" s="1640"/>
      <c r="I206" s="1613"/>
      <c r="J206" s="1616"/>
      <c r="K206" s="1614"/>
      <c r="L206" s="607"/>
      <c r="M206" s="607"/>
      <c r="N206" s="607"/>
      <c r="O206" s="607"/>
      <c r="P206" s="607"/>
      <c r="Q206" s="607"/>
      <c r="R206" s="607"/>
      <c r="S206" s="607"/>
      <c r="T206" s="607"/>
      <c r="U206" s="607"/>
      <c r="V206" s="611" t="str">
        <f>IF(SUM(L206:U206)=0,"0",SUM(L206:U206))</f>
        <v>0</v>
      </c>
      <c r="W206" s="612">
        <f t="shared" ref="W206" si="474">IF((L206*$L$224+M206*$M$224+N206*$N$224+O206*$O$224+P206*$P$224+Q206*$Q$224+R206*$R$224+S206*$S$224+T206*$T$224+U206*$U$224)&lt;&gt;0,(L206*$L$224+M206*$M$224+N206*$N$224+O206*$O$224+P206*$P$224+Q206*$Q$224+R206*$R$224+S206*$S$224+T206*$T$224+U206*$U$224),0)</f>
        <v>0</v>
      </c>
      <c r="X206" s="610"/>
      <c r="Y206" s="607"/>
      <c r="Z206" s="607"/>
      <c r="AA206" s="607"/>
      <c r="AB206" s="607"/>
      <c r="AC206" s="607"/>
      <c r="AD206" s="607"/>
      <c r="AE206" s="607"/>
      <c r="AF206" s="607"/>
      <c r="AG206" s="607"/>
      <c r="AH206" s="611" t="str">
        <f t="shared" ref="AH206" si="475">IF(SUM(X206:AG206)=0,"0",SUM(X206:AG206))</f>
        <v>0</v>
      </c>
      <c r="AI206" s="612">
        <f t="shared" ref="AI206" si="476">IF((X206*$X$224+Y206*$Y$224+Z206*$Z$224+AA206*$AA$224+AB206*$AB$224+AC206*$AC$224+AD206*$AD$224+AE206*$AE$224+AF206*$AF$224+AG206*$AG$224)&lt;&gt;0,X206*$X$224+Y206*$Y$224+Z206*$Z$224+AA206*$AA$224+AB206*$AB$224+AC206*$AC$224+AD206*$AD$224+AE206*$AE$224+AF206*$AF$224+AG206*$AG$224,0)</f>
        <v>0</v>
      </c>
      <c r="AJ206" s="903">
        <f>SUMIF($L$12:$U$12,TRUE,L206:U206)</f>
        <v>0</v>
      </c>
      <c r="AK206" s="903">
        <f>SUMIF($X$12:$AG$12,TRUE,X206:AG206)</f>
        <v>0</v>
      </c>
      <c r="AL206" s="845">
        <f>IF(F205,W205,W206)</f>
        <v>0</v>
      </c>
      <c r="AM206" s="845">
        <f>IF(F205,AI205,AI206)</f>
        <v>0</v>
      </c>
      <c r="AR206" s="849">
        <f>V206-IF(AO170=0,W206,W205)</f>
        <v>0</v>
      </c>
      <c r="AS206" s="849">
        <f>AH206-IF(AO170=0,AI206,AI205)</f>
        <v>0</v>
      </c>
      <c r="AT206" s="845">
        <f>IF(ISERROR(AR206+AS206),0,AR206+AS206)</f>
        <v>0</v>
      </c>
    </row>
    <row r="207" spans="1:46" ht="12" customHeight="1">
      <c r="A207" s="1610" t="str">
        <f>IF(TRIM(入力1!A210)&lt;&gt;"",入力1!A210,"")</f>
        <v/>
      </c>
      <c r="B207" s="1617">
        <f>IF(TRIM(入力1!B210)&lt;&gt;"",入力1!B210,"")</f>
        <v>9</v>
      </c>
      <c r="C207" s="1634">
        <f>入力1!C210</f>
        <v>7</v>
      </c>
      <c r="D207" s="1626" t="str">
        <f>IF(TRIM(入力1!D210)&lt;&gt;"",入力1!D210,"")</f>
        <v/>
      </c>
      <c r="E207" s="1627"/>
      <c r="F207" s="1638" t="b">
        <v>0</v>
      </c>
      <c r="G207" s="1639"/>
      <c r="H207" s="1640"/>
      <c r="I207" s="1609" t="str">
        <f>IF(TRIM(入力1!A210)&lt;&gt;"",入力1!A210,"")</f>
        <v/>
      </c>
      <c r="J207" s="1615">
        <f>IF(TRIM(入力1!B210)&lt;&gt;"",入力1!B210,"")</f>
        <v>9</v>
      </c>
      <c r="K207" s="1611">
        <f>C207</f>
        <v>7</v>
      </c>
      <c r="L207" s="627"/>
      <c r="M207" s="627"/>
      <c r="N207" s="627"/>
      <c r="O207" s="627"/>
      <c r="P207" s="627"/>
      <c r="Q207" s="627"/>
      <c r="R207" s="627"/>
      <c r="S207" s="627"/>
      <c r="T207" s="627"/>
      <c r="U207" s="627"/>
      <c r="V207" s="628" t="str">
        <f>IF(AO111=1,(IF(L207&gt;=0,IF(L207&lt;&gt;"",L207,L208),L208)+IF(M207&gt;=0,IF(M207&lt;&gt;"",M207,M208),M208)+IF(N207&gt;=0,IF(N207&lt;&gt;"",N207,N208),N208)+IF(O207&gt;=0,IF(O207&lt;&gt;"",O207,O208),O208)+IF(P207&gt;=0,IF(P207&lt;&gt;"",P207,P208),P208)+IF(Q207&gt;=0,IF(Q207&lt;&gt;"",Q207,Q208),Q208)+IF(R207&gt;=0,IF(R207&lt;&gt;"",R207,R208),R208)+IF(S207&gt;=0,IF(S207&lt;&gt;"",S207,S208),S208)+IF(T207&gt;=0,IF(T207&lt;&gt;"",T207,T208),T208)+IF(U207&gt;=0,IF(U207&lt;&gt;"",U207,U208),U208)),"")</f>
        <v/>
      </c>
      <c r="W207" s="629" t="str">
        <f t="shared" ref="W207" si="477">IF(F207,(IF(L207&gt;=0,IF(L207&lt;&gt;"",L207,L208),L208)*$L$224+IF(M207&gt;=0,IF(M207&lt;&gt;"",M207,M208),M208)*$M$224+IF(N207&gt;=0,IF(N207&lt;&gt;"",N207,N208),N208)*$N$224+IF(O207&gt;=0,IF(O207&lt;&gt;"",O207,O208),O208)*$O$224+IF(P207&gt;=0,IF(P207&lt;&gt;"",P207,P208),P208)*$P$224+IF(Q207&gt;=0,IF(Q207&lt;&gt;"",Q207,Q208),Q208)*$Q$224+IF(R207&gt;=0,IF(R207&lt;&gt;"",R207,R208),R208)*$R$224+IF(S207&gt;=0,IF(S207&lt;&gt;"",S207,S208),S208)*$S$224+IF(T207&gt;=0,IF(T207&lt;&gt;"",T207,T208),T208)*$T$224+IF(U207&gt;=0,IF(U207&lt;&gt;"",U207,U208),U208)*$U$224)," ")</f>
        <v xml:space="preserve"> </v>
      </c>
      <c r="X207" s="630"/>
      <c r="Y207" s="627"/>
      <c r="Z207" s="627"/>
      <c r="AA207" s="627"/>
      <c r="AB207" s="627"/>
      <c r="AC207" s="627"/>
      <c r="AD207" s="627"/>
      <c r="AE207" s="627"/>
      <c r="AF207" s="627"/>
      <c r="AG207" s="627"/>
      <c r="AH207" s="628" t="str">
        <f>IF(AO111=1,(IF(X207&gt;=0,IF(X207&lt;&gt;"",X207,X208),X208)+IF(Y207&gt;=0,IF(Y207&lt;&gt;"",Y207,Y208),Y208)+IF(Z207&gt;=0,IF(Z207&lt;&gt;"",Z207,Z208),Z208)+IF(AA207&gt;=0,IF(AA207&lt;&gt;"",AA207,AA208),AA208)+IF(AB207&gt;=0,IF(AB207&lt;&gt;"",AB207,AB208),AB208)+IF(AC207&gt;=0,IF(AC207&lt;&gt;"",AC207,AC208),AC208)+IF(AD207&gt;=0,IF(AD207&lt;&gt;"",AD207,AD208),AD208)+IF(AE207&gt;=0,IF(AE207&lt;&gt;"",AE207,AE208),AE208)+IF(AF207&gt;=0,IF(AF207&lt;&gt;"",AF207,AF208),AF208)+IF(AG207&gt;=0,IF(AG207&lt;&gt;"",AG207,AG208),AG208)),"")</f>
        <v/>
      </c>
      <c r="AI207" s="629" t="str">
        <f t="shared" ref="AI207" si="478">IF(F207,(IF(X207&gt;=0,IF(X207&lt;&gt;"",X207,X208),X208)*$X$224+IF(Y207&gt;=0,IF(Y207&lt;&gt;"",Y207,Y208),Y208)*$Y$224+IF(Z207&gt;=0,IF(Z207&lt;&gt;"",Z207,Z208),Z208)*$Z$224+IF(AA207&gt;=0,IF(AA207&lt;&gt;"",AA207,AA208),AA208)*$AA$224+IF(AB207&gt;=0,IF(AB207&lt;&gt;"",AB207,AB208),AB208)*$AB$224+IF(AC207&gt;=0,IF(AC207&lt;&gt;"",AC207,AC208),AC208)*$AC$224+IF(AD207&gt;=0,IF(AD207&lt;&gt;"",AD207,AD208),AD208)*$AD$224+IF(AE207&gt;=0,IF(AE207&lt;&gt;"",AE207,AE208),AE208)*$AE$224+IF(AF207&gt;=0,IF(AF207&lt;&gt;"",AF207,AF208),AF208)*$AF$224+IF(AG207&gt;=0,IF(AG207&lt;&gt;"",AG207,AG208),AG208)*$AG$224)," ")</f>
        <v xml:space="preserve"> </v>
      </c>
      <c r="AR207" s="850"/>
    </row>
    <row r="208" spans="1:46" ht="12" customHeight="1">
      <c r="A208" s="1609"/>
      <c r="B208" s="1615"/>
      <c r="C208" s="1633"/>
      <c r="D208" s="1628"/>
      <c r="E208" s="1629"/>
      <c r="F208" s="1641"/>
      <c r="G208" s="1639"/>
      <c r="H208" s="1640"/>
      <c r="I208" s="1613"/>
      <c r="J208" s="1616"/>
      <c r="K208" s="1614"/>
      <c r="L208" s="607"/>
      <c r="M208" s="607"/>
      <c r="N208" s="607"/>
      <c r="O208" s="607"/>
      <c r="P208" s="607"/>
      <c r="Q208" s="607"/>
      <c r="R208" s="607"/>
      <c r="S208" s="607"/>
      <c r="T208" s="607"/>
      <c r="U208" s="607"/>
      <c r="V208" s="611" t="str">
        <f>IF(SUM(L208:U208)=0,"0",SUM(L208:U208))</f>
        <v>0</v>
      </c>
      <c r="W208" s="612">
        <f t="shared" ref="W208" si="479">IF((L208*$L$224+M208*$M$224+N208*$N$224+O208*$O$224+P208*$P$224+Q208*$Q$224+R208*$R$224+S208*$S$224+T208*$T$224+U208*$U$224)&lt;&gt;0,(L208*$L$224+M208*$M$224+N208*$N$224+O208*$O$224+P208*$P$224+Q208*$Q$224+R208*$R$224+S208*$S$224+T208*$T$224+U208*$U$224),0)</f>
        <v>0</v>
      </c>
      <c r="X208" s="610"/>
      <c r="Y208" s="607"/>
      <c r="Z208" s="607"/>
      <c r="AA208" s="607"/>
      <c r="AB208" s="607"/>
      <c r="AC208" s="607"/>
      <c r="AD208" s="607"/>
      <c r="AE208" s="607"/>
      <c r="AF208" s="607"/>
      <c r="AG208" s="607"/>
      <c r="AH208" s="611" t="str">
        <f t="shared" ref="AH208" si="480">IF(SUM(X208:AG208)=0,"0",SUM(X208:AG208))</f>
        <v>0</v>
      </c>
      <c r="AI208" s="612">
        <f t="shared" ref="AI208" si="481">IF((X208*$X$224+Y208*$Y$224+Z208*$Z$224+AA208*$AA$224+AB208*$AB$224+AC208*$AC$224+AD208*$AD$224+AE208*$AE$224+AF208*$AF$224+AG208*$AG$224)&lt;&gt;0,X208*$X$224+Y208*$Y$224+Z208*$Z$224+AA208*$AA$224+AB208*$AB$224+AC208*$AC$224+AD208*$AD$224+AE208*$AE$224+AF208*$AF$224+AG208*$AG$224,0)</f>
        <v>0</v>
      </c>
      <c r="AJ208" s="903">
        <f>SUMIF($L$12:$U$12,TRUE,L208:U208)</f>
        <v>0</v>
      </c>
      <c r="AK208" s="903">
        <f>SUMIF($X$12:$AG$12,TRUE,X208:AG208)</f>
        <v>0</v>
      </c>
      <c r="AL208" s="845">
        <f>IF(F207,W207,W208)</f>
        <v>0</v>
      </c>
      <c r="AM208" s="845">
        <f>IF(F207,AI207,AI208)</f>
        <v>0</v>
      </c>
      <c r="AR208" s="849">
        <f>V208-IF(AO171=0,W208,W207)</f>
        <v>0</v>
      </c>
      <c r="AS208" s="849">
        <f>AH208-IF(AO171=0,AI208,AI207)</f>
        <v>0</v>
      </c>
      <c r="AT208" s="845">
        <f>IF(ISERROR(AR208+AS208),0,AR208+AS208)</f>
        <v>0</v>
      </c>
    </row>
    <row r="209" spans="1:46" ht="12" customHeight="1">
      <c r="A209" s="1610" t="str">
        <f>IF(TRIM(入力1!A212)&lt;&gt;"",入力1!A212,"")</f>
        <v/>
      </c>
      <c r="B209" s="1617">
        <f>IF(TRIM(入力1!B212)&lt;&gt;"",入力1!B212,"")</f>
        <v>9</v>
      </c>
      <c r="C209" s="1634">
        <f>入力1!C212</f>
        <v>8</v>
      </c>
      <c r="D209" s="1626" t="str">
        <f>IF(TRIM(入力1!D212)&lt;&gt;"",入力1!D212,"")</f>
        <v/>
      </c>
      <c r="E209" s="1627"/>
      <c r="F209" s="1638" t="b">
        <v>0</v>
      </c>
      <c r="G209" s="1639"/>
      <c r="H209" s="1640"/>
      <c r="I209" s="1609" t="str">
        <f>IF(TRIM(入力1!A212)&lt;&gt;"",入力1!A212,"")</f>
        <v/>
      </c>
      <c r="J209" s="1615">
        <f>IF(TRIM(入力1!B212)&lt;&gt;"",入力1!B212,"")</f>
        <v>9</v>
      </c>
      <c r="K209" s="1611">
        <f>C209</f>
        <v>8</v>
      </c>
      <c r="L209" s="627"/>
      <c r="M209" s="627"/>
      <c r="N209" s="627"/>
      <c r="O209" s="627"/>
      <c r="P209" s="627"/>
      <c r="Q209" s="627"/>
      <c r="R209" s="627"/>
      <c r="S209" s="627"/>
      <c r="T209" s="627"/>
      <c r="U209" s="627"/>
      <c r="V209" s="628" t="str">
        <f>IF(AO112=1,(IF(L209&gt;=0,IF(L209&lt;&gt;"",L209,L210),L210)+IF(M209&gt;=0,IF(M209&lt;&gt;"",M209,M210),M210)+IF(N209&gt;=0,IF(N209&lt;&gt;"",N209,N210),N210)+IF(O209&gt;=0,IF(O209&lt;&gt;"",O209,O210),O210)+IF(P209&gt;=0,IF(P209&lt;&gt;"",P209,P210),P210)+IF(Q209&gt;=0,IF(Q209&lt;&gt;"",Q209,Q210),Q210)+IF(R209&gt;=0,IF(R209&lt;&gt;"",R209,R210),R210)+IF(S209&gt;=0,IF(S209&lt;&gt;"",S209,S210),S210)+IF(T209&gt;=0,IF(T209&lt;&gt;"",T209,T210),T210)+IF(U209&gt;=0,IF(U209&lt;&gt;"",U209,U210),U210)),"")</f>
        <v/>
      </c>
      <c r="W209" s="629" t="str">
        <f t="shared" ref="W209" si="482">IF(F209,(IF(L209&gt;=0,IF(L209&lt;&gt;"",L209,L210),L210)*$L$224+IF(M209&gt;=0,IF(M209&lt;&gt;"",M209,M210),M210)*$M$224+IF(N209&gt;=0,IF(N209&lt;&gt;"",N209,N210),N210)*$N$224+IF(O209&gt;=0,IF(O209&lt;&gt;"",O209,O210),O210)*$O$224+IF(P209&gt;=0,IF(P209&lt;&gt;"",P209,P210),P210)*$P$224+IF(Q209&gt;=0,IF(Q209&lt;&gt;"",Q209,Q210),Q210)*$Q$224+IF(R209&gt;=0,IF(R209&lt;&gt;"",R209,R210),R210)*$R$224+IF(S209&gt;=0,IF(S209&lt;&gt;"",S209,S210),S210)*$S$224+IF(T209&gt;=0,IF(T209&lt;&gt;"",T209,T210),T210)*$T$224+IF(U209&gt;=0,IF(U209&lt;&gt;"",U209,U210),U210)*$U$224)," ")</f>
        <v xml:space="preserve"> </v>
      </c>
      <c r="X209" s="630"/>
      <c r="Y209" s="627"/>
      <c r="Z209" s="627"/>
      <c r="AA209" s="627"/>
      <c r="AB209" s="627"/>
      <c r="AC209" s="627"/>
      <c r="AD209" s="627"/>
      <c r="AE209" s="627"/>
      <c r="AF209" s="627"/>
      <c r="AG209" s="627"/>
      <c r="AH209" s="628" t="str">
        <f>IF(AO112=1,(IF(X209&gt;=0,IF(X209&lt;&gt;"",X209,X210),X210)+IF(Y209&gt;=0,IF(Y209&lt;&gt;"",Y209,Y210),Y210)+IF(Z209&gt;=0,IF(Z209&lt;&gt;"",Z209,Z210),Z210)+IF(AA209&gt;=0,IF(AA209&lt;&gt;"",AA209,AA210),AA210)+IF(AB209&gt;=0,IF(AB209&lt;&gt;"",AB209,AB210),AB210)+IF(AC209&gt;=0,IF(AC209&lt;&gt;"",AC209,AC210),AC210)+IF(AD209&gt;=0,IF(AD209&lt;&gt;"",AD209,AD210),AD210)+IF(AE209&gt;=0,IF(AE209&lt;&gt;"",AE209,AE210),AE210)+IF(AF209&gt;=0,IF(AF209&lt;&gt;"",AF209,AF210),AF210)+IF(AG209&gt;=0,IF(AG209&lt;&gt;"",AG209,AG210),AG210)),"")</f>
        <v/>
      </c>
      <c r="AI209" s="629" t="str">
        <f t="shared" ref="AI209" si="483">IF(F209,(IF(X209&gt;=0,IF(X209&lt;&gt;"",X209,X210),X210)*$X$224+IF(Y209&gt;=0,IF(Y209&lt;&gt;"",Y209,Y210),Y210)*$Y$224+IF(Z209&gt;=0,IF(Z209&lt;&gt;"",Z209,Z210),Z210)*$Z$224+IF(AA209&gt;=0,IF(AA209&lt;&gt;"",AA209,AA210),AA210)*$AA$224+IF(AB209&gt;=0,IF(AB209&lt;&gt;"",AB209,AB210),AB210)*$AB$224+IF(AC209&gt;=0,IF(AC209&lt;&gt;"",AC209,AC210),AC210)*$AC$224+IF(AD209&gt;=0,IF(AD209&lt;&gt;"",AD209,AD210),AD210)*$AD$224+IF(AE209&gt;=0,IF(AE209&lt;&gt;"",AE209,AE210),AE210)*$AE$224+IF(AF209&gt;=0,IF(AF209&lt;&gt;"",AF209,AF210),AF210)*$AF$224+IF(AG209&gt;=0,IF(AG209&lt;&gt;"",AG209,AG210),AG210)*$AG$224)," ")</f>
        <v xml:space="preserve"> </v>
      </c>
      <c r="AR209" s="850"/>
    </row>
    <row r="210" spans="1:46" ht="12" customHeight="1">
      <c r="A210" s="1609"/>
      <c r="B210" s="1615"/>
      <c r="C210" s="1633"/>
      <c r="D210" s="1628"/>
      <c r="E210" s="1629"/>
      <c r="F210" s="1641"/>
      <c r="G210" s="1639"/>
      <c r="H210" s="1640"/>
      <c r="I210" s="1613"/>
      <c r="J210" s="1616"/>
      <c r="K210" s="1614"/>
      <c r="L210" s="607"/>
      <c r="M210" s="607"/>
      <c r="N210" s="607"/>
      <c r="O210" s="607"/>
      <c r="P210" s="607"/>
      <c r="Q210" s="607"/>
      <c r="R210" s="607"/>
      <c r="S210" s="607"/>
      <c r="T210" s="607"/>
      <c r="U210" s="607"/>
      <c r="V210" s="611" t="str">
        <f>IF(SUM(L210:U210)=0,"0",SUM(L210:U210))</f>
        <v>0</v>
      </c>
      <c r="W210" s="612">
        <f t="shared" ref="W210" si="484">IF((L210*$L$224+M210*$M$224+N210*$N$224+O210*$O$224+P210*$P$224+Q210*$Q$224+R210*$R$224+S210*$S$224+T210*$T$224+U210*$U$224)&lt;&gt;0,(L210*$L$224+M210*$M$224+N210*$N$224+O210*$O$224+P210*$P$224+Q210*$Q$224+R210*$R$224+S210*$S$224+T210*$T$224+U210*$U$224),0)</f>
        <v>0</v>
      </c>
      <c r="X210" s="610"/>
      <c r="Y210" s="607"/>
      <c r="Z210" s="607"/>
      <c r="AA210" s="607"/>
      <c r="AB210" s="607"/>
      <c r="AC210" s="607"/>
      <c r="AD210" s="607"/>
      <c r="AE210" s="607"/>
      <c r="AF210" s="607"/>
      <c r="AG210" s="607"/>
      <c r="AH210" s="611" t="str">
        <f t="shared" ref="AH210" si="485">IF(SUM(X210:AG210)=0,"0",SUM(X210:AG210))</f>
        <v>0</v>
      </c>
      <c r="AI210" s="612">
        <f t="shared" ref="AI210" si="486">IF((X210*$X$224+Y210*$Y$224+Z210*$Z$224+AA210*$AA$224+AB210*$AB$224+AC210*$AC$224+AD210*$AD$224+AE210*$AE$224+AF210*$AF$224+AG210*$AG$224)&lt;&gt;0,X210*$X$224+Y210*$Y$224+Z210*$Z$224+AA210*$AA$224+AB210*$AB$224+AC210*$AC$224+AD210*$AD$224+AE210*$AE$224+AF210*$AF$224+AG210*$AG$224,0)</f>
        <v>0</v>
      </c>
      <c r="AJ210" s="903">
        <f>SUMIF($L$12:$U$12,TRUE,L210:U210)</f>
        <v>0</v>
      </c>
      <c r="AK210" s="903">
        <f>SUMIF($X$12:$AG$12,TRUE,X210:AG210)</f>
        <v>0</v>
      </c>
      <c r="AL210" s="845">
        <f>IF(F209,W209,W210)</f>
        <v>0</v>
      </c>
      <c r="AM210" s="845">
        <f>IF(F209,AI209,AI210)</f>
        <v>0</v>
      </c>
      <c r="AR210" s="849">
        <f>V210-IF(AO172=0,W210,W209)</f>
        <v>0</v>
      </c>
      <c r="AS210" s="849">
        <f>AH210-IF(AO172=0,AI210,AI209)</f>
        <v>0</v>
      </c>
      <c r="AT210" s="845">
        <f>IF(ISERROR(AR210+AS210),0,AR210+AS210)</f>
        <v>0</v>
      </c>
    </row>
    <row r="211" spans="1:46" ht="12" customHeight="1">
      <c r="A211" s="1610" t="str">
        <f>IF(TRIM(入力1!A214)&lt;&gt;"",入力1!A214,"")</f>
        <v/>
      </c>
      <c r="B211" s="1617">
        <f>IF(TRIM(入力1!B214)&lt;&gt;"",入力1!B214,"")</f>
        <v>9</v>
      </c>
      <c r="C211" s="1634">
        <f>入力1!C214</f>
        <v>9</v>
      </c>
      <c r="D211" s="1626" t="str">
        <f>IF(TRIM(入力1!D214)&lt;&gt;"",入力1!D214,"")</f>
        <v/>
      </c>
      <c r="E211" s="1627"/>
      <c r="F211" s="1638" t="b">
        <v>0</v>
      </c>
      <c r="G211" s="1639"/>
      <c r="H211" s="1640"/>
      <c r="I211" s="1609" t="str">
        <f>IF(TRIM(入力1!A214)&lt;&gt;"",入力1!A214,"")</f>
        <v/>
      </c>
      <c r="J211" s="1615">
        <f>IF(TRIM(入力1!B214)&lt;&gt;"",入力1!B214,"")</f>
        <v>9</v>
      </c>
      <c r="K211" s="1611">
        <f>C211</f>
        <v>9</v>
      </c>
      <c r="L211" s="627"/>
      <c r="M211" s="627"/>
      <c r="N211" s="627"/>
      <c r="O211" s="627"/>
      <c r="P211" s="627"/>
      <c r="Q211" s="627"/>
      <c r="R211" s="627"/>
      <c r="S211" s="627"/>
      <c r="T211" s="627"/>
      <c r="U211" s="627"/>
      <c r="V211" s="628" t="str">
        <f>IF(AO113=1,(IF(L211&gt;=0,IF(L211&lt;&gt;"",L211,L212),L212)+IF(M211&gt;=0,IF(M211&lt;&gt;"",M211,M212),M212)+IF(N211&gt;=0,IF(N211&lt;&gt;"",N211,N212),N212)+IF(O211&gt;=0,IF(O211&lt;&gt;"",O211,O212),O212)+IF(P211&gt;=0,IF(P211&lt;&gt;"",P211,P212),P212)+IF(Q211&gt;=0,IF(Q211&lt;&gt;"",Q211,Q212),Q212)+IF(R211&gt;=0,IF(R211&lt;&gt;"",R211,R212),R212)+IF(S211&gt;=0,IF(S211&lt;&gt;"",S211,S212),S212)+IF(T211&gt;=0,IF(T211&lt;&gt;"",T211,T212),T212)+IF(U211&gt;=0,IF(U211&lt;&gt;"",U211,U212),U212)),"")</f>
        <v/>
      </c>
      <c r="W211" s="629" t="str">
        <f t="shared" ref="W211" si="487">IF(F211,(IF(L211&gt;=0,IF(L211&lt;&gt;"",L211,L212),L212)*$L$224+IF(M211&gt;=0,IF(M211&lt;&gt;"",M211,M212),M212)*$M$224+IF(N211&gt;=0,IF(N211&lt;&gt;"",N211,N212),N212)*$N$224+IF(O211&gt;=0,IF(O211&lt;&gt;"",O211,O212),O212)*$O$224+IF(P211&gt;=0,IF(P211&lt;&gt;"",P211,P212),P212)*$P$224+IF(Q211&gt;=0,IF(Q211&lt;&gt;"",Q211,Q212),Q212)*$Q$224+IF(R211&gt;=0,IF(R211&lt;&gt;"",R211,R212),R212)*$R$224+IF(S211&gt;=0,IF(S211&lt;&gt;"",S211,S212),S212)*$S$224+IF(T211&gt;=0,IF(T211&lt;&gt;"",T211,T212),T212)*$T$224+IF(U211&gt;=0,IF(U211&lt;&gt;"",U211,U212),U212)*$U$224)," ")</f>
        <v xml:space="preserve"> </v>
      </c>
      <c r="X211" s="630"/>
      <c r="Y211" s="627"/>
      <c r="Z211" s="627"/>
      <c r="AA211" s="627"/>
      <c r="AB211" s="627"/>
      <c r="AC211" s="627"/>
      <c r="AD211" s="627"/>
      <c r="AE211" s="627"/>
      <c r="AF211" s="627"/>
      <c r="AG211" s="627"/>
      <c r="AH211" s="628" t="str">
        <f>IF(AO113=1,(IF(X211&gt;=0,IF(X211&lt;&gt;"",X211,X212),X212)+IF(Y211&gt;=0,IF(Y211&lt;&gt;"",Y211,Y212),Y212)+IF(Z211&gt;=0,IF(Z211&lt;&gt;"",Z211,Z212),Z212)+IF(AA211&gt;=0,IF(AA211&lt;&gt;"",AA211,AA212),AA212)+IF(AB211&gt;=0,IF(AB211&lt;&gt;"",AB211,AB212),AB212)+IF(AC211&gt;=0,IF(AC211&lt;&gt;"",AC211,AC212),AC212)+IF(AD211&gt;=0,IF(AD211&lt;&gt;"",AD211,AD212),AD212)+IF(AE211&gt;=0,IF(AE211&lt;&gt;"",AE211,AE212),AE212)+IF(AF211&gt;=0,IF(AF211&lt;&gt;"",AF211,AF212),AF212)+IF(AG211&gt;=0,IF(AG211&lt;&gt;"",AG211,AG212),AG212)),"")</f>
        <v/>
      </c>
      <c r="AI211" s="629" t="str">
        <f t="shared" ref="AI211" si="488">IF(F211,(IF(X211&gt;=0,IF(X211&lt;&gt;"",X211,X212),X212)*$X$224+IF(Y211&gt;=0,IF(Y211&lt;&gt;"",Y211,Y212),Y212)*$Y$224+IF(Z211&gt;=0,IF(Z211&lt;&gt;"",Z211,Z212),Z212)*$Z$224+IF(AA211&gt;=0,IF(AA211&lt;&gt;"",AA211,AA212),AA212)*$AA$224+IF(AB211&gt;=0,IF(AB211&lt;&gt;"",AB211,AB212),AB212)*$AB$224+IF(AC211&gt;=0,IF(AC211&lt;&gt;"",AC211,AC212),AC212)*$AC$224+IF(AD211&gt;=0,IF(AD211&lt;&gt;"",AD211,AD212),AD212)*$AD$224+IF(AE211&gt;=0,IF(AE211&lt;&gt;"",AE211,AE212),AE212)*$AE$224+IF(AF211&gt;=0,IF(AF211&lt;&gt;"",AF211,AF212),AF212)*$AF$224+IF(AG211&gt;=0,IF(AG211&lt;&gt;"",AG211,AG212),AG212)*$AG$224)," ")</f>
        <v xml:space="preserve"> </v>
      </c>
      <c r="AR211" s="850"/>
    </row>
    <row r="212" spans="1:46" ht="12" customHeight="1">
      <c r="A212" s="1609"/>
      <c r="B212" s="1615"/>
      <c r="C212" s="1633"/>
      <c r="D212" s="1628"/>
      <c r="E212" s="1629"/>
      <c r="F212" s="1641"/>
      <c r="G212" s="1639"/>
      <c r="H212" s="1640"/>
      <c r="I212" s="1613"/>
      <c r="J212" s="1616"/>
      <c r="K212" s="1614"/>
      <c r="L212" s="607"/>
      <c r="M212" s="607"/>
      <c r="N212" s="607"/>
      <c r="O212" s="607"/>
      <c r="P212" s="607"/>
      <c r="Q212" s="607"/>
      <c r="R212" s="607"/>
      <c r="S212" s="607"/>
      <c r="T212" s="607"/>
      <c r="U212" s="607"/>
      <c r="V212" s="611" t="str">
        <f>IF(SUM(L212:U212)=0,"0",SUM(L212:U212))</f>
        <v>0</v>
      </c>
      <c r="W212" s="612">
        <f t="shared" ref="W212" si="489">IF((L212*$L$224+M212*$M$224+N212*$N$224+O212*$O$224+P212*$P$224+Q212*$Q$224+R212*$R$224+S212*$S$224+T212*$T$224+U212*$U$224)&lt;&gt;0,(L212*$L$224+M212*$M$224+N212*$N$224+O212*$O$224+P212*$P$224+Q212*$Q$224+R212*$R$224+S212*$S$224+T212*$T$224+U212*$U$224),0)</f>
        <v>0</v>
      </c>
      <c r="X212" s="610"/>
      <c r="Y212" s="607"/>
      <c r="Z212" s="607"/>
      <c r="AA212" s="607"/>
      <c r="AB212" s="607"/>
      <c r="AC212" s="607"/>
      <c r="AD212" s="607"/>
      <c r="AE212" s="607"/>
      <c r="AF212" s="607"/>
      <c r="AG212" s="607"/>
      <c r="AH212" s="611" t="str">
        <f t="shared" ref="AH212" si="490">IF(SUM(X212:AG212)=0,"0",SUM(X212:AG212))</f>
        <v>0</v>
      </c>
      <c r="AI212" s="612">
        <f t="shared" ref="AI212" si="491">IF((X212*$X$224+Y212*$Y$224+Z212*$Z$224+AA212*$AA$224+AB212*$AB$224+AC212*$AC$224+AD212*$AD$224+AE212*$AE$224+AF212*$AF$224+AG212*$AG$224)&lt;&gt;0,X212*$X$224+Y212*$Y$224+Z212*$Z$224+AA212*$AA$224+AB212*$AB$224+AC212*$AC$224+AD212*$AD$224+AE212*$AE$224+AF212*$AF$224+AG212*$AG$224,0)</f>
        <v>0</v>
      </c>
      <c r="AJ212" s="903">
        <f>SUMIF($L$12:$U$12,TRUE,L212:U212)</f>
        <v>0</v>
      </c>
      <c r="AK212" s="903">
        <f>SUMIF($X$12:$AG$12,TRUE,X212:AG212)</f>
        <v>0</v>
      </c>
      <c r="AL212" s="845">
        <f>IF(F211,W211,W212)</f>
        <v>0</v>
      </c>
      <c r="AM212" s="845">
        <f>IF(F211,AI211,AI212)</f>
        <v>0</v>
      </c>
      <c r="AR212" s="849">
        <f>V212-IF(AO173=0,W212,W211)</f>
        <v>0</v>
      </c>
      <c r="AS212" s="849">
        <f>AH212-IF(AO173=0,AI212,AI211)</f>
        <v>0</v>
      </c>
      <c r="AT212" s="845">
        <f>IF(ISERROR(AR212+AS212),0,AR212+AS212)</f>
        <v>0</v>
      </c>
    </row>
    <row r="213" spans="1:46" ht="12" customHeight="1">
      <c r="A213" s="1610">
        <f>IF(TRIM(入力1!A216)&lt;&gt;"",入力1!A216,"")</f>
        <v>1</v>
      </c>
      <c r="B213" s="1617">
        <f>IF(TRIM(入力1!B216)&lt;&gt;"",入力1!B216,"")</f>
        <v>0</v>
      </c>
      <c r="C213" s="1634">
        <f>入力1!C216</f>
        <v>0</v>
      </c>
      <c r="D213" s="1626" t="str">
        <f>IF(TRIM(入力1!D216)&lt;&gt;"",入力1!D216,"")</f>
        <v/>
      </c>
      <c r="E213" s="1627"/>
      <c r="F213" s="1638" t="b">
        <v>0</v>
      </c>
      <c r="G213" s="1639"/>
      <c r="H213" s="1640"/>
      <c r="I213" s="1613">
        <f>IF(TRIM(入力1!A216)&lt;&gt;"",入力1!A216,"")</f>
        <v>1</v>
      </c>
      <c r="J213" s="1616">
        <f>IF(TRIM(入力1!B216)&lt;&gt;"",入力1!B216,"")</f>
        <v>0</v>
      </c>
      <c r="K213" s="1634">
        <f>C213</f>
        <v>0</v>
      </c>
      <c r="L213" s="627"/>
      <c r="M213" s="627"/>
      <c r="N213" s="627"/>
      <c r="O213" s="627"/>
      <c r="P213" s="627"/>
      <c r="Q213" s="627"/>
      <c r="R213" s="627"/>
      <c r="S213" s="627"/>
      <c r="T213" s="627"/>
      <c r="U213" s="627"/>
      <c r="V213" s="628" t="str">
        <f>IF(AO114=1,(IF(L213&gt;=0,IF(L213&lt;&gt;"",L213,L214),L214)+IF(M213&gt;=0,IF(M213&lt;&gt;"",M213,M214),M214)+IF(N213&gt;=0,IF(N213&lt;&gt;"",N213,N214),N214)+IF(O213&gt;=0,IF(O213&lt;&gt;"",O213,O214),O214)+IF(P213&gt;=0,IF(P213&lt;&gt;"",P213,P214),P214)+IF(Q213&gt;=0,IF(Q213&lt;&gt;"",Q213,Q214),Q214)+IF(R213&gt;=0,IF(R213&lt;&gt;"",R213,R214),R214)+IF(S213&gt;=0,IF(S213&lt;&gt;"",S213,S214),S214)+IF(T213&gt;=0,IF(T213&lt;&gt;"",T213,T214),T214)+IF(U213&gt;=0,IF(U213&lt;&gt;"",U213,U214),U214)),"")</f>
        <v/>
      </c>
      <c r="W213" s="629" t="str">
        <f t="shared" ref="W213" si="492">IF(F213,(IF(L213&gt;=0,IF(L213&lt;&gt;"",L213,L214),L214)*$L$224+IF(M213&gt;=0,IF(M213&lt;&gt;"",M213,M214),M214)*$M$224+IF(N213&gt;=0,IF(N213&lt;&gt;"",N213,N214),N214)*$N$224+IF(O213&gt;=0,IF(O213&lt;&gt;"",O213,O214),O214)*$O$224+IF(P213&gt;=0,IF(P213&lt;&gt;"",P213,P214),P214)*$P$224+IF(Q213&gt;=0,IF(Q213&lt;&gt;"",Q213,Q214),Q214)*$Q$224+IF(R213&gt;=0,IF(R213&lt;&gt;"",R213,R214),R214)*$R$224+IF(S213&gt;=0,IF(S213&lt;&gt;"",S213,S214),S214)*$S$224+IF(T213&gt;=0,IF(T213&lt;&gt;"",T213,T214),T214)*$T$224+IF(U213&gt;=0,IF(U213&lt;&gt;"",U213,U214),U214)*$U$224)," ")</f>
        <v xml:space="preserve"> </v>
      </c>
      <c r="X213" s="630"/>
      <c r="Y213" s="627"/>
      <c r="Z213" s="627"/>
      <c r="AA213" s="627"/>
      <c r="AB213" s="627"/>
      <c r="AC213" s="627"/>
      <c r="AD213" s="627"/>
      <c r="AE213" s="627"/>
      <c r="AF213" s="627"/>
      <c r="AG213" s="627"/>
      <c r="AH213" s="628" t="str">
        <f>IF(AO114=1,(IF(X213&gt;=0,IF(X213&lt;&gt;"",X213,X214),X214)+IF(Y213&gt;=0,IF(Y213&lt;&gt;"",Y213,Y214),Y214)+IF(Z213&gt;=0,IF(Z213&lt;&gt;"",Z213,Z214),Z214)+IF(AA213&gt;=0,IF(AA213&lt;&gt;"",AA213,AA214),AA214)+IF(AB213&gt;=0,IF(AB213&lt;&gt;"",AB213,AB214),AB214)+IF(AC213&gt;=0,IF(AC213&lt;&gt;"",AC213,AC214),AC214)+IF(AD213&gt;=0,IF(AD213&lt;&gt;"",AD213,AD214),AD214)+IF(AE213&gt;=0,IF(AE213&lt;&gt;"",AE213,AE214),AE214)+IF(AF213&gt;=0,IF(AF213&lt;&gt;"",AF213,AF214),AF214)+IF(AG213&gt;=0,IF(AG213&lt;&gt;"",AG213,AG214),AG214)),"")</f>
        <v/>
      </c>
      <c r="AI213" s="629" t="str">
        <f t="shared" ref="AI213" si="493">IF(F213,(IF(X213&gt;=0,IF(X213&lt;&gt;"",X213,X214),X214)*$X$224+IF(Y213&gt;=0,IF(Y213&lt;&gt;"",Y213,Y214),Y214)*$Y$224+IF(Z213&gt;=0,IF(Z213&lt;&gt;"",Z213,Z214),Z214)*$Z$224+IF(AA213&gt;=0,IF(AA213&lt;&gt;"",AA213,AA214),AA214)*$AA$224+IF(AB213&gt;=0,IF(AB213&lt;&gt;"",AB213,AB214),AB214)*$AB$224+IF(AC213&gt;=0,IF(AC213&lt;&gt;"",AC213,AC214),AC214)*$AC$224+IF(AD213&gt;=0,IF(AD213&lt;&gt;"",AD213,AD214),AD214)*$AD$224+IF(AE213&gt;=0,IF(AE213&lt;&gt;"",AE213,AE214),AE214)*$AE$224+IF(AF213&gt;=0,IF(AF213&lt;&gt;"",AF213,AF214),AF214)*$AF$224+IF(AG213&gt;=0,IF(AG213&lt;&gt;"",AG213,AG214),AG214)*$AG$224)," ")</f>
        <v xml:space="preserve"> </v>
      </c>
      <c r="AR213" s="850"/>
    </row>
    <row r="214" spans="1:46" ht="12" customHeight="1" thickBot="1">
      <c r="A214" s="1656"/>
      <c r="B214" s="1657"/>
      <c r="C214" s="1658"/>
      <c r="D214" s="1659"/>
      <c r="E214" s="1660"/>
      <c r="F214" s="1661"/>
      <c r="G214" s="1662"/>
      <c r="H214" s="1663"/>
      <c r="I214" s="1664"/>
      <c r="J214" s="1665"/>
      <c r="K214" s="1658"/>
      <c r="L214" s="615"/>
      <c r="M214" s="615"/>
      <c r="N214" s="615"/>
      <c r="O214" s="615"/>
      <c r="P214" s="615"/>
      <c r="Q214" s="615"/>
      <c r="R214" s="615"/>
      <c r="S214" s="615"/>
      <c r="T214" s="615"/>
      <c r="U214" s="615"/>
      <c r="V214" s="611" t="str">
        <f>IF(SUM(L214:U214)=0,"0",SUM(L214:U214))</f>
        <v>0</v>
      </c>
      <c r="W214" s="612">
        <f t="shared" ref="W214" si="494">IF((L214*$L$224+M214*$M$224+N214*$N$224+O214*$O$224+P214*$P$224+Q214*$Q$224+R214*$R$224+S214*$S$224+T214*$T$224+U214*$U$224)&lt;&gt;0,(L214*$L$224+M214*$M$224+N214*$N$224+O214*$O$224+P214*$P$224+Q214*$Q$224+R214*$R$224+S214*$S$224+T214*$T$224+U214*$U$224),0)</f>
        <v>0</v>
      </c>
      <c r="X214" s="616"/>
      <c r="Y214" s="615"/>
      <c r="Z214" s="615"/>
      <c r="AA214" s="615"/>
      <c r="AB214" s="615"/>
      <c r="AC214" s="615"/>
      <c r="AD214" s="615"/>
      <c r="AE214" s="615"/>
      <c r="AF214" s="615"/>
      <c r="AG214" s="615"/>
      <c r="AH214" s="611" t="str">
        <f t="shared" ref="AH214" si="495">IF(SUM(X214:AG214)=0,"0",SUM(X214:AG214))</f>
        <v>0</v>
      </c>
      <c r="AI214" s="612">
        <f t="shared" ref="AI214" si="496">IF((X214*$X$224+Y214*$Y$224+Z214*$Z$224+AA214*$AA$224+AB214*$AB$224+AC214*$AC$224+AD214*$AD$224+AE214*$AE$224+AF214*$AF$224+AG214*$AG$224)&lt;&gt;0,X214*$X$224+Y214*$Y$224+Z214*$Z$224+AA214*$AA$224+AB214*$AB$224+AC214*$AC$224+AD214*$AD$224+AE214*$AE$224+AF214*$AF$224+AG214*$AG$224,0)</f>
        <v>0</v>
      </c>
      <c r="AJ214" s="903">
        <f>SUMIF($L$12:$U$12,TRUE,L214:U214)</f>
        <v>0</v>
      </c>
      <c r="AK214" s="903">
        <f>SUMIF($X$12:$AG$12,TRUE,X214:AG214)</f>
        <v>0</v>
      </c>
      <c r="AL214" s="845">
        <f>IF(F213,W213,W214)</f>
        <v>0</v>
      </c>
      <c r="AM214" s="845">
        <f>IF(F213,AI213,AI214)</f>
        <v>0</v>
      </c>
      <c r="AR214" s="849">
        <f>V214-IF(AO174=0,W214,W213)</f>
        <v>0</v>
      </c>
      <c r="AS214" s="849">
        <f>AH214-IF(AO174=0,AI214,AI213)</f>
        <v>0</v>
      </c>
      <c r="AT214" s="845">
        <f>IF(ISERROR(AR214+AS214),0,AR214+AS214)</f>
        <v>0</v>
      </c>
    </row>
    <row r="215" spans="1:46" ht="26.25" customHeight="1">
      <c r="F215" s="686"/>
      <c r="G215" s="686"/>
      <c r="H215" s="686"/>
      <c r="I215" s="918" t="s">
        <v>163</v>
      </c>
      <c r="J215" s="919"/>
      <c r="K215" s="920"/>
      <c r="L215" s="141"/>
      <c r="M215" s="141"/>
      <c r="N215" s="141"/>
      <c r="O215" s="141"/>
      <c r="P215" s="141"/>
      <c r="Q215" s="141"/>
      <c r="R215" s="141"/>
      <c r="S215" s="141"/>
      <c r="T215" s="141"/>
      <c r="U215" s="141"/>
      <c r="V215" s="141"/>
      <c r="W215" s="141"/>
      <c r="X215" s="142" t="s">
        <v>164</v>
      </c>
      <c r="Y215" s="141"/>
      <c r="Z215" s="141"/>
      <c r="AA215" s="141"/>
      <c r="AB215" s="141"/>
      <c r="AC215" s="141"/>
      <c r="AD215" s="141"/>
      <c r="AE215" s="141"/>
      <c r="AF215" s="141"/>
      <c r="AG215" s="141"/>
      <c r="AH215" s="141"/>
      <c r="AI215" s="143"/>
    </row>
    <row r="216" spans="1:46" ht="13.5" customHeight="1">
      <c r="I216" s="144" t="s">
        <v>165</v>
      </c>
      <c r="J216" s="144"/>
      <c r="K216" s="134"/>
      <c r="L216" s="134" t="s">
        <v>166</v>
      </c>
    </row>
    <row r="217" spans="1:46">
      <c r="I217" s="134"/>
      <c r="J217" s="134"/>
      <c r="K217" s="134"/>
      <c r="L217" s="134" t="s">
        <v>544</v>
      </c>
    </row>
    <row r="218" spans="1:46">
      <c r="I218" s="134"/>
      <c r="J218" s="134"/>
      <c r="K218" s="134"/>
      <c r="L218" s="134" t="s">
        <v>543</v>
      </c>
    </row>
    <row r="219" spans="1:46">
      <c r="I219" s="134"/>
      <c r="J219" s="134"/>
      <c r="K219" s="134"/>
      <c r="L219" s="134" t="s">
        <v>542</v>
      </c>
    </row>
    <row r="220" spans="1:46">
      <c r="I220" s="134"/>
      <c r="J220" s="134"/>
      <c r="K220" s="134"/>
      <c r="L220" s="134" t="s">
        <v>545</v>
      </c>
    </row>
    <row r="221" spans="1:46">
      <c r="I221" s="134"/>
      <c r="J221" s="134"/>
      <c r="K221" s="134"/>
      <c r="L221" s="134" t="s">
        <v>805</v>
      </c>
    </row>
    <row r="222" spans="1:46">
      <c r="I222" s="134"/>
      <c r="J222" s="134"/>
      <c r="K222" s="134"/>
      <c r="L222" s="134" t="s">
        <v>600</v>
      </c>
    </row>
    <row r="223" spans="1:46">
      <c r="I223" s="134"/>
      <c r="J223" s="134"/>
      <c r="K223" s="134"/>
      <c r="L223" s="134" t="s">
        <v>601</v>
      </c>
    </row>
    <row r="224" spans="1:46">
      <c r="L224" s="493">
        <f t="shared" ref="L224:Q224" si="497">IF(L14="内",1,0)</f>
        <v>0</v>
      </c>
      <c r="M224" s="493">
        <f t="shared" si="497"/>
        <v>0</v>
      </c>
      <c r="N224" s="493">
        <f t="shared" si="497"/>
        <v>0</v>
      </c>
      <c r="O224" s="493">
        <f t="shared" si="497"/>
        <v>0</v>
      </c>
      <c r="P224" s="493">
        <f t="shared" si="497"/>
        <v>0</v>
      </c>
      <c r="Q224" s="493">
        <f t="shared" si="497"/>
        <v>0</v>
      </c>
      <c r="R224" s="493">
        <f>IF(R14="内",1,0)</f>
        <v>0</v>
      </c>
      <c r="S224" s="493">
        <f>IF(S14="内",1,0)</f>
        <v>0</v>
      </c>
      <c r="T224" s="493">
        <f>IF(T14="内",1,0)</f>
        <v>0</v>
      </c>
      <c r="U224" s="493">
        <f>IF(U14="内",1,0)</f>
        <v>0</v>
      </c>
      <c r="V224" s="492"/>
      <c r="W224" s="492"/>
      <c r="X224" s="493">
        <f t="shared" ref="X224:AC224" si="498">IF(X14="内",1,0)</f>
        <v>0</v>
      </c>
      <c r="Y224" s="493">
        <f t="shared" si="498"/>
        <v>0</v>
      </c>
      <c r="Z224" s="493">
        <f t="shared" si="498"/>
        <v>0</v>
      </c>
      <c r="AA224" s="493">
        <f t="shared" si="498"/>
        <v>0</v>
      </c>
      <c r="AB224" s="493">
        <f t="shared" si="498"/>
        <v>0</v>
      </c>
      <c r="AC224" s="493">
        <f t="shared" si="498"/>
        <v>0</v>
      </c>
      <c r="AD224" s="493">
        <f>IF(AD14="内",1,0)</f>
        <v>0</v>
      </c>
      <c r="AE224" s="493">
        <f>IF(AE14="内",1,0)</f>
        <v>0</v>
      </c>
      <c r="AF224" s="493">
        <f>IF(AF14="内",1,0)</f>
        <v>0</v>
      </c>
      <c r="AG224" s="493">
        <f>IF(AG14="内",1,0)</f>
        <v>0</v>
      </c>
      <c r="AH224" s="492"/>
      <c r="AI224" s="492"/>
      <c r="AJ224" s="845"/>
      <c r="AK224" s="845"/>
    </row>
    <row r="225" spans="12:40">
      <c r="L225" s="493"/>
      <c r="M225" s="492"/>
      <c r="N225" s="492"/>
      <c r="O225" s="492"/>
      <c r="P225" s="492"/>
      <c r="Q225" s="492"/>
      <c r="R225" s="492"/>
      <c r="S225" s="492"/>
      <c r="T225" s="492"/>
      <c r="U225" s="492"/>
      <c r="V225" s="492"/>
      <c r="W225" s="492"/>
      <c r="X225" s="492"/>
      <c r="Y225" s="492"/>
      <c r="Z225" s="492"/>
      <c r="AA225" s="492"/>
      <c r="AB225" s="492"/>
      <c r="AC225" s="492"/>
      <c r="AD225" s="492"/>
      <c r="AE225" s="492"/>
      <c r="AF225" s="492"/>
      <c r="AG225" s="492"/>
      <c r="AH225" s="492"/>
      <c r="AI225" s="492"/>
      <c r="AJ225" s="845"/>
      <c r="AK225" s="845"/>
    </row>
    <row r="226" spans="12:40">
      <c r="L226" s="493"/>
      <c r="M226" s="492"/>
      <c r="N226" s="492"/>
      <c r="O226" s="492"/>
      <c r="P226" s="492"/>
      <c r="Q226" s="492"/>
      <c r="R226" s="492"/>
      <c r="S226" s="492"/>
      <c r="T226" s="492"/>
      <c r="U226" s="492"/>
      <c r="V226" s="492"/>
      <c r="W226" s="492"/>
      <c r="X226" s="492"/>
      <c r="Y226" s="492"/>
      <c r="Z226" s="492"/>
      <c r="AA226" s="492"/>
      <c r="AB226" s="492"/>
      <c r="AC226" s="492"/>
      <c r="AD226" s="492"/>
      <c r="AE226" s="492"/>
      <c r="AF226" s="492"/>
      <c r="AG226" s="492"/>
      <c r="AH226" s="492"/>
      <c r="AI226" s="492"/>
      <c r="AJ226" s="845"/>
      <c r="AK226" s="845"/>
    </row>
    <row r="227" spans="12:40">
      <c r="L227" s="493"/>
      <c r="M227" s="492"/>
      <c r="N227" s="492"/>
      <c r="O227" s="492"/>
      <c r="P227" s="492"/>
      <c r="Q227" s="492"/>
      <c r="R227" s="492"/>
      <c r="S227" s="492"/>
      <c r="T227" s="492"/>
      <c r="U227" s="492"/>
      <c r="V227" s="492"/>
      <c r="W227" s="492"/>
      <c r="X227" s="492"/>
      <c r="Y227" s="492"/>
      <c r="Z227" s="492"/>
      <c r="AA227" s="492"/>
      <c r="AB227" s="492"/>
      <c r="AC227" s="492"/>
      <c r="AD227" s="492"/>
      <c r="AE227" s="492"/>
      <c r="AF227" s="492"/>
      <c r="AG227" s="492"/>
      <c r="AH227" s="492"/>
      <c r="AI227" s="492"/>
      <c r="AJ227" s="845"/>
      <c r="AK227" s="845"/>
    </row>
    <row r="228" spans="12:40">
      <c r="L228" s="493"/>
      <c r="M228" s="492"/>
      <c r="N228" s="492"/>
      <c r="O228" s="492"/>
      <c r="P228" s="492"/>
      <c r="Q228" s="492"/>
      <c r="R228" s="492"/>
      <c r="S228" s="492"/>
      <c r="T228" s="492"/>
      <c r="U228" s="492"/>
      <c r="V228" s="492"/>
      <c r="W228" s="492"/>
      <c r="X228" s="492"/>
      <c r="Y228" s="492"/>
      <c r="Z228" s="492"/>
      <c r="AA228" s="492"/>
      <c r="AB228" s="492"/>
      <c r="AC228" s="492"/>
      <c r="AD228" s="492"/>
      <c r="AE228" s="492"/>
      <c r="AF228" s="492"/>
      <c r="AG228" s="492"/>
      <c r="AH228" s="492"/>
      <c r="AI228" s="492"/>
      <c r="AJ228" s="845"/>
      <c r="AK228" s="845"/>
    </row>
    <row r="229" spans="12:40" ht="55.5">
      <c r="L229" s="493"/>
      <c r="M229" s="492"/>
      <c r="N229" s="492"/>
      <c r="O229" s="492"/>
      <c r="P229" s="492"/>
      <c r="Q229" s="492"/>
      <c r="R229" s="492"/>
      <c r="S229" s="492"/>
      <c r="T229" s="492"/>
      <c r="U229" s="492"/>
      <c r="V229" s="492"/>
      <c r="W229" s="492"/>
      <c r="X229" s="492"/>
      <c r="Y229" s="492"/>
      <c r="Z229" s="492"/>
      <c r="AA229" s="492"/>
      <c r="AB229" s="492"/>
      <c r="AC229" s="492"/>
      <c r="AD229" s="492"/>
      <c r="AE229" s="492"/>
      <c r="AF229" s="492"/>
      <c r="AG229" s="492"/>
      <c r="AH229" s="492"/>
      <c r="AI229" s="492"/>
      <c r="AJ229" s="845"/>
      <c r="AK229" s="845"/>
      <c r="AN229" s="851" t="s">
        <v>389</v>
      </c>
    </row>
    <row r="230" spans="12:40" ht="59.25" customHeight="1">
      <c r="L230" s="493"/>
      <c r="M230" s="492"/>
      <c r="N230" s="492"/>
      <c r="O230" s="492"/>
      <c r="P230" s="492"/>
      <c r="Q230" s="492"/>
      <c r="R230" s="492"/>
      <c r="S230" s="492"/>
      <c r="T230" s="492"/>
      <c r="U230" s="492"/>
      <c r="V230" s="492"/>
      <c r="W230" s="492"/>
      <c r="X230" s="492"/>
      <c r="Y230" s="492"/>
      <c r="Z230" s="492"/>
      <c r="AA230" s="492"/>
      <c r="AB230" s="492"/>
      <c r="AC230" s="492"/>
      <c r="AD230" s="492"/>
      <c r="AE230" s="492"/>
      <c r="AF230" s="492"/>
      <c r="AG230" s="492"/>
      <c r="AH230" s="492"/>
      <c r="AI230" s="492"/>
      <c r="AJ230" s="845"/>
      <c r="AK230" s="845"/>
      <c r="AN230" s="851" t="s">
        <v>432</v>
      </c>
    </row>
  </sheetData>
  <sheetProtection algorithmName="SHA-512" hashValue="WpVZQ7XKALQByTDz9T6MXWkuj/+qLtpY5Th+ye22qnCEGOTMjdoWWYChNC6FYKLEw/YnixXp6+GfunURhaRnGg==" saltValue="Nsq//hkLEdxhB/8gt4S5GQ==" spinCount="100000" sheet="1" selectLockedCells="1"/>
  <dataConsolidate/>
  <mergeCells count="819">
    <mergeCell ref="D12:G12"/>
    <mergeCell ref="A211:A212"/>
    <mergeCell ref="B211:B212"/>
    <mergeCell ref="C211:C212"/>
    <mergeCell ref="D211:E212"/>
    <mergeCell ref="F211:H212"/>
    <mergeCell ref="I211:I212"/>
    <mergeCell ref="J211:J212"/>
    <mergeCell ref="K211:K212"/>
    <mergeCell ref="A203:A204"/>
    <mergeCell ref="B203:B204"/>
    <mergeCell ref="C203:C204"/>
    <mergeCell ref="D203:E204"/>
    <mergeCell ref="F203:H204"/>
    <mergeCell ref="I203:I204"/>
    <mergeCell ref="J203:J204"/>
    <mergeCell ref="K203:K204"/>
    <mergeCell ref="A205:A206"/>
    <mergeCell ref="B205:B206"/>
    <mergeCell ref="C205:C206"/>
    <mergeCell ref="D205:E206"/>
    <mergeCell ref="F205:H206"/>
    <mergeCell ref="I205:I206"/>
    <mergeCell ref="J205:J206"/>
    <mergeCell ref="A213:A214"/>
    <mergeCell ref="B213:B214"/>
    <mergeCell ref="C213:C214"/>
    <mergeCell ref="D213:E214"/>
    <mergeCell ref="F213:H214"/>
    <mergeCell ref="I213:I214"/>
    <mergeCell ref="J213:J214"/>
    <mergeCell ref="K213:K214"/>
    <mergeCell ref="A207:A208"/>
    <mergeCell ref="B207:B208"/>
    <mergeCell ref="C207:C208"/>
    <mergeCell ref="D207:E208"/>
    <mergeCell ref="F207:H208"/>
    <mergeCell ref="I207:I208"/>
    <mergeCell ref="J207:J208"/>
    <mergeCell ref="K207:K208"/>
    <mergeCell ref="A209:A210"/>
    <mergeCell ref="B209:B210"/>
    <mergeCell ref="C209:C210"/>
    <mergeCell ref="D209:E210"/>
    <mergeCell ref="F209:H210"/>
    <mergeCell ref="I209:I210"/>
    <mergeCell ref="J209:J210"/>
    <mergeCell ref="K209:K210"/>
    <mergeCell ref="K205:K206"/>
    <mergeCell ref="A199:A200"/>
    <mergeCell ref="B199:B200"/>
    <mergeCell ref="C199:C200"/>
    <mergeCell ref="D199:E200"/>
    <mergeCell ref="F199:H200"/>
    <mergeCell ref="I199:I200"/>
    <mergeCell ref="J199:J200"/>
    <mergeCell ref="K199:K200"/>
    <mergeCell ref="A201:A202"/>
    <mergeCell ref="B201:B202"/>
    <mergeCell ref="C201:C202"/>
    <mergeCell ref="D201:E202"/>
    <mergeCell ref="F201:H202"/>
    <mergeCell ref="I201:I202"/>
    <mergeCell ref="J201:J202"/>
    <mergeCell ref="K201:K202"/>
    <mergeCell ref="A195:A196"/>
    <mergeCell ref="B195:B196"/>
    <mergeCell ref="C195:C196"/>
    <mergeCell ref="D195:E196"/>
    <mergeCell ref="F195:H196"/>
    <mergeCell ref="I195:I196"/>
    <mergeCell ref="J195:J196"/>
    <mergeCell ref="K195:K196"/>
    <mergeCell ref="A197:A198"/>
    <mergeCell ref="B197:B198"/>
    <mergeCell ref="C197:C198"/>
    <mergeCell ref="D197:E198"/>
    <mergeCell ref="F197:H198"/>
    <mergeCell ref="I197:I198"/>
    <mergeCell ref="J197:J198"/>
    <mergeCell ref="K197:K198"/>
    <mergeCell ref="A191:A192"/>
    <mergeCell ref="B191:B192"/>
    <mergeCell ref="C191:C192"/>
    <mergeCell ref="D191:E192"/>
    <mergeCell ref="F191:H192"/>
    <mergeCell ref="I191:I192"/>
    <mergeCell ref="J191:J192"/>
    <mergeCell ref="K191:K192"/>
    <mergeCell ref="A193:A194"/>
    <mergeCell ref="B193:B194"/>
    <mergeCell ref="C193:C194"/>
    <mergeCell ref="D193:E194"/>
    <mergeCell ref="F193:H194"/>
    <mergeCell ref="I193:I194"/>
    <mergeCell ref="J193:J194"/>
    <mergeCell ref="K193:K194"/>
    <mergeCell ref="A187:A188"/>
    <mergeCell ref="B187:B188"/>
    <mergeCell ref="C187:C188"/>
    <mergeCell ref="D187:E188"/>
    <mergeCell ref="F187:H188"/>
    <mergeCell ref="I187:I188"/>
    <mergeCell ref="J187:J188"/>
    <mergeCell ref="K187:K188"/>
    <mergeCell ref="A189:A190"/>
    <mergeCell ref="B189:B190"/>
    <mergeCell ref="C189:C190"/>
    <mergeCell ref="D189:E190"/>
    <mergeCell ref="F189:H190"/>
    <mergeCell ref="I189:I190"/>
    <mergeCell ref="J189:J190"/>
    <mergeCell ref="K189:K190"/>
    <mergeCell ref="A183:A184"/>
    <mergeCell ref="B183:B184"/>
    <mergeCell ref="C183:C184"/>
    <mergeCell ref="D183:E184"/>
    <mergeCell ref="F183:H184"/>
    <mergeCell ref="I183:I184"/>
    <mergeCell ref="J183:J184"/>
    <mergeCell ref="K183:K184"/>
    <mergeCell ref="A185:A186"/>
    <mergeCell ref="B185:B186"/>
    <mergeCell ref="C185:C186"/>
    <mergeCell ref="D185:E186"/>
    <mergeCell ref="F185:H186"/>
    <mergeCell ref="I185:I186"/>
    <mergeCell ref="J185:J186"/>
    <mergeCell ref="K185:K186"/>
    <mergeCell ref="A179:A180"/>
    <mergeCell ref="B179:B180"/>
    <mergeCell ref="C179:C180"/>
    <mergeCell ref="D179:E180"/>
    <mergeCell ref="F179:H180"/>
    <mergeCell ref="I179:I180"/>
    <mergeCell ref="J179:J180"/>
    <mergeCell ref="K179:K180"/>
    <mergeCell ref="A181:A182"/>
    <mergeCell ref="B181:B182"/>
    <mergeCell ref="C181:C182"/>
    <mergeCell ref="D181:E182"/>
    <mergeCell ref="F181:H182"/>
    <mergeCell ref="I181:I182"/>
    <mergeCell ref="J181:J182"/>
    <mergeCell ref="K181:K182"/>
    <mergeCell ref="A175:A176"/>
    <mergeCell ref="B175:B176"/>
    <mergeCell ref="C175:C176"/>
    <mergeCell ref="D175:E176"/>
    <mergeCell ref="F175:H176"/>
    <mergeCell ref="I175:I176"/>
    <mergeCell ref="J175:J176"/>
    <mergeCell ref="K175:K176"/>
    <mergeCell ref="A177:A178"/>
    <mergeCell ref="B177:B178"/>
    <mergeCell ref="C177:C178"/>
    <mergeCell ref="D177:E178"/>
    <mergeCell ref="F177:H178"/>
    <mergeCell ref="I177:I178"/>
    <mergeCell ref="J177:J178"/>
    <mergeCell ref="K177:K178"/>
    <mergeCell ref="A171:A172"/>
    <mergeCell ref="B171:B172"/>
    <mergeCell ref="C171:C172"/>
    <mergeCell ref="D171:E172"/>
    <mergeCell ref="F171:H172"/>
    <mergeCell ref="I171:I172"/>
    <mergeCell ref="J171:J172"/>
    <mergeCell ref="K171:K172"/>
    <mergeCell ref="A173:A174"/>
    <mergeCell ref="B173:B174"/>
    <mergeCell ref="C173:C174"/>
    <mergeCell ref="D173:E174"/>
    <mergeCell ref="F173:H174"/>
    <mergeCell ref="I173:I174"/>
    <mergeCell ref="J173:J174"/>
    <mergeCell ref="K173:K174"/>
    <mergeCell ref="A167:A168"/>
    <mergeCell ref="B167:B168"/>
    <mergeCell ref="C167:C168"/>
    <mergeCell ref="D167:E168"/>
    <mergeCell ref="F167:H168"/>
    <mergeCell ref="I167:I168"/>
    <mergeCell ref="J167:J168"/>
    <mergeCell ref="K167:K168"/>
    <mergeCell ref="A169:A170"/>
    <mergeCell ref="B169:B170"/>
    <mergeCell ref="C169:C170"/>
    <mergeCell ref="D169:E170"/>
    <mergeCell ref="F169:H170"/>
    <mergeCell ref="I169:I170"/>
    <mergeCell ref="J169:J170"/>
    <mergeCell ref="K169:K170"/>
    <mergeCell ref="A163:A164"/>
    <mergeCell ref="B163:B164"/>
    <mergeCell ref="C163:C164"/>
    <mergeCell ref="D163:E164"/>
    <mergeCell ref="F163:H164"/>
    <mergeCell ref="I163:I164"/>
    <mergeCell ref="J163:J164"/>
    <mergeCell ref="K163:K164"/>
    <mergeCell ref="A165:A166"/>
    <mergeCell ref="B165:B166"/>
    <mergeCell ref="C165:C166"/>
    <mergeCell ref="D165:E166"/>
    <mergeCell ref="F165:H166"/>
    <mergeCell ref="I165:I166"/>
    <mergeCell ref="J165:J166"/>
    <mergeCell ref="K165:K166"/>
    <mergeCell ref="A159:A160"/>
    <mergeCell ref="B159:B160"/>
    <mergeCell ref="C159:C160"/>
    <mergeCell ref="D159:E160"/>
    <mergeCell ref="F159:H160"/>
    <mergeCell ref="I159:I160"/>
    <mergeCell ref="J159:J160"/>
    <mergeCell ref="K159:K160"/>
    <mergeCell ref="A161:A162"/>
    <mergeCell ref="B161:B162"/>
    <mergeCell ref="C161:C162"/>
    <mergeCell ref="D161:E162"/>
    <mergeCell ref="F161:H162"/>
    <mergeCell ref="I161:I162"/>
    <mergeCell ref="J161:J162"/>
    <mergeCell ref="K161:K162"/>
    <mergeCell ref="A155:A156"/>
    <mergeCell ref="B155:B156"/>
    <mergeCell ref="C155:C156"/>
    <mergeCell ref="D155:E156"/>
    <mergeCell ref="F155:H156"/>
    <mergeCell ref="I155:I156"/>
    <mergeCell ref="J155:J156"/>
    <mergeCell ref="K155:K156"/>
    <mergeCell ref="A157:A158"/>
    <mergeCell ref="B157:B158"/>
    <mergeCell ref="C157:C158"/>
    <mergeCell ref="D157:E158"/>
    <mergeCell ref="F157:H158"/>
    <mergeCell ref="I157:I158"/>
    <mergeCell ref="J157:J158"/>
    <mergeCell ref="K157:K158"/>
    <mergeCell ref="A151:A152"/>
    <mergeCell ref="B151:B152"/>
    <mergeCell ref="C151:C152"/>
    <mergeCell ref="D151:E152"/>
    <mergeCell ref="F151:H152"/>
    <mergeCell ref="I151:I152"/>
    <mergeCell ref="J151:J152"/>
    <mergeCell ref="K151:K152"/>
    <mergeCell ref="A153:A154"/>
    <mergeCell ref="B153:B154"/>
    <mergeCell ref="C153:C154"/>
    <mergeCell ref="D153:E154"/>
    <mergeCell ref="F153:H154"/>
    <mergeCell ref="I153:I154"/>
    <mergeCell ref="J153:J154"/>
    <mergeCell ref="K153:K154"/>
    <mergeCell ref="A147:A148"/>
    <mergeCell ref="B147:B148"/>
    <mergeCell ref="C147:C148"/>
    <mergeCell ref="D147:E148"/>
    <mergeCell ref="F147:H148"/>
    <mergeCell ref="I147:I148"/>
    <mergeCell ref="J147:J148"/>
    <mergeCell ref="K147:K148"/>
    <mergeCell ref="A149:A150"/>
    <mergeCell ref="B149:B150"/>
    <mergeCell ref="C149:C150"/>
    <mergeCell ref="D149:E150"/>
    <mergeCell ref="F149:H150"/>
    <mergeCell ref="I149:I150"/>
    <mergeCell ref="J149:J150"/>
    <mergeCell ref="K149:K150"/>
    <mergeCell ref="A143:A144"/>
    <mergeCell ref="B143:B144"/>
    <mergeCell ref="C143:C144"/>
    <mergeCell ref="D143:E144"/>
    <mergeCell ref="F143:H144"/>
    <mergeCell ref="I143:I144"/>
    <mergeCell ref="J143:J144"/>
    <mergeCell ref="K143:K144"/>
    <mergeCell ref="A145:A146"/>
    <mergeCell ref="B145:B146"/>
    <mergeCell ref="C145:C146"/>
    <mergeCell ref="D145:E146"/>
    <mergeCell ref="F145:H146"/>
    <mergeCell ref="I145:I146"/>
    <mergeCell ref="J145:J146"/>
    <mergeCell ref="K145:K146"/>
    <mergeCell ref="A139:A140"/>
    <mergeCell ref="B139:B140"/>
    <mergeCell ref="C139:C140"/>
    <mergeCell ref="D139:E140"/>
    <mergeCell ref="F139:H140"/>
    <mergeCell ref="I139:I140"/>
    <mergeCell ref="J139:J140"/>
    <mergeCell ref="K139:K140"/>
    <mergeCell ref="A141:A142"/>
    <mergeCell ref="B141:B142"/>
    <mergeCell ref="C141:C142"/>
    <mergeCell ref="D141:E142"/>
    <mergeCell ref="F141:H142"/>
    <mergeCell ref="I141:I142"/>
    <mergeCell ref="J141:J142"/>
    <mergeCell ref="K141:K142"/>
    <mergeCell ref="A135:A136"/>
    <mergeCell ref="B135:B136"/>
    <mergeCell ref="C135:C136"/>
    <mergeCell ref="D135:E136"/>
    <mergeCell ref="F135:H136"/>
    <mergeCell ref="I135:I136"/>
    <mergeCell ref="J135:J136"/>
    <mergeCell ref="K135:K136"/>
    <mergeCell ref="A137:A138"/>
    <mergeCell ref="B137:B138"/>
    <mergeCell ref="C137:C138"/>
    <mergeCell ref="D137:E138"/>
    <mergeCell ref="F137:H138"/>
    <mergeCell ref="I137:I138"/>
    <mergeCell ref="J137:J138"/>
    <mergeCell ref="K137:K138"/>
    <mergeCell ref="A131:A132"/>
    <mergeCell ref="B131:B132"/>
    <mergeCell ref="C131:C132"/>
    <mergeCell ref="D131:E132"/>
    <mergeCell ref="F131:H132"/>
    <mergeCell ref="I131:I132"/>
    <mergeCell ref="J131:J132"/>
    <mergeCell ref="K131:K132"/>
    <mergeCell ref="A133:A134"/>
    <mergeCell ref="B133:B134"/>
    <mergeCell ref="C133:C134"/>
    <mergeCell ref="D133:E134"/>
    <mergeCell ref="F133:H134"/>
    <mergeCell ref="I133:I134"/>
    <mergeCell ref="J133:J134"/>
    <mergeCell ref="K133:K134"/>
    <mergeCell ref="A127:A128"/>
    <mergeCell ref="B127:B128"/>
    <mergeCell ref="C127:C128"/>
    <mergeCell ref="D127:E128"/>
    <mergeCell ref="F127:H128"/>
    <mergeCell ref="I127:I128"/>
    <mergeCell ref="J127:J128"/>
    <mergeCell ref="K127:K128"/>
    <mergeCell ref="A129:A130"/>
    <mergeCell ref="B129:B130"/>
    <mergeCell ref="C129:C130"/>
    <mergeCell ref="D129:E130"/>
    <mergeCell ref="F129:H130"/>
    <mergeCell ref="I129:I130"/>
    <mergeCell ref="J129:J130"/>
    <mergeCell ref="K129:K130"/>
    <mergeCell ref="A123:A124"/>
    <mergeCell ref="B123:B124"/>
    <mergeCell ref="C123:C124"/>
    <mergeCell ref="D123:E124"/>
    <mergeCell ref="F123:H124"/>
    <mergeCell ref="I123:I124"/>
    <mergeCell ref="J123:J124"/>
    <mergeCell ref="K123:K124"/>
    <mergeCell ref="A125:A126"/>
    <mergeCell ref="B125:B126"/>
    <mergeCell ref="C125:C126"/>
    <mergeCell ref="D125:E126"/>
    <mergeCell ref="F125:H126"/>
    <mergeCell ref="I125:I126"/>
    <mergeCell ref="J125:J126"/>
    <mergeCell ref="K125:K126"/>
    <mergeCell ref="A119:A120"/>
    <mergeCell ref="B119:B120"/>
    <mergeCell ref="C119:C120"/>
    <mergeCell ref="D119:E120"/>
    <mergeCell ref="F119:H120"/>
    <mergeCell ref="I119:I120"/>
    <mergeCell ref="J119:J120"/>
    <mergeCell ref="K119:K120"/>
    <mergeCell ref="A121:A122"/>
    <mergeCell ref="B121:B122"/>
    <mergeCell ref="C121:C122"/>
    <mergeCell ref="D121:E122"/>
    <mergeCell ref="F121:H122"/>
    <mergeCell ref="I121:I122"/>
    <mergeCell ref="J121:J122"/>
    <mergeCell ref="K121:K122"/>
    <mergeCell ref="A115:A116"/>
    <mergeCell ref="B115:B116"/>
    <mergeCell ref="C115:C116"/>
    <mergeCell ref="D115:E116"/>
    <mergeCell ref="F115:H116"/>
    <mergeCell ref="I115:I116"/>
    <mergeCell ref="J115:J116"/>
    <mergeCell ref="K115:K116"/>
    <mergeCell ref="A117:A118"/>
    <mergeCell ref="B117:B118"/>
    <mergeCell ref="C117:C118"/>
    <mergeCell ref="D117:E118"/>
    <mergeCell ref="F117:H118"/>
    <mergeCell ref="I117:I118"/>
    <mergeCell ref="J117:J118"/>
    <mergeCell ref="K117:K118"/>
    <mergeCell ref="A111:A112"/>
    <mergeCell ref="B111:B112"/>
    <mergeCell ref="C111:C112"/>
    <mergeCell ref="D111:E112"/>
    <mergeCell ref="F111:H112"/>
    <mergeCell ref="I111:I112"/>
    <mergeCell ref="J111:J112"/>
    <mergeCell ref="K111:K112"/>
    <mergeCell ref="A113:A114"/>
    <mergeCell ref="B113:B114"/>
    <mergeCell ref="C113:C114"/>
    <mergeCell ref="D113:E114"/>
    <mergeCell ref="F113:H114"/>
    <mergeCell ref="I113:I114"/>
    <mergeCell ref="J113:J114"/>
    <mergeCell ref="K113:K114"/>
    <mergeCell ref="A107:A108"/>
    <mergeCell ref="B107:B108"/>
    <mergeCell ref="C107:C108"/>
    <mergeCell ref="D107:E108"/>
    <mergeCell ref="F107:H108"/>
    <mergeCell ref="I107:I108"/>
    <mergeCell ref="J107:J108"/>
    <mergeCell ref="K107:K108"/>
    <mergeCell ref="A109:A110"/>
    <mergeCell ref="B109:B110"/>
    <mergeCell ref="C109:C110"/>
    <mergeCell ref="D109:E110"/>
    <mergeCell ref="F109:H110"/>
    <mergeCell ref="I109:I110"/>
    <mergeCell ref="J109:J110"/>
    <mergeCell ref="K109:K110"/>
    <mergeCell ref="A103:A104"/>
    <mergeCell ref="B103:B104"/>
    <mergeCell ref="C103:C104"/>
    <mergeCell ref="D103:E104"/>
    <mergeCell ref="F103:H104"/>
    <mergeCell ref="I103:I104"/>
    <mergeCell ref="J103:J104"/>
    <mergeCell ref="K103:K104"/>
    <mergeCell ref="A105:A106"/>
    <mergeCell ref="B105:B106"/>
    <mergeCell ref="C105:C106"/>
    <mergeCell ref="D105:E106"/>
    <mergeCell ref="F105:H106"/>
    <mergeCell ref="I105:I106"/>
    <mergeCell ref="J105:J106"/>
    <mergeCell ref="K105:K106"/>
    <mergeCell ref="A99:A100"/>
    <mergeCell ref="B99:B100"/>
    <mergeCell ref="C99:C100"/>
    <mergeCell ref="D99:E100"/>
    <mergeCell ref="F99:H100"/>
    <mergeCell ref="I99:I100"/>
    <mergeCell ref="J99:J100"/>
    <mergeCell ref="K99:K100"/>
    <mergeCell ref="A101:A102"/>
    <mergeCell ref="B101:B102"/>
    <mergeCell ref="C101:C102"/>
    <mergeCell ref="D101:E102"/>
    <mergeCell ref="F101:H102"/>
    <mergeCell ref="I101:I102"/>
    <mergeCell ref="J101:J102"/>
    <mergeCell ref="K101:K102"/>
    <mergeCell ref="A95:A96"/>
    <mergeCell ref="B95:B96"/>
    <mergeCell ref="C95:C96"/>
    <mergeCell ref="D95:E96"/>
    <mergeCell ref="F95:H96"/>
    <mergeCell ref="I95:I96"/>
    <mergeCell ref="J95:J96"/>
    <mergeCell ref="K95:K96"/>
    <mergeCell ref="A97:A98"/>
    <mergeCell ref="B97:B98"/>
    <mergeCell ref="C97:C98"/>
    <mergeCell ref="D97:E98"/>
    <mergeCell ref="F97:H98"/>
    <mergeCell ref="I97:I98"/>
    <mergeCell ref="J97:J98"/>
    <mergeCell ref="K97:K98"/>
    <mergeCell ref="J91:J92"/>
    <mergeCell ref="K91:K92"/>
    <mergeCell ref="A93:A94"/>
    <mergeCell ref="B93:B94"/>
    <mergeCell ref="C93:C94"/>
    <mergeCell ref="D93:E94"/>
    <mergeCell ref="F93:H94"/>
    <mergeCell ref="I93:I94"/>
    <mergeCell ref="J93:J94"/>
    <mergeCell ref="K93:K94"/>
    <mergeCell ref="A91:A92"/>
    <mergeCell ref="B91:B92"/>
    <mergeCell ref="C91:C92"/>
    <mergeCell ref="D91:E92"/>
    <mergeCell ref="F91:H92"/>
    <mergeCell ref="I91:I92"/>
    <mergeCell ref="J87:J88"/>
    <mergeCell ref="K87:K88"/>
    <mergeCell ref="A89:A90"/>
    <mergeCell ref="B89:B90"/>
    <mergeCell ref="C89:C90"/>
    <mergeCell ref="D89:E90"/>
    <mergeCell ref="F89:H90"/>
    <mergeCell ref="I89:I90"/>
    <mergeCell ref="J89:J90"/>
    <mergeCell ref="K89:K90"/>
    <mergeCell ref="A87:A88"/>
    <mergeCell ref="B87:B88"/>
    <mergeCell ref="C87:C88"/>
    <mergeCell ref="D87:E88"/>
    <mergeCell ref="F87:H88"/>
    <mergeCell ref="I87:I88"/>
    <mergeCell ref="J83:J84"/>
    <mergeCell ref="K83:K84"/>
    <mergeCell ref="A85:A86"/>
    <mergeCell ref="B85:B86"/>
    <mergeCell ref="C85:C86"/>
    <mergeCell ref="D85:E86"/>
    <mergeCell ref="F85:H86"/>
    <mergeCell ref="I85:I86"/>
    <mergeCell ref="J85:J86"/>
    <mergeCell ref="K85:K86"/>
    <mergeCell ref="A83:A84"/>
    <mergeCell ref="B83:B84"/>
    <mergeCell ref="C83:C84"/>
    <mergeCell ref="D83:E84"/>
    <mergeCell ref="F83:H84"/>
    <mergeCell ref="I83:I84"/>
    <mergeCell ref="J79:J80"/>
    <mergeCell ref="K79:K80"/>
    <mergeCell ref="A81:A82"/>
    <mergeCell ref="B81:B82"/>
    <mergeCell ref="C81:C82"/>
    <mergeCell ref="D81:E82"/>
    <mergeCell ref="F81:H82"/>
    <mergeCell ref="I81:I82"/>
    <mergeCell ref="J81:J82"/>
    <mergeCell ref="K81:K82"/>
    <mergeCell ref="A79:A80"/>
    <mergeCell ref="B79:B80"/>
    <mergeCell ref="C79:C80"/>
    <mergeCell ref="D79:E80"/>
    <mergeCell ref="F79:H80"/>
    <mergeCell ref="I79:I80"/>
    <mergeCell ref="J75:J76"/>
    <mergeCell ref="K75:K76"/>
    <mergeCell ref="A77:A78"/>
    <mergeCell ref="B77:B78"/>
    <mergeCell ref="C77:C78"/>
    <mergeCell ref="D77:E78"/>
    <mergeCell ref="F77:H78"/>
    <mergeCell ref="I77:I78"/>
    <mergeCell ref="J77:J78"/>
    <mergeCell ref="K77:K78"/>
    <mergeCell ref="A75:A76"/>
    <mergeCell ref="B75:B76"/>
    <mergeCell ref="C75:C76"/>
    <mergeCell ref="D75:E76"/>
    <mergeCell ref="F75:H76"/>
    <mergeCell ref="I75:I76"/>
    <mergeCell ref="J71:J72"/>
    <mergeCell ref="K71:K72"/>
    <mergeCell ref="A73:A74"/>
    <mergeCell ref="B73:B74"/>
    <mergeCell ref="C73:C74"/>
    <mergeCell ref="D73:E74"/>
    <mergeCell ref="F73:H74"/>
    <mergeCell ref="I73:I74"/>
    <mergeCell ref="J73:J74"/>
    <mergeCell ref="K73:K74"/>
    <mergeCell ref="A71:A72"/>
    <mergeCell ref="B71:B72"/>
    <mergeCell ref="C71:C72"/>
    <mergeCell ref="D71:E72"/>
    <mergeCell ref="F71:H72"/>
    <mergeCell ref="I71:I72"/>
    <mergeCell ref="J67:J68"/>
    <mergeCell ref="K67:K68"/>
    <mergeCell ref="A69:A70"/>
    <mergeCell ref="B69:B70"/>
    <mergeCell ref="C69:C70"/>
    <mergeCell ref="D69:E70"/>
    <mergeCell ref="F69:H70"/>
    <mergeCell ref="I69:I70"/>
    <mergeCell ref="J69:J70"/>
    <mergeCell ref="K69:K70"/>
    <mergeCell ref="A67:A68"/>
    <mergeCell ref="B67:B68"/>
    <mergeCell ref="C67:C68"/>
    <mergeCell ref="D67:E68"/>
    <mergeCell ref="F67:H68"/>
    <mergeCell ref="I67:I68"/>
    <mergeCell ref="J63:J64"/>
    <mergeCell ref="K63:K64"/>
    <mergeCell ref="A65:A66"/>
    <mergeCell ref="B65:B66"/>
    <mergeCell ref="C65:C66"/>
    <mergeCell ref="D65:E66"/>
    <mergeCell ref="F65:H66"/>
    <mergeCell ref="I65:I66"/>
    <mergeCell ref="J65:J66"/>
    <mergeCell ref="K65:K66"/>
    <mergeCell ref="A63:A64"/>
    <mergeCell ref="B63:B64"/>
    <mergeCell ref="C63:C64"/>
    <mergeCell ref="D63:E64"/>
    <mergeCell ref="F63:H64"/>
    <mergeCell ref="I63:I64"/>
    <mergeCell ref="J59:J60"/>
    <mergeCell ref="K59:K60"/>
    <mergeCell ref="A61:A62"/>
    <mergeCell ref="B61:B62"/>
    <mergeCell ref="C61:C62"/>
    <mergeCell ref="D61:E62"/>
    <mergeCell ref="F61:H62"/>
    <mergeCell ref="I61:I62"/>
    <mergeCell ref="J61:J62"/>
    <mergeCell ref="K61:K62"/>
    <mergeCell ref="A59:A60"/>
    <mergeCell ref="B59:B60"/>
    <mergeCell ref="C59:C60"/>
    <mergeCell ref="D59:E60"/>
    <mergeCell ref="F59:H60"/>
    <mergeCell ref="I59:I60"/>
    <mergeCell ref="J55:J56"/>
    <mergeCell ref="K55:K56"/>
    <mergeCell ref="A57:A58"/>
    <mergeCell ref="B57:B58"/>
    <mergeCell ref="C57:C58"/>
    <mergeCell ref="D57:E58"/>
    <mergeCell ref="F57:H58"/>
    <mergeCell ref="I57:I58"/>
    <mergeCell ref="J57:J58"/>
    <mergeCell ref="K57:K58"/>
    <mergeCell ref="A55:A56"/>
    <mergeCell ref="B55:B56"/>
    <mergeCell ref="C55:C56"/>
    <mergeCell ref="D55:E56"/>
    <mergeCell ref="F55:H56"/>
    <mergeCell ref="I55:I56"/>
    <mergeCell ref="B47:B48"/>
    <mergeCell ref="B49:B50"/>
    <mergeCell ref="B51:B52"/>
    <mergeCell ref="B53:B54"/>
    <mergeCell ref="J15:J16"/>
    <mergeCell ref="J17:J18"/>
    <mergeCell ref="J19:J20"/>
    <mergeCell ref="J21:J22"/>
    <mergeCell ref="J23:J24"/>
    <mergeCell ref="J25:J26"/>
    <mergeCell ref="B27:B28"/>
    <mergeCell ref="B29:B30"/>
    <mergeCell ref="B31:B32"/>
    <mergeCell ref="B33:B34"/>
    <mergeCell ref="B35:B36"/>
    <mergeCell ref="B37:B38"/>
    <mergeCell ref="B15:B16"/>
    <mergeCell ref="B17:B18"/>
    <mergeCell ref="B19:B20"/>
    <mergeCell ref="B21:B22"/>
    <mergeCell ref="B23:B24"/>
    <mergeCell ref="B25:B26"/>
    <mergeCell ref="F49:H50"/>
    <mergeCell ref="F51:H52"/>
    <mergeCell ref="D15:E16"/>
    <mergeCell ref="F27:H28"/>
    <mergeCell ref="F33:H34"/>
    <mergeCell ref="F35:H36"/>
    <mergeCell ref="F37:H38"/>
    <mergeCell ref="F39:H40"/>
    <mergeCell ref="F29:H30"/>
    <mergeCell ref="F31:H32"/>
    <mergeCell ref="F53:H54"/>
    <mergeCell ref="F41:H42"/>
    <mergeCell ref="F43:H44"/>
    <mergeCell ref="F45:H46"/>
    <mergeCell ref="F47:H48"/>
    <mergeCell ref="D19:E20"/>
    <mergeCell ref="D21:E22"/>
    <mergeCell ref="D53:E54"/>
    <mergeCell ref="D47:E48"/>
    <mergeCell ref="D49:E50"/>
    <mergeCell ref="D45:E46"/>
    <mergeCell ref="D51:E52"/>
    <mergeCell ref="D8:G8"/>
    <mergeCell ref="D13:G13"/>
    <mergeCell ref="D11:G11"/>
    <mergeCell ref="D10:G10"/>
    <mergeCell ref="D9:G9"/>
    <mergeCell ref="F17:H18"/>
    <mergeCell ref="F19:H20"/>
    <mergeCell ref="C23:C24"/>
    <mergeCell ref="C25:C26"/>
    <mergeCell ref="A14:C14"/>
    <mergeCell ref="F14:G14"/>
    <mergeCell ref="F15:H16"/>
    <mergeCell ref="A15:A16"/>
    <mergeCell ref="C15:C16"/>
    <mergeCell ref="F21:H22"/>
    <mergeCell ref="F23:H24"/>
    <mergeCell ref="F25:H26"/>
    <mergeCell ref="A21:A22"/>
    <mergeCell ref="D17:E18"/>
    <mergeCell ref="C17:C18"/>
    <mergeCell ref="C19:C20"/>
    <mergeCell ref="C21:C22"/>
    <mergeCell ref="A17:A18"/>
    <mergeCell ref="A19:A20"/>
    <mergeCell ref="A25:A26"/>
    <mergeCell ref="A27:A28"/>
    <mergeCell ref="D29:E30"/>
    <mergeCell ref="A49:A50"/>
    <mergeCell ref="A51:A52"/>
    <mergeCell ref="A53:A54"/>
    <mergeCell ref="C45:C46"/>
    <mergeCell ref="C47:C48"/>
    <mergeCell ref="C49:C50"/>
    <mergeCell ref="A45:A46"/>
    <mergeCell ref="C53:C54"/>
    <mergeCell ref="A47:A48"/>
    <mergeCell ref="B45:B46"/>
    <mergeCell ref="C51:C52"/>
    <mergeCell ref="C33:C34"/>
    <mergeCell ref="A33:A34"/>
    <mergeCell ref="A35:A36"/>
    <mergeCell ref="A37:A38"/>
    <mergeCell ref="A39:A40"/>
    <mergeCell ref="A41:A42"/>
    <mergeCell ref="C39:C40"/>
    <mergeCell ref="C41:C42"/>
    <mergeCell ref="B39:B40"/>
    <mergeCell ref="B41:B42"/>
    <mergeCell ref="A43:A44"/>
    <mergeCell ref="D41:E42"/>
    <mergeCell ref="D35:E36"/>
    <mergeCell ref="D37:E38"/>
    <mergeCell ref="C35:C36"/>
    <mergeCell ref="D43:E44"/>
    <mergeCell ref="C43:C44"/>
    <mergeCell ref="B43:B44"/>
    <mergeCell ref="I23:I24"/>
    <mergeCell ref="I27:I28"/>
    <mergeCell ref="C37:C38"/>
    <mergeCell ref="D39:E40"/>
    <mergeCell ref="D31:E32"/>
    <mergeCell ref="I33:I34"/>
    <mergeCell ref="D33:E34"/>
    <mergeCell ref="D23:E24"/>
    <mergeCell ref="D25:E26"/>
    <mergeCell ref="D27:E28"/>
    <mergeCell ref="A29:A30"/>
    <mergeCell ref="C31:C32"/>
    <mergeCell ref="C29:C30"/>
    <mergeCell ref="A31:A32"/>
    <mergeCell ref="C27:C28"/>
    <mergeCell ref="A23:A24"/>
    <mergeCell ref="K23:K24"/>
    <mergeCell ref="I25:I26"/>
    <mergeCell ref="K25:K26"/>
    <mergeCell ref="I15:I16"/>
    <mergeCell ref="K15:K16"/>
    <mergeCell ref="K19:K20"/>
    <mergeCell ref="I21:I22"/>
    <mergeCell ref="K21:K22"/>
    <mergeCell ref="I17:I18"/>
    <mergeCell ref="I19:I20"/>
    <mergeCell ref="AB2:AI2"/>
    <mergeCell ref="AB3:AI3"/>
    <mergeCell ref="AB4:AI4"/>
    <mergeCell ref="Z3:AA3"/>
    <mergeCell ref="Z4:AA4"/>
    <mergeCell ref="K17:K18"/>
    <mergeCell ref="Z2:AA2"/>
    <mergeCell ref="AB5:AI5"/>
    <mergeCell ref="AB6:AI6"/>
    <mergeCell ref="Z5:AA5"/>
    <mergeCell ref="Z6:AA6"/>
    <mergeCell ref="I14:K14"/>
    <mergeCell ref="K33:K34"/>
    <mergeCell ref="I37:I38"/>
    <mergeCell ref="K37:K38"/>
    <mergeCell ref="I35:I36"/>
    <mergeCell ref="K35:K36"/>
    <mergeCell ref="K27:K28"/>
    <mergeCell ref="I31:I32"/>
    <mergeCell ref="K31:K32"/>
    <mergeCell ref="I29:I30"/>
    <mergeCell ref="K29:K30"/>
    <mergeCell ref="J27:J28"/>
    <mergeCell ref="J29:J30"/>
    <mergeCell ref="J31:J32"/>
    <mergeCell ref="J33:J34"/>
    <mergeCell ref="J35:J36"/>
    <mergeCell ref="J37:J38"/>
    <mergeCell ref="I53:I54"/>
    <mergeCell ref="K53:K54"/>
    <mergeCell ref="I39:I40"/>
    <mergeCell ref="K39:K40"/>
    <mergeCell ref="I41:I42"/>
    <mergeCell ref="K41:K42"/>
    <mergeCell ref="I43:I44"/>
    <mergeCell ref="K43:K44"/>
    <mergeCell ref="I49:I50"/>
    <mergeCell ref="K49:K50"/>
    <mergeCell ref="I51:I52"/>
    <mergeCell ref="K51:K52"/>
    <mergeCell ref="I45:I46"/>
    <mergeCell ref="K45:K46"/>
    <mergeCell ref="I47:I48"/>
    <mergeCell ref="K47:K48"/>
    <mergeCell ref="J51:J52"/>
    <mergeCell ref="J53:J54"/>
    <mergeCell ref="J39:J40"/>
    <mergeCell ref="J41:J42"/>
    <mergeCell ref="J43:J44"/>
    <mergeCell ref="J45:J46"/>
    <mergeCell ref="J47:J48"/>
    <mergeCell ref="J49:J50"/>
  </mergeCells>
  <phoneticPr fontId="2"/>
  <conditionalFormatting sqref="L10:Q11 X10:AC11 L14:Q54 X14:AC54">
    <cfRule type="expression" dxfId="48" priority="32" stopIfTrue="1">
      <formula>ISBLANK(L10)&lt;&gt;TRUE</formula>
    </cfRule>
  </conditionalFormatting>
  <conditionalFormatting sqref="R10:U11 R14:U54">
    <cfRule type="expression" dxfId="47" priority="31" stopIfTrue="1">
      <formula>ISBLANK(R10)&lt;&gt;TRUE</formula>
    </cfRule>
  </conditionalFormatting>
  <conditionalFormatting sqref="AD10:AG11 AD14:AG54">
    <cfRule type="expression" dxfId="46" priority="30" stopIfTrue="1">
      <formula>ISBLANK(AD10)&lt;&gt;TRUE</formula>
    </cfRule>
  </conditionalFormatting>
  <conditionalFormatting sqref="L55:Q94 X55:AC94">
    <cfRule type="expression" dxfId="45" priority="29" stopIfTrue="1">
      <formula>ISBLANK(L55)&lt;&gt;TRUE</formula>
    </cfRule>
  </conditionalFormatting>
  <conditionalFormatting sqref="R55:U94">
    <cfRule type="expression" dxfId="44" priority="28" stopIfTrue="1">
      <formula>ISBLANK(R55)&lt;&gt;TRUE</formula>
    </cfRule>
  </conditionalFormatting>
  <conditionalFormatting sqref="AD55:AG94">
    <cfRule type="expression" dxfId="43" priority="27" stopIfTrue="1">
      <formula>ISBLANK(AD55)&lt;&gt;TRUE</formula>
    </cfRule>
  </conditionalFormatting>
  <conditionalFormatting sqref="L15:U15 L17:U17 L19:U19 L21:U21 L23:U23 L25:U25 L27:U27 L29:U29 L31:U31 L33:U33 L35:U35 L37:U37 L39:U39 L41:U41 L43:U43 L45:U45 L47:U47 L49:U49 L51:U51 L53:U53 L55:U55 L57:U57 L59:U59 L61:U61 L63:U63 L65:U65 L67:U67 L69:U69 L71:U71 L73:U73 L75:U75 L77:U77 L79:U79 L81:U81 L83:U83 L85:U85 L87:U87 L89:U89 L91:U91 L93:U93 L97:U97 L99:U99 L101:U101 L103:U103 L105:U105 L107:U107 L109:U109 L111:U111 L113:U113 L115:U115 L117:U117 L119:U119 L121:U121 L123:U123 L125:U125 L127:U127 L129:U129 L131:U131 L133:U133 L135:U135 L137:U137 L139:U139 L141:U141 L143:U143 L145:U145 L147:U147 L149:U149 L151:U151 L153:U153 L155:U155 L157:U157 L159:U159 L161:U161 L163:U163 L165:U165 L167:U167 L169:U169 L171:U171 L173:U173 L177:U177 L179:U179 L181:U181 L183:U183 L185:U185 L187:U187 L189:U189 L191:U191 L193:U193 L195:U195 L197:U197 L199:U199 L201:U201 L203:U203 L205:U205 L207:U207 L209:U209 L211:U211 L213:U213">
    <cfRule type="expression" dxfId="42" priority="20">
      <formula>AU$15=1</formula>
    </cfRule>
  </conditionalFormatting>
  <conditionalFormatting sqref="X15:AG15 X17:AG17 X19:AG19 X21:AG21 X23:AG23 X25:AG25 X27:AG27 X29:AG29 X31:AG31 X33:AG33 X35:AG35 X37:AG37 X39:AG39 X41:AG41 X43:AG43 X45:AG45 X47:AG47 X49:AG49 X51:AG51 X53:AG53 X55:AG55 X57:AG57 X59:AG59 X61:AG61 X63:AG63 X65:AG65 X67:AG67 X69:AG69 X71:AG71 X73:AG73 X75:AG75 X77:AG77 X79:AG79 X81:AG81 X83:AG83 X85:AG85 X87:AG87 X89:AG89 X91:AG91 X93:AG93 X97:AG97 X99:AG99 X101:AG101 X103:AG103 X105:AG105 X107:AG107 X109:AG109 X111:AG111 X113:AG113 X115:AG115 X117:AG117 X119:AG119 X121:AG121 X123:AG123 X125:AG125 X127:AG127 X129:AG129 X131:AG131 X133:AG133 X135:AG135 X137:AG137 X139:AG139 X141:AG141 X143:AG143 X145:AG145 X147:AG147 X149:AG149 X151:AG151 X153:AG153 X155:AG155 X157:AG157 X159:AG159 X161:AG161 X163:AG163 X165:AG165 X167:AG167 X169:AG169 X171:AG171 X173:AG173 X177:AG177 X179:AG179 X181:AG181 X183:AG183 X185:AG185 X187:AG187 X189:AG189 X191:AG191 X193:AG193 X195:AG195 X197:AG197 X199:AG199 X201:AG201 X203:AG203 X205:AG205 X207:AG207 X209:AG209 X211:AG211 X213:AG213">
    <cfRule type="expression" dxfId="41" priority="19">
      <formula>AU$17=1</formula>
    </cfRule>
  </conditionalFormatting>
  <conditionalFormatting sqref="L95:Q134 X95:AC134">
    <cfRule type="expression" dxfId="40" priority="18" stopIfTrue="1">
      <formula>ISBLANK(L95)&lt;&gt;TRUE</formula>
    </cfRule>
  </conditionalFormatting>
  <conditionalFormatting sqref="R95:U134">
    <cfRule type="expression" dxfId="39" priority="17" stopIfTrue="1">
      <formula>ISBLANK(R95)&lt;&gt;TRUE</formula>
    </cfRule>
  </conditionalFormatting>
  <conditionalFormatting sqref="AD95:AG134">
    <cfRule type="expression" dxfId="38" priority="16" stopIfTrue="1">
      <formula>ISBLANK(AD95)&lt;&gt;TRUE</formula>
    </cfRule>
  </conditionalFormatting>
  <conditionalFormatting sqref="L135:Q174 X135:AC174">
    <cfRule type="expression" dxfId="37" priority="15" stopIfTrue="1">
      <formula>ISBLANK(L135)&lt;&gt;TRUE</formula>
    </cfRule>
  </conditionalFormatting>
  <conditionalFormatting sqref="R135:U174">
    <cfRule type="expression" dxfId="36" priority="14" stopIfTrue="1">
      <formula>ISBLANK(R135)&lt;&gt;TRUE</formula>
    </cfRule>
  </conditionalFormatting>
  <conditionalFormatting sqref="AD135:AG174">
    <cfRule type="expression" dxfId="35" priority="13" stopIfTrue="1">
      <formula>ISBLANK(AD135)&lt;&gt;TRUE</formula>
    </cfRule>
  </conditionalFormatting>
  <conditionalFormatting sqref="L95:U95">
    <cfRule type="expression" dxfId="34" priority="12">
      <formula>AU$15=1</formula>
    </cfRule>
  </conditionalFormatting>
  <conditionalFormatting sqref="X95:AG95">
    <cfRule type="expression" dxfId="33" priority="11">
      <formula>AU$17=1</formula>
    </cfRule>
  </conditionalFormatting>
  <conditionalFormatting sqref="L175:Q214 X175:AC214">
    <cfRule type="expression" dxfId="32" priority="10" stopIfTrue="1">
      <formula>ISBLANK(L175)&lt;&gt;TRUE</formula>
    </cfRule>
  </conditionalFormatting>
  <conditionalFormatting sqref="R175:U214">
    <cfRule type="expression" dxfId="31" priority="9" stopIfTrue="1">
      <formula>ISBLANK(R175)&lt;&gt;TRUE</formula>
    </cfRule>
  </conditionalFormatting>
  <conditionalFormatting sqref="AD175:AG214">
    <cfRule type="expression" dxfId="30" priority="8" stopIfTrue="1">
      <formula>ISBLANK(AD175)&lt;&gt;TRUE</formula>
    </cfRule>
  </conditionalFormatting>
  <conditionalFormatting sqref="L175:U175">
    <cfRule type="expression" dxfId="29" priority="7">
      <formula>AU$15=1</formula>
    </cfRule>
  </conditionalFormatting>
  <conditionalFormatting sqref="X175:AG175">
    <cfRule type="expression" dxfId="28" priority="6">
      <formula>AU$17=1</formula>
    </cfRule>
  </conditionalFormatting>
  <conditionalFormatting sqref="L11:U11">
    <cfRule type="expression" dxfId="27" priority="4">
      <formula>AND(L10&lt;&gt;"",L11="")</formula>
    </cfRule>
  </conditionalFormatting>
  <conditionalFormatting sqref="L14:U14">
    <cfRule type="expression" dxfId="26" priority="3">
      <formula>AND(L10&lt;&gt;"",L14="")</formula>
    </cfRule>
  </conditionalFormatting>
  <conditionalFormatting sqref="X11:AG11">
    <cfRule type="expression" dxfId="25" priority="2">
      <formula>AND(X10&lt;&gt;"",X11="")</formula>
    </cfRule>
  </conditionalFormatting>
  <conditionalFormatting sqref="X14:AG14">
    <cfRule type="expression" dxfId="24" priority="1">
      <formula>AND(X10&lt;&gt;"",X14="")</formula>
    </cfRule>
  </conditionalFormatting>
  <dataValidations count="4">
    <dataValidation type="list" allowBlank="1" showInputMessage="1" showErrorMessage="1" sqref="L14:U14 X14:AG14">
      <formula1>"内,外"</formula1>
    </dataValidation>
    <dataValidation type="list" allowBlank="1" showInputMessage="1" showErrorMessage="1" sqref="X11:AG11 L11:U11">
      <formula1>$AP$11:$AQ$11</formula1>
    </dataValidation>
    <dataValidation type="custom" allowBlank="1" showInputMessage="1" showErrorMessage="1" error="月額支給手当の場合は上段には入力しないでください " sqref="L15:U15 L93:U93 L91:U91 L89:U89 L87:U87 L85:U85 L83:U83 L81:U81 L79:U79 L77:U77 L75:U75 L73:U73 L71:U71 L69:U69 L67:U67 L65:U65 L63:U63 L61:U61 L59:U59 L57:U57 L55:U55 L53:U53 L51:U51 L49:U49 L47:U47 L45:U45 L43:U43 L41:U41 L39:U39 L37:U37 L35:U35 L33:U33 L31:U31 L29:U29 L27:U27 L25:U25 L23:U23 L21:U21 L19:U19 L17:U17 L95:U95 L173:U173 L171:U171 L169:U169 L167:U167 L165:U165 L163:U163 L161:U161 L159:U159 L157:U157 L155:U155 L153:U153 L151:U151 L149:U149 L147:U147 L145:U145 L143:U143 L141:U141 L139:U139 L137:U137 L135:U135 L133:U133 L131:U131 L129:U129 L127:U127 L125:U125 L123:U123 L121:U121 L119:U119 L117:U117 L115:U115 L113:U113 L111:U111 L109:U109 L107:U107 L105:U105 L103:U103 L101:U101 L99:U99 L97:U97 L213:U213 L211:U211 L209:U209 L207:U207 L205:U205 L203:U203 L201:U201 L199:U199 L197:U197 L195:U195 L193:U193 L191:U191 L189:U189 L187:U187 L185:U185 L183:U183 L181:U181 L179:U179 L177:U177 L175:U175">
      <formula1>NOT(AU$15=1)</formula1>
    </dataValidation>
    <dataValidation type="custom" allowBlank="1" showInputMessage="1" showErrorMessage="1" error="月額支給手当の場合は上段には入力しないでください " sqref="X15:AG15 X93:AG93 X91:AG91 X89:AG89 X87:AG87 X85:AG85 X83:AG83 X81:AG81 X79:AG79 X77:AG77 X75:AG75 X73:AG73 X71:AG71 X69:AG69 X67:AG67 X65:AG65 X63:AG63 X61:AG61 X59:AG59 X57:AG57 X55:AG55 X53:AG53 X51:AG51 X49:AG49 X47:AG47 X45:AG45 X43:AG43 X41:AG41 X39:AG39 X37:AG37 X35:AG35 X33:AG33 X31:AG31 X29:AG29 X27:AG27 X25:AG25 X23:AG23 X21:AG21 X19:AG19 X17:AG17 X95:AG95 X173:AG173 X171:AG171 X169:AG169 X167:AG167 X165:AG165 X163:AG163 X161:AG161 X159:AG159 X157:AG157 X155:AG155 X153:AG153 X151:AG151 X149:AG149 X147:AG147 X145:AG145 X143:AG143 X141:AG141 X139:AG139 X137:AG137 X135:AG135 X133:AG133 X131:AG131 X129:AG129 X127:AG127 X125:AG125 X123:AG123 X121:AG121 X119:AG119 X117:AG117 X115:AG115 X113:AG113 X111:AG111 X109:AG109 X107:AG107 X105:AG105 X103:AG103 X101:AG101 X99:AG99 X97:AG97 X213:AG213 X211:AG211 X209:AG209 X207:AG207 X205:AG205 X203:AG203 X201:AG201 X199:AG199 X197:AG197 X195:AG195 X193:AG193 X191:AG191 X189:AG189 X187:AG187 X185:AG185 X183:AG183 X181:AG181 X179:AG179 X177:AG177 X175:AG175">
      <formula1>NOT(AU$17=1)</formula1>
    </dataValidation>
  </dataValidations>
  <pageMargins left="0.2" right="0.59055118110236227" top="0.59055118110236227" bottom="0.27" header="0.31496062992125984" footer="0.2"/>
  <pageSetup paperSize="8"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999" r:id="rId4" name="Check Box 9151">
              <controlPr defaultSize="0" autoFill="0" autoLine="0" autoPict="0">
                <anchor moveWithCells="1">
                  <from>
                    <xdr:col>11</xdr:col>
                    <xdr:colOff>28575</xdr:colOff>
                    <xdr:row>11</xdr:row>
                    <xdr:rowOff>19050</xdr:rowOff>
                  </from>
                  <to>
                    <xdr:col>11</xdr:col>
                    <xdr:colOff>695325</xdr:colOff>
                    <xdr:row>12</xdr:row>
                    <xdr:rowOff>0</xdr:rowOff>
                  </to>
                </anchor>
              </controlPr>
            </control>
          </mc:Choice>
        </mc:AlternateContent>
        <mc:AlternateContent xmlns:mc="http://schemas.openxmlformats.org/markup-compatibility/2006">
          <mc:Choice Requires="x14">
            <control shapeId="472010" r:id="rId5" name="Check Box 9162">
              <controlPr defaultSize="0" autoFill="0" autoLine="0" autoPict="0">
                <anchor moveWithCells="1">
                  <from>
                    <xdr:col>12</xdr:col>
                    <xdr:colOff>28575</xdr:colOff>
                    <xdr:row>11</xdr:row>
                    <xdr:rowOff>19050</xdr:rowOff>
                  </from>
                  <to>
                    <xdr:col>12</xdr:col>
                    <xdr:colOff>695325</xdr:colOff>
                    <xdr:row>12</xdr:row>
                    <xdr:rowOff>0</xdr:rowOff>
                  </to>
                </anchor>
              </controlPr>
            </control>
          </mc:Choice>
        </mc:AlternateContent>
        <mc:AlternateContent xmlns:mc="http://schemas.openxmlformats.org/markup-compatibility/2006">
          <mc:Choice Requires="x14">
            <control shapeId="472011" r:id="rId6" name="Check Box 9163">
              <controlPr defaultSize="0" autoFill="0" autoLine="0" autoPict="0">
                <anchor moveWithCells="1">
                  <from>
                    <xdr:col>13</xdr:col>
                    <xdr:colOff>28575</xdr:colOff>
                    <xdr:row>11</xdr:row>
                    <xdr:rowOff>19050</xdr:rowOff>
                  </from>
                  <to>
                    <xdr:col>13</xdr:col>
                    <xdr:colOff>695325</xdr:colOff>
                    <xdr:row>12</xdr:row>
                    <xdr:rowOff>0</xdr:rowOff>
                  </to>
                </anchor>
              </controlPr>
            </control>
          </mc:Choice>
        </mc:AlternateContent>
        <mc:AlternateContent xmlns:mc="http://schemas.openxmlformats.org/markup-compatibility/2006">
          <mc:Choice Requires="x14">
            <control shapeId="472012" r:id="rId7" name="Check Box 9164">
              <controlPr defaultSize="0" autoFill="0" autoLine="0" autoPict="0">
                <anchor moveWithCells="1">
                  <from>
                    <xdr:col>14</xdr:col>
                    <xdr:colOff>28575</xdr:colOff>
                    <xdr:row>11</xdr:row>
                    <xdr:rowOff>19050</xdr:rowOff>
                  </from>
                  <to>
                    <xdr:col>14</xdr:col>
                    <xdr:colOff>695325</xdr:colOff>
                    <xdr:row>12</xdr:row>
                    <xdr:rowOff>0</xdr:rowOff>
                  </to>
                </anchor>
              </controlPr>
            </control>
          </mc:Choice>
        </mc:AlternateContent>
        <mc:AlternateContent xmlns:mc="http://schemas.openxmlformats.org/markup-compatibility/2006">
          <mc:Choice Requires="x14">
            <control shapeId="472013" r:id="rId8" name="Check Box 9165">
              <controlPr defaultSize="0" autoFill="0" autoLine="0" autoPict="0">
                <anchor moveWithCells="1">
                  <from>
                    <xdr:col>15</xdr:col>
                    <xdr:colOff>28575</xdr:colOff>
                    <xdr:row>11</xdr:row>
                    <xdr:rowOff>19050</xdr:rowOff>
                  </from>
                  <to>
                    <xdr:col>15</xdr:col>
                    <xdr:colOff>695325</xdr:colOff>
                    <xdr:row>12</xdr:row>
                    <xdr:rowOff>0</xdr:rowOff>
                  </to>
                </anchor>
              </controlPr>
            </control>
          </mc:Choice>
        </mc:AlternateContent>
        <mc:AlternateContent xmlns:mc="http://schemas.openxmlformats.org/markup-compatibility/2006">
          <mc:Choice Requires="x14">
            <control shapeId="472014" r:id="rId9" name="Check Box 9166">
              <controlPr defaultSize="0" autoFill="0" autoLine="0" autoPict="0">
                <anchor moveWithCells="1">
                  <from>
                    <xdr:col>16</xdr:col>
                    <xdr:colOff>28575</xdr:colOff>
                    <xdr:row>11</xdr:row>
                    <xdr:rowOff>19050</xdr:rowOff>
                  </from>
                  <to>
                    <xdr:col>16</xdr:col>
                    <xdr:colOff>695325</xdr:colOff>
                    <xdr:row>12</xdr:row>
                    <xdr:rowOff>0</xdr:rowOff>
                  </to>
                </anchor>
              </controlPr>
            </control>
          </mc:Choice>
        </mc:AlternateContent>
        <mc:AlternateContent xmlns:mc="http://schemas.openxmlformats.org/markup-compatibility/2006">
          <mc:Choice Requires="x14">
            <control shapeId="472015" r:id="rId10" name="Check Box 9167">
              <controlPr defaultSize="0" autoFill="0" autoLine="0" autoPict="0">
                <anchor moveWithCells="1">
                  <from>
                    <xdr:col>17</xdr:col>
                    <xdr:colOff>28575</xdr:colOff>
                    <xdr:row>11</xdr:row>
                    <xdr:rowOff>19050</xdr:rowOff>
                  </from>
                  <to>
                    <xdr:col>17</xdr:col>
                    <xdr:colOff>695325</xdr:colOff>
                    <xdr:row>12</xdr:row>
                    <xdr:rowOff>0</xdr:rowOff>
                  </to>
                </anchor>
              </controlPr>
            </control>
          </mc:Choice>
        </mc:AlternateContent>
        <mc:AlternateContent xmlns:mc="http://schemas.openxmlformats.org/markup-compatibility/2006">
          <mc:Choice Requires="x14">
            <control shapeId="472016" r:id="rId11" name="Check Box 9168">
              <controlPr defaultSize="0" autoFill="0" autoLine="0" autoPict="0">
                <anchor moveWithCells="1">
                  <from>
                    <xdr:col>18</xdr:col>
                    <xdr:colOff>28575</xdr:colOff>
                    <xdr:row>11</xdr:row>
                    <xdr:rowOff>19050</xdr:rowOff>
                  </from>
                  <to>
                    <xdr:col>18</xdr:col>
                    <xdr:colOff>695325</xdr:colOff>
                    <xdr:row>12</xdr:row>
                    <xdr:rowOff>0</xdr:rowOff>
                  </to>
                </anchor>
              </controlPr>
            </control>
          </mc:Choice>
        </mc:AlternateContent>
        <mc:AlternateContent xmlns:mc="http://schemas.openxmlformats.org/markup-compatibility/2006">
          <mc:Choice Requires="x14">
            <control shapeId="472017" r:id="rId12" name="Check Box 9169">
              <controlPr defaultSize="0" autoFill="0" autoLine="0" autoPict="0">
                <anchor moveWithCells="1">
                  <from>
                    <xdr:col>19</xdr:col>
                    <xdr:colOff>28575</xdr:colOff>
                    <xdr:row>11</xdr:row>
                    <xdr:rowOff>19050</xdr:rowOff>
                  </from>
                  <to>
                    <xdr:col>19</xdr:col>
                    <xdr:colOff>695325</xdr:colOff>
                    <xdr:row>12</xdr:row>
                    <xdr:rowOff>0</xdr:rowOff>
                  </to>
                </anchor>
              </controlPr>
            </control>
          </mc:Choice>
        </mc:AlternateContent>
        <mc:AlternateContent xmlns:mc="http://schemas.openxmlformats.org/markup-compatibility/2006">
          <mc:Choice Requires="x14">
            <control shapeId="472018" r:id="rId13" name="Check Box 9170">
              <controlPr defaultSize="0" autoFill="0" autoLine="0" autoPict="0">
                <anchor moveWithCells="1">
                  <from>
                    <xdr:col>20</xdr:col>
                    <xdr:colOff>28575</xdr:colOff>
                    <xdr:row>11</xdr:row>
                    <xdr:rowOff>19050</xdr:rowOff>
                  </from>
                  <to>
                    <xdr:col>20</xdr:col>
                    <xdr:colOff>695325</xdr:colOff>
                    <xdr:row>12</xdr:row>
                    <xdr:rowOff>0</xdr:rowOff>
                  </to>
                </anchor>
              </controlPr>
            </control>
          </mc:Choice>
        </mc:AlternateContent>
        <mc:AlternateContent xmlns:mc="http://schemas.openxmlformats.org/markup-compatibility/2006">
          <mc:Choice Requires="x14">
            <control shapeId="472021" r:id="rId14" name="Check Box 9173">
              <controlPr defaultSize="0" autoFill="0" autoLine="0" autoPict="0">
                <anchor moveWithCells="1">
                  <from>
                    <xdr:col>23</xdr:col>
                    <xdr:colOff>28575</xdr:colOff>
                    <xdr:row>11</xdr:row>
                    <xdr:rowOff>19050</xdr:rowOff>
                  </from>
                  <to>
                    <xdr:col>23</xdr:col>
                    <xdr:colOff>695325</xdr:colOff>
                    <xdr:row>12</xdr:row>
                    <xdr:rowOff>0</xdr:rowOff>
                  </to>
                </anchor>
              </controlPr>
            </control>
          </mc:Choice>
        </mc:AlternateContent>
        <mc:AlternateContent xmlns:mc="http://schemas.openxmlformats.org/markup-compatibility/2006">
          <mc:Choice Requires="x14">
            <control shapeId="472023" r:id="rId15" name="Check Box 9175">
              <controlPr defaultSize="0" autoFill="0" autoLine="0" autoPict="0">
                <anchor moveWithCells="1">
                  <from>
                    <xdr:col>24</xdr:col>
                    <xdr:colOff>28575</xdr:colOff>
                    <xdr:row>11</xdr:row>
                    <xdr:rowOff>19050</xdr:rowOff>
                  </from>
                  <to>
                    <xdr:col>24</xdr:col>
                    <xdr:colOff>695325</xdr:colOff>
                    <xdr:row>12</xdr:row>
                    <xdr:rowOff>0</xdr:rowOff>
                  </to>
                </anchor>
              </controlPr>
            </control>
          </mc:Choice>
        </mc:AlternateContent>
        <mc:AlternateContent xmlns:mc="http://schemas.openxmlformats.org/markup-compatibility/2006">
          <mc:Choice Requires="x14">
            <control shapeId="472025" r:id="rId16" name="Check Box 9177">
              <controlPr defaultSize="0" autoFill="0" autoLine="0" autoPict="0">
                <anchor moveWithCells="1">
                  <from>
                    <xdr:col>25</xdr:col>
                    <xdr:colOff>28575</xdr:colOff>
                    <xdr:row>11</xdr:row>
                    <xdr:rowOff>19050</xdr:rowOff>
                  </from>
                  <to>
                    <xdr:col>25</xdr:col>
                    <xdr:colOff>695325</xdr:colOff>
                    <xdr:row>12</xdr:row>
                    <xdr:rowOff>0</xdr:rowOff>
                  </to>
                </anchor>
              </controlPr>
            </control>
          </mc:Choice>
        </mc:AlternateContent>
        <mc:AlternateContent xmlns:mc="http://schemas.openxmlformats.org/markup-compatibility/2006">
          <mc:Choice Requires="x14">
            <control shapeId="472027" r:id="rId17" name="Check Box 9179">
              <controlPr defaultSize="0" autoFill="0" autoLine="0" autoPict="0">
                <anchor moveWithCells="1">
                  <from>
                    <xdr:col>26</xdr:col>
                    <xdr:colOff>28575</xdr:colOff>
                    <xdr:row>11</xdr:row>
                    <xdr:rowOff>19050</xdr:rowOff>
                  </from>
                  <to>
                    <xdr:col>26</xdr:col>
                    <xdr:colOff>695325</xdr:colOff>
                    <xdr:row>12</xdr:row>
                    <xdr:rowOff>0</xdr:rowOff>
                  </to>
                </anchor>
              </controlPr>
            </control>
          </mc:Choice>
        </mc:AlternateContent>
        <mc:AlternateContent xmlns:mc="http://schemas.openxmlformats.org/markup-compatibility/2006">
          <mc:Choice Requires="x14">
            <control shapeId="472029" r:id="rId18" name="Check Box 9181">
              <controlPr defaultSize="0" autoFill="0" autoLine="0" autoPict="0">
                <anchor moveWithCells="1">
                  <from>
                    <xdr:col>27</xdr:col>
                    <xdr:colOff>28575</xdr:colOff>
                    <xdr:row>11</xdr:row>
                    <xdr:rowOff>19050</xdr:rowOff>
                  </from>
                  <to>
                    <xdr:col>27</xdr:col>
                    <xdr:colOff>695325</xdr:colOff>
                    <xdr:row>12</xdr:row>
                    <xdr:rowOff>0</xdr:rowOff>
                  </to>
                </anchor>
              </controlPr>
            </control>
          </mc:Choice>
        </mc:AlternateContent>
        <mc:AlternateContent xmlns:mc="http://schemas.openxmlformats.org/markup-compatibility/2006">
          <mc:Choice Requires="x14">
            <control shapeId="472031" r:id="rId19" name="Check Box 9183">
              <controlPr defaultSize="0" autoFill="0" autoLine="0" autoPict="0">
                <anchor moveWithCells="1">
                  <from>
                    <xdr:col>28</xdr:col>
                    <xdr:colOff>28575</xdr:colOff>
                    <xdr:row>11</xdr:row>
                    <xdr:rowOff>19050</xdr:rowOff>
                  </from>
                  <to>
                    <xdr:col>28</xdr:col>
                    <xdr:colOff>695325</xdr:colOff>
                    <xdr:row>12</xdr:row>
                    <xdr:rowOff>0</xdr:rowOff>
                  </to>
                </anchor>
              </controlPr>
            </control>
          </mc:Choice>
        </mc:AlternateContent>
        <mc:AlternateContent xmlns:mc="http://schemas.openxmlformats.org/markup-compatibility/2006">
          <mc:Choice Requires="x14">
            <control shapeId="472033" r:id="rId20" name="Check Box 9185">
              <controlPr defaultSize="0" autoFill="0" autoLine="0" autoPict="0">
                <anchor moveWithCells="1">
                  <from>
                    <xdr:col>29</xdr:col>
                    <xdr:colOff>28575</xdr:colOff>
                    <xdr:row>11</xdr:row>
                    <xdr:rowOff>19050</xdr:rowOff>
                  </from>
                  <to>
                    <xdr:col>29</xdr:col>
                    <xdr:colOff>695325</xdr:colOff>
                    <xdr:row>12</xdr:row>
                    <xdr:rowOff>0</xdr:rowOff>
                  </to>
                </anchor>
              </controlPr>
            </control>
          </mc:Choice>
        </mc:AlternateContent>
        <mc:AlternateContent xmlns:mc="http://schemas.openxmlformats.org/markup-compatibility/2006">
          <mc:Choice Requires="x14">
            <control shapeId="472035" r:id="rId21" name="Check Box 9187">
              <controlPr defaultSize="0" autoFill="0" autoLine="0" autoPict="0">
                <anchor moveWithCells="1">
                  <from>
                    <xdr:col>30</xdr:col>
                    <xdr:colOff>28575</xdr:colOff>
                    <xdr:row>11</xdr:row>
                    <xdr:rowOff>19050</xdr:rowOff>
                  </from>
                  <to>
                    <xdr:col>30</xdr:col>
                    <xdr:colOff>695325</xdr:colOff>
                    <xdr:row>12</xdr:row>
                    <xdr:rowOff>0</xdr:rowOff>
                  </to>
                </anchor>
              </controlPr>
            </control>
          </mc:Choice>
        </mc:AlternateContent>
        <mc:AlternateContent xmlns:mc="http://schemas.openxmlformats.org/markup-compatibility/2006">
          <mc:Choice Requires="x14">
            <control shapeId="472037" r:id="rId22" name="Check Box 9189">
              <controlPr defaultSize="0" autoFill="0" autoLine="0" autoPict="0">
                <anchor moveWithCells="1">
                  <from>
                    <xdr:col>31</xdr:col>
                    <xdr:colOff>28575</xdr:colOff>
                    <xdr:row>11</xdr:row>
                    <xdr:rowOff>19050</xdr:rowOff>
                  </from>
                  <to>
                    <xdr:col>31</xdr:col>
                    <xdr:colOff>695325</xdr:colOff>
                    <xdr:row>12</xdr:row>
                    <xdr:rowOff>0</xdr:rowOff>
                  </to>
                </anchor>
              </controlPr>
            </control>
          </mc:Choice>
        </mc:AlternateContent>
        <mc:AlternateContent xmlns:mc="http://schemas.openxmlformats.org/markup-compatibility/2006">
          <mc:Choice Requires="x14">
            <control shapeId="472039" r:id="rId23" name="Check Box 9191">
              <controlPr defaultSize="0" autoFill="0" autoLine="0" autoPict="0">
                <anchor moveWithCells="1">
                  <from>
                    <xdr:col>32</xdr:col>
                    <xdr:colOff>28575</xdr:colOff>
                    <xdr:row>11</xdr:row>
                    <xdr:rowOff>19050</xdr:rowOff>
                  </from>
                  <to>
                    <xdr:col>32</xdr:col>
                    <xdr:colOff>695325</xdr:colOff>
                    <xdr:row>12</xdr:row>
                    <xdr:rowOff>0</xdr:rowOff>
                  </to>
                </anchor>
              </controlPr>
            </control>
          </mc:Choice>
        </mc:AlternateContent>
        <mc:AlternateContent xmlns:mc="http://schemas.openxmlformats.org/markup-compatibility/2006">
          <mc:Choice Requires="x14">
            <control shapeId="472042" r:id="rId24" name="Check Box 9194">
              <controlPr defaultSize="0" autoFill="0" autoLine="0" autoPict="0">
                <anchor moveWithCells="1">
                  <from>
                    <xdr:col>5</xdr:col>
                    <xdr:colOff>28575</xdr:colOff>
                    <xdr:row>14</xdr:row>
                    <xdr:rowOff>19050</xdr:rowOff>
                  </from>
                  <to>
                    <xdr:col>7</xdr:col>
                    <xdr:colOff>76200</xdr:colOff>
                    <xdr:row>15</xdr:row>
                    <xdr:rowOff>133350</xdr:rowOff>
                  </to>
                </anchor>
              </controlPr>
            </control>
          </mc:Choice>
        </mc:AlternateContent>
        <mc:AlternateContent xmlns:mc="http://schemas.openxmlformats.org/markup-compatibility/2006">
          <mc:Choice Requires="x14">
            <control shapeId="472043" r:id="rId25" name="Check Box 9195">
              <controlPr defaultSize="0" autoFill="0" autoLine="0" autoPict="0">
                <anchor moveWithCells="1">
                  <from>
                    <xdr:col>5</xdr:col>
                    <xdr:colOff>28575</xdr:colOff>
                    <xdr:row>16</xdr:row>
                    <xdr:rowOff>9525</xdr:rowOff>
                  </from>
                  <to>
                    <xdr:col>7</xdr:col>
                    <xdr:colOff>76200</xdr:colOff>
                    <xdr:row>17</xdr:row>
                    <xdr:rowOff>123825</xdr:rowOff>
                  </to>
                </anchor>
              </controlPr>
            </control>
          </mc:Choice>
        </mc:AlternateContent>
        <mc:AlternateContent xmlns:mc="http://schemas.openxmlformats.org/markup-compatibility/2006">
          <mc:Choice Requires="x14">
            <control shapeId="472044" r:id="rId26" name="Check Box 9196">
              <controlPr defaultSize="0" autoFill="0" autoLine="0" autoPict="0">
                <anchor moveWithCells="1">
                  <from>
                    <xdr:col>5</xdr:col>
                    <xdr:colOff>28575</xdr:colOff>
                    <xdr:row>18</xdr:row>
                    <xdr:rowOff>9525</xdr:rowOff>
                  </from>
                  <to>
                    <xdr:col>7</xdr:col>
                    <xdr:colOff>66675</xdr:colOff>
                    <xdr:row>19</xdr:row>
                    <xdr:rowOff>123825</xdr:rowOff>
                  </to>
                </anchor>
              </controlPr>
            </control>
          </mc:Choice>
        </mc:AlternateContent>
        <mc:AlternateContent xmlns:mc="http://schemas.openxmlformats.org/markup-compatibility/2006">
          <mc:Choice Requires="x14">
            <control shapeId="472045" r:id="rId27" name="Check Box 9197">
              <controlPr defaultSize="0" autoFill="0" autoLine="0" autoPict="0">
                <anchor moveWithCells="1">
                  <from>
                    <xdr:col>5</xdr:col>
                    <xdr:colOff>28575</xdr:colOff>
                    <xdr:row>20</xdr:row>
                    <xdr:rowOff>9525</xdr:rowOff>
                  </from>
                  <to>
                    <xdr:col>7</xdr:col>
                    <xdr:colOff>57150</xdr:colOff>
                    <xdr:row>21</xdr:row>
                    <xdr:rowOff>123825</xdr:rowOff>
                  </to>
                </anchor>
              </controlPr>
            </control>
          </mc:Choice>
        </mc:AlternateContent>
        <mc:AlternateContent xmlns:mc="http://schemas.openxmlformats.org/markup-compatibility/2006">
          <mc:Choice Requires="x14">
            <control shapeId="472046" r:id="rId28" name="Check Box 9198">
              <controlPr defaultSize="0" autoFill="0" autoLine="0" autoPict="0">
                <anchor moveWithCells="1">
                  <from>
                    <xdr:col>5</xdr:col>
                    <xdr:colOff>38100</xdr:colOff>
                    <xdr:row>22</xdr:row>
                    <xdr:rowOff>0</xdr:rowOff>
                  </from>
                  <to>
                    <xdr:col>7</xdr:col>
                    <xdr:colOff>57150</xdr:colOff>
                    <xdr:row>23</xdr:row>
                    <xdr:rowOff>114300</xdr:rowOff>
                  </to>
                </anchor>
              </controlPr>
            </control>
          </mc:Choice>
        </mc:AlternateContent>
        <mc:AlternateContent xmlns:mc="http://schemas.openxmlformats.org/markup-compatibility/2006">
          <mc:Choice Requires="x14">
            <control shapeId="472047" r:id="rId29" name="Check Box 9199">
              <controlPr defaultSize="0" autoFill="0" autoLine="0" autoPict="0">
                <anchor moveWithCells="1">
                  <from>
                    <xdr:col>5</xdr:col>
                    <xdr:colOff>38100</xdr:colOff>
                    <xdr:row>24</xdr:row>
                    <xdr:rowOff>19050</xdr:rowOff>
                  </from>
                  <to>
                    <xdr:col>7</xdr:col>
                    <xdr:colOff>57150</xdr:colOff>
                    <xdr:row>25</xdr:row>
                    <xdr:rowOff>133350</xdr:rowOff>
                  </to>
                </anchor>
              </controlPr>
            </control>
          </mc:Choice>
        </mc:AlternateContent>
        <mc:AlternateContent xmlns:mc="http://schemas.openxmlformats.org/markup-compatibility/2006">
          <mc:Choice Requires="x14">
            <control shapeId="472048" r:id="rId30" name="Check Box 9200">
              <controlPr defaultSize="0" autoFill="0" autoLine="0" autoPict="0">
                <anchor moveWithCells="1">
                  <from>
                    <xdr:col>5</xdr:col>
                    <xdr:colOff>38100</xdr:colOff>
                    <xdr:row>26</xdr:row>
                    <xdr:rowOff>28575</xdr:rowOff>
                  </from>
                  <to>
                    <xdr:col>7</xdr:col>
                    <xdr:colOff>57150</xdr:colOff>
                    <xdr:row>27</xdr:row>
                    <xdr:rowOff>142875</xdr:rowOff>
                  </to>
                </anchor>
              </controlPr>
            </control>
          </mc:Choice>
        </mc:AlternateContent>
        <mc:AlternateContent xmlns:mc="http://schemas.openxmlformats.org/markup-compatibility/2006">
          <mc:Choice Requires="x14">
            <control shapeId="472049" r:id="rId31" name="Check Box 9201">
              <controlPr defaultSize="0" autoFill="0" autoLine="0" autoPict="0">
                <anchor moveWithCells="1">
                  <from>
                    <xdr:col>5</xdr:col>
                    <xdr:colOff>28575</xdr:colOff>
                    <xdr:row>28</xdr:row>
                    <xdr:rowOff>28575</xdr:rowOff>
                  </from>
                  <to>
                    <xdr:col>7</xdr:col>
                    <xdr:colOff>47625</xdr:colOff>
                    <xdr:row>29</xdr:row>
                    <xdr:rowOff>142875</xdr:rowOff>
                  </to>
                </anchor>
              </controlPr>
            </control>
          </mc:Choice>
        </mc:AlternateContent>
        <mc:AlternateContent xmlns:mc="http://schemas.openxmlformats.org/markup-compatibility/2006">
          <mc:Choice Requires="x14">
            <control shapeId="472050" r:id="rId32" name="Check Box 9202">
              <controlPr defaultSize="0" autoFill="0" autoLine="0" autoPict="0" macro="[0]!チェック9202_Click">
                <anchor moveWithCells="1">
                  <from>
                    <xdr:col>5</xdr:col>
                    <xdr:colOff>28575</xdr:colOff>
                    <xdr:row>30</xdr:row>
                    <xdr:rowOff>19050</xdr:rowOff>
                  </from>
                  <to>
                    <xdr:col>7</xdr:col>
                    <xdr:colOff>47625</xdr:colOff>
                    <xdr:row>31</xdr:row>
                    <xdr:rowOff>133350</xdr:rowOff>
                  </to>
                </anchor>
              </controlPr>
            </control>
          </mc:Choice>
        </mc:AlternateContent>
        <mc:AlternateContent xmlns:mc="http://schemas.openxmlformats.org/markup-compatibility/2006">
          <mc:Choice Requires="x14">
            <control shapeId="472051" r:id="rId33" name="Check Box 9203">
              <controlPr defaultSize="0" autoFill="0" autoLine="0" autoPict="0">
                <anchor moveWithCells="1">
                  <from>
                    <xdr:col>5</xdr:col>
                    <xdr:colOff>28575</xdr:colOff>
                    <xdr:row>32</xdr:row>
                    <xdr:rowOff>19050</xdr:rowOff>
                  </from>
                  <to>
                    <xdr:col>7</xdr:col>
                    <xdr:colOff>47625</xdr:colOff>
                    <xdr:row>33</xdr:row>
                    <xdr:rowOff>133350</xdr:rowOff>
                  </to>
                </anchor>
              </controlPr>
            </control>
          </mc:Choice>
        </mc:AlternateContent>
        <mc:AlternateContent xmlns:mc="http://schemas.openxmlformats.org/markup-compatibility/2006">
          <mc:Choice Requires="x14">
            <control shapeId="472052" r:id="rId34" name="Check Box 9204">
              <controlPr defaultSize="0" autoFill="0" autoLine="0" autoPict="0">
                <anchor moveWithCells="1">
                  <from>
                    <xdr:col>5</xdr:col>
                    <xdr:colOff>19050</xdr:colOff>
                    <xdr:row>34</xdr:row>
                    <xdr:rowOff>19050</xdr:rowOff>
                  </from>
                  <to>
                    <xdr:col>7</xdr:col>
                    <xdr:colOff>47625</xdr:colOff>
                    <xdr:row>35</xdr:row>
                    <xdr:rowOff>133350</xdr:rowOff>
                  </to>
                </anchor>
              </controlPr>
            </control>
          </mc:Choice>
        </mc:AlternateContent>
        <mc:AlternateContent xmlns:mc="http://schemas.openxmlformats.org/markup-compatibility/2006">
          <mc:Choice Requires="x14">
            <control shapeId="472053" r:id="rId35" name="Check Box 9205">
              <controlPr defaultSize="0" autoFill="0" autoLine="0" autoPict="0">
                <anchor moveWithCells="1">
                  <from>
                    <xdr:col>5</xdr:col>
                    <xdr:colOff>19050</xdr:colOff>
                    <xdr:row>36</xdr:row>
                    <xdr:rowOff>19050</xdr:rowOff>
                  </from>
                  <to>
                    <xdr:col>7</xdr:col>
                    <xdr:colOff>47625</xdr:colOff>
                    <xdr:row>37</xdr:row>
                    <xdr:rowOff>133350</xdr:rowOff>
                  </to>
                </anchor>
              </controlPr>
            </control>
          </mc:Choice>
        </mc:AlternateContent>
        <mc:AlternateContent xmlns:mc="http://schemas.openxmlformats.org/markup-compatibility/2006">
          <mc:Choice Requires="x14">
            <control shapeId="472054" r:id="rId36" name="Check Box 9206">
              <controlPr defaultSize="0" autoFill="0" autoLine="0" autoPict="0">
                <anchor moveWithCells="1">
                  <from>
                    <xdr:col>5</xdr:col>
                    <xdr:colOff>19050</xdr:colOff>
                    <xdr:row>38</xdr:row>
                    <xdr:rowOff>19050</xdr:rowOff>
                  </from>
                  <to>
                    <xdr:col>7</xdr:col>
                    <xdr:colOff>47625</xdr:colOff>
                    <xdr:row>39</xdr:row>
                    <xdr:rowOff>133350</xdr:rowOff>
                  </to>
                </anchor>
              </controlPr>
            </control>
          </mc:Choice>
        </mc:AlternateContent>
        <mc:AlternateContent xmlns:mc="http://schemas.openxmlformats.org/markup-compatibility/2006">
          <mc:Choice Requires="x14">
            <control shapeId="472055" r:id="rId37" name="Check Box 9207">
              <controlPr defaultSize="0" autoFill="0" autoLine="0" autoPict="0">
                <anchor moveWithCells="1">
                  <from>
                    <xdr:col>5</xdr:col>
                    <xdr:colOff>28575</xdr:colOff>
                    <xdr:row>40</xdr:row>
                    <xdr:rowOff>19050</xdr:rowOff>
                  </from>
                  <to>
                    <xdr:col>7</xdr:col>
                    <xdr:colOff>47625</xdr:colOff>
                    <xdr:row>41</xdr:row>
                    <xdr:rowOff>133350</xdr:rowOff>
                  </to>
                </anchor>
              </controlPr>
            </control>
          </mc:Choice>
        </mc:AlternateContent>
        <mc:AlternateContent xmlns:mc="http://schemas.openxmlformats.org/markup-compatibility/2006">
          <mc:Choice Requires="x14">
            <control shapeId="472056" r:id="rId38" name="Check Box 9208">
              <controlPr defaultSize="0" autoFill="0" autoLine="0" autoPict="0">
                <anchor moveWithCells="1">
                  <from>
                    <xdr:col>5</xdr:col>
                    <xdr:colOff>28575</xdr:colOff>
                    <xdr:row>42</xdr:row>
                    <xdr:rowOff>19050</xdr:rowOff>
                  </from>
                  <to>
                    <xdr:col>7</xdr:col>
                    <xdr:colOff>47625</xdr:colOff>
                    <xdr:row>43</xdr:row>
                    <xdr:rowOff>133350</xdr:rowOff>
                  </to>
                </anchor>
              </controlPr>
            </control>
          </mc:Choice>
        </mc:AlternateContent>
        <mc:AlternateContent xmlns:mc="http://schemas.openxmlformats.org/markup-compatibility/2006">
          <mc:Choice Requires="x14">
            <control shapeId="472057" r:id="rId39" name="Check Box 9209">
              <controlPr defaultSize="0" autoFill="0" autoLine="0" autoPict="0">
                <anchor moveWithCells="1">
                  <from>
                    <xdr:col>5</xdr:col>
                    <xdr:colOff>28575</xdr:colOff>
                    <xdr:row>44</xdr:row>
                    <xdr:rowOff>19050</xdr:rowOff>
                  </from>
                  <to>
                    <xdr:col>7</xdr:col>
                    <xdr:colOff>57150</xdr:colOff>
                    <xdr:row>45</xdr:row>
                    <xdr:rowOff>133350</xdr:rowOff>
                  </to>
                </anchor>
              </controlPr>
            </control>
          </mc:Choice>
        </mc:AlternateContent>
        <mc:AlternateContent xmlns:mc="http://schemas.openxmlformats.org/markup-compatibility/2006">
          <mc:Choice Requires="x14">
            <control shapeId="472058" r:id="rId40" name="Check Box 9210">
              <controlPr defaultSize="0" autoFill="0" autoLine="0" autoPict="0">
                <anchor moveWithCells="1">
                  <from>
                    <xdr:col>5</xdr:col>
                    <xdr:colOff>28575</xdr:colOff>
                    <xdr:row>46</xdr:row>
                    <xdr:rowOff>9525</xdr:rowOff>
                  </from>
                  <to>
                    <xdr:col>7</xdr:col>
                    <xdr:colOff>57150</xdr:colOff>
                    <xdr:row>47</xdr:row>
                    <xdr:rowOff>123825</xdr:rowOff>
                  </to>
                </anchor>
              </controlPr>
            </control>
          </mc:Choice>
        </mc:AlternateContent>
        <mc:AlternateContent xmlns:mc="http://schemas.openxmlformats.org/markup-compatibility/2006">
          <mc:Choice Requires="x14">
            <control shapeId="472059" r:id="rId41" name="Check Box 9211">
              <controlPr defaultSize="0" autoFill="0" autoLine="0" autoPict="0">
                <anchor moveWithCells="1">
                  <from>
                    <xdr:col>5</xdr:col>
                    <xdr:colOff>28575</xdr:colOff>
                    <xdr:row>48</xdr:row>
                    <xdr:rowOff>28575</xdr:rowOff>
                  </from>
                  <to>
                    <xdr:col>7</xdr:col>
                    <xdr:colOff>57150</xdr:colOff>
                    <xdr:row>49</xdr:row>
                    <xdr:rowOff>142875</xdr:rowOff>
                  </to>
                </anchor>
              </controlPr>
            </control>
          </mc:Choice>
        </mc:AlternateContent>
        <mc:AlternateContent xmlns:mc="http://schemas.openxmlformats.org/markup-compatibility/2006">
          <mc:Choice Requires="x14">
            <control shapeId="472060" r:id="rId42" name="Check Box 9212">
              <controlPr defaultSize="0" autoFill="0" autoLine="0" autoPict="0">
                <anchor moveWithCells="1">
                  <from>
                    <xdr:col>5</xdr:col>
                    <xdr:colOff>28575</xdr:colOff>
                    <xdr:row>50</xdr:row>
                    <xdr:rowOff>9525</xdr:rowOff>
                  </from>
                  <to>
                    <xdr:col>7</xdr:col>
                    <xdr:colOff>57150</xdr:colOff>
                    <xdr:row>51</xdr:row>
                    <xdr:rowOff>123825</xdr:rowOff>
                  </to>
                </anchor>
              </controlPr>
            </control>
          </mc:Choice>
        </mc:AlternateContent>
        <mc:AlternateContent xmlns:mc="http://schemas.openxmlformats.org/markup-compatibility/2006">
          <mc:Choice Requires="x14">
            <control shapeId="472061" r:id="rId43" name="Check Box 9213">
              <controlPr defaultSize="0" autoFill="0" autoLine="0" autoPict="0">
                <anchor moveWithCells="1">
                  <from>
                    <xdr:col>5</xdr:col>
                    <xdr:colOff>28575</xdr:colOff>
                    <xdr:row>52</xdr:row>
                    <xdr:rowOff>28575</xdr:rowOff>
                  </from>
                  <to>
                    <xdr:col>7</xdr:col>
                    <xdr:colOff>47625</xdr:colOff>
                    <xdr:row>53</xdr:row>
                    <xdr:rowOff>142875</xdr:rowOff>
                  </to>
                </anchor>
              </controlPr>
            </control>
          </mc:Choice>
        </mc:AlternateContent>
        <mc:AlternateContent xmlns:mc="http://schemas.openxmlformats.org/markup-compatibility/2006">
          <mc:Choice Requires="x14">
            <control shapeId="472062" r:id="rId44" name="Check Box 9214">
              <controlPr defaultSize="0" autoFill="0" autoLine="0" autoPict="0">
                <anchor moveWithCells="1">
                  <from>
                    <xdr:col>5</xdr:col>
                    <xdr:colOff>28575</xdr:colOff>
                    <xdr:row>54</xdr:row>
                    <xdr:rowOff>19050</xdr:rowOff>
                  </from>
                  <to>
                    <xdr:col>7</xdr:col>
                    <xdr:colOff>57150</xdr:colOff>
                    <xdr:row>55</xdr:row>
                    <xdr:rowOff>133350</xdr:rowOff>
                  </to>
                </anchor>
              </controlPr>
            </control>
          </mc:Choice>
        </mc:AlternateContent>
        <mc:AlternateContent xmlns:mc="http://schemas.openxmlformats.org/markup-compatibility/2006">
          <mc:Choice Requires="x14">
            <control shapeId="472063" r:id="rId45" name="Check Box 9215">
              <controlPr defaultSize="0" autoFill="0" autoLine="0" autoPict="0">
                <anchor moveWithCells="1">
                  <from>
                    <xdr:col>5</xdr:col>
                    <xdr:colOff>28575</xdr:colOff>
                    <xdr:row>56</xdr:row>
                    <xdr:rowOff>19050</xdr:rowOff>
                  </from>
                  <to>
                    <xdr:col>7</xdr:col>
                    <xdr:colOff>47625</xdr:colOff>
                    <xdr:row>57</xdr:row>
                    <xdr:rowOff>133350</xdr:rowOff>
                  </to>
                </anchor>
              </controlPr>
            </control>
          </mc:Choice>
        </mc:AlternateContent>
        <mc:AlternateContent xmlns:mc="http://schemas.openxmlformats.org/markup-compatibility/2006">
          <mc:Choice Requires="x14">
            <control shapeId="551936" r:id="rId46" name="Check Box 9216">
              <controlPr defaultSize="0" autoFill="0" autoLine="0" autoPict="0">
                <anchor moveWithCells="1">
                  <from>
                    <xdr:col>5</xdr:col>
                    <xdr:colOff>28575</xdr:colOff>
                    <xdr:row>58</xdr:row>
                    <xdr:rowOff>19050</xdr:rowOff>
                  </from>
                  <to>
                    <xdr:col>7</xdr:col>
                    <xdr:colOff>47625</xdr:colOff>
                    <xdr:row>59</xdr:row>
                    <xdr:rowOff>133350</xdr:rowOff>
                  </to>
                </anchor>
              </controlPr>
            </control>
          </mc:Choice>
        </mc:AlternateContent>
        <mc:AlternateContent xmlns:mc="http://schemas.openxmlformats.org/markup-compatibility/2006">
          <mc:Choice Requires="x14">
            <control shapeId="551937" r:id="rId47" name="Check Box 9217">
              <controlPr defaultSize="0" autoFill="0" autoLine="0" autoPict="0">
                <anchor moveWithCells="1">
                  <from>
                    <xdr:col>5</xdr:col>
                    <xdr:colOff>28575</xdr:colOff>
                    <xdr:row>60</xdr:row>
                    <xdr:rowOff>19050</xdr:rowOff>
                  </from>
                  <to>
                    <xdr:col>7</xdr:col>
                    <xdr:colOff>47625</xdr:colOff>
                    <xdr:row>61</xdr:row>
                    <xdr:rowOff>133350</xdr:rowOff>
                  </to>
                </anchor>
              </controlPr>
            </control>
          </mc:Choice>
        </mc:AlternateContent>
        <mc:AlternateContent xmlns:mc="http://schemas.openxmlformats.org/markup-compatibility/2006">
          <mc:Choice Requires="x14">
            <control shapeId="551938" r:id="rId48" name="Check Box 9218">
              <controlPr defaultSize="0" autoFill="0" autoLine="0" autoPict="0">
                <anchor moveWithCells="1">
                  <from>
                    <xdr:col>5</xdr:col>
                    <xdr:colOff>28575</xdr:colOff>
                    <xdr:row>62</xdr:row>
                    <xdr:rowOff>19050</xdr:rowOff>
                  </from>
                  <to>
                    <xdr:col>7</xdr:col>
                    <xdr:colOff>47625</xdr:colOff>
                    <xdr:row>63</xdr:row>
                    <xdr:rowOff>133350</xdr:rowOff>
                  </to>
                </anchor>
              </controlPr>
            </control>
          </mc:Choice>
        </mc:AlternateContent>
        <mc:AlternateContent xmlns:mc="http://schemas.openxmlformats.org/markup-compatibility/2006">
          <mc:Choice Requires="x14">
            <control shapeId="551939" r:id="rId49" name="Check Box 9219">
              <controlPr defaultSize="0" autoFill="0" autoLine="0" autoPict="0">
                <anchor moveWithCells="1">
                  <from>
                    <xdr:col>5</xdr:col>
                    <xdr:colOff>28575</xdr:colOff>
                    <xdr:row>64</xdr:row>
                    <xdr:rowOff>28575</xdr:rowOff>
                  </from>
                  <to>
                    <xdr:col>7</xdr:col>
                    <xdr:colOff>47625</xdr:colOff>
                    <xdr:row>65</xdr:row>
                    <xdr:rowOff>142875</xdr:rowOff>
                  </to>
                </anchor>
              </controlPr>
            </control>
          </mc:Choice>
        </mc:AlternateContent>
        <mc:AlternateContent xmlns:mc="http://schemas.openxmlformats.org/markup-compatibility/2006">
          <mc:Choice Requires="x14">
            <control shapeId="551940" r:id="rId50" name="Check Box 9220">
              <controlPr defaultSize="0" autoFill="0" autoLine="0" autoPict="0">
                <anchor moveWithCells="1">
                  <from>
                    <xdr:col>5</xdr:col>
                    <xdr:colOff>28575</xdr:colOff>
                    <xdr:row>66</xdr:row>
                    <xdr:rowOff>28575</xdr:rowOff>
                  </from>
                  <to>
                    <xdr:col>7</xdr:col>
                    <xdr:colOff>47625</xdr:colOff>
                    <xdr:row>67</xdr:row>
                    <xdr:rowOff>142875</xdr:rowOff>
                  </to>
                </anchor>
              </controlPr>
            </control>
          </mc:Choice>
        </mc:AlternateContent>
        <mc:AlternateContent xmlns:mc="http://schemas.openxmlformats.org/markup-compatibility/2006">
          <mc:Choice Requires="x14">
            <control shapeId="551941" r:id="rId51" name="Check Box 9221">
              <controlPr defaultSize="0" autoFill="0" autoLine="0" autoPict="0">
                <anchor moveWithCells="1">
                  <from>
                    <xdr:col>5</xdr:col>
                    <xdr:colOff>28575</xdr:colOff>
                    <xdr:row>68</xdr:row>
                    <xdr:rowOff>9525</xdr:rowOff>
                  </from>
                  <to>
                    <xdr:col>7</xdr:col>
                    <xdr:colOff>47625</xdr:colOff>
                    <xdr:row>69</xdr:row>
                    <xdr:rowOff>123825</xdr:rowOff>
                  </to>
                </anchor>
              </controlPr>
            </control>
          </mc:Choice>
        </mc:AlternateContent>
        <mc:AlternateContent xmlns:mc="http://schemas.openxmlformats.org/markup-compatibility/2006">
          <mc:Choice Requires="x14">
            <control shapeId="551942" r:id="rId52" name="Check Box 9222">
              <controlPr defaultSize="0" autoFill="0" autoLine="0" autoPict="0">
                <anchor moveWithCells="1">
                  <from>
                    <xdr:col>5</xdr:col>
                    <xdr:colOff>28575</xdr:colOff>
                    <xdr:row>70</xdr:row>
                    <xdr:rowOff>28575</xdr:rowOff>
                  </from>
                  <to>
                    <xdr:col>7</xdr:col>
                    <xdr:colOff>47625</xdr:colOff>
                    <xdr:row>71</xdr:row>
                    <xdr:rowOff>142875</xdr:rowOff>
                  </to>
                </anchor>
              </controlPr>
            </control>
          </mc:Choice>
        </mc:AlternateContent>
        <mc:AlternateContent xmlns:mc="http://schemas.openxmlformats.org/markup-compatibility/2006">
          <mc:Choice Requires="x14">
            <control shapeId="551943" r:id="rId53" name="Check Box 9223">
              <controlPr defaultSize="0" autoFill="0" autoLine="0" autoPict="0">
                <anchor moveWithCells="1">
                  <from>
                    <xdr:col>5</xdr:col>
                    <xdr:colOff>28575</xdr:colOff>
                    <xdr:row>72</xdr:row>
                    <xdr:rowOff>19050</xdr:rowOff>
                  </from>
                  <to>
                    <xdr:col>7</xdr:col>
                    <xdr:colOff>47625</xdr:colOff>
                    <xdr:row>73</xdr:row>
                    <xdr:rowOff>133350</xdr:rowOff>
                  </to>
                </anchor>
              </controlPr>
            </control>
          </mc:Choice>
        </mc:AlternateContent>
        <mc:AlternateContent xmlns:mc="http://schemas.openxmlformats.org/markup-compatibility/2006">
          <mc:Choice Requires="x14">
            <control shapeId="551944" r:id="rId54" name="Check Box 9224">
              <controlPr defaultSize="0" autoFill="0" autoLine="0" autoPict="0">
                <anchor moveWithCells="1">
                  <from>
                    <xdr:col>5</xdr:col>
                    <xdr:colOff>28575</xdr:colOff>
                    <xdr:row>74</xdr:row>
                    <xdr:rowOff>28575</xdr:rowOff>
                  </from>
                  <to>
                    <xdr:col>7</xdr:col>
                    <xdr:colOff>47625</xdr:colOff>
                    <xdr:row>75</xdr:row>
                    <xdr:rowOff>142875</xdr:rowOff>
                  </to>
                </anchor>
              </controlPr>
            </control>
          </mc:Choice>
        </mc:AlternateContent>
        <mc:AlternateContent xmlns:mc="http://schemas.openxmlformats.org/markup-compatibility/2006">
          <mc:Choice Requires="x14">
            <control shapeId="551945" r:id="rId55" name="Check Box 9225">
              <controlPr defaultSize="0" autoFill="0" autoLine="0" autoPict="0">
                <anchor moveWithCells="1">
                  <from>
                    <xdr:col>5</xdr:col>
                    <xdr:colOff>28575</xdr:colOff>
                    <xdr:row>76</xdr:row>
                    <xdr:rowOff>9525</xdr:rowOff>
                  </from>
                  <to>
                    <xdr:col>7</xdr:col>
                    <xdr:colOff>47625</xdr:colOff>
                    <xdr:row>77</xdr:row>
                    <xdr:rowOff>123825</xdr:rowOff>
                  </to>
                </anchor>
              </controlPr>
            </control>
          </mc:Choice>
        </mc:AlternateContent>
        <mc:AlternateContent xmlns:mc="http://schemas.openxmlformats.org/markup-compatibility/2006">
          <mc:Choice Requires="x14">
            <control shapeId="551946" r:id="rId56" name="Check Box 9226">
              <controlPr defaultSize="0" autoFill="0" autoLine="0" autoPict="0">
                <anchor moveWithCells="1">
                  <from>
                    <xdr:col>5</xdr:col>
                    <xdr:colOff>28575</xdr:colOff>
                    <xdr:row>78</xdr:row>
                    <xdr:rowOff>28575</xdr:rowOff>
                  </from>
                  <to>
                    <xdr:col>7</xdr:col>
                    <xdr:colOff>38100</xdr:colOff>
                    <xdr:row>79</xdr:row>
                    <xdr:rowOff>142875</xdr:rowOff>
                  </to>
                </anchor>
              </controlPr>
            </control>
          </mc:Choice>
        </mc:AlternateContent>
        <mc:AlternateContent xmlns:mc="http://schemas.openxmlformats.org/markup-compatibility/2006">
          <mc:Choice Requires="x14">
            <control shapeId="551947" r:id="rId57" name="Check Box 9227">
              <controlPr defaultSize="0" autoFill="0" autoLine="0" autoPict="0">
                <anchor moveWithCells="1">
                  <from>
                    <xdr:col>5</xdr:col>
                    <xdr:colOff>28575</xdr:colOff>
                    <xdr:row>80</xdr:row>
                    <xdr:rowOff>28575</xdr:rowOff>
                  </from>
                  <to>
                    <xdr:col>7</xdr:col>
                    <xdr:colOff>38100</xdr:colOff>
                    <xdr:row>81</xdr:row>
                    <xdr:rowOff>142875</xdr:rowOff>
                  </to>
                </anchor>
              </controlPr>
            </control>
          </mc:Choice>
        </mc:AlternateContent>
        <mc:AlternateContent xmlns:mc="http://schemas.openxmlformats.org/markup-compatibility/2006">
          <mc:Choice Requires="x14">
            <control shapeId="551948" r:id="rId58" name="Check Box 9228">
              <controlPr defaultSize="0" autoFill="0" autoLine="0" autoPict="0">
                <anchor moveWithCells="1">
                  <from>
                    <xdr:col>5</xdr:col>
                    <xdr:colOff>28575</xdr:colOff>
                    <xdr:row>82</xdr:row>
                    <xdr:rowOff>28575</xdr:rowOff>
                  </from>
                  <to>
                    <xdr:col>7</xdr:col>
                    <xdr:colOff>38100</xdr:colOff>
                    <xdr:row>83</xdr:row>
                    <xdr:rowOff>142875</xdr:rowOff>
                  </to>
                </anchor>
              </controlPr>
            </control>
          </mc:Choice>
        </mc:AlternateContent>
        <mc:AlternateContent xmlns:mc="http://schemas.openxmlformats.org/markup-compatibility/2006">
          <mc:Choice Requires="x14">
            <control shapeId="551949" r:id="rId59" name="Check Box 9229">
              <controlPr defaultSize="0" autoFill="0" autoLine="0" autoPict="0">
                <anchor moveWithCells="1">
                  <from>
                    <xdr:col>5</xdr:col>
                    <xdr:colOff>28575</xdr:colOff>
                    <xdr:row>84</xdr:row>
                    <xdr:rowOff>28575</xdr:rowOff>
                  </from>
                  <to>
                    <xdr:col>7</xdr:col>
                    <xdr:colOff>38100</xdr:colOff>
                    <xdr:row>85</xdr:row>
                    <xdr:rowOff>142875</xdr:rowOff>
                  </to>
                </anchor>
              </controlPr>
            </control>
          </mc:Choice>
        </mc:AlternateContent>
        <mc:AlternateContent xmlns:mc="http://schemas.openxmlformats.org/markup-compatibility/2006">
          <mc:Choice Requires="x14">
            <control shapeId="551950" r:id="rId60" name="Check Box 9230">
              <controlPr defaultSize="0" autoFill="0" autoLine="0" autoPict="0">
                <anchor moveWithCells="1">
                  <from>
                    <xdr:col>5</xdr:col>
                    <xdr:colOff>28575</xdr:colOff>
                    <xdr:row>86</xdr:row>
                    <xdr:rowOff>28575</xdr:rowOff>
                  </from>
                  <to>
                    <xdr:col>7</xdr:col>
                    <xdr:colOff>38100</xdr:colOff>
                    <xdr:row>87</xdr:row>
                    <xdr:rowOff>142875</xdr:rowOff>
                  </to>
                </anchor>
              </controlPr>
            </control>
          </mc:Choice>
        </mc:AlternateContent>
        <mc:AlternateContent xmlns:mc="http://schemas.openxmlformats.org/markup-compatibility/2006">
          <mc:Choice Requires="x14">
            <control shapeId="551951" r:id="rId61" name="Check Box 9231">
              <controlPr defaultSize="0" autoFill="0" autoLine="0" autoPict="0">
                <anchor moveWithCells="1">
                  <from>
                    <xdr:col>5</xdr:col>
                    <xdr:colOff>28575</xdr:colOff>
                    <xdr:row>88</xdr:row>
                    <xdr:rowOff>28575</xdr:rowOff>
                  </from>
                  <to>
                    <xdr:col>7</xdr:col>
                    <xdr:colOff>38100</xdr:colOff>
                    <xdr:row>89</xdr:row>
                    <xdr:rowOff>142875</xdr:rowOff>
                  </to>
                </anchor>
              </controlPr>
            </control>
          </mc:Choice>
        </mc:AlternateContent>
        <mc:AlternateContent xmlns:mc="http://schemas.openxmlformats.org/markup-compatibility/2006">
          <mc:Choice Requires="x14">
            <control shapeId="551952" r:id="rId62" name="Check Box 9232">
              <controlPr defaultSize="0" autoFill="0" autoLine="0" autoPict="0">
                <anchor moveWithCells="1">
                  <from>
                    <xdr:col>5</xdr:col>
                    <xdr:colOff>38100</xdr:colOff>
                    <xdr:row>90</xdr:row>
                    <xdr:rowOff>28575</xdr:rowOff>
                  </from>
                  <to>
                    <xdr:col>7</xdr:col>
                    <xdr:colOff>47625</xdr:colOff>
                    <xdr:row>91</xdr:row>
                    <xdr:rowOff>142875</xdr:rowOff>
                  </to>
                </anchor>
              </controlPr>
            </control>
          </mc:Choice>
        </mc:AlternateContent>
        <mc:AlternateContent xmlns:mc="http://schemas.openxmlformats.org/markup-compatibility/2006">
          <mc:Choice Requires="x14">
            <control shapeId="551953" r:id="rId63" name="Check Box 9233">
              <controlPr defaultSize="0" autoFill="0" autoLine="0" autoPict="0">
                <anchor moveWithCells="1">
                  <from>
                    <xdr:col>5</xdr:col>
                    <xdr:colOff>38100</xdr:colOff>
                    <xdr:row>92</xdr:row>
                    <xdr:rowOff>19050</xdr:rowOff>
                  </from>
                  <to>
                    <xdr:col>7</xdr:col>
                    <xdr:colOff>47625</xdr:colOff>
                    <xdr:row>93</xdr:row>
                    <xdr:rowOff>133350</xdr:rowOff>
                  </to>
                </anchor>
              </controlPr>
            </control>
          </mc:Choice>
        </mc:AlternateContent>
        <mc:AlternateContent xmlns:mc="http://schemas.openxmlformats.org/markup-compatibility/2006">
          <mc:Choice Requires="x14">
            <control shapeId="551954" r:id="rId64" name="Check Box 9234">
              <controlPr defaultSize="0" autoFill="0" autoLine="0" autoPict="0">
                <anchor moveWithCells="1">
                  <from>
                    <xdr:col>5</xdr:col>
                    <xdr:colOff>38100</xdr:colOff>
                    <xdr:row>94</xdr:row>
                    <xdr:rowOff>28575</xdr:rowOff>
                  </from>
                  <to>
                    <xdr:col>7</xdr:col>
                    <xdr:colOff>47625</xdr:colOff>
                    <xdr:row>95</xdr:row>
                    <xdr:rowOff>142875</xdr:rowOff>
                  </to>
                </anchor>
              </controlPr>
            </control>
          </mc:Choice>
        </mc:AlternateContent>
        <mc:AlternateContent xmlns:mc="http://schemas.openxmlformats.org/markup-compatibility/2006">
          <mc:Choice Requires="x14">
            <control shapeId="551955" r:id="rId65" name="Check Box 9235">
              <controlPr defaultSize="0" autoFill="0" autoLine="0" autoPict="0">
                <anchor moveWithCells="1">
                  <from>
                    <xdr:col>5</xdr:col>
                    <xdr:colOff>38100</xdr:colOff>
                    <xdr:row>96</xdr:row>
                    <xdr:rowOff>9525</xdr:rowOff>
                  </from>
                  <to>
                    <xdr:col>7</xdr:col>
                    <xdr:colOff>47625</xdr:colOff>
                    <xdr:row>97</xdr:row>
                    <xdr:rowOff>123825</xdr:rowOff>
                  </to>
                </anchor>
              </controlPr>
            </control>
          </mc:Choice>
        </mc:AlternateContent>
        <mc:AlternateContent xmlns:mc="http://schemas.openxmlformats.org/markup-compatibility/2006">
          <mc:Choice Requires="x14">
            <control shapeId="551956" r:id="rId66" name="Check Box 9236">
              <controlPr defaultSize="0" autoFill="0" autoLine="0" autoPict="0">
                <anchor moveWithCells="1">
                  <from>
                    <xdr:col>5</xdr:col>
                    <xdr:colOff>28575</xdr:colOff>
                    <xdr:row>98</xdr:row>
                    <xdr:rowOff>28575</xdr:rowOff>
                  </from>
                  <to>
                    <xdr:col>7</xdr:col>
                    <xdr:colOff>38100</xdr:colOff>
                    <xdr:row>99</xdr:row>
                    <xdr:rowOff>142875</xdr:rowOff>
                  </to>
                </anchor>
              </controlPr>
            </control>
          </mc:Choice>
        </mc:AlternateContent>
        <mc:AlternateContent xmlns:mc="http://schemas.openxmlformats.org/markup-compatibility/2006">
          <mc:Choice Requires="x14">
            <control shapeId="551957" r:id="rId67" name="Check Box 9237">
              <controlPr defaultSize="0" autoFill="0" autoLine="0" autoPict="0">
                <anchor moveWithCells="1">
                  <from>
                    <xdr:col>5</xdr:col>
                    <xdr:colOff>38100</xdr:colOff>
                    <xdr:row>100</xdr:row>
                    <xdr:rowOff>19050</xdr:rowOff>
                  </from>
                  <to>
                    <xdr:col>7</xdr:col>
                    <xdr:colOff>47625</xdr:colOff>
                    <xdr:row>101</xdr:row>
                    <xdr:rowOff>133350</xdr:rowOff>
                  </to>
                </anchor>
              </controlPr>
            </control>
          </mc:Choice>
        </mc:AlternateContent>
        <mc:AlternateContent xmlns:mc="http://schemas.openxmlformats.org/markup-compatibility/2006">
          <mc:Choice Requires="x14">
            <control shapeId="551958" r:id="rId68" name="Check Box 9238">
              <controlPr defaultSize="0" autoFill="0" autoLine="0" autoPict="0">
                <anchor moveWithCells="1">
                  <from>
                    <xdr:col>5</xdr:col>
                    <xdr:colOff>28575</xdr:colOff>
                    <xdr:row>102</xdr:row>
                    <xdr:rowOff>19050</xdr:rowOff>
                  </from>
                  <to>
                    <xdr:col>7</xdr:col>
                    <xdr:colOff>38100</xdr:colOff>
                    <xdr:row>103</xdr:row>
                    <xdr:rowOff>133350</xdr:rowOff>
                  </to>
                </anchor>
              </controlPr>
            </control>
          </mc:Choice>
        </mc:AlternateContent>
        <mc:AlternateContent xmlns:mc="http://schemas.openxmlformats.org/markup-compatibility/2006">
          <mc:Choice Requires="x14">
            <control shapeId="551959" r:id="rId69" name="Check Box 9239">
              <controlPr defaultSize="0" autoFill="0" autoLine="0" autoPict="0">
                <anchor moveWithCells="1">
                  <from>
                    <xdr:col>5</xdr:col>
                    <xdr:colOff>28575</xdr:colOff>
                    <xdr:row>104</xdr:row>
                    <xdr:rowOff>19050</xdr:rowOff>
                  </from>
                  <to>
                    <xdr:col>7</xdr:col>
                    <xdr:colOff>38100</xdr:colOff>
                    <xdr:row>105</xdr:row>
                    <xdr:rowOff>133350</xdr:rowOff>
                  </to>
                </anchor>
              </controlPr>
            </control>
          </mc:Choice>
        </mc:AlternateContent>
        <mc:AlternateContent xmlns:mc="http://schemas.openxmlformats.org/markup-compatibility/2006">
          <mc:Choice Requires="x14">
            <control shapeId="551960" r:id="rId70" name="Check Box 9240">
              <controlPr defaultSize="0" autoFill="0" autoLine="0" autoPict="0">
                <anchor moveWithCells="1">
                  <from>
                    <xdr:col>5</xdr:col>
                    <xdr:colOff>28575</xdr:colOff>
                    <xdr:row>106</xdr:row>
                    <xdr:rowOff>19050</xdr:rowOff>
                  </from>
                  <to>
                    <xdr:col>7</xdr:col>
                    <xdr:colOff>38100</xdr:colOff>
                    <xdr:row>107</xdr:row>
                    <xdr:rowOff>133350</xdr:rowOff>
                  </to>
                </anchor>
              </controlPr>
            </control>
          </mc:Choice>
        </mc:AlternateContent>
        <mc:AlternateContent xmlns:mc="http://schemas.openxmlformats.org/markup-compatibility/2006">
          <mc:Choice Requires="x14">
            <control shapeId="551961" r:id="rId71" name="Check Box 9241">
              <controlPr defaultSize="0" autoFill="0" autoLine="0" autoPict="0">
                <anchor moveWithCells="1">
                  <from>
                    <xdr:col>5</xdr:col>
                    <xdr:colOff>28575</xdr:colOff>
                    <xdr:row>108</xdr:row>
                    <xdr:rowOff>19050</xdr:rowOff>
                  </from>
                  <to>
                    <xdr:col>7</xdr:col>
                    <xdr:colOff>38100</xdr:colOff>
                    <xdr:row>109</xdr:row>
                    <xdr:rowOff>133350</xdr:rowOff>
                  </to>
                </anchor>
              </controlPr>
            </control>
          </mc:Choice>
        </mc:AlternateContent>
        <mc:AlternateContent xmlns:mc="http://schemas.openxmlformats.org/markup-compatibility/2006">
          <mc:Choice Requires="x14">
            <control shapeId="551962" r:id="rId72" name="Check Box 9242">
              <controlPr defaultSize="0" autoFill="0" autoLine="0" autoPict="0">
                <anchor moveWithCells="1">
                  <from>
                    <xdr:col>5</xdr:col>
                    <xdr:colOff>28575</xdr:colOff>
                    <xdr:row>110</xdr:row>
                    <xdr:rowOff>28575</xdr:rowOff>
                  </from>
                  <to>
                    <xdr:col>7</xdr:col>
                    <xdr:colOff>38100</xdr:colOff>
                    <xdr:row>111</xdr:row>
                    <xdr:rowOff>142875</xdr:rowOff>
                  </to>
                </anchor>
              </controlPr>
            </control>
          </mc:Choice>
        </mc:AlternateContent>
        <mc:AlternateContent xmlns:mc="http://schemas.openxmlformats.org/markup-compatibility/2006">
          <mc:Choice Requires="x14">
            <control shapeId="551963" r:id="rId73" name="Check Box 9243">
              <controlPr defaultSize="0" autoFill="0" autoLine="0" autoPict="0">
                <anchor moveWithCells="1">
                  <from>
                    <xdr:col>5</xdr:col>
                    <xdr:colOff>28575</xdr:colOff>
                    <xdr:row>112</xdr:row>
                    <xdr:rowOff>28575</xdr:rowOff>
                  </from>
                  <to>
                    <xdr:col>7</xdr:col>
                    <xdr:colOff>38100</xdr:colOff>
                    <xdr:row>113</xdr:row>
                    <xdr:rowOff>142875</xdr:rowOff>
                  </to>
                </anchor>
              </controlPr>
            </control>
          </mc:Choice>
        </mc:AlternateContent>
        <mc:AlternateContent xmlns:mc="http://schemas.openxmlformats.org/markup-compatibility/2006">
          <mc:Choice Requires="x14">
            <control shapeId="551964" r:id="rId74" name="Check Box 9244">
              <controlPr defaultSize="0" autoFill="0" autoLine="0" autoPict="0">
                <anchor moveWithCells="1">
                  <from>
                    <xdr:col>5</xdr:col>
                    <xdr:colOff>28575</xdr:colOff>
                    <xdr:row>114</xdr:row>
                    <xdr:rowOff>9525</xdr:rowOff>
                  </from>
                  <to>
                    <xdr:col>7</xdr:col>
                    <xdr:colOff>38100</xdr:colOff>
                    <xdr:row>115</xdr:row>
                    <xdr:rowOff>123825</xdr:rowOff>
                  </to>
                </anchor>
              </controlPr>
            </control>
          </mc:Choice>
        </mc:AlternateContent>
        <mc:AlternateContent xmlns:mc="http://schemas.openxmlformats.org/markup-compatibility/2006">
          <mc:Choice Requires="x14">
            <control shapeId="551965" r:id="rId75" name="Check Box 9245">
              <controlPr defaultSize="0" autoFill="0" autoLine="0" autoPict="0">
                <anchor moveWithCells="1">
                  <from>
                    <xdr:col>5</xdr:col>
                    <xdr:colOff>28575</xdr:colOff>
                    <xdr:row>116</xdr:row>
                    <xdr:rowOff>28575</xdr:rowOff>
                  </from>
                  <to>
                    <xdr:col>7</xdr:col>
                    <xdr:colOff>38100</xdr:colOff>
                    <xdr:row>117</xdr:row>
                    <xdr:rowOff>142875</xdr:rowOff>
                  </to>
                </anchor>
              </controlPr>
            </control>
          </mc:Choice>
        </mc:AlternateContent>
        <mc:AlternateContent xmlns:mc="http://schemas.openxmlformats.org/markup-compatibility/2006">
          <mc:Choice Requires="x14">
            <control shapeId="551966" r:id="rId76" name="Check Box 9246">
              <controlPr defaultSize="0" autoFill="0" autoLine="0" autoPict="0">
                <anchor moveWithCells="1">
                  <from>
                    <xdr:col>5</xdr:col>
                    <xdr:colOff>28575</xdr:colOff>
                    <xdr:row>118</xdr:row>
                    <xdr:rowOff>19050</xdr:rowOff>
                  </from>
                  <to>
                    <xdr:col>7</xdr:col>
                    <xdr:colOff>38100</xdr:colOff>
                    <xdr:row>119</xdr:row>
                    <xdr:rowOff>133350</xdr:rowOff>
                  </to>
                </anchor>
              </controlPr>
            </control>
          </mc:Choice>
        </mc:AlternateContent>
        <mc:AlternateContent xmlns:mc="http://schemas.openxmlformats.org/markup-compatibility/2006">
          <mc:Choice Requires="x14">
            <control shapeId="551967" r:id="rId77" name="Check Box 9247">
              <controlPr defaultSize="0" autoFill="0" autoLine="0" autoPict="0">
                <anchor moveWithCells="1">
                  <from>
                    <xdr:col>5</xdr:col>
                    <xdr:colOff>28575</xdr:colOff>
                    <xdr:row>120</xdr:row>
                    <xdr:rowOff>28575</xdr:rowOff>
                  </from>
                  <to>
                    <xdr:col>7</xdr:col>
                    <xdr:colOff>38100</xdr:colOff>
                    <xdr:row>121</xdr:row>
                    <xdr:rowOff>142875</xdr:rowOff>
                  </to>
                </anchor>
              </controlPr>
            </control>
          </mc:Choice>
        </mc:AlternateContent>
        <mc:AlternateContent xmlns:mc="http://schemas.openxmlformats.org/markup-compatibility/2006">
          <mc:Choice Requires="x14">
            <control shapeId="551968" r:id="rId78" name="Check Box 9248">
              <controlPr defaultSize="0" autoFill="0" autoLine="0" autoPict="0">
                <anchor moveWithCells="1">
                  <from>
                    <xdr:col>5</xdr:col>
                    <xdr:colOff>28575</xdr:colOff>
                    <xdr:row>122</xdr:row>
                    <xdr:rowOff>9525</xdr:rowOff>
                  </from>
                  <to>
                    <xdr:col>7</xdr:col>
                    <xdr:colOff>38100</xdr:colOff>
                    <xdr:row>123</xdr:row>
                    <xdr:rowOff>123825</xdr:rowOff>
                  </to>
                </anchor>
              </controlPr>
            </control>
          </mc:Choice>
        </mc:AlternateContent>
        <mc:AlternateContent xmlns:mc="http://schemas.openxmlformats.org/markup-compatibility/2006">
          <mc:Choice Requires="x14">
            <control shapeId="551969" r:id="rId79" name="Check Box 9249">
              <controlPr defaultSize="0" autoFill="0" autoLine="0" autoPict="0">
                <anchor moveWithCells="1">
                  <from>
                    <xdr:col>5</xdr:col>
                    <xdr:colOff>28575</xdr:colOff>
                    <xdr:row>124</xdr:row>
                    <xdr:rowOff>28575</xdr:rowOff>
                  </from>
                  <to>
                    <xdr:col>7</xdr:col>
                    <xdr:colOff>38100</xdr:colOff>
                    <xdr:row>125</xdr:row>
                    <xdr:rowOff>142875</xdr:rowOff>
                  </to>
                </anchor>
              </controlPr>
            </control>
          </mc:Choice>
        </mc:AlternateContent>
        <mc:AlternateContent xmlns:mc="http://schemas.openxmlformats.org/markup-compatibility/2006">
          <mc:Choice Requires="x14">
            <control shapeId="551970" r:id="rId80" name="Check Box 9250">
              <controlPr defaultSize="0" autoFill="0" autoLine="0" autoPict="0">
                <anchor moveWithCells="1">
                  <from>
                    <xdr:col>5</xdr:col>
                    <xdr:colOff>28575</xdr:colOff>
                    <xdr:row>126</xdr:row>
                    <xdr:rowOff>28575</xdr:rowOff>
                  </from>
                  <to>
                    <xdr:col>7</xdr:col>
                    <xdr:colOff>38100</xdr:colOff>
                    <xdr:row>127</xdr:row>
                    <xdr:rowOff>142875</xdr:rowOff>
                  </to>
                </anchor>
              </controlPr>
            </control>
          </mc:Choice>
        </mc:AlternateContent>
        <mc:AlternateContent xmlns:mc="http://schemas.openxmlformats.org/markup-compatibility/2006">
          <mc:Choice Requires="x14">
            <control shapeId="551971" r:id="rId81" name="Check Box 9251">
              <controlPr defaultSize="0" autoFill="0" autoLine="0" autoPict="0">
                <anchor moveWithCells="1">
                  <from>
                    <xdr:col>5</xdr:col>
                    <xdr:colOff>28575</xdr:colOff>
                    <xdr:row>128</xdr:row>
                    <xdr:rowOff>28575</xdr:rowOff>
                  </from>
                  <to>
                    <xdr:col>7</xdr:col>
                    <xdr:colOff>38100</xdr:colOff>
                    <xdr:row>129</xdr:row>
                    <xdr:rowOff>142875</xdr:rowOff>
                  </to>
                </anchor>
              </controlPr>
            </control>
          </mc:Choice>
        </mc:AlternateContent>
        <mc:AlternateContent xmlns:mc="http://schemas.openxmlformats.org/markup-compatibility/2006">
          <mc:Choice Requires="x14">
            <control shapeId="551972" r:id="rId82" name="Check Box 9252">
              <controlPr defaultSize="0" autoFill="0" autoLine="0" autoPict="0">
                <anchor moveWithCells="1">
                  <from>
                    <xdr:col>5</xdr:col>
                    <xdr:colOff>28575</xdr:colOff>
                    <xdr:row>130</xdr:row>
                    <xdr:rowOff>28575</xdr:rowOff>
                  </from>
                  <to>
                    <xdr:col>7</xdr:col>
                    <xdr:colOff>38100</xdr:colOff>
                    <xdr:row>131</xdr:row>
                    <xdr:rowOff>142875</xdr:rowOff>
                  </to>
                </anchor>
              </controlPr>
            </control>
          </mc:Choice>
        </mc:AlternateContent>
        <mc:AlternateContent xmlns:mc="http://schemas.openxmlformats.org/markup-compatibility/2006">
          <mc:Choice Requires="x14">
            <control shapeId="551973" r:id="rId83" name="Check Box 9253">
              <controlPr defaultSize="0" autoFill="0" autoLine="0" autoPict="0">
                <anchor moveWithCells="1">
                  <from>
                    <xdr:col>5</xdr:col>
                    <xdr:colOff>28575</xdr:colOff>
                    <xdr:row>132</xdr:row>
                    <xdr:rowOff>28575</xdr:rowOff>
                  </from>
                  <to>
                    <xdr:col>7</xdr:col>
                    <xdr:colOff>38100</xdr:colOff>
                    <xdr:row>133</xdr:row>
                    <xdr:rowOff>142875</xdr:rowOff>
                  </to>
                </anchor>
              </controlPr>
            </control>
          </mc:Choice>
        </mc:AlternateContent>
        <mc:AlternateContent xmlns:mc="http://schemas.openxmlformats.org/markup-compatibility/2006">
          <mc:Choice Requires="x14">
            <control shapeId="551974" r:id="rId84" name="Check Box 9254">
              <controlPr defaultSize="0" autoFill="0" autoLine="0" autoPict="0">
                <anchor moveWithCells="1">
                  <from>
                    <xdr:col>5</xdr:col>
                    <xdr:colOff>28575</xdr:colOff>
                    <xdr:row>134</xdr:row>
                    <xdr:rowOff>28575</xdr:rowOff>
                  </from>
                  <to>
                    <xdr:col>7</xdr:col>
                    <xdr:colOff>38100</xdr:colOff>
                    <xdr:row>135</xdr:row>
                    <xdr:rowOff>142875</xdr:rowOff>
                  </to>
                </anchor>
              </controlPr>
            </control>
          </mc:Choice>
        </mc:AlternateContent>
        <mc:AlternateContent xmlns:mc="http://schemas.openxmlformats.org/markup-compatibility/2006">
          <mc:Choice Requires="x14">
            <control shapeId="551975" r:id="rId85" name="Check Box 9255">
              <controlPr defaultSize="0" autoFill="0" autoLine="0" autoPict="0">
                <anchor moveWithCells="1">
                  <from>
                    <xdr:col>5</xdr:col>
                    <xdr:colOff>38100</xdr:colOff>
                    <xdr:row>136</xdr:row>
                    <xdr:rowOff>28575</xdr:rowOff>
                  </from>
                  <to>
                    <xdr:col>7</xdr:col>
                    <xdr:colOff>47625</xdr:colOff>
                    <xdr:row>137</xdr:row>
                    <xdr:rowOff>142875</xdr:rowOff>
                  </to>
                </anchor>
              </controlPr>
            </control>
          </mc:Choice>
        </mc:AlternateContent>
        <mc:AlternateContent xmlns:mc="http://schemas.openxmlformats.org/markup-compatibility/2006">
          <mc:Choice Requires="x14">
            <control shapeId="551976" r:id="rId86" name="Check Box 9256">
              <controlPr defaultSize="0" autoFill="0" autoLine="0" autoPict="0">
                <anchor moveWithCells="1">
                  <from>
                    <xdr:col>5</xdr:col>
                    <xdr:colOff>38100</xdr:colOff>
                    <xdr:row>138</xdr:row>
                    <xdr:rowOff>19050</xdr:rowOff>
                  </from>
                  <to>
                    <xdr:col>7</xdr:col>
                    <xdr:colOff>47625</xdr:colOff>
                    <xdr:row>139</xdr:row>
                    <xdr:rowOff>133350</xdr:rowOff>
                  </to>
                </anchor>
              </controlPr>
            </control>
          </mc:Choice>
        </mc:AlternateContent>
        <mc:AlternateContent xmlns:mc="http://schemas.openxmlformats.org/markup-compatibility/2006">
          <mc:Choice Requires="x14">
            <control shapeId="551977" r:id="rId87" name="Check Box 9257">
              <controlPr defaultSize="0" autoFill="0" autoLine="0" autoPict="0">
                <anchor moveWithCells="1">
                  <from>
                    <xdr:col>5</xdr:col>
                    <xdr:colOff>38100</xdr:colOff>
                    <xdr:row>140</xdr:row>
                    <xdr:rowOff>38100</xdr:rowOff>
                  </from>
                  <to>
                    <xdr:col>7</xdr:col>
                    <xdr:colOff>47625</xdr:colOff>
                    <xdr:row>142</xdr:row>
                    <xdr:rowOff>0</xdr:rowOff>
                  </to>
                </anchor>
              </controlPr>
            </control>
          </mc:Choice>
        </mc:AlternateContent>
        <mc:AlternateContent xmlns:mc="http://schemas.openxmlformats.org/markup-compatibility/2006">
          <mc:Choice Requires="x14">
            <control shapeId="551978" r:id="rId88" name="Check Box 9258">
              <controlPr defaultSize="0" autoFill="0" autoLine="0" autoPict="0">
                <anchor moveWithCells="1">
                  <from>
                    <xdr:col>5</xdr:col>
                    <xdr:colOff>38100</xdr:colOff>
                    <xdr:row>142</xdr:row>
                    <xdr:rowOff>19050</xdr:rowOff>
                  </from>
                  <to>
                    <xdr:col>7</xdr:col>
                    <xdr:colOff>47625</xdr:colOff>
                    <xdr:row>143</xdr:row>
                    <xdr:rowOff>133350</xdr:rowOff>
                  </to>
                </anchor>
              </controlPr>
            </control>
          </mc:Choice>
        </mc:AlternateContent>
        <mc:AlternateContent xmlns:mc="http://schemas.openxmlformats.org/markup-compatibility/2006">
          <mc:Choice Requires="x14">
            <control shapeId="551979" r:id="rId89" name="Check Box 9259">
              <controlPr defaultSize="0" autoFill="0" autoLine="0" autoPict="0">
                <anchor moveWithCells="1">
                  <from>
                    <xdr:col>5</xdr:col>
                    <xdr:colOff>28575</xdr:colOff>
                    <xdr:row>144</xdr:row>
                    <xdr:rowOff>38100</xdr:rowOff>
                  </from>
                  <to>
                    <xdr:col>7</xdr:col>
                    <xdr:colOff>38100</xdr:colOff>
                    <xdr:row>146</xdr:row>
                    <xdr:rowOff>0</xdr:rowOff>
                  </to>
                </anchor>
              </controlPr>
            </control>
          </mc:Choice>
        </mc:AlternateContent>
        <mc:AlternateContent xmlns:mc="http://schemas.openxmlformats.org/markup-compatibility/2006">
          <mc:Choice Requires="x14">
            <control shapeId="551980" r:id="rId90" name="Check Box 9260">
              <controlPr defaultSize="0" autoFill="0" autoLine="0" autoPict="0">
                <anchor moveWithCells="1">
                  <from>
                    <xdr:col>5</xdr:col>
                    <xdr:colOff>38100</xdr:colOff>
                    <xdr:row>146</xdr:row>
                    <xdr:rowOff>28575</xdr:rowOff>
                  </from>
                  <to>
                    <xdr:col>7</xdr:col>
                    <xdr:colOff>47625</xdr:colOff>
                    <xdr:row>147</xdr:row>
                    <xdr:rowOff>142875</xdr:rowOff>
                  </to>
                </anchor>
              </controlPr>
            </control>
          </mc:Choice>
        </mc:AlternateContent>
        <mc:AlternateContent xmlns:mc="http://schemas.openxmlformats.org/markup-compatibility/2006">
          <mc:Choice Requires="x14">
            <control shapeId="551981" r:id="rId91" name="Check Box 9261">
              <controlPr defaultSize="0" autoFill="0" autoLine="0" autoPict="0">
                <anchor moveWithCells="1">
                  <from>
                    <xdr:col>5</xdr:col>
                    <xdr:colOff>28575</xdr:colOff>
                    <xdr:row>148</xdr:row>
                    <xdr:rowOff>28575</xdr:rowOff>
                  </from>
                  <to>
                    <xdr:col>7</xdr:col>
                    <xdr:colOff>38100</xdr:colOff>
                    <xdr:row>149</xdr:row>
                    <xdr:rowOff>142875</xdr:rowOff>
                  </to>
                </anchor>
              </controlPr>
            </control>
          </mc:Choice>
        </mc:AlternateContent>
        <mc:AlternateContent xmlns:mc="http://schemas.openxmlformats.org/markup-compatibility/2006">
          <mc:Choice Requires="x14">
            <control shapeId="551982" r:id="rId92" name="Check Box 9262">
              <controlPr defaultSize="0" autoFill="0" autoLine="0" autoPict="0">
                <anchor moveWithCells="1">
                  <from>
                    <xdr:col>5</xdr:col>
                    <xdr:colOff>28575</xdr:colOff>
                    <xdr:row>150</xdr:row>
                    <xdr:rowOff>28575</xdr:rowOff>
                  </from>
                  <to>
                    <xdr:col>7</xdr:col>
                    <xdr:colOff>38100</xdr:colOff>
                    <xdr:row>151</xdr:row>
                    <xdr:rowOff>142875</xdr:rowOff>
                  </to>
                </anchor>
              </controlPr>
            </control>
          </mc:Choice>
        </mc:AlternateContent>
        <mc:AlternateContent xmlns:mc="http://schemas.openxmlformats.org/markup-compatibility/2006">
          <mc:Choice Requires="x14">
            <control shapeId="551983" r:id="rId93" name="Check Box 9263">
              <controlPr defaultSize="0" autoFill="0" autoLine="0" autoPict="0">
                <anchor moveWithCells="1">
                  <from>
                    <xdr:col>5</xdr:col>
                    <xdr:colOff>28575</xdr:colOff>
                    <xdr:row>152</xdr:row>
                    <xdr:rowOff>28575</xdr:rowOff>
                  </from>
                  <to>
                    <xdr:col>7</xdr:col>
                    <xdr:colOff>38100</xdr:colOff>
                    <xdr:row>153</xdr:row>
                    <xdr:rowOff>142875</xdr:rowOff>
                  </to>
                </anchor>
              </controlPr>
            </control>
          </mc:Choice>
        </mc:AlternateContent>
        <mc:AlternateContent xmlns:mc="http://schemas.openxmlformats.org/markup-compatibility/2006">
          <mc:Choice Requires="x14">
            <control shapeId="551984" r:id="rId94" name="Check Box 9264">
              <controlPr defaultSize="0" autoFill="0" autoLine="0" autoPict="0">
                <anchor moveWithCells="1">
                  <from>
                    <xdr:col>5</xdr:col>
                    <xdr:colOff>28575</xdr:colOff>
                    <xdr:row>154</xdr:row>
                    <xdr:rowOff>28575</xdr:rowOff>
                  </from>
                  <to>
                    <xdr:col>7</xdr:col>
                    <xdr:colOff>38100</xdr:colOff>
                    <xdr:row>155</xdr:row>
                    <xdr:rowOff>142875</xdr:rowOff>
                  </to>
                </anchor>
              </controlPr>
            </control>
          </mc:Choice>
        </mc:AlternateContent>
        <mc:AlternateContent xmlns:mc="http://schemas.openxmlformats.org/markup-compatibility/2006">
          <mc:Choice Requires="x14">
            <control shapeId="551985" r:id="rId95" name="Check Box 9265">
              <controlPr defaultSize="0" autoFill="0" autoLine="0" autoPict="0">
                <anchor moveWithCells="1">
                  <from>
                    <xdr:col>5</xdr:col>
                    <xdr:colOff>28575</xdr:colOff>
                    <xdr:row>156</xdr:row>
                    <xdr:rowOff>38100</xdr:rowOff>
                  </from>
                  <to>
                    <xdr:col>7</xdr:col>
                    <xdr:colOff>38100</xdr:colOff>
                    <xdr:row>158</xdr:row>
                    <xdr:rowOff>0</xdr:rowOff>
                  </to>
                </anchor>
              </controlPr>
            </control>
          </mc:Choice>
        </mc:AlternateContent>
        <mc:AlternateContent xmlns:mc="http://schemas.openxmlformats.org/markup-compatibility/2006">
          <mc:Choice Requires="x14">
            <control shapeId="551986" r:id="rId96" name="Check Box 9266">
              <controlPr defaultSize="0" autoFill="0" autoLine="0" autoPict="0">
                <anchor moveWithCells="1">
                  <from>
                    <xdr:col>5</xdr:col>
                    <xdr:colOff>28575</xdr:colOff>
                    <xdr:row>158</xdr:row>
                    <xdr:rowOff>38100</xdr:rowOff>
                  </from>
                  <to>
                    <xdr:col>7</xdr:col>
                    <xdr:colOff>38100</xdr:colOff>
                    <xdr:row>160</xdr:row>
                    <xdr:rowOff>0</xdr:rowOff>
                  </to>
                </anchor>
              </controlPr>
            </control>
          </mc:Choice>
        </mc:AlternateContent>
        <mc:AlternateContent xmlns:mc="http://schemas.openxmlformats.org/markup-compatibility/2006">
          <mc:Choice Requires="x14">
            <control shapeId="551987" r:id="rId97" name="Check Box 9267">
              <controlPr defaultSize="0" autoFill="0" autoLine="0" autoPict="0">
                <anchor moveWithCells="1">
                  <from>
                    <xdr:col>5</xdr:col>
                    <xdr:colOff>28575</xdr:colOff>
                    <xdr:row>160</xdr:row>
                    <xdr:rowOff>19050</xdr:rowOff>
                  </from>
                  <to>
                    <xdr:col>7</xdr:col>
                    <xdr:colOff>38100</xdr:colOff>
                    <xdr:row>161</xdr:row>
                    <xdr:rowOff>133350</xdr:rowOff>
                  </to>
                </anchor>
              </controlPr>
            </control>
          </mc:Choice>
        </mc:AlternateContent>
        <mc:AlternateContent xmlns:mc="http://schemas.openxmlformats.org/markup-compatibility/2006">
          <mc:Choice Requires="x14">
            <control shapeId="551988" r:id="rId98" name="Check Box 9268">
              <controlPr defaultSize="0" autoFill="0" autoLine="0" autoPict="0">
                <anchor moveWithCells="1">
                  <from>
                    <xdr:col>5</xdr:col>
                    <xdr:colOff>28575</xdr:colOff>
                    <xdr:row>162</xdr:row>
                    <xdr:rowOff>38100</xdr:rowOff>
                  </from>
                  <to>
                    <xdr:col>7</xdr:col>
                    <xdr:colOff>38100</xdr:colOff>
                    <xdr:row>164</xdr:row>
                    <xdr:rowOff>0</xdr:rowOff>
                  </to>
                </anchor>
              </controlPr>
            </control>
          </mc:Choice>
        </mc:AlternateContent>
        <mc:AlternateContent xmlns:mc="http://schemas.openxmlformats.org/markup-compatibility/2006">
          <mc:Choice Requires="x14">
            <control shapeId="551989" r:id="rId99" name="Check Box 9269">
              <controlPr defaultSize="0" autoFill="0" autoLine="0" autoPict="0">
                <anchor moveWithCells="1">
                  <from>
                    <xdr:col>5</xdr:col>
                    <xdr:colOff>28575</xdr:colOff>
                    <xdr:row>164</xdr:row>
                    <xdr:rowOff>28575</xdr:rowOff>
                  </from>
                  <to>
                    <xdr:col>7</xdr:col>
                    <xdr:colOff>38100</xdr:colOff>
                    <xdr:row>165</xdr:row>
                    <xdr:rowOff>142875</xdr:rowOff>
                  </to>
                </anchor>
              </controlPr>
            </control>
          </mc:Choice>
        </mc:AlternateContent>
        <mc:AlternateContent xmlns:mc="http://schemas.openxmlformats.org/markup-compatibility/2006">
          <mc:Choice Requires="x14">
            <control shapeId="551990" r:id="rId100" name="Check Box 9270">
              <controlPr defaultSize="0" autoFill="0" autoLine="0" autoPict="0">
                <anchor moveWithCells="1">
                  <from>
                    <xdr:col>5</xdr:col>
                    <xdr:colOff>28575</xdr:colOff>
                    <xdr:row>166</xdr:row>
                    <xdr:rowOff>38100</xdr:rowOff>
                  </from>
                  <to>
                    <xdr:col>7</xdr:col>
                    <xdr:colOff>38100</xdr:colOff>
                    <xdr:row>168</xdr:row>
                    <xdr:rowOff>0</xdr:rowOff>
                  </to>
                </anchor>
              </controlPr>
            </control>
          </mc:Choice>
        </mc:AlternateContent>
        <mc:AlternateContent xmlns:mc="http://schemas.openxmlformats.org/markup-compatibility/2006">
          <mc:Choice Requires="x14">
            <control shapeId="551991" r:id="rId101" name="Check Box 9271">
              <controlPr defaultSize="0" autoFill="0" autoLine="0" autoPict="0">
                <anchor moveWithCells="1">
                  <from>
                    <xdr:col>5</xdr:col>
                    <xdr:colOff>28575</xdr:colOff>
                    <xdr:row>168</xdr:row>
                    <xdr:rowOff>19050</xdr:rowOff>
                  </from>
                  <to>
                    <xdr:col>7</xdr:col>
                    <xdr:colOff>38100</xdr:colOff>
                    <xdr:row>169</xdr:row>
                    <xdr:rowOff>133350</xdr:rowOff>
                  </to>
                </anchor>
              </controlPr>
            </control>
          </mc:Choice>
        </mc:AlternateContent>
        <mc:AlternateContent xmlns:mc="http://schemas.openxmlformats.org/markup-compatibility/2006">
          <mc:Choice Requires="x14">
            <control shapeId="551992" r:id="rId102" name="Check Box 9272">
              <controlPr defaultSize="0" autoFill="0" autoLine="0" autoPict="0">
                <anchor moveWithCells="1">
                  <from>
                    <xdr:col>5</xdr:col>
                    <xdr:colOff>28575</xdr:colOff>
                    <xdr:row>170</xdr:row>
                    <xdr:rowOff>38100</xdr:rowOff>
                  </from>
                  <to>
                    <xdr:col>7</xdr:col>
                    <xdr:colOff>38100</xdr:colOff>
                    <xdr:row>172</xdr:row>
                    <xdr:rowOff>0</xdr:rowOff>
                  </to>
                </anchor>
              </controlPr>
            </control>
          </mc:Choice>
        </mc:AlternateContent>
        <mc:AlternateContent xmlns:mc="http://schemas.openxmlformats.org/markup-compatibility/2006">
          <mc:Choice Requires="x14">
            <control shapeId="551993" r:id="rId103" name="Check Box 9273">
              <controlPr defaultSize="0" autoFill="0" autoLine="0" autoPict="0">
                <anchor moveWithCells="1">
                  <from>
                    <xdr:col>5</xdr:col>
                    <xdr:colOff>28575</xdr:colOff>
                    <xdr:row>172</xdr:row>
                    <xdr:rowOff>9525</xdr:rowOff>
                  </from>
                  <to>
                    <xdr:col>7</xdr:col>
                    <xdr:colOff>38100</xdr:colOff>
                    <xdr:row>173</xdr:row>
                    <xdr:rowOff>123825</xdr:rowOff>
                  </to>
                </anchor>
              </controlPr>
            </control>
          </mc:Choice>
        </mc:AlternateContent>
        <mc:AlternateContent xmlns:mc="http://schemas.openxmlformats.org/markup-compatibility/2006">
          <mc:Choice Requires="x14">
            <control shapeId="551994" r:id="rId104" name="Check Box 9274">
              <controlPr defaultSize="0" autoFill="0" autoLine="0" autoPict="0">
                <anchor moveWithCells="1">
                  <from>
                    <xdr:col>5</xdr:col>
                    <xdr:colOff>28575</xdr:colOff>
                    <xdr:row>174</xdr:row>
                    <xdr:rowOff>9525</xdr:rowOff>
                  </from>
                  <to>
                    <xdr:col>7</xdr:col>
                    <xdr:colOff>38100</xdr:colOff>
                    <xdr:row>175</xdr:row>
                    <xdr:rowOff>123825</xdr:rowOff>
                  </to>
                </anchor>
              </controlPr>
            </control>
          </mc:Choice>
        </mc:AlternateContent>
        <mc:AlternateContent xmlns:mc="http://schemas.openxmlformats.org/markup-compatibility/2006">
          <mc:Choice Requires="x14">
            <control shapeId="551995" r:id="rId105" name="Check Box 9275">
              <controlPr defaultSize="0" autoFill="0" autoLine="0" autoPict="0">
                <anchor moveWithCells="1">
                  <from>
                    <xdr:col>5</xdr:col>
                    <xdr:colOff>28575</xdr:colOff>
                    <xdr:row>176</xdr:row>
                    <xdr:rowOff>9525</xdr:rowOff>
                  </from>
                  <to>
                    <xdr:col>7</xdr:col>
                    <xdr:colOff>38100</xdr:colOff>
                    <xdr:row>177</xdr:row>
                    <xdr:rowOff>123825</xdr:rowOff>
                  </to>
                </anchor>
              </controlPr>
            </control>
          </mc:Choice>
        </mc:AlternateContent>
        <mc:AlternateContent xmlns:mc="http://schemas.openxmlformats.org/markup-compatibility/2006">
          <mc:Choice Requires="x14">
            <control shapeId="551996" r:id="rId106" name="Check Box 9276">
              <controlPr defaultSize="0" autoFill="0" autoLine="0" autoPict="0">
                <anchor moveWithCells="1">
                  <from>
                    <xdr:col>5</xdr:col>
                    <xdr:colOff>28575</xdr:colOff>
                    <xdr:row>178</xdr:row>
                    <xdr:rowOff>9525</xdr:rowOff>
                  </from>
                  <to>
                    <xdr:col>7</xdr:col>
                    <xdr:colOff>38100</xdr:colOff>
                    <xdr:row>179</xdr:row>
                    <xdr:rowOff>123825</xdr:rowOff>
                  </to>
                </anchor>
              </controlPr>
            </control>
          </mc:Choice>
        </mc:AlternateContent>
        <mc:AlternateContent xmlns:mc="http://schemas.openxmlformats.org/markup-compatibility/2006">
          <mc:Choice Requires="x14">
            <control shapeId="551997" r:id="rId107" name="Check Box 9277">
              <controlPr defaultSize="0" autoFill="0" autoLine="0" autoPict="0">
                <anchor moveWithCells="1">
                  <from>
                    <xdr:col>5</xdr:col>
                    <xdr:colOff>28575</xdr:colOff>
                    <xdr:row>180</xdr:row>
                    <xdr:rowOff>9525</xdr:rowOff>
                  </from>
                  <to>
                    <xdr:col>7</xdr:col>
                    <xdr:colOff>38100</xdr:colOff>
                    <xdr:row>181</xdr:row>
                    <xdr:rowOff>123825</xdr:rowOff>
                  </to>
                </anchor>
              </controlPr>
            </control>
          </mc:Choice>
        </mc:AlternateContent>
        <mc:AlternateContent xmlns:mc="http://schemas.openxmlformats.org/markup-compatibility/2006">
          <mc:Choice Requires="x14">
            <control shapeId="551998" r:id="rId108" name="Check Box 9278">
              <controlPr defaultSize="0" autoFill="0" autoLine="0" autoPict="0">
                <anchor moveWithCells="1">
                  <from>
                    <xdr:col>5</xdr:col>
                    <xdr:colOff>38100</xdr:colOff>
                    <xdr:row>182</xdr:row>
                    <xdr:rowOff>9525</xdr:rowOff>
                  </from>
                  <to>
                    <xdr:col>7</xdr:col>
                    <xdr:colOff>47625</xdr:colOff>
                    <xdr:row>183</xdr:row>
                    <xdr:rowOff>123825</xdr:rowOff>
                  </to>
                </anchor>
              </controlPr>
            </control>
          </mc:Choice>
        </mc:AlternateContent>
        <mc:AlternateContent xmlns:mc="http://schemas.openxmlformats.org/markup-compatibility/2006">
          <mc:Choice Requires="x14">
            <control shapeId="551999" r:id="rId109" name="Check Box 9279">
              <controlPr defaultSize="0" autoFill="0" autoLine="0" autoPict="0">
                <anchor moveWithCells="1">
                  <from>
                    <xdr:col>5</xdr:col>
                    <xdr:colOff>38100</xdr:colOff>
                    <xdr:row>184</xdr:row>
                    <xdr:rowOff>0</xdr:rowOff>
                  </from>
                  <to>
                    <xdr:col>7</xdr:col>
                    <xdr:colOff>47625</xdr:colOff>
                    <xdr:row>185</xdr:row>
                    <xdr:rowOff>114300</xdr:rowOff>
                  </to>
                </anchor>
              </controlPr>
            </control>
          </mc:Choice>
        </mc:AlternateContent>
        <mc:AlternateContent xmlns:mc="http://schemas.openxmlformats.org/markup-compatibility/2006">
          <mc:Choice Requires="x14">
            <control shapeId="552000" r:id="rId110" name="Check Box 9280">
              <controlPr defaultSize="0" autoFill="0" autoLine="0" autoPict="0">
                <anchor moveWithCells="1">
                  <from>
                    <xdr:col>5</xdr:col>
                    <xdr:colOff>38100</xdr:colOff>
                    <xdr:row>186</xdr:row>
                    <xdr:rowOff>19050</xdr:rowOff>
                  </from>
                  <to>
                    <xdr:col>7</xdr:col>
                    <xdr:colOff>47625</xdr:colOff>
                    <xdr:row>187</xdr:row>
                    <xdr:rowOff>133350</xdr:rowOff>
                  </to>
                </anchor>
              </controlPr>
            </control>
          </mc:Choice>
        </mc:AlternateContent>
        <mc:AlternateContent xmlns:mc="http://schemas.openxmlformats.org/markup-compatibility/2006">
          <mc:Choice Requires="x14">
            <control shapeId="552001" r:id="rId111" name="Check Box 9281">
              <controlPr defaultSize="0" autoFill="0" autoLine="0" autoPict="0">
                <anchor moveWithCells="1">
                  <from>
                    <xdr:col>5</xdr:col>
                    <xdr:colOff>38100</xdr:colOff>
                    <xdr:row>188</xdr:row>
                    <xdr:rowOff>0</xdr:rowOff>
                  </from>
                  <to>
                    <xdr:col>7</xdr:col>
                    <xdr:colOff>47625</xdr:colOff>
                    <xdr:row>189</xdr:row>
                    <xdr:rowOff>114300</xdr:rowOff>
                  </to>
                </anchor>
              </controlPr>
            </control>
          </mc:Choice>
        </mc:AlternateContent>
        <mc:AlternateContent xmlns:mc="http://schemas.openxmlformats.org/markup-compatibility/2006">
          <mc:Choice Requires="x14">
            <control shapeId="552002" r:id="rId112" name="Check Box 9282">
              <controlPr defaultSize="0" autoFill="0" autoLine="0" autoPict="0">
                <anchor moveWithCells="1">
                  <from>
                    <xdr:col>5</xdr:col>
                    <xdr:colOff>28575</xdr:colOff>
                    <xdr:row>190</xdr:row>
                    <xdr:rowOff>19050</xdr:rowOff>
                  </from>
                  <to>
                    <xdr:col>7</xdr:col>
                    <xdr:colOff>38100</xdr:colOff>
                    <xdr:row>191</xdr:row>
                    <xdr:rowOff>133350</xdr:rowOff>
                  </to>
                </anchor>
              </controlPr>
            </control>
          </mc:Choice>
        </mc:AlternateContent>
        <mc:AlternateContent xmlns:mc="http://schemas.openxmlformats.org/markup-compatibility/2006">
          <mc:Choice Requires="x14">
            <control shapeId="552003" r:id="rId113" name="Check Box 9283">
              <controlPr defaultSize="0" autoFill="0" autoLine="0" autoPict="0">
                <anchor moveWithCells="1">
                  <from>
                    <xdr:col>5</xdr:col>
                    <xdr:colOff>38100</xdr:colOff>
                    <xdr:row>192</xdr:row>
                    <xdr:rowOff>9525</xdr:rowOff>
                  </from>
                  <to>
                    <xdr:col>7</xdr:col>
                    <xdr:colOff>47625</xdr:colOff>
                    <xdr:row>193</xdr:row>
                    <xdr:rowOff>123825</xdr:rowOff>
                  </to>
                </anchor>
              </controlPr>
            </control>
          </mc:Choice>
        </mc:AlternateContent>
        <mc:AlternateContent xmlns:mc="http://schemas.openxmlformats.org/markup-compatibility/2006">
          <mc:Choice Requires="x14">
            <control shapeId="552004" r:id="rId114" name="Check Box 9284">
              <controlPr defaultSize="0" autoFill="0" autoLine="0" autoPict="0">
                <anchor moveWithCells="1">
                  <from>
                    <xdr:col>5</xdr:col>
                    <xdr:colOff>28575</xdr:colOff>
                    <xdr:row>194</xdr:row>
                    <xdr:rowOff>9525</xdr:rowOff>
                  </from>
                  <to>
                    <xdr:col>7</xdr:col>
                    <xdr:colOff>38100</xdr:colOff>
                    <xdr:row>195</xdr:row>
                    <xdr:rowOff>123825</xdr:rowOff>
                  </to>
                </anchor>
              </controlPr>
            </control>
          </mc:Choice>
        </mc:AlternateContent>
        <mc:AlternateContent xmlns:mc="http://schemas.openxmlformats.org/markup-compatibility/2006">
          <mc:Choice Requires="x14">
            <control shapeId="552005" r:id="rId115" name="Check Box 9285">
              <controlPr defaultSize="0" autoFill="0" autoLine="0" autoPict="0">
                <anchor moveWithCells="1">
                  <from>
                    <xdr:col>5</xdr:col>
                    <xdr:colOff>28575</xdr:colOff>
                    <xdr:row>196</xdr:row>
                    <xdr:rowOff>9525</xdr:rowOff>
                  </from>
                  <to>
                    <xdr:col>7</xdr:col>
                    <xdr:colOff>38100</xdr:colOff>
                    <xdr:row>197</xdr:row>
                    <xdr:rowOff>123825</xdr:rowOff>
                  </to>
                </anchor>
              </controlPr>
            </control>
          </mc:Choice>
        </mc:AlternateContent>
        <mc:AlternateContent xmlns:mc="http://schemas.openxmlformats.org/markup-compatibility/2006">
          <mc:Choice Requires="x14">
            <control shapeId="552006" r:id="rId116" name="Check Box 9286">
              <controlPr defaultSize="0" autoFill="0" autoLine="0" autoPict="0">
                <anchor moveWithCells="1">
                  <from>
                    <xdr:col>5</xdr:col>
                    <xdr:colOff>28575</xdr:colOff>
                    <xdr:row>198</xdr:row>
                    <xdr:rowOff>9525</xdr:rowOff>
                  </from>
                  <to>
                    <xdr:col>7</xdr:col>
                    <xdr:colOff>38100</xdr:colOff>
                    <xdr:row>199</xdr:row>
                    <xdr:rowOff>123825</xdr:rowOff>
                  </to>
                </anchor>
              </controlPr>
            </control>
          </mc:Choice>
        </mc:AlternateContent>
        <mc:AlternateContent xmlns:mc="http://schemas.openxmlformats.org/markup-compatibility/2006">
          <mc:Choice Requires="x14">
            <control shapeId="552007" r:id="rId117" name="Check Box 9287">
              <controlPr defaultSize="0" autoFill="0" autoLine="0" autoPict="0">
                <anchor moveWithCells="1">
                  <from>
                    <xdr:col>5</xdr:col>
                    <xdr:colOff>28575</xdr:colOff>
                    <xdr:row>200</xdr:row>
                    <xdr:rowOff>9525</xdr:rowOff>
                  </from>
                  <to>
                    <xdr:col>7</xdr:col>
                    <xdr:colOff>38100</xdr:colOff>
                    <xdr:row>201</xdr:row>
                    <xdr:rowOff>123825</xdr:rowOff>
                  </to>
                </anchor>
              </controlPr>
            </control>
          </mc:Choice>
        </mc:AlternateContent>
        <mc:AlternateContent xmlns:mc="http://schemas.openxmlformats.org/markup-compatibility/2006">
          <mc:Choice Requires="x14">
            <control shapeId="552008" r:id="rId118" name="Check Box 9288">
              <controlPr defaultSize="0" autoFill="0" autoLine="0" autoPict="0">
                <anchor moveWithCells="1">
                  <from>
                    <xdr:col>5</xdr:col>
                    <xdr:colOff>28575</xdr:colOff>
                    <xdr:row>202</xdr:row>
                    <xdr:rowOff>19050</xdr:rowOff>
                  </from>
                  <to>
                    <xdr:col>7</xdr:col>
                    <xdr:colOff>38100</xdr:colOff>
                    <xdr:row>203</xdr:row>
                    <xdr:rowOff>133350</xdr:rowOff>
                  </to>
                </anchor>
              </controlPr>
            </control>
          </mc:Choice>
        </mc:AlternateContent>
        <mc:AlternateContent xmlns:mc="http://schemas.openxmlformats.org/markup-compatibility/2006">
          <mc:Choice Requires="x14">
            <control shapeId="552009" r:id="rId119" name="Check Box 9289">
              <controlPr defaultSize="0" autoFill="0" autoLine="0" autoPict="0">
                <anchor moveWithCells="1">
                  <from>
                    <xdr:col>5</xdr:col>
                    <xdr:colOff>28575</xdr:colOff>
                    <xdr:row>204</xdr:row>
                    <xdr:rowOff>19050</xdr:rowOff>
                  </from>
                  <to>
                    <xdr:col>7</xdr:col>
                    <xdr:colOff>38100</xdr:colOff>
                    <xdr:row>205</xdr:row>
                    <xdr:rowOff>133350</xdr:rowOff>
                  </to>
                </anchor>
              </controlPr>
            </control>
          </mc:Choice>
        </mc:AlternateContent>
        <mc:AlternateContent xmlns:mc="http://schemas.openxmlformats.org/markup-compatibility/2006">
          <mc:Choice Requires="x14">
            <control shapeId="552010" r:id="rId120" name="Check Box 9290">
              <controlPr defaultSize="0" autoFill="0" autoLine="0" autoPict="0">
                <anchor moveWithCells="1">
                  <from>
                    <xdr:col>5</xdr:col>
                    <xdr:colOff>28575</xdr:colOff>
                    <xdr:row>206</xdr:row>
                    <xdr:rowOff>0</xdr:rowOff>
                  </from>
                  <to>
                    <xdr:col>7</xdr:col>
                    <xdr:colOff>38100</xdr:colOff>
                    <xdr:row>207</xdr:row>
                    <xdr:rowOff>114300</xdr:rowOff>
                  </to>
                </anchor>
              </controlPr>
            </control>
          </mc:Choice>
        </mc:AlternateContent>
        <mc:AlternateContent xmlns:mc="http://schemas.openxmlformats.org/markup-compatibility/2006">
          <mc:Choice Requires="x14">
            <control shapeId="552011" r:id="rId121" name="Check Box 9291">
              <controlPr defaultSize="0" autoFill="0" autoLine="0" autoPict="0">
                <anchor moveWithCells="1">
                  <from>
                    <xdr:col>5</xdr:col>
                    <xdr:colOff>28575</xdr:colOff>
                    <xdr:row>208</xdr:row>
                    <xdr:rowOff>19050</xdr:rowOff>
                  </from>
                  <to>
                    <xdr:col>7</xdr:col>
                    <xdr:colOff>38100</xdr:colOff>
                    <xdr:row>209</xdr:row>
                    <xdr:rowOff>133350</xdr:rowOff>
                  </to>
                </anchor>
              </controlPr>
            </control>
          </mc:Choice>
        </mc:AlternateContent>
        <mc:AlternateContent xmlns:mc="http://schemas.openxmlformats.org/markup-compatibility/2006">
          <mc:Choice Requires="x14">
            <control shapeId="552012" r:id="rId122" name="Check Box 9292">
              <controlPr defaultSize="0" autoFill="0" autoLine="0" autoPict="0">
                <anchor moveWithCells="1">
                  <from>
                    <xdr:col>5</xdr:col>
                    <xdr:colOff>28575</xdr:colOff>
                    <xdr:row>210</xdr:row>
                    <xdr:rowOff>9525</xdr:rowOff>
                  </from>
                  <to>
                    <xdr:col>7</xdr:col>
                    <xdr:colOff>38100</xdr:colOff>
                    <xdr:row>211</xdr:row>
                    <xdr:rowOff>123825</xdr:rowOff>
                  </to>
                </anchor>
              </controlPr>
            </control>
          </mc:Choice>
        </mc:AlternateContent>
        <mc:AlternateContent xmlns:mc="http://schemas.openxmlformats.org/markup-compatibility/2006">
          <mc:Choice Requires="x14">
            <control shapeId="552013" r:id="rId123" name="Check Box 9293">
              <controlPr defaultSize="0" autoFill="0" autoLine="0" autoPict="0">
                <anchor moveWithCells="1">
                  <from>
                    <xdr:col>5</xdr:col>
                    <xdr:colOff>28575</xdr:colOff>
                    <xdr:row>212</xdr:row>
                    <xdr:rowOff>19050</xdr:rowOff>
                  </from>
                  <to>
                    <xdr:col>7</xdr:col>
                    <xdr:colOff>38100</xdr:colOff>
                    <xdr:row>213</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50"/>
    <pageSetUpPr fitToPage="1"/>
  </sheetPr>
  <dimension ref="A1:DB139"/>
  <sheetViews>
    <sheetView zoomScaleNormal="100" workbookViewId="0">
      <pane xSplit="13" ySplit="12" topLeftCell="N13" activePane="bottomRight" state="frozen"/>
      <selection activeCell="E3" sqref="E3"/>
      <selection pane="topRight" activeCell="E3" sqref="E3"/>
      <selection pane="bottomLeft" activeCell="E3" sqref="E3"/>
      <selection pane="bottomRight" activeCell="N11" sqref="N11"/>
    </sheetView>
  </sheetViews>
  <sheetFormatPr defaultColWidth="8" defaultRowHeight="12"/>
  <cols>
    <col min="1" max="3" width="2" style="96" customWidth="1"/>
    <col min="4" max="9" width="2.375" style="96" customWidth="1"/>
    <col min="10" max="10" width="1.125" style="96" customWidth="1"/>
    <col min="11" max="13" width="2.5" style="96" customWidth="1"/>
    <col min="14" max="25" width="6.875" style="96" customWidth="1"/>
    <col min="26" max="26" width="13.5" style="96" customWidth="1"/>
    <col min="27" max="32" width="11.375" style="96" customWidth="1"/>
    <col min="33" max="90" width="8" style="492"/>
    <col min="91" max="104" width="8" style="446"/>
    <col min="105" max="106" width="8" style="492"/>
    <col min="107" max="16384" width="8" style="96"/>
  </cols>
  <sheetData>
    <row r="1" spans="1:106" ht="18.75">
      <c r="N1" s="145" t="s">
        <v>185</v>
      </c>
      <c r="P1" s="145" t="s">
        <v>580</v>
      </c>
    </row>
    <row r="2" spans="1:106" ht="26.25" customHeight="1">
      <c r="N2" s="145"/>
      <c r="P2" s="98" t="s">
        <v>806</v>
      </c>
      <c r="AB2" s="1621"/>
      <c r="AC2" s="1620"/>
      <c r="AD2" s="1618"/>
      <c r="AE2" s="1618"/>
      <c r="AF2" s="1618"/>
    </row>
    <row r="3" spans="1:106" ht="21" customHeight="1">
      <c r="N3" s="238"/>
      <c r="O3" s="245"/>
      <c r="P3" s="238"/>
      <c r="Q3" s="238"/>
      <c r="R3" s="731"/>
      <c r="S3" s="246"/>
      <c r="T3" s="238"/>
      <c r="U3" s="238"/>
      <c r="V3" s="240"/>
      <c r="W3" s="246"/>
      <c r="X3" s="238"/>
      <c r="Y3" s="238"/>
      <c r="AB3" s="1620"/>
      <c r="AC3" s="1620"/>
      <c r="AD3" s="1619"/>
      <c r="AE3" s="1619"/>
      <c r="AF3" s="1619"/>
    </row>
    <row r="4" spans="1:106" ht="20.25" customHeight="1">
      <c r="AB4" s="1621"/>
      <c r="AC4" s="1620"/>
      <c r="AD4" s="1619"/>
      <c r="AE4" s="1619"/>
      <c r="AF4" s="1619"/>
    </row>
    <row r="5" spans="1:106" ht="20.25" customHeight="1">
      <c r="AB5" s="1621"/>
      <c r="AC5" s="1620"/>
      <c r="AD5" s="1618"/>
      <c r="AE5" s="1618"/>
      <c r="AF5" s="1618"/>
    </row>
    <row r="6" spans="1:106" ht="20.25" customHeight="1">
      <c r="AB6" s="1622"/>
      <c r="AC6" s="1620"/>
      <c r="AD6" s="1618"/>
      <c r="AE6" s="1618"/>
      <c r="AF6" s="1618"/>
    </row>
    <row r="7" spans="1:106" ht="20.25" customHeight="1" thickBot="1">
      <c r="AB7" s="103"/>
      <c r="AF7" s="103" t="s">
        <v>149</v>
      </c>
    </row>
    <row r="8" spans="1:106" ht="20.25" customHeight="1">
      <c r="A8" s="104"/>
      <c r="B8" s="105"/>
      <c r="C8" s="105"/>
      <c r="D8" s="1678" t="s">
        <v>169</v>
      </c>
      <c r="E8" s="1678"/>
      <c r="F8" s="1678"/>
      <c r="G8" s="1678"/>
      <c r="H8" s="1678"/>
      <c r="I8" s="1678"/>
      <c r="J8" s="146"/>
      <c r="K8" s="147"/>
      <c r="L8" s="424"/>
      <c r="M8" s="148"/>
      <c r="N8" s="149" t="s">
        <v>150</v>
      </c>
      <c r="O8" s="149"/>
      <c r="P8" s="149"/>
      <c r="Q8" s="149"/>
      <c r="R8" s="149"/>
      <c r="S8" s="149"/>
      <c r="T8" s="149"/>
      <c r="U8" s="149"/>
      <c r="V8" s="149"/>
      <c r="W8" s="149"/>
      <c r="X8" s="149"/>
      <c r="Y8" s="149"/>
      <c r="Z8" s="150"/>
      <c r="AA8" s="445" t="s">
        <v>170</v>
      </c>
      <c r="AB8" s="149"/>
      <c r="AC8" s="149"/>
      <c r="AD8" s="149"/>
      <c r="AE8" s="149"/>
      <c r="AF8" s="150"/>
    </row>
    <row r="9" spans="1:106" s="112" customFormat="1" ht="20.25" customHeight="1">
      <c r="A9" s="113"/>
      <c r="B9" s="114"/>
      <c r="C9" s="114"/>
      <c r="D9" s="1682" t="s">
        <v>171</v>
      </c>
      <c r="E9" s="1682"/>
      <c r="F9" s="1682"/>
      <c r="G9" s="1682"/>
      <c r="H9" s="1682"/>
      <c r="I9" s="1682"/>
      <c r="J9" s="151"/>
      <c r="K9" s="152"/>
      <c r="L9" s="425"/>
      <c r="M9" s="153"/>
      <c r="N9" s="154" t="s">
        <v>807</v>
      </c>
      <c r="O9" s="155"/>
      <c r="P9" s="650" t="s">
        <v>808</v>
      </c>
      <c r="Q9" s="154"/>
      <c r="R9" s="154"/>
      <c r="S9" s="154"/>
      <c r="T9" s="154"/>
      <c r="U9" s="154"/>
      <c r="V9" s="154"/>
      <c r="W9" s="154"/>
      <c r="X9" s="154"/>
      <c r="Y9" s="155"/>
      <c r="Z9" s="124" t="s">
        <v>172</v>
      </c>
      <c r="AA9" s="399"/>
      <c r="AB9" s="399"/>
      <c r="AC9" s="399"/>
      <c r="AD9" s="399"/>
      <c r="AE9" s="399"/>
      <c r="AF9" s="1683" t="s">
        <v>525</v>
      </c>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8"/>
      <c r="CA9" s="768"/>
      <c r="CB9" s="768"/>
      <c r="CC9" s="768"/>
      <c r="CD9" s="768"/>
      <c r="CE9" s="768"/>
      <c r="CF9" s="768"/>
      <c r="CG9" s="768"/>
      <c r="CH9" s="768"/>
      <c r="CI9" s="768"/>
      <c r="CJ9" s="768"/>
      <c r="CK9" s="768"/>
      <c r="CL9" s="768"/>
      <c r="CM9" s="447"/>
      <c r="CN9" s="447"/>
      <c r="CO9" s="447"/>
      <c r="CP9" s="447"/>
      <c r="CQ9" s="447"/>
      <c r="CR9" s="447"/>
      <c r="CS9" s="447"/>
      <c r="CT9" s="447"/>
      <c r="CU9" s="447"/>
      <c r="CV9" s="447"/>
      <c r="CW9" s="447"/>
      <c r="CX9" s="447"/>
      <c r="CY9" s="447"/>
      <c r="CZ9" s="447"/>
      <c r="DA9" s="768"/>
      <c r="DB9" s="768"/>
    </row>
    <row r="10" spans="1:106" s="112" customFormat="1" ht="20.25" customHeight="1">
      <c r="A10" s="113"/>
      <c r="B10" s="114"/>
      <c r="C10" s="114"/>
      <c r="D10" s="1682" t="s">
        <v>151</v>
      </c>
      <c r="E10" s="1682"/>
      <c r="F10" s="1682"/>
      <c r="G10" s="1682"/>
      <c r="H10" s="1682"/>
      <c r="I10" s="1682"/>
      <c r="J10" s="151"/>
      <c r="K10" s="152"/>
      <c r="L10" s="425"/>
      <c r="M10" s="153"/>
      <c r="N10" s="156" t="s">
        <v>173</v>
      </c>
      <c r="O10" s="158" t="s">
        <v>174</v>
      </c>
      <c r="P10" s="158" t="s">
        <v>152</v>
      </c>
      <c r="Q10" s="157" t="s">
        <v>153</v>
      </c>
      <c r="R10" s="158" t="s">
        <v>154</v>
      </c>
      <c r="S10" s="158" t="s">
        <v>155</v>
      </c>
      <c r="T10" s="156" t="s">
        <v>156</v>
      </c>
      <c r="U10" s="157" t="s">
        <v>157</v>
      </c>
      <c r="V10" s="158" t="s">
        <v>175</v>
      </c>
      <c r="W10" s="158" t="s">
        <v>176</v>
      </c>
      <c r="X10" s="158" t="s">
        <v>177</v>
      </c>
      <c r="Y10" s="158" t="s">
        <v>178</v>
      </c>
      <c r="Z10" s="125" t="s">
        <v>179</v>
      </c>
      <c r="AA10" s="590"/>
      <c r="AB10" s="590"/>
      <c r="AC10" s="590"/>
      <c r="AD10" s="590"/>
      <c r="AE10" s="590"/>
      <c r="AF10" s="1683"/>
      <c r="AG10" s="816">
        <f t="shared" ref="AG10:AR10" si="0">N11</f>
        <v>0</v>
      </c>
      <c r="AH10" s="816">
        <f t="shared" si="0"/>
        <v>0</v>
      </c>
      <c r="AI10" s="816">
        <f t="shared" si="0"/>
        <v>0</v>
      </c>
      <c r="AJ10" s="816">
        <f t="shared" si="0"/>
        <v>0</v>
      </c>
      <c r="AK10" s="816">
        <f t="shared" si="0"/>
        <v>0</v>
      </c>
      <c r="AL10" s="816">
        <f t="shared" si="0"/>
        <v>0</v>
      </c>
      <c r="AM10" s="816">
        <f t="shared" si="0"/>
        <v>0</v>
      </c>
      <c r="AN10" s="816">
        <f t="shared" si="0"/>
        <v>0</v>
      </c>
      <c r="AO10" s="816">
        <f t="shared" si="0"/>
        <v>0</v>
      </c>
      <c r="AP10" s="816">
        <f t="shared" si="0"/>
        <v>0</v>
      </c>
      <c r="AQ10" s="816">
        <f t="shared" si="0"/>
        <v>0</v>
      </c>
      <c r="AR10" s="816">
        <f t="shared" si="0"/>
        <v>0</v>
      </c>
      <c r="AS10" s="768"/>
      <c r="AT10" s="768"/>
      <c r="AU10" s="768"/>
      <c r="AV10" s="768"/>
      <c r="AW10" s="768"/>
      <c r="AX10" s="768"/>
      <c r="AY10" s="768"/>
      <c r="AZ10" s="768"/>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c r="BW10" s="768"/>
      <c r="BX10" s="768"/>
      <c r="BY10" s="768"/>
      <c r="BZ10" s="768"/>
      <c r="CA10" s="768"/>
      <c r="CB10" s="768"/>
      <c r="CC10" s="768"/>
      <c r="CD10" s="768"/>
      <c r="CE10" s="768"/>
      <c r="CF10" s="768"/>
      <c r="CG10" s="768"/>
      <c r="CH10" s="768"/>
      <c r="CI10" s="768"/>
      <c r="CJ10" s="768"/>
      <c r="CK10" s="768"/>
      <c r="CL10" s="768"/>
      <c r="CM10" s="447"/>
      <c r="CN10" s="447"/>
      <c r="CO10" s="447"/>
      <c r="CP10" s="447"/>
      <c r="CQ10" s="447"/>
      <c r="CR10" s="447"/>
      <c r="CS10" s="447"/>
      <c r="CT10" s="447"/>
      <c r="CU10" s="447"/>
      <c r="CV10" s="447"/>
      <c r="CW10" s="447"/>
      <c r="CX10" s="447"/>
      <c r="CY10" s="447"/>
      <c r="CZ10" s="447"/>
      <c r="DA10" s="768"/>
      <c r="DB10" s="768"/>
    </row>
    <row r="11" spans="1:106" s="112" customFormat="1" ht="21" customHeight="1">
      <c r="A11" s="113"/>
      <c r="B11" s="114"/>
      <c r="C11" s="114"/>
      <c r="D11" s="396" t="s">
        <v>529</v>
      </c>
      <c r="E11" s="159"/>
      <c r="F11" s="159"/>
      <c r="G11" s="159"/>
      <c r="H11" s="159"/>
      <c r="I11" s="159"/>
      <c r="J11" s="160"/>
      <c r="K11" s="113"/>
      <c r="L11" s="114"/>
      <c r="M11" s="122"/>
      <c r="N11" s="329"/>
      <c r="O11" s="329"/>
      <c r="P11" s="329"/>
      <c r="Q11" s="378"/>
      <c r="R11" s="378"/>
      <c r="S11" s="329"/>
      <c r="T11" s="457"/>
      <c r="U11" s="378"/>
      <c r="V11" s="378"/>
      <c r="W11" s="378"/>
      <c r="X11" s="378"/>
      <c r="Y11" s="378"/>
      <c r="Z11" s="254" t="str">
        <f>IF(SUM(N11:Y11)=0,"",SUM(N11:Y11))</f>
        <v/>
      </c>
      <c r="AA11" s="330"/>
      <c r="AB11" s="330"/>
      <c r="AC11" s="330"/>
      <c r="AD11" s="330"/>
      <c r="AE11" s="330"/>
      <c r="AF11" s="1683"/>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8"/>
      <c r="BN11" s="768"/>
      <c r="BO11" s="768"/>
      <c r="BP11" s="768"/>
      <c r="BQ11" s="768"/>
      <c r="BR11" s="768"/>
      <c r="BS11" s="768"/>
      <c r="BT11" s="768"/>
      <c r="BU11" s="768"/>
      <c r="BV11" s="768"/>
      <c r="BW11" s="768"/>
      <c r="BX11" s="768"/>
      <c r="BY11" s="768"/>
      <c r="BZ11" s="768"/>
      <c r="CA11" s="768"/>
      <c r="CB11" s="768"/>
      <c r="CC11" s="768"/>
      <c r="CD11" s="768"/>
      <c r="CE11" s="768"/>
      <c r="CF11" s="768"/>
      <c r="CG11" s="768"/>
      <c r="CH11" s="768"/>
      <c r="CI11" s="768"/>
      <c r="CJ11" s="768"/>
      <c r="CK11" s="768"/>
      <c r="CL11" s="768"/>
      <c r="CM11" s="447"/>
      <c r="CN11" s="447"/>
      <c r="CO11" s="447"/>
      <c r="CP11" s="447"/>
      <c r="CQ11" s="447"/>
      <c r="CR11" s="447"/>
      <c r="CS11" s="447"/>
      <c r="CT11" s="447"/>
      <c r="CU11" s="447"/>
      <c r="CV11" s="447"/>
      <c r="CW11" s="447"/>
      <c r="CX11" s="447"/>
      <c r="CY11" s="447"/>
      <c r="CZ11" s="447"/>
      <c r="DA11" s="768"/>
      <c r="DB11" s="768"/>
    </row>
    <row r="12" spans="1:106" s="112" customFormat="1" ht="27" customHeight="1" thickBot="1">
      <c r="A12" s="1623" t="s">
        <v>82</v>
      </c>
      <c r="B12" s="1624"/>
      <c r="C12" s="1625"/>
      <c r="D12" s="1685" t="s">
        <v>642</v>
      </c>
      <c r="E12" s="1624"/>
      <c r="F12" s="1624"/>
      <c r="G12" s="1624"/>
      <c r="H12" s="1624"/>
      <c r="I12" s="1624"/>
      <c r="J12" s="161"/>
      <c r="K12" s="1623" t="s">
        <v>180</v>
      </c>
      <c r="L12" s="1624"/>
      <c r="M12" s="1625"/>
      <c r="N12" s="253"/>
      <c r="O12" s="253"/>
      <c r="P12" s="253"/>
      <c r="Q12" s="253"/>
      <c r="R12" s="253"/>
      <c r="S12" s="253"/>
      <c r="T12" s="454"/>
      <c r="U12" s="253"/>
      <c r="V12" s="253"/>
      <c r="W12" s="253"/>
      <c r="X12" s="253"/>
      <c r="Y12" s="253"/>
      <c r="Z12" s="255" t="str">
        <f>IF(SUM(N12:Y12)=0,"",SUM(N12:Y12))</f>
        <v/>
      </c>
      <c r="AA12" s="393"/>
      <c r="AB12" s="381"/>
      <c r="AC12" s="381"/>
      <c r="AD12" s="381"/>
      <c r="AE12" s="381"/>
      <c r="AF12" s="1684"/>
      <c r="AG12" s="768"/>
      <c r="AH12" s="768" t="s">
        <v>587</v>
      </c>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8"/>
      <c r="BN12" s="768"/>
      <c r="BO12" s="768"/>
      <c r="BP12" s="768"/>
      <c r="BQ12" s="768"/>
      <c r="BR12" s="768"/>
      <c r="BS12" s="768"/>
      <c r="BT12" s="768"/>
      <c r="BU12" s="768"/>
      <c r="BV12" s="768"/>
      <c r="BW12" s="768"/>
      <c r="BX12" s="768"/>
      <c r="BY12" s="768"/>
      <c r="BZ12" s="768"/>
      <c r="CA12" s="768"/>
      <c r="CB12" s="768"/>
      <c r="CC12" s="768"/>
      <c r="CD12" s="768"/>
      <c r="CE12" s="768"/>
      <c r="CF12" s="768"/>
      <c r="CG12" s="768"/>
      <c r="CH12" s="768"/>
      <c r="CI12" s="768"/>
      <c r="CJ12" s="768"/>
      <c r="CK12" s="768"/>
      <c r="CL12" s="768"/>
      <c r="CM12" s="447"/>
      <c r="CN12" s="447"/>
      <c r="CO12" s="447"/>
      <c r="CP12" s="447"/>
      <c r="CQ12" s="447"/>
      <c r="CR12" s="447"/>
      <c r="CS12" s="447"/>
      <c r="CT12" s="447"/>
      <c r="CU12" s="447"/>
      <c r="CV12" s="447"/>
      <c r="CW12" s="447"/>
      <c r="CX12" s="447"/>
      <c r="CY12" s="447"/>
      <c r="CZ12" s="447"/>
      <c r="DA12" s="768"/>
      <c r="DB12" s="768"/>
    </row>
    <row r="13" spans="1:106" s="162" customFormat="1" ht="24" customHeight="1">
      <c r="A13" s="247" t="str">
        <f>IF(TRIM(入力1!A18)&lt;&gt;"",入力1!A18,"")</f>
        <v/>
      </c>
      <c r="B13" s="426" t="str">
        <f>IF(TRIM(入力1!B18)&lt;&gt;"",入力1!B18,"")</f>
        <v/>
      </c>
      <c r="C13" s="248">
        <f>IF(TRIM(入力1!C18)&lt;&gt;"",入力1!C18,"")</f>
        <v>1</v>
      </c>
      <c r="D13" s="1686" t="str">
        <f>IF(TRIM(入力1!D18)&lt;&gt;"",入力1!D18,"")</f>
        <v/>
      </c>
      <c r="E13" s="1687"/>
      <c r="F13" s="1687"/>
      <c r="G13" s="1687"/>
      <c r="H13" s="1687"/>
      <c r="I13" s="1687"/>
      <c r="J13" s="1688"/>
      <c r="K13" s="247" t="str">
        <f>IF(TRIM(入力1!A18)&lt;&gt;"",入力1!A18,"")</f>
        <v/>
      </c>
      <c r="L13" s="426" t="str">
        <f>IF(TRIM(入力1!B18)&lt;&gt;"",入力1!B18,"")</f>
        <v/>
      </c>
      <c r="M13" s="248">
        <f>C13</f>
        <v>1</v>
      </c>
      <c r="N13" s="621"/>
      <c r="O13" s="621"/>
      <c r="P13" s="621"/>
      <c r="Q13" s="621"/>
      <c r="R13" s="621"/>
      <c r="S13" s="621"/>
      <c r="T13" s="622"/>
      <c r="U13" s="260"/>
      <c r="V13" s="259"/>
      <c r="W13" s="259"/>
      <c r="X13" s="261">
        <f>IF(入力1!$W$5=9,入力1!X18,0)</f>
        <v>0</v>
      </c>
      <c r="Y13" s="261">
        <f>IF(入力1!$W$5=10,入力1!X18,0)</f>
        <v>0</v>
      </c>
      <c r="Z13" s="256" t="str">
        <f>IF(SUM(N13:Y13)=0,"",SUM(N13:Y13))</f>
        <v/>
      </c>
      <c r="AA13" s="617"/>
      <c r="AB13" s="618"/>
      <c r="AC13" s="268"/>
      <c r="AD13" s="268"/>
      <c r="AE13" s="268"/>
      <c r="AF13" s="265" t="str">
        <f>IF(SUM(AA13:AE13)=0," ",SUM(AA13:AE13))</f>
        <v xml:space="preserve"> </v>
      </c>
      <c r="AG13" s="769"/>
      <c r="AH13" s="769">
        <f>入力1!O18</f>
        <v>0</v>
      </c>
      <c r="AI13" s="769"/>
      <c r="AJ13" s="769"/>
      <c r="AK13" s="769"/>
      <c r="AL13" s="769"/>
      <c r="AM13" s="769"/>
      <c r="AN13" s="769"/>
      <c r="AO13" s="769"/>
      <c r="AP13" s="769"/>
      <c r="AQ13" s="769"/>
      <c r="AR13" s="769"/>
      <c r="AS13" s="769"/>
      <c r="AT13" s="769"/>
      <c r="AU13" s="769"/>
      <c r="AV13" s="769"/>
      <c r="AW13" s="769"/>
      <c r="AX13" s="769"/>
      <c r="AY13" s="769"/>
      <c r="AZ13" s="769"/>
      <c r="BA13" s="769"/>
      <c r="BB13" s="769"/>
      <c r="BC13" s="769"/>
      <c r="BD13" s="769"/>
      <c r="BE13" s="769"/>
      <c r="BF13" s="769"/>
      <c r="BG13" s="769"/>
      <c r="BH13" s="769"/>
      <c r="BI13" s="769"/>
      <c r="BJ13" s="769"/>
      <c r="BK13" s="769"/>
      <c r="BL13" s="769"/>
      <c r="BM13" s="769"/>
      <c r="BN13" s="769"/>
      <c r="BO13" s="769"/>
      <c r="BP13" s="769"/>
      <c r="BQ13" s="769"/>
      <c r="BR13" s="769"/>
      <c r="BS13" s="769"/>
      <c r="BT13" s="769"/>
      <c r="BU13" s="769"/>
      <c r="BV13" s="769"/>
      <c r="BW13" s="769"/>
      <c r="BX13" s="769"/>
      <c r="BY13" s="769"/>
      <c r="BZ13" s="769"/>
      <c r="CA13" s="769"/>
      <c r="CB13" s="769"/>
      <c r="CC13" s="769"/>
      <c r="CD13" s="769"/>
      <c r="CE13" s="769"/>
      <c r="CF13" s="769"/>
      <c r="CG13" s="769"/>
      <c r="CH13" s="769"/>
      <c r="CI13" s="769"/>
      <c r="CJ13" s="769"/>
      <c r="CK13" s="769"/>
      <c r="CL13" s="769"/>
      <c r="CM13" s="484"/>
      <c r="CN13" s="484"/>
      <c r="CO13" s="484"/>
      <c r="CP13" s="484"/>
      <c r="CQ13" s="484"/>
      <c r="CR13" s="484"/>
      <c r="CS13" s="484"/>
      <c r="CT13" s="484"/>
      <c r="CU13" s="484"/>
      <c r="CV13" s="484"/>
      <c r="CW13" s="484"/>
      <c r="CX13" s="484"/>
      <c r="CY13" s="484"/>
      <c r="CZ13" s="484"/>
      <c r="DA13" s="769"/>
      <c r="DB13" s="769"/>
    </row>
    <row r="14" spans="1:106" s="162" customFormat="1" ht="24" customHeight="1">
      <c r="A14" s="249" t="str">
        <f>IF(TRIM(入力1!A20)&lt;&gt;"",入力1!A20,"")</f>
        <v/>
      </c>
      <c r="B14" s="427" t="str">
        <f>IF(TRIM(入力1!B20)&lt;&gt;"",入力1!B20,"")</f>
        <v/>
      </c>
      <c r="C14" s="250">
        <f>IF(TRIM(入力1!C20)&lt;&gt;"",入力1!C20,"")</f>
        <v>2</v>
      </c>
      <c r="D14" s="1679" t="str">
        <f>IF(TRIM(入力1!D20)&lt;&gt;"",入力1!D20,"")</f>
        <v/>
      </c>
      <c r="E14" s="1680"/>
      <c r="F14" s="1680"/>
      <c r="G14" s="1680"/>
      <c r="H14" s="1680"/>
      <c r="I14" s="1680"/>
      <c r="J14" s="1681"/>
      <c r="K14" s="249" t="str">
        <f>IF(TRIM(入力1!A20)&lt;&gt;"",入力1!A20,"")</f>
        <v/>
      </c>
      <c r="L14" s="427" t="str">
        <f>IF(TRIM(入力1!B20)&lt;&gt;"",入力1!B20,"")</f>
        <v/>
      </c>
      <c r="M14" s="250">
        <f t="shared" ref="M14:M32" si="1">C14</f>
        <v>2</v>
      </c>
      <c r="N14" s="261"/>
      <c r="O14" s="261"/>
      <c r="P14" s="261"/>
      <c r="Q14" s="261"/>
      <c r="R14" s="261"/>
      <c r="S14" s="261"/>
      <c r="T14" s="458"/>
      <c r="U14" s="262"/>
      <c r="V14" s="262"/>
      <c r="W14" s="262"/>
      <c r="X14" s="261">
        <f>IF(入力1!$W$5=9,入力1!X20,0)</f>
        <v>0</v>
      </c>
      <c r="Y14" s="261">
        <f>IF(入力1!$W$5=10,入力1!X20,0)</f>
        <v>0</v>
      </c>
      <c r="Z14" s="257" t="str">
        <f t="shared" ref="Z14:Z32" si="2">IF(SUM(N14:Y14)=0,"",SUM(N14:Y14))</f>
        <v/>
      </c>
      <c r="AA14" s="619"/>
      <c r="AB14" s="620"/>
      <c r="AC14" s="269"/>
      <c r="AD14" s="269"/>
      <c r="AE14" s="269"/>
      <c r="AF14" s="266" t="str">
        <f>IF(SUM(AA14:AE14)=0," ",SUM(AA14:AE14))</f>
        <v xml:space="preserve"> </v>
      </c>
      <c r="AG14" s="769"/>
      <c r="AH14" s="769">
        <f>入力1!O20</f>
        <v>0</v>
      </c>
      <c r="AI14" s="769"/>
      <c r="AJ14" s="769"/>
      <c r="AK14" s="769"/>
      <c r="AL14" s="769"/>
      <c r="AM14" s="769"/>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69"/>
      <c r="BP14" s="769"/>
      <c r="BQ14" s="769"/>
      <c r="BR14" s="769"/>
      <c r="BS14" s="769"/>
      <c r="BT14" s="769"/>
      <c r="BU14" s="769"/>
      <c r="BV14" s="769"/>
      <c r="BW14" s="769"/>
      <c r="BX14" s="769"/>
      <c r="BY14" s="769"/>
      <c r="BZ14" s="769"/>
      <c r="CA14" s="769"/>
      <c r="CB14" s="769"/>
      <c r="CC14" s="769"/>
      <c r="CD14" s="769"/>
      <c r="CE14" s="769"/>
      <c r="CF14" s="769"/>
      <c r="CG14" s="769"/>
      <c r="CH14" s="769"/>
      <c r="CI14" s="769"/>
      <c r="CJ14" s="769"/>
      <c r="CK14" s="769"/>
      <c r="CL14" s="769"/>
      <c r="CM14" s="484"/>
      <c r="CN14" s="484"/>
      <c r="CO14" s="484"/>
      <c r="CP14" s="484"/>
      <c r="CQ14" s="484"/>
      <c r="CR14" s="484"/>
      <c r="CS14" s="484"/>
      <c r="CT14" s="484"/>
      <c r="CU14" s="484"/>
      <c r="CV14" s="484"/>
      <c r="CW14" s="484"/>
      <c r="CX14" s="484"/>
      <c r="CY14" s="484"/>
      <c r="CZ14" s="484"/>
      <c r="DA14" s="769"/>
      <c r="DB14" s="769"/>
    </row>
    <row r="15" spans="1:106" s="162" customFormat="1" ht="24" customHeight="1">
      <c r="A15" s="249" t="str">
        <f>IF(TRIM(入力1!A22)&lt;&gt;"",入力1!A22,"")</f>
        <v/>
      </c>
      <c r="B15" s="427" t="str">
        <f>IF(TRIM(入力1!B22)&lt;&gt;"",入力1!B22,"")</f>
        <v/>
      </c>
      <c r="C15" s="251">
        <f>IF(TRIM(入力1!C22)&lt;&gt;"",入力1!C22,"")</f>
        <v>3</v>
      </c>
      <c r="D15" s="1679" t="str">
        <f>IF(TRIM(入力1!D22)&lt;&gt;"",入力1!D22,"")</f>
        <v/>
      </c>
      <c r="E15" s="1680"/>
      <c r="F15" s="1680"/>
      <c r="G15" s="1680"/>
      <c r="H15" s="1680"/>
      <c r="I15" s="1680"/>
      <c r="J15" s="1681"/>
      <c r="K15" s="249" t="str">
        <f>IF(TRIM(入力1!A22)&lt;&gt;"",入力1!A22,"")</f>
        <v/>
      </c>
      <c r="L15" s="427" t="str">
        <f>IF(TRIM(入力1!B22)&lt;&gt;"",入力1!B22,"")</f>
        <v/>
      </c>
      <c r="M15" s="251">
        <f t="shared" si="1"/>
        <v>3</v>
      </c>
      <c r="N15" s="261"/>
      <c r="O15" s="261"/>
      <c r="P15" s="261"/>
      <c r="Q15" s="261"/>
      <c r="R15" s="261"/>
      <c r="S15" s="261"/>
      <c r="T15" s="458"/>
      <c r="U15" s="262"/>
      <c r="V15" s="261"/>
      <c r="W15" s="261"/>
      <c r="X15" s="261">
        <f>IF(入力1!$W$5=9,入力1!X22,0)</f>
        <v>0</v>
      </c>
      <c r="Y15" s="261">
        <f>IF(入力1!$W$5=10,入力1!X22,0)</f>
        <v>0</v>
      </c>
      <c r="Z15" s="257" t="str">
        <f t="shared" si="2"/>
        <v/>
      </c>
      <c r="AA15" s="619"/>
      <c r="AB15" s="620"/>
      <c r="AC15" s="269"/>
      <c r="AD15" s="269"/>
      <c r="AE15" s="269"/>
      <c r="AF15" s="266" t="str">
        <f t="shared" ref="AF15:AF32" si="3">IF(SUM(AA15:AE15)=0," ",SUM(AA15:AE15))</f>
        <v xml:space="preserve"> </v>
      </c>
      <c r="AG15" s="769"/>
      <c r="AH15" s="769">
        <f>入力1!O22</f>
        <v>0</v>
      </c>
      <c r="AI15" s="769"/>
      <c r="AJ15" s="769"/>
      <c r="AK15" s="769"/>
      <c r="AL15" s="769"/>
      <c r="AM15" s="769"/>
      <c r="AN15" s="769"/>
      <c r="AO15" s="769"/>
      <c r="AP15" s="769"/>
      <c r="AQ15" s="769"/>
      <c r="AR15" s="769"/>
      <c r="AS15" s="769"/>
      <c r="AT15" s="769"/>
      <c r="AU15" s="769"/>
      <c r="AV15" s="769"/>
      <c r="AW15" s="769"/>
      <c r="AX15" s="769"/>
      <c r="AY15" s="769"/>
      <c r="AZ15" s="769"/>
      <c r="BA15" s="769"/>
      <c r="BB15" s="769"/>
      <c r="BC15" s="769"/>
      <c r="BD15" s="769"/>
      <c r="BE15" s="769"/>
      <c r="BF15" s="769"/>
      <c r="BG15" s="769"/>
      <c r="BH15" s="769"/>
      <c r="BI15" s="769"/>
      <c r="BJ15" s="769"/>
      <c r="BK15" s="769"/>
      <c r="BL15" s="769"/>
      <c r="BM15" s="769"/>
      <c r="BN15" s="769"/>
      <c r="BO15" s="769"/>
      <c r="BP15" s="769"/>
      <c r="BQ15" s="769"/>
      <c r="BR15" s="769"/>
      <c r="BS15" s="769"/>
      <c r="BT15" s="769"/>
      <c r="BU15" s="769"/>
      <c r="BV15" s="769"/>
      <c r="BW15" s="769"/>
      <c r="BX15" s="769"/>
      <c r="BY15" s="769"/>
      <c r="BZ15" s="769"/>
      <c r="CA15" s="769"/>
      <c r="CB15" s="769"/>
      <c r="CC15" s="769"/>
      <c r="CD15" s="769"/>
      <c r="CE15" s="769"/>
      <c r="CF15" s="769"/>
      <c r="CG15" s="769"/>
      <c r="CH15" s="769"/>
      <c r="CI15" s="769"/>
      <c r="CJ15" s="769"/>
      <c r="CK15" s="769"/>
      <c r="CL15" s="769"/>
      <c r="CM15" s="484"/>
      <c r="CN15" s="484"/>
      <c r="CO15" s="484"/>
      <c r="CP15" s="484"/>
      <c r="CQ15" s="484"/>
      <c r="CR15" s="484"/>
      <c r="CS15" s="484"/>
      <c r="CT15" s="484"/>
      <c r="CU15" s="484"/>
      <c r="CV15" s="484"/>
      <c r="CW15" s="484"/>
      <c r="CX15" s="484"/>
      <c r="CY15" s="484"/>
      <c r="CZ15" s="484"/>
      <c r="DA15" s="769"/>
      <c r="DB15" s="769"/>
    </row>
    <row r="16" spans="1:106" s="162" customFormat="1" ht="24" customHeight="1">
      <c r="A16" s="249" t="str">
        <f>IF(TRIM(入力1!A24)&lt;&gt;"",入力1!A24,"")</f>
        <v/>
      </c>
      <c r="B16" s="427" t="str">
        <f>IF(TRIM(入力1!B24)&lt;&gt;"",入力1!B24,"")</f>
        <v/>
      </c>
      <c r="C16" s="250">
        <f>IF(TRIM(入力1!C24)&lt;&gt;"",入力1!C24,"")</f>
        <v>4</v>
      </c>
      <c r="D16" s="1679" t="str">
        <f>IF(TRIM(入力1!D24)&lt;&gt;"",入力1!D24,"")</f>
        <v/>
      </c>
      <c r="E16" s="1680"/>
      <c r="F16" s="1680"/>
      <c r="G16" s="1680"/>
      <c r="H16" s="1680"/>
      <c r="I16" s="1680"/>
      <c r="J16" s="1681"/>
      <c r="K16" s="249" t="str">
        <f>IF(TRIM(入力1!A24)&lt;&gt;"",入力1!A24,"")</f>
        <v/>
      </c>
      <c r="L16" s="427" t="str">
        <f>IF(TRIM(入力1!B24)&lt;&gt;"",入力1!B24,"")</f>
        <v/>
      </c>
      <c r="M16" s="250">
        <f t="shared" si="1"/>
        <v>4</v>
      </c>
      <c r="N16" s="261"/>
      <c r="O16" s="261"/>
      <c r="P16" s="261"/>
      <c r="Q16" s="261"/>
      <c r="R16" s="261"/>
      <c r="S16" s="261"/>
      <c r="T16" s="458"/>
      <c r="U16" s="262"/>
      <c r="V16" s="261"/>
      <c r="W16" s="261"/>
      <c r="X16" s="261">
        <f>IF(入力1!$W$5=9,入力1!X24,0)</f>
        <v>0</v>
      </c>
      <c r="Y16" s="261">
        <f>IF(入力1!$W$5=10,入力1!X24,0)</f>
        <v>0</v>
      </c>
      <c r="Z16" s="257" t="str">
        <f t="shared" si="2"/>
        <v/>
      </c>
      <c r="AA16" s="619"/>
      <c r="AB16" s="620"/>
      <c r="AC16" s="269"/>
      <c r="AD16" s="269"/>
      <c r="AE16" s="269"/>
      <c r="AF16" s="266" t="str">
        <f t="shared" si="3"/>
        <v xml:space="preserve"> </v>
      </c>
      <c r="AG16" s="769"/>
      <c r="AH16" s="769">
        <f>入力1!O24</f>
        <v>0</v>
      </c>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484"/>
      <c r="CN16" s="484"/>
      <c r="CO16" s="484"/>
      <c r="CP16" s="484"/>
      <c r="CQ16" s="484"/>
      <c r="CR16" s="484"/>
      <c r="CS16" s="484"/>
      <c r="CT16" s="484"/>
      <c r="CU16" s="484"/>
      <c r="CV16" s="484"/>
      <c r="CW16" s="484"/>
      <c r="CX16" s="484"/>
      <c r="CY16" s="484"/>
      <c r="CZ16" s="484"/>
      <c r="DA16" s="769"/>
      <c r="DB16" s="769"/>
    </row>
    <row r="17" spans="1:106" s="162" customFormat="1" ht="24" customHeight="1">
      <c r="A17" s="249" t="str">
        <f>IF(TRIM(入力1!A26)&lt;&gt;"",入力1!A26,"")</f>
        <v/>
      </c>
      <c r="B17" s="427" t="str">
        <f>IF(TRIM(入力1!B26)&lt;&gt;"",入力1!B26,"")</f>
        <v/>
      </c>
      <c r="C17" s="251">
        <f>IF(TRIM(入力1!C26)&lt;&gt;"",入力1!C26,"")</f>
        <v>5</v>
      </c>
      <c r="D17" s="1679" t="str">
        <f>IF(TRIM(入力1!D26)&lt;&gt;"",入力1!D26,"")</f>
        <v/>
      </c>
      <c r="E17" s="1680"/>
      <c r="F17" s="1680"/>
      <c r="G17" s="1680"/>
      <c r="H17" s="1680"/>
      <c r="I17" s="1680"/>
      <c r="J17" s="1681"/>
      <c r="K17" s="249" t="str">
        <f>IF(TRIM(入力1!A26)&lt;&gt;"",入力1!A26,"")</f>
        <v/>
      </c>
      <c r="L17" s="427" t="str">
        <f>IF(TRIM(入力1!B26)&lt;&gt;"",入力1!B26,"")</f>
        <v/>
      </c>
      <c r="M17" s="251">
        <f t="shared" si="1"/>
        <v>5</v>
      </c>
      <c r="N17" s="261"/>
      <c r="O17" s="261"/>
      <c r="P17" s="261"/>
      <c r="Q17" s="261"/>
      <c r="R17" s="261"/>
      <c r="S17" s="261"/>
      <c r="T17" s="458"/>
      <c r="U17" s="262"/>
      <c r="V17" s="261"/>
      <c r="W17" s="261"/>
      <c r="X17" s="261">
        <f>IF(入力1!$W$5=9,入力1!X26,0)</f>
        <v>0</v>
      </c>
      <c r="Y17" s="261">
        <f>IF(入力1!$W$5=10,入力1!X26,0)</f>
        <v>0</v>
      </c>
      <c r="Z17" s="257" t="str">
        <f t="shared" si="2"/>
        <v/>
      </c>
      <c r="AA17" s="619"/>
      <c r="AB17" s="620"/>
      <c r="AC17" s="269"/>
      <c r="AD17" s="269"/>
      <c r="AE17" s="269"/>
      <c r="AF17" s="266" t="str">
        <f t="shared" si="3"/>
        <v xml:space="preserve"> </v>
      </c>
      <c r="AG17" s="769"/>
      <c r="AH17" s="769">
        <f>入力1!O26</f>
        <v>0</v>
      </c>
      <c r="AI17" s="769"/>
      <c r="AJ17" s="769"/>
      <c r="AK17" s="769"/>
      <c r="AL17" s="769"/>
      <c r="AM17" s="769"/>
      <c r="AN17" s="769"/>
      <c r="AO17" s="769"/>
      <c r="AP17" s="769"/>
      <c r="AQ17" s="769"/>
      <c r="AR17" s="769"/>
      <c r="AS17" s="769"/>
      <c r="AT17" s="769"/>
      <c r="AU17" s="769"/>
      <c r="AV17" s="769"/>
      <c r="AW17" s="769"/>
      <c r="AX17" s="769"/>
      <c r="AY17" s="769"/>
      <c r="AZ17" s="769"/>
      <c r="BA17" s="769"/>
      <c r="BB17" s="769"/>
      <c r="BC17" s="769"/>
      <c r="BD17" s="769"/>
      <c r="BE17" s="769"/>
      <c r="BF17" s="769"/>
      <c r="BG17" s="769"/>
      <c r="BH17" s="769"/>
      <c r="BI17" s="769"/>
      <c r="BJ17" s="769"/>
      <c r="BK17" s="769"/>
      <c r="BL17" s="769"/>
      <c r="BM17" s="769"/>
      <c r="BN17" s="769"/>
      <c r="BO17" s="769"/>
      <c r="BP17" s="769"/>
      <c r="BQ17" s="769"/>
      <c r="BR17" s="769"/>
      <c r="BS17" s="769"/>
      <c r="BT17" s="769"/>
      <c r="BU17" s="769"/>
      <c r="BV17" s="769"/>
      <c r="BW17" s="769"/>
      <c r="BX17" s="769"/>
      <c r="BY17" s="769"/>
      <c r="BZ17" s="769"/>
      <c r="CA17" s="769"/>
      <c r="CB17" s="769"/>
      <c r="CC17" s="769"/>
      <c r="CD17" s="769"/>
      <c r="CE17" s="769"/>
      <c r="CF17" s="769"/>
      <c r="CG17" s="769"/>
      <c r="CH17" s="769"/>
      <c r="CI17" s="769"/>
      <c r="CJ17" s="769"/>
      <c r="CK17" s="769"/>
      <c r="CL17" s="769"/>
      <c r="CM17" s="484"/>
      <c r="CN17" s="484"/>
      <c r="CO17" s="484"/>
      <c r="CP17" s="484"/>
      <c r="CQ17" s="484"/>
      <c r="CR17" s="484"/>
      <c r="CS17" s="484"/>
      <c r="CT17" s="484"/>
      <c r="CU17" s="484"/>
      <c r="CV17" s="484"/>
      <c r="CW17" s="484"/>
      <c r="CX17" s="484"/>
      <c r="CY17" s="484"/>
      <c r="CZ17" s="484"/>
      <c r="DA17" s="769"/>
      <c r="DB17" s="769"/>
    </row>
    <row r="18" spans="1:106" s="162" customFormat="1" ht="24" customHeight="1">
      <c r="A18" s="249" t="str">
        <f>IF(TRIM(入力1!A28)&lt;&gt;"",入力1!A28,"")</f>
        <v/>
      </c>
      <c r="B18" s="427" t="str">
        <f>IF(TRIM(入力1!B28)&lt;&gt;"",入力1!B28,"")</f>
        <v/>
      </c>
      <c r="C18" s="250">
        <f>IF(TRIM(入力1!C28)&lt;&gt;"",入力1!C28,"")</f>
        <v>6</v>
      </c>
      <c r="D18" s="1679" t="str">
        <f>IF(TRIM(入力1!D28)&lt;&gt;"",入力1!D28,"")</f>
        <v/>
      </c>
      <c r="E18" s="1680"/>
      <c r="F18" s="1680"/>
      <c r="G18" s="1680"/>
      <c r="H18" s="1680"/>
      <c r="I18" s="1680"/>
      <c r="J18" s="1681"/>
      <c r="K18" s="249" t="str">
        <f>IF(TRIM(入力1!A28)&lt;&gt;"",入力1!A28,"")</f>
        <v/>
      </c>
      <c r="L18" s="427" t="str">
        <f>IF(TRIM(入力1!B28)&lt;&gt;"",入力1!B28,"")</f>
        <v/>
      </c>
      <c r="M18" s="250">
        <f t="shared" si="1"/>
        <v>6</v>
      </c>
      <c r="N18" s="261"/>
      <c r="O18" s="261"/>
      <c r="P18" s="261"/>
      <c r="Q18" s="261"/>
      <c r="R18" s="261"/>
      <c r="S18" s="261"/>
      <c r="T18" s="458"/>
      <c r="U18" s="262"/>
      <c r="V18" s="261"/>
      <c r="W18" s="261"/>
      <c r="X18" s="261">
        <f>IF(入力1!$W$5=9,入力1!X28,0)</f>
        <v>0</v>
      </c>
      <c r="Y18" s="261">
        <f>IF(入力1!$W$5=10,入力1!X28,0)</f>
        <v>0</v>
      </c>
      <c r="Z18" s="257" t="str">
        <f t="shared" si="2"/>
        <v/>
      </c>
      <c r="AA18" s="619"/>
      <c r="AB18" s="620"/>
      <c r="AC18" s="269"/>
      <c r="AD18" s="269"/>
      <c r="AE18" s="269"/>
      <c r="AF18" s="266" t="str">
        <f t="shared" si="3"/>
        <v xml:space="preserve"> </v>
      </c>
      <c r="AG18" s="769"/>
      <c r="AH18" s="769">
        <f>入力1!O28</f>
        <v>0</v>
      </c>
      <c r="AI18" s="769"/>
      <c r="AJ18" s="769"/>
      <c r="AK18" s="769"/>
      <c r="AL18" s="769"/>
      <c r="AM18" s="769"/>
      <c r="AN18" s="769"/>
      <c r="AO18" s="769"/>
      <c r="AP18" s="769"/>
      <c r="AQ18" s="769"/>
      <c r="AR18" s="769"/>
      <c r="AS18" s="769"/>
      <c r="AT18" s="769"/>
      <c r="AU18" s="769"/>
      <c r="AV18" s="769"/>
      <c r="AW18" s="769"/>
      <c r="AX18" s="769"/>
      <c r="AY18" s="769"/>
      <c r="AZ18" s="769"/>
      <c r="BA18" s="769"/>
      <c r="BB18" s="769"/>
      <c r="BC18" s="769"/>
      <c r="BD18" s="769"/>
      <c r="BE18" s="769"/>
      <c r="BF18" s="769"/>
      <c r="BG18" s="769"/>
      <c r="BH18" s="769"/>
      <c r="BI18" s="769"/>
      <c r="BJ18" s="769"/>
      <c r="BK18" s="769"/>
      <c r="BL18" s="769"/>
      <c r="BM18" s="769"/>
      <c r="BN18" s="769"/>
      <c r="BO18" s="769"/>
      <c r="BP18" s="769"/>
      <c r="BQ18" s="769"/>
      <c r="BR18" s="769"/>
      <c r="BS18" s="769"/>
      <c r="BT18" s="769"/>
      <c r="BU18" s="769"/>
      <c r="BV18" s="769"/>
      <c r="BW18" s="769"/>
      <c r="BX18" s="769"/>
      <c r="BY18" s="769"/>
      <c r="BZ18" s="769"/>
      <c r="CA18" s="769"/>
      <c r="CB18" s="769"/>
      <c r="CC18" s="769"/>
      <c r="CD18" s="769"/>
      <c r="CE18" s="769"/>
      <c r="CF18" s="769"/>
      <c r="CG18" s="769"/>
      <c r="CH18" s="769"/>
      <c r="CI18" s="769"/>
      <c r="CJ18" s="769"/>
      <c r="CK18" s="769"/>
      <c r="CL18" s="769"/>
      <c r="CM18" s="484"/>
      <c r="CN18" s="484"/>
      <c r="CO18" s="484"/>
      <c r="CP18" s="484"/>
      <c r="CQ18" s="484"/>
      <c r="CR18" s="484"/>
      <c r="CS18" s="484"/>
      <c r="CT18" s="484"/>
      <c r="CU18" s="484"/>
      <c r="CV18" s="484"/>
      <c r="CW18" s="484"/>
      <c r="CX18" s="484"/>
      <c r="CY18" s="484"/>
      <c r="CZ18" s="484"/>
      <c r="DA18" s="769"/>
      <c r="DB18" s="769"/>
    </row>
    <row r="19" spans="1:106" s="162" customFormat="1" ht="24" customHeight="1">
      <c r="A19" s="249" t="str">
        <f>IF(TRIM(入力1!A30)&lt;&gt;"",入力1!A30,"")</f>
        <v/>
      </c>
      <c r="B19" s="427" t="str">
        <f>IF(TRIM(入力1!B30)&lt;&gt;"",入力1!B30,"")</f>
        <v/>
      </c>
      <c r="C19" s="251">
        <f>IF(TRIM(入力1!C30)&lt;&gt;"",入力1!C30,"")</f>
        <v>7</v>
      </c>
      <c r="D19" s="1679" t="str">
        <f>IF(TRIM(入力1!D30)&lt;&gt;"",入力1!D30,"")</f>
        <v/>
      </c>
      <c r="E19" s="1680"/>
      <c r="F19" s="1680"/>
      <c r="G19" s="1680"/>
      <c r="H19" s="1680"/>
      <c r="I19" s="1680"/>
      <c r="J19" s="1681"/>
      <c r="K19" s="249" t="str">
        <f>IF(TRIM(入力1!A30)&lt;&gt;"",入力1!A30,"")</f>
        <v/>
      </c>
      <c r="L19" s="427" t="str">
        <f>IF(TRIM(入力1!B30)&lt;&gt;"",入力1!B30,"")</f>
        <v/>
      </c>
      <c r="M19" s="251">
        <f t="shared" si="1"/>
        <v>7</v>
      </c>
      <c r="N19" s="261"/>
      <c r="O19" s="261"/>
      <c r="P19" s="261"/>
      <c r="Q19" s="261"/>
      <c r="R19" s="261"/>
      <c r="S19" s="261"/>
      <c r="T19" s="458"/>
      <c r="U19" s="262"/>
      <c r="V19" s="261"/>
      <c r="W19" s="261"/>
      <c r="X19" s="261">
        <f>IF(入力1!$W$5=9,入力1!X30,0)</f>
        <v>0</v>
      </c>
      <c r="Y19" s="261">
        <f>IF(入力1!$W$5=10,入力1!X30,0)</f>
        <v>0</v>
      </c>
      <c r="Z19" s="257" t="str">
        <f t="shared" si="2"/>
        <v/>
      </c>
      <c r="AA19" s="619"/>
      <c r="AB19" s="620"/>
      <c r="AC19" s="269"/>
      <c r="AD19" s="269"/>
      <c r="AE19" s="269"/>
      <c r="AF19" s="266" t="str">
        <f t="shared" si="3"/>
        <v xml:space="preserve"> </v>
      </c>
      <c r="AG19" s="769"/>
      <c r="AH19" s="769">
        <f>入力1!O30</f>
        <v>0</v>
      </c>
      <c r="AI19" s="769"/>
      <c r="AJ19" s="769"/>
      <c r="AK19" s="769"/>
      <c r="AL19" s="769"/>
      <c r="AM19" s="769"/>
      <c r="AN19" s="769"/>
      <c r="AO19" s="769"/>
      <c r="AP19" s="769"/>
      <c r="AQ19" s="769"/>
      <c r="AR19" s="769"/>
      <c r="AS19" s="769"/>
      <c r="AT19" s="769"/>
      <c r="AU19" s="769"/>
      <c r="AV19" s="769"/>
      <c r="AW19" s="769"/>
      <c r="AX19" s="769"/>
      <c r="AY19" s="769"/>
      <c r="AZ19" s="769"/>
      <c r="BA19" s="769"/>
      <c r="BB19" s="769"/>
      <c r="BC19" s="769"/>
      <c r="BD19" s="769"/>
      <c r="BE19" s="769"/>
      <c r="BF19" s="769"/>
      <c r="BG19" s="769"/>
      <c r="BH19" s="769"/>
      <c r="BI19" s="769"/>
      <c r="BJ19" s="769"/>
      <c r="BK19" s="769"/>
      <c r="BL19" s="769"/>
      <c r="BM19" s="769"/>
      <c r="BN19" s="769"/>
      <c r="BO19" s="769"/>
      <c r="BP19" s="769"/>
      <c r="BQ19" s="769"/>
      <c r="BR19" s="769"/>
      <c r="BS19" s="769"/>
      <c r="BT19" s="769"/>
      <c r="BU19" s="769"/>
      <c r="BV19" s="769"/>
      <c r="BW19" s="769"/>
      <c r="BX19" s="769"/>
      <c r="BY19" s="769"/>
      <c r="BZ19" s="769"/>
      <c r="CA19" s="769"/>
      <c r="CB19" s="769"/>
      <c r="CC19" s="769"/>
      <c r="CD19" s="769"/>
      <c r="CE19" s="769"/>
      <c r="CF19" s="769"/>
      <c r="CG19" s="769"/>
      <c r="CH19" s="769"/>
      <c r="CI19" s="769"/>
      <c r="CJ19" s="769"/>
      <c r="CK19" s="769"/>
      <c r="CL19" s="769"/>
      <c r="CM19" s="484"/>
      <c r="CN19" s="484"/>
      <c r="CO19" s="484"/>
      <c r="CP19" s="484"/>
      <c r="CQ19" s="484"/>
      <c r="CR19" s="484"/>
      <c r="CS19" s="484"/>
      <c r="CT19" s="484"/>
      <c r="CU19" s="484"/>
      <c r="CV19" s="484"/>
      <c r="CW19" s="484"/>
      <c r="CX19" s="484"/>
      <c r="CY19" s="484"/>
      <c r="CZ19" s="484"/>
      <c r="DA19" s="769"/>
      <c r="DB19" s="769"/>
    </row>
    <row r="20" spans="1:106" s="162" customFormat="1" ht="24" customHeight="1">
      <c r="A20" s="249" t="str">
        <f>IF(TRIM(入力1!A32)&lt;&gt;"",入力1!A32,"")</f>
        <v/>
      </c>
      <c r="B20" s="427" t="str">
        <f>IF(TRIM(入力1!B32)&lt;&gt;"",入力1!B32,"")</f>
        <v/>
      </c>
      <c r="C20" s="250">
        <f>IF(TRIM(入力1!C32)&lt;&gt;"",入力1!C32,"")</f>
        <v>8</v>
      </c>
      <c r="D20" s="1679" t="str">
        <f>IF(TRIM(入力1!D32)&lt;&gt;"",入力1!D32,"")</f>
        <v/>
      </c>
      <c r="E20" s="1680"/>
      <c r="F20" s="1680"/>
      <c r="G20" s="1680"/>
      <c r="H20" s="1680"/>
      <c r="I20" s="1680"/>
      <c r="J20" s="1681"/>
      <c r="K20" s="249" t="str">
        <f>IF(TRIM(入力1!A32)&lt;&gt;"",入力1!A32,"")</f>
        <v/>
      </c>
      <c r="L20" s="427" t="str">
        <f>IF(TRIM(入力1!B32)&lt;&gt;"",入力1!B32,"")</f>
        <v/>
      </c>
      <c r="M20" s="250">
        <f t="shared" si="1"/>
        <v>8</v>
      </c>
      <c r="N20" s="261"/>
      <c r="O20" s="261"/>
      <c r="P20" s="261"/>
      <c r="Q20" s="261"/>
      <c r="R20" s="261"/>
      <c r="S20" s="261"/>
      <c r="T20" s="458"/>
      <c r="U20" s="262"/>
      <c r="V20" s="261"/>
      <c r="W20" s="261"/>
      <c r="X20" s="261">
        <f>IF(入力1!$W$5=9,入力1!X32,0)</f>
        <v>0</v>
      </c>
      <c r="Y20" s="261">
        <f>IF(入力1!$W$5=10,入力1!X32,0)</f>
        <v>0</v>
      </c>
      <c r="Z20" s="257" t="str">
        <f t="shared" si="2"/>
        <v/>
      </c>
      <c r="AA20" s="619"/>
      <c r="AB20" s="620"/>
      <c r="AC20" s="269"/>
      <c r="AD20" s="269"/>
      <c r="AE20" s="269"/>
      <c r="AF20" s="266" t="str">
        <f t="shared" si="3"/>
        <v xml:space="preserve"> </v>
      </c>
      <c r="AG20" s="769"/>
      <c r="AH20" s="769">
        <f>入力1!O32</f>
        <v>0</v>
      </c>
      <c r="AI20" s="769"/>
      <c r="AJ20" s="769"/>
      <c r="AK20" s="769"/>
      <c r="AL20" s="769"/>
      <c r="AM20" s="769"/>
      <c r="AN20" s="769"/>
      <c r="AO20" s="769"/>
      <c r="AP20" s="769"/>
      <c r="AQ20" s="769"/>
      <c r="AR20" s="769"/>
      <c r="AS20" s="769"/>
      <c r="AT20" s="769"/>
      <c r="AU20" s="769"/>
      <c r="AV20" s="769"/>
      <c r="AW20" s="769"/>
      <c r="AX20" s="769"/>
      <c r="AY20" s="769"/>
      <c r="AZ20" s="769"/>
      <c r="BA20" s="769"/>
      <c r="BB20" s="769"/>
      <c r="BC20" s="769"/>
      <c r="BD20" s="769"/>
      <c r="BE20" s="769"/>
      <c r="BF20" s="769"/>
      <c r="BG20" s="769"/>
      <c r="BH20" s="769"/>
      <c r="BI20" s="769"/>
      <c r="BJ20" s="769"/>
      <c r="BK20" s="769"/>
      <c r="BL20" s="769"/>
      <c r="BM20" s="769"/>
      <c r="BN20" s="769"/>
      <c r="BO20" s="769"/>
      <c r="BP20" s="769"/>
      <c r="BQ20" s="769"/>
      <c r="BR20" s="769"/>
      <c r="BS20" s="769"/>
      <c r="BT20" s="769"/>
      <c r="BU20" s="769"/>
      <c r="BV20" s="769"/>
      <c r="BW20" s="769"/>
      <c r="BX20" s="769"/>
      <c r="BY20" s="769"/>
      <c r="BZ20" s="769"/>
      <c r="CA20" s="769"/>
      <c r="CB20" s="769"/>
      <c r="CC20" s="769"/>
      <c r="CD20" s="769"/>
      <c r="CE20" s="769"/>
      <c r="CF20" s="769"/>
      <c r="CG20" s="769"/>
      <c r="CH20" s="769"/>
      <c r="CI20" s="769"/>
      <c r="CJ20" s="769"/>
      <c r="CK20" s="769"/>
      <c r="CL20" s="769"/>
      <c r="CM20" s="484"/>
      <c r="CN20" s="484"/>
      <c r="CO20" s="484"/>
      <c r="CP20" s="484"/>
      <c r="CQ20" s="484"/>
      <c r="CR20" s="484"/>
      <c r="CS20" s="484"/>
      <c r="CT20" s="484"/>
      <c r="CU20" s="484"/>
      <c r="CV20" s="484"/>
      <c r="CW20" s="484"/>
      <c r="CX20" s="484"/>
      <c r="CY20" s="484"/>
      <c r="CZ20" s="484"/>
      <c r="DA20" s="769"/>
      <c r="DB20" s="769"/>
    </row>
    <row r="21" spans="1:106" s="162" customFormat="1" ht="24" customHeight="1">
      <c r="A21" s="249" t="str">
        <f>IF(TRIM(入力1!A34)&lt;&gt;"",入力1!A34,"")</f>
        <v/>
      </c>
      <c r="B21" s="427" t="str">
        <f>IF(TRIM(入力1!B34)&lt;&gt;"",入力1!B34,"")</f>
        <v/>
      </c>
      <c r="C21" s="251">
        <f>IF(TRIM(入力1!C34)&lt;&gt;"",入力1!C34,"")</f>
        <v>9</v>
      </c>
      <c r="D21" s="1679" t="str">
        <f>IF(TRIM(入力1!D34)&lt;&gt;"",入力1!D34,"")</f>
        <v/>
      </c>
      <c r="E21" s="1680"/>
      <c r="F21" s="1680"/>
      <c r="G21" s="1680"/>
      <c r="H21" s="1680"/>
      <c r="I21" s="1680"/>
      <c r="J21" s="1681"/>
      <c r="K21" s="249" t="str">
        <f>IF(TRIM(入力1!A34)&lt;&gt;"",入力1!A34,"")</f>
        <v/>
      </c>
      <c r="L21" s="427" t="str">
        <f>IF(TRIM(入力1!B34)&lt;&gt;"",入力1!B34,"")</f>
        <v/>
      </c>
      <c r="M21" s="251">
        <f t="shared" si="1"/>
        <v>9</v>
      </c>
      <c r="N21" s="261"/>
      <c r="O21" s="261"/>
      <c r="P21" s="261"/>
      <c r="Q21" s="261"/>
      <c r="R21" s="261"/>
      <c r="S21" s="261"/>
      <c r="T21" s="458"/>
      <c r="U21" s="262"/>
      <c r="V21" s="261"/>
      <c r="W21" s="261"/>
      <c r="X21" s="261">
        <f>IF(入力1!$W$5=9,入力1!X34,0)</f>
        <v>0</v>
      </c>
      <c r="Y21" s="261">
        <f>IF(入力1!$W$5=10,入力1!X34,0)</f>
        <v>0</v>
      </c>
      <c r="Z21" s="257" t="str">
        <f t="shared" si="2"/>
        <v/>
      </c>
      <c r="AA21" s="619"/>
      <c r="AB21" s="620"/>
      <c r="AC21" s="269"/>
      <c r="AD21" s="269"/>
      <c r="AE21" s="269"/>
      <c r="AF21" s="266" t="str">
        <f t="shared" si="3"/>
        <v xml:space="preserve"> </v>
      </c>
      <c r="AG21" s="769"/>
      <c r="AH21" s="769">
        <f>入力1!O34</f>
        <v>0</v>
      </c>
      <c r="AI21" s="769"/>
      <c r="AJ21" s="769"/>
      <c r="AK21" s="769"/>
      <c r="AL21" s="769"/>
      <c r="AM21" s="769"/>
      <c r="AN21" s="769"/>
      <c r="AO21" s="769"/>
      <c r="AP21" s="769"/>
      <c r="AQ21" s="769"/>
      <c r="AR21" s="769"/>
      <c r="AS21" s="769"/>
      <c r="AT21" s="769"/>
      <c r="AU21" s="769"/>
      <c r="AV21" s="769"/>
      <c r="AW21" s="769"/>
      <c r="AX21" s="769"/>
      <c r="AY21" s="769"/>
      <c r="AZ21" s="769"/>
      <c r="BA21" s="769"/>
      <c r="BB21" s="769"/>
      <c r="BC21" s="769"/>
      <c r="BD21" s="769"/>
      <c r="BE21" s="769"/>
      <c r="BF21" s="769"/>
      <c r="BG21" s="769"/>
      <c r="BH21" s="769"/>
      <c r="BI21" s="769"/>
      <c r="BJ21" s="769"/>
      <c r="BK21" s="769"/>
      <c r="BL21" s="769"/>
      <c r="BM21" s="769"/>
      <c r="BN21" s="769"/>
      <c r="BO21" s="769"/>
      <c r="BP21" s="769"/>
      <c r="BQ21" s="769"/>
      <c r="BR21" s="769"/>
      <c r="BS21" s="769"/>
      <c r="BT21" s="769"/>
      <c r="BU21" s="769"/>
      <c r="BV21" s="769"/>
      <c r="BW21" s="769"/>
      <c r="BX21" s="769"/>
      <c r="BY21" s="769"/>
      <c r="BZ21" s="769"/>
      <c r="CA21" s="769"/>
      <c r="CB21" s="769"/>
      <c r="CC21" s="769"/>
      <c r="CD21" s="769"/>
      <c r="CE21" s="769"/>
      <c r="CF21" s="769"/>
      <c r="CG21" s="769"/>
      <c r="CH21" s="769"/>
      <c r="CI21" s="769"/>
      <c r="CJ21" s="769"/>
      <c r="CK21" s="769"/>
      <c r="CL21" s="769"/>
      <c r="CM21" s="484"/>
      <c r="CN21" s="484"/>
      <c r="CO21" s="484"/>
      <c r="CP21" s="484"/>
      <c r="CQ21" s="484"/>
      <c r="CR21" s="484"/>
      <c r="CS21" s="484"/>
      <c r="CT21" s="484"/>
      <c r="CU21" s="484"/>
      <c r="CV21" s="484"/>
      <c r="CW21" s="484"/>
      <c r="CX21" s="484"/>
      <c r="CY21" s="484"/>
      <c r="CZ21" s="484"/>
      <c r="DA21" s="769"/>
      <c r="DB21" s="769"/>
    </row>
    <row r="22" spans="1:106" s="162" customFormat="1" ht="24" customHeight="1">
      <c r="A22" s="249" t="str">
        <f>IF(TRIM(入力1!A36)&lt;&gt;"",入力1!A36,"")</f>
        <v/>
      </c>
      <c r="B22" s="427">
        <f>IF(TRIM(入力1!B36)&lt;&gt;"",入力1!B36,"")</f>
        <v>1</v>
      </c>
      <c r="C22" s="250">
        <f>IF(TRIM(入力1!C36)&lt;&gt;"",入力1!C36,"")</f>
        <v>0</v>
      </c>
      <c r="D22" s="1679" t="str">
        <f>IF(TRIM(入力1!D36)&lt;&gt;"",入力1!D36,"")</f>
        <v/>
      </c>
      <c r="E22" s="1680"/>
      <c r="F22" s="1680"/>
      <c r="G22" s="1680"/>
      <c r="H22" s="1680"/>
      <c r="I22" s="1680"/>
      <c r="J22" s="1681"/>
      <c r="K22" s="249" t="str">
        <f>IF(TRIM(入力1!A36)&lt;&gt;"",入力1!A36,"")</f>
        <v/>
      </c>
      <c r="L22" s="427">
        <f>IF(TRIM(入力1!B36)&lt;&gt;"",入力1!B36,"")</f>
        <v>1</v>
      </c>
      <c r="M22" s="250">
        <f t="shared" si="1"/>
        <v>0</v>
      </c>
      <c r="N22" s="261"/>
      <c r="O22" s="261"/>
      <c r="P22" s="261"/>
      <c r="Q22" s="261"/>
      <c r="R22" s="261"/>
      <c r="S22" s="261"/>
      <c r="T22" s="458"/>
      <c r="U22" s="262"/>
      <c r="V22" s="261"/>
      <c r="W22" s="261"/>
      <c r="X22" s="261">
        <f>IF(入力1!$W$5=9,入力1!X36,0)</f>
        <v>0</v>
      </c>
      <c r="Y22" s="261">
        <f>IF(入力1!$W$5=10,入力1!X36,0)</f>
        <v>0</v>
      </c>
      <c r="Z22" s="257" t="str">
        <f t="shared" si="2"/>
        <v/>
      </c>
      <c r="AA22" s="619"/>
      <c r="AB22" s="620"/>
      <c r="AC22" s="269"/>
      <c r="AD22" s="269"/>
      <c r="AE22" s="269"/>
      <c r="AF22" s="266" t="str">
        <f t="shared" si="3"/>
        <v xml:space="preserve"> </v>
      </c>
      <c r="AG22" s="769"/>
      <c r="AH22" s="769">
        <f>入力1!O36</f>
        <v>0</v>
      </c>
      <c r="AI22" s="769"/>
      <c r="AJ22" s="769"/>
      <c r="AK22" s="769"/>
      <c r="AL22" s="769"/>
      <c r="AM22" s="769"/>
      <c r="AN22" s="769"/>
      <c r="AO22" s="769"/>
      <c r="AP22" s="769"/>
      <c r="AQ22" s="769"/>
      <c r="AR22" s="769"/>
      <c r="AS22" s="769"/>
      <c r="AT22" s="769"/>
      <c r="AU22" s="769"/>
      <c r="AV22" s="769"/>
      <c r="AW22" s="769"/>
      <c r="AX22" s="769"/>
      <c r="AY22" s="769"/>
      <c r="AZ22" s="769"/>
      <c r="BA22" s="769"/>
      <c r="BB22" s="769"/>
      <c r="BC22" s="769"/>
      <c r="BD22" s="769"/>
      <c r="BE22" s="769"/>
      <c r="BF22" s="769"/>
      <c r="BG22" s="769"/>
      <c r="BH22" s="769"/>
      <c r="BI22" s="769"/>
      <c r="BJ22" s="769"/>
      <c r="BK22" s="769"/>
      <c r="BL22" s="769"/>
      <c r="BM22" s="769"/>
      <c r="BN22" s="769"/>
      <c r="BO22" s="769"/>
      <c r="BP22" s="769"/>
      <c r="BQ22" s="769"/>
      <c r="BR22" s="769"/>
      <c r="BS22" s="769"/>
      <c r="BT22" s="769"/>
      <c r="BU22" s="769"/>
      <c r="BV22" s="769"/>
      <c r="BW22" s="769"/>
      <c r="BX22" s="769"/>
      <c r="BY22" s="769"/>
      <c r="BZ22" s="769"/>
      <c r="CA22" s="769"/>
      <c r="CB22" s="769"/>
      <c r="CC22" s="769"/>
      <c r="CD22" s="769"/>
      <c r="CE22" s="769"/>
      <c r="CF22" s="769"/>
      <c r="CG22" s="769"/>
      <c r="CH22" s="769"/>
      <c r="CI22" s="769"/>
      <c r="CJ22" s="769"/>
      <c r="CK22" s="769"/>
      <c r="CL22" s="769"/>
      <c r="CM22" s="484"/>
      <c r="CN22" s="484"/>
      <c r="CO22" s="484"/>
      <c r="CP22" s="484"/>
      <c r="CQ22" s="484"/>
      <c r="CR22" s="484"/>
      <c r="CS22" s="484"/>
      <c r="CT22" s="484"/>
      <c r="CU22" s="484"/>
      <c r="CV22" s="484"/>
      <c r="CW22" s="484"/>
      <c r="CX22" s="484"/>
      <c r="CY22" s="484"/>
      <c r="CZ22" s="484"/>
      <c r="DA22" s="769"/>
      <c r="DB22" s="769"/>
    </row>
    <row r="23" spans="1:106" s="162" customFormat="1" ht="24" customHeight="1">
      <c r="A23" s="249" t="str">
        <f>IF(TRIM(入力1!A38)&lt;&gt;"",入力1!A38,"")</f>
        <v/>
      </c>
      <c r="B23" s="427">
        <f>IF(TRIM(入力1!B38)&lt;&gt;"",入力1!B38,"")</f>
        <v>1</v>
      </c>
      <c r="C23" s="251">
        <f>IF(TRIM(入力1!C38)&lt;&gt;"",入力1!C38,"")</f>
        <v>1</v>
      </c>
      <c r="D23" s="1679" t="str">
        <f>IF(TRIM(入力1!D38)&lt;&gt;"",入力1!D38,"")</f>
        <v/>
      </c>
      <c r="E23" s="1680"/>
      <c r="F23" s="1680"/>
      <c r="G23" s="1680"/>
      <c r="H23" s="1680"/>
      <c r="I23" s="1680"/>
      <c r="J23" s="1681"/>
      <c r="K23" s="249" t="str">
        <f>IF(TRIM(入力1!A38)&lt;&gt;"",入力1!A38,"")</f>
        <v/>
      </c>
      <c r="L23" s="427">
        <f>IF(TRIM(入力1!B38)&lt;&gt;"",入力1!B38,"")</f>
        <v>1</v>
      </c>
      <c r="M23" s="251">
        <f t="shared" si="1"/>
        <v>1</v>
      </c>
      <c r="N23" s="261"/>
      <c r="O23" s="261"/>
      <c r="P23" s="261"/>
      <c r="Q23" s="261"/>
      <c r="R23" s="261"/>
      <c r="S23" s="261"/>
      <c r="T23" s="458"/>
      <c r="U23" s="262"/>
      <c r="V23" s="261"/>
      <c r="W23" s="261"/>
      <c r="X23" s="261">
        <f>IF(入力1!$W$5=9,入力1!X38,0)</f>
        <v>0</v>
      </c>
      <c r="Y23" s="261">
        <f>IF(入力1!$W$5=10,入力1!X38,0)</f>
        <v>0</v>
      </c>
      <c r="Z23" s="257" t="str">
        <f t="shared" si="2"/>
        <v/>
      </c>
      <c r="AA23" s="619"/>
      <c r="AB23" s="620"/>
      <c r="AC23" s="269"/>
      <c r="AD23" s="269"/>
      <c r="AE23" s="269"/>
      <c r="AF23" s="266" t="str">
        <f t="shared" si="3"/>
        <v xml:space="preserve"> </v>
      </c>
      <c r="AG23" s="769"/>
      <c r="AH23" s="769">
        <f>入力1!O38</f>
        <v>0</v>
      </c>
      <c r="AI23" s="769"/>
      <c r="AJ23" s="769"/>
      <c r="AK23" s="769"/>
      <c r="AL23" s="769"/>
      <c r="AM23" s="769"/>
      <c r="AN23" s="769"/>
      <c r="AO23" s="769"/>
      <c r="AP23" s="769"/>
      <c r="AQ23" s="769"/>
      <c r="AR23" s="769"/>
      <c r="AS23" s="769"/>
      <c r="AT23" s="769"/>
      <c r="AU23" s="769"/>
      <c r="AV23" s="769"/>
      <c r="AW23" s="769"/>
      <c r="AX23" s="769"/>
      <c r="AY23" s="769"/>
      <c r="AZ23" s="769"/>
      <c r="BA23" s="769"/>
      <c r="BB23" s="769"/>
      <c r="BC23" s="769"/>
      <c r="BD23" s="769"/>
      <c r="BE23" s="769"/>
      <c r="BF23" s="769"/>
      <c r="BG23" s="769"/>
      <c r="BH23" s="769"/>
      <c r="BI23" s="769"/>
      <c r="BJ23" s="769"/>
      <c r="BK23" s="769"/>
      <c r="BL23" s="769"/>
      <c r="BM23" s="769"/>
      <c r="BN23" s="769"/>
      <c r="BO23" s="769"/>
      <c r="BP23" s="769"/>
      <c r="BQ23" s="769"/>
      <c r="BR23" s="769"/>
      <c r="BS23" s="769"/>
      <c r="BT23" s="769"/>
      <c r="BU23" s="769"/>
      <c r="BV23" s="769"/>
      <c r="BW23" s="769"/>
      <c r="BX23" s="769"/>
      <c r="BY23" s="769"/>
      <c r="BZ23" s="769"/>
      <c r="CA23" s="769"/>
      <c r="CB23" s="769"/>
      <c r="CC23" s="769"/>
      <c r="CD23" s="769"/>
      <c r="CE23" s="769"/>
      <c r="CF23" s="769"/>
      <c r="CG23" s="769"/>
      <c r="CH23" s="769"/>
      <c r="CI23" s="769"/>
      <c r="CJ23" s="769"/>
      <c r="CK23" s="769"/>
      <c r="CL23" s="769"/>
      <c r="CM23" s="484"/>
      <c r="CN23" s="484"/>
      <c r="CO23" s="484"/>
      <c r="CP23" s="484"/>
      <c r="CQ23" s="484"/>
      <c r="CR23" s="484"/>
      <c r="CS23" s="484"/>
      <c r="CT23" s="484"/>
      <c r="CU23" s="484"/>
      <c r="CV23" s="484"/>
      <c r="CW23" s="484"/>
      <c r="CX23" s="484"/>
      <c r="CY23" s="484"/>
      <c r="CZ23" s="484"/>
      <c r="DA23" s="769"/>
      <c r="DB23" s="769"/>
    </row>
    <row r="24" spans="1:106" s="162" customFormat="1" ht="24" customHeight="1">
      <c r="A24" s="249" t="str">
        <f>IF(TRIM(入力1!A40)&lt;&gt;"",入力1!A40,"")</f>
        <v/>
      </c>
      <c r="B24" s="427">
        <f>IF(TRIM(入力1!B40)&lt;&gt;"",入力1!B40,"")</f>
        <v>1</v>
      </c>
      <c r="C24" s="250">
        <f>IF(TRIM(入力1!C40)&lt;&gt;"",入力1!C40,"")</f>
        <v>2</v>
      </c>
      <c r="D24" s="1679" t="str">
        <f>IF(TRIM(入力1!D40)&lt;&gt;"",入力1!D40,"")</f>
        <v/>
      </c>
      <c r="E24" s="1680"/>
      <c r="F24" s="1680"/>
      <c r="G24" s="1680"/>
      <c r="H24" s="1680"/>
      <c r="I24" s="1680"/>
      <c r="J24" s="1681"/>
      <c r="K24" s="249" t="str">
        <f>IF(TRIM(入力1!A40)&lt;&gt;"",入力1!A40,"")</f>
        <v/>
      </c>
      <c r="L24" s="427">
        <f>IF(TRIM(入力1!B40)&lt;&gt;"",入力1!B40,"")</f>
        <v>1</v>
      </c>
      <c r="M24" s="250">
        <f t="shared" si="1"/>
        <v>2</v>
      </c>
      <c r="N24" s="261"/>
      <c r="O24" s="261"/>
      <c r="P24" s="261"/>
      <c r="Q24" s="261"/>
      <c r="R24" s="261"/>
      <c r="S24" s="261"/>
      <c r="T24" s="458"/>
      <c r="U24" s="262"/>
      <c r="V24" s="261"/>
      <c r="W24" s="261"/>
      <c r="X24" s="261">
        <f>IF(入力1!$W$5=9,入力1!X40,0)</f>
        <v>0</v>
      </c>
      <c r="Y24" s="261">
        <f>IF(入力1!$W$5=10,入力1!X40,0)</f>
        <v>0</v>
      </c>
      <c r="Z24" s="257" t="str">
        <f t="shared" si="2"/>
        <v/>
      </c>
      <c r="AA24" s="619"/>
      <c r="AB24" s="620"/>
      <c r="AC24" s="269"/>
      <c r="AD24" s="269"/>
      <c r="AE24" s="269"/>
      <c r="AF24" s="266" t="str">
        <f t="shared" si="3"/>
        <v xml:space="preserve"> </v>
      </c>
      <c r="AG24" s="769"/>
      <c r="AH24" s="769">
        <f>入力1!O40</f>
        <v>0</v>
      </c>
      <c r="AI24" s="769"/>
      <c r="AJ24" s="769"/>
      <c r="AK24" s="769"/>
      <c r="AL24" s="769"/>
      <c r="AM24" s="769"/>
      <c r="AN24" s="769"/>
      <c r="AO24" s="769"/>
      <c r="AP24" s="769"/>
      <c r="AQ24" s="769"/>
      <c r="AR24" s="769"/>
      <c r="AS24" s="769"/>
      <c r="AT24" s="769"/>
      <c r="AU24" s="769"/>
      <c r="AV24" s="769"/>
      <c r="AW24" s="769"/>
      <c r="AX24" s="769"/>
      <c r="AY24" s="769"/>
      <c r="AZ24" s="769"/>
      <c r="BA24" s="769"/>
      <c r="BB24" s="769"/>
      <c r="BC24" s="769"/>
      <c r="BD24" s="769"/>
      <c r="BE24" s="769"/>
      <c r="BF24" s="769"/>
      <c r="BG24" s="769"/>
      <c r="BH24" s="769"/>
      <c r="BI24" s="769"/>
      <c r="BJ24" s="769"/>
      <c r="BK24" s="769"/>
      <c r="BL24" s="769"/>
      <c r="BM24" s="769"/>
      <c r="BN24" s="769"/>
      <c r="BO24" s="769"/>
      <c r="BP24" s="769"/>
      <c r="BQ24" s="769"/>
      <c r="BR24" s="769"/>
      <c r="BS24" s="769"/>
      <c r="BT24" s="769"/>
      <c r="BU24" s="769"/>
      <c r="BV24" s="769"/>
      <c r="BW24" s="769"/>
      <c r="BX24" s="769"/>
      <c r="BY24" s="769"/>
      <c r="BZ24" s="769"/>
      <c r="CA24" s="769"/>
      <c r="CB24" s="769"/>
      <c r="CC24" s="769"/>
      <c r="CD24" s="769"/>
      <c r="CE24" s="769"/>
      <c r="CF24" s="769"/>
      <c r="CG24" s="769"/>
      <c r="CH24" s="769"/>
      <c r="CI24" s="769"/>
      <c r="CJ24" s="769"/>
      <c r="CK24" s="769"/>
      <c r="CL24" s="769"/>
      <c r="CM24" s="484"/>
      <c r="CN24" s="484"/>
      <c r="CO24" s="484"/>
      <c r="CP24" s="484"/>
      <c r="CQ24" s="484"/>
      <c r="CR24" s="484"/>
      <c r="CS24" s="484"/>
      <c r="CT24" s="484"/>
      <c r="CU24" s="484"/>
      <c r="CV24" s="484"/>
      <c r="CW24" s="484"/>
      <c r="CX24" s="484"/>
      <c r="CY24" s="484"/>
      <c r="CZ24" s="484"/>
      <c r="DA24" s="769"/>
      <c r="DB24" s="769"/>
    </row>
    <row r="25" spans="1:106" s="162" customFormat="1" ht="24" customHeight="1">
      <c r="A25" s="249" t="str">
        <f>IF(TRIM(入力1!A42)&lt;&gt;"",入力1!A42,"")</f>
        <v/>
      </c>
      <c r="B25" s="427">
        <f>IF(TRIM(入力1!B42)&lt;&gt;"",入力1!B42,"")</f>
        <v>1</v>
      </c>
      <c r="C25" s="251">
        <f>IF(TRIM(入力1!C42)&lt;&gt;"",入力1!C42,"")</f>
        <v>3</v>
      </c>
      <c r="D25" s="1679" t="str">
        <f>IF(TRIM(入力1!D42)&lt;&gt;"",入力1!D42,"")</f>
        <v/>
      </c>
      <c r="E25" s="1680"/>
      <c r="F25" s="1680"/>
      <c r="G25" s="1680"/>
      <c r="H25" s="1680"/>
      <c r="I25" s="1680"/>
      <c r="J25" s="1681"/>
      <c r="K25" s="249" t="str">
        <f>IF(TRIM(入力1!A42)&lt;&gt;"",入力1!A42,"")</f>
        <v/>
      </c>
      <c r="L25" s="427">
        <f>IF(TRIM(入力1!B42)&lt;&gt;"",入力1!B42,"")</f>
        <v>1</v>
      </c>
      <c r="M25" s="251">
        <f t="shared" si="1"/>
        <v>3</v>
      </c>
      <c r="N25" s="261"/>
      <c r="O25" s="261"/>
      <c r="P25" s="261"/>
      <c r="Q25" s="261"/>
      <c r="R25" s="261"/>
      <c r="S25" s="261"/>
      <c r="T25" s="458"/>
      <c r="U25" s="262"/>
      <c r="V25" s="261"/>
      <c r="W25" s="261"/>
      <c r="X25" s="261">
        <f>IF(入力1!$W$5=9,入力1!X42,0)</f>
        <v>0</v>
      </c>
      <c r="Y25" s="261">
        <f>IF(入力1!$W$5=10,入力1!X42,0)</f>
        <v>0</v>
      </c>
      <c r="Z25" s="257" t="str">
        <f t="shared" si="2"/>
        <v/>
      </c>
      <c r="AA25" s="619"/>
      <c r="AB25" s="620"/>
      <c r="AC25" s="269"/>
      <c r="AD25" s="269"/>
      <c r="AE25" s="269"/>
      <c r="AF25" s="266" t="str">
        <f t="shared" si="3"/>
        <v xml:space="preserve"> </v>
      </c>
      <c r="AG25" s="769"/>
      <c r="AH25" s="769">
        <f>入力1!O42</f>
        <v>0</v>
      </c>
      <c r="AI25" s="769"/>
      <c r="AJ25" s="769"/>
      <c r="AK25" s="769"/>
      <c r="AL25" s="769"/>
      <c r="AM25" s="769"/>
      <c r="AN25" s="769"/>
      <c r="AO25" s="769"/>
      <c r="AP25" s="769"/>
      <c r="AQ25" s="769"/>
      <c r="AR25" s="769"/>
      <c r="AS25" s="769"/>
      <c r="AT25" s="769"/>
      <c r="AU25" s="769"/>
      <c r="AV25" s="769"/>
      <c r="AW25" s="769"/>
      <c r="AX25" s="769"/>
      <c r="AY25" s="769"/>
      <c r="AZ25" s="769"/>
      <c r="BA25" s="769"/>
      <c r="BB25" s="769"/>
      <c r="BC25" s="769"/>
      <c r="BD25" s="769"/>
      <c r="BE25" s="769"/>
      <c r="BF25" s="769"/>
      <c r="BG25" s="769"/>
      <c r="BH25" s="769"/>
      <c r="BI25" s="769"/>
      <c r="BJ25" s="769"/>
      <c r="BK25" s="769"/>
      <c r="BL25" s="769"/>
      <c r="BM25" s="769"/>
      <c r="BN25" s="769"/>
      <c r="BO25" s="769"/>
      <c r="BP25" s="769"/>
      <c r="BQ25" s="769"/>
      <c r="BR25" s="769"/>
      <c r="BS25" s="769"/>
      <c r="BT25" s="769"/>
      <c r="BU25" s="769"/>
      <c r="BV25" s="769"/>
      <c r="BW25" s="769"/>
      <c r="BX25" s="769"/>
      <c r="BY25" s="769"/>
      <c r="BZ25" s="769"/>
      <c r="CA25" s="769"/>
      <c r="CB25" s="769"/>
      <c r="CC25" s="769"/>
      <c r="CD25" s="769"/>
      <c r="CE25" s="769"/>
      <c r="CF25" s="769"/>
      <c r="CG25" s="769"/>
      <c r="CH25" s="769"/>
      <c r="CI25" s="769"/>
      <c r="CJ25" s="769"/>
      <c r="CK25" s="769"/>
      <c r="CL25" s="769"/>
      <c r="CM25" s="484"/>
      <c r="CN25" s="484"/>
      <c r="CO25" s="484"/>
      <c r="CP25" s="484"/>
      <c r="CQ25" s="484"/>
      <c r="CR25" s="484"/>
      <c r="CS25" s="484"/>
      <c r="CT25" s="484"/>
      <c r="CU25" s="484"/>
      <c r="CV25" s="484"/>
      <c r="CW25" s="484"/>
      <c r="CX25" s="484"/>
      <c r="CY25" s="484"/>
      <c r="CZ25" s="484"/>
      <c r="DA25" s="769"/>
      <c r="DB25" s="769"/>
    </row>
    <row r="26" spans="1:106" s="162" customFormat="1" ht="24" customHeight="1">
      <c r="A26" s="249" t="str">
        <f>IF(TRIM(入力1!A44)&lt;&gt;"",入力1!A44,"")</f>
        <v/>
      </c>
      <c r="B26" s="427">
        <f>IF(TRIM(入力1!B44)&lt;&gt;"",入力1!B44,"")</f>
        <v>1</v>
      </c>
      <c r="C26" s="250">
        <f>IF(TRIM(入力1!C44)&lt;&gt;"",入力1!C44,"")</f>
        <v>4</v>
      </c>
      <c r="D26" s="1679" t="str">
        <f>IF(TRIM(入力1!D44)&lt;&gt;"",入力1!D44,"")</f>
        <v/>
      </c>
      <c r="E26" s="1680"/>
      <c r="F26" s="1680"/>
      <c r="G26" s="1680"/>
      <c r="H26" s="1680"/>
      <c r="I26" s="1680"/>
      <c r="J26" s="1681"/>
      <c r="K26" s="249" t="str">
        <f>IF(TRIM(入力1!A44)&lt;&gt;"",入力1!A44,"")</f>
        <v/>
      </c>
      <c r="L26" s="427">
        <f>IF(TRIM(入力1!B44)&lt;&gt;"",入力1!B44,"")</f>
        <v>1</v>
      </c>
      <c r="M26" s="250">
        <f t="shared" si="1"/>
        <v>4</v>
      </c>
      <c r="N26" s="261"/>
      <c r="O26" s="261"/>
      <c r="P26" s="261"/>
      <c r="Q26" s="261"/>
      <c r="R26" s="261"/>
      <c r="S26" s="261"/>
      <c r="T26" s="458"/>
      <c r="U26" s="262"/>
      <c r="V26" s="261"/>
      <c r="W26" s="261"/>
      <c r="X26" s="261">
        <f>IF(入力1!$W$5=9,入力1!X44,0)</f>
        <v>0</v>
      </c>
      <c r="Y26" s="261">
        <f>IF(入力1!$W$5=10,入力1!X44,0)</f>
        <v>0</v>
      </c>
      <c r="Z26" s="257" t="str">
        <f t="shared" si="2"/>
        <v/>
      </c>
      <c r="AA26" s="619"/>
      <c r="AB26" s="620"/>
      <c r="AC26" s="269"/>
      <c r="AD26" s="269"/>
      <c r="AE26" s="269"/>
      <c r="AF26" s="266" t="str">
        <f t="shared" si="3"/>
        <v xml:space="preserve"> </v>
      </c>
      <c r="AG26" s="769"/>
      <c r="AH26" s="769">
        <f>入力1!O44</f>
        <v>0</v>
      </c>
      <c r="AI26" s="769"/>
      <c r="AJ26" s="769"/>
      <c r="AK26" s="769"/>
      <c r="AL26" s="769"/>
      <c r="AM26" s="769"/>
      <c r="AN26" s="769"/>
      <c r="AO26" s="769"/>
      <c r="AP26" s="769"/>
      <c r="AQ26" s="769"/>
      <c r="AR26" s="769"/>
      <c r="AS26" s="769"/>
      <c r="AT26" s="769"/>
      <c r="AU26" s="769"/>
      <c r="AV26" s="769"/>
      <c r="AW26" s="769"/>
      <c r="AX26" s="769"/>
      <c r="AY26" s="769"/>
      <c r="AZ26" s="769"/>
      <c r="BA26" s="769"/>
      <c r="BB26" s="769"/>
      <c r="BC26" s="769"/>
      <c r="BD26" s="769"/>
      <c r="BE26" s="769"/>
      <c r="BF26" s="769"/>
      <c r="BG26" s="769"/>
      <c r="BH26" s="769"/>
      <c r="BI26" s="769"/>
      <c r="BJ26" s="769"/>
      <c r="BK26" s="769"/>
      <c r="BL26" s="769"/>
      <c r="BM26" s="769"/>
      <c r="BN26" s="769"/>
      <c r="BO26" s="769"/>
      <c r="BP26" s="769"/>
      <c r="BQ26" s="769"/>
      <c r="BR26" s="769"/>
      <c r="BS26" s="769"/>
      <c r="BT26" s="769"/>
      <c r="BU26" s="769"/>
      <c r="BV26" s="769"/>
      <c r="BW26" s="769"/>
      <c r="BX26" s="769"/>
      <c r="BY26" s="769"/>
      <c r="BZ26" s="769"/>
      <c r="CA26" s="769"/>
      <c r="CB26" s="769"/>
      <c r="CC26" s="769"/>
      <c r="CD26" s="769"/>
      <c r="CE26" s="769"/>
      <c r="CF26" s="769"/>
      <c r="CG26" s="769"/>
      <c r="CH26" s="769"/>
      <c r="CI26" s="769"/>
      <c r="CJ26" s="769"/>
      <c r="CK26" s="769"/>
      <c r="CL26" s="769"/>
      <c r="CM26" s="484"/>
      <c r="CN26" s="484"/>
      <c r="CO26" s="484"/>
      <c r="CP26" s="484"/>
      <c r="CQ26" s="484"/>
      <c r="CR26" s="484"/>
      <c r="CS26" s="484"/>
      <c r="CT26" s="484"/>
      <c r="CU26" s="484"/>
      <c r="CV26" s="484"/>
      <c r="CW26" s="484"/>
      <c r="CX26" s="484"/>
      <c r="CY26" s="484"/>
      <c r="CZ26" s="484"/>
      <c r="DA26" s="769"/>
      <c r="DB26" s="769"/>
    </row>
    <row r="27" spans="1:106" s="162" customFormat="1" ht="24" customHeight="1">
      <c r="A27" s="249" t="str">
        <f>IF(TRIM(入力1!A46)&lt;&gt;"",入力1!A46,"")</f>
        <v/>
      </c>
      <c r="B27" s="427">
        <f>IF(TRIM(入力1!B46)&lt;&gt;"",入力1!B46,"")</f>
        <v>1</v>
      </c>
      <c r="C27" s="251">
        <f>IF(TRIM(入力1!C46)&lt;&gt;"",入力1!C46,"")</f>
        <v>5</v>
      </c>
      <c r="D27" s="1679" t="str">
        <f>IF(TRIM(入力1!D46)&lt;&gt;"",入力1!D46,"")</f>
        <v/>
      </c>
      <c r="E27" s="1680"/>
      <c r="F27" s="1680"/>
      <c r="G27" s="1680"/>
      <c r="H27" s="1680"/>
      <c r="I27" s="1680"/>
      <c r="J27" s="1681"/>
      <c r="K27" s="249" t="str">
        <f>IF(TRIM(入力1!A46)&lt;&gt;"",入力1!A46,"")</f>
        <v/>
      </c>
      <c r="L27" s="427">
        <f>IF(TRIM(入力1!B46)&lt;&gt;"",入力1!B46,"")</f>
        <v>1</v>
      </c>
      <c r="M27" s="251">
        <f t="shared" si="1"/>
        <v>5</v>
      </c>
      <c r="N27" s="261"/>
      <c r="O27" s="261"/>
      <c r="P27" s="261"/>
      <c r="Q27" s="261"/>
      <c r="R27" s="261"/>
      <c r="S27" s="261"/>
      <c r="T27" s="458"/>
      <c r="U27" s="262"/>
      <c r="V27" s="261"/>
      <c r="W27" s="261"/>
      <c r="X27" s="261">
        <f>IF(入力1!$W$5=9,入力1!X46,0)</f>
        <v>0</v>
      </c>
      <c r="Y27" s="261">
        <f>IF(入力1!$W$5=10,入力1!X46,0)</f>
        <v>0</v>
      </c>
      <c r="Z27" s="257" t="str">
        <f t="shared" si="2"/>
        <v/>
      </c>
      <c r="AA27" s="619"/>
      <c r="AB27" s="620"/>
      <c r="AC27" s="269"/>
      <c r="AD27" s="269"/>
      <c r="AE27" s="269"/>
      <c r="AF27" s="266" t="str">
        <f t="shared" si="3"/>
        <v xml:space="preserve"> </v>
      </c>
      <c r="AG27" s="769"/>
      <c r="AH27" s="769">
        <f>入力1!O46</f>
        <v>0</v>
      </c>
      <c r="AI27" s="769"/>
      <c r="AJ27" s="769"/>
      <c r="AK27" s="769"/>
      <c r="AL27" s="769"/>
      <c r="AM27" s="769"/>
      <c r="AN27" s="769"/>
      <c r="AO27" s="769"/>
      <c r="AP27" s="769"/>
      <c r="AQ27" s="769"/>
      <c r="AR27" s="769"/>
      <c r="AS27" s="769"/>
      <c r="AT27" s="769"/>
      <c r="AU27" s="769"/>
      <c r="AV27" s="769"/>
      <c r="AW27" s="769"/>
      <c r="AX27" s="769"/>
      <c r="AY27" s="769"/>
      <c r="AZ27" s="769"/>
      <c r="BA27" s="769"/>
      <c r="BB27" s="769"/>
      <c r="BC27" s="769"/>
      <c r="BD27" s="769"/>
      <c r="BE27" s="769"/>
      <c r="BF27" s="769"/>
      <c r="BG27" s="769"/>
      <c r="BH27" s="769"/>
      <c r="BI27" s="769"/>
      <c r="BJ27" s="769"/>
      <c r="BK27" s="769"/>
      <c r="BL27" s="769"/>
      <c r="BM27" s="769"/>
      <c r="BN27" s="769"/>
      <c r="BO27" s="769"/>
      <c r="BP27" s="769"/>
      <c r="BQ27" s="769"/>
      <c r="BR27" s="769"/>
      <c r="BS27" s="769"/>
      <c r="BT27" s="769"/>
      <c r="BU27" s="769"/>
      <c r="BV27" s="769"/>
      <c r="BW27" s="769"/>
      <c r="BX27" s="769"/>
      <c r="BY27" s="769"/>
      <c r="BZ27" s="769"/>
      <c r="CA27" s="769"/>
      <c r="CB27" s="769"/>
      <c r="CC27" s="769"/>
      <c r="CD27" s="769"/>
      <c r="CE27" s="769"/>
      <c r="CF27" s="769"/>
      <c r="CG27" s="769"/>
      <c r="CH27" s="769"/>
      <c r="CI27" s="769"/>
      <c r="CJ27" s="769"/>
      <c r="CK27" s="769"/>
      <c r="CL27" s="769"/>
      <c r="CM27" s="484"/>
      <c r="CN27" s="484"/>
      <c r="CO27" s="484"/>
      <c r="CP27" s="484"/>
      <c r="CQ27" s="484"/>
      <c r="CR27" s="484"/>
      <c r="CS27" s="484"/>
      <c r="CT27" s="484"/>
      <c r="CU27" s="484"/>
      <c r="CV27" s="484"/>
      <c r="CW27" s="484"/>
      <c r="CX27" s="484"/>
      <c r="CY27" s="484"/>
      <c r="CZ27" s="484"/>
      <c r="DA27" s="769"/>
      <c r="DB27" s="769"/>
    </row>
    <row r="28" spans="1:106" s="162" customFormat="1" ht="24" customHeight="1">
      <c r="A28" s="249" t="str">
        <f>IF(TRIM(入力1!A48)&lt;&gt;"",入力1!A48,"")</f>
        <v/>
      </c>
      <c r="B28" s="427">
        <f>IF(TRIM(入力1!B48)&lt;&gt;"",入力1!B48,"")</f>
        <v>1</v>
      </c>
      <c r="C28" s="250">
        <f>IF(TRIM(入力1!C48)&lt;&gt;"",入力1!C48,"")</f>
        <v>6</v>
      </c>
      <c r="D28" s="1679" t="str">
        <f>IF(TRIM(入力1!D48)&lt;&gt;"",入力1!D48,"")</f>
        <v/>
      </c>
      <c r="E28" s="1680"/>
      <c r="F28" s="1680"/>
      <c r="G28" s="1680"/>
      <c r="H28" s="1680"/>
      <c r="I28" s="1680"/>
      <c r="J28" s="1681"/>
      <c r="K28" s="249" t="str">
        <f>IF(TRIM(入力1!A48)&lt;&gt;"",入力1!A48,"")</f>
        <v/>
      </c>
      <c r="L28" s="427">
        <f>IF(TRIM(入力1!B48)&lt;&gt;"",入力1!B48,"")</f>
        <v>1</v>
      </c>
      <c r="M28" s="250">
        <f t="shared" si="1"/>
        <v>6</v>
      </c>
      <c r="N28" s="261"/>
      <c r="O28" s="261"/>
      <c r="P28" s="261"/>
      <c r="Q28" s="261"/>
      <c r="R28" s="261"/>
      <c r="S28" s="261"/>
      <c r="T28" s="458"/>
      <c r="U28" s="262"/>
      <c r="V28" s="261"/>
      <c r="W28" s="261"/>
      <c r="X28" s="261">
        <f>IF(入力1!$W$5=9,入力1!X48,0)</f>
        <v>0</v>
      </c>
      <c r="Y28" s="261">
        <f>IF(入力1!$W$5=10,入力1!X48,0)</f>
        <v>0</v>
      </c>
      <c r="Z28" s="257" t="str">
        <f t="shared" si="2"/>
        <v/>
      </c>
      <c r="AA28" s="619"/>
      <c r="AB28" s="620"/>
      <c r="AC28" s="269"/>
      <c r="AD28" s="269"/>
      <c r="AE28" s="269"/>
      <c r="AF28" s="266" t="str">
        <f t="shared" si="3"/>
        <v xml:space="preserve"> </v>
      </c>
      <c r="AG28" s="769"/>
      <c r="AH28" s="769">
        <f>入力1!O48</f>
        <v>0</v>
      </c>
      <c r="AI28" s="769"/>
      <c r="AJ28" s="769"/>
      <c r="AK28" s="769"/>
      <c r="AL28" s="769"/>
      <c r="AM28" s="769"/>
      <c r="AN28" s="769"/>
      <c r="AO28" s="769"/>
      <c r="AP28" s="769"/>
      <c r="AQ28" s="769"/>
      <c r="AR28" s="769"/>
      <c r="AS28" s="769"/>
      <c r="AT28" s="769"/>
      <c r="AU28" s="769"/>
      <c r="AV28" s="769"/>
      <c r="AW28" s="769"/>
      <c r="AX28" s="769"/>
      <c r="AY28" s="769"/>
      <c r="AZ28" s="769"/>
      <c r="BA28" s="769"/>
      <c r="BB28" s="769"/>
      <c r="BC28" s="769"/>
      <c r="BD28" s="769"/>
      <c r="BE28" s="769"/>
      <c r="BF28" s="769"/>
      <c r="BG28" s="769"/>
      <c r="BH28" s="769"/>
      <c r="BI28" s="769"/>
      <c r="BJ28" s="769"/>
      <c r="BK28" s="769"/>
      <c r="BL28" s="769"/>
      <c r="BM28" s="769"/>
      <c r="BN28" s="769"/>
      <c r="BO28" s="769"/>
      <c r="BP28" s="769"/>
      <c r="BQ28" s="769"/>
      <c r="BR28" s="769"/>
      <c r="BS28" s="769"/>
      <c r="BT28" s="769"/>
      <c r="BU28" s="769"/>
      <c r="BV28" s="769"/>
      <c r="BW28" s="769"/>
      <c r="BX28" s="769"/>
      <c r="BY28" s="769"/>
      <c r="BZ28" s="769"/>
      <c r="CA28" s="769"/>
      <c r="CB28" s="769"/>
      <c r="CC28" s="769"/>
      <c r="CD28" s="769"/>
      <c r="CE28" s="769"/>
      <c r="CF28" s="769"/>
      <c r="CG28" s="769"/>
      <c r="CH28" s="769"/>
      <c r="CI28" s="769"/>
      <c r="CJ28" s="769"/>
      <c r="CK28" s="769"/>
      <c r="CL28" s="769"/>
      <c r="CM28" s="484"/>
      <c r="CN28" s="484"/>
      <c r="CO28" s="484"/>
      <c r="CP28" s="484"/>
      <c r="CQ28" s="484"/>
      <c r="CR28" s="484"/>
      <c r="CS28" s="484"/>
      <c r="CT28" s="484"/>
      <c r="CU28" s="484"/>
      <c r="CV28" s="484"/>
      <c r="CW28" s="484"/>
      <c r="CX28" s="484"/>
      <c r="CY28" s="484"/>
      <c r="CZ28" s="484"/>
      <c r="DA28" s="769"/>
      <c r="DB28" s="769"/>
    </row>
    <row r="29" spans="1:106" s="162" customFormat="1" ht="24" customHeight="1">
      <c r="A29" s="249" t="str">
        <f>IF(TRIM(入力1!A50)&lt;&gt;"",入力1!A50,"")</f>
        <v/>
      </c>
      <c r="B29" s="427">
        <f>IF(TRIM(入力1!B50)&lt;&gt;"",入力1!B50,"")</f>
        <v>1</v>
      </c>
      <c r="C29" s="251">
        <f>IF(TRIM(入力1!C50)&lt;&gt;"",入力1!C50,"")</f>
        <v>7</v>
      </c>
      <c r="D29" s="1679" t="str">
        <f>IF(TRIM(入力1!D50)&lt;&gt;"",入力1!D50,"")</f>
        <v/>
      </c>
      <c r="E29" s="1680"/>
      <c r="F29" s="1680"/>
      <c r="G29" s="1680"/>
      <c r="H29" s="1680"/>
      <c r="I29" s="1680"/>
      <c r="J29" s="1681"/>
      <c r="K29" s="249" t="str">
        <f>IF(TRIM(入力1!A50)&lt;&gt;"",入力1!A50,"")</f>
        <v/>
      </c>
      <c r="L29" s="427">
        <f>IF(TRIM(入力1!B50)&lt;&gt;"",入力1!B50,"")</f>
        <v>1</v>
      </c>
      <c r="M29" s="251">
        <f t="shared" si="1"/>
        <v>7</v>
      </c>
      <c r="N29" s="261"/>
      <c r="O29" s="261"/>
      <c r="P29" s="261"/>
      <c r="Q29" s="261"/>
      <c r="R29" s="261"/>
      <c r="S29" s="261"/>
      <c r="T29" s="458"/>
      <c r="U29" s="262"/>
      <c r="V29" s="261"/>
      <c r="W29" s="261"/>
      <c r="X29" s="261">
        <f>IF(入力1!$W$5=9,入力1!X50,0)</f>
        <v>0</v>
      </c>
      <c r="Y29" s="261">
        <f>IF(入力1!$W$5=10,入力1!X50,0)</f>
        <v>0</v>
      </c>
      <c r="Z29" s="257" t="str">
        <f t="shared" si="2"/>
        <v/>
      </c>
      <c r="AA29" s="619"/>
      <c r="AB29" s="620"/>
      <c r="AC29" s="269"/>
      <c r="AD29" s="269"/>
      <c r="AE29" s="269"/>
      <c r="AF29" s="266" t="str">
        <f t="shared" si="3"/>
        <v xml:space="preserve"> </v>
      </c>
      <c r="AG29" s="769"/>
      <c r="AH29" s="769">
        <f>入力1!O50</f>
        <v>0</v>
      </c>
      <c r="AI29" s="769"/>
      <c r="AJ29" s="769"/>
      <c r="AK29" s="769"/>
      <c r="AL29" s="769"/>
      <c r="AM29" s="769"/>
      <c r="AN29" s="769"/>
      <c r="AO29" s="769"/>
      <c r="AP29" s="769"/>
      <c r="AQ29" s="769"/>
      <c r="AR29" s="769"/>
      <c r="AS29" s="769"/>
      <c r="AT29" s="769"/>
      <c r="AU29" s="769"/>
      <c r="AV29" s="769"/>
      <c r="AW29" s="769"/>
      <c r="AX29" s="769"/>
      <c r="AY29" s="769"/>
      <c r="AZ29" s="769"/>
      <c r="BA29" s="769"/>
      <c r="BB29" s="769"/>
      <c r="BC29" s="769"/>
      <c r="BD29" s="769"/>
      <c r="BE29" s="769"/>
      <c r="BF29" s="769"/>
      <c r="BG29" s="769"/>
      <c r="BH29" s="769"/>
      <c r="BI29" s="769"/>
      <c r="BJ29" s="769"/>
      <c r="BK29" s="769"/>
      <c r="BL29" s="769"/>
      <c r="BM29" s="769"/>
      <c r="BN29" s="769"/>
      <c r="BO29" s="769"/>
      <c r="BP29" s="769"/>
      <c r="BQ29" s="769"/>
      <c r="BR29" s="769"/>
      <c r="BS29" s="769"/>
      <c r="BT29" s="769"/>
      <c r="BU29" s="769"/>
      <c r="BV29" s="769"/>
      <c r="BW29" s="769"/>
      <c r="BX29" s="769"/>
      <c r="BY29" s="769"/>
      <c r="BZ29" s="769"/>
      <c r="CA29" s="769"/>
      <c r="CB29" s="769"/>
      <c r="CC29" s="769"/>
      <c r="CD29" s="769"/>
      <c r="CE29" s="769"/>
      <c r="CF29" s="769"/>
      <c r="CG29" s="769"/>
      <c r="CH29" s="769"/>
      <c r="CI29" s="769"/>
      <c r="CJ29" s="769"/>
      <c r="CK29" s="769"/>
      <c r="CL29" s="769"/>
      <c r="CM29" s="484"/>
      <c r="CN29" s="484"/>
      <c r="CO29" s="484"/>
      <c r="CP29" s="484"/>
      <c r="CQ29" s="484"/>
      <c r="CR29" s="484"/>
      <c r="CS29" s="484"/>
      <c r="CT29" s="484"/>
      <c r="CU29" s="484"/>
      <c r="CV29" s="484"/>
      <c r="CW29" s="484"/>
      <c r="CX29" s="484"/>
      <c r="CY29" s="484"/>
      <c r="CZ29" s="484"/>
      <c r="DA29" s="769"/>
      <c r="DB29" s="769"/>
    </row>
    <row r="30" spans="1:106" s="162" customFormat="1" ht="24" customHeight="1">
      <c r="A30" s="249" t="str">
        <f>IF(TRIM(入力1!A52)&lt;&gt;"",入力1!A52,"")</f>
        <v/>
      </c>
      <c r="B30" s="427">
        <f>IF(TRIM(入力1!B52)&lt;&gt;"",入力1!B52,"")</f>
        <v>1</v>
      </c>
      <c r="C30" s="250">
        <f>IF(TRIM(入力1!C52)&lt;&gt;"",入力1!C52,"")</f>
        <v>8</v>
      </c>
      <c r="D30" s="1679" t="str">
        <f>IF(TRIM(入力1!D52)&lt;&gt;"",入力1!D52,"")</f>
        <v/>
      </c>
      <c r="E30" s="1680"/>
      <c r="F30" s="1680"/>
      <c r="G30" s="1680"/>
      <c r="H30" s="1680"/>
      <c r="I30" s="1680"/>
      <c r="J30" s="1681"/>
      <c r="K30" s="249" t="str">
        <f>IF(TRIM(入力1!A52)&lt;&gt;"",入力1!A52,"")</f>
        <v/>
      </c>
      <c r="L30" s="427">
        <f>IF(TRIM(入力1!B52)&lt;&gt;"",入力1!B52,"")</f>
        <v>1</v>
      </c>
      <c r="M30" s="250">
        <f t="shared" si="1"/>
        <v>8</v>
      </c>
      <c r="N30" s="261"/>
      <c r="O30" s="261"/>
      <c r="P30" s="261"/>
      <c r="Q30" s="261"/>
      <c r="R30" s="261"/>
      <c r="S30" s="261"/>
      <c r="T30" s="458"/>
      <c r="U30" s="262"/>
      <c r="V30" s="261"/>
      <c r="W30" s="261"/>
      <c r="X30" s="261">
        <f>IF(入力1!$W$5=9,入力1!X52,0)</f>
        <v>0</v>
      </c>
      <c r="Y30" s="261">
        <f>IF(入力1!$W$5=10,入力1!X52,0)</f>
        <v>0</v>
      </c>
      <c r="Z30" s="257" t="str">
        <f t="shared" si="2"/>
        <v/>
      </c>
      <c r="AA30" s="619"/>
      <c r="AB30" s="620"/>
      <c r="AC30" s="269"/>
      <c r="AD30" s="269"/>
      <c r="AE30" s="269"/>
      <c r="AF30" s="266" t="str">
        <f t="shared" si="3"/>
        <v xml:space="preserve"> </v>
      </c>
      <c r="AG30" s="769"/>
      <c r="AH30" s="769">
        <f>入力1!O52</f>
        <v>0</v>
      </c>
      <c r="AI30" s="769"/>
      <c r="AJ30" s="769"/>
      <c r="AK30" s="769"/>
      <c r="AL30" s="769"/>
      <c r="AM30" s="769"/>
      <c r="AN30" s="769"/>
      <c r="AO30" s="769"/>
      <c r="AP30" s="769"/>
      <c r="AQ30" s="769"/>
      <c r="AR30" s="769"/>
      <c r="AS30" s="769"/>
      <c r="AT30" s="769"/>
      <c r="AU30" s="769"/>
      <c r="AV30" s="769"/>
      <c r="AW30" s="769"/>
      <c r="AX30" s="769"/>
      <c r="AY30" s="769"/>
      <c r="AZ30" s="769"/>
      <c r="BA30" s="769"/>
      <c r="BB30" s="769"/>
      <c r="BC30" s="769"/>
      <c r="BD30" s="769"/>
      <c r="BE30" s="769"/>
      <c r="BF30" s="769"/>
      <c r="BG30" s="769"/>
      <c r="BH30" s="769"/>
      <c r="BI30" s="769"/>
      <c r="BJ30" s="769"/>
      <c r="BK30" s="769"/>
      <c r="BL30" s="769"/>
      <c r="BM30" s="769"/>
      <c r="BN30" s="769"/>
      <c r="BO30" s="769"/>
      <c r="BP30" s="769"/>
      <c r="BQ30" s="769"/>
      <c r="BR30" s="769"/>
      <c r="BS30" s="769"/>
      <c r="BT30" s="769"/>
      <c r="BU30" s="769"/>
      <c r="BV30" s="769"/>
      <c r="BW30" s="769"/>
      <c r="BX30" s="769"/>
      <c r="BY30" s="769"/>
      <c r="BZ30" s="769"/>
      <c r="CA30" s="769"/>
      <c r="CB30" s="769"/>
      <c r="CC30" s="769"/>
      <c r="CD30" s="769"/>
      <c r="CE30" s="769"/>
      <c r="CF30" s="769"/>
      <c r="CG30" s="769"/>
      <c r="CH30" s="769"/>
      <c r="CI30" s="769"/>
      <c r="CJ30" s="769"/>
      <c r="CK30" s="769"/>
      <c r="CL30" s="769"/>
      <c r="CM30" s="484"/>
      <c r="CN30" s="484"/>
      <c r="CO30" s="484"/>
      <c r="CP30" s="484"/>
      <c r="CQ30" s="484"/>
      <c r="CR30" s="484"/>
      <c r="CS30" s="484"/>
      <c r="CT30" s="484"/>
      <c r="CU30" s="484"/>
      <c r="CV30" s="484"/>
      <c r="CW30" s="484"/>
      <c r="CX30" s="484"/>
      <c r="CY30" s="484"/>
      <c r="CZ30" s="484"/>
      <c r="DA30" s="769"/>
      <c r="DB30" s="769"/>
    </row>
    <row r="31" spans="1:106" s="162" customFormat="1" ht="24" customHeight="1">
      <c r="A31" s="249" t="str">
        <f>IF(TRIM(入力1!A54)&lt;&gt;"",入力1!A54,"")</f>
        <v/>
      </c>
      <c r="B31" s="427">
        <f>IF(TRIM(入力1!B54)&lt;&gt;"",入力1!B54,"")</f>
        <v>1</v>
      </c>
      <c r="C31" s="251">
        <f>IF(TRIM(入力1!C54)&lt;&gt;"",入力1!C54,"")</f>
        <v>9</v>
      </c>
      <c r="D31" s="1679" t="str">
        <f>IF(TRIM(入力1!D54)&lt;&gt;"",入力1!D54,"")</f>
        <v/>
      </c>
      <c r="E31" s="1680"/>
      <c r="F31" s="1680"/>
      <c r="G31" s="1680"/>
      <c r="H31" s="1680"/>
      <c r="I31" s="1680"/>
      <c r="J31" s="1681"/>
      <c r="K31" s="249" t="str">
        <f>IF(TRIM(入力1!A54)&lt;&gt;"",入力1!A54,"")</f>
        <v/>
      </c>
      <c r="L31" s="427">
        <f>IF(TRIM(入力1!B54)&lt;&gt;"",入力1!B54,"")</f>
        <v>1</v>
      </c>
      <c r="M31" s="251">
        <f t="shared" si="1"/>
        <v>9</v>
      </c>
      <c r="N31" s="261"/>
      <c r="O31" s="261"/>
      <c r="P31" s="261"/>
      <c r="Q31" s="261"/>
      <c r="R31" s="261"/>
      <c r="S31" s="261"/>
      <c r="T31" s="458"/>
      <c r="U31" s="262"/>
      <c r="V31" s="261"/>
      <c r="W31" s="261"/>
      <c r="X31" s="261">
        <f>IF(入力1!$W$5=9,入力1!X54,0)</f>
        <v>0</v>
      </c>
      <c r="Y31" s="261">
        <f>IF(入力1!$W$5=10,入力1!X54,0)</f>
        <v>0</v>
      </c>
      <c r="Z31" s="257" t="str">
        <f t="shared" si="2"/>
        <v/>
      </c>
      <c r="AA31" s="619"/>
      <c r="AB31" s="620"/>
      <c r="AC31" s="269"/>
      <c r="AD31" s="269"/>
      <c r="AE31" s="269"/>
      <c r="AF31" s="266" t="str">
        <f t="shared" si="3"/>
        <v xml:space="preserve"> </v>
      </c>
      <c r="AG31" s="769"/>
      <c r="AH31" s="769">
        <f>入力1!O54</f>
        <v>0</v>
      </c>
      <c r="AI31" s="769"/>
      <c r="AJ31" s="769"/>
      <c r="AK31" s="769"/>
      <c r="AL31" s="769"/>
      <c r="AM31" s="769"/>
      <c r="AN31" s="769"/>
      <c r="AO31" s="769"/>
      <c r="AP31" s="769"/>
      <c r="AQ31" s="769"/>
      <c r="AR31" s="769"/>
      <c r="AS31" s="769"/>
      <c r="AT31" s="769"/>
      <c r="AU31" s="769"/>
      <c r="AV31" s="769"/>
      <c r="AW31" s="769"/>
      <c r="AX31" s="769"/>
      <c r="AY31" s="769"/>
      <c r="AZ31" s="769"/>
      <c r="BA31" s="769"/>
      <c r="BB31" s="769"/>
      <c r="BC31" s="769"/>
      <c r="BD31" s="769"/>
      <c r="BE31" s="769"/>
      <c r="BF31" s="769"/>
      <c r="BG31" s="769"/>
      <c r="BH31" s="769"/>
      <c r="BI31" s="769"/>
      <c r="BJ31" s="769"/>
      <c r="BK31" s="769"/>
      <c r="BL31" s="769"/>
      <c r="BM31" s="769"/>
      <c r="BN31" s="769"/>
      <c r="BO31" s="769"/>
      <c r="BP31" s="769"/>
      <c r="BQ31" s="769"/>
      <c r="BR31" s="769"/>
      <c r="BS31" s="769"/>
      <c r="BT31" s="769"/>
      <c r="BU31" s="769"/>
      <c r="BV31" s="769"/>
      <c r="BW31" s="769"/>
      <c r="BX31" s="769"/>
      <c r="BY31" s="769"/>
      <c r="BZ31" s="769"/>
      <c r="CA31" s="769"/>
      <c r="CB31" s="769"/>
      <c r="CC31" s="769"/>
      <c r="CD31" s="769"/>
      <c r="CE31" s="769"/>
      <c r="CF31" s="769"/>
      <c r="CG31" s="769"/>
      <c r="CH31" s="769"/>
      <c r="CI31" s="769"/>
      <c r="CJ31" s="769"/>
      <c r="CK31" s="769"/>
      <c r="CL31" s="769"/>
      <c r="CM31" s="484"/>
      <c r="CN31" s="484"/>
      <c r="CO31" s="484"/>
      <c r="CP31" s="484"/>
      <c r="CQ31" s="484"/>
      <c r="CR31" s="484"/>
      <c r="CS31" s="484"/>
      <c r="CT31" s="484"/>
      <c r="CU31" s="484"/>
      <c r="CV31" s="484"/>
      <c r="CW31" s="484"/>
      <c r="CX31" s="484"/>
      <c r="CY31" s="484"/>
      <c r="CZ31" s="484"/>
      <c r="DA31" s="769"/>
      <c r="DB31" s="769"/>
    </row>
    <row r="32" spans="1:106" s="162" customFormat="1" ht="24" customHeight="1">
      <c r="A32" s="249" t="str">
        <f>IF(TRIM(入力1!A56)&lt;&gt;"",入力1!A56,"")</f>
        <v/>
      </c>
      <c r="B32" s="427">
        <f>IF(TRIM(入力1!B56)&lt;&gt;"",入力1!B56,"")</f>
        <v>2</v>
      </c>
      <c r="C32" s="250">
        <f>IF(TRIM(入力1!C56)&lt;&gt;"",入力1!C56,"")</f>
        <v>0</v>
      </c>
      <c r="D32" s="1679" t="str">
        <f>IF(TRIM(入力1!D56)&lt;&gt;"",入力1!D56,"")</f>
        <v/>
      </c>
      <c r="E32" s="1680"/>
      <c r="F32" s="1680"/>
      <c r="G32" s="1680"/>
      <c r="H32" s="1680"/>
      <c r="I32" s="1680"/>
      <c r="J32" s="1681"/>
      <c r="K32" s="249" t="str">
        <f>IF(TRIM(入力1!A56)&lt;&gt;"",入力1!A56,"")</f>
        <v/>
      </c>
      <c r="L32" s="427">
        <f>IF(TRIM(入力1!B56)&lt;&gt;"",入力1!B56,"")</f>
        <v>2</v>
      </c>
      <c r="M32" s="250">
        <f t="shared" si="1"/>
        <v>0</v>
      </c>
      <c r="N32" s="261"/>
      <c r="O32" s="261"/>
      <c r="P32" s="261"/>
      <c r="Q32" s="261"/>
      <c r="R32" s="261"/>
      <c r="S32" s="261"/>
      <c r="T32" s="458"/>
      <c r="U32" s="262"/>
      <c r="V32" s="261"/>
      <c r="W32" s="261"/>
      <c r="X32" s="261">
        <f>IF(入力1!$W$5=9,入力1!X56,0)</f>
        <v>0</v>
      </c>
      <c r="Y32" s="261">
        <f>IF(入力1!$W$5=10,入力1!X56,0)</f>
        <v>0</v>
      </c>
      <c r="Z32" s="257" t="str">
        <f t="shared" si="2"/>
        <v/>
      </c>
      <c r="AA32" s="619"/>
      <c r="AB32" s="620"/>
      <c r="AC32" s="269"/>
      <c r="AD32" s="269"/>
      <c r="AE32" s="269"/>
      <c r="AF32" s="266" t="str">
        <f t="shared" si="3"/>
        <v xml:space="preserve"> </v>
      </c>
      <c r="AG32" s="769"/>
      <c r="AH32" s="769">
        <f>入力1!O56</f>
        <v>0</v>
      </c>
      <c r="AI32" s="769"/>
      <c r="AJ32" s="769"/>
      <c r="AK32" s="769"/>
      <c r="AL32" s="769"/>
      <c r="AM32" s="769"/>
      <c r="AN32" s="769"/>
      <c r="AO32" s="769"/>
      <c r="AP32" s="769"/>
      <c r="AQ32" s="769"/>
      <c r="AR32" s="769"/>
      <c r="AS32" s="769"/>
      <c r="AT32" s="769"/>
      <c r="AU32" s="769"/>
      <c r="AV32" s="769"/>
      <c r="AW32" s="769"/>
      <c r="AX32" s="769"/>
      <c r="AY32" s="769"/>
      <c r="AZ32" s="769"/>
      <c r="BA32" s="769"/>
      <c r="BB32" s="769"/>
      <c r="BC32" s="769"/>
      <c r="BD32" s="769"/>
      <c r="BE32" s="769"/>
      <c r="BF32" s="769"/>
      <c r="BG32" s="769"/>
      <c r="BH32" s="769"/>
      <c r="BI32" s="769"/>
      <c r="BJ32" s="769"/>
      <c r="BK32" s="769"/>
      <c r="BL32" s="769"/>
      <c r="BM32" s="769"/>
      <c r="BN32" s="769"/>
      <c r="BO32" s="769"/>
      <c r="BP32" s="769"/>
      <c r="BQ32" s="769"/>
      <c r="BR32" s="769"/>
      <c r="BS32" s="769"/>
      <c r="BT32" s="769"/>
      <c r="BU32" s="769"/>
      <c r="BV32" s="769"/>
      <c r="BW32" s="769"/>
      <c r="BX32" s="769"/>
      <c r="BY32" s="769"/>
      <c r="BZ32" s="769"/>
      <c r="CA32" s="769"/>
      <c r="CB32" s="769"/>
      <c r="CC32" s="769"/>
      <c r="CD32" s="769"/>
      <c r="CE32" s="769"/>
      <c r="CF32" s="769"/>
      <c r="CG32" s="769"/>
      <c r="CH32" s="769"/>
      <c r="CI32" s="769"/>
      <c r="CJ32" s="769"/>
      <c r="CK32" s="769"/>
      <c r="CL32" s="769"/>
      <c r="CM32" s="484"/>
      <c r="CN32" s="484"/>
      <c r="CO32" s="484"/>
      <c r="CP32" s="484"/>
      <c r="CQ32" s="484"/>
      <c r="CR32" s="484"/>
      <c r="CS32" s="484"/>
      <c r="CT32" s="484"/>
      <c r="CU32" s="484"/>
      <c r="CV32" s="484"/>
      <c r="CW32" s="484"/>
      <c r="CX32" s="484"/>
      <c r="CY32" s="484"/>
      <c r="CZ32" s="484"/>
      <c r="DA32" s="769"/>
      <c r="DB32" s="769"/>
    </row>
    <row r="33" spans="1:106" s="162" customFormat="1" ht="24" customHeight="1">
      <c r="A33" s="367" t="str">
        <f>IF(TRIM(入力1!A58)&lt;&gt;"",入力1!A58,"")</f>
        <v/>
      </c>
      <c r="B33" s="438">
        <f>IF(TRIM(入力1!B58)&lt;&gt;"",入力1!B58,"")</f>
        <v>2</v>
      </c>
      <c r="C33" s="377">
        <f>IF(TRIM(入力1!C58)&lt;&gt;"",入力1!C58,"")</f>
        <v>1</v>
      </c>
      <c r="D33" s="1689" t="str">
        <f>IF(TRIM(入力1!D58)&lt;&gt;"",入力1!D58,"")</f>
        <v/>
      </c>
      <c r="E33" s="1690"/>
      <c r="F33" s="1690"/>
      <c r="G33" s="1690"/>
      <c r="H33" s="1690"/>
      <c r="I33" s="1690"/>
      <c r="J33" s="1691"/>
      <c r="K33" s="367" t="str">
        <f>IF(TRIM(入力1!A58)&lt;&gt;"",入力1!A58,"")</f>
        <v/>
      </c>
      <c r="L33" s="438">
        <f>IF(TRIM(入力1!B58)&lt;&gt;"",入力1!B58,"")</f>
        <v>2</v>
      </c>
      <c r="M33" s="377">
        <f>C33</f>
        <v>1</v>
      </c>
      <c r="N33" s="261"/>
      <c r="O33" s="261"/>
      <c r="P33" s="261"/>
      <c r="Q33" s="261"/>
      <c r="R33" s="261"/>
      <c r="S33" s="261"/>
      <c r="T33" s="458"/>
      <c r="U33" s="483"/>
      <c r="V33" s="485"/>
      <c r="W33" s="485"/>
      <c r="X33" s="485">
        <f>IF(入力1!$W$5=9,入力1!X58,0)</f>
        <v>0</v>
      </c>
      <c r="Y33" s="485">
        <f>IF(入力1!$W$5=10,入力1!X58,0)</f>
        <v>0</v>
      </c>
      <c r="Z33" s="371" t="str">
        <f>IF(SUM(N33:Y33)=0,"",SUM(N33:Y33))</f>
        <v/>
      </c>
      <c r="AA33" s="619"/>
      <c r="AB33" s="620"/>
      <c r="AC33" s="487"/>
      <c r="AD33" s="487"/>
      <c r="AE33" s="487"/>
      <c r="AF33" s="374" t="str">
        <f>IF(SUM(AA33:AE33)=0," ",SUM(AA33:AE33))</f>
        <v xml:space="preserve"> </v>
      </c>
      <c r="AG33" s="769"/>
      <c r="AH33" s="769">
        <f>入力1!O58</f>
        <v>0</v>
      </c>
      <c r="AI33" s="769"/>
      <c r="AJ33" s="769"/>
      <c r="AK33" s="769"/>
      <c r="AL33" s="769"/>
      <c r="AM33" s="769"/>
      <c r="AN33" s="769"/>
      <c r="AO33" s="769"/>
      <c r="AP33" s="769"/>
      <c r="AQ33" s="769"/>
      <c r="AR33" s="769"/>
      <c r="AS33" s="769"/>
      <c r="AT33" s="769"/>
      <c r="AU33" s="769"/>
      <c r="AV33" s="769"/>
      <c r="AW33" s="769"/>
      <c r="AX33" s="769"/>
      <c r="AY33" s="769"/>
      <c r="AZ33" s="769"/>
      <c r="BA33" s="769"/>
      <c r="BB33" s="769"/>
      <c r="BC33" s="769"/>
      <c r="BD33" s="769"/>
      <c r="BE33" s="769"/>
      <c r="BF33" s="769"/>
      <c r="BG33" s="769"/>
      <c r="BH33" s="769"/>
      <c r="BI33" s="769"/>
      <c r="BJ33" s="769"/>
      <c r="BK33" s="769"/>
      <c r="BL33" s="769"/>
      <c r="BM33" s="769"/>
      <c r="BN33" s="769"/>
      <c r="BO33" s="769"/>
      <c r="BP33" s="769"/>
      <c r="BQ33" s="769"/>
      <c r="BR33" s="769"/>
      <c r="BS33" s="769"/>
      <c r="BT33" s="769"/>
      <c r="BU33" s="769"/>
      <c r="BV33" s="769"/>
      <c r="BW33" s="769"/>
      <c r="BX33" s="769"/>
      <c r="BY33" s="769"/>
      <c r="BZ33" s="769"/>
      <c r="CA33" s="769"/>
      <c r="CB33" s="769"/>
      <c r="CC33" s="769"/>
      <c r="CD33" s="769"/>
      <c r="CE33" s="769"/>
      <c r="CF33" s="769"/>
      <c r="CG33" s="769"/>
      <c r="CH33" s="769"/>
      <c r="CI33" s="769"/>
      <c r="CJ33" s="769"/>
      <c r="CK33" s="769"/>
      <c r="CL33" s="769"/>
      <c r="CM33" s="484"/>
      <c r="CN33" s="484"/>
      <c r="CO33" s="484"/>
      <c r="CP33" s="484"/>
      <c r="CQ33" s="484"/>
      <c r="CR33" s="484"/>
      <c r="CS33" s="484"/>
      <c r="CT33" s="484"/>
      <c r="CU33" s="484"/>
      <c r="CV33" s="484"/>
      <c r="CW33" s="484"/>
      <c r="CX33" s="484"/>
      <c r="CY33" s="484"/>
      <c r="CZ33" s="484"/>
      <c r="DA33" s="769"/>
      <c r="DB33" s="769"/>
    </row>
    <row r="34" spans="1:106" s="162" customFormat="1" ht="24" customHeight="1">
      <c r="A34" s="249" t="str">
        <f>IF(TRIM(入力1!A60)&lt;&gt;"",入力1!A60,"")</f>
        <v/>
      </c>
      <c r="B34" s="427">
        <f>IF(TRIM(入力1!B60)&lt;&gt;"",入力1!B60,"")</f>
        <v>2</v>
      </c>
      <c r="C34" s="250">
        <f>IF(TRIM(入力1!C60)&lt;&gt;"",入力1!C60,"")</f>
        <v>2</v>
      </c>
      <c r="D34" s="1679" t="str">
        <f>IF(TRIM(入力1!D60)&lt;&gt;"",入力1!D60,"")</f>
        <v/>
      </c>
      <c r="E34" s="1680"/>
      <c r="F34" s="1680"/>
      <c r="G34" s="1680"/>
      <c r="H34" s="1680"/>
      <c r="I34" s="1680"/>
      <c r="J34" s="1681"/>
      <c r="K34" s="249" t="str">
        <f>IF(TRIM(入力1!A60)&lt;&gt;"",入力1!A60,"")</f>
        <v/>
      </c>
      <c r="L34" s="427">
        <f>IF(TRIM(入力1!B60)&lt;&gt;"",入力1!B60,"")</f>
        <v>2</v>
      </c>
      <c r="M34" s="250">
        <f t="shared" ref="M34:M52" si="4">C34</f>
        <v>2</v>
      </c>
      <c r="N34" s="261"/>
      <c r="O34" s="261"/>
      <c r="P34" s="261"/>
      <c r="Q34" s="261"/>
      <c r="R34" s="261"/>
      <c r="S34" s="261"/>
      <c r="T34" s="458"/>
      <c r="U34" s="262"/>
      <c r="V34" s="262"/>
      <c r="W34" s="262"/>
      <c r="X34" s="262">
        <f>IF(入力1!$W$5=9,入力1!X60,0)</f>
        <v>0</v>
      </c>
      <c r="Y34" s="261">
        <f>IF(入力1!$W$5=10,入力1!X60,0)</f>
        <v>0</v>
      </c>
      <c r="Z34" s="257" t="str">
        <f t="shared" ref="Z34:Z52" si="5">IF(SUM(N34:Y34)=0,"",SUM(N34:Y34))</f>
        <v/>
      </c>
      <c r="AA34" s="619"/>
      <c r="AB34" s="620"/>
      <c r="AC34" s="269"/>
      <c r="AD34" s="269"/>
      <c r="AE34" s="269"/>
      <c r="AF34" s="266" t="str">
        <f>IF(SUM(AA34:AE34)=0," ",SUM(AA34:AE34))</f>
        <v xml:space="preserve"> </v>
      </c>
      <c r="AG34" s="769"/>
      <c r="AH34" s="769">
        <f>入力1!O60</f>
        <v>0</v>
      </c>
      <c r="AI34" s="769"/>
      <c r="AJ34" s="769"/>
      <c r="AK34" s="769"/>
      <c r="AL34" s="769"/>
      <c r="AM34" s="769"/>
      <c r="AN34" s="769"/>
      <c r="AO34" s="769"/>
      <c r="AP34" s="769"/>
      <c r="AQ34" s="769"/>
      <c r="AR34" s="769"/>
      <c r="AS34" s="769"/>
      <c r="AT34" s="769"/>
      <c r="AU34" s="769"/>
      <c r="AV34" s="769"/>
      <c r="AW34" s="769"/>
      <c r="AX34" s="769"/>
      <c r="AY34" s="769"/>
      <c r="AZ34" s="769"/>
      <c r="BA34" s="769"/>
      <c r="BB34" s="769"/>
      <c r="BC34" s="769"/>
      <c r="BD34" s="769"/>
      <c r="BE34" s="769"/>
      <c r="BF34" s="769"/>
      <c r="BG34" s="769"/>
      <c r="BH34" s="769"/>
      <c r="BI34" s="769"/>
      <c r="BJ34" s="769"/>
      <c r="BK34" s="769"/>
      <c r="BL34" s="769"/>
      <c r="BM34" s="769"/>
      <c r="BN34" s="769"/>
      <c r="BO34" s="769"/>
      <c r="BP34" s="769"/>
      <c r="BQ34" s="769"/>
      <c r="BR34" s="769"/>
      <c r="BS34" s="769"/>
      <c r="BT34" s="769"/>
      <c r="BU34" s="769"/>
      <c r="BV34" s="769"/>
      <c r="BW34" s="769"/>
      <c r="BX34" s="769"/>
      <c r="BY34" s="769"/>
      <c r="BZ34" s="769"/>
      <c r="CA34" s="769"/>
      <c r="CB34" s="769"/>
      <c r="CC34" s="769"/>
      <c r="CD34" s="769"/>
      <c r="CE34" s="769"/>
      <c r="CF34" s="769"/>
      <c r="CG34" s="769"/>
      <c r="CH34" s="769"/>
      <c r="CI34" s="769"/>
      <c r="CJ34" s="769"/>
      <c r="CK34" s="769"/>
      <c r="CL34" s="769"/>
      <c r="CM34" s="484"/>
      <c r="CN34" s="484"/>
      <c r="CO34" s="484"/>
      <c r="CP34" s="484"/>
      <c r="CQ34" s="484"/>
      <c r="CR34" s="484"/>
      <c r="CS34" s="484"/>
      <c r="CT34" s="484"/>
      <c r="CU34" s="484"/>
      <c r="CV34" s="484"/>
      <c r="CW34" s="484"/>
      <c r="CX34" s="484"/>
      <c r="CY34" s="484"/>
      <c r="CZ34" s="484"/>
      <c r="DA34" s="769"/>
      <c r="DB34" s="769"/>
    </row>
    <row r="35" spans="1:106" s="162" customFormat="1" ht="24" customHeight="1">
      <c r="A35" s="249" t="str">
        <f>IF(TRIM(入力1!A62)&lt;&gt;"",入力1!A62,"")</f>
        <v/>
      </c>
      <c r="B35" s="427">
        <f>IF(TRIM(入力1!B62)&lt;&gt;"",入力1!B62,"")</f>
        <v>2</v>
      </c>
      <c r="C35" s="251">
        <f>IF(TRIM(入力1!C62)&lt;&gt;"",入力1!C62,"")</f>
        <v>3</v>
      </c>
      <c r="D35" s="1679" t="str">
        <f>IF(TRIM(入力1!D62)&lt;&gt;"",入力1!D62,"")</f>
        <v/>
      </c>
      <c r="E35" s="1680"/>
      <c r="F35" s="1680"/>
      <c r="G35" s="1680"/>
      <c r="H35" s="1680"/>
      <c r="I35" s="1680"/>
      <c r="J35" s="1681"/>
      <c r="K35" s="249" t="str">
        <f>IF(TRIM(入力1!A62)&lt;&gt;"",入力1!A62,"")</f>
        <v/>
      </c>
      <c r="L35" s="427">
        <f>IF(TRIM(入力1!B62)&lt;&gt;"",入力1!B62,"")</f>
        <v>2</v>
      </c>
      <c r="M35" s="251">
        <f t="shared" si="4"/>
        <v>3</v>
      </c>
      <c r="N35" s="261"/>
      <c r="O35" s="261"/>
      <c r="P35" s="261"/>
      <c r="Q35" s="261"/>
      <c r="R35" s="261"/>
      <c r="S35" s="261"/>
      <c r="T35" s="458"/>
      <c r="U35" s="262"/>
      <c r="V35" s="261"/>
      <c r="W35" s="261"/>
      <c r="X35" s="261">
        <f>IF(入力1!$W$5=9,入力1!X62,0)</f>
        <v>0</v>
      </c>
      <c r="Y35" s="261">
        <f>IF(入力1!$W$5=10,入力1!X62,0)</f>
        <v>0</v>
      </c>
      <c r="Z35" s="257" t="str">
        <f t="shared" si="5"/>
        <v/>
      </c>
      <c r="AA35" s="619"/>
      <c r="AB35" s="620"/>
      <c r="AC35" s="269"/>
      <c r="AD35" s="269"/>
      <c r="AE35" s="269"/>
      <c r="AF35" s="266" t="str">
        <f t="shared" ref="AF35:AF52" si="6">IF(SUM(AA35:AE35)=0," ",SUM(AA35:AE35))</f>
        <v xml:space="preserve"> </v>
      </c>
      <c r="AG35" s="769"/>
      <c r="AH35" s="769">
        <f>入力1!O62</f>
        <v>0</v>
      </c>
      <c r="AI35" s="769"/>
      <c r="AJ35" s="769"/>
      <c r="AK35" s="769"/>
      <c r="AL35" s="769"/>
      <c r="AM35" s="769"/>
      <c r="AN35" s="769"/>
      <c r="AO35" s="769"/>
      <c r="AP35" s="769"/>
      <c r="AQ35" s="769"/>
      <c r="AR35" s="769"/>
      <c r="AS35" s="769"/>
      <c r="AT35" s="769"/>
      <c r="AU35" s="769"/>
      <c r="AV35" s="769"/>
      <c r="AW35" s="769"/>
      <c r="AX35" s="769"/>
      <c r="AY35" s="769"/>
      <c r="AZ35" s="769"/>
      <c r="BA35" s="769"/>
      <c r="BB35" s="769"/>
      <c r="BC35" s="769"/>
      <c r="BD35" s="769"/>
      <c r="BE35" s="769"/>
      <c r="BF35" s="769"/>
      <c r="BG35" s="769"/>
      <c r="BH35" s="769"/>
      <c r="BI35" s="769"/>
      <c r="BJ35" s="769"/>
      <c r="BK35" s="769"/>
      <c r="BL35" s="769"/>
      <c r="BM35" s="769"/>
      <c r="BN35" s="769"/>
      <c r="BO35" s="769"/>
      <c r="BP35" s="769"/>
      <c r="BQ35" s="769"/>
      <c r="BR35" s="769"/>
      <c r="BS35" s="769"/>
      <c r="BT35" s="769"/>
      <c r="BU35" s="769"/>
      <c r="BV35" s="769"/>
      <c r="BW35" s="769"/>
      <c r="BX35" s="769"/>
      <c r="BY35" s="769"/>
      <c r="BZ35" s="769"/>
      <c r="CA35" s="769"/>
      <c r="CB35" s="769"/>
      <c r="CC35" s="769"/>
      <c r="CD35" s="769"/>
      <c r="CE35" s="769"/>
      <c r="CF35" s="769"/>
      <c r="CG35" s="769"/>
      <c r="CH35" s="769"/>
      <c r="CI35" s="769"/>
      <c r="CJ35" s="769"/>
      <c r="CK35" s="769"/>
      <c r="CL35" s="769"/>
      <c r="CM35" s="484"/>
      <c r="CN35" s="484"/>
      <c r="CO35" s="484"/>
      <c r="CP35" s="484"/>
      <c r="CQ35" s="484"/>
      <c r="CR35" s="484"/>
      <c r="CS35" s="484"/>
      <c r="CT35" s="484"/>
      <c r="CU35" s="484"/>
      <c r="CV35" s="484"/>
      <c r="CW35" s="484"/>
      <c r="CX35" s="484"/>
      <c r="CY35" s="484"/>
      <c r="CZ35" s="484"/>
      <c r="DA35" s="769"/>
      <c r="DB35" s="769"/>
    </row>
    <row r="36" spans="1:106" s="162" customFormat="1" ht="24" customHeight="1">
      <c r="A36" s="249" t="str">
        <f>IF(TRIM(入力1!A64)&lt;&gt;"",入力1!A64,"")</f>
        <v/>
      </c>
      <c r="B36" s="427">
        <f>IF(TRIM(入力1!B64)&lt;&gt;"",入力1!B64,"")</f>
        <v>2</v>
      </c>
      <c r="C36" s="250">
        <f>IF(TRIM(入力1!C64)&lt;&gt;"",入力1!C64,"")</f>
        <v>4</v>
      </c>
      <c r="D36" s="1679" t="str">
        <f>IF(TRIM(入力1!D64)&lt;&gt;"",入力1!D64,"")</f>
        <v/>
      </c>
      <c r="E36" s="1680"/>
      <c r="F36" s="1680"/>
      <c r="G36" s="1680"/>
      <c r="H36" s="1680"/>
      <c r="I36" s="1680"/>
      <c r="J36" s="1681"/>
      <c r="K36" s="249" t="str">
        <f>IF(TRIM(入力1!A64)&lt;&gt;"",入力1!A64,"")</f>
        <v/>
      </c>
      <c r="L36" s="427">
        <f>IF(TRIM(入力1!B64)&lt;&gt;"",入力1!B64,"")</f>
        <v>2</v>
      </c>
      <c r="M36" s="250">
        <f t="shared" si="4"/>
        <v>4</v>
      </c>
      <c r="N36" s="261"/>
      <c r="O36" s="261"/>
      <c r="P36" s="261"/>
      <c r="Q36" s="261"/>
      <c r="R36" s="261"/>
      <c r="S36" s="261"/>
      <c r="T36" s="458"/>
      <c r="U36" s="262"/>
      <c r="V36" s="261"/>
      <c r="W36" s="261"/>
      <c r="X36" s="261">
        <f>IF(入力1!$W$5=9,入力1!X64,0)</f>
        <v>0</v>
      </c>
      <c r="Y36" s="261">
        <f>IF(入力1!$W$5=10,入力1!X64,0)</f>
        <v>0</v>
      </c>
      <c r="Z36" s="257" t="str">
        <f t="shared" si="5"/>
        <v/>
      </c>
      <c r="AA36" s="619"/>
      <c r="AB36" s="620"/>
      <c r="AC36" s="269"/>
      <c r="AD36" s="269"/>
      <c r="AE36" s="269"/>
      <c r="AF36" s="266" t="str">
        <f t="shared" si="6"/>
        <v xml:space="preserve"> </v>
      </c>
      <c r="AG36" s="769"/>
      <c r="AH36" s="769">
        <f>入力1!O64</f>
        <v>0</v>
      </c>
      <c r="AI36" s="769"/>
      <c r="AJ36" s="769"/>
      <c r="AK36" s="769"/>
      <c r="AL36" s="769"/>
      <c r="AM36" s="769"/>
      <c r="AN36" s="769"/>
      <c r="AO36" s="769"/>
      <c r="AP36" s="769"/>
      <c r="AQ36" s="769"/>
      <c r="AR36" s="769"/>
      <c r="AS36" s="769"/>
      <c r="AT36" s="769"/>
      <c r="AU36" s="769"/>
      <c r="AV36" s="769"/>
      <c r="AW36" s="769"/>
      <c r="AX36" s="769"/>
      <c r="AY36" s="769"/>
      <c r="AZ36" s="769"/>
      <c r="BA36" s="769"/>
      <c r="BB36" s="769"/>
      <c r="BC36" s="769"/>
      <c r="BD36" s="769"/>
      <c r="BE36" s="769"/>
      <c r="BF36" s="769"/>
      <c r="BG36" s="769"/>
      <c r="BH36" s="769"/>
      <c r="BI36" s="769"/>
      <c r="BJ36" s="769"/>
      <c r="BK36" s="769"/>
      <c r="BL36" s="769"/>
      <c r="BM36" s="769"/>
      <c r="BN36" s="769"/>
      <c r="BO36" s="769"/>
      <c r="BP36" s="769"/>
      <c r="BQ36" s="769"/>
      <c r="BR36" s="769"/>
      <c r="BS36" s="769"/>
      <c r="BT36" s="769"/>
      <c r="BU36" s="769"/>
      <c r="BV36" s="769"/>
      <c r="BW36" s="769"/>
      <c r="BX36" s="769"/>
      <c r="BY36" s="769"/>
      <c r="BZ36" s="769"/>
      <c r="CA36" s="769"/>
      <c r="CB36" s="769"/>
      <c r="CC36" s="769"/>
      <c r="CD36" s="769"/>
      <c r="CE36" s="769"/>
      <c r="CF36" s="769"/>
      <c r="CG36" s="769"/>
      <c r="CH36" s="769"/>
      <c r="CI36" s="769"/>
      <c r="CJ36" s="769"/>
      <c r="CK36" s="769"/>
      <c r="CL36" s="769"/>
      <c r="CM36" s="484"/>
      <c r="CN36" s="484"/>
      <c r="CO36" s="484"/>
      <c r="CP36" s="484"/>
      <c r="CQ36" s="484"/>
      <c r="CR36" s="484"/>
      <c r="CS36" s="484"/>
      <c r="CT36" s="484"/>
      <c r="CU36" s="484"/>
      <c r="CV36" s="484"/>
      <c r="CW36" s="484"/>
      <c r="CX36" s="484"/>
      <c r="CY36" s="484"/>
      <c r="CZ36" s="484"/>
      <c r="DA36" s="769"/>
      <c r="DB36" s="769"/>
    </row>
    <row r="37" spans="1:106" s="162" customFormat="1" ht="24" customHeight="1">
      <c r="A37" s="249" t="str">
        <f>IF(TRIM(入力1!A66)&lt;&gt;"",入力1!A66,"")</f>
        <v/>
      </c>
      <c r="B37" s="427">
        <f>IF(TRIM(入力1!B66)&lt;&gt;"",入力1!B66,"")</f>
        <v>2</v>
      </c>
      <c r="C37" s="251">
        <f>IF(TRIM(入力1!C66)&lt;&gt;"",入力1!C66,"")</f>
        <v>5</v>
      </c>
      <c r="D37" s="1679" t="str">
        <f>IF(TRIM(入力1!D66)&lt;&gt;"",入力1!D66,"")</f>
        <v/>
      </c>
      <c r="E37" s="1680"/>
      <c r="F37" s="1680"/>
      <c r="G37" s="1680"/>
      <c r="H37" s="1680"/>
      <c r="I37" s="1680"/>
      <c r="J37" s="1681"/>
      <c r="K37" s="249" t="str">
        <f>IF(TRIM(入力1!A66)&lt;&gt;"",入力1!A66,"")</f>
        <v/>
      </c>
      <c r="L37" s="427">
        <f>IF(TRIM(入力1!B66)&lt;&gt;"",入力1!B66,"")</f>
        <v>2</v>
      </c>
      <c r="M37" s="251">
        <f t="shared" si="4"/>
        <v>5</v>
      </c>
      <c r="N37" s="261"/>
      <c r="O37" s="261"/>
      <c r="P37" s="261"/>
      <c r="Q37" s="261"/>
      <c r="R37" s="261"/>
      <c r="S37" s="261"/>
      <c r="T37" s="458"/>
      <c r="U37" s="262"/>
      <c r="V37" s="261"/>
      <c r="W37" s="261"/>
      <c r="X37" s="261">
        <f>IF(入力1!$W$5=9,入力1!X66,0)</f>
        <v>0</v>
      </c>
      <c r="Y37" s="261">
        <f>IF(入力1!$W$5=10,入力1!X66,0)</f>
        <v>0</v>
      </c>
      <c r="Z37" s="257" t="str">
        <f t="shared" si="5"/>
        <v/>
      </c>
      <c r="AA37" s="619"/>
      <c r="AB37" s="620"/>
      <c r="AC37" s="269"/>
      <c r="AD37" s="269"/>
      <c r="AE37" s="269"/>
      <c r="AF37" s="266" t="str">
        <f t="shared" si="6"/>
        <v xml:space="preserve"> </v>
      </c>
      <c r="AG37" s="769"/>
      <c r="AH37" s="769">
        <f>入力1!O66</f>
        <v>0</v>
      </c>
      <c r="AI37" s="769"/>
      <c r="AJ37" s="769"/>
      <c r="AK37" s="769"/>
      <c r="AL37" s="769"/>
      <c r="AM37" s="769"/>
      <c r="AN37" s="769"/>
      <c r="AO37" s="769"/>
      <c r="AP37" s="769"/>
      <c r="AQ37" s="769"/>
      <c r="AR37" s="769"/>
      <c r="AS37" s="769"/>
      <c r="AT37" s="769"/>
      <c r="AU37" s="769"/>
      <c r="AV37" s="769"/>
      <c r="AW37" s="769"/>
      <c r="AX37" s="769"/>
      <c r="AY37" s="769"/>
      <c r="AZ37" s="769"/>
      <c r="BA37" s="769"/>
      <c r="BB37" s="769"/>
      <c r="BC37" s="769"/>
      <c r="BD37" s="769"/>
      <c r="BE37" s="769"/>
      <c r="BF37" s="769"/>
      <c r="BG37" s="769"/>
      <c r="BH37" s="769"/>
      <c r="BI37" s="769"/>
      <c r="BJ37" s="769"/>
      <c r="BK37" s="769"/>
      <c r="BL37" s="769"/>
      <c r="BM37" s="769"/>
      <c r="BN37" s="769"/>
      <c r="BO37" s="769"/>
      <c r="BP37" s="769"/>
      <c r="BQ37" s="769"/>
      <c r="BR37" s="769"/>
      <c r="BS37" s="769"/>
      <c r="BT37" s="769"/>
      <c r="BU37" s="769"/>
      <c r="BV37" s="769"/>
      <c r="BW37" s="769"/>
      <c r="BX37" s="769"/>
      <c r="BY37" s="769"/>
      <c r="BZ37" s="769"/>
      <c r="CA37" s="769"/>
      <c r="CB37" s="769"/>
      <c r="CC37" s="769"/>
      <c r="CD37" s="769"/>
      <c r="CE37" s="769"/>
      <c r="CF37" s="769"/>
      <c r="CG37" s="769"/>
      <c r="CH37" s="769"/>
      <c r="CI37" s="769"/>
      <c r="CJ37" s="769"/>
      <c r="CK37" s="769"/>
      <c r="CL37" s="769"/>
      <c r="CM37" s="484"/>
      <c r="CN37" s="484"/>
      <c r="CO37" s="484"/>
      <c r="CP37" s="484"/>
      <c r="CQ37" s="484"/>
      <c r="CR37" s="484"/>
      <c r="CS37" s="484"/>
      <c r="CT37" s="484"/>
      <c r="CU37" s="484"/>
      <c r="CV37" s="484"/>
      <c r="CW37" s="484"/>
      <c r="CX37" s="484"/>
      <c r="CY37" s="484"/>
      <c r="CZ37" s="484"/>
      <c r="DA37" s="769"/>
      <c r="DB37" s="769"/>
    </row>
    <row r="38" spans="1:106" s="162" customFormat="1" ht="24" customHeight="1">
      <c r="A38" s="249" t="str">
        <f>IF(TRIM(入力1!A68)&lt;&gt;"",入力1!A68,"")</f>
        <v/>
      </c>
      <c r="B38" s="427">
        <f>IF(TRIM(入力1!B68)&lt;&gt;"",入力1!B68,"")</f>
        <v>2</v>
      </c>
      <c r="C38" s="250">
        <f>IF(TRIM(入力1!C68)&lt;&gt;"",入力1!C68,"")</f>
        <v>6</v>
      </c>
      <c r="D38" s="1679" t="str">
        <f>IF(TRIM(入力1!D68)&lt;&gt;"",入力1!D68,"")</f>
        <v/>
      </c>
      <c r="E38" s="1680"/>
      <c r="F38" s="1680"/>
      <c r="G38" s="1680"/>
      <c r="H38" s="1680"/>
      <c r="I38" s="1680"/>
      <c r="J38" s="1681"/>
      <c r="K38" s="249" t="str">
        <f>IF(TRIM(入力1!A68)&lt;&gt;"",入力1!A68,"")</f>
        <v/>
      </c>
      <c r="L38" s="427">
        <f>IF(TRIM(入力1!B68)&lt;&gt;"",入力1!B68,"")</f>
        <v>2</v>
      </c>
      <c r="M38" s="250">
        <f t="shared" si="4"/>
        <v>6</v>
      </c>
      <c r="N38" s="261"/>
      <c r="O38" s="261"/>
      <c r="P38" s="261"/>
      <c r="Q38" s="261"/>
      <c r="R38" s="261"/>
      <c r="S38" s="261"/>
      <c r="T38" s="458"/>
      <c r="U38" s="262"/>
      <c r="V38" s="261"/>
      <c r="W38" s="261"/>
      <c r="X38" s="261">
        <f>IF(入力1!$W$5=9,入力1!X68,0)</f>
        <v>0</v>
      </c>
      <c r="Y38" s="261">
        <f>IF(入力1!$W$5=10,入力1!X68,0)</f>
        <v>0</v>
      </c>
      <c r="Z38" s="257" t="str">
        <f t="shared" si="5"/>
        <v/>
      </c>
      <c r="AA38" s="619"/>
      <c r="AB38" s="620"/>
      <c r="AC38" s="269"/>
      <c r="AD38" s="269"/>
      <c r="AE38" s="269"/>
      <c r="AF38" s="266" t="str">
        <f t="shared" si="6"/>
        <v xml:space="preserve"> </v>
      </c>
      <c r="AG38" s="769"/>
      <c r="AH38" s="769">
        <f>入力1!O68</f>
        <v>0</v>
      </c>
      <c r="AI38" s="769"/>
      <c r="AJ38" s="769"/>
      <c r="AK38" s="769"/>
      <c r="AL38" s="769"/>
      <c r="AM38" s="769"/>
      <c r="AN38" s="769"/>
      <c r="AO38" s="769"/>
      <c r="AP38" s="769"/>
      <c r="AQ38" s="769"/>
      <c r="AR38" s="769"/>
      <c r="AS38" s="769"/>
      <c r="AT38" s="769"/>
      <c r="AU38" s="769"/>
      <c r="AV38" s="769"/>
      <c r="AW38" s="769"/>
      <c r="AX38" s="769"/>
      <c r="AY38" s="769"/>
      <c r="AZ38" s="769"/>
      <c r="BA38" s="769"/>
      <c r="BB38" s="769"/>
      <c r="BC38" s="769"/>
      <c r="BD38" s="769"/>
      <c r="BE38" s="769"/>
      <c r="BF38" s="769"/>
      <c r="BG38" s="769"/>
      <c r="BH38" s="769"/>
      <c r="BI38" s="769"/>
      <c r="BJ38" s="769"/>
      <c r="BK38" s="769"/>
      <c r="BL38" s="769"/>
      <c r="BM38" s="769"/>
      <c r="BN38" s="769"/>
      <c r="BO38" s="769"/>
      <c r="BP38" s="769"/>
      <c r="BQ38" s="769"/>
      <c r="BR38" s="769"/>
      <c r="BS38" s="769"/>
      <c r="BT38" s="769"/>
      <c r="BU38" s="769"/>
      <c r="BV38" s="769"/>
      <c r="BW38" s="769"/>
      <c r="BX38" s="769"/>
      <c r="BY38" s="769"/>
      <c r="BZ38" s="769"/>
      <c r="CA38" s="769"/>
      <c r="CB38" s="769"/>
      <c r="CC38" s="769"/>
      <c r="CD38" s="769"/>
      <c r="CE38" s="769"/>
      <c r="CF38" s="769"/>
      <c r="CG38" s="769"/>
      <c r="CH38" s="769"/>
      <c r="CI38" s="769"/>
      <c r="CJ38" s="769"/>
      <c r="CK38" s="769"/>
      <c r="CL38" s="769"/>
      <c r="CM38" s="484"/>
      <c r="CN38" s="484"/>
      <c r="CO38" s="484"/>
      <c r="CP38" s="484"/>
      <c r="CQ38" s="484"/>
      <c r="CR38" s="484"/>
      <c r="CS38" s="484"/>
      <c r="CT38" s="484"/>
      <c r="CU38" s="484"/>
      <c r="CV38" s="484"/>
      <c r="CW38" s="484"/>
      <c r="CX38" s="484"/>
      <c r="CY38" s="484"/>
      <c r="CZ38" s="484"/>
      <c r="DA38" s="769"/>
      <c r="DB38" s="769"/>
    </row>
    <row r="39" spans="1:106" s="162" customFormat="1" ht="24" customHeight="1">
      <c r="A39" s="249" t="str">
        <f>IF(TRIM(入力1!A70)&lt;&gt;"",入力1!A70,"")</f>
        <v/>
      </c>
      <c r="B39" s="427">
        <f>IF(TRIM(入力1!B70)&lt;&gt;"",入力1!B70,"")</f>
        <v>2</v>
      </c>
      <c r="C39" s="251">
        <f>IF(TRIM(入力1!C70)&lt;&gt;"",入力1!C70,"")</f>
        <v>7</v>
      </c>
      <c r="D39" s="1679" t="str">
        <f>IF(TRIM(入力1!D70)&lt;&gt;"",入力1!D70,"")</f>
        <v/>
      </c>
      <c r="E39" s="1680"/>
      <c r="F39" s="1680"/>
      <c r="G39" s="1680"/>
      <c r="H39" s="1680"/>
      <c r="I39" s="1680"/>
      <c r="J39" s="1681"/>
      <c r="K39" s="249" t="str">
        <f>IF(TRIM(入力1!A70)&lt;&gt;"",入力1!A70,"")</f>
        <v/>
      </c>
      <c r="L39" s="427">
        <f>IF(TRIM(入力1!B70)&lt;&gt;"",入力1!B70,"")</f>
        <v>2</v>
      </c>
      <c r="M39" s="251">
        <f t="shared" si="4"/>
        <v>7</v>
      </c>
      <c r="N39" s="261"/>
      <c r="O39" s="261"/>
      <c r="P39" s="261"/>
      <c r="Q39" s="261"/>
      <c r="R39" s="261"/>
      <c r="S39" s="261"/>
      <c r="T39" s="458"/>
      <c r="U39" s="262"/>
      <c r="V39" s="261"/>
      <c r="W39" s="261"/>
      <c r="X39" s="261">
        <f>IF(入力1!$W$5=9,入力1!X70,0)</f>
        <v>0</v>
      </c>
      <c r="Y39" s="261">
        <f>IF(入力1!$W$5=10,入力1!X70,0)</f>
        <v>0</v>
      </c>
      <c r="Z39" s="257" t="str">
        <f t="shared" si="5"/>
        <v/>
      </c>
      <c r="AA39" s="619"/>
      <c r="AB39" s="620"/>
      <c r="AC39" s="269"/>
      <c r="AD39" s="269"/>
      <c r="AE39" s="269"/>
      <c r="AF39" s="266" t="str">
        <f t="shared" si="6"/>
        <v xml:space="preserve"> </v>
      </c>
      <c r="AG39" s="769"/>
      <c r="AH39" s="769">
        <f>入力1!O70</f>
        <v>0</v>
      </c>
      <c r="AI39" s="769"/>
      <c r="AJ39" s="769"/>
      <c r="AK39" s="769"/>
      <c r="AL39" s="769"/>
      <c r="AM39" s="769"/>
      <c r="AN39" s="769"/>
      <c r="AO39" s="769"/>
      <c r="AP39" s="769"/>
      <c r="AQ39" s="769"/>
      <c r="AR39" s="769"/>
      <c r="AS39" s="769"/>
      <c r="AT39" s="769"/>
      <c r="AU39" s="769"/>
      <c r="AV39" s="769"/>
      <c r="AW39" s="769"/>
      <c r="AX39" s="769"/>
      <c r="AY39" s="769"/>
      <c r="AZ39" s="769"/>
      <c r="BA39" s="769"/>
      <c r="BB39" s="769"/>
      <c r="BC39" s="769"/>
      <c r="BD39" s="769"/>
      <c r="BE39" s="769"/>
      <c r="BF39" s="769"/>
      <c r="BG39" s="769"/>
      <c r="BH39" s="769"/>
      <c r="BI39" s="769"/>
      <c r="BJ39" s="769"/>
      <c r="BK39" s="769"/>
      <c r="BL39" s="769"/>
      <c r="BM39" s="769"/>
      <c r="BN39" s="769"/>
      <c r="BO39" s="769"/>
      <c r="BP39" s="769"/>
      <c r="BQ39" s="769"/>
      <c r="BR39" s="769"/>
      <c r="BS39" s="769"/>
      <c r="BT39" s="769"/>
      <c r="BU39" s="769"/>
      <c r="BV39" s="769"/>
      <c r="BW39" s="769"/>
      <c r="BX39" s="769"/>
      <c r="BY39" s="769"/>
      <c r="BZ39" s="769"/>
      <c r="CA39" s="769"/>
      <c r="CB39" s="769"/>
      <c r="CC39" s="769"/>
      <c r="CD39" s="769"/>
      <c r="CE39" s="769"/>
      <c r="CF39" s="769"/>
      <c r="CG39" s="769"/>
      <c r="CH39" s="769"/>
      <c r="CI39" s="769"/>
      <c r="CJ39" s="769"/>
      <c r="CK39" s="769"/>
      <c r="CL39" s="769"/>
      <c r="CM39" s="484"/>
      <c r="CN39" s="484"/>
      <c r="CO39" s="484"/>
      <c r="CP39" s="484"/>
      <c r="CQ39" s="484"/>
      <c r="CR39" s="484"/>
      <c r="CS39" s="484"/>
      <c r="CT39" s="484"/>
      <c r="CU39" s="484"/>
      <c r="CV39" s="484"/>
      <c r="CW39" s="484"/>
      <c r="CX39" s="484"/>
      <c r="CY39" s="484"/>
      <c r="CZ39" s="484"/>
      <c r="DA39" s="769"/>
      <c r="DB39" s="769"/>
    </row>
    <row r="40" spans="1:106" s="162" customFormat="1" ht="24" customHeight="1">
      <c r="A40" s="249" t="str">
        <f>IF(TRIM(入力1!A72)&lt;&gt;"",入力1!A72,"")</f>
        <v/>
      </c>
      <c r="B40" s="427">
        <f>IF(TRIM(入力1!B72)&lt;&gt;"",入力1!B72,"")</f>
        <v>2</v>
      </c>
      <c r="C40" s="250">
        <f>IF(TRIM(入力1!C72)&lt;&gt;"",入力1!C72,"")</f>
        <v>8</v>
      </c>
      <c r="D40" s="1679" t="str">
        <f>IF(TRIM(入力1!D72)&lt;&gt;"",入力1!D72,"")</f>
        <v/>
      </c>
      <c r="E40" s="1680"/>
      <c r="F40" s="1680"/>
      <c r="G40" s="1680"/>
      <c r="H40" s="1680"/>
      <c r="I40" s="1680"/>
      <c r="J40" s="1681"/>
      <c r="K40" s="249" t="str">
        <f>IF(TRIM(入力1!A72)&lt;&gt;"",入力1!A72,"")</f>
        <v/>
      </c>
      <c r="L40" s="427">
        <f>IF(TRIM(入力1!B72)&lt;&gt;"",入力1!B72,"")</f>
        <v>2</v>
      </c>
      <c r="M40" s="250">
        <f t="shared" si="4"/>
        <v>8</v>
      </c>
      <c r="N40" s="261"/>
      <c r="O40" s="261"/>
      <c r="P40" s="261"/>
      <c r="Q40" s="261"/>
      <c r="R40" s="261"/>
      <c r="S40" s="261"/>
      <c r="T40" s="458"/>
      <c r="U40" s="262"/>
      <c r="V40" s="261"/>
      <c r="W40" s="261"/>
      <c r="X40" s="261">
        <f>IF(入力1!$W$5=9,入力1!X72,0)</f>
        <v>0</v>
      </c>
      <c r="Y40" s="261">
        <f>IF(入力1!$W$5=10,入力1!X72,0)</f>
        <v>0</v>
      </c>
      <c r="Z40" s="257" t="str">
        <f t="shared" si="5"/>
        <v/>
      </c>
      <c r="AA40" s="619"/>
      <c r="AB40" s="620"/>
      <c r="AC40" s="269"/>
      <c r="AD40" s="269"/>
      <c r="AE40" s="269"/>
      <c r="AF40" s="266" t="str">
        <f t="shared" si="6"/>
        <v xml:space="preserve"> </v>
      </c>
      <c r="AG40" s="769"/>
      <c r="AH40" s="769">
        <f>入力1!O72</f>
        <v>0</v>
      </c>
      <c r="AI40" s="769"/>
      <c r="AJ40" s="769"/>
      <c r="AK40" s="769"/>
      <c r="AL40" s="769"/>
      <c r="AM40" s="769"/>
      <c r="AN40" s="769"/>
      <c r="AO40" s="769"/>
      <c r="AP40" s="769"/>
      <c r="AQ40" s="769"/>
      <c r="AR40" s="769"/>
      <c r="AS40" s="769"/>
      <c r="AT40" s="769"/>
      <c r="AU40" s="769"/>
      <c r="AV40" s="769"/>
      <c r="AW40" s="769"/>
      <c r="AX40" s="769"/>
      <c r="AY40" s="769"/>
      <c r="AZ40" s="769"/>
      <c r="BA40" s="769"/>
      <c r="BB40" s="769"/>
      <c r="BC40" s="769"/>
      <c r="BD40" s="769"/>
      <c r="BE40" s="769"/>
      <c r="BF40" s="769"/>
      <c r="BG40" s="769"/>
      <c r="BH40" s="769"/>
      <c r="BI40" s="769"/>
      <c r="BJ40" s="769"/>
      <c r="BK40" s="769"/>
      <c r="BL40" s="769"/>
      <c r="BM40" s="769"/>
      <c r="BN40" s="769"/>
      <c r="BO40" s="769"/>
      <c r="BP40" s="769"/>
      <c r="BQ40" s="769"/>
      <c r="BR40" s="769"/>
      <c r="BS40" s="769"/>
      <c r="BT40" s="769"/>
      <c r="BU40" s="769"/>
      <c r="BV40" s="769"/>
      <c r="BW40" s="769"/>
      <c r="BX40" s="769"/>
      <c r="BY40" s="769"/>
      <c r="BZ40" s="769"/>
      <c r="CA40" s="769"/>
      <c r="CB40" s="769"/>
      <c r="CC40" s="769"/>
      <c r="CD40" s="769"/>
      <c r="CE40" s="769"/>
      <c r="CF40" s="769"/>
      <c r="CG40" s="769"/>
      <c r="CH40" s="769"/>
      <c r="CI40" s="769"/>
      <c r="CJ40" s="769"/>
      <c r="CK40" s="769"/>
      <c r="CL40" s="769"/>
      <c r="CM40" s="484"/>
      <c r="CN40" s="484"/>
      <c r="CO40" s="484"/>
      <c r="CP40" s="484"/>
      <c r="CQ40" s="484"/>
      <c r="CR40" s="484"/>
      <c r="CS40" s="484"/>
      <c r="CT40" s="484"/>
      <c r="CU40" s="484"/>
      <c r="CV40" s="484"/>
      <c r="CW40" s="484"/>
      <c r="CX40" s="484"/>
      <c r="CY40" s="484"/>
      <c r="CZ40" s="484"/>
      <c r="DA40" s="769"/>
      <c r="DB40" s="769"/>
    </row>
    <row r="41" spans="1:106" s="162" customFormat="1" ht="24" customHeight="1">
      <c r="A41" s="249" t="str">
        <f>IF(TRIM(入力1!A74)&lt;&gt;"",入力1!A74,"")</f>
        <v/>
      </c>
      <c r="B41" s="427">
        <f>IF(TRIM(入力1!B74)&lt;&gt;"",入力1!B74,"")</f>
        <v>2</v>
      </c>
      <c r="C41" s="251">
        <f>IF(TRIM(入力1!C74)&lt;&gt;"",入力1!C74,"")</f>
        <v>9</v>
      </c>
      <c r="D41" s="1679" t="str">
        <f>IF(TRIM(入力1!D74)&lt;&gt;"",入力1!D74,"")</f>
        <v/>
      </c>
      <c r="E41" s="1680"/>
      <c r="F41" s="1680"/>
      <c r="G41" s="1680"/>
      <c r="H41" s="1680"/>
      <c r="I41" s="1680"/>
      <c r="J41" s="1681"/>
      <c r="K41" s="249" t="str">
        <f>IF(TRIM(入力1!A74)&lt;&gt;"",入力1!A74,"")</f>
        <v/>
      </c>
      <c r="L41" s="427">
        <f>IF(TRIM(入力1!B74)&lt;&gt;"",入力1!B74,"")</f>
        <v>2</v>
      </c>
      <c r="M41" s="251">
        <f t="shared" si="4"/>
        <v>9</v>
      </c>
      <c r="N41" s="261"/>
      <c r="O41" s="261"/>
      <c r="P41" s="261"/>
      <c r="Q41" s="261"/>
      <c r="R41" s="261"/>
      <c r="S41" s="261"/>
      <c r="T41" s="458"/>
      <c r="U41" s="262"/>
      <c r="V41" s="261"/>
      <c r="W41" s="261"/>
      <c r="X41" s="261">
        <f>IF(入力1!$W$5=9,入力1!X74,0)</f>
        <v>0</v>
      </c>
      <c r="Y41" s="261">
        <f>IF(入力1!$W$5=10,入力1!X74,0)</f>
        <v>0</v>
      </c>
      <c r="Z41" s="257" t="str">
        <f t="shared" si="5"/>
        <v/>
      </c>
      <c r="AA41" s="619"/>
      <c r="AB41" s="620"/>
      <c r="AC41" s="269"/>
      <c r="AD41" s="269"/>
      <c r="AE41" s="269"/>
      <c r="AF41" s="266" t="str">
        <f t="shared" si="6"/>
        <v xml:space="preserve"> </v>
      </c>
      <c r="AG41" s="769"/>
      <c r="AH41" s="769">
        <f>入力1!O74</f>
        <v>0</v>
      </c>
      <c r="AI41" s="769"/>
      <c r="AJ41" s="769"/>
      <c r="AK41" s="769"/>
      <c r="AL41" s="769"/>
      <c r="AM41" s="769"/>
      <c r="AN41" s="769"/>
      <c r="AO41" s="769"/>
      <c r="AP41" s="769"/>
      <c r="AQ41" s="769"/>
      <c r="AR41" s="769"/>
      <c r="AS41" s="769"/>
      <c r="AT41" s="769"/>
      <c r="AU41" s="769"/>
      <c r="AV41" s="769"/>
      <c r="AW41" s="769"/>
      <c r="AX41" s="769"/>
      <c r="AY41" s="769"/>
      <c r="AZ41" s="769"/>
      <c r="BA41" s="769"/>
      <c r="BB41" s="769"/>
      <c r="BC41" s="769"/>
      <c r="BD41" s="769"/>
      <c r="BE41" s="769"/>
      <c r="BF41" s="769"/>
      <c r="BG41" s="769"/>
      <c r="BH41" s="769"/>
      <c r="BI41" s="769"/>
      <c r="BJ41" s="769"/>
      <c r="BK41" s="769"/>
      <c r="BL41" s="769"/>
      <c r="BM41" s="769"/>
      <c r="BN41" s="769"/>
      <c r="BO41" s="769"/>
      <c r="BP41" s="769"/>
      <c r="BQ41" s="769"/>
      <c r="BR41" s="769"/>
      <c r="BS41" s="769"/>
      <c r="BT41" s="769"/>
      <c r="BU41" s="769"/>
      <c r="BV41" s="769"/>
      <c r="BW41" s="769"/>
      <c r="BX41" s="769"/>
      <c r="BY41" s="769"/>
      <c r="BZ41" s="769"/>
      <c r="CA41" s="769"/>
      <c r="CB41" s="769"/>
      <c r="CC41" s="769"/>
      <c r="CD41" s="769"/>
      <c r="CE41" s="769"/>
      <c r="CF41" s="769"/>
      <c r="CG41" s="769"/>
      <c r="CH41" s="769"/>
      <c r="CI41" s="769"/>
      <c r="CJ41" s="769"/>
      <c r="CK41" s="769"/>
      <c r="CL41" s="769"/>
      <c r="CM41" s="484"/>
      <c r="CN41" s="484"/>
      <c r="CO41" s="484"/>
      <c r="CP41" s="484"/>
      <c r="CQ41" s="484"/>
      <c r="CR41" s="484"/>
      <c r="CS41" s="484"/>
      <c r="CT41" s="484"/>
      <c r="CU41" s="484"/>
      <c r="CV41" s="484"/>
      <c r="CW41" s="484"/>
      <c r="CX41" s="484"/>
      <c r="CY41" s="484"/>
      <c r="CZ41" s="484"/>
      <c r="DA41" s="769"/>
      <c r="DB41" s="769"/>
    </row>
    <row r="42" spans="1:106" s="162" customFormat="1" ht="24" customHeight="1">
      <c r="A42" s="249" t="str">
        <f>IF(TRIM(入力1!A76)&lt;&gt;"",入力1!A76,"")</f>
        <v/>
      </c>
      <c r="B42" s="427">
        <f>IF(TRIM(入力1!B76)&lt;&gt;"",入力1!B76,"")</f>
        <v>3</v>
      </c>
      <c r="C42" s="250">
        <f>IF(TRIM(入力1!C76)&lt;&gt;"",入力1!C76,"")</f>
        <v>0</v>
      </c>
      <c r="D42" s="1679" t="str">
        <f>IF(TRIM(入力1!D76)&lt;&gt;"",入力1!D76,"")</f>
        <v/>
      </c>
      <c r="E42" s="1680"/>
      <c r="F42" s="1680"/>
      <c r="G42" s="1680"/>
      <c r="H42" s="1680"/>
      <c r="I42" s="1680"/>
      <c r="J42" s="1681"/>
      <c r="K42" s="249" t="str">
        <f>IF(TRIM(入力1!A76)&lt;&gt;"",入力1!A76,"")</f>
        <v/>
      </c>
      <c r="L42" s="427">
        <f>IF(TRIM(入力1!B76)&lt;&gt;"",入力1!B76,"")</f>
        <v>3</v>
      </c>
      <c r="M42" s="250">
        <f t="shared" si="4"/>
        <v>0</v>
      </c>
      <c r="N42" s="261"/>
      <c r="O42" s="261"/>
      <c r="P42" s="261"/>
      <c r="Q42" s="261"/>
      <c r="R42" s="261"/>
      <c r="S42" s="261"/>
      <c r="T42" s="458"/>
      <c r="U42" s="262"/>
      <c r="V42" s="261"/>
      <c r="W42" s="261"/>
      <c r="X42" s="261">
        <f>IF(入力1!$W$5=9,入力1!X76,0)</f>
        <v>0</v>
      </c>
      <c r="Y42" s="261">
        <f>IF(入力1!$W$5=10,入力1!X76,0)</f>
        <v>0</v>
      </c>
      <c r="Z42" s="257" t="str">
        <f t="shared" si="5"/>
        <v/>
      </c>
      <c r="AA42" s="619"/>
      <c r="AB42" s="620"/>
      <c r="AC42" s="269"/>
      <c r="AD42" s="269"/>
      <c r="AE42" s="269"/>
      <c r="AF42" s="266" t="str">
        <f t="shared" si="6"/>
        <v xml:space="preserve"> </v>
      </c>
      <c r="AG42" s="769"/>
      <c r="AH42" s="769">
        <f>入力1!O76</f>
        <v>0</v>
      </c>
      <c r="AI42" s="769"/>
      <c r="AJ42" s="769"/>
      <c r="AK42" s="769"/>
      <c r="AL42" s="769"/>
      <c r="AM42" s="769"/>
      <c r="AN42" s="769"/>
      <c r="AO42" s="769"/>
      <c r="AP42" s="769"/>
      <c r="AQ42" s="769"/>
      <c r="AR42" s="769"/>
      <c r="AS42" s="769"/>
      <c r="AT42" s="769"/>
      <c r="AU42" s="769"/>
      <c r="AV42" s="769"/>
      <c r="AW42" s="769"/>
      <c r="AX42" s="769"/>
      <c r="AY42" s="769"/>
      <c r="AZ42" s="769"/>
      <c r="BA42" s="769"/>
      <c r="BB42" s="769"/>
      <c r="BC42" s="769"/>
      <c r="BD42" s="769"/>
      <c r="BE42" s="769"/>
      <c r="BF42" s="769"/>
      <c r="BG42" s="769"/>
      <c r="BH42" s="769"/>
      <c r="BI42" s="769"/>
      <c r="BJ42" s="769"/>
      <c r="BK42" s="769"/>
      <c r="BL42" s="769"/>
      <c r="BM42" s="769"/>
      <c r="BN42" s="769"/>
      <c r="BO42" s="769"/>
      <c r="BP42" s="769"/>
      <c r="BQ42" s="769"/>
      <c r="BR42" s="769"/>
      <c r="BS42" s="769"/>
      <c r="BT42" s="769"/>
      <c r="BU42" s="769"/>
      <c r="BV42" s="769"/>
      <c r="BW42" s="769"/>
      <c r="BX42" s="769"/>
      <c r="BY42" s="769"/>
      <c r="BZ42" s="769"/>
      <c r="CA42" s="769"/>
      <c r="CB42" s="769"/>
      <c r="CC42" s="769"/>
      <c r="CD42" s="769"/>
      <c r="CE42" s="769"/>
      <c r="CF42" s="769"/>
      <c r="CG42" s="769"/>
      <c r="CH42" s="769"/>
      <c r="CI42" s="769"/>
      <c r="CJ42" s="769"/>
      <c r="CK42" s="769"/>
      <c r="CL42" s="769"/>
      <c r="CM42" s="484"/>
      <c r="CN42" s="484"/>
      <c r="CO42" s="484"/>
      <c r="CP42" s="484"/>
      <c r="CQ42" s="484"/>
      <c r="CR42" s="484"/>
      <c r="CS42" s="484"/>
      <c r="CT42" s="484"/>
      <c r="CU42" s="484"/>
      <c r="CV42" s="484"/>
      <c r="CW42" s="484"/>
      <c r="CX42" s="484"/>
      <c r="CY42" s="484"/>
      <c r="CZ42" s="484"/>
      <c r="DA42" s="769"/>
      <c r="DB42" s="769"/>
    </row>
    <row r="43" spans="1:106" s="162" customFormat="1" ht="24" customHeight="1">
      <c r="A43" s="249" t="str">
        <f>IF(TRIM(入力1!A78)&lt;&gt;"",入力1!A78,"")</f>
        <v/>
      </c>
      <c r="B43" s="427">
        <f>IF(TRIM(入力1!B78)&lt;&gt;"",入力1!B78,"")</f>
        <v>3</v>
      </c>
      <c r="C43" s="251">
        <f>IF(TRIM(入力1!C78)&lt;&gt;"",入力1!C78,"")</f>
        <v>1</v>
      </c>
      <c r="D43" s="1679" t="str">
        <f>IF(TRIM(入力1!D78)&lt;&gt;"",入力1!D78,"")</f>
        <v/>
      </c>
      <c r="E43" s="1680"/>
      <c r="F43" s="1680"/>
      <c r="G43" s="1680"/>
      <c r="H43" s="1680"/>
      <c r="I43" s="1680"/>
      <c r="J43" s="1681"/>
      <c r="K43" s="249" t="str">
        <f>IF(TRIM(入力1!A78)&lt;&gt;"",入力1!A78,"")</f>
        <v/>
      </c>
      <c r="L43" s="427">
        <f>IF(TRIM(入力1!B78)&lt;&gt;"",入力1!B78,"")</f>
        <v>3</v>
      </c>
      <c r="M43" s="251">
        <f t="shared" si="4"/>
        <v>1</v>
      </c>
      <c r="N43" s="261"/>
      <c r="O43" s="261"/>
      <c r="P43" s="261"/>
      <c r="Q43" s="261"/>
      <c r="R43" s="261"/>
      <c r="S43" s="261"/>
      <c r="T43" s="458"/>
      <c r="U43" s="262"/>
      <c r="V43" s="261"/>
      <c r="W43" s="261"/>
      <c r="X43" s="261">
        <f>IF(入力1!$W$5=9,入力1!X78,0)</f>
        <v>0</v>
      </c>
      <c r="Y43" s="261">
        <f>IF(入力1!$W$5=10,入力1!X78,0)</f>
        <v>0</v>
      </c>
      <c r="Z43" s="257" t="str">
        <f t="shared" si="5"/>
        <v/>
      </c>
      <c r="AA43" s="619"/>
      <c r="AB43" s="620"/>
      <c r="AC43" s="269"/>
      <c r="AD43" s="269"/>
      <c r="AE43" s="269"/>
      <c r="AF43" s="266" t="str">
        <f t="shared" si="6"/>
        <v xml:space="preserve"> </v>
      </c>
      <c r="AG43" s="769"/>
      <c r="AH43" s="769">
        <f>入力1!O78</f>
        <v>0</v>
      </c>
      <c r="AI43" s="769"/>
      <c r="AJ43" s="769"/>
      <c r="AK43" s="769"/>
      <c r="AL43" s="769"/>
      <c r="AM43" s="769"/>
      <c r="AN43" s="769"/>
      <c r="AO43" s="769"/>
      <c r="AP43" s="769"/>
      <c r="AQ43" s="769"/>
      <c r="AR43" s="769"/>
      <c r="AS43" s="769"/>
      <c r="AT43" s="769"/>
      <c r="AU43" s="769"/>
      <c r="AV43" s="769"/>
      <c r="AW43" s="769"/>
      <c r="AX43" s="769"/>
      <c r="AY43" s="769"/>
      <c r="AZ43" s="769"/>
      <c r="BA43" s="769"/>
      <c r="BB43" s="769"/>
      <c r="BC43" s="769"/>
      <c r="BD43" s="769"/>
      <c r="BE43" s="769"/>
      <c r="BF43" s="769"/>
      <c r="BG43" s="769"/>
      <c r="BH43" s="769"/>
      <c r="BI43" s="769"/>
      <c r="BJ43" s="769"/>
      <c r="BK43" s="769"/>
      <c r="BL43" s="769"/>
      <c r="BM43" s="769"/>
      <c r="BN43" s="769"/>
      <c r="BO43" s="769"/>
      <c r="BP43" s="769"/>
      <c r="BQ43" s="769"/>
      <c r="BR43" s="769"/>
      <c r="BS43" s="769"/>
      <c r="BT43" s="769"/>
      <c r="BU43" s="769"/>
      <c r="BV43" s="769"/>
      <c r="BW43" s="769"/>
      <c r="BX43" s="769"/>
      <c r="BY43" s="769"/>
      <c r="BZ43" s="769"/>
      <c r="CA43" s="769"/>
      <c r="CB43" s="769"/>
      <c r="CC43" s="769"/>
      <c r="CD43" s="769"/>
      <c r="CE43" s="769"/>
      <c r="CF43" s="769"/>
      <c r="CG43" s="769"/>
      <c r="CH43" s="769"/>
      <c r="CI43" s="769"/>
      <c r="CJ43" s="769"/>
      <c r="CK43" s="769"/>
      <c r="CL43" s="769"/>
      <c r="CM43" s="484"/>
      <c r="CN43" s="484"/>
      <c r="CO43" s="484"/>
      <c r="CP43" s="484"/>
      <c r="CQ43" s="484"/>
      <c r="CR43" s="484"/>
      <c r="CS43" s="484"/>
      <c r="CT43" s="484"/>
      <c r="CU43" s="484"/>
      <c r="CV43" s="484"/>
      <c r="CW43" s="484"/>
      <c r="CX43" s="484"/>
      <c r="CY43" s="484"/>
      <c r="CZ43" s="484"/>
      <c r="DA43" s="769"/>
      <c r="DB43" s="769"/>
    </row>
    <row r="44" spans="1:106" s="162" customFormat="1" ht="24" customHeight="1">
      <c r="A44" s="249" t="str">
        <f>IF(TRIM(入力1!A80)&lt;&gt;"",入力1!A80,"")</f>
        <v/>
      </c>
      <c r="B44" s="427">
        <f>IF(TRIM(入力1!B80)&lt;&gt;"",入力1!B80,"")</f>
        <v>3</v>
      </c>
      <c r="C44" s="250">
        <f>IF(TRIM(入力1!C80)&lt;&gt;"",入力1!C80,"")</f>
        <v>2</v>
      </c>
      <c r="D44" s="1679" t="str">
        <f>IF(TRIM(入力1!D80)&lt;&gt;"",入力1!D80,"")</f>
        <v/>
      </c>
      <c r="E44" s="1680"/>
      <c r="F44" s="1680"/>
      <c r="G44" s="1680"/>
      <c r="H44" s="1680"/>
      <c r="I44" s="1680"/>
      <c r="J44" s="1681"/>
      <c r="K44" s="249" t="str">
        <f>IF(TRIM(入力1!A80)&lt;&gt;"",入力1!A80,"")</f>
        <v/>
      </c>
      <c r="L44" s="427">
        <f>IF(TRIM(入力1!B80)&lt;&gt;"",入力1!B80,"")</f>
        <v>3</v>
      </c>
      <c r="M44" s="250">
        <f t="shared" si="4"/>
        <v>2</v>
      </c>
      <c r="N44" s="261"/>
      <c r="O44" s="261"/>
      <c r="P44" s="261"/>
      <c r="Q44" s="261"/>
      <c r="R44" s="261"/>
      <c r="S44" s="261"/>
      <c r="T44" s="458"/>
      <c r="U44" s="262"/>
      <c r="V44" s="261"/>
      <c r="W44" s="261"/>
      <c r="X44" s="261">
        <f>IF(入力1!$W$5=9,入力1!X80,0)</f>
        <v>0</v>
      </c>
      <c r="Y44" s="261">
        <f>IF(入力1!$W$5=10,入力1!X80,0)</f>
        <v>0</v>
      </c>
      <c r="Z44" s="257" t="str">
        <f t="shared" si="5"/>
        <v/>
      </c>
      <c r="AA44" s="619"/>
      <c r="AB44" s="620"/>
      <c r="AC44" s="269"/>
      <c r="AD44" s="269"/>
      <c r="AE44" s="269"/>
      <c r="AF44" s="266" t="str">
        <f t="shared" si="6"/>
        <v xml:space="preserve"> </v>
      </c>
      <c r="AG44" s="769"/>
      <c r="AH44" s="769">
        <f>入力1!O80</f>
        <v>0</v>
      </c>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484"/>
      <c r="CN44" s="484"/>
      <c r="CO44" s="484"/>
      <c r="CP44" s="484"/>
      <c r="CQ44" s="484"/>
      <c r="CR44" s="484"/>
      <c r="CS44" s="484"/>
      <c r="CT44" s="484"/>
      <c r="CU44" s="484"/>
      <c r="CV44" s="484"/>
      <c r="CW44" s="484"/>
      <c r="CX44" s="484"/>
      <c r="CY44" s="484"/>
      <c r="CZ44" s="484"/>
      <c r="DA44" s="769"/>
      <c r="DB44" s="769"/>
    </row>
    <row r="45" spans="1:106" s="162" customFormat="1" ht="24" customHeight="1">
      <c r="A45" s="249" t="str">
        <f>IF(TRIM(入力1!A82)&lt;&gt;"",入力1!A82,"")</f>
        <v/>
      </c>
      <c r="B45" s="427">
        <f>IF(TRIM(入力1!B82)&lt;&gt;"",入力1!B82,"")</f>
        <v>3</v>
      </c>
      <c r="C45" s="251">
        <f>IF(TRIM(入力1!C82)&lt;&gt;"",入力1!C82,"")</f>
        <v>3</v>
      </c>
      <c r="D45" s="1679" t="str">
        <f>IF(TRIM(入力1!D82)&lt;&gt;"",入力1!D82,"")</f>
        <v/>
      </c>
      <c r="E45" s="1680"/>
      <c r="F45" s="1680"/>
      <c r="G45" s="1680"/>
      <c r="H45" s="1680"/>
      <c r="I45" s="1680"/>
      <c r="J45" s="1681"/>
      <c r="K45" s="249" t="str">
        <f>IF(TRIM(入力1!A82)&lt;&gt;"",入力1!A82,"")</f>
        <v/>
      </c>
      <c r="L45" s="427">
        <f>IF(TRIM(入力1!B82)&lt;&gt;"",入力1!B82,"")</f>
        <v>3</v>
      </c>
      <c r="M45" s="251">
        <f t="shared" si="4"/>
        <v>3</v>
      </c>
      <c r="N45" s="261"/>
      <c r="O45" s="261"/>
      <c r="P45" s="261"/>
      <c r="Q45" s="261"/>
      <c r="R45" s="261"/>
      <c r="S45" s="261"/>
      <c r="T45" s="458"/>
      <c r="U45" s="262"/>
      <c r="V45" s="261"/>
      <c r="W45" s="261"/>
      <c r="X45" s="261">
        <f>IF(入力1!$W$5=9,入力1!X82,0)</f>
        <v>0</v>
      </c>
      <c r="Y45" s="261">
        <f>IF(入力1!$W$5=10,入力1!X82,0)</f>
        <v>0</v>
      </c>
      <c r="Z45" s="257" t="str">
        <f t="shared" si="5"/>
        <v/>
      </c>
      <c r="AA45" s="619"/>
      <c r="AB45" s="620"/>
      <c r="AC45" s="269"/>
      <c r="AD45" s="269"/>
      <c r="AE45" s="269"/>
      <c r="AF45" s="266" t="str">
        <f t="shared" si="6"/>
        <v xml:space="preserve"> </v>
      </c>
      <c r="AG45" s="769"/>
      <c r="AH45" s="769">
        <f>入力1!O82</f>
        <v>0</v>
      </c>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484"/>
      <c r="CN45" s="484"/>
      <c r="CO45" s="484"/>
      <c r="CP45" s="484"/>
      <c r="CQ45" s="484"/>
      <c r="CR45" s="484"/>
      <c r="CS45" s="484"/>
      <c r="CT45" s="484"/>
      <c r="CU45" s="484"/>
      <c r="CV45" s="484"/>
      <c r="CW45" s="484"/>
      <c r="CX45" s="484"/>
      <c r="CY45" s="484"/>
      <c r="CZ45" s="484"/>
      <c r="DA45" s="769"/>
      <c r="DB45" s="769"/>
    </row>
    <row r="46" spans="1:106" s="162" customFormat="1" ht="24" customHeight="1">
      <c r="A46" s="249" t="str">
        <f>IF(TRIM(入力1!A84)&lt;&gt;"",入力1!A84,"")</f>
        <v/>
      </c>
      <c r="B46" s="427">
        <f>IF(TRIM(入力1!B84)&lt;&gt;"",入力1!B84,"")</f>
        <v>3</v>
      </c>
      <c r="C46" s="250">
        <f>IF(TRIM(入力1!C84)&lt;&gt;"",入力1!C84,"")</f>
        <v>4</v>
      </c>
      <c r="D46" s="1679" t="str">
        <f>IF(TRIM(入力1!D84)&lt;&gt;"",入力1!D84,"")</f>
        <v/>
      </c>
      <c r="E46" s="1680"/>
      <c r="F46" s="1680"/>
      <c r="G46" s="1680"/>
      <c r="H46" s="1680"/>
      <c r="I46" s="1680"/>
      <c r="J46" s="1681"/>
      <c r="K46" s="249" t="str">
        <f>IF(TRIM(入力1!A84)&lt;&gt;"",入力1!A84,"")</f>
        <v/>
      </c>
      <c r="L46" s="427">
        <f>IF(TRIM(入力1!B84)&lt;&gt;"",入力1!B84,"")</f>
        <v>3</v>
      </c>
      <c r="M46" s="250">
        <f t="shared" si="4"/>
        <v>4</v>
      </c>
      <c r="N46" s="261"/>
      <c r="O46" s="261"/>
      <c r="P46" s="261"/>
      <c r="Q46" s="261"/>
      <c r="R46" s="261"/>
      <c r="S46" s="261"/>
      <c r="T46" s="458"/>
      <c r="U46" s="262"/>
      <c r="V46" s="261"/>
      <c r="W46" s="261"/>
      <c r="X46" s="261">
        <f>IF(入力1!$W$5=9,入力1!X84,0)</f>
        <v>0</v>
      </c>
      <c r="Y46" s="261">
        <f>IF(入力1!$W$5=10,入力1!X84,0)</f>
        <v>0</v>
      </c>
      <c r="Z46" s="257" t="str">
        <f t="shared" si="5"/>
        <v/>
      </c>
      <c r="AA46" s="619"/>
      <c r="AB46" s="620"/>
      <c r="AC46" s="269"/>
      <c r="AD46" s="269"/>
      <c r="AE46" s="269"/>
      <c r="AF46" s="266" t="str">
        <f t="shared" si="6"/>
        <v xml:space="preserve"> </v>
      </c>
      <c r="AG46" s="769"/>
      <c r="AH46" s="769">
        <f>入力1!O84</f>
        <v>0</v>
      </c>
      <c r="AI46" s="769"/>
      <c r="AJ46" s="769"/>
      <c r="AK46" s="769"/>
      <c r="AL46" s="769"/>
      <c r="AM46" s="769"/>
      <c r="AN46" s="769"/>
      <c r="AO46" s="769"/>
      <c r="AP46" s="769"/>
      <c r="AQ46" s="769"/>
      <c r="AR46" s="769"/>
      <c r="AS46" s="769"/>
      <c r="AT46" s="769"/>
      <c r="AU46" s="769"/>
      <c r="AV46" s="769"/>
      <c r="AW46" s="769"/>
      <c r="AX46" s="769"/>
      <c r="AY46" s="769"/>
      <c r="AZ46" s="769"/>
      <c r="BA46" s="769"/>
      <c r="BB46" s="769"/>
      <c r="BC46" s="769"/>
      <c r="BD46" s="769"/>
      <c r="BE46" s="769"/>
      <c r="BF46" s="769"/>
      <c r="BG46" s="769"/>
      <c r="BH46" s="769"/>
      <c r="BI46" s="769"/>
      <c r="BJ46" s="769"/>
      <c r="BK46" s="769"/>
      <c r="BL46" s="769"/>
      <c r="BM46" s="769"/>
      <c r="BN46" s="769"/>
      <c r="BO46" s="769"/>
      <c r="BP46" s="769"/>
      <c r="BQ46" s="769"/>
      <c r="BR46" s="769"/>
      <c r="BS46" s="769"/>
      <c r="BT46" s="769"/>
      <c r="BU46" s="769"/>
      <c r="BV46" s="769"/>
      <c r="BW46" s="769"/>
      <c r="BX46" s="769"/>
      <c r="BY46" s="769"/>
      <c r="BZ46" s="769"/>
      <c r="CA46" s="769"/>
      <c r="CB46" s="769"/>
      <c r="CC46" s="769"/>
      <c r="CD46" s="769"/>
      <c r="CE46" s="769"/>
      <c r="CF46" s="769"/>
      <c r="CG46" s="769"/>
      <c r="CH46" s="769"/>
      <c r="CI46" s="769"/>
      <c r="CJ46" s="769"/>
      <c r="CK46" s="769"/>
      <c r="CL46" s="769"/>
      <c r="CM46" s="484"/>
      <c r="CN46" s="484"/>
      <c r="CO46" s="484"/>
      <c r="CP46" s="484"/>
      <c r="CQ46" s="484"/>
      <c r="CR46" s="484"/>
      <c r="CS46" s="484"/>
      <c r="CT46" s="484"/>
      <c r="CU46" s="484"/>
      <c r="CV46" s="484"/>
      <c r="CW46" s="484"/>
      <c r="CX46" s="484"/>
      <c r="CY46" s="484"/>
      <c r="CZ46" s="484"/>
      <c r="DA46" s="769"/>
      <c r="DB46" s="769"/>
    </row>
    <row r="47" spans="1:106" s="162" customFormat="1" ht="24" customHeight="1">
      <c r="A47" s="249" t="str">
        <f>IF(TRIM(入力1!A86)&lt;&gt;"",入力1!A86,"")</f>
        <v/>
      </c>
      <c r="B47" s="427">
        <f>IF(TRIM(入力1!B86)&lt;&gt;"",入力1!B86,"")</f>
        <v>3</v>
      </c>
      <c r="C47" s="251">
        <f>IF(TRIM(入力1!C86)&lt;&gt;"",入力1!C86,"")</f>
        <v>5</v>
      </c>
      <c r="D47" s="1679" t="str">
        <f>IF(TRIM(入力1!D86)&lt;&gt;"",入力1!D86,"")</f>
        <v/>
      </c>
      <c r="E47" s="1680"/>
      <c r="F47" s="1680"/>
      <c r="G47" s="1680"/>
      <c r="H47" s="1680"/>
      <c r="I47" s="1680"/>
      <c r="J47" s="1681"/>
      <c r="K47" s="249" t="str">
        <f>IF(TRIM(入力1!A86)&lt;&gt;"",入力1!A86,"")</f>
        <v/>
      </c>
      <c r="L47" s="427">
        <f>IF(TRIM(入力1!B86)&lt;&gt;"",入力1!B86,"")</f>
        <v>3</v>
      </c>
      <c r="M47" s="251">
        <f t="shared" si="4"/>
        <v>5</v>
      </c>
      <c r="N47" s="261"/>
      <c r="O47" s="261"/>
      <c r="P47" s="261"/>
      <c r="Q47" s="261"/>
      <c r="R47" s="261"/>
      <c r="S47" s="261"/>
      <c r="T47" s="458"/>
      <c r="U47" s="262"/>
      <c r="V47" s="261"/>
      <c r="W47" s="261"/>
      <c r="X47" s="261">
        <f>IF(入力1!$W$5=9,入力1!X86,0)</f>
        <v>0</v>
      </c>
      <c r="Y47" s="261">
        <f>IF(入力1!$W$5=10,入力1!X86,0)</f>
        <v>0</v>
      </c>
      <c r="Z47" s="257" t="str">
        <f t="shared" si="5"/>
        <v/>
      </c>
      <c r="AA47" s="619"/>
      <c r="AB47" s="620"/>
      <c r="AC47" s="269"/>
      <c r="AD47" s="269"/>
      <c r="AE47" s="269"/>
      <c r="AF47" s="266" t="str">
        <f t="shared" si="6"/>
        <v xml:space="preserve"> </v>
      </c>
      <c r="AG47" s="769"/>
      <c r="AH47" s="769">
        <f>入力1!O86</f>
        <v>0</v>
      </c>
      <c r="AI47" s="769"/>
      <c r="AJ47" s="769"/>
      <c r="AK47" s="769"/>
      <c r="AL47" s="769"/>
      <c r="AM47" s="769"/>
      <c r="AN47" s="769"/>
      <c r="AO47" s="769"/>
      <c r="AP47" s="769"/>
      <c r="AQ47" s="769"/>
      <c r="AR47" s="769"/>
      <c r="AS47" s="769"/>
      <c r="AT47" s="769"/>
      <c r="AU47" s="769"/>
      <c r="AV47" s="769"/>
      <c r="AW47" s="769"/>
      <c r="AX47" s="769"/>
      <c r="AY47" s="769"/>
      <c r="AZ47" s="769"/>
      <c r="BA47" s="769"/>
      <c r="BB47" s="769"/>
      <c r="BC47" s="769"/>
      <c r="BD47" s="769"/>
      <c r="BE47" s="769"/>
      <c r="BF47" s="769"/>
      <c r="BG47" s="769"/>
      <c r="BH47" s="769"/>
      <c r="BI47" s="769"/>
      <c r="BJ47" s="769"/>
      <c r="BK47" s="769"/>
      <c r="BL47" s="769"/>
      <c r="BM47" s="769"/>
      <c r="BN47" s="769"/>
      <c r="BO47" s="769"/>
      <c r="BP47" s="769"/>
      <c r="BQ47" s="769"/>
      <c r="BR47" s="769"/>
      <c r="BS47" s="769"/>
      <c r="BT47" s="769"/>
      <c r="BU47" s="769"/>
      <c r="BV47" s="769"/>
      <c r="BW47" s="769"/>
      <c r="BX47" s="769"/>
      <c r="BY47" s="769"/>
      <c r="BZ47" s="769"/>
      <c r="CA47" s="769"/>
      <c r="CB47" s="769"/>
      <c r="CC47" s="769"/>
      <c r="CD47" s="769"/>
      <c r="CE47" s="769"/>
      <c r="CF47" s="769"/>
      <c r="CG47" s="769"/>
      <c r="CH47" s="769"/>
      <c r="CI47" s="769"/>
      <c r="CJ47" s="769"/>
      <c r="CK47" s="769"/>
      <c r="CL47" s="769"/>
      <c r="CM47" s="484"/>
      <c r="CN47" s="484"/>
      <c r="CO47" s="484"/>
      <c r="CP47" s="484"/>
      <c r="CQ47" s="484"/>
      <c r="CR47" s="484"/>
      <c r="CS47" s="484"/>
      <c r="CT47" s="484"/>
      <c r="CU47" s="484"/>
      <c r="CV47" s="484"/>
      <c r="CW47" s="484"/>
      <c r="CX47" s="484"/>
      <c r="CY47" s="484"/>
      <c r="CZ47" s="484"/>
      <c r="DA47" s="769"/>
      <c r="DB47" s="769"/>
    </row>
    <row r="48" spans="1:106" s="162" customFormat="1" ht="24" customHeight="1">
      <c r="A48" s="249" t="str">
        <f>IF(TRIM(入力1!A88)&lt;&gt;"",入力1!A88,"")</f>
        <v/>
      </c>
      <c r="B48" s="427">
        <f>IF(TRIM(入力1!B88)&lt;&gt;"",入力1!B88,"")</f>
        <v>3</v>
      </c>
      <c r="C48" s="250">
        <f>IF(TRIM(入力1!C88)&lt;&gt;"",入力1!C88,"")</f>
        <v>6</v>
      </c>
      <c r="D48" s="1679" t="str">
        <f>IF(TRIM(入力1!D88)&lt;&gt;"",入力1!D88,"")</f>
        <v/>
      </c>
      <c r="E48" s="1680"/>
      <c r="F48" s="1680"/>
      <c r="G48" s="1680"/>
      <c r="H48" s="1680"/>
      <c r="I48" s="1680"/>
      <c r="J48" s="1681"/>
      <c r="K48" s="249" t="str">
        <f>IF(TRIM(入力1!A88)&lt;&gt;"",入力1!A88,"")</f>
        <v/>
      </c>
      <c r="L48" s="427">
        <f>IF(TRIM(入力1!B88)&lt;&gt;"",入力1!B88,"")</f>
        <v>3</v>
      </c>
      <c r="M48" s="250">
        <f t="shared" si="4"/>
        <v>6</v>
      </c>
      <c r="N48" s="261"/>
      <c r="O48" s="261"/>
      <c r="P48" s="261"/>
      <c r="Q48" s="261"/>
      <c r="R48" s="261"/>
      <c r="S48" s="261"/>
      <c r="T48" s="458"/>
      <c r="U48" s="262"/>
      <c r="V48" s="261"/>
      <c r="W48" s="261"/>
      <c r="X48" s="261">
        <f>IF(入力1!$W$5=9,入力1!X88,0)</f>
        <v>0</v>
      </c>
      <c r="Y48" s="261">
        <f>IF(入力1!$W$5=10,入力1!X88,0)</f>
        <v>0</v>
      </c>
      <c r="Z48" s="257" t="str">
        <f t="shared" si="5"/>
        <v/>
      </c>
      <c r="AA48" s="619"/>
      <c r="AB48" s="620"/>
      <c r="AC48" s="269"/>
      <c r="AD48" s="269"/>
      <c r="AE48" s="269"/>
      <c r="AF48" s="266" t="str">
        <f t="shared" si="6"/>
        <v xml:space="preserve"> </v>
      </c>
      <c r="AG48" s="769"/>
      <c r="AH48" s="769">
        <f>入力1!O88</f>
        <v>0</v>
      </c>
      <c r="AI48" s="769"/>
      <c r="AJ48" s="769"/>
      <c r="AK48" s="769"/>
      <c r="AL48" s="769"/>
      <c r="AM48" s="769"/>
      <c r="AN48" s="769"/>
      <c r="AO48" s="769"/>
      <c r="AP48" s="769"/>
      <c r="AQ48" s="769"/>
      <c r="AR48" s="769"/>
      <c r="AS48" s="769"/>
      <c r="AT48" s="769"/>
      <c r="AU48" s="769"/>
      <c r="AV48" s="769"/>
      <c r="AW48" s="769"/>
      <c r="AX48" s="769"/>
      <c r="AY48" s="769"/>
      <c r="AZ48" s="769"/>
      <c r="BA48" s="769"/>
      <c r="BB48" s="769"/>
      <c r="BC48" s="769"/>
      <c r="BD48" s="769"/>
      <c r="BE48" s="769"/>
      <c r="BF48" s="769"/>
      <c r="BG48" s="769"/>
      <c r="BH48" s="769"/>
      <c r="BI48" s="769"/>
      <c r="BJ48" s="769"/>
      <c r="BK48" s="769"/>
      <c r="BL48" s="769"/>
      <c r="BM48" s="769"/>
      <c r="BN48" s="769"/>
      <c r="BO48" s="769"/>
      <c r="BP48" s="769"/>
      <c r="BQ48" s="769"/>
      <c r="BR48" s="769"/>
      <c r="BS48" s="769"/>
      <c r="BT48" s="769"/>
      <c r="BU48" s="769"/>
      <c r="BV48" s="769"/>
      <c r="BW48" s="769"/>
      <c r="BX48" s="769"/>
      <c r="BY48" s="769"/>
      <c r="BZ48" s="769"/>
      <c r="CA48" s="769"/>
      <c r="CB48" s="769"/>
      <c r="CC48" s="769"/>
      <c r="CD48" s="769"/>
      <c r="CE48" s="769"/>
      <c r="CF48" s="769"/>
      <c r="CG48" s="769"/>
      <c r="CH48" s="769"/>
      <c r="CI48" s="769"/>
      <c r="CJ48" s="769"/>
      <c r="CK48" s="769"/>
      <c r="CL48" s="769"/>
      <c r="CM48" s="484"/>
      <c r="CN48" s="484"/>
      <c r="CO48" s="484"/>
      <c r="CP48" s="484"/>
      <c r="CQ48" s="484"/>
      <c r="CR48" s="484"/>
      <c r="CS48" s="484"/>
      <c r="CT48" s="484"/>
      <c r="CU48" s="484"/>
      <c r="CV48" s="484"/>
      <c r="CW48" s="484"/>
      <c r="CX48" s="484"/>
      <c r="CY48" s="484"/>
      <c r="CZ48" s="484"/>
      <c r="DA48" s="769"/>
      <c r="DB48" s="769"/>
    </row>
    <row r="49" spans="1:106" s="162" customFormat="1" ht="24" customHeight="1">
      <c r="A49" s="249" t="str">
        <f>IF(TRIM(入力1!A90)&lt;&gt;"",入力1!A90,"")</f>
        <v/>
      </c>
      <c r="B49" s="427">
        <f>IF(TRIM(入力1!B90)&lt;&gt;"",入力1!B90,"")</f>
        <v>3</v>
      </c>
      <c r="C49" s="251">
        <f>IF(TRIM(入力1!C90)&lt;&gt;"",入力1!C90,"")</f>
        <v>7</v>
      </c>
      <c r="D49" s="1679" t="str">
        <f>IF(TRIM(入力1!D90)&lt;&gt;"",入力1!D90,"")</f>
        <v/>
      </c>
      <c r="E49" s="1680"/>
      <c r="F49" s="1680"/>
      <c r="G49" s="1680"/>
      <c r="H49" s="1680"/>
      <c r="I49" s="1680"/>
      <c r="J49" s="1681"/>
      <c r="K49" s="249" t="str">
        <f>IF(TRIM(入力1!A90)&lt;&gt;"",入力1!A90,"")</f>
        <v/>
      </c>
      <c r="L49" s="427">
        <f>IF(TRIM(入力1!B90)&lt;&gt;"",入力1!B90,"")</f>
        <v>3</v>
      </c>
      <c r="M49" s="251">
        <f t="shared" si="4"/>
        <v>7</v>
      </c>
      <c r="N49" s="261"/>
      <c r="O49" s="261"/>
      <c r="P49" s="261"/>
      <c r="Q49" s="261"/>
      <c r="R49" s="261"/>
      <c r="S49" s="261"/>
      <c r="T49" s="458"/>
      <c r="U49" s="262"/>
      <c r="V49" s="261"/>
      <c r="W49" s="261"/>
      <c r="X49" s="261">
        <f>IF(入力1!$W$5=9,入力1!X90,0)</f>
        <v>0</v>
      </c>
      <c r="Y49" s="261">
        <f>IF(入力1!$W$5=10,入力1!X90,0)</f>
        <v>0</v>
      </c>
      <c r="Z49" s="257" t="str">
        <f t="shared" si="5"/>
        <v/>
      </c>
      <c r="AA49" s="619"/>
      <c r="AB49" s="620"/>
      <c r="AC49" s="269"/>
      <c r="AD49" s="269"/>
      <c r="AE49" s="269"/>
      <c r="AF49" s="266" t="str">
        <f t="shared" si="6"/>
        <v xml:space="preserve"> </v>
      </c>
      <c r="AG49" s="769"/>
      <c r="AH49" s="769">
        <f>入力1!O90</f>
        <v>0</v>
      </c>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484"/>
      <c r="CN49" s="484"/>
      <c r="CO49" s="484"/>
      <c r="CP49" s="484"/>
      <c r="CQ49" s="484"/>
      <c r="CR49" s="484"/>
      <c r="CS49" s="484"/>
      <c r="CT49" s="484"/>
      <c r="CU49" s="484"/>
      <c r="CV49" s="484"/>
      <c r="CW49" s="484"/>
      <c r="CX49" s="484"/>
      <c r="CY49" s="484"/>
      <c r="CZ49" s="484"/>
      <c r="DA49" s="769"/>
      <c r="DB49" s="769"/>
    </row>
    <row r="50" spans="1:106" s="162" customFormat="1" ht="24" customHeight="1">
      <c r="A50" s="249" t="str">
        <f>IF(TRIM(入力1!A92)&lt;&gt;"",入力1!A92,"")</f>
        <v/>
      </c>
      <c r="B50" s="427">
        <f>IF(TRIM(入力1!B92)&lt;&gt;"",入力1!B92,"")</f>
        <v>3</v>
      </c>
      <c r="C50" s="250">
        <f>IF(TRIM(入力1!C92)&lt;&gt;"",入力1!C92,"")</f>
        <v>8</v>
      </c>
      <c r="D50" s="1679" t="str">
        <f>IF(TRIM(入力1!D92)&lt;&gt;"",入力1!D92,"")</f>
        <v/>
      </c>
      <c r="E50" s="1680"/>
      <c r="F50" s="1680"/>
      <c r="G50" s="1680"/>
      <c r="H50" s="1680"/>
      <c r="I50" s="1680"/>
      <c r="J50" s="1681"/>
      <c r="K50" s="249" t="str">
        <f>IF(TRIM(入力1!A92)&lt;&gt;"",入力1!A92,"")</f>
        <v/>
      </c>
      <c r="L50" s="427">
        <f>IF(TRIM(入力1!B92)&lt;&gt;"",入力1!B92,"")</f>
        <v>3</v>
      </c>
      <c r="M50" s="250">
        <f t="shared" si="4"/>
        <v>8</v>
      </c>
      <c r="N50" s="261"/>
      <c r="O50" s="261"/>
      <c r="P50" s="261"/>
      <c r="Q50" s="261"/>
      <c r="R50" s="261"/>
      <c r="S50" s="261"/>
      <c r="T50" s="458"/>
      <c r="U50" s="262"/>
      <c r="V50" s="261"/>
      <c r="W50" s="261"/>
      <c r="X50" s="261">
        <f>IF(入力1!$W$5=9,入力1!X92,0)</f>
        <v>0</v>
      </c>
      <c r="Y50" s="261">
        <f>IF(入力1!$W$5=10,入力1!X92,0)</f>
        <v>0</v>
      </c>
      <c r="Z50" s="257" t="str">
        <f t="shared" si="5"/>
        <v/>
      </c>
      <c r="AA50" s="619"/>
      <c r="AB50" s="620"/>
      <c r="AC50" s="269"/>
      <c r="AD50" s="269"/>
      <c r="AE50" s="269"/>
      <c r="AF50" s="266" t="str">
        <f t="shared" si="6"/>
        <v xml:space="preserve"> </v>
      </c>
      <c r="AG50" s="769"/>
      <c r="AH50" s="769">
        <f>入力1!O92</f>
        <v>0</v>
      </c>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484"/>
      <c r="CN50" s="484"/>
      <c r="CO50" s="484"/>
      <c r="CP50" s="484"/>
      <c r="CQ50" s="484"/>
      <c r="CR50" s="484"/>
      <c r="CS50" s="484"/>
      <c r="CT50" s="484"/>
      <c r="CU50" s="484"/>
      <c r="CV50" s="484"/>
      <c r="CW50" s="484"/>
      <c r="CX50" s="484"/>
      <c r="CY50" s="484"/>
      <c r="CZ50" s="484"/>
      <c r="DA50" s="769"/>
      <c r="DB50" s="769"/>
    </row>
    <row r="51" spans="1:106" s="162" customFormat="1" ht="24" customHeight="1">
      <c r="A51" s="249" t="str">
        <f>IF(TRIM(入力1!A94)&lt;&gt;"",入力1!A94,"")</f>
        <v/>
      </c>
      <c r="B51" s="427">
        <f>IF(TRIM(入力1!B94)&lt;&gt;"",入力1!B94,"")</f>
        <v>3</v>
      </c>
      <c r="C51" s="251">
        <f>IF(TRIM(入力1!C94)&lt;&gt;"",入力1!C94,"")</f>
        <v>9</v>
      </c>
      <c r="D51" s="1679" t="str">
        <f>IF(TRIM(入力1!D94)&lt;&gt;"",入力1!D94,"")</f>
        <v/>
      </c>
      <c r="E51" s="1680"/>
      <c r="F51" s="1680"/>
      <c r="G51" s="1680"/>
      <c r="H51" s="1680"/>
      <c r="I51" s="1680"/>
      <c r="J51" s="1681"/>
      <c r="K51" s="249" t="str">
        <f>IF(TRIM(入力1!A94)&lt;&gt;"",入力1!A94,"")</f>
        <v/>
      </c>
      <c r="L51" s="427">
        <f>IF(TRIM(入力1!B94)&lt;&gt;"",入力1!B94,"")</f>
        <v>3</v>
      </c>
      <c r="M51" s="251">
        <f t="shared" si="4"/>
        <v>9</v>
      </c>
      <c r="N51" s="261"/>
      <c r="O51" s="261"/>
      <c r="P51" s="261"/>
      <c r="Q51" s="261"/>
      <c r="R51" s="261"/>
      <c r="S51" s="261"/>
      <c r="T51" s="458"/>
      <c r="U51" s="262"/>
      <c r="V51" s="261"/>
      <c r="W51" s="261"/>
      <c r="X51" s="261">
        <f>IF(入力1!$W$5=9,入力1!X94,0)</f>
        <v>0</v>
      </c>
      <c r="Y51" s="261">
        <f>IF(入力1!$W$5=10,入力1!X94,0)</f>
        <v>0</v>
      </c>
      <c r="Z51" s="257" t="str">
        <f t="shared" si="5"/>
        <v/>
      </c>
      <c r="AA51" s="619"/>
      <c r="AB51" s="620"/>
      <c r="AC51" s="269"/>
      <c r="AD51" s="269"/>
      <c r="AE51" s="269"/>
      <c r="AF51" s="266" t="str">
        <f t="shared" si="6"/>
        <v xml:space="preserve"> </v>
      </c>
      <c r="AG51" s="769"/>
      <c r="AH51" s="769">
        <f>入力1!O94</f>
        <v>0</v>
      </c>
      <c r="AI51" s="769"/>
      <c r="AJ51" s="769"/>
      <c r="AK51" s="769"/>
      <c r="AL51" s="769"/>
      <c r="AM51" s="769"/>
      <c r="AN51" s="769"/>
      <c r="AO51" s="769"/>
      <c r="AP51" s="769"/>
      <c r="AQ51" s="769"/>
      <c r="AR51" s="769"/>
      <c r="AS51" s="769"/>
      <c r="AT51" s="769"/>
      <c r="AU51" s="769"/>
      <c r="AV51" s="769"/>
      <c r="AW51" s="769"/>
      <c r="AX51" s="769"/>
      <c r="AY51" s="769"/>
      <c r="AZ51" s="769"/>
      <c r="BA51" s="769"/>
      <c r="BB51" s="769"/>
      <c r="BC51" s="769"/>
      <c r="BD51" s="769"/>
      <c r="BE51" s="769"/>
      <c r="BF51" s="769"/>
      <c r="BG51" s="769"/>
      <c r="BH51" s="769"/>
      <c r="BI51" s="769"/>
      <c r="BJ51" s="769"/>
      <c r="BK51" s="769"/>
      <c r="BL51" s="769"/>
      <c r="BM51" s="769"/>
      <c r="BN51" s="769"/>
      <c r="BO51" s="769"/>
      <c r="BP51" s="769"/>
      <c r="BQ51" s="769"/>
      <c r="BR51" s="769"/>
      <c r="BS51" s="769"/>
      <c r="BT51" s="769"/>
      <c r="BU51" s="769"/>
      <c r="BV51" s="769"/>
      <c r="BW51" s="769"/>
      <c r="BX51" s="769"/>
      <c r="BY51" s="769"/>
      <c r="BZ51" s="769"/>
      <c r="CA51" s="769"/>
      <c r="CB51" s="769"/>
      <c r="CC51" s="769"/>
      <c r="CD51" s="769"/>
      <c r="CE51" s="769"/>
      <c r="CF51" s="769"/>
      <c r="CG51" s="769"/>
      <c r="CH51" s="769"/>
      <c r="CI51" s="769"/>
      <c r="CJ51" s="769"/>
      <c r="CK51" s="769"/>
      <c r="CL51" s="769"/>
      <c r="CM51" s="484"/>
      <c r="CN51" s="484"/>
      <c r="CO51" s="484"/>
      <c r="CP51" s="484"/>
      <c r="CQ51" s="484"/>
      <c r="CR51" s="484"/>
      <c r="CS51" s="484"/>
      <c r="CT51" s="484"/>
      <c r="CU51" s="484"/>
      <c r="CV51" s="484"/>
      <c r="CW51" s="484"/>
      <c r="CX51" s="484"/>
      <c r="CY51" s="484"/>
      <c r="CZ51" s="484"/>
      <c r="DA51" s="769"/>
      <c r="DB51" s="769"/>
    </row>
    <row r="52" spans="1:106" s="162" customFormat="1" ht="24" customHeight="1" thickBot="1">
      <c r="A52" s="375" t="str">
        <f>IF(TRIM(入力1!A96)&lt;&gt;"",入力1!A96,"")</f>
        <v/>
      </c>
      <c r="B52" s="428">
        <f>IF(TRIM(入力1!B96)&lt;&gt;"",入力1!B96,"")</f>
        <v>4</v>
      </c>
      <c r="C52" s="252">
        <f>IF(TRIM(入力1!C96)&lt;&gt;"",入力1!C96,"")</f>
        <v>0</v>
      </c>
      <c r="D52" s="1692" t="str">
        <f>IF(TRIM(入力1!D96)&lt;&gt;"",入力1!D96,"")</f>
        <v/>
      </c>
      <c r="E52" s="1693"/>
      <c r="F52" s="1693"/>
      <c r="G52" s="1693"/>
      <c r="H52" s="1693"/>
      <c r="I52" s="1693"/>
      <c r="J52" s="1694"/>
      <c r="K52" s="375" t="str">
        <f>IF(TRIM(入力1!A96)&lt;&gt;"",入力1!A96,"")</f>
        <v/>
      </c>
      <c r="L52" s="428">
        <f>IF(TRIM(入力1!B96)&lt;&gt;"",入力1!B96,"")</f>
        <v>4</v>
      </c>
      <c r="M52" s="252">
        <f t="shared" si="4"/>
        <v>0</v>
      </c>
      <c r="N52" s="253"/>
      <c r="O52" s="253"/>
      <c r="P52" s="253"/>
      <c r="Q52" s="253"/>
      <c r="R52" s="253"/>
      <c r="S52" s="253"/>
      <c r="T52" s="454"/>
      <c r="U52" s="264"/>
      <c r="V52" s="263"/>
      <c r="W52" s="263"/>
      <c r="X52" s="263">
        <f>IF(入力1!$W$5=9,入力1!X96,0)</f>
        <v>0</v>
      </c>
      <c r="Y52" s="263">
        <f>IF(入力1!$W$5=10,入力1!X96,0)</f>
        <v>0</v>
      </c>
      <c r="Z52" s="371" t="str">
        <f t="shared" si="5"/>
        <v/>
      </c>
      <c r="AA52" s="486"/>
      <c r="AB52" s="486"/>
      <c r="AC52" s="270"/>
      <c r="AD52" s="270"/>
      <c r="AE52" s="270"/>
      <c r="AF52" s="267" t="str">
        <f t="shared" si="6"/>
        <v xml:space="preserve"> </v>
      </c>
      <c r="AG52" s="769"/>
      <c r="AH52" s="769">
        <f>入力1!O96</f>
        <v>0</v>
      </c>
      <c r="AI52" s="769"/>
      <c r="AJ52" s="769"/>
      <c r="AK52" s="769"/>
      <c r="AL52" s="769"/>
      <c r="AM52" s="769"/>
      <c r="AN52" s="769"/>
      <c r="AO52" s="769"/>
      <c r="AP52" s="769"/>
      <c r="AQ52" s="769"/>
      <c r="AR52" s="769"/>
      <c r="AS52" s="769"/>
      <c r="AT52" s="769"/>
      <c r="AU52" s="769"/>
      <c r="AV52" s="769"/>
      <c r="AW52" s="769"/>
      <c r="AX52" s="769"/>
      <c r="AY52" s="769"/>
      <c r="AZ52" s="769"/>
      <c r="BA52" s="769"/>
      <c r="BB52" s="769"/>
      <c r="BC52" s="769"/>
      <c r="BD52" s="769"/>
      <c r="BE52" s="769"/>
      <c r="BF52" s="769"/>
      <c r="BG52" s="769"/>
      <c r="BH52" s="769"/>
      <c r="BI52" s="769"/>
      <c r="BJ52" s="769"/>
      <c r="BK52" s="769"/>
      <c r="BL52" s="769"/>
      <c r="BM52" s="769"/>
      <c r="BN52" s="769"/>
      <c r="BO52" s="769"/>
      <c r="BP52" s="769"/>
      <c r="BQ52" s="769"/>
      <c r="BR52" s="769"/>
      <c r="BS52" s="769"/>
      <c r="BT52" s="769"/>
      <c r="BU52" s="769"/>
      <c r="BV52" s="769"/>
      <c r="BW52" s="769"/>
      <c r="BX52" s="769"/>
      <c r="BY52" s="769"/>
      <c r="BZ52" s="769"/>
      <c r="CA52" s="769"/>
      <c r="CB52" s="769"/>
      <c r="CC52" s="769"/>
      <c r="CD52" s="769"/>
      <c r="CE52" s="769"/>
      <c r="CF52" s="769"/>
      <c r="CG52" s="769"/>
      <c r="CH52" s="769"/>
      <c r="CI52" s="769"/>
      <c r="CJ52" s="769"/>
      <c r="CK52" s="769"/>
      <c r="CL52" s="769"/>
      <c r="CM52" s="484"/>
      <c r="CN52" s="484"/>
      <c r="CO52" s="484"/>
      <c r="CP52" s="484"/>
      <c r="CQ52" s="484"/>
      <c r="CR52" s="484"/>
      <c r="CS52" s="484"/>
      <c r="CT52" s="484"/>
      <c r="CU52" s="484"/>
      <c r="CV52" s="484"/>
      <c r="CW52" s="484"/>
      <c r="CX52" s="484"/>
      <c r="CY52" s="484"/>
      <c r="CZ52" s="484"/>
      <c r="DA52" s="769"/>
      <c r="DB52" s="769"/>
    </row>
    <row r="53" spans="1:106" s="162" customFormat="1" ht="24" customHeight="1">
      <c r="A53" s="247" t="str">
        <f>IF(TRIM(入力1!A98)&lt;&gt;"",入力1!A98,"")</f>
        <v/>
      </c>
      <c r="B53" s="775">
        <f>IF(TRIM(入力1!B98)&lt;&gt;"",入力1!B98,"")</f>
        <v>4</v>
      </c>
      <c r="C53" s="248">
        <v>1</v>
      </c>
      <c r="D53" s="1686" t="str">
        <f>IF(TRIM(入力1!D98)&lt;&gt;"",入力1!D98,"")</f>
        <v/>
      </c>
      <c r="E53" s="1687"/>
      <c r="F53" s="1687"/>
      <c r="G53" s="1687"/>
      <c r="H53" s="1687"/>
      <c r="I53" s="1687"/>
      <c r="J53" s="1688"/>
      <c r="K53" s="247" t="str">
        <f>IF(TRIM(入力1!A98)&lt;&gt;"",入力1!A98,"")</f>
        <v/>
      </c>
      <c r="L53" s="775">
        <f>IF(TRIM(入力1!B98)&lt;&gt;"",入力1!B98,"")</f>
        <v>4</v>
      </c>
      <c r="M53" s="248">
        <v>1</v>
      </c>
      <c r="N53" s="621"/>
      <c r="O53" s="621"/>
      <c r="P53" s="621"/>
      <c r="Q53" s="621"/>
      <c r="R53" s="621"/>
      <c r="S53" s="621"/>
      <c r="T53" s="622"/>
      <c r="U53" s="260"/>
      <c r="V53" s="259"/>
      <c r="W53" s="259"/>
      <c r="X53" s="262">
        <f>IF(入力1!$W$5=9,入力1!X98,0)</f>
        <v>0</v>
      </c>
      <c r="Y53" s="261">
        <f>IF(入力1!$W$5=10,入力1!X98,0)</f>
        <v>0</v>
      </c>
      <c r="Z53" s="256" t="str">
        <f>IF(SUM(N53:Y53)=0,"",SUM(N53:Y53))</f>
        <v/>
      </c>
      <c r="AA53" s="617"/>
      <c r="AB53" s="618"/>
      <c r="AC53" s="268"/>
      <c r="AD53" s="268"/>
      <c r="AE53" s="268"/>
      <c r="AF53" s="781" t="str">
        <f>IF(SUM(AA53:AE53)=0," ",SUM(AA53:AE53))</f>
        <v xml:space="preserve"> </v>
      </c>
      <c r="AG53" s="769"/>
      <c r="AH53" s="769">
        <f>入力1!O98</f>
        <v>0</v>
      </c>
      <c r="AI53" s="769"/>
      <c r="AJ53" s="769"/>
      <c r="AK53" s="769"/>
      <c r="AL53" s="769"/>
      <c r="AM53" s="769"/>
      <c r="AN53" s="769"/>
      <c r="AO53" s="769"/>
      <c r="AP53" s="769"/>
      <c r="AQ53" s="769"/>
      <c r="AR53" s="769"/>
      <c r="AS53" s="769"/>
      <c r="AT53" s="769"/>
      <c r="AU53" s="769"/>
      <c r="AV53" s="769"/>
      <c r="AW53" s="769"/>
      <c r="AX53" s="769"/>
      <c r="AY53" s="769"/>
      <c r="AZ53" s="769"/>
      <c r="BA53" s="769"/>
      <c r="BB53" s="769"/>
      <c r="BC53" s="769"/>
      <c r="BD53" s="769"/>
      <c r="BE53" s="769"/>
      <c r="BF53" s="769"/>
      <c r="BG53" s="769"/>
      <c r="BH53" s="769"/>
      <c r="BI53" s="769"/>
      <c r="BJ53" s="769"/>
      <c r="BK53" s="769"/>
      <c r="BL53" s="769"/>
      <c r="BM53" s="769"/>
      <c r="BN53" s="769"/>
      <c r="BO53" s="769"/>
      <c r="BP53" s="769"/>
      <c r="BQ53" s="769"/>
      <c r="BR53" s="769"/>
      <c r="BS53" s="769"/>
      <c r="BT53" s="769"/>
      <c r="BU53" s="769"/>
      <c r="BV53" s="769"/>
      <c r="BW53" s="769"/>
      <c r="BX53" s="769"/>
      <c r="BY53" s="769"/>
      <c r="BZ53" s="769"/>
      <c r="CA53" s="769"/>
      <c r="CB53" s="769"/>
      <c r="CC53" s="769"/>
      <c r="CD53" s="769"/>
      <c r="CE53" s="769"/>
      <c r="CF53" s="769"/>
      <c r="CG53" s="769"/>
      <c r="CH53" s="769"/>
      <c r="CI53" s="769"/>
      <c r="CJ53" s="769"/>
      <c r="CK53" s="769"/>
      <c r="CL53" s="769"/>
      <c r="CM53" s="484"/>
      <c r="CN53" s="484"/>
      <c r="CO53" s="484"/>
      <c r="CP53" s="484"/>
      <c r="CQ53" s="484"/>
      <c r="CR53" s="484"/>
      <c r="CS53" s="484"/>
      <c r="CT53" s="484"/>
      <c r="CU53" s="484"/>
      <c r="CV53" s="484"/>
      <c r="CW53" s="484"/>
      <c r="CX53" s="484"/>
      <c r="CY53" s="484"/>
      <c r="CZ53" s="484"/>
      <c r="DA53" s="769"/>
      <c r="DB53" s="769"/>
    </row>
    <row r="54" spans="1:106" s="162" customFormat="1" ht="24" customHeight="1">
      <c r="A54" s="777" t="str">
        <f>IF(TRIM(入力1!A100)&lt;&gt;"",入力1!A100,"")</f>
        <v/>
      </c>
      <c r="B54" s="776">
        <f>IF(TRIM(入力1!B100)&lt;&gt;"",入力1!B100,"")</f>
        <v>4</v>
      </c>
      <c r="C54" s="250">
        <v>2</v>
      </c>
      <c r="D54" s="1679" t="str">
        <f>IF(TRIM(入力1!D100)&lt;&gt;"",入力1!D100,"")</f>
        <v/>
      </c>
      <c r="E54" s="1680"/>
      <c r="F54" s="1680"/>
      <c r="G54" s="1680"/>
      <c r="H54" s="1680"/>
      <c r="I54" s="1680"/>
      <c r="J54" s="1681"/>
      <c r="K54" s="777" t="str">
        <f>IF(TRIM(入力1!A100)&lt;&gt;"",入力1!A100,"")</f>
        <v/>
      </c>
      <c r="L54" s="776">
        <f>IF(TRIM(入力1!B100)&lt;&gt;"",入力1!B100,"")</f>
        <v>4</v>
      </c>
      <c r="M54" s="250">
        <v>2</v>
      </c>
      <c r="N54" s="261"/>
      <c r="O54" s="261"/>
      <c r="P54" s="261"/>
      <c r="Q54" s="261"/>
      <c r="R54" s="261"/>
      <c r="S54" s="261"/>
      <c r="T54" s="458"/>
      <c r="U54" s="262"/>
      <c r="V54" s="262"/>
      <c r="W54" s="262"/>
      <c r="X54" s="262">
        <f>IF(入力1!$W$5=9,入力1!X100,0)</f>
        <v>0</v>
      </c>
      <c r="Y54" s="261">
        <f>IF(入力1!$W$5=10,入力1!X100,0)</f>
        <v>0</v>
      </c>
      <c r="Z54" s="257" t="str">
        <f t="shared" ref="Z54:Z72" si="7">IF(SUM(N54:Y54)=0,"",SUM(N54:Y54))</f>
        <v/>
      </c>
      <c r="AA54" s="619"/>
      <c r="AB54" s="620"/>
      <c r="AC54" s="269"/>
      <c r="AD54" s="269"/>
      <c r="AE54" s="269"/>
      <c r="AF54" s="778" t="str">
        <f>IF(SUM(AA54:AE54)=0," ",SUM(AA54:AE54))</f>
        <v xml:space="preserve"> </v>
      </c>
      <c r="AG54" s="769"/>
      <c r="AH54" s="769">
        <f>入力1!O100</f>
        <v>0</v>
      </c>
      <c r="AI54" s="769"/>
      <c r="AJ54" s="769"/>
      <c r="AK54" s="769"/>
      <c r="AL54" s="769"/>
      <c r="AM54" s="769"/>
      <c r="AN54" s="769"/>
      <c r="AO54" s="769"/>
      <c r="AP54" s="769"/>
      <c r="AQ54" s="769"/>
      <c r="AR54" s="769"/>
      <c r="AS54" s="769"/>
      <c r="AT54" s="769"/>
      <c r="AU54" s="769"/>
      <c r="AV54" s="769"/>
      <c r="AW54" s="769"/>
      <c r="AX54" s="769"/>
      <c r="AY54" s="769"/>
      <c r="AZ54" s="769"/>
      <c r="BA54" s="769"/>
      <c r="BB54" s="769"/>
      <c r="BC54" s="769"/>
      <c r="BD54" s="769"/>
      <c r="BE54" s="769"/>
      <c r="BF54" s="769"/>
      <c r="BG54" s="769"/>
      <c r="BH54" s="769"/>
      <c r="BI54" s="769"/>
      <c r="BJ54" s="769"/>
      <c r="BK54" s="769"/>
      <c r="BL54" s="769"/>
      <c r="BM54" s="769"/>
      <c r="BN54" s="769"/>
      <c r="BO54" s="769"/>
      <c r="BP54" s="769"/>
      <c r="BQ54" s="769"/>
      <c r="BR54" s="769"/>
      <c r="BS54" s="769"/>
      <c r="BT54" s="769"/>
      <c r="BU54" s="769"/>
      <c r="BV54" s="769"/>
      <c r="BW54" s="769"/>
      <c r="BX54" s="769"/>
      <c r="BY54" s="769"/>
      <c r="BZ54" s="769"/>
      <c r="CA54" s="769"/>
      <c r="CB54" s="769"/>
      <c r="CC54" s="769"/>
      <c r="CD54" s="769"/>
      <c r="CE54" s="769"/>
      <c r="CF54" s="769"/>
      <c r="CG54" s="769"/>
      <c r="CH54" s="769"/>
      <c r="CI54" s="769"/>
      <c r="CJ54" s="769"/>
      <c r="CK54" s="769"/>
      <c r="CL54" s="769"/>
      <c r="CM54" s="484"/>
      <c r="CN54" s="484"/>
      <c r="CO54" s="484"/>
      <c r="CP54" s="484"/>
      <c r="CQ54" s="484"/>
      <c r="CR54" s="484"/>
      <c r="CS54" s="484"/>
      <c r="CT54" s="484"/>
      <c r="CU54" s="484"/>
      <c r="CV54" s="484"/>
      <c r="CW54" s="484"/>
      <c r="CX54" s="484"/>
      <c r="CY54" s="484"/>
      <c r="CZ54" s="484"/>
      <c r="DA54" s="769"/>
      <c r="DB54" s="769"/>
    </row>
    <row r="55" spans="1:106" s="162" customFormat="1" ht="24" customHeight="1">
      <c r="A55" s="777" t="str">
        <f>IF(TRIM(入力1!A102)&lt;&gt;"",入力1!A102,"")</f>
        <v/>
      </c>
      <c r="B55" s="776">
        <f>IF(TRIM(入力1!B102)&lt;&gt;"",入力1!B102,"")</f>
        <v>4</v>
      </c>
      <c r="C55" s="251">
        <v>3</v>
      </c>
      <c r="D55" s="1679" t="str">
        <f>IF(TRIM(入力1!D102)&lt;&gt;"",入力1!D102,"")</f>
        <v/>
      </c>
      <c r="E55" s="1680"/>
      <c r="F55" s="1680"/>
      <c r="G55" s="1680"/>
      <c r="H55" s="1680"/>
      <c r="I55" s="1680"/>
      <c r="J55" s="1681"/>
      <c r="K55" s="777" t="str">
        <f>IF(TRIM(入力1!A102)&lt;&gt;"",入力1!A102,"")</f>
        <v/>
      </c>
      <c r="L55" s="776">
        <f>IF(TRIM(入力1!B102)&lt;&gt;"",入力1!B102,"")</f>
        <v>4</v>
      </c>
      <c r="M55" s="251">
        <v>3</v>
      </c>
      <c r="N55" s="261"/>
      <c r="O55" s="261"/>
      <c r="P55" s="261"/>
      <c r="Q55" s="261"/>
      <c r="R55" s="261"/>
      <c r="S55" s="261"/>
      <c r="T55" s="458"/>
      <c r="U55" s="262"/>
      <c r="V55" s="261"/>
      <c r="W55" s="261"/>
      <c r="X55" s="261">
        <f>IF(入力1!$W$5=9,入力1!X102,0)</f>
        <v>0</v>
      </c>
      <c r="Y55" s="261">
        <f>IF(入力1!$W$5=10,入力1!X102,0)</f>
        <v>0</v>
      </c>
      <c r="Z55" s="257" t="str">
        <f t="shared" si="7"/>
        <v/>
      </c>
      <c r="AA55" s="619"/>
      <c r="AB55" s="620"/>
      <c r="AC55" s="269"/>
      <c r="AD55" s="269"/>
      <c r="AE55" s="269"/>
      <c r="AF55" s="778" t="str">
        <f t="shared" ref="AF55:AF72" si="8">IF(SUM(AA55:AE55)=0," ",SUM(AA55:AE55))</f>
        <v xml:space="preserve"> </v>
      </c>
      <c r="AG55" s="769"/>
      <c r="AH55" s="769">
        <f>入力1!O102</f>
        <v>0</v>
      </c>
      <c r="AI55" s="769"/>
      <c r="AJ55" s="769"/>
      <c r="AK55" s="769"/>
      <c r="AL55" s="769"/>
      <c r="AM55" s="769"/>
      <c r="AN55" s="769"/>
      <c r="AO55" s="769"/>
      <c r="AP55" s="769"/>
      <c r="AQ55" s="769"/>
      <c r="AR55" s="769"/>
      <c r="AS55" s="769"/>
      <c r="AT55" s="769"/>
      <c r="AU55" s="769"/>
      <c r="AV55" s="769"/>
      <c r="AW55" s="769"/>
      <c r="AX55" s="769"/>
      <c r="AY55" s="769"/>
      <c r="AZ55" s="769"/>
      <c r="BA55" s="769"/>
      <c r="BB55" s="769"/>
      <c r="BC55" s="769"/>
      <c r="BD55" s="769"/>
      <c r="BE55" s="769"/>
      <c r="BF55" s="769"/>
      <c r="BG55" s="769"/>
      <c r="BH55" s="769"/>
      <c r="BI55" s="769"/>
      <c r="BJ55" s="769"/>
      <c r="BK55" s="769"/>
      <c r="BL55" s="769"/>
      <c r="BM55" s="769"/>
      <c r="BN55" s="769"/>
      <c r="BO55" s="769"/>
      <c r="BP55" s="769"/>
      <c r="BQ55" s="769"/>
      <c r="BR55" s="769"/>
      <c r="BS55" s="769"/>
      <c r="BT55" s="769"/>
      <c r="BU55" s="769"/>
      <c r="BV55" s="769"/>
      <c r="BW55" s="769"/>
      <c r="BX55" s="769"/>
      <c r="BY55" s="769"/>
      <c r="BZ55" s="769"/>
      <c r="CA55" s="769"/>
      <c r="CB55" s="769"/>
      <c r="CC55" s="769"/>
      <c r="CD55" s="769"/>
      <c r="CE55" s="769"/>
      <c r="CF55" s="769"/>
      <c r="CG55" s="769"/>
      <c r="CH55" s="769"/>
      <c r="CI55" s="769"/>
      <c r="CJ55" s="769"/>
      <c r="CK55" s="769"/>
      <c r="CL55" s="769"/>
      <c r="CM55" s="484"/>
      <c r="CN55" s="484"/>
      <c r="CO55" s="484"/>
      <c r="CP55" s="484"/>
      <c r="CQ55" s="484"/>
      <c r="CR55" s="484"/>
      <c r="CS55" s="484"/>
      <c r="CT55" s="484"/>
      <c r="CU55" s="484"/>
      <c r="CV55" s="484"/>
      <c r="CW55" s="484"/>
      <c r="CX55" s="484"/>
      <c r="CY55" s="484"/>
      <c r="CZ55" s="484"/>
      <c r="DA55" s="769"/>
      <c r="DB55" s="769"/>
    </row>
    <row r="56" spans="1:106" s="162" customFormat="1" ht="24" customHeight="1">
      <c r="A56" s="777" t="str">
        <f>IF(TRIM(入力1!A104)&lt;&gt;"",入力1!A104,"")</f>
        <v/>
      </c>
      <c r="B56" s="776">
        <f>IF(TRIM(入力1!B104)&lt;&gt;"",入力1!B104,"")</f>
        <v>4</v>
      </c>
      <c r="C56" s="250">
        <v>4</v>
      </c>
      <c r="D56" s="1679" t="str">
        <f>IF(TRIM(入力1!D104)&lt;&gt;"",入力1!D104,"")</f>
        <v/>
      </c>
      <c r="E56" s="1680"/>
      <c r="F56" s="1680"/>
      <c r="G56" s="1680"/>
      <c r="H56" s="1680"/>
      <c r="I56" s="1680"/>
      <c r="J56" s="1681"/>
      <c r="K56" s="777" t="str">
        <f>IF(TRIM(入力1!A104)&lt;&gt;"",入力1!A104,"")</f>
        <v/>
      </c>
      <c r="L56" s="776">
        <f>IF(TRIM(入力1!B104)&lt;&gt;"",入力1!B104,"")</f>
        <v>4</v>
      </c>
      <c r="M56" s="250">
        <v>4</v>
      </c>
      <c r="N56" s="261"/>
      <c r="O56" s="261"/>
      <c r="P56" s="261"/>
      <c r="Q56" s="261"/>
      <c r="R56" s="261"/>
      <c r="S56" s="261"/>
      <c r="T56" s="458"/>
      <c r="U56" s="262"/>
      <c r="V56" s="261"/>
      <c r="W56" s="261"/>
      <c r="X56" s="261">
        <f>IF(入力1!$W$5=9,入力1!X104,0)</f>
        <v>0</v>
      </c>
      <c r="Y56" s="261">
        <f>IF(入力1!$W$5=10,入力1!X104,0)</f>
        <v>0</v>
      </c>
      <c r="Z56" s="257" t="str">
        <f t="shared" si="7"/>
        <v/>
      </c>
      <c r="AA56" s="619"/>
      <c r="AB56" s="620"/>
      <c r="AC56" s="269"/>
      <c r="AD56" s="269"/>
      <c r="AE56" s="269"/>
      <c r="AF56" s="778" t="str">
        <f t="shared" si="8"/>
        <v xml:space="preserve"> </v>
      </c>
      <c r="AG56" s="769"/>
      <c r="AH56" s="769">
        <f>入力1!O104</f>
        <v>0</v>
      </c>
      <c r="AI56" s="769"/>
      <c r="AJ56" s="769"/>
      <c r="AK56" s="769"/>
      <c r="AL56" s="769"/>
      <c r="AM56" s="769"/>
      <c r="AN56" s="769"/>
      <c r="AO56" s="769"/>
      <c r="AP56" s="769"/>
      <c r="AQ56" s="769"/>
      <c r="AR56" s="769"/>
      <c r="AS56" s="769"/>
      <c r="AT56" s="769"/>
      <c r="AU56" s="769"/>
      <c r="AV56" s="769"/>
      <c r="AW56" s="769"/>
      <c r="AX56" s="769"/>
      <c r="AY56" s="769"/>
      <c r="AZ56" s="769"/>
      <c r="BA56" s="769"/>
      <c r="BB56" s="769"/>
      <c r="BC56" s="769"/>
      <c r="BD56" s="769"/>
      <c r="BE56" s="769"/>
      <c r="BF56" s="769"/>
      <c r="BG56" s="769"/>
      <c r="BH56" s="769"/>
      <c r="BI56" s="769"/>
      <c r="BJ56" s="769"/>
      <c r="BK56" s="769"/>
      <c r="BL56" s="769"/>
      <c r="BM56" s="769"/>
      <c r="BN56" s="769"/>
      <c r="BO56" s="769"/>
      <c r="BP56" s="769"/>
      <c r="BQ56" s="769"/>
      <c r="BR56" s="769"/>
      <c r="BS56" s="769"/>
      <c r="BT56" s="769"/>
      <c r="BU56" s="769"/>
      <c r="BV56" s="769"/>
      <c r="BW56" s="769"/>
      <c r="BX56" s="769"/>
      <c r="BY56" s="769"/>
      <c r="BZ56" s="769"/>
      <c r="CA56" s="769"/>
      <c r="CB56" s="769"/>
      <c r="CC56" s="769"/>
      <c r="CD56" s="769"/>
      <c r="CE56" s="769"/>
      <c r="CF56" s="769"/>
      <c r="CG56" s="769"/>
      <c r="CH56" s="769"/>
      <c r="CI56" s="769"/>
      <c r="CJ56" s="769"/>
      <c r="CK56" s="769"/>
      <c r="CL56" s="769"/>
      <c r="CM56" s="484"/>
      <c r="CN56" s="484"/>
      <c r="CO56" s="484"/>
      <c r="CP56" s="484"/>
      <c r="CQ56" s="484"/>
      <c r="CR56" s="484"/>
      <c r="CS56" s="484"/>
      <c r="CT56" s="484"/>
      <c r="CU56" s="484"/>
      <c r="CV56" s="484"/>
      <c r="CW56" s="484"/>
      <c r="CX56" s="484"/>
      <c r="CY56" s="484"/>
      <c r="CZ56" s="484"/>
      <c r="DA56" s="769"/>
      <c r="DB56" s="769"/>
    </row>
    <row r="57" spans="1:106" s="162" customFormat="1" ht="24" customHeight="1">
      <c r="A57" s="777" t="str">
        <f>IF(TRIM(入力1!A106)&lt;&gt;"",入力1!A106,"")</f>
        <v/>
      </c>
      <c r="B57" s="776">
        <f>IF(TRIM(入力1!B106)&lt;&gt;"",入力1!B106,"")</f>
        <v>4</v>
      </c>
      <c r="C57" s="251">
        <v>5</v>
      </c>
      <c r="D57" s="1679" t="str">
        <f>IF(TRIM(入力1!D106)&lt;&gt;"",入力1!D106,"")</f>
        <v/>
      </c>
      <c r="E57" s="1680"/>
      <c r="F57" s="1680"/>
      <c r="G57" s="1680"/>
      <c r="H57" s="1680"/>
      <c r="I57" s="1680"/>
      <c r="J57" s="1681"/>
      <c r="K57" s="777" t="str">
        <f>IF(TRIM(入力1!A106)&lt;&gt;"",入力1!A106,"")</f>
        <v/>
      </c>
      <c r="L57" s="776">
        <f>IF(TRIM(入力1!B106)&lt;&gt;"",入力1!B106,"")</f>
        <v>4</v>
      </c>
      <c r="M57" s="251">
        <v>5</v>
      </c>
      <c r="N57" s="261"/>
      <c r="O57" s="261"/>
      <c r="P57" s="261"/>
      <c r="Q57" s="261"/>
      <c r="R57" s="261"/>
      <c r="S57" s="261"/>
      <c r="T57" s="458"/>
      <c r="U57" s="262"/>
      <c r="V57" s="261"/>
      <c r="W57" s="261"/>
      <c r="X57" s="261">
        <f>IF(入力1!$W$5=9,入力1!X106,0)</f>
        <v>0</v>
      </c>
      <c r="Y57" s="261">
        <f>IF(入力1!$W$5=10,入力1!X106,0)</f>
        <v>0</v>
      </c>
      <c r="Z57" s="257" t="str">
        <f t="shared" si="7"/>
        <v/>
      </c>
      <c r="AA57" s="619"/>
      <c r="AB57" s="620"/>
      <c r="AC57" s="269"/>
      <c r="AD57" s="269"/>
      <c r="AE57" s="269"/>
      <c r="AF57" s="778" t="str">
        <f t="shared" si="8"/>
        <v xml:space="preserve"> </v>
      </c>
      <c r="AG57" s="769"/>
      <c r="AH57" s="769">
        <f>入力1!O106</f>
        <v>0</v>
      </c>
      <c r="AI57" s="769"/>
      <c r="AJ57" s="769"/>
      <c r="AK57" s="769"/>
      <c r="AL57" s="769"/>
      <c r="AM57" s="769"/>
      <c r="AN57" s="769"/>
      <c r="AO57" s="769"/>
      <c r="AP57" s="769"/>
      <c r="AQ57" s="769"/>
      <c r="AR57" s="769"/>
      <c r="AS57" s="769"/>
      <c r="AT57" s="769"/>
      <c r="AU57" s="769"/>
      <c r="AV57" s="769"/>
      <c r="AW57" s="769"/>
      <c r="AX57" s="769"/>
      <c r="AY57" s="769"/>
      <c r="AZ57" s="769"/>
      <c r="BA57" s="769"/>
      <c r="BB57" s="769"/>
      <c r="BC57" s="769"/>
      <c r="BD57" s="769"/>
      <c r="BE57" s="769"/>
      <c r="BF57" s="769"/>
      <c r="BG57" s="769"/>
      <c r="BH57" s="769"/>
      <c r="BI57" s="769"/>
      <c r="BJ57" s="769"/>
      <c r="BK57" s="769"/>
      <c r="BL57" s="769"/>
      <c r="BM57" s="769"/>
      <c r="BN57" s="769"/>
      <c r="BO57" s="769"/>
      <c r="BP57" s="769"/>
      <c r="BQ57" s="769"/>
      <c r="BR57" s="769"/>
      <c r="BS57" s="769"/>
      <c r="BT57" s="769"/>
      <c r="BU57" s="769"/>
      <c r="BV57" s="769"/>
      <c r="BW57" s="769"/>
      <c r="BX57" s="769"/>
      <c r="BY57" s="769"/>
      <c r="BZ57" s="769"/>
      <c r="CA57" s="769"/>
      <c r="CB57" s="769"/>
      <c r="CC57" s="769"/>
      <c r="CD57" s="769"/>
      <c r="CE57" s="769"/>
      <c r="CF57" s="769"/>
      <c r="CG57" s="769"/>
      <c r="CH57" s="769"/>
      <c r="CI57" s="769"/>
      <c r="CJ57" s="769"/>
      <c r="CK57" s="769"/>
      <c r="CL57" s="769"/>
      <c r="CM57" s="484"/>
      <c r="CN57" s="484"/>
      <c r="CO57" s="484"/>
      <c r="CP57" s="484"/>
      <c r="CQ57" s="484"/>
      <c r="CR57" s="484"/>
      <c r="CS57" s="484"/>
      <c r="CT57" s="484"/>
      <c r="CU57" s="484"/>
      <c r="CV57" s="484"/>
      <c r="CW57" s="484"/>
      <c r="CX57" s="484"/>
      <c r="CY57" s="484"/>
      <c r="CZ57" s="484"/>
      <c r="DA57" s="769"/>
      <c r="DB57" s="769"/>
    </row>
    <row r="58" spans="1:106" s="162" customFormat="1" ht="24" customHeight="1">
      <c r="A58" s="777" t="str">
        <f>IF(TRIM(入力1!A108)&lt;&gt;"",入力1!A108,"")</f>
        <v/>
      </c>
      <c r="B58" s="776">
        <f>IF(TRIM(入力1!B108)&lt;&gt;"",入力1!B108,"")</f>
        <v>4</v>
      </c>
      <c r="C58" s="250">
        <v>6</v>
      </c>
      <c r="D58" s="1679" t="str">
        <f>IF(TRIM(入力1!D108)&lt;&gt;"",入力1!D108,"")</f>
        <v/>
      </c>
      <c r="E58" s="1680"/>
      <c r="F58" s="1680"/>
      <c r="G58" s="1680"/>
      <c r="H58" s="1680"/>
      <c r="I58" s="1680"/>
      <c r="J58" s="1681"/>
      <c r="K58" s="777" t="str">
        <f>IF(TRIM(入力1!A108)&lt;&gt;"",入力1!A108,"")</f>
        <v/>
      </c>
      <c r="L58" s="776">
        <f>IF(TRIM(入力1!B108)&lt;&gt;"",入力1!B108,"")</f>
        <v>4</v>
      </c>
      <c r="M58" s="250">
        <v>6</v>
      </c>
      <c r="N58" s="261"/>
      <c r="O58" s="261"/>
      <c r="P58" s="261"/>
      <c r="Q58" s="261"/>
      <c r="R58" s="261"/>
      <c r="S58" s="261"/>
      <c r="T58" s="458"/>
      <c r="U58" s="262"/>
      <c r="V58" s="261"/>
      <c r="W58" s="261"/>
      <c r="X58" s="261">
        <f>IF(入力1!$W$5=9,入力1!X108,0)</f>
        <v>0</v>
      </c>
      <c r="Y58" s="261">
        <f>IF(入力1!$W$5=10,入力1!X108,0)</f>
        <v>0</v>
      </c>
      <c r="Z58" s="257" t="str">
        <f t="shared" si="7"/>
        <v/>
      </c>
      <c r="AA58" s="619"/>
      <c r="AB58" s="620"/>
      <c r="AC58" s="269"/>
      <c r="AD58" s="269"/>
      <c r="AE58" s="269"/>
      <c r="AF58" s="778" t="str">
        <f t="shared" si="8"/>
        <v xml:space="preserve"> </v>
      </c>
      <c r="AG58" s="769"/>
      <c r="AH58" s="769">
        <f>入力1!O108</f>
        <v>0</v>
      </c>
      <c r="AI58" s="769"/>
      <c r="AJ58" s="769"/>
      <c r="AK58" s="769"/>
      <c r="AL58" s="769"/>
      <c r="AM58" s="769"/>
      <c r="AN58" s="769"/>
      <c r="AO58" s="769"/>
      <c r="AP58" s="769"/>
      <c r="AQ58" s="769"/>
      <c r="AR58" s="769"/>
      <c r="AS58" s="769"/>
      <c r="AT58" s="769"/>
      <c r="AU58" s="769"/>
      <c r="AV58" s="769"/>
      <c r="AW58" s="769"/>
      <c r="AX58" s="769"/>
      <c r="AY58" s="769"/>
      <c r="AZ58" s="769"/>
      <c r="BA58" s="769"/>
      <c r="BB58" s="769"/>
      <c r="BC58" s="769"/>
      <c r="BD58" s="769"/>
      <c r="BE58" s="769"/>
      <c r="BF58" s="769"/>
      <c r="BG58" s="769"/>
      <c r="BH58" s="769"/>
      <c r="BI58" s="769"/>
      <c r="BJ58" s="769"/>
      <c r="BK58" s="769"/>
      <c r="BL58" s="769"/>
      <c r="BM58" s="769"/>
      <c r="BN58" s="769"/>
      <c r="BO58" s="769"/>
      <c r="BP58" s="769"/>
      <c r="BQ58" s="769"/>
      <c r="BR58" s="769"/>
      <c r="BS58" s="769"/>
      <c r="BT58" s="769"/>
      <c r="BU58" s="769"/>
      <c r="BV58" s="769"/>
      <c r="BW58" s="769"/>
      <c r="BX58" s="769"/>
      <c r="BY58" s="769"/>
      <c r="BZ58" s="769"/>
      <c r="CA58" s="769"/>
      <c r="CB58" s="769"/>
      <c r="CC58" s="769"/>
      <c r="CD58" s="769"/>
      <c r="CE58" s="769"/>
      <c r="CF58" s="769"/>
      <c r="CG58" s="769"/>
      <c r="CH58" s="769"/>
      <c r="CI58" s="769"/>
      <c r="CJ58" s="769"/>
      <c r="CK58" s="769"/>
      <c r="CL58" s="769"/>
      <c r="CM58" s="484"/>
      <c r="CN58" s="484"/>
      <c r="CO58" s="484"/>
      <c r="CP58" s="484"/>
      <c r="CQ58" s="484"/>
      <c r="CR58" s="484"/>
      <c r="CS58" s="484"/>
      <c r="CT58" s="484"/>
      <c r="CU58" s="484"/>
      <c r="CV58" s="484"/>
      <c r="CW58" s="484"/>
      <c r="CX58" s="484"/>
      <c r="CY58" s="484"/>
      <c r="CZ58" s="484"/>
      <c r="DA58" s="769"/>
      <c r="DB58" s="769"/>
    </row>
    <row r="59" spans="1:106" s="162" customFormat="1" ht="24" customHeight="1">
      <c r="A59" s="777" t="str">
        <f>IF(TRIM(入力1!A110)&lt;&gt;"",入力1!A110,"")</f>
        <v/>
      </c>
      <c r="B59" s="776">
        <f>IF(TRIM(入力1!B110)&lt;&gt;"",入力1!B110,"")</f>
        <v>4</v>
      </c>
      <c r="C59" s="251">
        <v>7</v>
      </c>
      <c r="D59" s="1679" t="str">
        <f>IF(TRIM(入力1!D110)&lt;&gt;"",入力1!D110,"")</f>
        <v/>
      </c>
      <c r="E59" s="1680"/>
      <c r="F59" s="1680"/>
      <c r="G59" s="1680"/>
      <c r="H59" s="1680"/>
      <c r="I59" s="1680"/>
      <c r="J59" s="1681"/>
      <c r="K59" s="777" t="str">
        <f>IF(TRIM(入力1!A110)&lt;&gt;"",入力1!A110,"")</f>
        <v/>
      </c>
      <c r="L59" s="776">
        <f>IF(TRIM(入力1!B110)&lt;&gt;"",入力1!B110,"")</f>
        <v>4</v>
      </c>
      <c r="M59" s="251">
        <v>7</v>
      </c>
      <c r="N59" s="261"/>
      <c r="O59" s="261"/>
      <c r="P59" s="261"/>
      <c r="Q59" s="261"/>
      <c r="R59" s="261"/>
      <c r="S59" s="261"/>
      <c r="T59" s="458"/>
      <c r="U59" s="262"/>
      <c r="V59" s="261"/>
      <c r="W59" s="261"/>
      <c r="X59" s="261">
        <f>IF(入力1!$W$5=9,入力1!X110,0)</f>
        <v>0</v>
      </c>
      <c r="Y59" s="261">
        <f>IF(入力1!$W$5=10,入力1!X110,0)</f>
        <v>0</v>
      </c>
      <c r="Z59" s="257" t="str">
        <f t="shared" si="7"/>
        <v/>
      </c>
      <c r="AA59" s="619"/>
      <c r="AB59" s="620"/>
      <c r="AC59" s="269"/>
      <c r="AD59" s="269"/>
      <c r="AE59" s="269"/>
      <c r="AF59" s="778" t="str">
        <f t="shared" si="8"/>
        <v xml:space="preserve"> </v>
      </c>
      <c r="AG59" s="769"/>
      <c r="AH59" s="769">
        <f>入力1!O110</f>
        <v>0</v>
      </c>
      <c r="AI59" s="769"/>
      <c r="AJ59" s="769"/>
      <c r="AK59" s="769"/>
      <c r="AL59" s="769"/>
      <c r="AM59" s="769"/>
      <c r="AN59" s="769"/>
      <c r="AO59" s="769"/>
      <c r="AP59" s="769"/>
      <c r="AQ59" s="769"/>
      <c r="AR59" s="769"/>
      <c r="AS59" s="769"/>
      <c r="AT59" s="769"/>
      <c r="AU59" s="769"/>
      <c r="AV59" s="769"/>
      <c r="AW59" s="769"/>
      <c r="AX59" s="769"/>
      <c r="AY59" s="769"/>
      <c r="AZ59" s="769"/>
      <c r="BA59" s="769"/>
      <c r="BB59" s="769"/>
      <c r="BC59" s="769"/>
      <c r="BD59" s="769"/>
      <c r="BE59" s="769"/>
      <c r="BF59" s="769"/>
      <c r="BG59" s="769"/>
      <c r="BH59" s="769"/>
      <c r="BI59" s="769"/>
      <c r="BJ59" s="769"/>
      <c r="BK59" s="769"/>
      <c r="BL59" s="769"/>
      <c r="BM59" s="769"/>
      <c r="BN59" s="769"/>
      <c r="BO59" s="769"/>
      <c r="BP59" s="769"/>
      <c r="BQ59" s="769"/>
      <c r="BR59" s="769"/>
      <c r="BS59" s="769"/>
      <c r="BT59" s="769"/>
      <c r="BU59" s="769"/>
      <c r="BV59" s="769"/>
      <c r="BW59" s="769"/>
      <c r="BX59" s="769"/>
      <c r="BY59" s="769"/>
      <c r="BZ59" s="769"/>
      <c r="CA59" s="769"/>
      <c r="CB59" s="769"/>
      <c r="CC59" s="769"/>
      <c r="CD59" s="769"/>
      <c r="CE59" s="769"/>
      <c r="CF59" s="769"/>
      <c r="CG59" s="769"/>
      <c r="CH59" s="769"/>
      <c r="CI59" s="769"/>
      <c r="CJ59" s="769"/>
      <c r="CK59" s="769"/>
      <c r="CL59" s="769"/>
      <c r="CM59" s="484"/>
      <c r="CN59" s="484"/>
      <c r="CO59" s="484"/>
      <c r="CP59" s="484"/>
      <c r="CQ59" s="484"/>
      <c r="CR59" s="484"/>
      <c r="CS59" s="484"/>
      <c r="CT59" s="484"/>
      <c r="CU59" s="484"/>
      <c r="CV59" s="484"/>
      <c r="CW59" s="484"/>
      <c r="CX59" s="484"/>
      <c r="CY59" s="484"/>
      <c r="CZ59" s="484"/>
      <c r="DA59" s="769"/>
      <c r="DB59" s="769"/>
    </row>
    <row r="60" spans="1:106" s="162" customFormat="1" ht="24" customHeight="1">
      <c r="A60" s="777" t="str">
        <f>IF(TRIM(入力1!A112)&lt;&gt;"",入力1!A112,"")</f>
        <v/>
      </c>
      <c r="B60" s="776">
        <f>IF(TRIM(入力1!B112)&lt;&gt;"",入力1!B112,"")</f>
        <v>4</v>
      </c>
      <c r="C60" s="250">
        <v>8</v>
      </c>
      <c r="D60" s="1679" t="str">
        <f>IF(TRIM(入力1!D112)&lt;&gt;"",入力1!D112,"")</f>
        <v/>
      </c>
      <c r="E60" s="1680"/>
      <c r="F60" s="1680"/>
      <c r="G60" s="1680"/>
      <c r="H60" s="1680"/>
      <c r="I60" s="1680"/>
      <c r="J60" s="1681"/>
      <c r="K60" s="777" t="str">
        <f>IF(TRIM(入力1!A112)&lt;&gt;"",入力1!A112,"")</f>
        <v/>
      </c>
      <c r="L60" s="776">
        <f>IF(TRIM(入力1!B112)&lt;&gt;"",入力1!B112,"")</f>
        <v>4</v>
      </c>
      <c r="M60" s="250">
        <v>8</v>
      </c>
      <c r="N60" s="261"/>
      <c r="O60" s="261"/>
      <c r="P60" s="261"/>
      <c r="Q60" s="261"/>
      <c r="R60" s="261"/>
      <c r="S60" s="261"/>
      <c r="T60" s="458"/>
      <c r="U60" s="262"/>
      <c r="V60" s="261"/>
      <c r="W60" s="261"/>
      <c r="X60" s="261">
        <f>IF(入力1!$W$5=9,入力1!X112,0)</f>
        <v>0</v>
      </c>
      <c r="Y60" s="261">
        <f>IF(入力1!$W$5=10,入力1!X112,0)</f>
        <v>0</v>
      </c>
      <c r="Z60" s="257" t="str">
        <f t="shared" si="7"/>
        <v/>
      </c>
      <c r="AA60" s="619"/>
      <c r="AB60" s="620"/>
      <c r="AC60" s="269"/>
      <c r="AD60" s="269"/>
      <c r="AE60" s="269"/>
      <c r="AF60" s="778" t="str">
        <f t="shared" si="8"/>
        <v xml:space="preserve"> </v>
      </c>
      <c r="AG60" s="769"/>
      <c r="AH60" s="769">
        <f>入力1!O112</f>
        <v>0</v>
      </c>
      <c r="AI60" s="769"/>
      <c r="AJ60" s="769"/>
      <c r="AK60" s="769"/>
      <c r="AL60" s="769"/>
      <c r="AM60" s="769"/>
      <c r="AN60" s="769"/>
      <c r="AO60" s="769"/>
      <c r="AP60" s="769"/>
      <c r="AQ60" s="769"/>
      <c r="AR60" s="769"/>
      <c r="AS60" s="769"/>
      <c r="AT60" s="769"/>
      <c r="AU60" s="769"/>
      <c r="AV60" s="769"/>
      <c r="AW60" s="769"/>
      <c r="AX60" s="769"/>
      <c r="AY60" s="769"/>
      <c r="AZ60" s="769"/>
      <c r="BA60" s="769"/>
      <c r="BB60" s="769"/>
      <c r="BC60" s="769"/>
      <c r="BD60" s="769"/>
      <c r="BE60" s="769"/>
      <c r="BF60" s="769"/>
      <c r="BG60" s="769"/>
      <c r="BH60" s="769"/>
      <c r="BI60" s="769"/>
      <c r="BJ60" s="769"/>
      <c r="BK60" s="769"/>
      <c r="BL60" s="769"/>
      <c r="BM60" s="769"/>
      <c r="BN60" s="769"/>
      <c r="BO60" s="769"/>
      <c r="BP60" s="769"/>
      <c r="BQ60" s="769"/>
      <c r="BR60" s="769"/>
      <c r="BS60" s="769"/>
      <c r="BT60" s="769"/>
      <c r="BU60" s="769"/>
      <c r="BV60" s="769"/>
      <c r="BW60" s="769"/>
      <c r="BX60" s="769"/>
      <c r="BY60" s="769"/>
      <c r="BZ60" s="769"/>
      <c r="CA60" s="769"/>
      <c r="CB60" s="769"/>
      <c r="CC60" s="769"/>
      <c r="CD60" s="769"/>
      <c r="CE60" s="769"/>
      <c r="CF60" s="769"/>
      <c r="CG60" s="769"/>
      <c r="CH60" s="769"/>
      <c r="CI60" s="769"/>
      <c r="CJ60" s="769"/>
      <c r="CK60" s="769"/>
      <c r="CL60" s="769"/>
      <c r="CM60" s="484"/>
      <c r="CN60" s="484"/>
      <c r="CO60" s="484"/>
      <c r="CP60" s="484"/>
      <c r="CQ60" s="484"/>
      <c r="CR60" s="484"/>
      <c r="CS60" s="484"/>
      <c r="CT60" s="484"/>
      <c r="CU60" s="484"/>
      <c r="CV60" s="484"/>
      <c r="CW60" s="484"/>
      <c r="CX60" s="484"/>
      <c r="CY60" s="484"/>
      <c r="CZ60" s="484"/>
      <c r="DA60" s="769"/>
      <c r="DB60" s="769"/>
    </row>
    <row r="61" spans="1:106" s="162" customFormat="1" ht="24" customHeight="1">
      <c r="A61" s="777" t="str">
        <f>IF(TRIM(入力1!A114)&lt;&gt;"",入力1!A114,"")</f>
        <v/>
      </c>
      <c r="B61" s="776">
        <f>IF(TRIM(入力1!B114)&lt;&gt;"",入力1!B114,"")</f>
        <v>4</v>
      </c>
      <c r="C61" s="251">
        <v>9</v>
      </c>
      <c r="D61" s="1679" t="str">
        <f>IF(TRIM(入力1!D114)&lt;&gt;"",入力1!D114,"")</f>
        <v/>
      </c>
      <c r="E61" s="1680"/>
      <c r="F61" s="1680"/>
      <c r="G61" s="1680"/>
      <c r="H61" s="1680"/>
      <c r="I61" s="1680"/>
      <c r="J61" s="1681"/>
      <c r="K61" s="777" t="str">
        <f>IF(TRIM(入力1!A114)&lt;&gt;"",入力1!A114,"")</f>
        <v/>
      </c>
      <c r="L61" s="776">
        <f>IF(TRIM(入力1!B114)&lt;&gt;"",入力1!B114,"")</f>
        <v>4</v>
      </c>
      <c r="M61" s="251">
        <v>9</v>
      </c>
      <c r="N61" s="261"/>
      <c r="O61" s="261"/>
      <c r="P61" s="261"/>
      <c r="Q61" s="261"/>
      <c r="R61" s="261"/>
      <c r="S61" s="261"/>
      <c r="T61" s="458"/>
      <c r="U61" s="262"/>
      <c r="V61" s="261"/>
      <c r="W61" s="261"/>
      <c r="X61" s="261">
        <f>IF(入力1!$W$5=9,入力1!X114,0)</f>
        <v>0</v>
      </c>
      <c r="Y61" s="261">
        <f>IF(入力1!$W$5=10,入力1!X114,0)</f>
        <v>0</v>
      </c>
      <c r="Z61" s="257" t="str">
        <f t="shared" si="7"/>
        <v/>
      </c>
      <c r="AA61" s="619"/>
      <c r="AB61" s="620"/>
      <c r="AC61" s="269"/>
      <c r="AD61" s="269"/>
      <c r="AE61" s="269"/>
      <c r="AF61" s="778" t="str">
        <f t="shared" si="8"/>
        <v xml:space="preserve"> </v>
      </c>
      <c r="AG61" s="769"/>
      <c r="AH61" s="769">
        <f>入力1!O114</f>
        <v>0</v>
      </c>
      <c r="AI61" s="769"/>
      <c r="AJ61" s="769"/>
      <c r="AK61" s="769"/>
      <c r="AL61" s="769"/>
      <c r="AM61" s="769"/>
      <c r="AN61" s="769"/>
      <c r="AO61" s="769"/>
      <c r="AP61" s="769"/>
      <c r="AQ61" s="769"/>
      <c r="AR61" s="769"/>
      <c r="AS61" s="769"/>
      <c r="AT61" s="769"/>
      <c r="AU61" s="769"/>
      <c r="AV61" s="769"/>
      <c r="AW61" s="769"/>
      <c r="AX61" s="769"/>
      <c r="AY61" s="769"/>
      <c r="AZ61" s="769"/>
      <c r="BA61" s="769"/>
      <c r="BB61" s="769"/>
      <c r="BC61" s="769"/>
      <c r="BD61" s="769"/>
      <c r="BE61" s="769"/>
      <c r="BF61" s="769"/>
      <c r="BG61" s="769"/>
      <c r="BH61" s="769"/>
      <c r="BI61" s="769"/>
      <c r="BJ61" s="769"/>
      <c r="BK61" s="769"/>
      <c r="BL61" s="769"/>
      <c r="BM61" s="769"/>
      <c r="BN61" s="769"/>
      <c r="BO61" s="769"/>
      <c r="BP61" s="769"/>
      <c r="BQ61" s="769"/>
      <c r="BR61" s="769"/>
      <c r="BS61" s="769"/>
      <c r="BT61" s="769"/>
      <c r="BU61" s="769"/>
      <c r="BV61" s="769"/>
      <c r="BW61" s="769"/>
      <c r="BX61" s="769"/>
      <c r="BY61" s="769"/>
      <c r="BZ61" s="769"/>
      <c r="CA61" s="769"/>
      <c r="CB61" s="769"/>
      <c r="CC61" s="769"/>
      <c r="CD61" s="769"/>
      <c r="CE61" s="769"/>
      <c r="CF61" s="769"/>
      <c r="CG61" s="769"/>
      <c r="CH61" s="769"/>
      <c r="CI61" s="769"/>
      <c r="CJ61" s="769"/>
      <c r="CK61" s="769"/>
      <c r="CL61" s="769"/>
      <c r="CM61" s="484"/>
      <c r="CN61" s="484"/>
      <c r="CO61" s="484"/>
      <c r="CP61" s="484"/>
      <c r="CQ61" s="484"/>
      <c r="CR61" s="484"/>
      <c r="CS61" s="484"/>
      <c r="CT61" s="484"/>
      <c r="CU61" s="484"/>
      <c r="CV61" s="484"/>
      <c r="CW61" s="484"/>
      <c r="CX61" s="484"/>
      <c r="CY61" s="484"/>
      <c r="CZ61" s="484"/>
      <c r="DA61" s="769"/>
      <c r="DB61" s="769"/>
    </row>
    <row r="62" spans="1:106" s="162" customFormat="1" ht="24" customHeight="1">
      <c r="A62" s="777" t="str">
        <f>IF(TRIM(入力1!A116)&lt;&gt;"",入力1!A116,"")</f>
        <v/>
      </c>
      <c r="B62" s="776">
        <f>IF(TRIM(入力1!B116)&lt;&gt;"",入力1!B116,"")</f>
        <v>5</v>
      </c>
      <c r="C62" s="250">
        <v>0</v>
      </c>
      <c r="D62" s="1679" t="str">
        <f>IF(TRIM(入力1!D116)&lt;&gt;"",入力1!D116,"")</f>
        <v/>
      </c>
      <c r="E62" s="1680"/>
      <c r="F62" s="1680"/>
      <c r="G62" s="1680"/>
      <c r="H62" s="1680"/>
      <c r="I62" s="1680"/>
      <c r="J62" s="1681"/>
      <c r="K62" s="777" t="str">
        <f>IF(TRIM(入力1!A116)&lt;&gt;"",入力1!A116,"")</f>
        <v/>
      </c>
      <c r="L62" s="776">
        <f>IF(TRIM(入力1!B116)&lt;&gt;"",入力1!B116,"")</f>
        <v>5</v>
      </c>
      <c r="M62" s="250">
        <v>0</v>
      </c>
      <c r="N62" s="261"/>
      <c r="O62" s="261"/>
      <c r="P62" s="261"/>
      <c r="Q62" s="261"/>
      <c r="R62" s="261"/>
      <c r="S62" s="261"/>
      <c r="T62" s="458"/>
      <c r="U62" s="262"/>
      <c r="V62" s="261"/>
      <c r="W62" s="261"/>
      <c r="X62" s="261">
        <f>IF(入力1!$W$5=9,入力1!X116,0)</f>
        <v>0</v>
      </c>
      <c r="Y62" s="261">
        <f>IF(入力1!$W$5=10,入力1!X116,0)</f>
        <v>0</v>
      </c>
      <c r="Z62" s="257" t="str">
        <f t="shared" si="7"/>
        <v/>
      </c>
      <c r="AA62" s="619"/>
      <c r="AB62" s="620"/>
      <c r="AC62" s="269"/>
      <c r="AD62" s="269"/>
      <c r="AE62" s="269"/>
      <c r="AF62" s="778" t="str">
        <f t="shared" si="8"/>
        <v xml:space="preserve"> </v>
      </c>
      <c r="AG62" s="769"/>
      <c r="AH62" s="769">
        <f>入力1!O116</f>
        <v>0</v>
      </c>
      <c r="AI62" s="769"/>
      <c r="AJ62" s="769"/>
      <c r="AK62" s="769"/>
      <c r="AL62" s="769"/>
      <c r="AM62" s="769"/>
      <c r="AN62" s="769"/>
      <c r="AO62" s="769"/>
      <c r="AP62" s="769"/>
      <c r="AQ62" s="769"/>
      <c r="AR62" s="769"/>
      <c r="AS62" s="769"/>
      <c r="AT62" s="769"/>
      <c r="AU62" s="769"/>
      <c r="AV62" s="769"/>
      <c r="AW62" s="769"/>
      <c r="AX62" s="769"/>
      <c r="AY62" s="769"/>
      <c r="AZ62" s="769"/>
      <c r="BA62" s="769"/>
      <c r="BB62" s="769"/>
      <c r="BC62" s="769"/>
      <c r="BD62" s="769"/>
      <c r="BE62" s="769"/>
      <c r="BF62" s="769"/>
      <c r="BG62" s="769"/>
      <c r="BH62" s="769"/>
      <c r="BI62" s="769"/>
      <c r="BJ62" s="769"/>
      <c r="BK62" s="769"/>
      <c r="BL62" s="769"/>
      <c r="BM62" s="769"/>
      <c r="BN62" s="769"/>
      <c r="BO62" s="769"/>
      <c r="BP62" s="769"/>
      <c r="BQ62" s="769"/>
      <c r="BR62" s="769"/>
      <c r="BS62" s="769"/>
      <c r="BT62" s="769"/>
      <c r="BU62" s="769"/>
      <c r="BV62" s="769"/>
      <c r="BW62" s="769"/>
      <c r="BX62" s="769"/>
      <c r="BY62" s="769"/>
      <c r="BZ62" s="769"/>
      <c r="CA62" s="769"/>
      <c r="CB62" s="769"/>
      <c r="CC62" s="769"/>
      <c r="CD62" s="769"/>
      <c r="CE62" s="769"/>
      <c r="CF62" s="769"/>
      <c r="CG62" s="769"/>
      <c r="CH62" s="769"/>
      <c r="CI62" s="769"/>
      <c r="CJ62" s="769"/>
      <c r="CK62" s="769"/>
      <c r="CL62" s="769"/>
      <c r="CM62" s="484"/>
      <c r="CN62" s="484"/>
      <c r="CO62" s="484"/>
      <c r="CP62" s="484"/>
      <c r="CQ62" s="484"/>
      <c r="CR62" s="484"/>
      <c r="CS62" s="484"/>
      <c r="CT62" s="484"/>
      <c r="CU62" s="484"/>
      <c r="CV62" s="484"/>
      <c r="CW62" s="484"/>
      <c r="CX62" s="484"/>
      <c r="CY62" s="484"/>
      <c r="CZ62" s="484"/>
      <c r="DA62" s="769"/>
      <c r="DB62" s="769"/>
    </row>
    <row r="63" spans="1:106" s="162" customFormat="1" ht="24" customHeight="1">
      <c r="A63" s="777" t="str">
        <f>IF(TRIM(入力1!A118)&lt;&gt;"",入力1!A118,"")</f>
        <v/>
      </c>
      <c r="B63" s="776">
        <f>IF(TRIM(入力1!B118)&lt;&gt;"",入力1!B118,"")</f>
        <v>5</v>
      </c>
      <c r="C63" s="251">
        <v>1</v>
      </c>
      <c r="D63" s="1679" t="str">
        <f>IF(TRIM(入力1!D118)&lt;&gt;"",入力1!D118,"")</f>
        <v/>
      </c>
      <c r="E63" s="1680"/>
      <c r="F63" s="1680"/>
      <c r="G63" s="1680"/>
      <c r="H63" s="1680"/>
      <c r="I63" s="1680"/>
      <c r="J63" s="1681"/>
      <c r="K63" s="777" t="str">
        <f>IF(TRIM(入力1!A118)&lt;&gt;"",入力1!A118,"")</f>
        <v/>
      </c>
      <c r="L63" s="776">
        <f>IF(TRIM(入力1!B118)&lt;&gt;"",入力1!B118,"")</f>
        <v>5</v>
      </c>
      <c r="M63" s="251">
        <v>1</v>
      </c>
      <c r="N63" s="261"/>
      <c r="O63" s="261"/>
      <c r="P63" s="261"/>
      <c r="Q63" s="261"/>
      <c r="R63" s="261"/>
      <c r="S63" s="261"/>
      <c r="T63" s="458"/>
      <c r="U63" s="262"/>
      <c r="V63" s="261"/>
      <c r="W63" s="261"/>
      <c r="X63" s="261">
        <f>IF(入力1!$W$5=9,入力1!X118,0)</f>
        <v>0</v>
      </c>
      <c r="Y63" s="261">
        <f>IF(入力1!$W$5=10,入力1!X118,0)</f>
        <v>0</v>
      </c>
      <c r="Z63" s="257" t="str">
        <f t="shared" si="7"/>
        <v/>
      </c>
      <c r="AA63" s="619"/>
      <c r="AB63" s="620"/>
      <c r="AC63" s="269"/>
      <c r="AD63" s="269"/>
      <c r="AE63" s="269"/>
      <c r="AF63" s="778" t="str">
        <f t="shared" si="8"/>
        <v xml:space="preserve"> </v>
      </c>
      <c r="AG63" s="769"/>
      <c r="AH63" s="769">
        <f>入力1!O118</f>
        <v>0</v>
      </c>
      <c r="AI63" s="769"/>
      <c r="AJ63" s="769"/>
      <c r="AK63" s="769"/>
      <c r="AL63" s="769"/>
      <c r="AM63" s="769"/>
      <c r="AN63" s="769"/>
      <c r="AO63" s="769"/>
      <c r="AP63" s="769"/>
      <c r="AQ63" s="769"/>
      <c r="AR63" s="769"/>
      <c r="AS63" s="769"/>
      <c r="AT63" s="769"/>
      <c r="AU63" s="769"/>
      <c r="AV63" s="769"/>
      <c r="AW63" s="769"/>
      <c r="AX63" s="769"/>
      <c r="AY63" s="769"/>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c r="BZ63" s="769"/>
      <c r="CA63" s="769"/>
      <c r="CB63" s="769"/>
      <c r="CC63" s="769"/>
      <c r="CD63" s="769"/>
      <c r="CE63" s="769"/>
      <c r="CF63" s="769"/>
      <c r="CG63" s="769"/>
      <c r="CH63" s="769"/>
      <c r="CI63" s="769"/>
      <c r="CJ63" s="769"/>
      <c r="CK63" s="769"/>
      <c r="CL63" s="769"/>
      <c r="CM63" s="484"/>
      <c r="CN63" s="484"/>
      <c r="CO63" s="484"/>
      <c r="CP63" s="484"/>
      <c r="CQ63" s="484"/>
      <c r="CR63" s="484"/>
      <c r="CS63" s="484"/>
      <c r="CT63" s="484"/>
      <c r="CU63" s="484"/>
      <c r="CV63" s="484"/>
      <c r="CW63" s="484"/>
      <c r="CX63" s="484"/>
      <c r="CY63" s="484"/>
      <c r="CZ63" s="484"/>
      <c r="DA63" s="769"/>
      <c r="DB63" s="769"/>
    </row>
    <row r="64" spans="1:106" s="162" customFormat="1" ht="24" customHeight="1">
      <c r="A64" s="777" t="str">
        <f>IF(TRIM(入力1!A120)&lt;&gt;"",入力1!A120,"")</f>
        <v/>
      </c>
      <c r="B64" s="776">
        <f>IF(TRIM(入力1!B120)&lt;&gt;"",入力1!B120,"")</f>
        <v>5</v>
      </c>
      <c r="C64" s="250">
        <v>2</v>
      </c>
      <c r="D64" s="1679" t="str">
        <f>IF(TRIM(入力1!D120)&lt;&gt;"",入力1!D120,"")</f>
        <v/>
      </c>
      <c r="E64" s="1680"/>
      <c r="F64" s="1680"/>
      <c r="G64" s="1680"/>
      <c r="H64" s="1680"/>
      <c r="I64" s="1680"/>
      <c r="J64" s="1681"/>
      <c r="K64" s="777" t="str">
        <f>IF(TRIM(入力1!A120)&lt;&gt;"",入力1!A120,"")</f>
        <v/>
      </c>
      <c r="L64" s="776">
        <f>IF(TRIM(入力1!B120)&lt;&gt;"",入力1!B120,"")</f>
        <v>5</v>
      </c>
      <c r="M64" s="250">
        <v>2</v>
      </c>
      <c r="N64" s="261"/>
      <c r="O64" s="261"/>
      <c r="P64" s="261"/>
      <c r="Q64" s="261"/>
      <c r="R64" s="261"/>
      <c r="S64" s="261"/>
      <c r="T64" s="458"/>
      <c r="U64" s="262"/>
      <c r="V64" s="261"/>
      <c r="W64" s="261"/>
      <c r="X64" s="261">
        <f>IF(入力1!$W$5=9,入力1!X120,0)</f>
        <v>0</v>
      </c>
      <c r="Y64" s="261">
        <f>IF(入力1!$W$5=10,入力1!X120,0)</f>
        <v>0</v>
      </c>
      <c r="Z64" s="257" t="str">
        <f t="shared" si="7"/>
        <v/>
      </c>
      <c r="AA64" s="619"/>
      <c r="AB64" s="620"/>
      <c r="AC64" s="269"/>
      <c r="AD64" s="269"/>
      <c r="AE64" s="269"/>
      <c r="AF64" s="778" t="str">
        <f t="shared" si="8"/>
        <v xml:space="preserve"> </v>
      </c>
      <c r="AG64" s="769"/>
      <c r="AH64" s="769">
        <f>入力1!O120</f>
        <v>0</v>
      </c>
      <c r="AI64" s="769"/>
      <c r="AJ64" s="769"/>
      <c r="AK64" s="769"/>
      <c r="AL64" s="769"/>
      <c r="AM64" s="769"/>
      <c r="AN64" s="769"/>
      <c r="AO64" s="769"/>
      <c r="AP64" s="769"/>
      <c r="AQ64" s="769"/>
      <c r="AR64" s="769"/>
      <c r="AS64" s="769"/>
      <c r="AT64" s="769"/>
      <c r="AU64" s="769"/>
      <c r="AV64" s="769"/>
      <c r="AW64" s="769"/>
      <c r="AX64" s="769"/>
      <c r="AY64" s="769"/>
      <c r="AZ64" s="769"/>
      <c r="BA64" s="769"/>
      <c r="BB64" s="769"/>
      <c r="BC64" s="769"/>
      <c r="BD64" s="769"/>
      <c r="BE64" s="769"/>
      <c r="BF64" s="769"/>
      <c r="BG64" s="769"/>
      <c r="BH64" s="769"/>
      <c r="BI64" s="769"/>
      <c r="BJ64" s="769"/>
      <c r="BK64" s="769"/>
      <c r="BL64" s="769"/>
      <c r="BM64" s="769"/>
      <c r="BN64" s="769"/>
      <c r="BO64" s="769"/>
      <c r="BP64" s="769"/>
      <c r="BQ64" s="769"/>
      <c r="BR64" s="769"/>
      <c r="BS64" s="769"/>
      <c r="BT64" s="769"/>
      <c r="BU64" s="769"/>
      <c r="BV64" s="769"/>
      <c r="BW64" s="769"/>
      <c r="BX64" s="769"/>
      <c r="BY64" s="769"/>
      <c r="BZ64" s="769"/>
      <c r="CA64" s="769"/>
      <c r="CB64" s="769"/>
      <c r="CC64" s="769"/>
      <c r="CD64" s="769"/>
      <c r="CE64" s="769"/>
      <c r="CF64" s="769"/>
      <c r="CG64" s="769"/>
      <c r="CH64" s="769"/>
      <c r="CI64" s="769"/>
      <c r="CJ64" s="769"/>
      <c r="CK64" s="769"/>
      <c r="CL64" s="769"/>
      <c r="CM64" s="484"/>
      <c r="CN64" s="484"/>
      <c r="CO64" s="484"/>
      <c r="CP64" s="484"/>
      <c r="CQ64" s="484"/>
      <c r="CR64" s="484"/>
      <c r="CS64" s="484"/>
      <c r="CT64" s="484"/>
      <c r="CU64" s="484"/>
      <c r="CV64" s="484"/>
      <c r="CW64" s="484"/>
      <c r="CX64" s="484"/>
      <c r="CY64" s="484"/>
      <c r="CZ64" s="484"/>
      <c r="DA64" s="769"/>
      <c r="DB64" s="769"/>
    </row>
    <row r="65" spans="1:106" s="162" customFormat="1" ht="24" customHeight="1">
      <c r="A65" s="777" t="str">
        <f>IF(TRIM(入力1!A122)&lt;&gt;"",入力1!A122,"")</f>
        <v/>
      </c>
      <c r="B65" s="776">
        <f>IF(TRIM(入力1!B122)&lt;&gt;"",入力1!B122,"")</f>
        <v>5</v>
      </c>
      <c r="C65" s="251">
        <v>3</v>
      </c>
      <c r="D65" s="1679" t="str">
        <f>IF(TRIM(入力1!D122)&lt;&gt;"",入力1!D122,"")</f>
        <v/>
      </c>
      <c r="E65" s="1680"/>
      <c r="F65" s="1680"/>
      <c r="G65" s="1680"/>
      <c r="H65" s="1680"/>
      <c r="I65" s="1680"/>
      <c r="J65" s="1681"/>
      <c r="K65" s="777" t="str">
        <f>IF(TRIM(入力1!A122)&lt;&gt;"",入力1!A122,"")</f>
        <v/>
      </c>
      <c r="L65" s="776">
        <f>IF(TRIM(入力1!B122)&lt;&gt;"",入力1!B122,"")</f>
        <v>5</v>
      </c>
      <c r="M65" s="251">
        <v>3</v>
      </c>
      <c r="N65" s="261"/>
      <c r="O65" s="261"/>
      <c r="P65" s="261"/>
      <c r="Q65" s="261"/>
      <c r="R65" s="261"/>
      <c r="S65" s="261"/>
      <c r="T65" s="458"/>
      <c r="U65" s="262"/>
      <c r="V65" s="261"/>
      <c r="W65" s="261"/>
      <c r="X65" s="261">
        <f>IF(入力1!$W$5=9,入力1!X122,0)</f>
        <v>0</v>
      </c>
      <c r="Y65" s="261">
        <f>IF(入力1!$W$5=10,入力1!X122,0)</f>
        <v>0</v>
      </c>
      <c r="Z65" s="257" t="str">
        <f t="shared" si="7"/>
        <v/>
      </c>
      <c r="AA65" s="619"/>
      <c r="AB65" s="620"/>
      <c r="AC65" s="269"/>
      <c r="AD65" s="269"/>
      <c r="AE65" s="269"/>
      <c r="AF65" s="778" t="str">
        <f t="shared" si="8"/>
        <v xml:space="preserve"> </v>
      </c>
      <c r="AG65" s="769"/>
      <c r="AH65" s="769">
        <f>入力1!O122</f>
        <v>0</v>
      </c>
      <c r="AI65" s="769"/>
      <c r="AJ65" s="769"/>
      <c r="AK65" s="769"/>
      <c r="AL65" s="769"/>
      <c r="AM65" s="769"/>
      <c r="AN65" s="769"/>
      <c r="AO65" s="769"/>
      <c r="AP65" s="769"/>
      <c r="AQ65" s="769"/>
      <c r="AR65" s="769"/>
      <c r="AS65" s="769"/>
      <c r="AT65" s="769"/>
      <c r="AU65" s="769"/>
      <c r="AV65" s="769"/>
      <c r="AW65" s="769"/>
      <c r="AX65" s="769"/>
      <c r="AY65" s="769"/>
      <c r="AZ65" s="769"/>
      <c r="BA65" s="769"/>
      <c r="BB65" s="769"/>
      <c r="BC65" s="769"/>
      <c r="BD65" s="769"/>
      <c r="BE65" s="769"/>
      <c r="BF65" s="769"/>
      <c r="BG65" s="769"/>
      <c r="BH65" s="769"/>
      <c r="BI65" s="769"/>
      <c r="BJ65" s="769"/>
      <c r="BK65" s="769"/>
      <c r="BL65" s="769"/>
      <c r="BM65" s="769"/>
      <c r="BN65" s="769"/>
      <c r="BO65" s="769"/>
      <c r="BP65" s="769"/>
      <c r="BQ65" s="769"/>
      <c r="BR65" s="769"/>
      <c r="BS65" s="769"/>
      <c r="BT65" s="769"/>
      <c r="BU65" s="769"/>
      <c r="BV65" s="769"/>
      <c r="BW65" s="769"/>
      <c r="BX65" s="769"/>
      <c r="BY65" s="769"/>
      <c r="BZ65" s="769"/>
      <c r="CA65" s="769"/>
      <c r="CB65" s="769"/>
      <c r="CC65" s="769"/>
      <c r="CD65" s="769"/>
      <c r="CE65" s="769"/>
      <c r="CF65" s="769"/>
      <c r="CG65" s="769"/>
      <c r="CH65" s="769"/>
      <c r="CI65" s="769"/>
      <c r="CJ65" s="769"/>
      <c r="CK65" s="769"/>
      <c r="CL65" s="769"/>
      <c r="CM65" s="484"/>
      <c r="CN65" s="484"/>
      <c r="CO65" s="484"/>
      <c r="CP65" s="484"/>
      <c r="CQ65" s="484"/>
      <c r="CR65" s="484"/>
      <c r="CS65" s="484"/>
      <c r="CT65" s="484"/>
      <c r="CU65" s="484"/>
      <c r="CV65" s="484"/>
      <c r="CW65" s="484"/>
      <c r="CX65" s="484"/>
      <c r="CY65" s="484"/>
      <c r="CZ65" s="484"/>
      <c r="DA65" s="769"/>
      <c r="DB65" s="769"/>
    </row>
    <row r="66" spans="1:106" s="162" customFormat="1" ht="24" customHeight="1">
      <c r="A66" s="777" t="str">
        <f>IF(TRIM(入力1!A124)&lt;&gt;"",入力1!A124,"")</f>
        <v/>
      </c>
      <c r="B66" s="776">
        <f>IF(TRIM(入力1!B124)&lt;&gt;"",入力1!B124,"")</f>
        <v>5</v>
      </c>
      <c r="C66" s="250">
        <v>4</v>
      </c>
      <c r="D66" s="1679" t="str">
        <f>IF(TRIM(入力1!D124)&lt;&gt;"",入力1!D124,"")</f>
        <v/>
      </c>
      <c r="E66" s="1680"/>
      <c r="F66" s="1680"/>
      <c r="G66" s="1680"/>
      <c r="H66" s="1680"/>
      <c r="I66" s="1680"/>
      <c r="J66" s="1681"/>
      <c r="K66" s="777" t="str">
        <f>IF(TRIM(入力1!A124)&lt;&gt;"",入力1!A124,"")</f>
        <v/>
      </c>
      <c r="L66" s="776">
        <f>IF(TRIM(入力1!B124)&lt;&gt;"",入力1!B124,"")</f>
        <v>5</v>
      </c>
      <c r="M66" s="250">
        <v>4</v>
      </c>
      <c r="N66" s="261"/>
      <c r="O66" s="261"/>
      <c r="P66" s="261"/>
      <c r="Q66" s="261"/>
      <c r="R66" s="261"/>
      <c r="S66" s="261"/>
      <c r="T66" s="458"/>
      <c r="U66" s="262"/>
      <c r="V66" s="261"/>
      <c r="W66" s="261"/>
      <c r="X66" s="261">
        <f>IF(入力1!$W$5=9,入力1!X124,0)</f>
        <v>0</v>
      </c>
      <c r="Y66" s="261">
        <f>IF(入力1!$W$5=10,入力1!X124,0)</f>
        <v>0</v>
      </c>
      <c r="Z66" s="257" t="str">
        <f t="shared" si="7"/>
        <v/>
      </c>
      <c r="AA66" s="619"/>
      <c r="AB66" s="620"/>
      <c r="AC66" s="269"/>
      <c r="AD66" s="269"/>
      <c r="AE66" s="269"/>
      <c r="AF66" s="778" t="str">
        <f t="shared" si="8"/>
        <v xml:space="preserve"> </v>
      </c>
      <c r="AG66" s="769"/>
      <c r="AH66" s="769">
        <f>入力1!O124</f>
        <v>0</v>
      </c>
      <c r="AI66" s="769"/>
      <c r="AJ66" s="769"/>
      <c r="AK66" s="769"/>
      <c r="AL66" s="769"/>
      <c r="AM66" s="769"/>
      <c r="AN66" s="769"/>
      <c r="AO66" s="769"/>
      <c r="AP66" s="769"/>
      <c r="AQ66" s="769"/>
      <c r="AR66" s="769"/>
      <c r="AS66" s="769"/>
      <c r="AT66" s="769"/>
      <c r="AU66" s="769"/>
      <c r="AV66" s="769"/>
      <c r="AW66" s="769"/>
      <c r="AX66" s="769"/>
      <c r="AY66" s="769"/>
      <c r="AZ66" s="769"/>
      <c r="BA66" s="769"/>
      <c r="BB66" s="769"/>
      <c r="BC66" s="769"/>
      <c r="BD66" s="769"/>
      <c r="BE66" s="769"/>
      <c r="BF66" s="769"/>
      <c r="BG66" s="769"/>
      <c r="BH66" s="769"/>
      <c r="BI66" s="769"/>
      <c r="BJ66" s="769"/>
      <c r="BK66" s="769"/>
      <c r="BL66" s="769"/>
      <c r="BM66" s="769"/>
      <c r="BN66" s="769"/>
      <c r="BO66" s="769"/>
      <c r="BP66" s="769"/>
      <c r="BQ66" s="769"/>
      <c r="BR66" s="769"/>
      <c r="BS66" s="769"/>
      <c r="BT66" s="769"/>
      <c r="BU66" s="769"/>
      <c r="BV66" s="769"/>
      <c r="BW66" s="769"/>
      <c r="BX66" s="769"/>
      <c r="BY66" s="769"/>
      <c r="BZ66" s="769"/>
      <c r="CA66" s="769"/>
      <c r="CB66" s="769"/>
      <c r="CC66" s="769"/>
      <c r="CD66" s="769"/>
      <c r="CE66" s="769"/>
      <c r="CF66" s="769"/>
      <c r="CG66" s="769"/>
      <c r="CH66" s="769"/>
      <c r="CI66" s="769"/>
      <c r="CJ66" s="769"/>
      <c r="CK66" s="769"/>
      <c r="CL66" s="769"/>
      <c r="CM66" s="484"/>
      <c r="CN66" s="484"/>
      <c r="CO66" s="484"/>
      <c r="CP66" s="484"/>
      <c r="CQ66" s="484"/>
      <c r="CR66" s="484"/>
      <c r="CS66" s="484"/>
      <c r="CT66" s="484"/>
      <c r="CU66" s="484"/>
      <c r="CV66" s="484"/>
      <c r="CW66" s="484"/>
      <c r="CX66" s="484"/>
      <c r="CY66" s="484"/>
      <c r="CZ66" s="484"/>
      <c r="DA66" s="769"/>
      <c r="DB66" s="769"/>
    </row>
    <row r="67" spans="1:106" s="162" customFormat="1" ht="24" customHeight="1">
      <c r="A67" s="777" t="str">
        <f>IF(TRIM(入力1!A126)&lt;&gt;"",入力1!A126,"")</f>
        <v/>
      </c>
      <c r="B67" s="776">
        <f>IF(TRIM(入力1!B126)&lt;&gt;"",入力1!B126,"")</f>
        <v>5</v>
      </c>
      <c r="C67" s="251">
        <v>5</v>
      </c>
      <c r="D67" s="1679" t="str">
        <f>IF(TRIM(入力1!D126)&lt;&gt;"",入力1!D126,"")</f>
        <v/>
      </c>
      <c r="E67" s="1680"/>
      <c r="F67" s="1680"/>
      <c r="G67" s="1680"/>
      <c r="H67" s="1680"/>
      <c r="I67" s="1680"/>
      <c r="J67" s="1681"/>
      <c r="K67" s="777" t="str">
        <f>IF(TRIM(入力1!A126)&lt;&gt;"",入力1!A126,"")</f>
        <v/>
      </c>
      <c r="L67" s="776">
        <f>IF(TRIM(入力1!B126)&lt;&gt;"",入力1!B126,"")</f>
        <v>5</v>
      </c>
      <c r="M67" s="251">
        <v>5</v>
      </c>
      <c r="N67" s="261"/>
      <c r="O67" s="261"/>
      <c r="P67" s="261"/>
      <c r="Q67" s="261"/>
      <c r="R67" s="261"/>
      <c r="S67" s="261"/>
      <c r="T67" s="458"/>
      <c r="U67" s="262"/>
      <c r="V67" s="261"/>
      <c r="W67" s="261"/>
      <c r="X67" s="261">
        <f>IF(入力1!$W$5=9,入力1!X126,0)</f>
        <v>0</v>
      </c>
      <c r="Y67" s="261">
        <f>IF(入力1!$W$5=10,入力1!X126,0)</f>
        <v>0</v>
      </c>
      <c r="Z67" s="257" t="str">
        <f t="shared" si="7"/>
        <v/>
      </c>
      <c r="AA67" s="619"/>
      <c r="AB67" s="620"/>
      <c r="AC67" s="269"/>
      <c r="AD67" s="269"/>
      <c r="AE67" s="269"/>
      <c r="AF67" s="778" t="str">
        <f t="shared" si="8"/>
        <v xml:space="preserve"> </v>
      </c>
      <c r="AG67" s="769"/>
      <c r="AH67" s="769">
        <f>入力1!O126</f>
        <v>0</v>
      </c>
      <c r="AI67" s="769"/>
      <c r="AJ67" s="769"/>
      <c r="AK67" s="769"/>
      <c r="AL67" s="769"/>
      <c r="AM67" s="769"/>
      <c r="AN67" s="769"/>
      <c r="AO67" s="769"/>
      <c r="AP67" s="769"/>
      <c r="AQ67" s="769"/>
      <c r="AR67" s="769"/>
      <c r="AS67" s="769"/>
      <c r="AT67" s="769"/>
      <c r="AU67" s="769"/>
      <c r="AV67" s="769"/>
      <c r="AW67" s="769"/>
      <c r="AX67" s="769"/>
      <c r="AY67" s="769"/>
      <c r="AZ67" s="769"/>
      <c r="BA67" s="769"/>
      <c r="BB67" s="769"/>
      <c r="BC67" s="769"/>
      <c r="BD67" s="769"/>
      <c r="BE67" s="769"/>
      <c r="BF67" s="769"/>
      <c r="BG67" s="769"/>
      <c r="BH67" s="769"/>
      <c r="BI67" s="769"/>
      <c r="BJ67" s="769"/>
      <c r="BK67" s="769"/>
      <c r="BL67" s="769"/>
      <c r="BM67" s="769"/>
      <c r="BN67" s="769"/>
      <c r="BO67" s="769"/>
      <c r="BP67" s="769"/>
      <c r="BQ67" s="769"/>
      <c r="BR67" s="769"/>
      <c r="BS67" s="769"/>
      <c r="BT67" s="769"/>
      <c r="BU67" s="769"/>
      <c r="BV67" s="769"/>
      <c r="BW67" s="769"/>
      <c r="BX67" s="769"/>
      <c r="BY67" s="769"/>
      <c r="BZ67" s="769"/>
      <c r="CA67" s="769"/>
      <c r="CB67" s="769"/>
      <c r="CC67" s="769"/>
      <c r="CD67" s="769"/>
      <c r="CE67" s="769"/>
      <c r="CF67" s="769"/>
      <c r="CG67" s="769"/>
      <c r="CH67" s="769"/>
      <c r="CI67" s="769"/>
      <c r="CJ67" s="769"/>
      <c r="CK67" s="769"/>
      <c r="CL67" s="769"/>
      <c r="CM67" s="484"/>
      <c r="CN67" s="484"/>
      <c r="CO67" s="484"/>
      <c r="CP67" s="484"/>
      <c r="CQ67" s="484"/>
      <c r="CR67" s="484"/>
      <c r="CS67" s="484"/>
      <c r="CT67" s="484"/>
      <c r="CU67" s="484"/>
      <c r="CV67" s="484"/>
      <c r="CW67" s="484"/>
      <c r="CX67" s="484"/>
      <c r="CY67" s="484"/>
      <c r="CZ67" s="484"/>
      <c r="DA67" s="769"/>
      <c r="DB67" s="769"/>
    </row>
    <row r="68" spans="1:106" s="162" customFormat="1" ht="24" customHeight="1">
      <c r="A68" s="777" t="str">
        <f>IF(TRIM(入力1!A128)&lt;&gt;"",入力1!A128,"")</f>
        <v/>
      </c>
      <c r="B68" s="776">
        <f>IF(TRIM(入力1!B128)&lt;&gt;"",入力1!B128,"")</f>
        <v>5</v>
      </c>
      <c r="C68" s="250">
        <v>6</v>
      </c>
      <c r="D68" s="1679" t="str">
        <f>IF(TRIM(入力1!D128)&lt;&gt;"",入力1!D128,"")</f>
        <v/>
      </c>
      <c r="E68" s="1680"/>
      <c r="F68" s="1680"/>
      <c r="G68" s="1680"/>
      <c r="H68" s="1680"/>
      <c r="I68" s="1680"/>
      <c r="J68" s="1681"/>
      <c r="K68" s="777" t="str">
        <f>IF(TRIM(入力1!A128)&lt;&gt;"",入力1!A128,"")</f>
        <v/>
      </c>
      <c r="L68" s="776">
        <f>IF(TRIM(入力1!B128)&lt;&gt;"",入力1!B128,"")</f>
        <v>5</v>
      </c>
      <c r="M68" s="250">
        <v>6</v>
      </c>
      <c r="N68" s="261"/>
      <c r="O68" s="261"/>
      <c r="P68" s="261"/>
      <c r="Q68" s="261"/>
      <c r="R68" s="261"/>
      <c r="S68" s="261"/>
      <c r="T68" s="458"/>
      <c r="U68" s="262"/>
      <c r="V68" s="261"/>
      <c r="W68" s="261"/>
      <c r="X68" s="261">
        <f>IF(入力1!$W$5=9,入力1!X128,0)</f>
        <v>0</v>
      </c>
      <c r="Y68" s="261">
        <f>IF(入力1!$W$5=10,入力1!X128,0)</f>
        <v>0</v>
      </c>
      <c r="Z68" s="257" t="str">
        <f t="shared" si="7"/>
        <v/>
      </c>
      <c r="AA68" s="619"/>
      <c r="AB68" s="620"/>
      <c r="AC68" s="269"/>
      <c r="AD68" s="269"/>
      <c r="AE68" s="269"/>
      <c r="AF68" s="778" t="str">
        <f t="shared" si="8"/>
        <v xml:space="preserve"> </v>
      </c>
      <c r="AG68" s="769"/>
      <c r="AH68" s="769">
        <f>入力1!O128</f>
        <v>0</v>
      </c>
      <c r="AI68" s="769"/>
      <c r="AJ68" s="769"/>
      <c r="AK68" s="769"/>
      <c r="AL68" s="769"/>
      <c r="AM68" s="769"/>
      <c r="AN68" s="769"/>
      <c r="AO68" s="769"/>
      <c r="AP68" s="769"/>
      <c r="AQ68" s="769"/>
      <c r="AR68" s="769"/>
      <c r="AS68" s="769"/>
      <c r="AT68" s="769"/>
      <c r="AU68" s="769"/>
      <c r="AV68" s="769"/>
      <c r="AW68" s="769"/>
      <c r="AX68" s="769"/>
      <c r="AY68" s="769"/>
      <c r="AZ68" s="769"/>
      <c r="BA68" s="769"/>
      <c r="BB68" s="769"/>
      <c r="BC68" s="769"/>
      <c r="BD68" s="769"/>
      <c r="BE68" s="769"/>
      <c r="BF68" s="769"/>
      <c r="BG68" s="769"/>
      <c r="BH68" s="769"/>
      <c r="BI68" s="769"/>
      <c r="BJ68" s="769"/>
      <c r="BK68" s="769"/>
      <c r="BL68" s="769"/>
      <c r="BM68" s="769"/>
      <c r="BN68" s="769"/>
      <c r="BO68" s="769"/>
      <c r="BP68" s="769"/>
      <c r="BQ68" s="769"/>
      <c r="BR68" s="769"/>
      <c r="BS68" s="769"/>
      <c r="BT68" s="769"/>
      <c r="BU68" s="769"/>
      <c r="BV68" s="769"/>
      <c r="BW68" s="769"/>
      <c r="BX68" s="769"/>
      <c r="BY68" s="769"/>
      <c r="BZ68" s="769"/>
      <c r="CA68" s="769"/>
      <c r="CB68" s="769"/>
      <c r="CC68" s="769"/>
      <c r="CD68" s="769"/>
      <c r="CE68" s="769"/>
      <c r="CF68" s="769"/>
      <c r="CG68" s="769"/>
      <c r="CH68" s="769"/>
      <c r="CI68" s="769"/>
      <c r="CJ68" s="769"/>
      <c r="CK68" s="769"/>
      <c r="CL68" s="769"/>
      <c r="CM68" s="484"/>
      <c r="CN68" s="484"/>
      <c r="CO68" s="484"/>
      <c r="CP68" s="484"/>
      <c r="CQ68" s="484"/>
      <c r="CR68" s="484"/>
      <c r="CS68" s="484"/>
      <c r="CT68" s="484"/>
      <c r="CU68" s="484"/>
      <c r="CV68" s="484"/>
      <c r="CW68" s="484"/>
      <c r="CX68" s="484"/>
      <c r="CY68" s="484"/>
      <c r="CZ68" s="484"/>
      <c r="DA68" s="769"/>
      <c r="DB68" s="769"/>
    </row>
    <row r="69" spans="1:106" s="162" customFormat="1" ht="24" customHeight="1">
      <c r="A69" s="777" t="str">
        <f>IF(TRIM(入力1!A130)&lt;&gt;"",入力1!A130,"")</f>
        <v/>
      </c>
      <c r="B69" s="776">
        <f>IF(TRIM(入力1!B130)&lt;&gt;"",入力1!B130,"")</f>
        <v>5</v>
      </c>
      <c r="C69" s="251">
        <v>7</v>
      </c>
      <c r="D69" s="1679" t="str">
        <f>IF(TRIM(入力1!D130)&lt;&gt;"",入力1!D130,"")</f>
        <v/>
      </c>
      <c r="E69" s="1680"/>
      <c r="F69" s="1680"/>
      <c r="G69" s="1680"/>
      <c r="H69" s="1680"/>
      <c r="I69" s="1680"/>
      <c r="J69" s="1681"/>
      <c r="K69" s="777" t="str">
        <f>IF(TRIM(入力1!A130)&lt;&gt;"",入力1!A130,"")</f>
        <v/>
      </c>
      <c r="L69" s="776">
        <f>IF(TRIM(入力1!B130)&lt;&gt;"",入力1!B130,"")</f>
        <v>5</v>
      </c>
      <c r="M69" s="251">
        <v>7</v>
      </c>
      <c r="N69" s="261"/>
      <c r="O69" s="261"/>
      <c r="P69" s="261"/>
      <c r="Q69" s="261"/>
      <c r="R69" s="261"/>
      <c r="S69" s="261"/>
      <c r="T69" s="458"/>
      <c r="U69" s="262"/>
      <c r="V69" s="261"/>
      <c r="W69" s="261"/>
      <c r="X69" s="261">
        <f>IF(入力1!$W$5=9,入力1!X130,0)</f>
        <v>0</v>
      </c>
      <c r="Y69" s="261">
        <f>IF(入力1!$W$5=10,入力1!X130,0)</f>
        <v>0</v>
      </c>
      <c r="Z69" s="257" t="str">
        <f t="shared" si="7"/>
        <v/>
      </c>
      <c r="AA69" s="619"/>
      <c r="AB69" s="620"/>
      <c r="AC69" s="269"/>
      <c r="AD69" s="269"/>
      <c r="AE69" s="269"/>
      <c r="AF69" s="778" t="str">
        <f t="shared" si="8"/>
        <v xml:space="preserve"> </v>
      </c>
      <c r="AG69" s="769"/>
      <c r="AH69" s="769">
        <f>入力1!O130</f>
        <v>0</v>
      </c>
      <c r="AI69" s="769"/>
      <c r="AJ69" s="769"/>
      <c r="AK69" s="769"/>
      <c r="AL69" s="769"/>
      <c r="AM69" s="769"/>
      <c r="AN69" s="769"/>
      <c r="AO69" s="769"/>
      <c r="AP69" s="769"/>
      <c r="AQ69" s="769"/>
      <c r="AR69" s="769"/>
      <c r="AS69" s="769"/>
      <c r="AT69" s="769"/>
      <c r="AU69" s="769"/>
      <c r="AV69" s="769"/>
      <c r="AW69" s="769"/>
      <c r="AX69" s="769"/>
      <c r="AY69" s="769"/>
      <c r="AZ69" s="769"/>
      <c r="BA69" s="769"/>
      <c r="BB69" s="769"/>
      <c r="BC69" s="769"/>
      <c r="BD69" s="769"/>
      <c r="BE69" s="769"/>
      <c r="BF69" s="769"/>
      <c r="BG69" s="769"/>
      <c r="BH69" s="769"/>
      <c r="BI69" s="769"/>
      <c r="BJ69" s="769"/>
      <c r="BK69" s="769"/>
      <c r="BL69" s="769"/>
      <c r="BM69" s="769"/>
      <c r="BN69" s="769"/>
      <c r="BO69" s="769"/>
      <c r="BP69" s="769"/>
      <c r="BQ69" s="769"/>
      <c r="BR69" s="769"/>
      <c r="BS69" s="769"/>
      <c r="BT69" s="769"/>
      <c r="BU69" s="769"/>
      <c r="BV69" s="769"/>
      <c r="BW69" s="769"/>
      <c r="BX69" s="769"/>
      <c r="BY69" s="769"/>
      <c r="BZ69" s="769"/>
      <c r="CA69" s="769"/>
      <c r="CB69" s="769"/>
      <c r="CC69" s="769"/>
      <c r="CD69" s="769"/>
      <c r="CE69" s="769"/>
      <c r="CF69" s="769"/>
      <c r="CG69" s="769"/>
      <c r="CH69" s="769"/>
      <c r="CI69" s="769"/>
      <c r="CJ69" s="769"/>
      <c r="CK69" s="769"/>
      <c r="CL69" s="769"/>
      <c r="CM69" s="484"/>
      <c r="CN69" s="484"/>
      <c r="CO69" s="484"/>
      <c r="CP69" s="484"/>
      <c r="CQ69" s="484"/>
      <c r="CR69" s="484"/>
      <c r="CS69" s="484"/>
      <c r="CT69" s="484"/>
      <c r="CU69" s="484"/>
      <c r="CV69" s="484"/>
      <c r="CW69" s="484"/>
      <c r="CX69" s="484"/>
      <c r="CY69" s="484"/>
      <c r="CZ69" s="484"/>
      <c r="DA69" s="769"/>
      <c r="DB69" s="769"/>
    </row>
    <row r="70" spans="1:106" s="162" customFormat="1" ht="24" customHeight="1">
      <c r="A70" s="777" t="str">
        <f>IF(TRIM(入力1!A132)&lt;&gt;"",入力1!A132,"")</f>
        <v/>
      </c>
      <c r="B70" s="776">
        <f>IF(TRIM(入力1!B132)&lt;&gt;"",入力1!B132,"")</f>
        <v>5</v>
      </c>
      <c r="C70" s="250">
        <v>8</v>
      </c>
      <c r="D70" s="1679" t="str">
        <f>IF(TRIM(入力1!D132)&lt;&gt;"",入力1!D132,"")</f>
        <v/>
      </c>
      <c r="E70" s="1680"/>
      <c r="F70" s="1680"/>
      <c r="G70" s="1680"/>
      <c r="H70" s="1680"/>
      <c r="I70" s="1680"/>
      <c r="J70" s="1681"/>
      <c r="K70" s="777" t="str">
        <f>IF(TRIM(入力1!A132)&lt;&gt;"",入力1!A132,"")</f>
        <v/>
      </c>
      <c r="L70" s="776">
        <f>IF(TRIM(入力1!B132)&lt;&gt;"",入力1!B132,"")</f>
        <v>5</v>
      </c>
      <c r="M70" s="250">
        <v>8</v>
      </c>
      <c r="N70" s="261"/>
      <c r="O70" s="261"/>
      <c r="P70" s="261"/>
      <c r="Q70" s="261"/>
      <c r="R70" s="261"/>
      <c r="S70" s="261"/>
      <c r="T70" s="458"/>
      <c r="U70" s="262"/>
      <c r="V70" s="261"/>
      <c r="W70" s="261"/>
      <c r="X70" s="261">
        <f>IF(入力1!$W$5=9,入力1!X132,0)</f>
        <v>0</v>
      </c>
      <c r="Y70" s="261">
        <f>IF(入力1!$W$5=10,入力1!X132,0)</f>
        <v>0</v>
      </c>
      <c r="Z70" s="257" t="str">
        <f t="shared" si="7"/>
        <v/>
      </c>
      <c r="AA70" s="619"/>
      <c r="AB70" s="620"/>
      <c r="AC70" s="269"/>
      <c r="AD70" s="269"/>
      <c r="AE70" s="269"/>
      <c r="AF70" s="778" t="str">
        <f t="shared" si="8"/>
        <v xml:space="preserve"> </v>
      </c>
      <c r="AG70" s="769"/>
      <c r="AH70" s="769">
        <f>入力1!O132</f>
        <v>0</v>
      </c>
      <c r="AI70" s="769"/>
      <c r="AJ70" s="769"/>
      <c r="AK70" s="769"/>
      <c r="AL70" s="769"/>
      <c r="AM70" s="769"/>
      <c r="AN70" s="769"/>
      <c r="AO70" s="769"/>
      <c r="AP70" s="769"/>
      <c r="AQ70" s="769"/>
      <c r="AR70" s="769"/>
      <c r="AS70" s="769"/>
      <c r="AT70" s="769"/>
      <c r="AU70" s="769"/>
      <c r="AV70" s="769"/>
      <c r="AW70" s="769"/>
      <c r="AX70" s="769"/>
      <c r="AY70" s="769"/>
      <c r="AZ70" s="769"/>
      <c r="BA70" s="769"/>
      <c r="BB70" s="769"/>
      <c r="BC70" s="769"/>
      <c r="BD70" s="769"/>
      <c r="BE70" s="769"/>
      <c r="BF70" s="769"/>
      <c r="BG70" s="769"/>
      <c r="BH70" s="769"/>
      <c r="BI70" s="769"/>
      <c r="BJ70" s="769"/>
      <c r="BK70" s="769"/>
      <c r="BL70" s="769"/>
      <c r="BM70" s="769"/>
      <c r="BN70" s="769"/>
      <c r="BO70" s="769"/>
      <c r="BP70" s="769"/>
      <c r="BQ70" s="769"/>
      <c r="BR70" s="769"/>
      <c r="BS70" s="769"/>
      <c r="BT70" s="769"/>
      <c r="BU70" s="769"/>
      <c r="BV70" s="769"/>
      <c r="BW70" s="769"/>
      <c r="BX70" s="769"/>
      <c r="BY70" s="769"/>
      <c r="BZ70" s="769"/>
      <c r="CA70" s="769"/>
      <c r="CB70" s="769"/>
      <c r="CC70" s="769"/>
      <c r="CD70" s="769"/>
      <c r="CE70" s="769"/>
      <c r="CF70" s="769"/>
      <c r="CG70" s="769"/>
      <c r="CH70" s="769"/>
      <c r="CI70" s="769"/>
      <c r="CJ70" s="769"/>
      <c r="CK70" s="769"/>
      <c r="CL70" s="769"/>
      <c r="CM70" s="484"/>
      <c r="CN70" s="484"/>
      <c r="CO70" s="484"/>
      <c r="CP70" s="484"/>
      <c r="CQ70" s="484"/>
      <c r="CR70" s="484"/>
      <c r="CS70" s="484"/>
      <c r="CT70" s="484"/>
      <c r="CU70" s="484"/>
      <c r="CV70" s="484"/>
      <c r="CW70" s="484"/>
      <c r="CX70" s="484"/>
      <c r="CY70" s="484"/>
      <c r="CZ70" s="484"/>
      <c r="DA70" s="769"/>
      <c r="DB70" s="769"/>
    </row>
    <row r="71" spans="1:106" s="162" customFormat="1" ht="24" customHeight="1">
      <c r="A71" s="777" t="str">
        <f>IF(TRIM(入力1!A134)&lt;&gt;"",入力1!A134,"")</f>
        <v/>
      </c>
      <c r="B71" s="776">
        <f>IF(TRIM(入力1!B134)&lt;&gt;"",入力1!B134,"")</f>
        <v>5</v>
      </c>
      <c r="C71" s="251">
        <v>9</v>
      </c>
      <c r="D71" s="1679" t="str">
        <f>IF(TRIM(入力1!D134)&lt;&gt;"",入力1!D134,"")</f>
        <v/>
      </c>
      <c r="E71" s="1680"/>
      <c r="F71" s="1680"/>
      <c r="G71" s="1680"/>
      <c r="H71" s="1680"/>
      <c r="I71" s="1680"/>
      <c r="J71" s="1681"/>
      <c r="K71" s="777" t="str">
        <f>IF(TRIM(入力1!A134)&lt;&gt;"",入力1!A134,"")</f>
        <v/>
      </c>
      <c r="L71" s="776">
        <f>IF(TRIM(入力1!B134)&lt;&gt;"",入力1!B134,"")</f>
        <v>5</v>
      </c>
      <c r="M71" s="251">
        <v>9</v>
      </c>
      <c r="N71" s="261"/>
      <c r="O71" s="261"/>
      <c r="P71" s="261"/>
      <c r="Q71" s="261"/>
      <c r="R71" s="261"/>
      <c r="S71" s="261"/>
      <c r="T71" s="458"/>
      <c r="U71" s="262"/>
      <c r="V71" s="261"/>
      <c r="W71" s="261"/>
      <c r="X71" s="261">
        <f>IF(入力1!$W$5=9,入力1!X134,0)</f>
        <v>0</v>
      </c>
      <c r="Y71" s="261">
        <f>IF(入力1!$W$5=10,入力1!X134,0)</f>
        <v>0</v>
      </c>
      <c r="Z71" s="257" t="str">
        <f t="shared" si="7"/>
        <v/>
      </c>
      <c r="AA71" s="619"/>
      <c r="AB71" s="620"/>
      <c r="AC71" s="269"/>
      <c r="AD71" s="269"/>
      <c r="AE71" s="269"/>
      <c r="AF71" s="778" t="str">
        <f t="shared" si="8"/>
        <v xml:space="preserve"> </v>
      </c>
      <c r="AG71" s="769"/>
      <c r="AH71" s="769">
        <f>入力1!O134</f>
        <v>0</v>
      </c>
      <c r="AI71" s="769"/>
      <c r="AJ71" s="769"/>
      <c r="AK71" s="769"/>
      <c r="AL71" s="769"/>
      <c r="AM71" s="769"/>
      <c r="AN71" s="769"/>
      <c r="AO71" s="769"/>
      <c r="AP71" s="769"/>
      <c r="AQ71" s="769"/>
      <c r="AR71" s="769"/>
      <c r="AS71" s="769"/>
      <c r="AT71" s="769"/>
      <c r="AU71" s="769"/>
      <c r="AV71" s="769"/>
      <c r="AW71" s="769"/>
      <c r="AX71" s="769"/>
      <c r="AY71" s="769"/>
      <c r="AZ71" s="769"/>
      <c r="BA71" s="769"/>
      <c r="BB71" s="769"/>
      <c r="BC71" s="769"/>
      <c r="BD71" s="769"/>
      <c r="BE71" s="769"/>
      <c r="BF71" s="769"/>
      <c r="BG71" s="769"/>
      <c r="BH71" s="769"/>
      <c r="BI71" s="769"/>
      <c r="BJ71" s="769"/>
      <c r="BK71" s="769"/>
      <c r="BL71" s="769"/>
      <c r="BM71" s="769"/>
      <c r="BN71" s="769"/>
      <c r="BO71" s="769"/>
      <c r="BP71" s="769"/>
      <c r="BQ71" s="769"/>
      <c r="BR71" s="769"/>
      <c r="BS71" s="769"/>
      <c r="BT71" s="769"/>
      <c r="BU71" s="769"/>
      <c r="BV71" s="769"/>
      <c r="BW71" s="769"/>
      <c r="BX71" s="769"/>
      <c r="BY71" s="769"/>
      <c r="BZ71" s="769"/>
      <c r="CA71" s="769"/>
      <c r="CB71" s="769"/>
      <c r="CC71" s="769"/>
      <c r="CD71" s="769"/>
      <c r="CE71" s="769"/>
      <c r="CF71" s="769"/>
      <c r="CG71" s="769"/>
      <c r="CH71" s="769"/>
      <c r="CI71" s="769"/>
      <c r="CJ71" s="769"/>
      <c r="CK71" s="769"/>
      <c r="CL71" s="769"/>
      <c r="CM71" s="484"/>
      <c r="CN71" s="484"/>
      <c r="CO71" s="484"/>
      <c r="CP71" s="484"/>
      <c r="CQ71" s="484"/>
      <c r="CR71" s="484"/>
      <c r="CS71" s="484"/>
      <c r="CT71" s="484"/>
      <c r="CU71" s="484"/>
      <c r="CV71" s="484"/>
      <c r="CW71" s="484"/>
      <c r="CX71" s="484"/>
      <c r="CY71" s="484"/>
      <c r="CZ71" s="484"/>
      <c r="DA71" s="769"/>
      <c r="DB71" s="769"/>
    </row>
    <row r="72" spans="1:106" s="162" customFormat="1" ht="24" customHeight="1">
      <c r="A72" s="777" t="str">
        <f>IF(TRIM(入力1!A136)&lt;&gt;"",入力1!A136,"")</f>
        <v/>
      </c>
      <c r="B72" s="776">
        <f>IF(TRIM(入力1!B136)&lt;&gt;"",入力1!B136,"")</f>
        <v>6</v>
      </c>
      <c r="C72" s="250">
        <v>0</v>
      </c>
      <c r="D72" s="1679" t="str">
        <f>IF(TRIM(入力1!D136)&lt;&gt;"",入力1!D136,"")</f>
        <v/>
      </c>
      <c r="E72" s="1680"/>
      <c r="F72" s="1680"/>
      <c r="G72" s="1680"/>
      <c r="H72" s="1680"/>
      <c r="I72" s="1680"/>
      <c r="J72" s="1681"/>
      <c r="K72" s="777" t="str">
        <f>IF(TRIM(入力1!A136)&lt;&gt;"",入力1!A136,"")</f>
        <v/>
      </c>
      <c r="L72" s="776">
        <f>IF(TRIM(入力1!B136)&lt;&gt;"",入力1!B136,"")</f>
        <v>6</v>
      </c>
      <c r="M72" s="250">
        <v>0</v>
      </c>
      <c r="N72" s="261"/>
      <c r="O72" s="261"/>
      <c r="P72" s="261"/>
      <c r="Q72" s="261"/>
      <c r="R72" s="261"/>
      <c r="S72" s="261"/>
      <c r="T72" s="458"/>
      <c r="U72" s="262"/>
      <c r="V72" s="261"/>
      <c r="W72" s="261"/>
      <c r="X72" s="261">
        <f>IF(入力1!$W$5=9,入力1!X136,0)</f>
        <v>0</v>
      </c>
      <c r="Y72" s="261">
        <f>IF(入力1!$W$5=10,入力1!X136,0)</f>
        <v>0</v>
      </c>
      <c r="Z72" s="257" t="str">
        <f t="shared" si="7"/>
        <v/>
      </c>
      <c r="AA72" s="619"/>
      <c r="AB72" s="620"/>
      <c r="AC72" s="269"/>
      <c r="AD72" s="269"/>
      <c r="AE72" s="269"/>
      <c r="AF72" s="778" t="str">
        <f t="shared" si="8"/>
        <v xml:space="preserve"> </v>
      </c>
      <c r="AG72" s="769"/>
      <c r="AH72" s="769">
        <f>入力1!O136</f>
        <v>0</v>
      </c>
      <c r="AI72" s="769"/>
      <c r="AJ72" s="769"/>
      <c r="AK72" s="769"/>
      <c r="AL72" s="769"/>
      <c r="AM72" s="769"/>
      <c r="AN72" s="769"/>
      <c r="AO72" s="769"/>
      <c r="AP72" s="769"/>
      <c r="AQ72" s="769"/>
      <c r="AR72" s="769"/>
      <c r="AS72" s="769"/>
      <c r="AT72" s="769"/>
      <c r="AU72" s="769"/>
      <c r="AV72" s="769"/>
      <c r="AW72" s="769"/>
      <c r="AX72" s="769"/>
      <c r="AY72" s="769"/>
      <c r="AZ72" s="769"/>
      <c r="BA72" s="769"/>
      <c r="BB72" s="769"/>
      <c r="BC72" s="769"/>
      <c r="BD72" s="769"/>
      <c r="BE72" s="769"/>
      <c r="BF72" s="769"/>
      <c r="BG72" s="769"/>
      <c r="BH72" s="769"/>
      <c r="BI72" s="769"/>
      <c r="BJ72" s="769"/>
      <c r="BK72" s="769"/>
      <c r="BL72" s="769"/>
      <c r="BM72" s="769"/>
      <c r="BN72" s="769"/>
      <c r="BO72" s="769"/>
      <c r="BP72" s="769"/>
      <c r="BQ72" s="769"/>
      <c r="BR72" s="769"/>
      <c r="BS72" s="769"/>
      <c r="BT72" s="769"/>
      <c r="BU72" s="769"/>
      <c r="BV72" s="769"/>
      <c r="BW72" s="769"/>
      <c r="BX72" s="769"/>
      <c r="BY72" s="769"/>
      <c r="BZ72" s="769"/>
      <c r="CA72" s="769"/>
      <c r="CB72" s="769"/>
      <c r="CC72" s="769"/>
      <c r="CD72" s="769"/>
      <c r="CE72" s="769"/>
      <c r="CF72" s="769"/>
      <c r="CG72" s="769"/>
      <c r="CH72" s="769"/>
      <c r="CI72" s="769"/>
      <c r="CJ72" s="769"/>
      <c r="CK72" s="769"/>
      <c r="CL72" s="769"/>
      <c r="CM72" s="484"/>
      <c r="CN72" s="484"/>
      <c r="CO72" s="484"/>
      <c r="CP72" s="484"/>
      <c r="CQ72" s="484"/>
      <c r="CR72" s="484"/>
      <c r="CS72" s="484"/>
      <c r="CT72" s="484"/>
      <c r="CU72" s="484"/>
      <c r="CV72" s="484"/>
      <c r="CW72" s="484"/>
      <c r="CX72" s="484"/>
      <c r="CY72" s="484"/>
      <c r="CZ72" s="484"/>
      <c r="DA72" s="769"/>
      <c r="DB72" s="769"/>
    </row>
    <row r="73" spans="1:106" s="162" customFormat="1" ht="24" customHeight="1">
      <c r="A73" s="773" t="str">
        <f>IF(TRIM(入力1!A138)&lt;&gt;"",入力1!A138,"")</f>
        <v/>
      </c>
      <c r="B73" s="774">
        <f>IF(TRIM(入力1!B138)&lt;&gt;"",入力1!B138,"")</f>
        <v>6</v>
      </c>
      <c r="C73" s="377">
        <v>1</v>
      </c>
      <c r="D73" s="1689" t="str">
        <f>IF(TRIM(入力1!D138)&lt;&gt;"",入力1!D138,"")</f>
        <v/>
      </c>
      <c r="E73" s="1690"/>
      <c r="F73" s="1690"/>
      <c r="G73" s="1690"/>
      <c r="H73" s="1690"/>
      <c r="I73" s="1690"/>
      <c r="J73" s="1691"/>
      <c r="K73" s="773" t="str">
        <f>IF(TRIM(入力1!A138)&lt;&gt;"",入力1!A138,"")</f>
        <v/>
      </c>
      <c r="L73" s="774">
        <f>IF(TRIM(入力1!B138)&lt;&gt;"",入力1!B138,"")</f>
        <v>6</v>
      </c>
      <c r="M73" s="377">
        <v>1</v>
      </c>
      <c r="N73" s="261"/>
      <c r="O73" s="261"/>
      <c r="P73" s="261"/>
      <c r="Q73" s="261"/>
      <c r="R73" s="261"/>
      <c r="S73" s="261"/>
      <c r="T73" s="458"/>
      <c r="U73" s="770"/>
      <c r="V73" s="485"/>
      <c r="W73" s="485"/>
      <c r="X73" s="485">
        <f>IF(入力1!$W$5=9,入力1!X138,0)</f>
        <v>0</v>
      </c>
      <c r="Y73" s="485">
        <f>IF(入力1!$W$5=10,入力1!X138,0)</f>
        <v>0</v>
      </c>
      <c r="Z73" s="371" t="str">
        <f>IF(SUM(N73:Y73)=0,"",SUM(N73:Y73))</f>
        <v/>
      </c>
      <c r="AA73" s="619"/>
      <c r="AB73" s="620"/>
      <c r="AC73" s="487"/>
      <c r="AD73" s="487"/>
      <c r="AE73" s="487"/>
      <c r="AF73" s="780" t="str">
        <f>IF(SUM(AA73:AE73)=0," ",SUM(AA73:AE73))</f>
        <v xml:space="preserve"> </v>
      </c>
      <c r="AG73" s="769"/>
      <c r="AH73" s="769">
        <f>入力1!O138</f>
        <v>0</v>
      </c>
      <c r="AI73" s="769"/>
      <c r="AJ73" s="769"/>
      <c r="AK73" s="769"/>
      <c r="AL73" s="769"/>
      <c r="AM73" s="769"/>
      <c r="AN73" s="769"/>
      <c r="AO73" s="769"/>
      <c r="AP73" s="769"/>
      <c r="AQ73" s="769"/>
      <c r="AR73" s="769"/>
      <c r="AS73" s="769"/>
      <c r="AT73" s="769"/>
      <c r="AU73" s="769"/>
      <c r="AV73" s="769"/>
      <c r="AW73" s="769"/>
      <c r="AX73" s="769"/>
      <c r="AY73" s="769"/>
      <c r="AZ73" s="769"/>
      <c r="BA73" s="769"/>
      <c r="BB73" s="769"/>
      <c r="BC73" s="769"/>
      <c r="BD73" s="769"/>
      <c r="BE73" s="769"/>
      <c r="BF73" s="769"/>
      <c r="BG73" s="769"/>
      <c r="BH73" s="769"/>
      <c r="BI73" s="769"/>
      <c r="BJ73" s="769"/>
      <c r="BK73" s="769"/>
      <c r="BL73" s="769"/>
      <c r="BM73" s="769"/>
      <c r="BN73" s="769"/>
      <c r="BO73" s="769"/>
      <c r="BP73" s="769"/>
      <c r="BQ73" s="769"/>
      <c r="BR73" s="769"/>
      <c r="BS73" s="769"/>
      <c r="BT73" s="769"/>
      <c r="BU73" s="769"/>
      <c r="BV73" s="769"/>
      <c r="BW73" s="769"/>
      <c r="BX73" s="769"/>
      <c r="BY73" s="769"/>
      <c r="BZ73" s="769"/>
      <c r="CA73" s="769"/>
      <c r="CB73" s="769"/>
      <c r="CC73" s="769"/>
      <c r="CD73" s="769"/>
      <c r="CE73" s="769"/>
      <c r="CF73" s="769"/>
      <c r="CG73" s="769"/>
      <c r="CH73" s="769"/>
      <c r="CI73" s="769"/>
      <c r="CJ73" s="769"/>
      <c r="CK73" s="769"/>
      <c r="CL73" s="769"/>
      <c r="CM73" s="484"/>
      <c r="CN73" s="484"/>
      <c r="CO73" s="484"/>
      <c r="CP73" s="484"/>
      <c r="CQ73" s="484"/>
      <c r="CR73" s="484"/>
      <c r="CS73" s="484"/>
      <c r="CT73" s="484"/>
      <c r="CU73" s="484"/>
      <c r="CV73" s="484"/>
      <c r="CW73" s="484"/>
      <c r="CX73" s="484"/>
      <c r="CY73" s="484"/>
      <c r="CZ73" s="484"/>
      <c r="DA73" s="769"/>
      <c r="DB73" s="769"/>
    </row>
    <row r="74" spans="1:106" s="162" customFormat="1" ht="24" customHeight="1">
      <c r="A74" s="777" t="str">
        <f>IF(TRIM(入力1!A140)&lt;&gt;"",入力1!A140,"")</f>
        <v/>
      </c>
      <c r="B74" s="776">
        <f>IF(TRIM(入力1!B140)&lt;&gt;"",入力1!B140,"")</f>
        <v>6</v>
      </c>
      <c r="C74" s="250">
        <v>2</v>
      </c>
      <c r="D74" s="1679" t="str">
        <f>IF(TRIM(入力1!D140)&lt;&gt;"",入力1!D140,"")</f>
        <v/>
      </c>
      <c r="E74" s="1680"/>
      <c r="F74" s="1680"/>
      <c r="G74" s="1680"/>
      <c r="H74" s="1680"/>
      <c r="I74" s="1680"/>
      <c r="J74" s="1681"/>
      <c r="K74" s="777" t="str">
        <f>IF(TRIM(入力1!A140)&lt;&gt;"",入力1!A140,"")</f>
        <v/>
      </c>
      <c r="L74" s="776">
        <f>IF(TRIM(入力1!B140)&lt;&gt;"",入力1!B140,"")</f>
        <v>6</v>
      </c>
      <c r="M74" s="250">
        <v>2</v>
      </c>
      <c r="N74" s="261"/>
      <c r="O74" s="261"/>
      <c r="P74" s="261"/>
      <c r="Q74" s="261"/>
      <c r="R74" s="261"/>
      <c r="S74" s="261"/>
      <c r="T74" s="458"/>
      <c r="U74" s="262"/>
      <c r="V74" s="262"/>
      <c r="W74" s="262"/>
      <c r="X74" s="262">
        <f>IF(入力1!$W$5=9,入力1!X140,0)</f>
        <v>0</v>
      </c>
      <c r="Y74" s="261">
        <f>IF(入力1!$W$5=10,入力1!X140,0)</f>
        <v>0</v>
      </c>
      <c r="Z74" s="257" t="str">
        <f t="shared" ref="Z74:Z92" si="9">IF(SUM(N74:Y74)=0,"",SUM(N74:Y74))</f>
        <v/>
      </c>
      <c r="AA74" s="619"/>
      <c r="AB74" s="620"/>
      <c r="AC74" s="269"/>
      <c r="AD74" s="269"/>
      <c r="AE74" s="269"/>
      <c r="AF74" s="778" t="str">
        <f>IF(SUM(AA74:AE74)=0," ",SUM(AA74:AE74))</f>
        <v xml:space="preserve"> </v>
      </c>
      <c r="AG74" s="769"/>
      <c r="AH74" s="769">
        <f>入力1!O140</f>
        <v>0</v>
      </c>
      <c r="AI74" s="769"/>
      <c r="AJ74" s="769"/>
      <c r="AK74" s="769"/>
      <c r="AL74" s="769"/>
      <c r="AM74" s="769"/>
      <c r="AN74" s="769"/>
      <c r="AO74" s="769"/>
      <c r="AP74" s="769"/>
      <c r="AQ74" s="769"/>
      <c r="AR74" s="769"/>
      <c r="AS74" s="769"/>
      <c r="AT74" s="769"/>
      <c r="AU74" s="769"/>
      <c r="AV74" s="769"/>
      <c r="AW74" s="769"/>
      <c r="AX74" s="769"/>
      <c r="AY74" s="769"/>
      <c r="AZ74" s="769"/>
      <c r="BA74" s="769"/>
      <c r="BB74" s="769"/>
      <c r="BC74" s="769"/>
      <c r="BD74" s="769"/>
      <c r="BE74" s="769"/>
      <c r="BF74" s="769"/>
      <c r="BG74" s="769"/>
      <c r="BH74" s="769"/>
      <c r="BI74" s="769"/>
      <c r="BJ74" s="769"/>
      <c r="BK74" s="769"/>
      <c r="BL74" s="769"/>
      <c r="BM74" s="769"/>
      <c r="BN74" s="769"/>
      <c r="BO74" s="769"/>
      <c r="BP74" s="769"/>
      <c r="BQ74" s="769"/>
      <c r="BR74" s="769"/>
      <c r="BS74" s="769"/>
      <c r="BT74" s="769"/>
      <c r="BU74" s="769"/>
      <c r="BV74" s="769"/>
      <c r="BW74" s="769"/>
      <c r="BX74" s="769"/>
      <c r="BY74" s="769"/>
      <c r="BZ74" s="769"/>
      <c r="CA74" s="769"/>
      <c r="CB74" s="769"/>
      <c r="CC74" s="769"/>
      <c r="CD74" s="769"/>
      <c r="CE74" s="769"/>
      <c r="CF74" s="769"/>
      <c r="CG74" s="769"/>
      <c r="CH74" s="769"/>
      <c r="CI74" s="769"/>
      <c r="CJ74" s="769"/>
      <c r="CK74" s="769"/>
      <c r="CL74" s="769"/>
      <c r="CM74" s="484"/>
      <c r="CN74" s="484"/>
      <c r="CO74" s="484"/>
      <c r="CP74" s="484"/>
      <c r="CQ74" s="484"/>
      <c r="CR74" s="484"/>
      <c r="CS74" s="484"/>
      <c r="CT74" s="484"/>
      <c r="CU74" s="484"/>
      <c r="CV74" s="484"/>
      <c r="CW74" s="484"/>
      <c r="CX74" s="484"/>
      <c r="CY74" s="484"/>
      <c r="CZ74" s="484"/>
      <c r="DA74" s="769"/>
      <c r="DB74" s="769"/>
    </row>
    <row r="75" spans="1:106" s="162" customFormat="1" ht="24" customHeight="1">
      <c r="A75" s="777" t="str">
        <f>IF(TRIM(入力1!A142)&lt;&gt;"",入力1!A142,"")</f>
        <v/>
      </c>
      <c r="B75" s="776">
        <f>IF(TRIM(入力1!B142)&lt;&gt;"",入力1!B142,"")</f>
        <v>6</v>
      </c>
      <c r="C75" s="251">
        <v>3</v>
      </c>
      <c r="D75" s="1679" t="str">
        <f>IF(TRIM(入力1!D142)&lt;&gt;"",入力1!D142,"")</f>
        <v/>
      </c>
      <c r="E75" s="1680"/>
      <c r="F75" s="1680"/>
      <c r="G75" s="1680"/>
      <c r="H75" s="1680"/>
      <c r="I75" s="1680"/>
      <c r="J75" s="1681"/>
      <c r="K75" s="777" t="str">
        <f>IF(TRIM(入力1!A142)&lt;&gt;"",入力1!A142,"")</f>
        <v/>
      </c>
      <c r="L75" s="776">
        <f>IF(TRIM(入力1!B142)&lt;&gt;"",入力1!B142,"")</f>
        <v>6</v>
      </c>
      <c r="M75" s="251">
        <v>3</v>
      </c>
      <c r="N75" s="261"/>
      <c r="O75" s="261"/>
      <c r="P75" s="261"/>
      <c r="Q75" s="261"/>
      <c r="R75" s="261"/>
      <c r="S75" s="261"/>
      <c r="T75" s="458"/>
      <c r="U75" s="262"/>
      <c r="V75" s="261"/>
      <c r="W75" s="261"/>
      <c r="X75" s="261">
        <f>IF(入力1!$W$5=9,入力1!X142,0)</f>
        <v>0</v>
      </c>
      <c r="Y75" s="261">
        <f>IF(入力1!$W$5=10,入力1!X142,0)</f>
        <v>0</v>
      </c>
      <c r="Z75" s="257" t="str">
        <f t="shared" si="9"/>
        <v/>
      </c>
      <c r="AA75" s="619"/>
      <c r="AB75" s="620"/>
      <c r="AC75" s="269"/>
      <c r="AD75" s="269"/>
      <c r="AE75" s="269"/>
      <c r="AF75" s="778" t="str">
        <f t="shared" ref="AF75:AF92" si="10">IF(SUM(AA75:AE75)=0," ",SUM(AA75:AE75))</f>
        <v xml:space="preserve"> </v>
      </c>
      <c r="AG75" s="769"/>
      <c r="AH75" s="769">
        <f>入力1!O142</f>
        <v>0</v>
      </c>
      <c r="AI75" s="769"/>
      <c r="AJ75" s="769"/>
      <c r="AK75" s="769"/>
      <c r="AL75" s="769"/>
      <c r="AM75" s="769"/>
      <c r="AN75" s="769"/>
      <c r="AO75" s="769"/>
      <c r="AP75" s="769"/>
      <c r="AQ75" s="769"/>
      <c r="AR75" s="769"/>
      <c r="AS75" s="769"/>
      <c r="AT75" s="769"/>
      <c r="AU75" s="769"/>
      <c r="AV75" s="769"/>
      <c r="AW75" s="769"/>
      <c r="AX75" s="769"/>
      <c r="AY75" s="769"/>
      <c r="AZ75" s="769"/>
      <c r="BA75" s="769"/>
      <c r="BB75" s="769"/>
      <c r="BC75" s="769"/>
      <c r="BD75" s="769"/>
      <c r="BE75" s="769"/>
      <c r="BF75" s="769"/>
      <c r="BG75" s="769"/>
      <c r="BH75" s="769"/>
      <c r="BI75" s="769"/>
      <c r="BJ75" s="769"/>
      <c r="BK75" s="769"/>
      <c r="BL75" s="769"/>
      <c r="BM75" s="769"/>
      <c r="BN75" s="769"/>
      <c r="BO75" s="769"/>
      <c r="BP75" s="769"/>
      <c r="BQ75" s="769"/>
      <c r="BR75" s="769"/>
      <c r="BS75" s="769"/>
      <c r="BT75" s="769"/>
      <c r="BU75" s="769"/>
      <c r="BV75" s="769"/>
      <c r="BW75" s="769"/>
      <c r="BX75" s="769"/>
      <c r="BY75" s="769"/>
      <c r="BZ75" s="769"/>
      <c r="CA75" s="769"/>
      <c r="CB75" s="769"/>
      <c r="CC75" s="769"/>
      <c r="CD75" s="769"/>
      <c r="CE75" s="769"/>
      <c r="CF75" s="769"/>
      <c r="CG75" s="769"/>
      <c r="CH75" s="769"/>
      <c r="CI75" s="769"/>
      <c r="CJ75" s="769"/>
      <c r="CK75" s="769"/>
      <c r="CL75" s="769"/>
      <c r="CM75" s="484"/>
      <c r="CN75" s="484"/>
      <c r="CO75" s="484"/>
      <c r="CP75" s="484"/>
      <c r="CQ75" s="484"/>
      <c r="CR75" s="484"/>
      <c r="CS75" s="484"/>
      <c r="CT75" s="484"/>
      <c r="CU75" s="484"/>
      <c r="CV75" s="484"/>
      <c r="CW75" s="484"/>
      <c r="CX75" s="484"/>
      <c r="CY75" s="484"/>
      <c r="CZ75" s="484"/>
      <c r="DA75" s="769"/>
      <c r="DB75" s="769"/>
    </row>
    <row r="76" spans="1:106" s="162" customFormat="1" ht="24" customHeight="1">
      <c r="A76" s="777" t="str">
        <f>IF(TRIM(入力1!A144)&lt;&gt;"",入力1!A144,"")</f>
        <v/>
      </c>
      <c r="B76" s="776">
        <f>IF(TRIM(入力1!B144)&lt;&gt;"",入力1!B144,"")</f>
        <v>6</v>
      </c>
      <c r="C76" s="250">
        <v>4</v>
      </c>
      <c r="D76" s="1679" t="str">
        <f>IF(TRIM(入力1!D144)&lt;&gt;"",入力1!D144,"")</f>
        <v/>
      </c>
      <c r="E76" s="1680"/>
      <c r="F76" s="1680"/>
      <c r="G76" s="1680"/>
      <c r="H76" s="1680"/>
      <c r="I76" s="1680"/>
      <c r="J76" s="1681"/>
      <c r="K76" s="777" t="str">
        <f>IF(TRIM(入力1!A144)&lt;&gt;"",入力1!A144,"")</f>
        <v/>
      </c>
      <c r="L76" s="776">
        <f>IF(TRIM(入力1!B144)&lt;&gt;"",入力1!B144,"")</f>
        <v>6</v>
      </c>
      <c r="M76" s="250">
        <v>4</v>
      </c>
      <c r="N76" s="261"/>
      <c r="O76" s="261"/>
      <c r="P76" s="261"/>
      <c r="Q76" s="261"/>
      <c r="R76" s="261"/>
      <c r="S76" s="261"/>
      <c r="T76" s="458"/>
      <c r="U76" s="262"/>
      <c r="V76" s="261"/>
      <c r="W76" s="261"/>
      <c r="X76" s="261">
        <f>IF(入力1!$W$5=9,入力1!X144,0)</f>
        <v>0</v>
      </c>
      <c r="Y76" s="261">
        <f>IF(入力1!$W$5=10,入力1!X144,0)</f>
        <v>0</v>
      </c>
      <c r="Z76" s="257" t="str">
        <f t="shared" si="9"/>
        <v/>
      </c>
      <c r="AA76" s="619"/>
      <c r="AB76" s="620"/>
      <c r="AC76" s="269"/>
      <c r="AD76" s="269"/>
      <c r="AE76" s="269"/>
      <c r="AF76" s="778" t="str">
        <f t="shared" si="10"/>
        <v xml:space="preserve"> </v>
      </c>
      <c r="AG76" s="769"/>
      <c r="AH76" s="769">
        <f>入力1!O144</f>
        <v>0</v>
      </c>
      <c r="AI76" s="769"/>
      <c r="AJ76" s="769"/>
      <c r="AK76" s="769"/>
      <c r="AL76" s="769"/>
      <c r="AM76" s="769"/>
      <c r="AN76" s="769"/>
      <c r="AO76" s="769"/>
      <c r="AP76" s="769"/>
      <c r="AQ76" s="769"/>
      <c r="AR76" s="769"/>
      <c r="AS76" s="769"/>
      <c r="AT76" s="769"/>
      <c r="AU76" s="769"/>
      <c r="AV76" s="769"/>
      <c r="AW76" s="769"/>
      <c r="AX76" s="769"/>
      <c r="AY76" s="769"/>
      <c r="AZ76" s="769"/>
      <c r="BA76" s="769"/>
      <c r="BB76" s="769"/>
      <c r="BC76" s="769"/>
      <c r="BD76" s="769"/>
      <c r="BE76" s="769"/>
      <c r="BF76" s="769"/>
      <c r="BG76" s="769"/>
      <c r="BH76" s="769"/>
      <c r="BI76" s="769"/>
      <c r="BJ76" s="769"/>
      <c r="BK76" s="769"/>
      <c r="BL76" s="769"/>
      <c r="BM76" s="769"/>
      <c r="BN76" s="769"/>
      <c r="BO76" s="769"/>
      <c r="BP76" s="769"/>
      <c r="BQ76" s="769"/>
      <c r="BR76" s="769"/>
      <c r="BS76" s="769"/>
      <c r="BT76" s="769"/>
      <c r="BU76" s="769"/>
      <c r="BV76" s="769"/>
      <c r="BW76" s="769"/>
      <c r="BX76" s="769"/>
      <c r="BY76" s="769"/>
      <c r="BZ76" s="769"/>
      <c r="CA76" s="769"/>
      <c r="CB76" s="769"/>
      <c r="CC76" s="769"/>
      <c r="CD76" s="769"/>
      <c r="CE76" s="769"/>
      <c r="CF76" s="769"/>
      <c r="CG76" s="769"/>
      <c r="CH76" s="769"/>
      <c r="CI76" s="769"/>
      <c r="CJ76" s="769"/>
      <c r="CK76" s="769"/>
      <c r="CL76" s="769"/>
      <c r="CM76" s="484"/>
      <c r="CN76" s="484"/>
      <c r="CO76" s="484"/>
      <c r="CP76" s="484"/>
      <c r="CQ76" s="484"/>
      <c r="CR76" s="484"/>
      <c r="CS76" s="484"/>
      <c r="CT76" s="484"/>
      <c r="CU76" s="484"/>
      <c r="CV76" s="484"/>
      <c r="CW76" s="484"/>
      <c r="CX76" s="484"/>
      <c r="CY76" s="484"/>
      <c r="CZ76" s="484"/>
      <c r="DA76" s="769"/>
      <c r="DB76" s="769"/>
    </row>
    <row r="77" spans="1:106" s="162" customFormat="1" ht="24" customHeight="1">
      <c r="A77" s="777" t="str">
        <f>IF(TRIM(入力1!A146)&lt;&gt;"",入力1!A146,"")</f>
        <v/>
      </c>
      <c r="B77" s="776">
        <f>IF(TRIM(入力1!B146)&lt;&gt;"",入力1!B146,"")</f>
        <v>6</v>
      </c>
      <c r="C77" s="251">
        <v>5</v>
      </c>
      <c r="D77" s="1679" t="str">
        <f>IF(TRIM(入力1!D146)&lt;&gt;"",入力1!D146,"")</f>
        <v/>
      </c>
      <c r="E77" s="1680"/>
      <c r="F77" s="1680"/>
      <c r="G77" s="1680"/>
      <c r="H77" s="1680"/>
      <c r="I77" s="1680"/>
      <c r="J77" s="1681"/>
      <c r="K77" s="777" t="str">
        <f>IF(TRIM(入力1!A146)&lt;&gt;"",入力1!A146,"")</f>
        <v/>
      </c>
      <c r="L77" s="776">
        <f>IF(TRIM(入力1!B146)&lt;&gt;"",入力1!B146,"")</f>
        <v>6</v>
      </c>
      <c r="M77" s="251">
        <v>5</v>
      </c>
      <c r="N77" s="261"/>
      <c r="O77" s="261"/>
      <c r="P77" s="261"/>
      <c r="Q77" s="261"/>
      <c r="R77" s="261"/>
      <c r="S77" s="261"/>
      <c r="T77" s="458"/>
      <c r="U77" s="262"/>
      <c r="V77" s="261"/>
      <c r="W77" s="261"/>
      <c r="X77" s="261">
        <f>IF(入力1!$W$5=9,入力1!X146,0)</f>
        <v>0</v>
      </c>
      <c r="Y77" s="261">
        <f>IF(入力1!$W$5=10,入力1!X146,0)</f>
        <v>0</v>
      </c>
      <c r="Z77" s="257" t="str">
        <f t="shared" si="9"/>
        <v/>
      </c>
      <c r="AA77" s="619"/>
      <c r="AB77" s="620"/>
      <c r="AC77" s="269"/>
      <c r="AD77" s="269"/>
      <c r="AE77" s="269"/>
      <c r="AF77" s="778" t="str">
        <f t="shared" si="10"/>
        <v xml:space="preserve"> </v>
      </c>
      <c r="AG77" s="769"/>
      <c r="AH77" s="769">
        <f>入力1!O146</f>
        <v>0</v>
      </c>
      <c r="AI77" s="769"/>
      <c r="AJ77" s="769"/>
      <c r="AK77" s="769"/>
      <c r="AL77" s="769"/>
      <c r="AM77" s="769"/>
      <c r="AN77" s="769"/>
      <c r="AO77" s="769"/>
      <c r="AP77" s="769"/>
      <c r="AQ77" s="769"/>
      <c r="AR77" s="769"/>
      <c r="AS77" s="769"/>
      <c r="AT77" s="769"/>
      <c r="AU77" s="769"/>
      <c r="AV77" s="769"/>
      <c r="AW77" s="769"/>
      <c r="AX77" s="769"/>
      <c r="AY77" s="769"/>
      <c r="AZ77" s="769"/>
      <c r="BA77" s="769"/>
      <c r="BB77" s="769"/>
      <c r="BC77" s="769"/>
      <c r="BD77" s="769"/>
      <c r="BE77" s="769"/>
      <c r="BF77" s="769"/>
      <c r="BG77" s="769"/>
      <c r="BH77" s="769"/>
      <c r="BI77" s="769"/>
      <c r="BJ77" s="769"/>
      <c r="BK77" s="769"/>
      <c r="BL77" s="769"/>
      <c r="BM77" s="769"/>
      <c r="BN77" s="769"/>
      <c r="BO77" s="769"/>
      <c r="BP77" s="769"/>
      <c r="BQ77" s="769"/>
      <c r="BR77" s="769"/>
      <c r="BS77" s="769"/>
      <c r="BT77" s="769"/>
      <c r="BU77" s="769"/>
      <c r="BV77" s="769"/>
      <c r="BW77" s="769"/>
      <c r="BX77" s="769"/>
      <c r="BY77" s="769"/>
      <c r="BZ77" s="769"/>
      <c r="CA77" s="769"/>
      <c r="CB77" s="769"/>
      <c r="CC77" s="769"/>
      <c r="CD77" s="769"/>
      <c r="CE77" s="769"/>
      <c r="CF77" s="769"/>
      <c r="CG77" s="769"/>
      <c r="CH77" s="769"/>
      <c r="CI77" s="769"/>
      <c r="CJ77" s="769"/>
      <c r="CK77" s="769"/>
      <c r="CL77" s="769"/>
      <c r="CM77" s="484"/>
      <c r="CN77" s="484"/>
      <c r="CO77" s="484"/>
      <c r="CP77" s="484"/>
      <c r="CQ77" s="484"/>
      <c r="CR77" s="484"/>
      <c r="CS77" s="484"/>
      <c r="CT77" s="484"/>
      <c r="CU77" s="484"/>
      <c r="CV77" s="484"/>
      <c r="CW77" s="484"/>
      <c r="CX77" s="484"/>
      <c r="CY77" s="484"/>
      <c r="CZ77" s="484"/>
      <c r="DA77" s="769"/>
      <c r="DB77" s="769"/>
    </row>
    <row r="78" spans="1:106" s="162" customFormat="1" ht="24" customHeight="1">
      <c r="A78" s="777" t="str">
        <f>IF(TRIM(入力1!A148)&lt;&gt;"",入力1!A148,"")</f>
        <v/>
      </c>
      <c r="B78" s="776">
        <f>IF(TRIM(入力1!B148)&lt;&gt;"",入力1!B148,"")</f>
        <v>6</v>
      </c>
      <c r="C78" s="250">
        <v>6</v>
      </c>
      <c r="D78" s="1679" t="str">
        <f>IF(TRIM(入力1!D148)&lt;&gt;"",入力1!D148,"")</f>
        <v/>
      </c>
      <c r="E78" s="1680"/>
      <c r="F78" s="1680"/>
      <c r="G78" s="1680"/>
      <c r="H78" s="1680"/>
      <c r="I78" s="1680"/>
      <c r="J78" s="1681"/>
      <c r="K78" s="777" t="str">
        <f>IF(TRIM(入力1!A148)&lt;&gt;"",入力1!A148,"")</f>
        <v/>
      </c>
      <c r="L78" s="776">
        <f>IF(TRIM(入力1!B148)&lt;&gt;"",入力1!B148,"")</f>
        <v>6</v>
      </c>
      <c r="M78" s="250">
        <v>6</v>
      </c>
      <c r="N78" s="261"/>
      <c r="O78" s="261"/>
      <c r="P78" s="261"/>
      <c r="Q78" s="261"/>
      <c r="R78" s="261"/>
      <c r="S78" s="261"/>
      <c r="T78" s="458"/>
      <c r="U78" s="262"/>
      <c r="V78" s="261"/>
      <c r="W78" s="261"/>
      <c r="X78" s="261">
        <f>IF(入力1!$W$5=9,入力1!X148,0)</f>
        <v>0</v>
      </c>
      <c r="Y78" s="261">
        <f>IF(入力1!$W$5=10,入力1!X148,0)</f>
        <v>0</v>
      </c>
      <c r="Z78" s="257" t="str">
        <f t="shared" si="9"/>
        <v/>
      </c>
      <c r="AA78" s="619"/>
      <c r="AB78" s="620"/>
      <c r="AC78" s="269"/>
      <c r="AD78" s="269"/>
      <c r="AE78" s="269"/>
      <c r="AF78" s="778" t="str">
        <f t="shared" si="10"/>
        <v xml:space="preserve"> </v>
      </c>
      <c r="AG78" s="769"/>
      <c r="AH78" s="769">
        <f>入力1!O148</f>
        <v>0</v>
      </c>
      <c r="AI78" s="769"/>
      <c r="AJ78" s="769"/>
      <c r="AK78" s="769"/>
      <c r="AL78" s="769"/>
      <c r="AM78" s="769"/>
      <c r="AN78" s="769"/>
      <c r="AO78" s="769"/>
      <c r="AP78" s="769"/>
      <c r="AQ78" s="769"/>
      <c r="AR78" s="769"/>
      <c r="AS78" s="769"/>
      <c r="AT78" s="769"/>
      <c r="AU78" s="769"/>
      <c r="AV78" s="769"/>
      <c r="AW78" s="769"/>
      <c r="AX78" s="769"/>
      <c r="AY78" s="769"/>
      <c r="AZ78" s="769"/>
      <c r="BA78" s="769"/>
      <c r="BB78" s="769"/>
      <c r="BC78" s="769"/>
      <c r="BD78" s="769"/>
      <c r="BE78" s="769"/>
      <c r="BF78" s="769"/>
      <c r="BG78" s="769"/>
      <c r="BH78" s="769"/>
      <c r="BI78" s="769"/>
      <c r="BJ78" s="769"/>
      <c r="BK78" s="769"/>
      <c r="BL78" s="769"/>
      <c r="BM78" s="769"/>
      <c r="BN78" s="769"/>
      <c r="BO78" s="769"/>
      <c r="BP78" s="769"/>
      <c r="BQ78" s="769"/>
      <c r="BR78" s="769"/>
      <c r="BS78" s="769"/>
      <c r="BT78" s="769"/>
      <c r="BU78" s="769"/>
      <c r="BV78" s="769"/>
      <c r="BW78" s="769"/>
      <c r="BX78" s="769"/>
      <c r="BY78" s="769"/>
      <c r="BZ78" s="769"/>
      <c r="CA78" s="769"/>
      <c r="CB78" s="769"/>
      <c r="CC78" s="769"/>
      <c r="CD78" s="769"/>
      <c r="CE78" s="769"/>
      <c r="CF78" s="769"/>
      <c r="CG78" s="769"/>
      <c r="CH78" s="769"/>
      <c r="CI78" s="769"/>
      <c r="CJ78" s="769"/>
      <c r="CK78" s="769"/>
      <c r="CL78" s="769"/>
      <c r="CM78" s="484"/>
      <c r="CN78" s="484"/>
      <c r="CO78" s="484"/>
      <c r="CP78" s="484"/>
      <c r="CQ78" s="484"/>
      <c r="CR78" s="484"/>
      <c r="CS78" s="484"/>
      <c r="CT78" s="484"/>
      <c r="CU78" s="484"/>
      <c r="CV78" s="484"/>
      <c r="CW78" s="484"/>
      <c r="CX78" s="484"/>
      <c r="CY78" s="484"/>
      <c r="CZ78" s="484"/>
      <c r="DA78" s="769"/>
      <c r="DB78" s="769"/>
    </row>
    <row r="79" spans="1:106" s="162" customFormat="1" ht="24" customHeight="1">
      <c r="A79" s="777" t="str">
        <f>IF(TRIM(入力1!A150)&lt;&gt;"",入力1!A150,"")</f>
        <v/>
      </c>
      <c r="B79" s="776">
        <f>IF(TRIM(入力1!B150)&lt;&gt;"",入力1!B150,"")</f>
        <v>6</v>
      </c>
      <c r="C79" s="251">
        <v>7</v>
      </c>
      <c r="D79" s="1679" t="str">
        <f>IF(TRIM(入力1!D150)&lt;&gt;"",入力1!D150,"")</f>
        <v/>
      </c>
      <c r="E79" s="1680"/>
      <c r="F79" s="1680"/>
      <c r="G79" s="1680"/>
      <c r="H79" s="1680"/>
      <c r="I79" s="1680"/>
      <c r="J79" s="1681"/>
      <c r="K79" s="777" t="str">
        <f>IF(TRIM(入力1!A150)&lt;&gt;"",入力1!A150,"")</f>
        <v/>
      </c>
      <c r="L79" s="776">
        <f>IF(TRIM(入力1!B150)&lt;&gt;"",入力1!B150,"")</f>
        <v>6</v>
      </c>
      <c r="M79" s="251">
        <v>7</v>
      </c>
      <c r="N79" s="261"/>
      <c r="O79" s="261"/>
      <c r="P79" s="261"/>
      <c r="Q79" s="261"/>
      <c r="R79" s="261"/>
      <c r="S79" s="261"/>
      <c r="T79" s="458"/>
      <c r="U79" s="262"/>
      <c r="V79" s="261"/>
      <c r="W79" s="261"/>
      <c r="X79" s="261">
        <f>IF(入力1!$W$5=9,入力1!X150,0)</f>
        <v>0</v>
      </c>
      <c r="Y79" s="261">
        <f>IF(入力1!$W$5=10,入力1!X150,0)</f>
        <v>0</v>
      </c>
      <c r="Z79" s="257" t="str">
        <f t="shared" si="9"/>
        <v/>
      </c>
      <c r="AA79" s="619"/>
      <c r="AB79" s="620"/>
      <c r="AC79" s="269"/>
      <c r="AD79" s="269"/>
      <c r="AE79" s="269"/>
      <c r="AF79" s="778" t="str">
        <f t="shared" si="10"/>
        <v xml:space="preserve"> </v>
      </c>
      <c r="AG79" s="769"/>
      <c r="AH79" s="769">
        <f>入力1!O150</f>
        <v>0</v>
      </c>
      <c r="AI79" s="769"/>
      <c r="AJ79" s="769"/>
      <c r="AK79" s="769"/>
      <c r="AL79" s="769"/>
      <c r="AM79" s="769"/>
      <c r="AN79" s="769"/>
      <c r="AO79" s="769"/>
      <c r="AP79" s="769"/>
      <c r="AQ79" s="769"/>
      <c r="AR79" s="769"/>
      <c r="AS79" s="769"/>
      <c r="AT79" s="769"/>
      <c r="AU79" s="769"/>
      <c r="AV79" s="769"/>
      <c r="AW79" s="769"/>
      <c r="AX79" s="769"/>
      <c r="AY79" s="769"/>
      <c r="AZ79" s="769"/>
      <c r="BA79" s="769"/>
      <c r="BB79" s="769"/>
      <c r="BC79" s="769"/>
      <c r="BD79" s="769"/>
      <c r="BE79" s="769"/>
      <c r="BF79" s="769"/>
      <c r="BG79" s="769"/>
      <c r="BH79" s="769"/>
      <c r="BI79" s="769"/>
      <c r="BJ79" s="769"/>
      <c r="BK79" s="769"/>
      <c r="BL79" s="769"/>
      <c r="BM79" s="769"/>
      <c r="BN79" s="769"/>
      <c r="BO79" s="769"/>
      <c r="BP79" s="769"/>
      <c r="BQ79" s="769"/>
      <c r="BR79" s="769"/>
      <c r="BS79" s="769"/>
      <c r="BT79" s="769"/>
      <c r="BU79" s="769"/>
      <c r="BV79" s="769"/>
      <c r="BW79" s="769"/>
      <c r="BX79" s="769"/>
      <c r="BY79" s="769"/>
      <c r="BZ79" s="769"/>
      <c r="CA79" s="769"/>
      <c r="CB79" s="769"/>
      <c r="CC79" s="769"/>
      <c r="CD79" s="769"/>
      <c r="CE79" s="769"/>
      <c r="CF79" s="769"/>
      <c r="CG79" s="769"/>
      <c r="CH79" s="769"/>
      <c r="CI79" s="769"/>
      <c r="CJ79" s="769"/>
      <c r="CK79" s="769"/>
      <c r="CL79" s="769"/>
      <c r="CM79" s="484"/>
      <c r="CN79" s="484"/>
      <c r="CO79" s="484"/>
      <c r="CP79" s="484"/>
      <c r="CQ79" s="484"/>
      <c r="CR79" s="484"/>
      <c r="CS79" s="484"/>
      <c r="CT79" s="484"/>
      <c r="CU79" s="484"/>
      <c r="CV79" s="484"/>
      <c r="CW79" s="484"/>
      <c r="CX79" s="484"/>
      <c r="CY79" s="484"/>
      <c r="CZ79" s="484"/>
      <c r="DA79" s="769"/>
      <c r="DB79" s="769"/>
    </row>
    <row r="80" spans="1:106" s="162" customFormat="1" ht="24" customHeight="1">
      <c r="A80" s="777" t="str">
        <f>IF(TRIM(入力1!A152)&lt;&gt;"",入力1!A152,"")</f>
        <v/>
      </c>
      <c r="B80" s="776">
        <f>IF(TRIM(入力1!B152)&lt;&gt;"",入力1!B152,"")</f>
        <v>6</v>
      </c>
      <c r="C80" s="250">
        <v>8</v>
      </c>
      <c r="D80" s="1679" t="str">
        <f>IF(TRIM(入力1!D152)&lt;&gt;"",入力1!D152,"")</f>
        <v/>
      </c>
      <c r="E80" s="1680"/>
      <c r="F80" s="1680"/>
      <c r="G80" s="1680"/>
      <c r="H80" s="1680"/>
      <c r="I80" s="1680"/>
      <c r="J80" s="1681"/>
      <c r="K80" s="777" t="str">
        <f>IF(TRIM(入力1!A152)&lt;&gt;"",入力1!A152,"")</f>
        <v/>
      </c>
      <c r="L80" s="776">
        <f>IF(TRIM(入力1!B152)&lt;&gt;"",入力1!B152,"")</f>
        <v>6</v>
      </c>
      <c r="M80" s="250">
        <v>8</v>
      </c>
      <c r="N80" s="261"/>
      <c r="O80" s="261"/>
      <c r="P80" s="261"/>
      <c r="Q80" s="261"/>
      <c r="R80" s="261"/>
      <c r="S80" s="261"/>
      <c r="T80" s="458"/>
      <c r="U80" s="262"/>
      <c r="V80" s="261"/>
      <c r="W80" s="261"/>
      <c r="X80" s="261">
        <f>IF(入力1!$W$5=9,入力1!X152,0)</f>
        <v>0</v>
      </c>
      <c r="Y80" s="261">
        <f>IF(入力1!$W$5=10,入力1!X152,0)</f>
        <v>0</v>
      </c>
      <c r="Z80" s="257" t="str">
        <f t="shared" si="9"/>
        <v/>
      </c>
      <c r="AA80" s="619"/>
      <c r="AB80" s="620"/>
      <c r="AC80" s="269"/>
      <c r="AD80" s="269"/>
      <c r="AE80" s="269"/>
      <c r="AF80" s="778" t="str">
        <f t="shared" si="10"/>
        <v xml:space="preserve"> </v>
      </c>
      <c r="AG80" s="769"/>
      <c r="AH80" s="769">
        <f>入力1!O152</f>
        <v>0</v>
      </c>
      <c r="AI80" s="769"/>
      <c r="AJ80" s="769"/>
      <c r="AK80" s="769"/>
      <c r="AL80" s="769"/>
      <c r="AM80" s="769"/>
      <c r="AN80" s="769"/>
      <c r="AO80" s="769"/>
      <c r="AP80" s="769"/>
      <c r="AQ80" s="769"/>
      <c r="AR80" s="769"/>
      <c r="AS80" s="769"/>
      <c r="AT80" s="769"/>
      <c r="AU80" s="769"/>
      <c r="AV80" s="769"/>
      <c r="AW80" s="769"/>
      <c r="AX80" s="769"/>
      <c r="AY80" s="769"/>
      <c r="AZ80" s="769"/>
      <c r="BA80" s="769"/>
      <c r="BB80" s="769"/>
      <c r="BC80" s="769"/>
      <c r="BD80" s="769"/>
      <c r="BE80" s="769"/>
      <c r="BF80" s="769"/>
      <c r="BG80" s="769"/>
      <c r="BH80" s="769"/>
      <c r="BI80" s="769"/>
      <c r="BJ80" s="769"/>
      <c r="BK80" s="769"/>
      <c r="BL80" s="769"/>
      <c r="BM80" s="769"/>
      <c r="BN80" s="769"/>
      <c r="BO80" s="769"/>
      <c r="BP80" s="769"/>
      <c r="BQ80" s="769"/>
      <c r="BR80" s="769"/>
      <c r="BS80" s="769"/>
      <c r="BT80" s="769"/>
      <c r="BU80" s="769"/>
      <c r="BV80" s="769"/>
      <c r="BW80" s="769"/>
      <c r="BX80" s="769"/>
      <c r="BY80" s="769"/>
      <c r="BZ80" s="769"/>
      <c r="CA80" s="769"/>
      <c r="CB80" s="769"/>
      <c r="CC80" s="769"/>
      <c r="CD80" s="769"/>
      <c r="CE80" s="769"/>
      <c r="CF80" s="769"/>
      <c r="CG80" s="769"/>
      <c r="CH80" s="769"/>
      <c r="CI80" s="769"/>
      <c r="CJ80" s="769"/>
      <c r="CK80" s="769"/>
      <c r="CL80" s="769"/>
      <c r="CM80" s="484"/>
      <c r="CN80" s="484"/>
      <c r="CO80" s="484"/>
      <c r="CP80" s="484"/>
      <c r="CQ80" s="484"/>
      <c r="CR80" s="484"/>
      <c r="CS80" s="484"/>
      <c r="CT80" s="484"/>
      <c r="CU80" s="484"/>
      <c r="CV80" s="484"/>
      <c r="CW80" s="484"/>
      <c r="CX80" s="484"/>
      <c r="CY80" s="484"/>
      <c r="CZ80" s="484"/>
      <c r="DA80" s="769"/>
      <c r="DB80" s="769"/>
    </row>
    <row r="81" spans="1:106" s="162" customFormat="1" ht="24" customHeight="1">
      <c r="A81" s="777" t="str">
        <f>IF(TRIM(入力1!A154)&lt;&gt;"",入力1!A154,"")</f>
        <v/>
      </c>
      <c r="B81" s="776">
        <f>IF(TRIM(入力1!B154)&lt;&gt;"",入力1!B154,"")</f>
        <v>6</v>
      </c>
      <c r="C81" s="251">
        <v>9</v>
      </c>
      <c r="D81" s="1679" t="str">
        <f>IF(TRIM(入力1!D154)&lt;&gt;"",入力1!D154,"")</f>
        <v/>
      </c>
      <c r="E81" s="1680"/>
      <c r="F81" s="1680"/>
      <c r="G81" s="1680"/>
      <c r="H81" s="1680"/>
      <c r="I81" s="1680"/>
      <c r="J81" s="1681"/>
      <c r="K81" s="777" t="str">
        <f>IF(TRIM(入力1!A154)&lt;&gt;"",入力1!A154,"")</f>
        <v/>
      </c>
      <c r="L81" s="776">
        <f>IF(TRIM(入力1!B154)&lt;&gt;"",入力1!B154,"")</f>
        <v>6</v>
      </c>
      <c r="M81" s="251">
        <v>9</v>
      </c>
      <c r="N81" s="261"/>
      <c r="O81" s="261"/>
      <c r="P81" s="261"/>
      <c r="Q81" s="261"/>
      <c r="R81" s="261"/>
      <c r="S81" s="261"/>
      <c r="T81" s="458"/>
      <c r="U81" s="262"/>
      <c r="V81" s="261"/>
      <c r="W81" s="261"/>
      <c r="X81" s="261">
        <f>IF(入力1!$W$5=9,入力1!X154,0)</f>
        <v>0</v>
      </c>
      <c r="Y81" s="261">
        <f>IF(入力1!$W$5=10,入力1!X154,0)</f>
        <v>0</v>
      </c>
      <c r="Z81" s="257" t="str">
        <f t="shared" si="9"/>
        <v/>
      </c>
      <c r="AA81" s="619"/>
      <c r="AB81" s="620"/>
      <c r="AC81" s="269"/>
      <c r="AD81" s="269"/>
      <c r="AE81" s="269"/>
      <c r="AF81" s="778" t="str">
        <f t="shared" si="10"/>
        <v xml:space="preserve"> </v>
      </c>
      <c r="AG81" s="769"/>
      <c r="AH81" s="769">
        <f>入力1!O154</f>
        <v>0</v>
      </c>
      <c r="AI81" s="769"/>
      <c r="AJ81" s="769"/>
      <c r="AK81" s="769"/>
      <c r="AL81" s="769"/>
      <c r="AM81" s="769"/>
      <c r="AN81" s="769"/>
      <c r="AO81" s="769"/>
      <c r="AP81" s="769"/>
      <c r="AQ81" s="769"/>
      <c r="AR81" s="769"/>
      <c r="AS81" s="769"/>
      <c r="AT81" s="769"/>
      <c r="AU81" s="769"/>
      <c r="AV81" s="769"/>
      <c r="AW81" s="769"/>
      <c r="AX81" s="769"/>
      <c r="AY81" s="769"/>
      <c r="AZ81" s="769"/>
      <c r="BA81" s="769"/>
      <c r="BB81" s="769"/>
      <c r="BC81" s="769"/>
      <c r="BD81" s="769"/>
      <c r="BE81" s="769"/>
      <c r="BF81" s="769"/>
      <c r="BG81" s="769"/>
      <c r="BH81" s="769"/>
      <c r="BI81" s="769"/>
      <c r="BJ81" s="769"/>
      <c r="BK81" s="769"/>
      <c r="BL81" s="769"/>
      <c r="BM81" s="769"/>
      <c r="BN81" s="769"/>
      <c r="BO81" s="769"/>
      <c r="BP81" s="769"/>
      <c r="BQ81" s="769"/>
      <c r="BR81" s="769"/>
      <c r="BS81" s="769"/>
      <c r="BT81" s="769"/>
      <c r="BU81" s="769"/>
      <c r="BV81" s="769"/>
      <c r="BW81" s="769"/>
      <c r="BX81" s="769"/>
      <c r="BY81" s="769"/>
      <c r="BZ81" s="769"/>
      <c r="CA81" s="769"/>
      <c r="CB81" s="769"/>
      <c r="CC81" s="769"/>
      <c r="CD81" s="769"/>
      <c r="CE81" s="769"/>
      <c r="CF81" s="769"/>
      <c r="CG81" s="769"/>
      <c r="CH81" s="769"/>
      <c r="CI81" s="769"/>
      <c r="CJ81" s="769"/>
      <c r="CK81" s="769"/>
      <c r="CL81" s="769"/>
      <c r="CM81" s="484"/>
      <c r="CN81" s="484"/>
      <c r="CO81" s="484"/>
      <c r="CP81" s="484"/>
      <c r="CQ81" s="484"/>
      <c r="CR81" s="484"/>
      <c r="CS81" s="484"/>
      <c r="CT81" s="484"/>
      <c r="CU81" s="484"/>
      <c r="CV81" s="484"/>
      <c r="CW81" s="484"/>
      <c r="CX81" s="484"/>
      <c r="CY81" s="484"/>
      <c r="CZ81" s="484"/>
      <c r="DA81" s="769"/>
      <c r="DB81" s="769"/>
    </row>
    <row r="82" spans="1:106" s="162" customFormat="1" ht="24" customHeight="1">
      <c r="A82" s="777" t="str">
        <f>IF(TRIM(入力1!A156)&lt;&gt;"",入力1!A156,"")</f>
        <v/>
      </c>
      <c r="B82" s="776">
        <f>IF(TRIM(入力1!B156)&lt;&gt;"",入力1!B156,"")</f>
        <v>7</v>
      </c>
      <c r="C82" s="250">
        <v>0</v>
      </c>
      <c r="D82" s="1679" t="str">
        <f>IF(TRIM(入力1!D156)&lt;&gt;"",入力1!D156,"")</f>
        <v/>
      </c>
      <c r="E82" s="1680"/>
      <c r="F82" s="1680"/>
      <c r="G82" s="1680"/>
      <c r="H82" s="1680"/>
      <c r="I82" s="1680"/>
      <c r="J82" s="1681"/>
      <c r="K82" s="777" t="str">
        <f>IF(TRIM(入力1!A156)&lt;&gt;"",入力1!A156,"")</f>
        <v/>
      </c>
      <c r="L82" s="776">
        <f>IF(TRIM(入力1!B156)&lt;&gt;"",入力1!B156,"")</f>
        <v>7</v>
      </c>
      <c r="M82" s="250">
        <v>0</v>
      </c>
      <c r="N82" s="261"/>
      <c r="O82" s="261"/>
      <c r="P82" s="261"/>
      <c r="Q82" s="261"/>
      <c r="R82" s="261"/>
      <c r="S82" s="261"/>
      <c r="T82" s="458"/>
      <c r="U82" s="262"/>
      <c r="V82" s="261"/>
      <c r="W82" s="261"/>
      <c r="X82" s="261">
        <f>IF(入力1!$W$5=9,入力1!X156,0)</f>
        <v>0</v>
      </c>
      <c r="Y82" s="261">
        <f>IF(入力1!$W$5=10,入力1!X156,0)</f>
        <v>0</v>
      </c>
      <c r="Z82" s="257" t="str">
        <f t="shared" si="9"/>
        <v/>
      </c>
      <c r="AA82" s="619"/>
      <c r="AB82" s="620"/>
      <c r="AC82" s="269"/>
      <c r="AD82" s="269"/>
      <c r="AE82" s="269"/>
      <c r="AF82" s="778" t="str">
        <f t="shared" si="10"/>
        <v xml:space="preserve"> </v>
      </c>
      <c r="AG82" s="769"/>
      <c r="AH82" s="769">
        <f>入力1!O156</f>
        <v>0</v>
      </c>
      <c r="AI82" s="769"/>
      <c r="AJ82" s="769"/>
      <c r="AK82" s="769"/>
      <c r="AL82" s="769"/>
      <c r="AM82" s="769"/>
      <c r="AN82" s="769"/>
      <c r="AO82" s="769"/>
      <c r="AP82" s="769"/>
      <c r="AQ82" s="769"/>
      <c r="AR82" s="769"/>
      <c r="AS82" s="769"/>
      <c r="AT82" s="769"/>
      <c r="AU82" s="769"/>
      <c r="AV82" s="769"/>
      <c r="AW82" s="769"/>
      <c r="AX82" s="769"/>
      <c r="AY82" s="769"/>
      <c r="AZ82" s="769"/>
      <c r="BA82" s="769"/>
      <c r="BB82" s="769"/>
      <c r="BC82" s="769"/>
      <c r="BD82" s="769"/>
      <c r="BE82" s="769"/>
      <c r="BF82" s="769"/>
      <c r="BG82" s="769"/>
      <c r="BH82" s="769"/>
      <c r="BI82" s="769"/>
      <c r="BJ82" s="769"/>
      <c r="BK82" s="769"/>
      <c r="BL82" s="769"/>
      <c r="BM82" s="769"/>
      <c r="BN82" s="769"/>
      <c r="BO82" s="769"/>
      <c r="BP82" s="769"/>
      <c r="BQ82" s="769"/>
      <c r="BR82" s="769"/>
      <c r="BS82" s="769"/>
      <c r="BT82" s="769"/>
      <c r="BU82" s="769"/>
      <c r="BV82" s="769"/>
      <c r="BW82" s="769"/>
      <c r="BX82" s="769"/>
      <c r="BY82" s="769"/>
      <c r="BZ82" s="769"/>
      <c r="CA82" s="769"/>
      <c r="CB82" s="769"/>
      <c r="CC82" s="769"/>
      <c r="CD82" s="769"/>
      <c r="CE82" s="769"/>
      <c r="CF82" s="769"/>
      <c r="CG82" s="769"/>
      <c r="CH82" s="769"/>
      <c r="CI82" s="769"/>
      <c r="CJ82" s="769"/>
      <c r="CK82" s="769"/>
      <c r="CL82" s="769"/>
      <c r="CM82" s="484"/>
      <c r="CN82" s="484"/>
      <c r="CO82" s="484"/>
      <c r="CP82" s="484"/>
      <c r="CQ82" s="484"/>
      <c r="CR82" s="484"/>
      <c r="CS82" s="484"/>
      <c r="CT82" s="484"/>
      <c r="CU82" s="484"/>
      <c r="CV82" s="484"/>
      <c r="CW82" s="484"/>
      <c r="CX82" s="484"/>
      <c r="CY82" s="484"/>
      <c r="CZ82" s="484"/>
      <c r="DA82" s="769"/>
      <c r="DB82" s="769"/>
    </row>
    <row r="83" spans="1:106" s="162" customFormat="1" ht="24" customHeight="1">
      <c r="A83" s="777" t="str">
        <f>IF(TRIM(入力1!A158)&lt;&gt;"",入力1!A158,"")</f>
        <v/>
      </c>
      <c r="B83" s="776">
        <f>IF(TRIM(入力1!B158)&lt;&gt;"",入力1!B158,"")</f>
        <v>7</v>
      </c>
      <c r="C83" s="251">
        <v>1</v>
      </c>
      <c r="D83" s="1679" t="str">
        <f>IF(TRIM(入力1!D158)&lt;&gt;"",入力1!D158,"")</f>
        <v/>
      </c>
      <c r="E83" s="1680"/>
      <c r="F83" s="1680"/>
      <c r="G83" s="1680"/>
      <c r="H83" s="1680"/>
      <c r="I83" s="1680"/>
      <c r="J83" s="1681"/>
      <c r="K83" s="777" t="str">
        <f>IF(TRIM(入力1!A158)&lt;&gt;"",入力1!A158,"")</f>
        <v/>
      </c>
      <c r="L83" s="776">
        <f>IF(TRIM(入力1!B158)&lt;&gt;"",入力1!B158,"")</f>
        <v>7</v>
      </c>
      <c r="M83" s="251">
        <v>1</v>
      </c>
      <c r="N83" s="261"/>
      <c r="O83" s="261"/>
      <c r="P83" s="261"/>
      <c r="Q83" s="261"/>
      <c r="R83" s="261"/>
      <c r="S83" s="261"/>
      <c r="T83" s="458"/>
      <c r="U83" s="262"/>
      <c r="V83" s="261"/>
      <c r="W83" s="261"/>
      <c r="X83" s="261">
        <f>IF(入力1!$W$5=9,入力1!X158,0)</f>
        <v>0</v>
      </c>
      <c r="Y83" s="261">
        <f>IF(入力1!$W$5=10,入力1!X158,0)</f>
        <v>0</v>
      </c>
      <c r="Z83" s="257" t="str">
        <f t="shared" si="9"/>
        <v/>
      </c>
      <c r="AA83" s="619"/>
      <c r="AB83" s="620"/>
      <c r="AC83" s="269"/>
      <c r="AD83" s="269"/>
      <c r="AE83" s="269"/>
      <c r="AF83" s="778" t="str">
        <f t="shared" si="10"/>
        <v xml:space="preserve"> </v>
      </c>
      <c r="AG83" s="769"/>
      <c r="AH83" s="769">
        <f>入力1!O158</f>
        <v>0</v>
      </c>
      <c r="AI83" s="769"/>
      <c r="AJ83" s="769"/>
      <c r="AK83" s="769"/>
      <c r="AL83" s="769"/>
      <c r="AM83" s="769"/>
      <c r="AN83" s="769"/>
      <c r="AO83" s="769"/>
      <c r="AP83" s="769"/>
      <c r="AQ83" s="769"/>
      <c r="AR83" s="769"/>
      <c r="AS83" s="769"/>
      <c r="AT83" s="769"/>
      <c r="AU83" s="769"/>
      <c r="AV83" s="769"/>
      <c r="AW83" s="769"/>
      <c r="AX83" s="769"/>
      <c r="AY83" s="769"/>
      <c r="AZ83" s="769"/>
      <c r="BA83" s="769"/>
      <c r="BB83" s="769"/>
      <c r="BC83" s="769"/>
      <c r="BD83" s="769"/>
      <c r="BE83" s="769"/>
      <c r="BF83" s="769"/>
      <c r="BG83" s="769"/>
      <c r="BH83" s="769"/>
      <c r="BI83" s="769"/>
      <c r="BJ83" s="769"/>
      <c r="BK83" s="769"/>
      <c r="BL83" s="769"/>
      <c r="BM83" s="769"/>
      <c r="BN83" s="769"/>
      <c r="BO83" s="769"/>
      <c r="BP83" s="769"/>
      <c r="BQ83" s="769"/>
      <c r="BR83" s="769"/>
      <c r="BS83" s="769"/>
      <c r="BT83" s="769"/>
      <c r="BU83" s="769"/>
      <c r="BV83" s="769"/>
      <c r="BW83" s="769"/>
      <c r="BX83" s="769"/>
      <c r="BY83" s="769"/>
      <c r="BZ83" s="769"/>
      <c r="CA83" s="769"/>
      <c r="CB83" s="769"/>
      <c r="CC83" s="769"/>
      <c r="CD83" s="769"/>
      <c r="CE83" s="769"/>
      <c r="CF83" s="769"/>
      <c r="CG83" s="769"/>
      <c r="CH83" s="769"/>
      <c r="CI83" s="769"/>
      <c r="CJ83" s="769"/>
      <c r="CK83" s="769"/>
      <c r="CL83" s="769"/>
      <c r="CM83" s="484"/>
      <c r="CN83" s="484"/>
      <c r="CO83" s="484"/>
      <c r="CP83" s="484"/>
      <c r="CQ83" s="484"/>
      <c r="CR83" s="484"/>
      <c r="CS83" s="484"/>
      <c r="CT83" s="484"/>
      <c r="CU83" s="484"/>
      <c r="CV83" s="484"/>
      <c r="CW83" s="484"/>
      <c r="CX83" s="484"/>
      <c r="CY83" s="484"/>
      <c r="CZ83" s="484"/>
      <c r="DA83" s="769"/>
      <c r="DB83" s="769"/>
    </row>
    <row r="84" spans="1:106" s="162" customFormat="1" ht="24" customHeight="1">
      <c r="A84" s="777" t="str">
        <f>IF(TRIM(入力1!A160)&lt;&gt;"",入力1!A160,"")</f>
        <v/>
      </c>
      <c r="B84" s="776">
        <f>IF(TRIM(入力1!B160)&lt;&gt;"",入力1!B160,"")</f>
        <v>7</v>
      </c>
      <c r="C84" s="250">
        <v>2</v>
      </c>
      <c r="D84" s="1679" t="str">
        <f>IF(TRIM(入力1!D160)&lt;&gt;"",入力1!D160,"")</f>
        <v/>
      </c>
      <c r="E84" s="1680"/>
      <c r="F84" s="1680"/>
      <c r="G84" s="1680"/>
      <c r="H84" s="1680"/>
      <c r="I84" s="1680"/>
      <c r="J84" s="1681"/>
      <c r="K84" s="777" t="str">
        <f>IF(TRIM(入力1!A160)&lt;&gt;"",入力1!A160,"")</f>
        <v/>
      </c>
      <c r="L84" s="776">
        <f>IF(TRIM(入力1!B160)&lt;&gt;"",入力1!B160,"")</f>
        <v>7</v>
      </c>
      <c r="M84" s="250">
        <v>2</v>
      </c>
      <c r="N84" s="261"/>
      <c r="O84" s="261"/>
      <c r="P84" s="261"/>
      <c r="Q84" s="261"/>
      <c r="R84" s="261"/>
      <c r="S84" s="261"/>
      <c r="T84" s="458"/>
      <c r="U84" s="262"/>
      <c r="V84" s="261"/>
      <c r="W84" s="261"/>
      <c r="X84" s="261">
        <f>IF(入力1!$W$5=9,入力1!X160,0)</f>
        <v>0</v>
      </c>
      <c r="Y84" s="261">
        <f>IF(入力1!$W$5=10,入力1!X160,0)</f>
        <v>0</v>
      </c>
      <c r="Z84" s="257" t="str">
        <f t="shared" si="9"/>
        <v/>
      </c>
      <c r="AA84" s="619"/>
      <c r="AB84" s="620"/>
      <c r="AC84" s="269"/>
      <c r="AD84" s="269"/>
      <c r="AE84" s="269"/>
      <c r="AF84" s="778" t="str">
        <f t="shared" si="10"/>
        <v xml:space="preserve"> </v>
      </c>
      <c r="AG84" s="769"/>
      <c r="AH84" s="769">
        <f>入力1!O160</f>
        <v>0</v>
      </c>
      <c r="AI84" s="769"/>
      <c r="AJ84" s="769"/>
      <c r="AK84" s="769"/>
      <c r="AL84" s="769"/>
      <c r="AM84" s="769"/>
      <c r="AN84" s="769"/>
      <c r="AO84" s="769"/>
      <c r="AP84" s="769"/>
      <c r="AQ84" s="769"/>
      <c r="AR84" s="769"/>
      <c r="AS84" s="769"/>
      <c r="AT84" s="769"/>
      <c r="AU84" s="769"/>
      <c r="AV84" s="769"/>
      <c r="AW84" s="769"/>
      <c r="AX84" s="769"/>
      <c r="AY84" s="769"/>
      <c r="AZ84" s="769"/>
      <c r="BA84" s="769"/>
      <c r="BB84" s="769"/>
      <c r="BC84" s="769"/>
      <c r="BD84" s="769"/>
      <c r="BE84" s="769"/>
      <c r="BF84" s="769"/>
      <c r="BG84" s="769"/>
      <c r="BH84" s="769"/>
      <c r="BI84" s="769"/>
      <c r="BJ84" s="769"/>
      <c r="BK84" s="769"/>
      <c r="BL84" s="769"/>
      <c r="BM84" s="769"/>
      <c r="BN84" s="769"/>
      <c r="BO84" s="769"/>
      <c r="BP84" s="769"/>
      <c r="BQ84" s="769"/>
      <c r="BR84" s="769"/>
      <c r="BS84" s="769"/>
      <c r="BT84" s="769"/>
      <c r="BU84" s="769"/>
      <c r="BV84" s="769"/>
      <c r="BW84" s="769"/>
      <c r="BX84" s="769"/>
      <c r="BY84" s="769"/>
      <c r="BZ84" s="769"/>
      <c r="CA84" s="769"/>
      <c r="CB84" s="769"/>
      <c r="CC84" s="769"/>
      <c r="CD84" s="769"/>
      <c r="CE84" s="769"/>
      <c r="CF84" s="769"/>
      <c r="CG84" s="769"/>
      <c r="CH84" s="769"/>
      <c r="CI84" s="769"/>
      <c r="CJ84" s="769"/>
      <c r="CK84" s="769"/>
      <c r="CL84" s="769"/>
      <c r="CM84" s="484"/>
      <c r="CN84" s="484"/>
      <c r="CO84" s="484"/>
      <c r="CP84" s="484"/>
      <c r="CQ84" s="484"/>
      <c r="CR84" s="484"/>
      <c r="CS84" s="484"/>
      <c r="CT84" s="484"/>
      <c r="CU84" s="484"/>
      <c r="CV84" s="484"/>
      <c r="CW84" s="484"/>
      <c r="CX84" s="484"/>
      <c r="CY84" s="484"/>
      <c r="CZ84" s="484"/>
      <c r="DA84" s="769"/>
      <c r="DB84" s="769"/>
    </row>
    <row r="85" spans="1:106" s="162" customFormat="1" ht="24" customHeight="1">
      <c r="A85" s="777" t="str">
        <f>IF(TRIM(入力1!A162)&lt;&gt;"",入力1!A162,"")</f>
        <v/>
      </c>
      <c r="B85" s="776">
        <f>IF(TRIM(入力1!B162)&lt;&gt;"",入力1!B162,"")</f>
        <v>7</v>
      </c>
      <c r="C85" s="251">
        <v>3</v>
      </c>
      <c r="D85" s="1679" t="str">
        <f>IF(TRIM(入力1!D162)&lt;&gt;"",入力1!D162,"")</f>
        <v/>
      </c>
      <c r="E85" s="1680"/>
      <c r="F85" s="1680"/>
      <c r="G85" s="1680"/>
      <c r="H85" s="1680"/>
      <c r="I85" s="1680"/>
      <c r="J85" s="1681"/>
      <c r="K85" s="777" t="str">
        <f>IF(TRIM(入力1!A162)&lt;&gt;"",入力1!A162,"")</f>
        <v/>
      </c>
      <c r="L85" s="776">
        <f>IF(TRIM(入力1!B162)&lt;&gt;"",入力1!B162,"")</f>
        <v>7</v>
      </c>
      <c r="M85" s="251">
        <v>3</v>
      </c>
      <c r="N85" s="261"/>
      <c r="O85" s="261"/>
      <c r="P85" s="261"/>
      <c r="Q85" s="261"/>
      <c r="R85" s="261"/>
      <c r="S85" s="261"/>
      <c r="T85" s="458"/>
      <c r="U85" s="262"/>
      <c r="V85" s="261"/>
      <c r="W85" s="261"/>
      <c r="X85" s="261">
        <f>IF(入力1!$W$5=9,入力1!X162,0)</f>
        <v>0</v>
      </c>
      <c r="Y85" s="261">
        <f>IF(入力1!$W$5=10,入力1!X162,0)</f>
        <v>0</v>
      </c>
      <c r="Z85" s="257" t="str">
        <f t="shared" si="9"/>
        <v/>
      </c>
      <c r="AA85" s="619"/>
      <c r="AB85" s="620"/>
      <c r="AC85" s="269"/>
      <c r="AD85" s="269"/>
      <c r="AE85" s="269"/>
      <c r="AF85" s="778" t="str">
        <f t="shared" si="10"/>
        <v xml:space="preserve"> </v>
      </c>
      <c r="AG85" s="769"/>
      <c r="AH85" s="769">
        <f>入力1!O162</f>
        <v>0</v>
      </c>
      <c r="AI85" s="769"/>
      <c r="AJ85" s="769"/>
      <c r="AK85" s="769"/>
      <c r="AL85" s="769"/>
      <c r="AM85" s="769"/>
      <c r="AN85" s="769"/>
      <c r="AO85" s="769"/>
      <c r="AP85" s="769"/>
      <c r="AQ85" s="769"/>
      <c r="AR85" s="769"/>
      <c r="AS85" s="769"/>
      <c r="AT85" s="769"/>
      <c r="AU85" s="769"/>
      <c r="AV85" s="769"/>
      <c r="AW85" s="769"/>
      <c r="AX85" s="769"/>
      <c r="AY85" s="769"/>
      <c r="AZ85" s="769"/>
      <c r="BA85" s="769"/>
      <c r="BB85" s="769"/>
      <c r="BC85" s="769"/>
      <c r="BD85" s="769"/>
      <c r="BE85" s="769"/>
      <c r="BF85" s="769"/>
      <c r="BG85" s="769"/>
      <c r="BH85" s="769"/>
      <c r="BI85" s="769"/>
      <c r="BJ85" s="769"/>
      <c r="BK85" s="769"/>
      <c r="BL85" s="769"/>
      <c r="BM85" s="769"/>
      <c r="BN85" s="769"/>
      <c r="BO85" s="769"/>
      <c r="BP85" s="769"/>
      <c r="BQ85" s="769"/>
      <c r="BR85" s="769"/>
      <c r="BS85" s="769"/>
      <c r="BT85" s="769"/>
      <c r="BU85" s="769"/>
      <c r="BV85" s="769"/>
      <c r="BW85" s="769"/>
      <c r="BX85" s="769"/>
      <c r="BY85" s="769"/>
      <c r="BZ85" s="769"/>
      <c r="CA85" s="769"/>
      <c r="CB85" s="769"/>
      <c r="CC85" s="769"/>
      <c r="CD85" s="769"/>
      <c r="CE85" s="769"/>
      <c r="CF85" s="769"/>
      <c r="CG85" s="769"/>
      <c r="CH85" s="769"/>
      <c r="CI85" s="769"/>
      <c r="CJ85" s="769"/>
      <c r="CK85" s="769"/>
      <c r="CL85" s="769"/>
      <c r="CM85" s="484"/>
      <c r="CN85" s="484"/>
      <c r="CO85" s="484"/>
      <c r="CP85" s="484"/>
      <c r="CQ85" s="484"/>
      <c r="CR85" s="484"/>
      <c r="CS85" s="484"/>
      <c r="CT85" s="484"/>
      <c r="CU85" s="484"/>
      <c r="CV85" s="484"/>
      <c r="CW85" s="484"/>
      <c r="CX85" s="484"/>
      <c r="CY85" s="484"/>
      <c r="CZ85" s="484"/>
      <c r="DA85" s="769"/>
      <c r="DB85" s="769"/>
    </row>
    <row r="86" spans="1:106" s="162" customFormat="1" ht="24" customHeight="1">
      <c r="A86" s="777" t="str">
        <f>IF(TRIM(入力1!A164)&lt;&gt;"",入力1!A164,"")</f>
        <v/>
      </c>
      <c r="B86" s="776">
        <f>IF(TRIM(入力1!B164)&lt;&gt;"",入力1!B164,"")</f>
        <v>7</v>
      </c>
      <c r="C86" s="250">
        <v>4</v>
      </c>
      <c r="D86" s="1679" t="str">
        <f>IF(TRIM(入力1!D164)&lt;&gt;"",入力1!D164,"")</f>
        <v/>
      </c>
      <c r="E86" s="1680"/>
      <c r="F86" s="1680"/>
      <c r="G86" s="1680"/>
      <c r="H86" s="1680"/>
      <c r="I86" s="1680"/>
      <c r="J86" s="1681"/>
      <c r="K86" s="777" t="str">
        <f>IF(TRIM(入力1!A164)&lt;&gt;"",入力1!A164,"")</f>
        <v/>
      </c>
      <c r="L86" s="776">
        <f>IF(TRIM(入力1!B164)&lt;&gt;"",入力1!B164,"")</f>
        <v>7</v>
      </c>
      <c r="M86" s="250">
        <v>4</v>
      </c>
      <c r="N86" s="261"/>
      <c r="O86" s="261"/>
      <c r="P86" s="261"/>
      <c r="Q86" s="261"/>
      <c r="R86" s="261"/>
      <c r="S86" s="261"/>
      <c r="T86" s="458"/>
      <c r="U86" s="262"/>
      <c r="V86" s="261"/>
      <c r="W86" s="261"/>
      <c r="X86" s="261">
        <f>IF(入力1!$W$5=9,入力1!X164,0)</f>
        <v>0</v>
      </c>
      <c r="Y86" s="261">
        <f>IF(入力1!$W$5=10,入力1!X164,0)</f>
        <v>0</v>
      </c>
      <c r="Z86" s="257" t="str">
        <f t="shared" si="9"/>
        <v/>
      </c>
      <c r="AA86" s="619"/>
      <c r="AB86" s="620"/>
      <c r="AC86" s="269"/>
      <c r="AD86" s="269"/>
      <c r="AE86" s="269"/>
      <c r="AF86" s="778" t="str">
        <f t="shared" si="10"/>
        <v xml:space="preserve"> </v>
      </c>
      <c r="AG86" s="769"/>
      <c r="AH86" s="769">
        <f>入力1!O164</f>
        <v>0</v>
      </c>
      <c r="AI86" s="769"/>
      <c r="AJ86" s="769"/>
      <c r="AK86" s="769"/>
      <c r="AL86" s="769"/>
      <c r="AM86" s="769"/>
      <c r="AN86" s="769"/>
      <c r="AO86" s="769"/>
      <c r="AP86" s="769"/>
      <c r="AQ86" s="769"/>
      <c r="AR86" s="769"/>
      <c r="AS86" s="769"/>
      <c r="AT86" s="769"/>
      <c r="AU86" s="769"/>
      <c r="AV86" s="769"/>
      <c r="AW86" s="769"/>
      <c r="AX86" s="769"/>
      <c r="AY86" s="769"/>
      <c r="AZ86" s="769"/>
      <c r="BA86" s="769"/>
      <c r="BB86" s="769"/>
      <c r="BC86" s="769"/>
      <c r="BD86" s="769"/>
      <c r="BE86" s="769"/>
      <c r="BF86" s="769"/>
      <c r="BG86" s="769"/>
      <c r="BH86" s="769"/>
      <c r="BI86" s="769"/>
      <c r="BJ86" s="769"/>
      <c r="BK86" s="769"/>
      <c r="BL86" s="769"/>
      <c r="BM86" s="769"/>
      <c r="BN86" s="769"/>
      <c r="BO86" s="769"/>
      <c r="BP86" s="769"/>
      <c r="BQ86" s="769"/>
      <c r="BR86" s="769"/>
      <c r="BS86" s="769"/>
      <c r="BT86" s="769"/>
      <c r="BU86" s="769"/>
      <c r="BV86" s="769"/>
      <c r="BW86" s="769"/>
      <c r="BX86" s="769"/>
      <c r="BY86" s="769"/>
      <c r="BZ86" s="769"/>
      <c r="CA86" s="769"/>
      <c r="CB86" s="769"/>
      <c r="CC86" s="769"/>
      <c r="CD86" s="769"/>
      <c r="CE86" s="769"/>
      <c r="CF86" s="769"/>
      <c r="CG86" s="769"/>
      <c r="CH86" s="769"/>
      <c r="CI86" s="769"/>
      <c r="CJ86" s="769"/>
      <c r="CK86" s="769"/>
      <c r="CL86" s="769"/>
      <c r="CM86" s="484"/>
      <c r="CN86" s="484"/>
      <c r="CO86" s="484"/>
      <c r="CP86" s="484"/>
      <c r="CQ86" s="484"/>
      <c r="CR86" s="484"/>
      <c r="CS86" s="484"/>
      <c r="CT86" s="484"/>
      <c r="CU86" s="484"/>
      <c r="CV86" s="484"/>
      <c r="CW86" s="484"/>
      <c r="CX86" s="484"/>
      <c r="CY86" s="484"/>
      <c r="CZ86" s="484"/>
      <c r="DA86" s="769"/>
      <c r="DB86" s="769"/>
    </row>
    <row r="87" spans="1:106" s="162" customFormat="1" ht="24" customHeight="1">
      <c r="A87" s="777" t="str">
        <f>IF(TRIM(入力1!A166)&lt;&gt;"",入力1!A166,"")</f>
        <v/>
      </c>
      <c r="B87" s="776">
        <f>IF(TRIM(入力1!B166)&lt;&gt;"",入力1!B166,"")</f>
        <v>7</v>
      </c>
      <c r="C87" s="251">
        <v>5</v>
      </c>
      <c r="D87" s="1679" t="str">
        <f>IF(TRIM(入力1!D166)&lt;&gt;"",入力1!D166,"")</f>
        <v/>
      </c>
      <c r="E87" s="1680"/>
      <c r="F87" s="1680"/>
      <c r="G87" s="1680"/>
      <c r="H87" s="1680"/>
      <c r="I87" s="1680"/>
      <c r="J87" s="1681"/>
      <c r="K87" s="777" t="str">
        <f>IF(TRIM(入力1!A166)&lt;&gt;"",入力1!A166,"")</f>
        <v/>
      </c>
      <c r="L87" s="776">
        <f>IF(TRIM(入力1!B166)&lt;&gt;"",入力1!B166,"")</f>
        <v>7</v>
      </c>
      <c r="M87" s="251">
        <v>5</v>
      </c>
      <c r="N87" s="261"/>
      <c r="O87" s="261"/>
      <c r="P87" s="261"/>
      <c r="Q87" s="261"/>
      <c r="R87" s="261"/>
      <c r="S87" s="261"/>
      <c r="T87" s="458"/>
      <c r="U87" s="262"/>
      <c r="V87" s="261"/>
      <c r="W87" s="261"/>
      <c r="X87" s="261">
        <f>IF(入力1!$W$5=9,入力1!X166,0)</f>
        <v>0</v>
      </c>
      <c r="Y87" s="261">
        <f>IF(入力1!$W$5=10,入力1!X166,0)</f>
        <v>0</v>
      </c>
      <c r="Z87" s="257" t="str">
        <f t="shared" si="9"/>
        <v/>
      </c>
      <c r="AA87" s="619"/>
      <c r="AB87" s="620"/>
      <c r="AC87" s="269"/>
      <c r="AD87" s="269"/>
      <c r="AE87" s="269"/>
      <c r="AF87" s="778" t="str">
        <f t="shared" si="10"/>
        <v xml:space="preserve"> </v>
      </c>
      <c r="AG87" s="769"/>
      <c r="AH87" s="769">
        <f>入力1!O166</f>
        <v>0</v>
      </c>
      <c r="AI87" s="769"/>
      <c r="AJ87" s="769"/>
      <c r="AK87" s="769"/>
      <c r="AL87" s="769"/>
      <c r="AM87" s="769"/>
      <c r="AN87" s="769"/>
      <c r="AO87" s="769"/>
      <c r="AP87" s="769"/>
      <c r="AQ87" s="769"/>
      <c r="AR87" s="769"/>
      <c r="AS87" s="769"/>
      <c r="AT87" s="769"/>
      <c r="AU87" s="769"/>
      <c r="AV87" s="769"/>
      <c r="AW87" s="769"/>
      <c r="AX87" s="769"/>
      <c r="AY87" s="769"/>
      <c r="AZ87" s="769"/>
      <c r="BA87" s="769"/>
      <c r="BB87" s="769"/>
      <c r="BC87" s="769"/>
      <c r="BD87" s="769"/>
      <c r="BE87" s="769"/>
      <c r="BF87" s="769"/>
      <c r="BG87" s="769"/>
      <c r="BH87" s="769"/>
      <c r="BI87" s="769"/>
      <c r="BJ87" s="769"/>
      <c r="BK87" s="769"/>
      <c r="BL87" s="769"/>
      <c r="BM87" s="769"/>
      <c r="BN87" s="769"/>
      <c r="BO87" s="769"/>
      <c r="BP87" s="769"/>
      <c r="BQ87" s="769"/>
      <c r="BR87" s="769"/>
      <c r="BS87" s="769"/>
      <c r="BT87" s="769"/>
      <c r="BU87" s="769"/>
      <c r="BV87" s="769"/>
      <c r="BW87" s="769"/>
      <c r="BX87" s="769"/>
      <c r="BY87" s="769"/>
      <c r="BZ87" s="769"/>
      <c r="CA87" s="769"/>
      <c r="CB87" s="769"/>
      <c r="CC87" s="769"/>
      <c r="CD87" s="769"/>
      <c r="CE87" s="769"/>
      <c r="CF87" s="769"/>
      <c r="CG87" s="769"/>
      <c r="CH87" s="769"/>
      <c r="CI87" s="769"/>
      <c r="CJ87" s="769"/>
      <c r="CK87" s="769"/>
      <c r="CL87" s="769"/>
      <c r="CM87" s="484"/>
      <c r="CN87" s="484"/>
      <c r="CO87" s="484"/>
      <c r="CP87" s="484"/>
      <c r="CQ87" s="484"/>
      <c r="CR87" s="484"/>
      <c r="CS87" s="484"/>
      <c r="CT87" s="484"/>
      <c r="CU87" s="484"/>
      <c r="CV87" s="484"/>
      <c r="CW87" s="484"/>
      <c r="CX87" s="484"/>
      <c r="CY87" s="484"/>
      <c r="CZ87" s="484"/>
      <c r="DA87" s="769"/>
      <c r="DB87" s="769"/>
    </row>
    <row r="88" spans="1:106" s="162" customFormat="1" ht="24" customHeight="1">
      <c r="A88" s="777" t="str">
        <f>IF(TRIM(入力1!A168)&lt;&gt;"",入力1!A168,"")</f>
        <v/>
      </c>
      <c r="B88" s="776">
        <f>IF(TRIM(入力1!B168)&lt;&gt;"",入力1!B168,"")</f>
        <v>7</v>
      </c>
      <c r="C88" s="250">
        <v>6</v>
      </c>
      <c r="D88" s="1679" t="str">
        <f>IF(TRIM(入力1!D168)&lt;&gt;"",入力1!D168,"")</f>
        <v/>
      </c>
      <c r="E88" s="1680"/>
      <c r="F88" s="1680"/>
      <c r="G88" s="1680"/>
      <c r="H88" s="1680"/>
      <c r="I88" s="1680"/>
      <c r="J88" s="1681"/>
      <c r="K88" s="777" t="str">
        <f>IF(TRIM(入力1!A168)&lt;&gt;"",入力1!A168,"")</f>
        <v/>
      </c>
      <c r="L88" s="776">
        <f>IF(TRIM(入力1!B168)&lt;&gt;"",入力1!B168,"")</f>
        <v>7</v>
      </c>
      <c r="M88" s="250">
        <v>6</v>
      </c>
      <c r="N88" s="261"/>
      <c r="O88" s="261"/>
      <c r="P88" s="261"/>
      <c r="Q88" s="261"/>
      <c r="R88" s="261"/>
      <c r="S88" s="261"/>
      <c r="T88" s="458"/>
      <c r="U88" s="262"/>
      <c r="V88" s="261"/>
      <c r="W88" s="261"/>
      <c r="X88" s="261">
        <f>IF(入力1!$W$5=9,入力1!X168,0)</f>
        <v>0</v>
      </c>
      <c r="Y88" s="261">
        <f>IF(入力1!$W$5=10,入力1!X168,0)</f>
        <v>0</v>
      </c>
      <c r="Z88" s="257" t="str">
        <f t="shared" si="9"/>
        <v/>
      </c>
      <c r="AA88" s="619"/>
      <c r="AB88" s="620"/>
      <c r="AC88" s="269"/>
      <c r="AD88" s="269"/>
      <c r="AE88" s="269"/>
      <c r="AF88" s="778" t="str">
        <f t="shared" si="10"/>
        <v xml:space="preserve"> </v>
      </c>
      <c r="AG88" s="769"/>
      <c r="AH88" s="769">
        <f>入力1!O168</f>
        <v>0</v>
      </c>
      <c r="AI88" s="769"/>
      <c r="AJ88" s="769"/>
      <c r="AK88" s="769"/>
      <c r="AL88" s="769"/>
      <c r="AM88" s="769"/>
      <c r="AN88" s="769"/>
      <c r="AO88" s="769"/>
      <c r="AP88" s="769"/>
      <c r="AQ88" s="769"/>
      <c r="AR88" s="769"/>
      <c r="AS88" s="769"/>
      <c r="AT88" s="769"/>
      <c r="AU88" s="769"/>
      <c r="AV88" s="769"/>
      <c r="AW88" s="769"/>
      <c r="AX88" s="769"/>
      <c r="AY88" s="769"/>
      <c r="AZ88" s="769"/>
      <c r="BA88" s="769"/>
      <c r="BB88" s="769"/>
      <c r="BC88" s="769"/>
      <c r="BD88" s="769"/>
      <c r="BE88" s="769"/>
      <c r="BF88" s="769"/>
      <c r="BG88" s="769"/>
      <c r="BH88" s="769"/>
      <c r="BI88" s="769"/>
      <c r="BJ88" s="769"/>
      <c r="BK88" s="769"/>
      <c r="BL88" s="769"/>
      <c r="BM88" s="769"/>
      <c r="BN88" s="769"/>
      <c r="BO88" s="769"/>
      <c r="BP88" s="769"/>
      <c r="BQ88" s="769"/>
      <c r="BR88" s="769"/>
      <c r="BS88" s="769"/>
      <c r="BT88" s="769"/>
      <c r="BU88" s="769"/>
      <c r="BV88" s="769"/>
      <c r="BW88" s="769"/>
      <c r="BX88" s="769"/>
      <c r="BY88" s="769"/>
      <c r="BZ88" s="769"/>
      <c r="CA88" s="769"/>
      <c r="CB88" s="769"/>
      <c r="CC88" s="769"/>
      <c r="CD88" s="769"/>
      <c r="CE88" s="769"/>
      <c r="CF88" s="769"/>
      <c r="CG88" s="769"/>
      <c r="CH88" s="769"/>
      <c r="CI88" s="769"/>
      <c r="CJ88" s="769"/>
      <c r="CK88" s="769"/>
      <c r="CL88" s="769"/>
      <c r="CM88" s="484"/>
      <c r="CN88" s="484"/>
      <c r="CO88" s="484"/>
      <c r="CP88" s="484"/>
      <c r="CQ88" s="484"/>
      <c r="CR88" s="484"/>
      <c r="CS88" s="484"/>
      <c r="CT88" s="484"/>
      <c r="CU88" s="484"/>
      <c r="CV88" s="484"/>
      <c r="CW88" s="484"/>
      <c r="CX88" s="484"/>
      <c r="CY88" s="484"/>
      <c r="CZ88" s="484"/>
      <c r="DA88" s="769"/>
      <c r="DB88" s="769"/>
    </row>
    <row r="89" spans="1:106" s="162" customFormat="1" ht="24" customHeight="1">
      <c r="A89" s="777" t="str">
        <f>IF(TRIM(入力1!A170)&lt;&gt;"",入力1!A170,"")</f>
        <v/>
      </c>
      <c r="B89" s="776">
        <f>IF(TRIM(入力1!B170)&lt;&gt;"",入力1!B170,"")</f>
        <v>7</v>
      </c>
      <c r="C89" s="251">
        <v>7</v>
      </c>
      <c r="D89" s="1679" t="str">
        <f>IF(TRIM(入力1!D170)&lt;&gt;"",入力1!D170,"")</f>
        <v/>
      </c>
      <c r="E89" s="1680"/>
      <c r="F89" s="1680"/>
      <c r="G89" s="1680"/>
      <c r="H89" s="1680"/>
      <c r="I89" s="1680"/>
      <c r="J89" s="1681"/>
      <c r="K89" s="777" t="str">
        <f>IF(TRIM(入力1!A170)&lt;&gt;"",入力1!A170,"")</f>
        <v/>
      </c>
      <c r="L89" s="776">
        <f>IF(TRIM(入力1!B170)&lt;&gt;"",入力1!B170,"")</f>
        <v>7</v>
      </c>
      <c r="M89" s="251">
        <v>7</v>
      </c>
      <c r="N89" s="261"/>
      <c r="O89" s="261"/>
      <c r="P89" s="261"/>
      <c r="Q89" s="261"/>
      <c r="R89" s="261"/>
      <c r="S89" s="261"/>
      <c r="T89" s="458"/>
      <c r="U89" s="262"/>
      <c r="V89" s="261"/>
      <c r="W89" s="261"/>
      <c r="X89" s="261">
        <f>IF(入力1!$W$5=9,入力1!X170,0)</f>
        <v>0</v>
      </c>
      <c r="Y89" s="261">
        <f>IF(入力1!$W$5=10,入力1!X170,0)</f>
        <v>0</v>
      </c>
      <c r="Z89" s="257" t="str">
        <f t="shared" si="9"/>
        <v/>
      </c>
      <c r="AA89" s="619"/>
      <c r="AB89" s="620"/>
      <c r="AC89" s="269"/>
      <c r="AD89" s="269"/>
      <c r="AE89" s="269"/>
      <c r="AF89" s="778" t="str">
        <f t="shared" si="10"/>
        <v xml:space="preserve"> </v>
      </c>
      <c r="AG89" s="769"/>
      <c r="AH89" s="769">
        <f>入力1!O170</f>
        <v>0</v>
      </c>
      <c r="AI89" s="769"/>
      <c r="AJ89" s="769"/>
      <c r="AK89" s="769"/>
      <c r="AL89" s="769"/>
      <c r="AM89" s="769"/>
      <c r="AN89" s="769"/>
      <c r="AO89" s="769"/>
      <c r="AP89" s="769"/>
      <c r="AQ89" s="769"/>
      <c r="AR89" s="769"/>
      <c r="AS89" s="769"/>
      <c r="AT89" s="769"/>
      <c r="AU89" s="769"/>
      <c r="AV89" s="769"/>
      <c r="AW89" s="769"/>
      <c r="AX89" s="769"/>
      <c r="AY89" s="769"/>
      <c r="AZ89" s="769"/>
      <c r="BA89" s="769"/>
      <c r="BB89" s="769"/>
      <c r="BC89" s="769"/>
      <c r="BD89" s="769"/>
      <c r="BE89" s="769"/>
      <c r="BF89" s="769"/>
      <c r="BG89" s="769"/>
      <c r="BH89" s="769"/>
      <c r="BI89" s="769"/>
      <c r="BJ89" s="769"/>
      <c r="BK89" s="769"/>
      <c r="BL89" s="769"/>
      <c r="BM89" s="769"/>
      <c r="BN89" s="769"/>
      <c r="BO89" s="769"/>
      <c r="BP89" s="769"/>
      <c r="BQ89" s="769"/>
      <c r="BR89" s="769"/>
      <c r="BS89" s="769"/>
      <c r="BT89" s="769"/>
      <c r="BU89" s="769"/>
      <c r="BV89" s="769"/>
      <c r="BW89" s="769"/>
      <c r="BX89" s="769"/>
      <c r="BY89" s="769"/>
      <c r="BZ89" s="769"/>
      <c r="CA89" s="769"/>
      <c r="CB89" s="769"/>
      <c r="CC89" s="769"/>
      <c r="CD89" s="769"/>
      <c r="CE89" s="769"/>
      <c r="CF89" s="769"/>
      <c r="CG89" s="769"/>
      <c r="CH89" s="769"/>
      <c r="CI89" s="769"/>
      <c r="CJ89" s="769"/>
      <c r="CK89" s="769"/>
      <c r="CL89" s="769"/>
      <c r="CM89" s="484"/>
      <c r="CN89" s="484"/>
      <c r="CO89" s="484"/>
      <c r="CP89" s="484"/>
      <c r="CQ89" s="484"/>
      <c r="CR89" s="484"/>
      <c r="CS89" s="484"/>
      <c r="CT89" s="484"/>
      <c r="CU89" s="484"/>
      <c r="CV89" s="484"/>
      <c r="CW89" s="484"/>
      <c r="CX89" s="484"/>
      <c r="CY89" s="484"/>
      <c r="CZ89" s="484"/>
      <c r="DA89" s="769"/>
      <c r="DB89" s="769"/>
    </row>
    <row r="90" spans="1:106" s="162" customFormat="1" ht="24" customHeight="1">
      <c r="A90" s="777" t="str">
        <f>IF(TRIM(入力1!A172)&lt;&gt;"",入力1!A172,"")</f>
        <v/>
      </c>
      <c r="B90" s="776">
        <f>IF(TRIM(入力1!B172)&lt;&gt;"",入力1!B172,"")</f>
        <v>7</v>
      </c>
      <c r="C90" s="250">
        <v>8</v>
      </c>
      <c r="D90" s="1679" t="str">
        <f>IF(TRIM(入力1!D172)&lt;&gt;"",入力1!D172,"")</f>
        <v/>
      </c>
      <c r="E90" s="1680"/>
      <c r="F90" s="1680"/>
      <c r="G90" s="1680"/>
      <c r="H90" s="1680"/>
      <c r="I90" s="1680"/>
      <c r="J90" s="1681"/>
      <c r="K90" s="777" t="str">
        <f>IF(TRIM(入力1!A172)&lt;&gt;"",入力1!A172,"")</f>
        <v/>
      </c>
      <c r="L90" s="776">
        <f>IF(TRIM(入力1!B172)&lt;&gt;"",入力1!B172,"")</f>
        <v>7</v>
      </c>
      <c r="M90" s="250">
        <v>8</v>
      </c>
      <c r="N90" s="261"/>
      <c r="O90" s="261"/>
      <c r="P90" s="261"/>
      <c r="Q90" s="261"/>
      <c r="R90" s="261"/>
      <c r="S90" s="261"/>
      <c r="T90" s="458"/>
      <c r="U90" s="262"/>
      <c r="V90" s="261"/>
      <c r="W90" s="261"/>
      <c r="X90" s="261">
        <f>IF(入力1!$W$5=9,入力1!X172,0)</f>
        <v>0</v>
      </c>
      <c r="Y90" s="261">
        <f>IF(入力1!$W$5=10,入力1!X172,0)</f>
        <v>0</v>
      </c>
      <c r="Z90" s="257" t="str">
        <f t="shared" si="9"/>
        <v/>
      </c>
      <c r="AA90" s="619"/>
      <c r="AB90" s="620"/>
      <c r="AC90" s="269"/>
      <c r="AD90" s="269"/>
      <c r="AE90" s="269"/>
      <c r="AF90" s="778" t="str">
        <f t="shared" si="10"/>
        <v xml:space="preserve"> </v>
      </c>
      <c r="AG90" s="769"/>
      <c r="AH90" s="769">
        <f>入力1!O172</f>
        <v>0</v>
      </c>
      <c r="AI90" s="769"/>
      <c r="AJ90" s="769"/>
      <c r="AK90" s="769"/>
      <c r="AL90" s="769"/>
      <c r="AM90" s="769"/>
      <c r="AN90" s="769"/>
      <c r="AO90" s="769"/>
      <c r="AP90" s="769"/>
      <c r="AQ90" s="769"/>
      <c r="AR90" s="769"/>
      <c r="AS90" s="769"/>
      <c r="AT90" s="769"/>
      <c r="AU90" s="769"/>
      <c r="AV90" s="769"/>
      <c r="AW90" s="769"/>
      <c r="AX90" s="769"/>
      <c r="AY90" s="769"/>
      <c r="AZ90" s="769"/>
      <c r="BA90" s="769"/>
      <c r="BB90" s="769"/>
      <c r="BC90" s="769"/>
      <c r="BD90" s="769"/>
      <c r="BE90" s="769"/>
      <c r="BF90" s="769"/>
      <c r="BG90" s="769"/>
      <c r="BH90" s="769"/>
      <c r="BI90" s="769"/>
      <c r="BJ90" s="769"/>
      <c r="BK90" s="769"/>
      <c r="BL90" s="769"/>
      <c r="BM90" s="769"/>
      <c r="BN90" s="769"/>
      <c r="BO90" s="769"/>
      <c r="BP90" s="769"/>
      <c r="BQ90" s="769"/>
      <c r="BR90" s="769"/>
      <c r="BS90" s="769"/>
      <c r="BT90" s="769"/>
      <c r="BU90" s="769"/>
      <c r="BV90" s="769"/>
      <c r="BW90" s="769"/>
      <c r="BX90" s="769"/>
      <c r="BY90" s="769"/>
      <c r="BZ90" s="769"/>
      <c r="CA90" s="769"/>
      <c r="CB90" s="769"/>
      <c r="CC90" s="769"/>
      <c r="CD90" s="769"/>
      <c r="CE90" s="769"/>
      <c r="CF90" s="769"/>
      <c r="CG90" s="769"/>
      <c r="CH90" s="769"/>
      <c r="CI90" s="769"/>
      <c r="CJ90" s="769"/>
      <c r="CK90" s="769"/>
      <c r="CL90" s="769"/>
      <c r="CM90" s="484"/>
      <c r="CN90" s="484"/>
      <c r="CO90" s="484"/>
      <c r="CP90" s="484"/>
      <c r="CQ90" s="484"/>
      <c r="CR90" s="484"/>
      <c r="CS90" s="484"/>
      <c r="CT90" s="484"/>
      <c r="CU90" s="484"/>
      <c r="CV90" s="484"/>
      <c r="CW90" s="484"/>
      <c r="CX90" s="484"/>
      <c r="CY90" s="484"/>
      <c r="CZ90" s="484"/>
      <c r="DA90" s="769"/>
      <c r="DB90" s="769"/>
    </row>
    <row r="91" spans="1:106" s="162" customFormat="1" ht="24" customHeight="1">
      <c r="A91" s="777" t="str">
        <f>IF(TRIM(入力1!A174)&lt;&gt;"",入力1!A174,"")</f>
        <v/>
      </c>
      <c r="B91" s="776">
        <f>IF(TRIM(入力1!B174)&lt;&gt;"",入力1!B174,"")</f>
        <v>7</v>
      </c>
      <c r="C91" s="251">
        <v>9</v>
      </c>
      <c r="D91" s="1679" t="str">
        <f>IF(TRIM(入力1!D174)&lt;&gt;"",入力1!D174,"")</f>
        <v/>
      </c>
      <c r="E91" s="1680"/>
      <c r="F91" s="1680"/>
      <c r="G91" s="1680"/>
      <c r="H91" s="1680"/>
      <c r="I91" s="1680"/>
      <c r="J91" s="1681"/>
      <c r="K91" s="777" t="str">
        <f>IF(TRIM(入力1!A174)&lt;&gt;"",入力1!A174,"")</f>
        <v/>
      </c>
      <c r="L91" s="776">
        <f>IF(TRIM(入力1!B174)&lt;&gt;"",入力1!B174,"")</f>
        <v>7</v>
      </c>
      <c r="M91" s="251">
        <v>9</v>
      </c>
      <c r="N91" s="261"/>
      <c r="O91" s="261"/>
      <c r="P91" s="261"/>
      <c r="Q91" s="261"/>
      <c r="R91" s="261"/>
      <c r="S91" s="261"/>
      <c r="T91" s="458"/>
      <c r="U91" s="262"/>
      <c r="V91" s="261"/>
      <c r="W91" s="261"/>
      <c r="X91" s="261">
        <f>IF(入力1!$W$5=9,入力1!X174,0)</f>
        <v>0</v>
      </c>
      <c r="Y91" s="261">
        <f>IF(入力1!$W$5=10,入力1!X174,0)</f>
        <v>0</v>
      </c>
      <c r="Z91" s="257" t="str">
        <f t="shared" si="9"/>
        <v/>
      </c>
      <c r="AA91" s="619"/>
      <c r="AB91" s="620"/>
      <c r="AC91" s="269"/>
      <c r="AD91" s="269"/>
      <c r="AE91" s="269"/>
      <c r="AF91" s="778" t="str">
        <f t="shared" si="10"/>
        <v xml:space="preserve"> </v>
      </c>
      <c r="AG91" s="769"/>
      <c r="AH91" s="769">
        <f>入力1!O174</f>
        <v>0</v>
      </c>
      <c r="AI91" s="769"/>
      <c r="AJ91" s="769"/>
      <c r="AK91" s="769"/>
      <c r="AL91" s="769"/>
      <c r="AM91" s="769"/>
      <c r="AN91" s="769"/>
      <c r="AO91" s="769"/>
      <c r="AP91" s="769"/>
      <c r="AQ91" s="769"/>
      <c r="AR91" s="769"/>
      <c r="AS91" s="769"/>
      <c r="AT91" s="769"/>
      <c r="AU91" s="769"/>
      <c r="AV91" s="769"/>
      <c r="AW91" s="769"/>
      <c r="AX91" s="769"/>
      <c r="AY91" s="769"/>
      <c r="AZ91" s="769"/>
      <c r="BA91" s="769"/>
      <c r="BB91" s="769"/>
      <c r="BC91" s="769"/>
      <c r="BD91" s="769"/>
      <c r="BE91" s="769"/>
      <c r="BF91" s="769"/>
      <c r="BG91" s="769"/>
      <c r="BH91" s="769"/>
      <c r="BI91" s="769"/>
      <c r="BJ91" s="769"/>
      <c r="BK91" s="769"/>
      <c r="BL91" s="769"/>
      <c r="BM91" s="769"/>
      <c r="BN91" s="769"/>
      <c r="BO91" s="769"/>
      <c r="BP91" s="769"/>
      <c r="BQ91" s="769"/>
      <c r="BR91" s="769"/>
      <c r="BS91" s="769"/>
      <c r="BT91" s="769"/>
      <c r="BU91" s="769"/>
      <c r="BV91" s="769"/>
      <c r="BW91" s="769"/>
      <c r="BX91" s="769"/>
      <c r="BY91" s="769"/>
      <c r="BZ91" s="769"/>
      <c r="CA91" s="769"/>
      <c r="CB91" s="769"/>
      <c r="CC91" s="769"/>
      <c r="CD91" s="769"/>
      <c r="CE91" s="769"/>
      <c r="CF91" s="769"/>
      <c r="CG91" s="769"/>
      <c r="CH91" s="769"/>
      <c r="CI91" s="769"/>
      <c r="CJ91" s="769"/>
      <c r="CK91" s="769"/>
      <c r="CL91" s="769"/>
      <c r="CM91" s="484"/>
      <c r="CN91" s="484"/>
      <c r="CO91" s="484"/>
      <c r="CP91" s="484"/>
      <c r="CQ91" s="484"/>
      <c r="CR91" s="484"/>
      <c r="CS91" s="484"/>
      <c r="CT91" s="484"/>
      <c r="CU91" s="484"/>
      <c r="CV91" s="484"/>
      <c r="CW91" s="484"/>
      <c r="CX91" s="484"/>
      <c r="CY91" s="484"/>
      <c r="CZ91" s="484"/>
      <c r="DA91" s="769"/>
      <c r="DB91" s="769"/>
    </row>
    <row r="92" spans="1:106" s="162" customFormat="1" ht="24" customHeight="1">
      <c r="A92" s="777" t="str">
        <f>IF(TRIM(入力1!A176)&lt;&gt;"",入力1!A176,"")</f>
        <v/>
      </c>
      <c r="B92" s="776">
        <f>IF(TRIM(入力1!B176)&lt;&gt;"",入力1!B176,"")</f>
        <v>8</v>
      </c>
      <c r="C92" s="250">
        <v>0</v>
      </c>
      <c r="D92" s="1679" t="str">
        <f>IF(TRIM(入力1!D176)&lt;&gt;"",入力1!D176,"")</f>
        <v/>
      </c>
      <c r="E92" s="1680"/>
      <c r="F92" s="1680"/>
      <c r="G92" s="1680"/>
      <c r="H92" s="1680"/>
      <c r="I92" s="1680"/>
      <c r="J92" s="1681"/>
      <c r="K92" s="777" t="str">
        <f>IF(TRIM(入力1!A176)&lt;&gt;"",入力1!A176,"")</f>
        <v/>
      </c>
      <c r="L92" s="776">
        <f>IF(TRIM(入力1!B176)&lt;&gt;"",入力1!B176,"")</f>
        <v>8</v>
      </c>
      <c r="M92" s="250">
        <v>0</v>
      </c>
      <c r="N92" s="261"/>
      <c r="O92" s="261"/>
      <c r="P92" s="261"/>
      <c r="Q92" s="261"/>
      <c r="R92" s="261"/>
      <c r="S92" s="261"/>
      <c r="T92" s="458"/>
      <c r="U92" s="262"/>
      <c r="V92" s="261"/>
      <c r="W92" s="261"/>
      <c r="X92" s="261">
        <f>IF(入力1!$W$5=9,入力1!X176,0)</f>
        <v>0</v>
      </c>
      <c r="Y92" s="261">
        <f>IF(入力1!$W$5=10,入力1!X176,0)</f>
        <v>0</v>
      </c>
      <c r="Z92" s="257" t="str">
        <f t="shared" si="9"/>
        <v/>
      </c>
      <c r="AA92" s="790"/>
      <c r="AB92" s="790"/>
      <c r="AC92" s="269"/>
      <c r="AD92" s="269"/>
      <c r="AE92" s="269"/>
      <c r="AF92" s="778" t="str">
        <f t="shared" si="10"/>
        <v xml:space="preserve"> </v>
      </c>
      <c r="AG92" s="769"/>
      <c r="AH92" s="769">
        <f>入力1!O176</f>
        <v>0</v>
      </c>
      <c r="AI92" s="769"/>
      <c r="AJ92" s="769"/>
      <c r="AK92" s="769"/>
      <c r="AL92" s="769"/>
      <c r="AM92" s="769"/>
      <c r="AN92" s="769"/>
      <c r="AO92" s="769"/>
      <c r="AP92" s="769"/>
      <c r="AQ92" s="769"/>
      <c r="AR92" s="769"/>
      <c r="AS92" s="769"/>
      <c r="AT92" s="769"/>
      <c r="AU92" s="769"/>
      <c r="AV92" s="769"/>
      <c r="AW92" s="769"/>
      <c r="AX92" s="769"/>
      <c r="AY92" s="769"/>
      <c r="AZ92" s="769"/>
      <c r="BA92" s="769"/>
      <c r="BB92" s="769"/>
      <c r="BC92" s="769"/>
      <c r="BD92" s="769"/>
      <c r="BE92" s="769"/>
      <c r="BF92" s="769"/>
      <c r="BG92" s="769"/>
      <c r="BH92" s="769"/>
      <c r="BI92" s="769"/>
      <c r="BJ92" s="769"/>
      <c r="BK92" s="769"/>
      <c r="BL92" s="769"/>
      <c r="BM92" s="769"/>
      <c r="BN92" s="769"/>
      <c r="BO92" s="769"/>
      <c r="BP92" s="769"/>
      <c r="BQ92" s="769"/>
      <c r="BR92" s="769"/>
      <c r="BS92" s="769"/>
      <c r="BT92" s="769"/>
      <c r="BU92" s="769"/>
      <c r="BV92" s="769"/>
      <c r="BW92" s="769"/>
      <c r="BX92" s="769"/>
      <c r="BY92" s="769"/>
      <c r="BZ92" s="769"/>
      <c r="CA92" s="769"/>
      <c r="CB92" s="769"/>
      <c r="CC92" s="769"/>
      <c r="CD92" s="769"/>
      <c r="CE92" s="769"/>
      <c r="CF92" s="769"/>
      <c r="CG92" s="769"/>
      <c r="CH92" s="769"/>
      <c r="CI92" s="769"/>
      <c r="CJ92" s="769"/>
      <c r="CK92" s="769"/>
      <c r="CL92" s="769"/>
      <c r="CM92" s="484"/>
      <c r="CN92" s="484"/>
      <c r="CO92" s="484"/>
      <c r="CP92" s="484"/>
      <c r="CQ92" s="484"/>
      <c r="CR92" s="484"/>
      <c r="CS92" s="484"/>
      <c r="CT92" s="484"/>
      <c r="CU92" s="484"/>
      <c r="CV92" s="484"/>
      <c r="CW92" s="484"/>
      <c r="CX92" s="484"/>
      <c r="CY92" s="484"/>
      <c r="CZ92" s="484"/>
      <c r="DA92" s="769"/>
      <c r="DB92" s="769"/>
    </row>
    <row r="93" spans="1:106" s="162" customFormat="1" ht="24" customHeight="1">
      <c r="A93" s="773" t="str">
        <f>IF(TRIM(入力1!A178)&lt;&gt;"",入力1!A178,"")</f>
        <v/>
      </c>
      <c r="B93" s="774">
        <f>IF(TRIM(入力1!B178)&lt;&gt;"",入力1!B178,"")</f>
        <v>8</v>
      </c>
      <c r="C93" s="377">
        <v>1</v>
      </c>
      <c r="D93" s="1689" t="str">
        <f>IF(TRIM(入力1!D178)&lt;&gt;"",入力1!D178,"")</f>
        <v/>
      </c>
      <c r="E93" s="1690"/>
      <c r="F93" s="1690"/>
      <c r="G93" s="1690"/>
      <c r="H93" s="1690"/>
      <c r="I93" s="1690"/>
      <c r="J93" s="1691"/>
      <c r="K93" s="773" t="str">
        <f>IF(TRIM(入力1!A178)&lt;&gt;"",入力1!A178,"")</f>
        <v/>
      </c>
      <c r="L93" s="774">
        <f>IF(TRIM(入力1!B178)&lt;&gt;"",入力1!B178,"")</f>
        <v>8</v>
      </c>
      <c r="M93" s="377">
        <v>1</v>
      </c>
      <c r="N93" s="485"/>
      <c r="O93" s="485"/>
      <c r="P93" s="485"/>
      <c r="Q93" s="485"/>
      <c r="R93" s="485"/>
      <c r="S93" s="485"/>
      <c r="T93" s="771"/>
      <c r="U93" s="770"/>
      <c r="V93" s="485"/>
      <c r="W93" s="485"/>
      <c r="X93" s="485">
        <f>IF(入力1!$W$5=9,入力1!X178,0)</f>
        <v>0</v>
      </c>
      <c r="Y93" s="485">
        <f>IF(入力1!$W$5=10,入力1!X178,0)</f>
        <v>0</v>
      </c>
      <c r="Z93" s="371" t="str">
        <f>IF(SUM(N93:Y93)=0,"",SUM(N93:Y93))</f>
        <v/>
      </c>
      <c r="AA93" s="788"/>
      <c r="AB93" s="789"/>
      <c r="AC93" s="487"/>
      <c r="AD93" s="487"/>
      <c r="AE93" s="487"/>
      <c r="AF93" s="780" t="str">
        <f>IF(SUM(AA93:AE93)=0," ",SUM(AA93:AE93))</f>
        <v xml:space="preserve"> </v>
      </c>
      <c r="AG93" s="769"/>
      <c r="AH93" s="769">
        <f>入力1!O178</f>
        <v>0</v>
      </c>
      <c r="AI93" s="769"/>
      <c r="AJ93" s="769"/>
      <c r="AK93" s="769"/>
      <c r="AL93" s="769"/>
      <c r="AM93" s="769"/>
      <c r="AN93" s="769"/>
      <c r="AO93" s="769"/>
      <c r="AP93" s="769"/>
      <c r="AQ93" s="769"/>
      <c r="AR93" s="769"/>
      <c r="AS93" s="769"/>
      <c r="AT93" s="769"/>
      <c r="AU93" s="769"/>
      <c r="AV93" s="769"/>
      <c r="AW93" s="769"/>
      <c r="AX93" s="769"/>
      <c r="AY93" s="769"/>
      <c r="AZ93" s="769"/>
      <c r="BA93" s="769"/>
      <c r="BB93" s="769"/>
      <c r="BC93" s="769"/>
      <c r="BD93" s="769"/>
      <c r="BE93" s="769"/>
      <c r="BF93" s="769"/>
      <c r="BG93" s="769"/>
      <c r="BH93" s="769"/>
      <c r="BI93" s="769"/>
      <c r="BJ93" s="769"/>
      <c r="BK93" s="769"/>
      <c r="BL93" s="769"/>
      <c r="BM93" s="769"/>
      <c r="BN93" s="769"/>
      <c r="BO93" s="769"/>
      <c r="BP93" s="769"/>
      <c r="BQ93" s="769"/>
      <c r="BR93" s="769"/>
      <c r="BS93" s="769"/>
      <c r="BT93" s="769"/>
      <c r="BU93" s="769"/>
      <c r="BV93" s="769"/>
      <c r="BW93" s="769"/>
      <c r="BX93" s="769"/>
      <c r="BY93" s="769"/>
      <c r="BZ93" s="769"/>
      <c r="CA93" s="769"/>
      <c r="CB93" s="769"/>
      <c r="CC93" s="769"/>
      <c r="CD93" s="769"/>
      <c r="CE93" s="769"/>
      <c r="CF93" s="769"/>
      <c r="CG93" s="769"/>
      <c r="CH93" s="769"/>
      <c r="CI93" s="769"/>
      <c r="CJ93" s="769"/>
      <c r="CK93" s="769"/>
      <c r="CL93" s="769"/>
      <c r="CM93" s="484"/>
      <c r="CN93" s="484"/>
      <c r="CO93" s="484"/>
      <c r="CP93" s="484"/>
      <c r="CQ93" s="484"/>
      <c r="CR93" s="484"/>
      <c r="CS93" s="484"/>
      <c r="CT93" s="484"/>
      <c r="CU93" s="484"/>
      <c r="CV93" s="484"/>
      <c r="CW93" s="484"/>
      <c r="CX93" s="484"/>
      <c r="CY93" s="484"/>
      <c r="CZ93" s="484"/>
      <c r="DA93" s="769"/>
      <c r="DB93" s="769"/>
    </row>
    <row r="94" spans="1:106" s="162" customFormat="1" ht="24" customHeight="1">
      <c r="A94" s="777" t="str">
        <f>IF(TRIM(入力1!A180)&lt;&gt;"",入力1!A180,"")</f>
        <v/>
      </c>
      <c r="B94" s="776">
        <f>IF(TRIM(入力1!B180)&lt;&gt;"",入力1!B180,"")</f>
        <v>8</v>
      </c>
      <c r="C94" s="250">
        <v>2</v>
      </c>
      <c r="D94" s="1679" t="str">
        <f>IF(TRIM(入力1!D180)&lt;&gt;"",入力1!D180,"")</f>
        <v/>
      </c>
      <c r="E94" s="1680"/>
      <c r="F94" s="1680"/>
      <c r="G94" s="1680"/>
      <c r="H94" s="1680"/>
      <c r="I94" s="1680"/>
      <c r="J94" s="1681"/>
      <c r="K94" s="777" t="str">
        <f>IF(TRIM(入力1!A180)&lt;&gt;"",入力1!A180,"")</f>
        <v/>
      </c>
      <c r="L94" s="776">
        <f>IF(TRIM(入力1!B180)&lt;&gt;"",入力1!B180,"")</f>
        <v>8</v>
      </c>
      <c r="M94" s="250">
        <v>2</v>
      </c>
      <c r="N94" s="261"/>
      <c r="O94" s="261"/>
      <c r="P94" s="261"/>
      <c r="Q94" s="261"/>
      <c r="R94" s="261"/>
      <c r="S94" s="261"/>
      <c r="T94" s="458"/>
      <c r="U94" s="262"/>
      <c r="V94" s="262"/>
      <c r="W94" s="262"/>
      <c r="X94" s="262">
        <f>IF(入力1!$W$5=9,入力1!X180,0)</f>
        <v>0</v>
      </c>
      <c r="Y94" s="261">
        <f>IF(入力1!$W$5=10,入力1!X180,0)</f>
        <v>0</v>
      </c>
      <c r="Z94" s="257" t="str">
        <f t="shared" ref="Z94:Z112" si="11">IF(SUM(N94:Y94)=0,"",SUM(N94:Y94))</f>
        <v/>
      </c>
      <c r="AA94" s="619"/>
      <c r="AB94" s="620"/>
      <c r="AC94" s="269"/>
      <c r="AD94" s="269"/>
      <c r="AE94" s="269"/>
      <c r="AF94" s="778" t="str">
        <f>IF(SUM(AA94:AE94)=0," ",SUM(AA94:AE94))</f>
        <v xml:space="preserve"> </v>
      </c>
      <c r="AG94" s="769"/>
      <c r="AH94" s="769">
        <f>入力1!O180</f>
        <v>0</v>
      </c>
      <c r="AI94" s="769"/>
      <c r="AJ94" s="769"/>
      <c r="AK94" s="769"/>
      <c r="AL94" s="769"/>
      <c r="AM94" s="769"/>
      <c r="AN94" s="769"/>
      <c r="AO94" s="769"/>
      <c r="AP94" s="769"/>
      <c r="AQ94" s="769"/>
      <c r="AR94" s="769"/>
      <c r="AS94" s="769"/>
      <c r="AT94" s="769"/>
      <c r="AU94" s="769"/>
      <c r="AV94" s="769"/>
      <c r="AW94" s="769"/>
      <c r="AX94" s="769"/>
      <c r="AY94" s="769"/>
      <c r="AZ94" s="769"/>
      <c r="BA94" s="769"/>
      <c r="BB94" s="769"/>
      <c r="BC94" s="769"/>
      <c r="BD94" s="769"/>
      <c r="BE94" s="769"/>
      <c r="BF94" s="769"/>
      <c r="BG94" s="769"/>
      <c r="BH94" s="769"/>
      <c r="BI94" s="769"/>
      <c r="BJ94" s="769"/>
      <c r="BK94" s="769"/>
      <c r="BL94" s="769"/>
      <c r="BM94" s="769"/>
      <c r="BN94" s="769"/>
      <c r="BO94" s="769"/>
      <c r="BP94" s="769"/>
      <c r="BQ94" s="769"/>
      <c r="BR94" s="769"/>
      <c r="BS94" s="769"/>
      <c r="BT94" s="769"/>
      <c r="BU94" s="769"/>
      <c r="BV94" s="769"/>
      <c r="BW94" s="769"/>
      <c r="BX94" s="769"/>
      <c r="BY94" s="769"/>
      <c r="BZ94" s="769"/>
      <c r="CA94" s="769"/>
      <c r="CB94" s="769"/>
      <c r="CC94" s="769"/>
      <c r="CD94" s="769"/>
      <c r="CE94" s="769"/>
      <c r="CF94" s="769"/>
      <c r="CG94" s="769"/>
      <c r="CH94" s="769"/>
      <c r="CI94" s="769"/>
      <c r="CJ94" s="769"/>
      <c r="CK94" s="769"/>
      <c r="CL94" s="769"/>
      <c r="CM94" s="484"/>
      <c r="CN94" s="484"/>
      <c r="CO94" s="484"/>
      <c r="CP94" s="484"/>
      <c r="CQ94" s="484"/>
      <c r="CR94" s="484"/>
      <c r="CS94" s="484"/>
      <c r="CT94" s="484"/>
      <c r="CU94" s="484"/>
      <c r="CV94" s="484"/>
      <c r="CW94" s="484"/>
      <c r="CX94" s="484"/>
      <c r="CY94" s="484"/>
      <c r="CZ94" s="484"/>
      <c r="DA94" s="769"/>
      <c r="DB94" s="769"/>
    </row>
    <row r="95" spans="1:106" s="162" customFormat="1" ht="24" customHeight="1">
      <c r="A95" s="777" t="str">
        <f>IF(TRIM(入力1!A182)&lt;&gt;"",入力1!A182,"")</f>
        <v/>
      </c>
      <c r="B95" s="776">
        <f>IF(TRIM(入力1!B182)&lt;&gt;"",入力1!B182,"")</f>
        <v>8</v>
      </c>
      <c r="C95" s="251">
        <v>3</v>
      </c>
      <c r="D95" s="1679" t="str">
        <f>IF(TRIM(入力1!D182)&lt;&gt;"",入力1!D182,"")</f>
        <v/>
      </c>
      <c r="E95" s="1680"/>
      <c r="F95" s="1680"/>
      <c r="G95" s="1680"/>
      <c r="H95" s="1680"/>
      <c r="I95" s="1680"/>
      <c r="J95" s="1681"/>
      <c r="K95" s="777" t="str">
        <f>IF(TRIM(入力1!A182)&lt;&gt;"",入力1!A182,"")</f>
        <v/>
      </c>
      <c r="L95" s="776">
        <f>IF(TRIM(入力1!B182)&lt;&gt;"",入力1!B182,"")</f>
        <v>8</v>
      </c>
      <c r="M95" s="251">
        <v>3</v>
      </c>
      <c r="N95" s="261"/>
      <c r="O95" s="261"/>
      <c r="P95" s="261"/>
      <c r="Q95" s="261"/>
      <c r="R95" s="261"/>
      <c r="S95" s="261"/>
      <c r="T95" s="458"/>
      <c r="U95" s="262"/>
      <c r="V95" s="261"/>
      <c r="W95" s="261"/>
      <c r="X95" s="261">
        <f>IF(入力1!$W$5=9,入力1!X182,0)</f>
        <v>0</v>
      </c>
      <c r="Y95" s="261">
        <f>IF(入力1!$W$5=10,入力1!X182,0)</f>
        <v>0</v>
      </c>
      <c r="Z95" s="257" t="str">
        <f t="shared" si="11"/>
        <v/>
      </c>
      <c r="AA95" s="619"/>
      <c r="AB95" s="620"/>
      <c r="AC95" s="269"/>
      <c r="AD95" s="269"/>
      <c r="AE95" s="269"/>
      <c r="AF95" s="778" t="str">
        <f t="shared" ref="AF95:AF112" si="12">IF(SUM(AA95:AE95)=0," ",SUM(AA95:AE95))</f>
        <v xml:space="preserve"> </v>
      </c>
      <c r="AG95" s="769"/>
      <c r="AH95" s="769">
        <f>入力1!O182</f>
        <v>0</v>
      </c>
      <c r="AI95" s="769"/>
      <c r="AJ95" s="769"/>
      <c r="AK95" s="769"/>
      <c r="AL95" s="769"/>
      <c r="AM95" s="769"/>
      <c r="AN95" s="769"/>
      <c r="AO95" s="769"/>
      <c r="AP95" s="769"/>
      <c r="AQ95" s="769"/>
      <c r="AR95" s="769"/>
      <c r="AS95" s="769"/>
      <c r="AT95" s="769"/>
      <c r="AU95" s="769"/>
      <c r="AV95" s="769"/>
      <c r="AW95" s="769"/>
      <c r="AX95" s="769"/>
      <c r="AY95" s="769"/>
      <c r="AZ95" s="769"/>
      <c r="BA95" s="769"/>
      <c r="BB95" s="769"/>
      <c r="BC95" s="769"/>
      <c r="BD95" s="769"/>
      <c r="BE95" s="769"/>
      <c r="BF95" s="769"/>
      <c r="BG95" s="769"/>
      <c r="BH95" s="769"/>
      <c r="BI95" s="769"/>
      <c r="BJ95" s="769"/>
      <c r="BK95" s="769"/>
      <c r="BL95" s="769"/>
      <c r="BM95" s="769"/>
      <c r="BN95" s="769"/>
      <c r="BO95" s="769"/>
      <c r="BP95" s="769"/>
      <c r="BQ95" s="769"/>
      <c r="BR95" s="769"/>
      <c r="BS95" s="769"/>
      <c r="BT95" s="769"/>
      <c r="BU95" s="769"/>
      <c r="BV95" s="769"/>
      <c r="BW95" s="769"/>
      <c r="BX95" s="769"/>
      <c r="BY95" s="769"/>
      <c r="BZ95" s="769"/>
      <c r="CA95" s="769"/>
      <c r="CB95" s="769"/>
      <c r="CC95" s="769"/>
      <c r="CD95" s="769"/>
      <c r="CE95" s="769"/>
      <c r="CF95" s="769"/>
      <c r="CG95" s="769"/>
      <c r="CH95" s="769"/>
      <c r="CI95" s="769"/>
      <c r="CJ95" s="769"/>
      <c r="CK95" s="769"/>
      <c r="CL95" s="769"/>
      <c r="CM95" s="484"/>
      <c r="CN95" s="484"/>
      <c r="CO95" s="484"/>
      <c r="CP95" s="484"/>
      <c r="CQ95" s="484"/>
      <c r="CR95" s="484"/>
      <c r="CS95" s="484"/>
      <c r="CT95" s="484"/>
      <c r="CU95" s="484"/>
      <c r="CV95" s="484"/>
      <c r="CW95" s="484"/>
      <c r="CX95" s="484"/>
      <c r="CY95" s="484"/>
      <c r="CZ95" s="484"/>
      <c r="DA95" s="769"/>
      <c r="DB95" s="769"/>
    </row>
    <row r="96" spans="1:106" s="162" customFormat="1" ht="24" customHeight="1">
      <c r="A96" s="777" t="str">
        <f>IF(TRIM(入力1!A184)&lt;&gt;"",入力1!A184,"")</f>
        <v/>
      </c>
      <c r="B96" s="776">
        <f>IF(TRIM(入力1!B184)&lt;&gt;"",入力1!B184,"")</f>
        <v>8</v>
      </c>
      <c r="C96" s="250">
        <v>4</v>
      </c>
      <c r="D96" s="1679" t="str">
        <f>IF(TRIM(入力1!D184)&lt;&gt;"",入力1!D184,"")</f>
        <v/>
      </c>
      <c r="E96" s="1680"/>
      <c r="F96" s="1680"/>
      <c r="G96" s="1680"/>
      <c r="H96" s="1680"/>
      <c r="I96" s="1680"/>
      <c r="J96" s="1681"/>
      <c r="K96" s="777" t="str">
        <f>IF(TRIM(入力1!A184)&lt;&gt;"",入力1!A184,"")</f>
        <v/>
      </c>
      <c r="L96" s="776">
        <f>IF(TRIM(入力1!B184)&lt;&gt;"",入力1!B184,"")</f>
        <v>8</v>
      </c>
      <c r="M96" s="250">
        <v>4</v>
      </c>
      <c r="N96" s="261"/>
      <c r="O96" s="261"/>
      <c r="P96" s="261"/>
      <c r="Q96" s="261"/>
      <c r="R96" s="261"/>
      <c r="S96" s="261"/>
      <c r="T96" s="458"/>
      <c r="U96" s="262"/>
      <c r="V96" s="261"/>
      <c r="W96" s="261"/>
      <c r="X96" s="261">
        <f>IF(入力1!$W$5=9,入力1!X184,0)</f>
        <v>0</v>
      </c>
      <c r="Y96" s="261">
        <f>IF(入力1!$W$5=10,入力1!X184,0)</f>
        <v>0</v>
      </c>
      <c r="Z96" s="257" t="str">
        <f t="shared" si="11"/>
        <v/>
      </c>
      <c r="AA96" s="619"/>
      <c r="AB96" s="620"/>
      <c r="AC96" s="269"/>
      <c r="AD96" s="269"/>
      <c r="AE96" s="269"/>
      <c r="AF96" s="778" t="str">
        <f t="shared" si="12"/>
        <v xml:space="preserve"> </v>
      </c>
      <c r="AG96" s="769"/>
      <c r="AH96" s="769">
        <f>入力1!O184</f>
        <v>0</v>
      </c>
      <c r="AI96" s="769"/>
      <c r="AJ96" s="769"/>
      <c r="AK96" s="769"/>
      <c r="AL96" s="769"/>
      <c r="AM96" s="769"/>
      <c r="AN96" s="769"/>
      <c r="AO96" s="769"/>
      <c r="AP96" s="769"/>
      <c r="AQ96" s="769"/>
      <c r="AR96" s="769"/>
      <c r="AS96" s="769"/>
      <c r="AT96" s="769"/>
      <c r="AU96" s="769"/>
      <c r="AV96" s="769"/>
      <c r="AW96" s="769"/>
      <c r="AX96" s="769"/>
      <c r="AY96" s="769"/>
      <c r="AZ96" s="769"/>
      <c r="BA96" s="769"/>
      <c r="BB96" s="769"/>
      <c r="BC96" s="769"/>
      <c r="BD96" s="769"/>
      <c r="BE96" s="769"/>
      <c r="BF96" s="769"/>
      <c r="BG96" s="769"/>
      <c r="BH96" s="769"/>
      <c r="BI96" s="769"/>
      <c r="BJ96" s="769"/>
      <c r="BK96" s="769"/>
      <c r="BL96" s="769"/>
      <c r="BM96" s="769"/>
      <c r="BN96" s="769"/>
      <c r="BO96" s="769"/>
      <c r="BP96" s="769"/>
      <c r="BQ96" s="769"/>
      <c r="BR96" s="769"/>
      <c r="BS96" s="769"/>
      <c r="BT96" s="769"/>
      <c r="BU96" s="769"/>
      <c r="BV96" s="769"/>
      <c r="BW96" s="769"/>
      <c r="BX96" s="769"/>
      <c r="BY96" s="769"/>
      <c r="BZ96" s="769"/>
      <c r="CA96" s="769"/>
      <c r="CB96" s="769"/>
      <c r="CC96" s="769"/>
      <c r="CD96" s="769"/>
      <c r="CE96" s="769"/>
      <c r="CF96" s="769"/>
      <c r="CG96" s="769"/>
      <c r="CH96" s="769"/>
      <c r="CI96" s="769"/>
      <c r="CJ96" s="769"/>
      <c r="CK96" s="769"/>
      <c r="CL96" s="769"/>
      <c r="CM96" s="484"/>
      <c r="CN96" s="484"/>
      <c r="CO96" s="484"/>
      <c r="CP96" s="484"/>
      <c r="CQ96" s="484"/>
      <c r="CR96" s="484"/>
      <c r="CS96" s="484"/>
      <c r="CT96" s="484"/>
      <c r="CU96" s="484"/>
      <c r="CV96" s="484"/>
      <c r="CW96" s="484"/>
      <c r="CX96" s="484"/>
      <c r="CY96" s="484"/>
      <c r="CZ96" s="484"/>
      <c r="DA96" s="769"/>
      <c r="DB96" s="769"/>
    </row>
    <row r="97" spans="1:106" s="162" customFormat="1" ht="24" customHeight="1">
      <c r="A97" s="777" t="str">
        <f>IF(TRIM(入力1!A186)&lt;&gt;"",入力1!A186,"")</f>
        <v/>
      </c>
      <c r="B97" s="776">
        <f>IF(TRIM(入力1!B186)&lt;&gt;"",入力1!B186,"")</f>
        <v>8</v>
      </c>
      <c r="C97" s="251">
        <v>5</v>
      </c>
      <c r="D97" s="1679" t="str">
        <f>IF(TRIM(入力1!D186)&lt;&gt;"",入力1!D186,"")</f>
        <v/>
      </c>
      <c r="E97" s="1680"/>
      <c r="F97" s="1680"/>
      <c r="G97" s="1680"/>
      <c r="H97" s="1680"/>
      <c r="I97" s="1680"/>
      <c r="J97" s="1681"/>
      <c r="K97" s="777" t="str">
        <f>IF(TRIM(入力1!A186)&lt;&gt;"",入力1!A186,"")</f>
        <v/>
      </c>
      <c r="L97" s="776">
        <f>IF(TRIM(入力1!B186)&lt;&gt;"",入力1!B186,"")</f>
        <v>8</v>
      </c>
      <c r="M97" s="251">
        <v>5</v>
      </c>
      <c r="N97" s="261"/>
      <c r="O97" s="261"/>
      <c r="P97" s="261"/>
      <c r="Q97" s="261"/>
      <c r="R97" s="261"/>
      <c r="S97" s="261"/>
      <c r="T97" s="458"/>
      <c r="U97" s="262"/>
      <c r="V97" s="261"/>
      <c r="W97" s="261"/>
      <c r="X97" s="261">
        <f>IF(入力1!$W$5=9,入力1!X186,0)</f>
        <v>0</v>
      </c>
      <c r="Y97" s="261">
        <f>IF(入力1!$W$5=10,入力1!X186,0)</f>
        <v>0</v>
      </c>
      <c r="Z97" s="257" t="str">
        <f t="shared" si="11"/>
        <v/>
      </c>
      <c r="AA97" s="619"/>
      <c r="AB97" s="620"/>
      <c r="AC97" s="269"/>
      <c r="AD97" s="269"/>
      <c r="AE97" s="269"/>
      <c r="AF97" s="778" t="str">
        <f t="shared" si="12"/>
        <v xml:space="preserve"> </v>
      </c>
      <c r="AG97" s="769"/>
      <c r="AH97" s="769">
        <f>入力1!O186</f>
        <v>0</v>
      </c>
      <c r="AI97" s="769"/>
      <c r="AJ97" s="769"/>
      <c r="AK97" s="769"/>
      <c r="AL97" s="769"/>
      <c r="AM97" s="769"/>
      <c r="AN97" s="769"/>
      <c r="AO97" s="769"/>
      <c r="AP97" s="769"/>
      <c r="AQ97" s="769"/>
      <c r="AR97" s="769"/>
      <c r="AS97" s="769"/>
      <c r="AT97" s="769"/>
      <c r="AU97" s="769"/>
      <c r="AV97" s="769"/>
      <c r="AW97" s="769"/>
      <c r="AX97" s="769"/>
      <c r="AY97" s="769"/>
      <c r="AZ97" s="769"/>
      <c r="BA97" s="769"/>
      <c r="BB97" s="769"/>
      <c r="BC97" s="769"/>
      <c r="BD97" s="769"/>
      <c r="BE97" s="769"/>
      <c r="BF97" s="769"/>
      <c r="BG97" s="769"/>
      <c r="BH97" s="769"/>
      <c r="BI97" s="769"/>
      <c r="BJ97" s="769"/>
      <c r="BK97" s="769"/>
      <c r="BL97" s="769"/>
      <c r="BM97" s="769"/>
      <c r="BN97" s="769"/>
      <c r="BO97" s="769"/>
      <c r="BP97" s="769"/>
      <c r="BQ97" s="769"/>
      <c r="BR97" s="769"/>
      <c r="BS97" s="769"/>
      <c r="BT97" s="769"/>
      <c r="BU97" s="769"/>
      <c r="BV97" s="769"/>
      <c r="BW97" s="769"/>
      <c r="BX97" s="769"/>
      <c r="BY97" s="769"/>
      <c r="BZ97" s="769"/>
      <c r="CA97" s="769"/>
      <c r="CB97" s="769"/>
      <c r="CC97" s="769"/>
      <c r="CD97" s="769"/>
      <c r="CE97" s="769"/>
      <c r="CF97" s="769"/>
      <c r="CG97" s="769"/>
      <c r="CH97" s="769"/>
      <c r="CI97" s="769"/>
      <c r="CJ97" s="769"/>
      <c r="CK97" s="769"/>
      <c r="CL97" s="769"/>
      <c r="CM97" s="484"/>
      <c r="CN97" s="484"/>
      <c r="CO97" s="484"/>
      <c r="CP97" s="484"/>
      <c r="CQ97" s="484"/>
      <c r="CR97" s="484"/>
      <c r="CS97" s="484"/>
      <c r="CT97" s="484"/>
      <c r="CU97" s="484"/>
      <c r="CV97" s="484"/>
      <c r="CW97" s="484"/>
      <c r="CX97" s="484"/>
      <c r="CY97" s="484"/>
      <c r="CZ97" s="484"/>
      <c r="DA97" s="769"/>
      <c r="DB97" s="769"/>
    </row>
    <row r="98" spans="1:106" s="162" customFormat="1" ht="24" customHeight="1">
      <c r="A98" s="777" t="str">
        <f>IF(TRIM(入力1!A188)&lt;&gt;"",入力1!A188,"")</f>
        <v/>
      </c>
      <c r="B98" s="776">
        <f>IF(TRIM(入力1!B188)&lt;&gt;"",入力1!B188,"")</f>
        <v>8</v>
      </c>
      <c r="C98" s="250">
        <v>6</v>
      </c>
      <c r="D98" s="1679" t="str">
        <f>IF(TRIM(入力1!D188)&lt;&gt;"",入力1!D188,"")</f>
        <v/>
      </c>
      <c r="E98" s="1680"/>
      <c r="F98" s="1680"/>
      <c r="G98" s="1680"/>
      <c r="H98" s="1680"/>
      <c r="I98" s="1680"/>
      <c r="J98" s="1681"/>
      <c r="K98" s="777" t="str">
        <f>IF(TRIM(入力1!A188)&lt;&gt;"",入力1!A188,"")</f>
        <v/>
      </c>
      <c r="L98" s="776">
        <f>IF(TRIM(入力1!B188)&lt;&gt;"",入力1!B188,"")</f>
        <v>8</v>
      </c>
      <c r="M98" s="250">
        <v>6</v>
      </c>
      <c r="N98" s="261"/>
      <c r="O98" s="261"/>
      <c r="P98" s="261"/>
      <c r="Q98" s="261"/>
      <c r="R98" s="261"/>
      <c r="S98" s="261"/>
      <c r="T98" s="458"/>
      <c r="U98" s="262"/>
      <c r="V98" s="261"/>
      <c r="W98" s="261"/>
      <c r="X98" s="261">
        <f>IF(入力1!$W$5=9,入力1!X188,0)</f>
        <v>0</v>
      </c>
      <c r="Y98" s="261">
        <f>IF(入力1!$W$5=10,入力1!X188,0)</f>
        <v>0</v>
      </c>
      <c r="Z98" s="257" t="str">
        <f t="shared" si="11"/>
        <v/>
      </c>
      <c r="AA98" s="619"/>
      <c r="AB98" s="620"/>
      <c r="AC98" s="269"/>
      <c r="AD98" s="269"/>
      <c r="AE98" s="269"/>
      <c r="AF98" s="778" t="str">
        <f t="shared" si="12"/>
        <v xml:space="preserve"> </v>
      </c>
      <c r="AG98" s="769"/>
      <c r="AH98" s="769">
        <f>入力1!O188</f>
        <v>0</v>
      </c>
      <c r="AI98" s="769"/>
      <c r="AJ98" s="769"/>
      <c r="AK98" s="769"/>
      <c r="AL98" s="769"/>
      <c r="AM98" s="769"/>
      <c r="AN98" s="769"/>
      <c r="AO98" s="769"/>
      <c r="AP98" s="769"/>
      <c r="AQ98" s="769"/>
      <c r="AR98" s="769"/>
      <c r="AS98" s="769"/>
      <c r="AT98" s="769"/>
      <c r="AU98" s="769"/>
      <c r="AV98" s="769"/>
      <c r="AW98" s="769"/>
      <c r="AX98" s="769"/>
      <c r="AY98" s="769"/>
      <c r="AZ98" s="769"/>
      <c r="BA98" s="769"/>
      <c r="BB98" s="769"/>
      <c r="BC98" s="769"/>
      <c r="BD98" s="769"/>
      <c r="BE98" s="769"/>
      <c r="BF98" s="769"/>
      <c r="BG98" s="769"/>
      <c r="BH98" s="769"/>
      <c r="BI98" s="769"/>
      <c r="BJ98" s="769"/>
      <c r="BK98" s="769"/>
      <c r="BL98" s="769"/>
      <c r="BM98" s="769"/>
      <c r="BN98" s="769"/>
      <c r="BO98" s="769"/>
      <c r="BP98" s="769"/>
      <c r="BQ98" s="769"/>
      <c r="BR98" s="769"/>
      <c r="BS98" s="769"/>
      <c r="BT98" s="769"/>
      <c r="BU98" s="769"/>
      <c r="BV98" s="769"/>
      <c r="BW98" s="769"/>
      <c r="BX98" s="769"/>
      <c r="BY98" s="769"/>
      <c r="BZ98" s="769"/>
      <c r="CA98" s="769"/>
      <c r="CB98" s="769"/>
      <c r="CC98" s="769"/>
      <c r="CD98" s="769"/>
      <c r="CE98" s="769"/>
      <c r="CF98" s="769"/>
      <c r="CG98" s="769"/>
      <c r="CH98" s="769"/>
      <c r="CI98" s="769"/>
      <c r="CJ98" s="769"/>
      <c r="CK98" s="769"/>
      <c r="CL98" s="769"/>
      <c r="CM98" s="484"/>
      <c r="CN98" s="484"/>
      <c r="CO98" s="484"/>
      <c r="CP98" s="484"/>
      <c r="CQ98" s="484"/>
      <c r="CR98" s="484"/>
      <c r="CS98" s="484"/>
      <c r="CT98" s="484"/>
      <c r="CU98" s="484"/>
      <c r="CV98" s="484"/>
      <c r="CW98" s="484"/>
      <c r="CX98" s="484"/>
      <c r="CY98" s="484"/>
      <c r="CZ98" s="484"/>
      <c r="DA98" s="769"/>
      <c r="DB98" s="769"/>
    </row>
    <row r="99" spans="1:106" s="162" customFormat="1" ht="24" customHeight="1">
      <c r="A99" s="777" t="str">
        <f>IF(TRIM(入力1!A190)&lt;&gt;"",入力1!A190,"")</f>
        <v/>
      </c>
      <c r="B99" s="776">
        <f>IF(TRIM(入力1!B190)&lt;&gt;"",入力1!B190,"")</f>
        <v>8</v>
      </c>
      <c r="C99" s="251">
        <v>7</v>
      </c>
      <c r="D99" s="1679" t="str">
        <f>IF(TRIM(入力1!D190)&lt;&gt;"",入力1!D190,"")</f>
        <v/>
      </c>
      <c r="E99" s="1680"/>
      <c r="F99" s="1680"/>
      <c r="G99" s="1680"/>
      <c r="H99" s="1680"/>
      <c r="I99" s="1680"/>
      <c r="J99" s="1681"/>
      <c r="K99" s="777" t="str">
        <f>IF(TRIM(入力1!A190)&lt;&gt;"",入力1!A190,"")</f>
        <v/>
      </c>
      <c r="L99" s="776">
        <f>IF(TRIM(入力1!B190)&lt;&gt;"",入力1!B190,"")</f>
        <v>8</v>
      </c>
      <c r="M99" s="251">
        <v>7</v>
      </c>
      <c r="N99" s="261"/>
      <c r="O99" s="261"/>
      <c r="P99" s="261"/>
      <c r="Q99" s="261"/>
      <c r="R99" s="261"/>
      <c r="S99" s="261"/>
      <c r="T99" s="458"/>
      <c r="U99" s="262"/>
      <c r="V99" s="261"/>
      <c r="W99" s="261"/>
      <c r="X99" s="261">
        <f>IF(入力1!$W$5=9,入力1!X190,0)</f>
        <v>0</v>
      </c>
      <c r="Y99" s="261">
        <f>IF(入力1!$W$5=10,入力1!X190,0)</f>
        <v>0</v>
      </c>
      <c r="Z99" s="257" t="str">
        <f t="shared" si="11"/>
        <v/>
      </c>
      <c r="AA99" s="619"/>
      <c r="AB99" s="620"/>
      <c r="AC99" s="269"/>
      <c r="AD99" s="269"/>
      <c r="AE99" s="269"/>
      <c r="AF99" s="778" t="str">
        <f t="shared" si="12"/>
        <v xml:space="preserve"> </v>
      </c>
      <c r="AG99" s="769"/>
      <c r="AH99" s="769">
        <f>入力1!O190</f>
        <v>0</v>
      </c>
      <c r="AI99" s="769"/>
      <c r="AJ99" s="769"/>
      <c r="AK99" s="769"/>
      <c r="AL99" s="769"/>
      <c r="AM99" s="769"/>
      <c r="AN99" s="769"/>
      <c r="AO99" s="769"/>
      <c r="AP99" s="769"/>
      <c r="AQ99" s="769"/>
      <c r="AR99" s="769"/>
      <c r="AS99" s="769"/>
      <c r="AT99" s="769"/>
      <c r="AU99" s="769"/>
      <c r="AV99" s="769"/>
      <c r="AW99" s="769"/>
      <c r="AX99" s="769"/>
      <c r="AY99" s="769"/>
      <c r="AZ99" s="769"/>
      <c r="BA99" s="769"/>
      <c r="BB99" s="769"/>
      <c r="BC99" s="769"/>
      <c r="BD99" s="769"/>
      <c r="BE99" s="769"/>
      <c r="BF99" s="769"/>
      <c r="BG99" s="769"/>
      <c r="BH99" s="769"/>
      <c r="BI99" s="769"/>
      <c r="BJ99" s="769"/>
      <c r="BK99" s="769"/>
      <c r="BL99" s="769"/>
      <c r="BM99" s="769"/>
      <c r="BN99" s="769"/>
      <c r="BO99" s="769"/>
      <c r="BP99" s="769"/>
      <c r="BQ99" s="769"/>
      <c r="BR99" s="769"/>
      <c r="BS99" s="769"/>
      <c r="BT99" s="769"/>
      <c r="BU99" s="769"/>
      <c r="BV99" s="769"/>
      <c r="BW99" s="769"/>
      <c r="BX99" s="769"/>
      <c r="BY99" s="769"/>
      <c r="BZ99" s="769"/>
      <c r="CA99" s="769"/>
      <c r="CB99" s="769"/>
      <c r="CC99" s="769"/>
      <c r="CD99" s="769"/>
      <c r="CE99" s="769"/>
      <c r="CF99" s="769"/>
      <c r="CG99" s="769"/>
      <c r="CH99" s="769"/>
      <c r="CI99" s="769"/>
      <c r="CJ99" s="769"/>
      <c r="CK99" s="769"/>
      <c r="CL99" s="769"/>
      <c r="CM99" s="484"/>
      <c r="CN99" s="484"/>
      <c r="CO99" s="484"/>
      <c r="CP99" s="484"/>
      <c r="CQ99" s="484"/>
      <c r="CR99" s="484"/>
      <c r="CS99" s="484"/>
      <c r="CT99" s="484"/>
      <c r="CU99" s="484"/>
      <c r="CV99" s="484"/>
      <c r="CW99" s="484"/>
      <c r="CX99" s="484"/>
      <c r="CY99" s="484"/>
      <c r="CZ99" s="484"/>
      <c r="DA99" s="769"/>
      <c r="DB99" s="769"/>
    </row>
    <row r="100" spans="1:106" s="162" customFormat="1" ht="24" customHeight="1">
      <c r="A100" s="777" t="str">
        <f>IF(TRIM(入力1!A192)&lt;&gt;"",入力1!A192,"")</f>
        <v/>
      </c>
      <c r="B100" s="776">
        <f>IF(TRIM(入力1!B192)&lt;&gt;"",入力1!B192,"")</f>
        <v>8</v>
      </c>
      <c r="C100" s="250">
        <v>8</v>
      </c>
      <c r="D100" s="1679" t="str">
        <f>IF(TRIM(入力1!D192)&lt;&gt;"",入力1!D192,"")</f>
        <v/>
      </c>
      <c r="E100" s="1680"/>
      <c r="F100" s="1680"/>
      <c r="G100" s="1680"/>
      <c r="H100" s="1680"/>
      <c r="I100" s="1680"/>
      <c r="J100" s="1681"/>
      <c r="K100" s="777" t="str">
        <f>IF(TRIM(入力1!A192)&lt;&gt;"",入力1!A192,"")</f>
        <v/>
      </c>
      <c r="L100" s="776">
        <f>IF(TRIM(入力1!B192)&lt;&gt;"",入力1!B192,"")</f>
        <v>8</v>
      </c>
      <c r="M100" s="250">
        <v>8</v>
      </c>
      <c r="N100" s="261"/>
      <c r="O100" s="261"/>
      <c r="P100" s="261"/>
      <c r="Q100" s="261"/>
      <c r="R100" s="261"/>
      <c r="S100" s="261"/>
      <c r="T100" s="458"/>
      <c r="U100" s="262"/>
      <c r="V100" s="261"/>
      <c r="W100" s="261"/>
      <c r="X100" s="261">
        <f>IF(入力1!$W$5=9,入力1!X192,0)</f>
        <v>0</v>
      </c>
      <c r="Y100" s="261">
        <f>IF(入力1!$W$5=10,入力1!X192,0)</f>
        <v>0</v>
      </c>
      <c r="Z100" s="257" t="str">
        <f t="shared" si="11"/>
        <v/>
      </c>
      <c r="AA100" s="619"/>
      <c r="AB100" s="620"/>
      <c r="AC100" s="269"/>
      <c r="AD100" s="269"/>
      <c r="AE100" s="269"/>
      <c r="AF100" s="778" t="str">
        <f t="shared" si="12"/>
        <v xml:space="preserve"> </v>
      </c>
      <c r="AG100" s="769"/>
      <c r="AH100" s="769">
        <f>入力1!O192</f>
        <v>0</v>
      </c>
      <c r="AI100" s="769"/>
      <c r="AJ100" s="769"/>
      <c r="AK100" s="769"/>
      <c r="AL100" s="769"/>
      <c r="AM100" s="769"/>
      <c r="AN100" s="769"/>
      <c r="AO100" s="769"/>
      <c r="AP100" s="769"/>
      <c r="AQ100" s="769"/>
      <c r="AR100" s="769"/>
      <c r="AS100" s="769"/>
      <c r="AT100" s="769"/>
      <c r="AU100" s="769"/>
      <c r="AV100" s="769"/>
      <c r="AW100" s="769"/>
      <c r="AX100" s="769"/>
      <c r="AY100" s="769"/>
      <c r="AZ100" s="769"/>
      <c r="BA100" s="769"/>
      <c r="BB100" s="769"/>
      <c r="BC100" s="769"/>
      <c r="BD100" s="769"/>
      <c r="BE100" s="769"/>
      <c r="BF100" s="769"/>
      <c r="BG100" s="769"/>
      <c r="BH100" s="769"/>
      <c r="BI100" s="769"/>
      <c r="BJ100" s="769"/>
      <c r="BK100" s="769"/>
      <c r="BL100" s="769"/>
      <c r="BM100" s="769"/>
      <c r="BN100" s="769"/>
      <c r="BO100" s="769"/>
      <c r="BP100" s="769"/>
      <c r="BQ100" s="769"/>
      <c r="BR100" s="769"/>
      <c r="BS100" s="769"/>
      <c r="BT100" s="769"/>
      <c r="BU100" s="769"/>
      <c r="BV100" s="769"/>
      <c r="BW100" s="769"/>
      <c r="BX100" s="769"/>
      <c r="BY100" s="769"/>
      <c r="BZ100" s="769"/>
      <c r="CA100" s="769"/>
      <c r="CB100" s="769"/>
      <c r="CC100" s="769"/>
      <c r="CD100" s="769"/>
      <c r="CE100" s="769"/>
      <c r="CF100" s="769"/>
      <c r="CG100" s="769"/>
      <c r="CH100" s="769"/>
      <c r="CI100" s="769"/>
      <c r="CJ100" s="769"/>
      <c r="CK100" s="769"/>
      <c r="CL100" s="769"/>
      <c r="CM100" s="484"/>
      <c r="CN100" s="484"/>
      <c r="CO100" s="484"/>
      <c r="CP100" s="484"/>
      <c r="CQ100" s="484"/>
      <c r="CR100" s="484"/>
      <c r="CS100" s="484"/>
      <c r="CT100" s="484"/>
      <c r="CU100" s="484"/>
      <c r="CV100" s="484"/>
      <c r="CW100" s="484"/>
      <c r="CX100" s="484"/>
      <c r="CY100" s="484"/>
      <c r="CZ100" s="484"/>
      <c r="DA100" s="769"/>
      <c r="DB100" s="769"/>
    </row>
    <row r="101" spans="1:106" s="162" customFormat="1" ht="24" customHeight="1">
      <c r="A101" s="777" t="str">
        <f>IF(TRIM(入力1!A194)&lt;&gt;"",入力1!A194,"")</f>
        <v/>
      </c>
      <c r="B101" s="776">
        <f>IF(TRIM(入力1!B194)&lt;&gt;"",入力1!B194,"")</f>
        <v>8</v>
      </c>
      <c r="C101" s="251">
        <v>9</v>
      </c>
      <c r="D101" s="1679" t="str">
        <f>IF(TRIM(入力1!D194)&lt;&gt;"",入力1!D194,"")</f>
        <v/>
      </c>
      <c r="E101" s="1680"/>
      <c r="F101" s="1680"/>
      <c r="G101" s="1680"/>
      <c r="H101" s="1680"/>
      <c r="I101" s="1680"/>
      <c r="J101" s="1681"/>
      <c r="K101" s="777" t="str">
        <f>IF(TRIM(入力1!A194)&lt;&gt;"",入力1!A194,"")</f>
        <v/>
      </c>
      <c r="L101" s="776">
        <f>IF(TRIM(入力1!B194)&lt;&gt;"",入力1!B194,"")</f>
        <v>8</v>
      </c>
      <c r="M101" s="251">
        <v>9</v>
      </c>
      <c r="N101" s="261"/>
      <c r="O101" s="261"/>
      <c r="P101" s="261"/>
      <c r="Q101" s="261"/>
      <c r="R101" s="261"/>
      <c r="S101" s="261"/>
      <c r="T101" s="458"/>
      <c r="U101" s="262"/>
      <c r="V101" s="261"/>
      <c r="W101" s="261"/>
      <c r="X101" s="261">
        <f>IF(入力1!$W$5=9,入力1!X194,0)</f>
        <v>0</v>
      </c>
      <c r="Y101" s="261">
        <f>IF(入力1!$W$5=10,入力1!X194,0)</f>
        <v>0</v>
      </c>
      <c r="Z101" s="257" t="str">
        <f t="shared" si="11"/>
        <v/>
      </c>
      <c r="AA101" s="619"/>
      <c r="AB101" s="620"/>
      <c r="AC101" s="269"/>
      <c r="AD101" s="269"/>
      <c r="AE101" s="269"/>
      <c r="AF101" s="778" t="str">
        <f t="shared" si="12"/>
        <v xml:space="preserve"> </v>
      </c>
      <c r="AG101" s="769"/>
      <c r="AH101" s="769">
        <f>入力1!O194</f>
        <v>0</v>
      </c>
      <c r="AI101" s="769"/>
      <c r="AJ101" s="769"/>
      <c r="AK101" s="769"/>
      <c r="AL101" s="769"/>
      <c r="AM101" s="769"/>
      <c r="AN101" s="769"/>
      <c r="AO101" s="769"/>
      <c r="AP101" s="769"/>
      <c r="AQ101" s="769"/>
      <c r="AR101" s="769"/>
      <c r="AS101" s="769"/>
      <c r="AT101" s="769"/>
      <c r="AU101" s="769"/>
      <c r="AV101" s="769"/>
      <c r="AW101" s="769"/>
      <c r="AX101" s="769"/>
      <c r="AY101" s="769"/>
      <c r="AZ101" s="769"/>
      <c r="BA101" s="769"/>
      <c r="BB101" s="769"/>
      <c r="BC101" s="769"/>
      <c r="BD101" s="769"/>
      <c r="BE101" s="769"/>
      <c r="BF101" s="769"/>
      <c r="BG101" s="769"/>
      <c r="BH101" s="769"/>
      <c r="BI101" s="769"/>
      <c r="BJ101" s="769"/>
      <c r="BK101" s="769"/>
      <c r="BL101" s="769"/>
      <c r="BM101" s="769"/>
      <c r="BN101" s="769"/>
      <c r="BO101" s="769"/>
      <c r="BP101" s="769"/>
      <c r="BQ101" s="769"/>
      <c r="BR101" s="769"/>
      <c r="BS101" s="769"/>
      <c r="BT101" s="769"/>
      <c r="BU101" s="769"/>
      <c r="BV101" s="769"/>
      <c r="BW101" s="769"/>
      <c r="BX101" s="769"/>
      <c r="BY101" s="769"/>
      <c r="BZ101" s="769"/>
      <c r="CA101" s="769"/>
      <c r="CB101" s="769"/>
      <c r="CC101" s="769"/>
      <c r="CD101" s="769"/>
      <c r="CE101" s="769"/>
      <c r="CF101" s="769"/>
      <c r="CG101" s="769"/>
      <c r="CH101" s="769"/>
      <c r="CI101" s="769"/>
      <c r="CJ101" s="769"/>
      <c r="CK101" s="769"/>
      <c r="CL101" s="769"/>
      <c r="CM101" s="484"/>
      <c r="CN101" s="484"/>
      <c r="CO101" s="484"/>
      <c r="CP101" s="484"/>
      <c r="CQ101" s="484"/>
      <c r="CR101" s="484"/>
      <c r="CS101" s="484"/>
      <c r="CT101" s="484"/>
      <c r="CU101" s="484"/>
      <c r="CV101" s="484"/>
      <c r="CW101" s="484"/>
      <c r="CX101" s="484"/>
      <c r="CY101" s="484"/>
      <c r="CZ101" s="484"/>
      <c r="DA101" s="769"/>
      <c r="DB101" s="769"/>
    </row>
    <row r="102" spans="1:106" s="162" customFormat="1" ht="24" customHeight="1">
      <c r="A102" s="777" t="str">
        <f>IF(TRIM(入力1!A196)&lt;&gt;"",入力1!A196,"")</f>
        <v/>
      </c>
      <c r="B102" s="776">
        <f>IF(TRIM(入力1!B196)&lt;&gt;"",入力1!B196,"")</f>
        <v>9</v>
      </c>
      <c r="C102" s="250">
        <v>0</v>
      </c>
      <c r="D102" s="1679" t="str">
        <f>IF(TRIM(入力1!D196)&lt;&gt;"",入力1!D196,"")</f>
        <v/>
      </c>
      <c r="E102" s="1680"/>
      <c r="F102" s="1680"/>
      <c r="G102" s="1680"/>
      <c r="H102" s="1680"/>
      <c r="I102" s="1680"/>
      <c r="J102" s="1681"/>
      <c r="K102" s="777" t="str">
        <f>IF(TRIM(入力1!A196)&lt;&gt;"",入力1!A196,"")</f>
        <v/>
      </c>
      <c r="L102" s="776">
        <f>IF(TRIM(入力1!B196)&lt;&gt;"",入力1!B196,"")</f>
        <v>9</v>
      </c>
      <c r="M102" s="250">
        <v>0</v>
      </c>
      <c r="N102" s="261"/>
      <c r="O102" s="261"/>
      <c r="P102" s="261"/>
      <c r="Q102" s="261"/>
      <c r="R102" s="261"/>
      <c r="S102" s="261"/>
      <c r="T102" s="458"/>
      <c r="U102" s="262"/>
      <c r="V102" s="261"/>
      <c r="W102" s="261"/>
      <c r="X102" s="261">
        <f>IF(入力1!$W$5=9,入力1!X196,0)</f>
        <v>0</v>
      </c>
      <c r="Y102" s="261">
        <f>IF(入力1!$W$5=10,入力1!X196,0)</f>
        <v>0</v>
      </c>
      <c r="Z102" s="257" t="str">
        <f t="shared" si="11"/>
        <v/>
      </c>
      <c r="AA102" s="619"/>
      <c r="AB102" s="620"/>
      <c r="AC102" s="269"/>
      <c r="AD102" s="269"/>
      <c r="AE102" s="269"/>
      <c r="AF102" s="778" t="str">
        <f t="shared" si="12"/>
        <v xml:space="preserve"> </v>
      </c>
      <c r="AG102" s="769"/>
      <c r="AH102" s="769">
        <f>入力1!O196</f>
        <v>0</v>
      </c>
      <c r="AI102" s="769"/>
      <c r="AJ102" s="769"/>
      <c r="AK102" s="769"/>
      <c r="AL102" s="769"/>
      <c r="AM102" s="769"/>
      <c r="AN102" s="769"/>
      <c r="AO102" s="769"/>
      <c r="AP102" s="769"/>
      <c r="AQ102" s="769"/>
      <c r="AR102" s="769"/>
      <c r="AS102" s="769"/>
      <c r="AT102" s="769"/>
      <c r="AU102" s="769"/>
      <c r="AV102" s="769"/>
      <c r="AW102" s="769"/>
      <c r="AX102" s="769"/>
      <c r="AY102" s="769"/>
      <c r="AZ102" s="769"/>
      <c r="BA102" s="769"/>
      <c r="BB102" s="769"/>
      <c r="BC102" s="769"/>
      <c r="BD102" s="769"/>
      <c r="BE102" s="769"/>
      <c r="BF102" s="769"/>
      <c r="BG102" s="769"/>
      <c r="BH102" s="769"/>
      <c r="BI102" s="769"/>
      <c r="BJ102" s="769"/>
      <c r="BK102" s="769"/>
      <c r="BL102" s="769"/>
      <c r="BM102" s="769"/>
      <c r="BN102" s="769"/>
      <c r="BO102" s="769"/>
      <c r="BP102" s="769"/>
      <c r="BQ102" s="769"/>
      <c r="BR102" s="769"/>
      <c r="BS102" s="769"/>
      <c r="BT102" s="769"/>
      <c r="BU102" s="769"/>
      <c r="BV102" s="769"/>
      <c r="BW102" s="769"/>
      <c r="BX102" s="769"/>
      <c r="BY102" s="769"/>
      <c r="BZ102" s="769"/>
      <c r="CA102" s="769"/>
      <c r="CB102" s="769"/>
      <c r="CC102" s="769"/>
      <c r="CD102" s="769"/>
      <c r="CE102" s="769"/>
      <c r="CF102" s="769"/>
      <c r="CG102" s="769"/>
      <c r="CH102" s="769"/>
      <c r="CI102" s="769"/>
      <c r="CJ102" s="769"/>
      <c r="CK102" s="769"/>
      <c r="CL102" s="769"/>
      <c r="CM102" s="484"/>
      <c r="CN102" s="484"/>
      <c r="CO102" s="484"/>
      <c r="CP102" s="484"/>
      <c r="CQ102" s="484"/>
      <c r="CR102" s="484"/>
      <c r="CS102" s="484"/>
      <c r="CT102" s="484"/>
      <c r="CU102" s="484"/>
      <c r="CV102" s="484"/>
      <c r="CW102" s="484"/>
      <c r="CX102" s="484"/>
      <c r="CY102" s="484"/>
      <c r="CZ102" s="484"/>
      <c r="DA102" s="769"/>
      <c r="DB102" s="769"/>
    </row>
    <row r="103" spans="1:106" s="162" customFormat="1" ht="24" customHeight="1">
      <c r="A103" s="777" t="str">
        <f>IF(TRIM(入力1!A198)&lt;&gt;"",入力1!A198,"")</f>
        <v/>
      </c>
      <c r="B103" s="776">
        <f>IF(TRIM(入力1!B198)&lt;&gt;"",入力1!B198,"")</f>
        <v>9</v>
      </c>
      <c r="C103" s="251">
        <v>1</v>
      </c>
      <c r="D103" s="1679" t="str">
        <f>IF(TRIM(入力1!D198)&lt;&gt;"",入力1!D198,"")</f>
        <v/>
      </c>
      <c r="E103" s="1680"/>
      <c r="F103" s="1680"/>
      <c r="G103" s="1680"/>
      <c r="H103" s="1680"/>
      <c r="I103" s="1680"/>
      <c r="J103" s="1681"/>
      <c r="K103" s="777" t="str">
        <f>IF(TRIM(入力1!A198)&lt;&gt;"",入力1!A198,"")</f>
        <v/>
      </c>
      <c r="L103" s="776">
        <f>IF(TRIM(入力1!B198)&lt;&gt;"",入力1!B198,"")</f>
        <v>9</v>
      </c>
      <c r="M103" s="251">
        <v>1</v>
      </c>
      <c r="N103" s="261"/>
      <c r="O103" s="261"/>
      <c r="P103" s="261"/>
      <c r="Q103" s="261"/>
      <c r="R103" s="261"/>
      <c r="S103" s="261"/>
      <c r="T103" s="458"/>
      <c r="U103" s="262"/>
      <c r="V103" s="261"/>
      <c r="W103" s="261"/>
      <c r="X103" s="261">
        <f>IF(入力1!$W$5=9,入力1!X198,0)</f>
        <v>0</v>
      </c>
      <c r="Y103" s="261">
        <f>IF(入力1!$W$5=10,入力1!X198,0)</f>
        <v>0</v>
      </c>
      <c r="Z103" s="257" t="str">
        <f t="shared" si="11"/>
        <v/>
      </c>
      <c r="AA103" s="619"/>
      <c r="AB103" s="620"/>
      <c r="AC103" s="269"/>
      <c r="AD103" s="269"/>
      <c r="AE103" s="269"/>
      <c r="AF103" s="778" t="str">
        <f t="shared" si="12"/>
        <v xml:space="preserve"> </v>
      </c>
      <c r="AG103" s="769"/>
      <c r="AH103" s="769">
        <f>入力1!O198</f>
        <v>0</v>
      </c>
      <c r="AI103" s="769"/>
      <c r="AJ103" s="769"/>
      <c r="AK103" s="769"/>
      <c r="AL103" s="769"/>
      <c r="AM103" s="769"/>
      <c r="AN103" s="769"/>
      <c r="AO103" s="769"/>
      <c r="AP103" s="769"/>
      <c r="AQ103" s="769"/>
      <c r="AR103" s="769"/>
      <c r="AS103" s="769"/>
      <c r="AT103" s="769"/>
      <c r="AU103" s="769"/>
      <c r="AV103" s="769"/>
      <c r="AW103" s="769"/>
      <c r="AX103" s="769"/>
      <c r="AY103" s="769"/>
      <c r="AZ103" s="769"/>
      <c r="BA103" s="769"/>
      <c r="BB103" s="769"/>
      <c r="BC103" s="769"/>
      <c r="BD103" s="769"/>
      <c r="BE103" s="769"/>
      <c r="BF103" s="769"/>
      <c r="BG103" s="769"/>
      <c r="BH103" s="769"/>
      <c r="BI103" s="769"/>
      <c r="BJ103" s="769"/>
      <c r="BK103" s="769"/>
      <c r="BL103" s="769"/>
      <c r="BM103" s="769"/>
      <c r="BN103" s="769"/>
      <c r="BO103" s="769"/>
      <c r="BP103" s="769"/>
      <c r="BQ103" s="769"/>
      <c r="BR103" s="769"/>
      <c r="BS103" s="769"/>
      <c r="BT103" s="769"/>
      <c r="BU103" s="769"/>
      <c r="BV103" s="769"/>
      <c r="BW103" s="769"/>
      <c r="BX103" s="769"/>
      <c r="BY103" s="769"/>
      <c r="BZ103" s="769"/>
      <c r="CA103" s="769"/>
      <c r="CB103" s="769"/>
      <c r="CC103" s="769"/>
      <c r="CD103" s="769"/>
      <c r="CE103" s="769"/>
      <c r="CF103" s="769"/>
      <c r="CG103" s="769"/>
      <c r="CH103" s="769"/>
      <c r="CI103" s="769"/>
      <c r="CJ103" s="769"/>
      <c r="CK103" s="769"/>
      <c r="CL103" s="769"/>
      <c r="CM103" s="484"/>
      <c r="CN103" s="484"/>
      <c r="CO103" s="484"/>
      <c r="CP103" s="484"/>
      <c r="CQ103" s="484"/>
      <c r="CR103" s="484"/>
      <c r="CS103" s="484"/>
      <c r="CT103" s="484"/>
      <c r="CU103" s="484"/>
      <c r="CV103" s="484"/>
      <c r="CW103" s="484"/>
      <c r="CX103" s="484"/>
      <c r="CY103" s="484"/>
      <c r="CZ103" s="484"/>
      <c r="DA103" s="769"/>
      <c r="DB103" s="769"/>
    </row>
    <row r="104" spans="1:106" s="162" customFormat="1" ht="24" customHeight="1">
      <c r="A104" s="777" t="str">
        <f>IF(TRIM(入力1!A200)&lt;&gt;"",入力1!A200,"")</f>
        <v/>
      </c>
      <c r="B104" s="776">
        <f>IF(TRIM(入力1!B200)&lt;&gt;"",入力1!B200,"")</f>
        <v>9</v>
      </c>
      <c r="C104" s="250">
        <v>2</v>
      </c>
      <c r="D104" s="1679" t="str">
        <f>IF(TRIM(入力1!D200)&lt;&gt;"",入力1!D200,"")</f>
        <v/>
      </c>
      <c r="E104" s="1680"/>
      <c r="F104" s="1680"/>
      <c r="G104" s="1680"/>
      <c r="H104" s="1680"/>
      <c r="I104" s="1680"/>
      <c r="J104" s="1681"/>
      <c r="K104" s="777" t="str">
        <f>IF(TRIM(入力1!A200)&lt;&gt;"",入力1!A200,"")</f>
        <v/>
      </c>
      <c r="L104" s="776">
        <f>IF(TRIM(入力1!B200)&lt;&gt;"",入力1!B200,"")</f>
        <v>9</v>
      </c>
      <c r="M104" s="250">
        <v>2</v>
      </c>
      <c r="N104" s="261"/>
      <c r="O104" s="261"/>
      <c r="P104" s="261"/>
      <c r="Q104" s="261"/>
      <c r="R104" s="261"/>
      <c r="S104" s="261"/>
      <c r="T104" s="458"/>
      <c r="U104" s="262"/>
      <c r="V104" s="261"/>
      <c r="W104" s="261"/>
      <c r="X104" s="261">
        <f>IF(入力1!$W$5=9,入力1!X200,0)</f>
        <v>0</v>
      </c>
      <c r="Y104" s="261">
        <f>IF(入力1!$W$5=10,入力1!X200,0)</f>
        <v>0</v>
      </c>
      <c r="Z104" s="257" t="str">
        <f t="shared" si="11"/>
        <v/>
      </c>
      <c r="AA104" s="619"/>
      <c r="AB104" s="620"/>
      <c r="AC104" s="269"/>
      <c r="AD104" s="269"/>
      <c r="AE104" s="269"/>
      <c r="AF104" s="778" t="str">
        <f t="shared" si="12"/>
        <v xml:space="preserve"> </v>
      </c>
      <c r="AG104" s="769"/>
      <c r="AH104" s="769">
        <f>入力1!O200</f>
        <v>0</v>
      </c>
      <c r="AI104" s="769"/>
      <c r="AJ104" s="769"/>
      <c r="AK104" s="769"/>
      <c r="AL104" s="769"/>
      <c r="AM104" s="769"/>
      <c r="AN104" s="769"/>
      <c r="AO104" s="769"/>
      <c r="AP104" s="769"/>
      <c r="AQ104" s="769"/>
      <c r="AR104" s="769"/>
      <c r="AS104" s="769"/>
      <c r="AT104" s="769"/>
      <c r="AU104" s="769"/>
      <c r="AV104" s="769"/>
      <c r="AW104" s="769"/>
      <c r="AX104" s="769"/>
      <c r="AY104" s="769"/>
      <c r="AZ104" s="769"/>
      <c r="BA104" s="769"/>
      <c r="BB104" s="769"/>
      <c r="BC104" s="769"/>
      <c r="BD104" s="769"/>
      <c r="BE104" s="769"/>
      <c r="BF104" s="769"/>
      <c r="BG104" s="769"/>
      <c r="BH104" s="769"/>
      <c r="BI104" s="769"/>
      <c r="BJ104" s="769"/>
      <c r="BK104" s="769"/>
      <c r="BL104" s="769"/>
      <c r="BM104" s="769"/>
      <c r="BN104" s="769"/>
      <c r="BO104" s="769"/>
      <c r="BP104" s="769"/>
      <c r="BQ104" s="769"/>
      <c r="BR104" s="769"/>
      <c r="BS104" s="769"/>
      <c r="BT104" s="769"/>
      <c r="BU104" s="769"/>
      <c r="BV104" s="769"/>
      <c r="BW104" s="769"/>
      <c r="BX104" s="769"/>
      <c r="BY104" s="769"/>
      <c r="BZ104" s="769"/>
      <c r="CA104" s="769"/>
      <c r="CB104" s="769"/>
      <c r="CC104" s="769"/>
      <c r="CD104" s="769"/>
      <c r="CE104" s="769"/>
      <c r="CF104" s="769"/>
      <c r="CG104" s="769"/>
      <c r="CH104" s="769"/>
      <c r="CI104" s="769"/>
      <c r="CJ104" s="769"/>
      <c r="CK104" s="769"/>
      <c r="CL104" s="769"/>
      <c r="CM104" s="484"/>
      <c r="CN104" s="484"/>
      <c r="CO104" s="484"/>
      <c r="CP104" s="484"/>
      <c r="CQ104" s="484"/>
      <c r="CR104" s="484"/>
      <c r="CS104" s="484"/>
      <c r="CT104" s="484"/>
      <c r="CU104" s="484"/>
      <c r="CV104" s="484"/>
      <c r="CW104" s="484"/>
      <c r="CX104" s="484"/>
      <c r="CY104" s="484"/>
      <c r="CZ104" s="484"/>
      <c r="DA104" s="769"/>
      <c r="DB104" s="769"/>
    </row>
    <row r="105" spans="1:106" s="162" customFormat="1" ht="24" customHeight="1">
      <c r="A105" s="777" t="str">
        <f>IF(TRIM(入力1!A202)&lt;&gt;"",入力1!A202,"")</f>
        <v/>
      </c>
      <c r="B105" s="776">
        <f>IF(TRIM(入力1!B202)&lt;&gt;"",入力1!B202,"")</f>
        <v>9</v>
      </c>
      <c r="C105" s="251">
        <v>3</v>
      </c>
      <c r="D105" s="1679" t="str">
        <f>IF(TRIM(入力1!D202)&lt;&gt;"",入力1!D202,"")</f>
        <v/>
      </c>
      <c r="E105" s="1680"/>
      <c r="F105" s="1680"/>
      <c r="G105" s="1680"/>
      <c r="H105" s="1680"/>
      <c r="I105" s="1680"/>
      <c r="J105" s="1681"/>
      <c r="K105" s="777" t="str">
        <f>IF(TRIM(入力1!A202)&lt;&gt;"",入力1!A202,"")</f>
        <v/>
      </c>
      <c r="L105" s="776">
        <f>IF(TRIM(入力1!B202)&lt;&gt;"",入力1!B202,"")</f>
        <v>9</v>
      </c>
      <c r="M105" s="251">
        <v>3</v>
      </c>
      <c r="N105" s="261"/>
      <c r="O105" s="261"/>
      <c r="P105" s="261"/>
      <c r="Q105" s="261"/>
      <c r="R105" s="261"/>
      <c r="S105" s="261"/>
      <c r="T105" s="458"/>
      <c r="U105" s="262"/>
      <c r="V105" s="261"/>
      <c r="W105" s="261"/>
      <c r="X105" s="261">
        <f>IF(入力1!$W$5=9,入力1!X202,0)</f>
        <v>0</v>
      </c>
      <c r="Y105" s="261">
        <f>IF(入力1!$W$5=10,入力1!X202,0)</f>
        <v>0</v>
      </c>
      <c r="Z105" s="257" t="str">
        <f t="shared" si="11"/>
        <v/>
      </c>
      <c r="AA105" s="619"/>
      <c r="AB105" s="620"/>
      <c r="AC105" s="269"/>
      <c r="AD105" s="269"/>
      <c r="AE105" s="269"/>
      <c r="AF105" s="778" t="str">
        <f t="shared" si="12"/>
        <v xml:space="preserve"> </v>
      </c>
      <c r="AG105" s="769"/>
      <c r="AH105" s="769">
        <f>入力1!O202</f>
        <v>0</v>
      </c>
      <c r="AI105" s="769"/>
      <c r="AJ105" s="769"/>
      <c r="AK105" s="769"/>
      <c r="AL105" s="769"/>
      <c r="AM105" s="769"/>
      <c r="AN105" s="769"/>
      <c r="AO105" s="769"/>
      <c r="AP105" s="769"/>
      <c r="AQ105" s="769"/>
      <c r="AR105" s="769"/>
      <c r="AS105" s="769"/>
      <c r="AT105" s="769"/>
      <c r="AU105" s="769"/>
      <c r="AV105" s="769"/>
      <c r="AW105" s="769"/>
      <c r="AX105" s="769"/>
      <c r="AY105" s="769"/>
      <c r="AZ105" s="769"/>
      <c r="BA105" s="769"/>
      <c r="BB105" s="769"/>
      <c r="BC105" s="769"/>
      <c r="BD105" s="769"/>
      <c r="BE105" s="769"/>
      <c r="BF105" s="769"/>
      <c r="BG105" s="769"/>
      <c r="BH105" s="769"/>
      <c r="BI105" s="769"/>
      <c r="BJ105" s="769"/>
      <c r="BK105" s="769"/>
      <c r="BL105" s="769"/>
      <c r="BM105" s="769"/>
      <c r="BN105" s="769"/>
      <c r="BO105" s="769"/>
      <c r="BP105" s="769"/>
      <c r="BQ105" s="769"/>
      <c r="BR105" s="769"/>
      <c r="BS105" s="769"/>
      <c r="BT105" s="769"/>
      <c r="BU105" s="769"/>
      <c r="BV105" s="769"/>
      <c r="BW105" s="769"/>
      <c r="BX105" s="769"/>
      <c r="BY105" s="769"/>
      <c r="BZ105" s="769"/>
      <c r="CA105" s="769"/>
      <c r="CB105" s="769"/>
      <c r="CC105" s="769"/>
      <c r="CD105" s="769"/>
      <c r="CE105" s="769"/>
      <c r="CF105" s="769"/>
      <c r="CG105" s="769"/>
      <c r="CH105" s="769"/>
      <c r="CI105" s="769"/>
      <c r="CJ105" s="769"/>
      <c r="CK105" s="769"/>
      <c r="CL105" s="769"/>
      <c r="CM105" s="484"/>
      <c r="CN105" s="484"/>
      <c r="CO105" s="484"/>
      <c r="CP105" s="484"/>
      <c r="CQ105" s="484"/>
      <c r="CR105" s="484"/>
      <c r="CS105" s="484"/>
      <c r="CT105" s="484"/>
      <c r="CU105" s="484"/>
      <c r="CV105" s="484"/>
      <c r="CW105" s="484"/>
      <c r="CX105" s="484"/>
      <c r="CY105" s="484"/>
      <c r="CZ105" s="484"/>
      <c r="DA105" s="769"/>
      <c r="DB105" s="769"/>
    </row>
    <row r="106" spans="1:106" s="162" customFormat="1" ht="24" customHeight="1">
      <c r="A106" s="777" t="str">
        <f>IF(TRIM(入力1!A204)&lt;&gt;"",入力1!A204,"")</f>
        <v/>
      </c>
      <c r="B106" s="776">
        <f>IF(TRIM(入力1!B204)&lt;&gt;"",入力1!B204,"")</f>
        <v>9</v>
      </c>
      <c r="C106" s="250">
        <v>4</v>
      </c>
      <c r="D106" s="1679" t="str">
        <f>IF(TRIM(入力1!D204)&lt;&gt;"",入力1!D204,"")</f>
        <v/>
      </c>
      <c r="E106" s="1680"/>
      <c r="F106" s="1680"/>
      <c r="G106" s="1680"/>
      <c r="H106" s="1680"/>
      <c r="I106" s="1680"/>
      <c r="J106" s="1681"/>
      <c r="K106" s="777" t="str">
        <f>IF(TRIM(入力1!A204)&lt;&gt;"",入力1!A204,"")</f>
        <v/>
      </c>
      <c r="L106" s="776">
        <f>IF(TRIM(入力1!B204)&lt;&gt;"",入力1!B204,"")</f>
        <v>9</v>
      </c>
      <c r="M106" s="250">
        <v>4</v>
      </c>
      <c r="N106" s="261"/>
      <c r="O106" s="261"/>
      <c r="P106" s="261"/>
      <c r="Q106" s="261"/>
      <c r="R106" s="261"/>
      <c r="S106" s="261"/>
      <c r="T106" s="458"/>
      <c r="U106" s="262"/>
      <c r="V106" s="261"/>
      <c r="W106" s="261"/>
      <c r="X106" s="261">
        <f>IF(入力1!$W$5=9,入力1!X204,0)</f>
        <v>0</v>
      </c>
      <c r="Y106" s="261">
        <f>IF(入力1!$W$5=10,入力1!X204,0)</f>
        <v>0</v>
      </c>
      <c r="Z106" s="257" t="str">
        <f t="shared" si="11"/>
        <v/>
      </c>
      <c r="AA106" s="619"/>
      <c r="AB106" s="620"/>
      <c r="AC106" s="269"/>
      <c r="AD106" s="269"/>
      <c r="AE106" s="269"/>
      <c r="AF106" s="778" t="str">
        <f t="shared" si="12"/>
        <v xml:space="preserve"> </v>
      </c>
      <c r="AG106" s="769"/>
      <c r="AH106" s="769">
        <f>入力1!O204</f>
        <v>0</v>
      </c>
      <c r="AI106" s="769"/>
      <c r="AJ106" s="769"/>
      <c r="AK106" s="769"/>
      <c r="AL106" s="769"/>
      <c r="AM106" s="769"/>
      <c r="AN106" s="769"/>
      <c r="AO106" s="769"/>
      <c r="AP106" s="769"/>
      <c r="AQ106" s="769"/>
      <c r="AR106" s="769"/>
      <c r="AS106" s="769"/>
      <c r="AT106" s="769"/>
      <c r="AU106" s="769"/>
      <c r="AV106" s="769"/>
      <c r="AW106" s="769"/>
      <c r="AX106" s="769"/>
      <c r="AY106" s="769"/>
      <c r="AZ106" s="769"/>
      <c r="BA106" s="769"/>
      <c r="BB106" s="769"/>
      <c r="BC106" s="769"/>
      <c r="BD106" s="769"/>
      <c r="BE106" s="769"/>
      <c r="BF106" s="769"/>
      <c r="BG106" s="769"/>
      <c r="BH106" s="769"/>
      <c r="BI106" s="769"/>
      <c r="BJ106" s="769"/>
      <c r="BK106" s="769"/>
      <c r="BL106" s="769"/>
      <c r="BM106" s="769"/>
      <c r="BN106" s="769"/>
      <c r="BO106" s="769"/>
      <c r="BP106" s="769"/>
      <c r="BQ106" s="769"/>
      <c r="BR106" s="769"/>
      <c r="BS106" s="769"/>
      <c r="BT106" s="769"/>
      <c r="BU106" s="769"/>
      <c r="BV106" s="769"/>
      <c r="BW106" s="769"/>
      <c r="BX106" s="769"/>
      <c r="BY106" s="769"/>
      <c r="BZ106" s="769"/>
      <c r="CA106" s="769"/>
      <c r="CB106" s="769"/>
      <c r="CC106" s="769"/>
      <c r="CD106" s="769"/>
      <c r="CE106" s="769"/>
      <c r="CF106" s="769"/>
      <c r="CG106" s="769"/>
      <c r="CH106" s="769"/>
      <c r="CI106" s="769"/>
      <c r="CJ106" s="769"/>
      <c r="CK106" s="769"/>
      <c r="CL106" s="769"/>
      <c r="CM106" s="484"/>
      <c r="CN106" s="484"/>
      <c r="CO106" s="484"/>
      <c r="CP106" s="484"/>
      <c r="CQ106" s="484"/>
      <c r="CR106" s="484"/>
      <c r="CS106" s="484"/>
      <c r="CT106" s="484"/>
      <c r="CU106" s="484"/>
      <c r="CV106" s="484"/>
      <c r="CW106" s="484"/>
      <c r="CX106" s="484"/>
      <c r="CY106" s="484"/>
      <c r="CZ106" s="484"/>
      <c r="DA106" s="769"/>
      <c r="DB106" s="769"/>
    </row>
    <row r="107" spans="1:106" s="162" customFormat="1" ht="24" customHeight="1">
      <c r="A107" s="777" t="str">
        <f>IF(TRIM(入力1!A206)&lt;&gt;"",入力1!A206,"")</f>
        <v/>
      </c>
      <c r="B107" s="776">
        <f>IF(TRIM(入力1!B206)&lt;&gt;"",入力1!B206,"")</f>
        <v>9</v>
      </c>
      <c r="C107" s="251">
        <v>5</v>
      </c>
      <c r="D107" s="1679" t="str">
        <f>IF(TRIM(入力1!D206)&lt;&gt;"",入力1!D206,"")</f>
        <v/>
      </c>
      <c r="E107" s="1680"/>
      <c r="F107" s="1680"/>
      <c r="G107" s="1680"/>
      <c r="H107" s="1680"/>
      <c r="I107" s="1680"/>
      <c r="J107" s="1681"/>
      <c r="K107" s="777" t="str">
        <f>IF(TRIM(入力1!A206)&lt;&gt;"",入力1!A206,"")</f>
        <v/>
      </c>
      <c r="L107" s="776">
        <f>IF(TRIM(入力1!B206)&lt;&gt;"",入力1!B206,"")</f>
        <v>9</v>
      </c>
      <c r="M107" s="251">
        <v>5</v>
      </c>
      <c r="N107" s="261"/>
      <c r="O107" s="261"/>
      <c r="P107" s="261"/>
      <c r="Q107" s="261"/>
      <c r="R107" s="261"/>
      <c r="S107" s="261"/>
      <c r="T107" s="458"/>
      <c r="U107" s="262"/>
      <c r="V107" s="261"/>
      <c r="W107" s="261"/>
      <c r="X107" s="261">
        <f>IF(入力1!$W$5=9,入力1!X206,0)</f>
        <v>0</v>
      </c>
      <c r="Y107" s="261">
        <f>IF(入力1!$W$5=10,入力1!X206,0)</f>
        <v>0</v>
      </c>
      <c r="Z107" s="257" t="str">
        <f t="shared" si="11"/>
        <v/>
      </c>
      <c r="AA107" s="619"/>
      <c r="AB107" s="620"/>
      <c r="AC107" s="269"/>
      <c r="AD107" s="269"/>
      <c r="AE107" s="269"/>
      <c r="AF107" s="778" t="str">
        <f t="shared" si="12"/>
        <v xml:space="preserve"> </v>
      </c>
      <c r="AG107" s="769"/>
      <c r="AH107" s="769">
        <f>入力1!O206</f>
        <v>0</v>
      </c>
      <c r="AI107" s="769"/>
      <c r="AJ107" s="769"/>
      <c r="AK107" s="769"/>
      <c r="AL107" s="769"/>
      <c r="AM107" s="769"/>
      <c r="AN107" s="769"/>
      <c r="AO107" s="769"/>
      <c r="AP107" s="769"/>
      <c r="AQ107" s="769"/>
      <c r="AR107" s="769"/>
      <c r="AS107" s="769"/>
      <c r="AT107" s="769"/>
      <c r="AU107" s="769"/>
      <c r="AV107" s="769"/>
      <c r="AW107" s="769"/>
      <c r="AX107" s="769"/>
      <c r="AY107" s="769"/>
      <c r="AZ107" s="769"/>
      <c r="BA107" s="769"/>
      <c r="BB107" s="769"/>
      <c r="BC107" s="769"/>
      <c r="BD107" s="769"/>
      <c r="BE107" s="769"/>
      <c r="BF107" s="769"/>
      <c r="BG107" s="769"/>
      <c r="BH107" s="769"/>
      <c r="BI107" s="769"/>
      <c r="BJ107" s="769"/>
      <c r="BK107" s="769"/>
      <c r="BL107" s="769"/>
      <c r="BM107" s="769"/>
      <c r="BN107" s="769"/>
      <c r="BO107" s="769"/>
      <c r="BP107" s="769"/>
      <c r="BQ107" s="769"/>
      <c r="BR107" s="769"/>
      <c r="BS107" s="769"/>
      <c r="BT107" s="769"/>
      <c r="BU107" s="769"/>
      <c r="BV107" s="769"/>
      <c r="BW107" s="769"/>
      <c r="BX107" s="769"/>
      <c r="BY107" s="769"/>
      <c r="BZ107" s="769"/>
      <c r="CA107" s="769"/>
      <c r="CB107" s="769"/>
      <c r="CC107" s="769"/>
      <c r="CD107" s="769"/>
      <c r="CE107" s="769"/>
      <c r="CF107" s="769"/>
      <c r="CG107" s="769"/>
      <c r="CH107" s="769"/>
      <c r="CI107" s="769"/>
      <c r="CJ107" s="769"/>
      <c r="CK107" s="769"/>
      <c r="CL107" s="769"/>
      <c r="CM107" s="484"/>
      <c r="CN107" s="484"/>
      <c r="CO107" s="484"/>
      <c r="CP107" s="484"/>
      <c r="CQ107" s="484"/>
      <c r="CR107" s="484"/>
      <c r="CS107" s="484"/>
      <c r="CT107" s="484"/>
      <c r="CU107" s="484"/>
      <c r="CV107" s="484"/>
      <c r="CW107" s="484"/>
      <c r="CX107" s="484"/>
      <c r="CY107" s="484"/>
      <c r="CZ107" s="484"/>
      <c r="DA107" s="769"/>
      <c r="DB107" s="769"/>
    </row>
    <row r="108" spans="1:106" s="162" customFormat="1" ht="24" customHeight="1">
      <c r="A108" s="777" t="str">
        <f>IF(TRIM(入力1!A208)&lt;&gt;"",入力1!A208,"")</f>
        <v/>
      </c>
      <c r="B108" s="776">
        <f>IF(TRIM(入力1!B208)&lt;&gt;"",入力1!B208,"")</f>
        <v>9</v>
      </c>
      <c r="C108" s="250">
        <v>6</v>
      </c>
      <c r="D108" s="1679" t="str">
        <f>IF(TRIM(入力1!D208)&lt;&gt;"",入力1!D208,"")</f>
        <v/>
      </c>
      <c r="E108" s="1680"/>
      <c r="F108" s="1680"/>
      <c r="G108" s="1680"/>
      <c r="H108" s="1680"/>
      <c r="I108" s="1680"/>
      <c r="J108" s="1681"/>
      <c r="K108" s="777" t="str">
        <f>IF(TRIM(入力1!A208)&lt;&gt;"",入力1!A208,"")</f>
        <v/>
      </c>
      <c r="L108" s="776">
        <f>IF(TRIM(入力1!B208)&lt;&gt;"",入力1!B208,"")</f>
        <v>9</v>
      </c>
      <c r="M108" s="250">
        <v>6</v>
      </c>
      <c r="N108" s="261"/>
      <c r="O108" s="261"/>
      <c r="P108" s="261"/>
      <c r="Q108" s="261"/>
      <c r="R108" s="261"/>
      <c r="S108" s="261"/>
      <c r="T108" s="458"/>
      <c r="U108" s="262"/>
      <c r="V108" s="261"/>
      <c r="W108" s="261"/>
      <c r="X108" s="261">
        <f>IF(入力1!$W$5=9,入力1!X208,0)</f>
        <v>0</v>
      </c>
      <c r="Y108" s="261">
        <f>IF(入力1!$W$5=10,入力1!X208,0)</f>
        <v>0</v>
      </c>
      <c r="Z108" s="257" t="str">
        <f t="shared" si="11"/>
        <v/>
      </c>
      <c r="AA108" s="619"/>
      <c r="AB108" s="620"/>
      <c r="AC108" s="269"/>
      <c r="AD108" s="269"/>
      <c r="AE108" s="269"/>
      <c r="AF108" s="778" t="str">
        <f t="shared" si="12"/>
        <v xml:space="preserve"> </v>
      </c>
      <c r="AG108" s="769"/>
      <c r="AH108" s="769">
        <f>入力1!O208</f>
        <v>0</v>
      </c>
      <c r="AI108" s="769"/>
      <c r="AJ108" s="769"/>
      <c r="AK108" s="769"/>
      <c r="AL108" s="769"/>
      <c r="AM108" s="769"/>
      <c r="AN108" s="769"/>
      <c r="AO108" s="769"/>
      <c r="AP108" s="769"/>
      <c r="AQ108" s="769"/>
      <c r="AR108" s="769"/>
      <c r="AS108" s="769"/>
      <c r="AT108" s="769"/>
      <c r="AU108" s="769"/>
      <c r="AV108" s="769"/>
      <c r="AW108" s="769"/>
      <c r="AX108" s="769"/>
      <c r="AY108" s="769"/>
      <c r="AZ108" s="769"/>
      <c r="BA108" s="769"/>
      <c r="BB108" s="769"/>
      <c r="BC108" s="769"/>
      <c r="BD108" s="769"/>
      <c r="BE108" s="769"/>
      <c r="BF108" s="769"/>
      <c r="BG108" s="769"/>
      <c r="BH108" s="769"/>
      <c r="BI108" s="769"/>
      <c r="BJ108" s="769"/>
      <c r="BK108" s="769"/>
      <c r="BL108" s="769"/>
      <c r="BM108" s="769"/>
      <c r="BN108" s="769"/>
      <c r="BO108" s="769"/>
      <c r="BP108" s="769"/>
      <c r="BQ108" s="769"/>
      <c r="BR108" s="769"/>
      <c r="BS108" s="769"/>
      <c r="BT108" s="769"/>
      <c r="BU108" s="769"/>
      <c r="BV108" s="769"/>
      <c r="BW108" s="769"/>
      <c r="BX108" s="769"/>
      <c r="BY108" s="769"/>
      <c r="BZ108" s="769"/>
      <c r="CA108" s="769"/>
      <c r="CB108" s="769"/>
      <c r="CC108" s="769"/>
      <c r="CD108" s="769"/>
      <c r="CE108" s="769"/>
      <c r="CF108" s="769"/>
      <c r="CG108" s="769"/>
      <c r="CH108" s="769"/>
      <c r="CI108" s="769"/>
      <c r="CJ108" s="769"/>
      <c r="CK108" s="769"/>
      <c r="CL108" s="769"/>
      <c r="CM108" s="484"/>
      <c r="CN108" s="484"/>
      <c r="CO108" s="484"/>
      <c r="CP108" s="484"/>
      <c r="CQ108" s="484"/>
      <c r="CR108" s="484"/>
      <c r="CS108" s="484"/>
      <c r="CT108" s="484"/>
      <c r="CU108" s="484"/>
      <c r="CV108" s="484"/>
      <c r="CW108" s="484"/>
      <c r="CX108" s="484"/>
      <c r="CY108" s="484"/>
      <c r="CZ108" s="484"/>
      <c r="DA108" s="769"/>
      <c r="DB108" s="769"/>
    </row>
    <row r="109" spans="1:106" s="162" customFormat="1" ht="24" customHeight="1">
      <c r="A109" s="777" t="str">
        <f>IF(TRIM(入力1!A210)&lt;&gt;"",入力1!A210,"")</f>
        <v/>
      </c>
      <c r="B109" s="776">
        <f>IF(TRIM(入力1!B210)&lt;&gt;"",入力1!B210,"")</f>
        <v>9</v>
      </c>
      <c r="C109" s="251">
        <v>7</v>
      </c>
      <c r="D109" s="1679" t="str">
        <f>IF(TRIM(入力1!D210)&lt;&gt;"",入力1!D210,"")</f>
        <v/>
      </c>
      <c r="E109" s="1680"/>
      <c r="F109" s="1680"/>
      <c r="G109" s="1680"/>
      <c r="H109" s="1680"/>
      <c r="I109" s="1680"/>
      <c r="J109" s="1681"/>
      <c r="K109" s="777" t="str">
        <f>IF(TRIM(入力1!A210)&lt;&gt;"",入力1!A210,"")</f>
        <v/>
      </c>
      <c r="L109" s="776">
        <f>IF(TRIM(入力1!B210)&lt;&gt;"",入力1!B210,"")</f>
        <v>9</v>
      </c>
      <c r="M109" s="251">
        <v>7</v>
      </c>
      <c r="N109" s="261"/>
      <c r="O109" s="261"/>
      <c r="P109" s="261"/>
      <c r="Q109" s="261"/>
      <c r="R109" s="261"/>
      <c r="S109" s="261"/>
      <c r="T109" s="458"/>
      <c r="U109" s="262"/>
      <c r="V109" s="261"/>
      <c r="W109" s="261"/>
      <c r="X109" s="261">
        <f>IF(入力1!$W$5=9,入力1!X210,0)</f>
        <v>0</v>
      </c>
      <c r="Y109" s="261">
        <f>IF(入力1!$W$5=10,入力1!X210,0)</f>
        <v>0</v>
      </c>
      <c r="Z109" s="257" t="str">
        <f t="shared" si="11"/>
        <v/>
      </c>
      <c r="AA109" s="619"/>
      <c r="AB109" s="620"/>
      <c r="AC109" s="269"/>
      <c r="AD109" s="269"/>
      <c r="AE109" s="269"/>
      <c r="AF109" s="778" t="str">
        <f t="shared" si="12"/>
        <v xml:space="preserve"> </v>
      </c>
      <c r="AG109" s="769"/>
      <c r="AH109" s="769">
        <f>入力1!O210</f>
        <v>0</v>
      </c>
      <c r="AI109" s="769"/>
      <c r="AJ109" s="769"/>
      <c r="AK109" s="769"/>
      <c r="AL109" s="769"/>
      <c r="AM109" s="769"/>
      <c r="AN109" s="769"/>
      <c r="AO109" s="769"/>
      <c r="AP109" s="769"/>
      <c r="AQ109" s="769"/>
      <c r="AR109" s="769"/>
      <c r="AS109" s="769"/>
      <c r="AT109" s="769"/>
      <c r="AU109" s="769"/>
      <c r="AV109" s="769"/>
      <c r="AW109" s="769"/>
      <c r="AX109" s="769"/>
      <c r="AY109" s="769"/>
      <c r="AZ109" s="769"/>
      <c r="BA109" s="769"/>
      <c r="BB109" s="769"/>
      <c r="BC109" s="769"/>
      <c r="BD109" s="769"/>
      <c r="BE109" s="769"/>
      <c r="BF109" s="769"/>
      <c r="BG109" s="769"/>
      <c r="BH109" s="769"/>
      <c r="BI109" s="769"/>
      <c r="BJ109" s="769"/>
      <c r="BK109" s="769"/>
      <c r="BL109" s="769"/>
      <c r="BM109" s="769"/>
      <c r="BN109" s="769"/>
      <c r="BO109" s="769"/>
      <c r="BP109" s="769"/>
      <c r="BQ109" s="769"/>
      <c r="BR109" s="769"/>
      <c r="BS109" s="769"/>
      <c r="BT109" s="769"/>
      <c r="BU109" s="769"/>
      <c r="BV109" s="769"/>
      <c r="BW109" s="769"/>
      <c r="BX109" s="769"/>
      <c r="BY109" s="769"/>
      <c r="BZ109" s="769"/>
      <c r="CA109" s="769"/>
      <c r="CB109" s="769"/>
      <c r="CC109" s="769"/>
      <c r="CD109" s="769"/>
      <c r="CE109" s="769"/>
      <c r="CF109" s="769"/>
      <c r="CG109" s="769"/>
      <c r="CH109" s="769"/>
      <c r="CI109" s="769"/>
      <c r="CJ109" s="769"/>
      <c r="CK109" s="769"/>
      <c r="CL109" s="769"/>
      <c r="CM109" s="484"/>
      <c r="CN109" s="484"/>
      <c r="CO109" s="484"/>
      <c r="CP109" s="484"/>
      <c r="CQ109" s="484"/>
      <c r="CR109" s="484"/>
      <c r="CS109" s="484"/>
      <c r="CT109" s="484"/>
      <c r="CU109" s="484"/>
      <c r="CV109" s="484"/>
      <c r="CW109" s="484"/>
      <c r="CX109" s="484"/>
      <c r="CY109" s="484"/>
      <c r="CZ109" s="484"/>
      <c r="DA109" s="769"/>
      <c r="DB109" s="769"/>
    </row>
    <row r="110" spans="1:106" s="162" customFormat="1" ht="24" customHeight="1">
      <c r="A110" s="777" t="str">
        <f>IF(TRIM(入力1!A212)&lt;&gt;"",入力1!A212,"")</f>
        <v/>
      </c>
      <c r="B110" s="776">
        <f>IF(TRIM(入力1!B212)&lt;&gt;"",入力1!B212,"")</f>
        <v>9</v>
      </c>
      <c r="C110" s="250">
        <v>8</v>
      </c>
      <c r="D110" s="1679" t="str">
        <f>IF(TRIM(入力1!D212)&lt;&gt;"",入力1!D212,"")</f>
        <v/>
      </c>
      <c r="E110" s="1680"/>
      <c r="F110" s="1680"/>
      <c r="G110" s="1680"/>
      <c r="H110" s="1680"/>
      <c r="I110" s="1680"/>
      <c r="J110" s="1681"/>
      <c r="K110" s="777" t="str">
        <f>IF(TRIM(入力1!A212)&lt;&gt;"",入力1!A212,"")</f>
        <v/>
      </c>
      <c r="L110" s="776">
        <f>IF(TRIM(入力1!B212)&lt;&gt;"",入力1!B212,"")</f>
        <v>9</v>
      </c>
      <c r="M110" s="250">
        <v>8</v>
      </c>
      <c r="N110" s="261"/>
      <c r="O110" s="261"/>
      <c r="P110" s="261"/>
      <c r="Q110" s="261"/>
      <c r="R110" s="261"/>
      <c r="S110" s="261"/>
      <c r="T110" s="458"/>
      <c r="U110" s="262"/>
      <c r="V110" s="261"/>
      <c r="W110" s="261"/>
      <c r="X110" s="261">
        <f>IF(入力1!$W$5=9,入力1!X212,0)</f>
        <v>0</v>
      </c>
      <c r="Y110" s="261">
        <f>IF(入力1!$W$5=10,入力1!X212,0)</f>
        <v>0</v>
      </c>
      <c r="Z110" s="257" t="str">
        <f t="shared" si="11"/>
        <v/>
      </c>
      <c r="AA110" s="619"/>
      <c r="AB110" s="620"/>
      <c r="AC110" s="269"/>
      <c r="AD110" s="269"/>
      <c r="AE110" s="269"/>
      <c r="AF110" s="778" t="str">
        <f t="shared" si="12"/>
        <v xml:space="preserve"> </v>
      </c>
      <c r="AG110" s="769"/>
      <c r="AH110" s="769">
        <f>入力1!O212</f>
        <v>0</v>
      </c>
      <c r="AI110" s="769"/>
      <c r="AJ110" s="769"/>
      <c r="AK110" s="769"/>
      <c r="AL110" s="769"/>
      <c r="AM110" s="769"/>
      <c r="AN110" s="769"/>
      <c r="AO110" s="769"/>
      <c r="AP110" s="769"/>
      <c r="AQ110" s="769"/>
      <c r="AR110" s="769"/>
      <c r="AS110" s="769"/>
      <c r="AT110" s="769"/>
      <c r="AU110" s="769"/>
      <c r="AV110" s="769"/>
      <c r="AW110" s="769"/>
      <c r="AX110" s="769"/>
      <c r="AY110" s="769"/>
      <c r="AZ110" s="769"/>
      <c r="BA110" s="769"/>
      <c r="BB110" s="769"/>
      <c r="BC110" s="769"/>
      <c r="BD110" s="769"/>
      <c r="BE110" s="769"/>
      <c r="BF110" s="769"/>
      <c r="BG110" s="769"/>
      <c r="BH110" s="769"/>
      <c r="BI110" s="769"/>
      <c r="BJ110" s="769"/>
      <c r="BK110" s="769"/>
      <c r="BL110" s="769"/>
      <c r="BM110" s="769"/>
      <c r="BN110" s="769"/>
      <c r="BO110" s="769"/>
      <c r="BP110" s="769"/>
      <c r="BQ110" s="769"/>
      <c r="BR110" s="769"/>
      <c r="BS110" s="769"/>
      <c r="BT110" s="769"/>
      <c r="BU110" s="769"/>
      <c r="BV110" s="769"/>
      <c r="BW110" s="769"/>
      <c r="BX110" s="769"/>
      <c r="BY110" s="769"/>
      <c r="BZ110" s="769"/>
      <c r="CA110" s="769"/>
      <c r="CB110" s="769"/>
      <c r="CC110" s="769"/>
      <c r="CD110" s="769"/>
      <c r="CE110" s="769"/>
      <c r="CF110" s="769"/>
      <c r="CG110" s="769"/>
      <c r="CH110" s="769"/>
      <c r="CI110" s="769"/>
      <c r="CJ110" s="769"/>
      <c r="CK110" s="769"/>
      <c r="CL110" s="769"/>
      <c r="CM110" s="484"/>
      <c r="CN110" s="484"/>
      <c r="CO110" s="484"/>
      <c r="CP110" s="484"/>
      <c r="CQ110" s="484"/>
      <c r="CR110" s="484"/>
      <c r="CS110" s="484"/>
      <c r="CT110" s="484"/>
      <c r="CU110" s="484"/>
      <c r="CV110" s="484"/>
      <c r="CW110" s="484"/>
      <c r="CX110" s="484"/>
      <c r="CY110" s="484"/>
      <c r="CZ110" s="484"/>
      <c r="DA110" s="769"/>
      <c r="DB110" s="769"/>
    </row>
    <row r="111" spans="1:106" s="162" customFormat="1" ht="24" customHeight="1">
      <c r="A111" s="777" t="str">
        <f>IF(TRIM(入力1!A214)&lt;&gt;"",入力1!A214,"")</f>
        <v/>
      </c>
      <c r="B111" s="776">
        <f>IF(TRIM(入力1!B214)&lt;&gt;"",入力1!B214,"")</f>
        <v>9</v>
      </c>
      <c r="C111" s="251">
        <v>9</v>
      </c>
      <c r="D111" s="1679" t="str">
        <f>IF(TRIM(入力1!D214)&lt;&gt;"",入力1!D214,"")</f>
        <v/>
      </c>
      <c r="E111" s="1680"/>
      <c r="F111" s="1680"/>
      <c r="G111" s="1680"/>
      <c r="H111" s="1680"/>
      <c r="I111" s="1680"/>
      <c r="J111" s="1681"/>
      <c r="K111" s="777" t="str">
        <f>IF(TRIM(入力1!A214)&lt;&gt;"",入力1!A214,"")</f>
        <v/>
      </c>
      <c r="L111" s="776">
        <f>IF(TRIM(入力1!B214)&lt;&gt;"",入力1!B214,"")</f>
        <v>9</v>
      </c>
      <c r="M111" s="251">
        <v>9</v>
      </c>
      <c r="N111" s="261"/>
      <c r="O111" s="261"/>
      <c r="P111" s="261"/>
      <c r="Q111" s="261"/>
      <c r="R111" s="261"/>
      <c r="S111" s="261"/>
      <c r="T111" s="458"/>
      <c r="U111" s="262"/>
      <c r="V111" s="261"/>
      <c r="W111" s="261"/>
      <c r="X111" s="261">
        <f>IF(入力1!$W$5=9,入力1!X214,0)</f>
        <v>0</v>
      </c>
      <c r="Y111" s="261">
        <f>IF(入力1!$W$5=10,入力1!X214,0)</f>
        <v>0</v>
      </c>
      <c r="Z111" s="257" t="str">
        <f t="shared" si="11"/>
        <v/>
      </c>
      <c r="AA111" s="619"/>
      <c r="AB111" s="620"/>
      <c r="AC111" s="269"/>
      <c r="AD111" s="269"/>
      <c r="AE111" s="269"/>
      <c r="AF111" s="778" t="str">
        <f t="shared" si="12"/>
        <v xml:space="preserve"> </v>
      </c>
      <c r="AG111" s="769"/>
      <c r="AH111" s="769">
        <f>入力1!O214</f>
        <v>0</v>
      </c>
      <c r="AI111" s="769"/>
      <c r="AJ111" s="769"/>
      <c r="AK111" s="769"/>
      <c r="AL111" s="769"/>
      <c r="AM111" s="769"/>
      <c r="AN111" s="769"/>
      <c r="AO111" s="769"/>
      <c r="AP111" s="769"/>
      <c r="AQ111" s="769"/>
      <c r="AR111" s="769"/>
      <c r="AS111" s="769"/>
      <c r="AT111" s="769"/>
      <c r="AU111" s="769"/>
      <c r="AV111" s="769"/>
      <c r="AW111" s="769"/>
      <c r="AX111" s="769"/>
      <c r="AY111" s="769"/>
      <c r="AZ111" s="769"/>
      <c r="BA111" s="769"/>
      <c r="BB111" s="769"/>
      <c r="BC111" s="769"/>
      <c r="BD111" s="769"/>
      <c r="BE111" s="769"/>
      <c r="BF111" s="769"/>
      <c r="BG111" s="769"/>
      <c r="BH111" s="769"/>
      <c r="BI111" s="769"/>
      <c r="BJ111" s="769"/>
      <c r="BK111" s="769"/>
      <c r="BL111" s="769"/>
      <c r="BM111" s="769"/>
      <c r="BN111" s="769"/>
      <c r="BO111" s="769"/>
      <c r="BP111" s="769"/>
      <c r="BQ111" s="769"/>
      <c r="BR111" s="769"/>
      <c r="BS111" s="769"/>
      <c r="BT111" s="769"/>
      <c r="BU111" s="769"/>
      <c r="BV111" s="769"/>
      <c r="BW111" s="769"/>
      <c r="BX111" s="769"/>
      <c r="BY111" s="769"/>
      <c r="BZ111" s="769"/>
      <c r="CA111" s="769"/>
      <c r="CB111" s="769"/>
      <c r="CC111" s="769"/>
      <c r="CD111" s="769"/>
      <c r="CE111" s="769"/>
      <c r="CF111" s="769"/>
      <c r="CG111" s="769"/>
      <c r="CH111" s="769"/>
      <c r="CI111" s="769"/>
      <c r="CJ111" s="769"/>
      <c r="CK111" s="769"/>
      <c r="CL111" s="769"/>
      <c r="CM111" s="484"/>
      <c r="CN111" s="484"/>
      <c r="CO111" s="484"/>
      <c r="CP111" s="484"/>
      <c r="CQ111" s="484"/>
      <c r="CR111" s="484"/>
      <c r="CS111" s="484"/>
      <c r="CT111" s="484"/>
      <c r="CU111" s="484"/>
      <c r="CV111" s="484"/>
      <c r="CW111" s="484"/>
      <c r="CX111" s="484"/>
      <c r="CY111" s="484"/>
      <c r="CZ111" s="484"/>
      <c r="DA111" s="769"/>
      <c r="DB111" s="769"/>
    </row>
    <row r="112" spans="1:106" s="162" customFormat="1" ht="24" customHeight="1" thickBot="1">
      <c r="A112" s="375">
        <f>IF(TRIM(入力1!A216)&lt;&gt;"",入力1!A216,"")</f>
        <v>1</v>
      </c>
      <c r="B112" s="428">
        <f>IF(TRIM(入力1!B216)&lt;&gt;"",入力1!B216,"")</f>
        <v>0</v>
      </c>
      <c r="C112" s="252">
        <v>0</v>
      </c>
      <c r="D112" s="1692" t="str">
        <f>IF(TRIM(入力1!D216)&lt;&gt;"",入力1!D216,"")</f>
        <v/>
      </c>
      <c r="E112" s="1693"/>
      <c r="F112" s="1693"/>
      <c r="G112" s="1693"/>
      <c r="H112" s="1693"/>
      <c r="I112" s="1693"/>
      <c r="J112" s="1694"/>
      <c r="K112" s="375">
        <f>IF(TRIM(入力1!A216)&lt;&gt;"",入力1!A216,"")</f>
        <v>1</v>
      </c>
      <c r="L112" s="428">
        <f>IF(TRIM(入力1!B216)&lt;&gt;"",入力1!B216,"")</f>
        <v>0</v>
      </c>
      <c r="M112" s="252">
        <v>0</v>
      </c>
      <c r="N112" s="253"/>
      <c r="O112" s="253"/>
      <c r="P112" s="253"/>
      <c r="Q112" s="253"/>
      <c r="R112" s="253"/>
      <c r="S112" s="253"/>
      <c r="T112" s="772"/>
      <c r="U112" s="264"/>
      <c r="V112" s="263"/>
      <c r="W112" s="263"/>
      <c r="X112" s="263">
        <f>IF(入力1!$W$5=9,入力1!X216,0)</f>
        <v>0</v>
      </c>
      <c r="Y112" s="263">
        <f>IF(入力1!$W$5=10,入力1!X216,0)</f>
        <v>0</v>
      </c>
      <c r="Z112" s="371" t="str">
        <f t="shared" si="11"/>
        <v/>
      </c>
      <c r="AA112" s="486"/>
      <c r="AB112" s="486"/>
      <c r="AC112" s="270"/>
      <c r="AD112" s="270"/>
      <c r="AE112" s="270"/>
      <c r="AF112" s="779" t="str">
        <f t="shared" si="12"/>
        <v xml:space="preserve"> </v>
      </c>
      <c r="AG112" s="769"/>
      <c r="AH112" s="769">
        <f>入力1!O216</f>
        <v>0</v>
      </c>
      <c r="AI112" s="769"/>
      <c r="AJ112" s="769"/>
      <c r="AK112" s="769"/>
      <c r="AL112" s="769"/>
      <c r="AM112" s="769"/>
      <c r="AN112" s="769"/>
      <c r="AO112" s="769"/>
      <c r="AP112" s="769"/>
      <c r="AQ112" s="769"/>
      <c r="AR112" s="769"/>
      <c r="AS112" s="769"/>
      <c r="AT112" s="769"/>
      <c r="AU112" s="769"/>
      <c r="AV112" s="769"/>
      <c r="AW112" s="769"/>
      <c r="AX112" s="769"/>
      <c r="AY112" s="769"/>
      <c r="AZ112" s="769"/>
      <c r="BA112" s="769"/>
      <c r="BB112" s="769"/>
      <c r="BC112" s="769"/>
      <c r="BD112" s="769"/>
      <c r="BE112" s="769"/>
      <c r="BF112" s="769"/>
      <c r="BG112" s="769"/>
      <c r="BH112" s="769"/>
      <c r="BI112" s="769"/>
      <c r="BJ112" s="769"/>
      <c r="BK112" s="769"/>
      <c r="BL112" s="769"/>
      <c r="BM112" s="769"/>
      <c r="BN112" s="769"/>
      <c r="BO112" s="769"/>
      <c r="BP112" s="769"/>
      <c r="BQ112" s="769"/>
      <c r="BR112" s="769"/>
      <c r="BS112" s="769"/>
      <c r="BT112" s="769"/>
      <c r="BU112" s="769"/>
      <c r="BV112" s="769"/>
      <c r="BW112" s="769"/>
      <c r="BX112" s="769"/>
      <c r="BY112" s="769"/>
      <c r="BZ112" s="769"/>
      <c r="CA112" s="769"/>
      <c r="CB112" s="769"/>
      <c r="CC112" s="769"/>
      <c r="CD112" s="769"/>
      <c r="CE112" s="769"/>
      <c r="CF112" s="769"/>
      <c r="CG112" s="769"/>
      <c r="CH112" s="769"/>
      <c r="CI112" s="769"/>
      <c r="CJ112" s="769"/>
      <c r="CK112" s="769"/>
      <c r="CL112" s="769"/>
      <c r="CM112" s="484"/>
      <c r="CN112" s="484"/>
      <c r="CO112" s="484"/>
      <c r="CP112" s="484"/>
      <c r="CQ112" s="484"/>
      <c r="CR112" s="484"/>
      <c r="CS112" s="484"/>
      <c r="CT112" s="484"/>
      <c r="CU112" s="484"/>
      <c r="CV112" s="484"/>
      <c r="CW112" s="484"/>
      <c r="CX112" s="484"/>
      <c r="CY112" s="484"/>
      <c r="CZ112" s="484"/>
      <c r="DA112" s="769"/>
      <c r="DB112" s="769"/>
    </row>
    <row r="113" spans="11:104" ht="26.25" customHeight="1">
      <c r="K113" s="133" t="s">
        <v>158</v>
      </c>
      <c r="L113" s="423"/>
      <c r="M113" s="141"/>
      <c r="N113" s="141"/>
      <c r="O113" s="141"/>
      <c r="P113" s="141"/>
      <c r="Q113" s="141"/>
      <c r="R113" s="141"/>
      <c r="S113" s="141"/>
      <c r="T113" s="141"/>
      <c r="U113" s="141"/>
      <c r="V113" s="141"/>
      <c r="W113" s="141"/>
      <c r="X113" s="141"/>
      <c r="Y113" s="141"/>
      <c r="Z113" s="141"/>
      <c r="AA113" s="141"/>
      <c r="AB113" s="141"/>
      <c r="AC113" s="141"/>
      <c r="AD113" s="141"/>
      <c r="AE113" s="141"/>
      <c r="AF113" s="392"/>
    </row>
    <row r="114" spans="11:104" ht="12" customHeight="1">
      <c r="K114" s="134" t="s">
        <v>181</v>
      </c>
      <c r="L114" s="134"/>
      <c r="M114" s="134"/>
      <c r="N114" s="134" t="s">
        <v>182</v>
      </c>
      <c r="AE114" s="446"/>
      <c r="AF114" s="446"/>
    </row>
    <row r="115" spans="11:104" ht="12" customHeight="1">
      <c r="K115" s="134"/>
      <c r="L115" s="134"/>
      <c r="M115" s="134"/>
      <c r="N115" s="134" t="s">
        <v>548</v>
      </c>
      <c r="AE115" s="446"/>
      <c r="AF115" s="446"/>
    </row>
    <row r="116" spans="11:104" ht="12" customHeight="1">
      <c r="K116" s="134"/>
      <c r="L116" s="134"/>
      <c r="M116" s="134"/>
      <c r="N116" s="134" t="s">
        <v>549</v>
      </c>
      <c r="AE116" s="446"/>
      <c r="AF116" s="446"/>
    </row>
    <row r="117" spans="11:104" ht="12" customHeight="1">
      <c r="K117" s="134"/>
      <c r="L117" s="134"/>
      <c r="M117" s="134"/>
      <c r="N117" s="134" t="s">
        <v>488</v>
      </c>
      <c r="AE117" s="446"/>
      <c r="AF117" s="446"/>
    </row>
    <row r="118" spans="11:104" ht="12" customHeight="1">
      <c r="K118" s="134"/>
      <c r="L118" s="134"/>
      <c r="M118" s="134"/>
      <c r="N118" s="134" t="s">
        <v>489</v>
      </c>
      <c r="AE118" s="446"/>
      <c r="AF118" s="446"/>
    </row>
    <row r="119" spans="11:104" s="492" customFormat="1">
      <c r="CM119" s="446"/>
      <c r="CN119" s="446"/>
      <c r="CO119" s="446"/>
      <c r="CP119" s="446"/>
      <c r="CQ119" s="446"/>
      <c r="CR119" s="446"/>
      <c r="CS119" s="446"/>
      <c r="CT119" s="446"/>
      <c r="CU119" s="446"/>
      <c r="CV119" s="446"/>
      <c r="CW119" s="446"/>
      <c r="CX119" s="446"/>
      <c r="CY119" s="446"/>
      <c r="CZ119" s="446"/>
    </row>
    <row r="120" spans="11:104" s="492" customFormat="1">
      <c r="CM120" s="446"/>
      <c r="CN120" s="446"/>
      <c r="CO120" s="446"/>
      <c r="CP120" s="446"/>
      <c r="CQ120" s="446"/>
      <c r="CR120" s="446"/>
      <c r="CS120" s="446"/>
      <c r="CT120" s="446"/>
      <c r="CU120" s="446"/>
      <c r="CV120" s="446"/>
      <c r="CW120" s="446"/>
      <c r="CX120" s="446"/>
      <c r="CY120" s="446"/>
      <c r="CZ120" s="446"/>
    </row>
    <row r="121" spans="11:104" s="492" customFormat="1">
      <c r="CM121" s="446"/>
      <c r="CN121" s="446"/>
      <c r="CO121" s="446"/>
      <c r="CP121" s="446"/>
      <c r="CQ121" s="446"/>
      <c r="CR121" s="446"/>
      <c r="CS121" s="446"/>
      <c r="CT121" s="446"/>
      <c r="CU121" s="446"/>
      <c r="CV121" s="446"/>
      <c r="CW121" s="446"/>
      <c r="CX121" s="446"/>
      <c r="CY121" s="446"/>
      <c r="CZ121" s="446"/>
    </row>
    <row r="122" spans="11:104" s="492" customFormat="1">
      <c r="CM122" s="446"/>
      <c r="CN122" s="446"/>
      <c r="CO122" s="446"/>
      <c r="CP122" s="446"/>
      <c r="CQ122" s="446"/>
      <c r="CR122" s="446"/>
      <c r="CS122" s="446"/>
      <c r="CT122" s="446"/>
      <c r="CU122" s="446"/>
      <c r="CV122" s="446"/>
      <c r="CW122" s="446"/>
      <c r="CX122" s="446"/>
      <c r="CY122" s="446"/>
      <c r="CZ122" s="446"/>
    </row>
    <row r="123" spans="11:104" s="492" customFormat="1">
      <c r="CM123" s="446"/>
      <c r="CN123" s="446"/>
      <c r="CO123" s="446"/>
      <c r="CP123" s="446"/>
      <c r="CQ123" s="446"/>
      <c r="CR123" s="446"/>
      <c r="CS123" s="446"/>
      <c r="CT123" s="446"/>
      <c r="CU123" s="446"/>
      <c r="CV123" s="446"/>
      <c r="CW123" s="446"/>
      <c r="CX123" s="446"/>
      <c r="CY123" s="446"/>
      <c r="CZ123" s="446"/>
    </row>
    <row r="124" spans="11:104" s="492" customFormat="1">
      <c r="CM124" s="446"/>
      <c r="CN124" s="446"/>
      <c r="CO124" s="446"/>
      <c r="CP124" s="446"/>
      <c r="CQ124" s="446"/>
      <c r="CR124" s="446"/>
      <c r="CS124" s="446"/>
      <c r="CT124" s="446"/>
      <c r="CU124" s="446"/>
      <c r="CV124" s="446"/>
      <c r="CW124" s="446"/>
      <c r="CX124" s="446"/>
      <c r="CY124" s="446"/>
      <c r="CZ124" s="446"/>
    </row>
    <row r="125" spans="11:104" s="492" customFormat="1">
      <c r="CM125" s="446"/>
      <c r="CN125" s="446"/>
      <c r="CO125" s="446"/>
      <c r="CP125" s="446"/>
      <c r="CQ125" s="446"/>
      <c r="CR125" s="446"/>
      <c r="CS125" s="446"/>
      <c r="CT125" s="446"/>
      <c r="CU125" s="446"/>
      <c r="CV125" s="446"/>
      <c r="CW125" s="446"/>
      <c r="CX125" s="446"/>
      <c r="CY125" s="446"/>
      <c r="CZ125" s="446"/>
    </row>
    <row r="126" spans="11:104" s="492" customFormat="1">
      <c r="CM126" s="446"/>
      <c r="CN126" s="446"/>
      <c r="CO126" s="446"/>
      <c r="CP126" s="446"/>
      <c r="CQ126" s="446"/>
      <c r="CR126" s="446"/>
      <c r="CS126" s="446"/>
      <c r="CT126" s="446"/>
      <c r="CU126" s="446"/>
      <c r="CV126" s="446"/>
      <c r="CW126" s="446"/>
      <c r="CX126" s="446"/>
      <c r="CY126" s="446"/>
      <c r="CZ126" s="446"/>
    </row>
    <row r="127" spans="11:104" s="492" customFormat="1">
      <c r="CM127" s="446"/>
      <c r="CN127" s="446"/>
      <c r="CO127" s="446"/>
      <c r="CP127" s="446"/>
      <c r="CQ127" s="446"/>
      <c r="CR127" s="446"/>
      <c r="CS127" s="446"/>
      <c r="CT127" s="446"/>
      <c r="CU127" s="446"/>
      <c r="CV127" s="446"/>
      <c r="CW127" s="446"/>
      <c r="CX127" s="446"/>
      <c r="CY127" s="446"/>
      <c r="CZ127" s="446"/>
    </row>
    <row r="128" spans="11:104" s="492" customFormat="1">
      <c r="CM128" s="446"/>
      <c r="CN128" s="446"/>
      <c r="CO128" s="446"/>
      <c r="CP128" s="446"/>
      <c r="CQ128" s="446"/>
      <c r="CR128" s="446"/>
      <c r="CS128" s="446"/>
      <c r="CT128" s="446"/>
      <c r="CU128" s="446"/>
      <c r="CV128" s="446"/>
      <c r="CW128" s="446"/>
      <c r="CX128" s="446"/>
      <c r="CY128" s="446"/>
      <c r="CZ128" s="446"/>
    </row>
    <row r="129" spans="33:106" s="492" customFormat="1">
      <c r="CM129" s="446"/>
      <c r="CN129" s="446"/>
      <c r="CO129" s="446"/>
      <c r="CP129" s="446"/>
      <c r="CQ129" s="446"/>
      <c r="CR129" s="446"/>
      <c r="CS129" s="446"/>
      <c r="CT129" s="446"/>
      <c r="CU129" s="446"/>
      <c r="CV129" s="446"/>
      <c r="CW129" s="446"/>
      <c r="CX129" s="446"/>
      <c r="CY129" s="446"/>
      <c r="CZ129" s="446"/>
    </row>
    <row r="130" spans="33:106" s="492" customFormat="1">
      <c r="CM130" s="446"/>
      <c r="CN130" s="446"/>
      <c r="CO130" s="446"/>
      <c r="CP130" s="446"/>
      <c r="CQ130" s="446"/>
      <c r="CR130" s="446"/>
      <c r="CS130" s="446"/>
      <c r="CT130" s="446"/>
      <c r="CU130" s="446"/>
      <c r="CV130" s="446"/>
      <c r="CW130" s="446"/>
      <c r="CX130" s="446"/>
      <c r="CY130" s="446"/>
      <c r="CZ130" s="446"/>
    </row>
    <row r="131" spans="33:106" s="492" customFormat="1">
      <c r="CM131" s="446"/>
      <c r="CN131" s="446"/>
      <c r="CO131" s="446"/>
      <c r="CP131" s="446"/>
      <c r="CQ131" s="446"/>
      <c r="CR131" s="446"/>
      <c r="CS131" s="446"/>
      <c r="CT131" s="446"/>
      <c r="CU131" s="446"/>
      <c r="CV131" s="446"/>
      <c r="CW131" s="446"/>
      <c r="CX131" s="446"/>
      <c r="CY131" s="446"/>
      <c r="CZ131" s="446"/>
    </row>
    <row r="132" spans="33:106" s="492" customFormat="1">
      <c r="CM132" s="446"/>
      <c r="CN132" s="446"/>
      <c r="CO132" s="446"/>
      <c r="CP132" s="446"/>
      <c r="CQ132" s="446"/>
      <c r="CR132" s="446"/>
      <c r="CS132" s="446"/>
      <c r="CT132" s="446"/>
      <c r="CU132" s="446"/>
      <c r="CV132" s="446"/>
      <c r="CW132" s="446"/>
      <c r="CX132" s="446"/>
      <c r="CY132" s="446"/>
      <c r="CZ132" s="446"/>
    </row>
    <row r="133" spans="33:106" s="492" customFormat="1">
      <c r="CM133" s="446"/>
      <c r="CN133" s="446"/>
      <c r="CO133" s="446"/>
      <c r="CP133" s="446"/>
      <c r="CQ133" s="446"/>
      <c r="CR133" s="446"/>
      <c r="CS133" s="446"/>
      <c r="CT133" s="446"/>
      <c r="CU133" s="446"/>
      <c r="CV133" s="446"/>
      <c r="CW133" s="446"/>
      <c r="CX133" s="446"/>
      <c r="CY133" s="446"/>
      <c r="CZ133" s="446"/>
    </row>
    <row r="134" spans="33:106" s="492" customFormat="1">
      <c r="CM134" s="446"/>
      <c r="CN134" s="446"/>
      <c r="CO134" s="446"/>
      <c r="CP134" s="446"/>
      <c r="CQ134" s="446"/>
      <c r="CR134" s="446"/>
      <c r="CS134" s="446"/>
      <c r="CT134" s="446"/>
      <c r="CU134" s="446"/>
      <c r="CV134" s="446"/>
      <c r="CW134" s="446"/>
      <c r="CX134" s="446"/>
      <c r="CY134" s="446"/>
      <c r="CZ134" s="446"/>
    </row>
    <row r="135" spans="33:106" s="492" customFormat="1">
      <c r="CM135" s="446"/>
      <c r="CN135" s="446"/>
      <c r="CO135" s="446"/>
      <c r="CP135" s="446"/>
      <c r="CQ135" s="446"/>
      <c r="CR135" s="446"/>
      <c r="CS135" s="446"/>
      <c r="CT135" s="446"/>
      <c r="CU135" s="446"/>
      <c r="CV135" s="446"/>
      <c r="CW135" s="446"/>
      <c r="CX135" s="446"/>
      <c r="CY135" s="446"/>
      <c r="CZ135" s="446"/>
    </row>
    <row r="136" spans="33:106" s="492" customFormat="1">
      <c r="CM136" s="446"/>
      <c r="CN136" s="446"/>
      <c r="CO136" s="446"/>
      <c r="CP136" s="446"/>
      <c r="CQ136" s="446"/>
      <c r="CR136" s="446"/>
      <c r="CS136" s="446"/>
      <c r="CT136" s="446"/>
      <c r="CU136" s="446"/>
      <c r="CV136" s="446"/>
      <c r="CW136" s="446"/>
      <c r="CX136" s="446"/>
      <c r="CY136" s="446"/>
      <c r="CZ136" s="446"/>
    </row>
    <row r="137" spans="33:106" s="446" customFormat="1">
      <c r="AG137" s="492"/>
      <c r="AH137" s="492"/>
      <c r="AI137" s="492"/>
      <c r="AJ137" s="492"/>
      <c r="AK137" s="492"/>
      <c r="AL137" s="492"/>
      <c r="AM137" s="492"/>
      <c r="AN137" s="492"/>
      <c r="AO137" s="492"/>
      <c r="AP137" s="492"/>
      <c r="AQ137" s="492"/>
      <c r="AR137" s="492"/>
      <c r="AS137" s="492"/>
      <c r="AT137" s="492"/>
      <c r="AU137" s="492"/>
      <c r="AV137" s="492"/>
      <c r="AW137" s="492"/>
      <c r="AX137" s="492"/>
      <c r="AY137" s="492"/>
      <c r="AZ137" s="492"/>
      <c r="BA137" s="492"/>
      <c r="BB137" s="492"/>
      <c r="BC137" s="492"/>
      <c r="BD137" s="492"/>
      <c r="BE137" s="492"/>
      <c r="BF137" s="492"/>
      <c r="BG137" s="492"/>
      <c r="BH137" s="492"/>
      <c r="BI137" s="492"/>
      <c r="BJ137" s="492"/>
      <c r="BK137" s="492"/>
      <c r="BL137" s="492"/>
      <c r="BM137" s="492"/>
      <c r="BN137" s="492"/>
      <c r="BO137" s="492"/>
      <c r="BP137" s="492"/>
      <c r="BQ137" s="492"/>
      <c r="BR137" s="492"/>
      <c r="BS137" s="492"/>
      <c r="BT137" s="492"/>
      <c r="BU137" s="492"/>
      <c r="BV137" s="492"/>
      <c r="BW137" s="492"/>
      <c r="BX137" s="492"/>
      <c r="BY137" s="492"/>
      <c r="BZ137" s="492"/>
      <c r="CA137" s="492"/>
      <c r="CB137" s="492"/>
      <c r="CC137" s="492"/>
      <c r="CD137" s="492"/>
      <c r="CE137" s="492"/>
      <c r="CF137" s="492"/>
      <c r="CG137" s="492"/>
      <c r="CH137" s="492"/>
      <c r="CI137" s="492"/>
      <c r="CJ137" s="492"/>
      <c r="CK137" s="492"/>
      <c r="CL137" s="492"/>
      <c r="DA137" s="492"/>
      <c r="DB137" s="492"/>
    </row>
    <row r="138" spans="33:106" s="446" customFormat="1" ht="55.5">
      <c r="AG138" s="492"/>
      <c r="AH138" s="492"/>
      <c r="AI138" s="817" t="s">
        <v>390</v>
      </c>
      <c r="AJ138" s="492"/>
      <c r="AK138" s="492"/>
      <c r="AL138" s="492"/>
      <c r="AM138" s="492"/>
      <c r="AN138" s="492"/>
      <c r="AO138" s="492"/>
      <c r="AP138" s="492"/>
      <c r="AQ138" s="492"/>
      <c r="AR138" s="492"/>
      <c r="AS138" s="492"/>
      <c r="AT138" s="492"/>
      <c r="AU138" s="492"/>
      <c r="AV138" s="492"/>
      <c r="AW138" s="492"/>
      <c r="AX138" s="492"/>
      <c r="AY138" s="492"/>
      <c r="AZ138" s="492"/>
      <c r="BA138" s="492"/>
      <c r="BB138" s="492"/>
      <c r="BC138" s="492"/>
      <c r="BD138" s="492"/>
      <c r="BE138" s="492"/>
      <c r="BF138" s="492"/>
      <c r="BG138" s="492"/>
      <c r="BH138" s="492"/>
      <c r="BI138" s="492"/>
      <c r="BJ138" s="492"/>
      <c r="BK138" s="492"/>
      <c r="BL138" s="492"/>
      <c r="BM138" s="492"/>
      <c r="BN138" s="492"/>
      <c r="BO138" s="492"/>
      <c r="BP138" s="492"/>
      <c r="BQ138" s="492"/>
      <c r="BR138" s="492"/>
      <c r="BS138" s="492"/>
      <c r="BT138" s="492"/>
      <c r="BU138" s="492"/>
      <c r="BV138" s="492"/>
      <c r="BW138" s="492"/>
      <c r="BX138" s="492"/>
      <c r="BY138" s="492"/>
      <c r="BZ138" s="492"/>
      <c r="CA138" s="492"/>
      <c r="CB138" s="492"/>
      <c r="CC138" s="492"/>
      <c r="CD138" s="492"/>
      <c r="CE138" s="492"/>
      <c r="CF138" s="492"/>
      <c r="CG138" s="492"/>
      <c r="CH138" s="492"/>
      <c r="CI138" s="492"/>
      <c r="CJ138" s="492"/>
      <c r="CK138" s="492"/>
      <c r="CL138" s="492"/>
      <c r="DA138" s="492"/>
      <c r="DB138" s="492"/>
    </row>
    <row r="139" spans="33:106" ht="55.5">
      <c r="AI139" s="817" t="s">
        <v>433</v>
      </c>
    </row>
  </sheetData>
  <sheetProtection algorithmName="SHA-512" hashValue="cM1TJwvc55RAloqm5ZpH/mgnqFM2mqiyiPQEMT6T4SLK6+C4ML3D2I6Iaun0TZDKInAhbHX/dPXEWbUF9dELSA==" saltValue="I893rrnub3BMmRQ3x2L8/Q==" spinCount="100000" sheet="1" selectLockedCells="1"/>
  <mergeCells count="117">
    <mergeCell ref="D108:J108"/>
    <mergeCell ref="D109:J109"/>
    <mergeCell ref="D110:J110"/>
    <mergeCell ref="D111:J111"/>
    <mergeCell ref="D112:J112"/>
    <mergeCell ref="D103:J103"/>
    <mergeCell ref="D104:J104"/>
    <mergeCell ref="D105:J105"/>
    <mergeCell ref="D106:J106"/>
    <mergeCell ref="D107:J107"/>
    <mergeCell ref="D98:J98"/>
    <mergeCell ref="D99:J99"/>
    <mergeCell ref="D100:J100"/>
    <mergeCell ref="D101:J101"/>
    <mergeCell ref="D102:J102"/>
    <mergeCell ref="D93:J93"/>
    <mergeCell ref="D94:J94"/>
    <mergeCell ref="D95:J95"/>
    <mergeCell ref="D96:J96"/>
    <mergeCell ref="D97:J97"/>
    <mergeCell ref="D88:J88"/>
    <mergeCell ref="D89:J89"/>
    <mergeCell ref="D90:J90"/>
    <mergeCell ref="D91:J91"/>
    <mergeCell ref="D92:J92"/>
    <mergeCell ref="D83:J83"/>
    <mergeCell ref="D84:J84"/>
    <mergeCell ref="D85:J85"/>
    <mergeCell ref="D86:J86"/>
    <mergeCell ref="D87:J87"/>
    <mergeCell ref="D78:J78"/>
    <mergeCell ref="D79:J79"/>
    <mergeCell ref="D80:J80"/>
    <mergeCell ref="D81:J81"/>
    <mergeCell ref="D82:J82"/>
    <mergeCell ref="D73:J73"/>
    <mergeCell ref="D74:J74"/>
    <mergeCell ref="D75:J75"/>
    <mergeCell ref="D76:J76"/>
    <mergeCell ref="D77:J77"/>
    <mergeCell ref="D68:J68"/>
    <mergeCell ref="D69:J69"/>
    <mergeCell ref="D70:J70"/>
    <mergeCell ref="D71:J71"/>
    <mergeCell ref="D72:J72"/>
    <mergeCell ref="D63:J63"/>
    <mergeCell ref="D64:J64"/>
    <mergeCell ref="D65:J65"/>
    <mergeCell ref="D66:J66"/>
    <mergeCell ref="D67:J67"/>
    <mergeCell ref="D58:J58"/>
    <mergeCell ref="D59:J59"/>
    <mergeCell ref="D60:J60"/>
    <mergeCell ref="D61:J61"/>
    <mergeCell ref="D62:J62"/>
    <mergeCell ref="D53:J53"/>
    <mergeCell ref="D54:J54"/>
    <mergeCell ref="D55:J55"/>
    <mergeCell ref="D56:J56"/>
    <mergeCell ref="D57:J57"/>
    <mergeCell ref="D51:J51"/>
    <mergeCell ref="D52:J52"/>
    <mergeCell ref="D45:J45"/>
    <mergeCell ref="D46:J46"/>
    <mergeCell ref="D47:J47"/>
    <mergeCell ref="D48:J48"/>
    <mergeCell ref="D49:J49"/>
    <mergeCell ref="D50:J50"/>
    <mergeCell ref="D44:J44"/>
    <mergeCell ref="D42:J42"/>
    <mergeCell ref="D43:J43"/>
    <mergeCell ref="A12:C12"/>
    <mergeCell ref="D15:J15"/>
    <mergeCell ref="D14:J14"/>
    <mergeCell ref="D12:I12"/>
    <mergeCell ref="D13:J13"/>
    <mergeCell ref="D32:J32"/>
    <mergeCell ref="D31:J31"/>
    <mergeCell ref="D30:J30"/>
    <mergeCell ref="D29:J29"/>
    <mergeCell ref="D28:J28"/>
    <mergeCell ref="D33:J33"/>
    <mergeCell ref="D34:J34"/>
    <mergeCell ref="D35:J35"/>
    <mergeCell ref="D36:J36"/>
    <mergeCell ref="D37:J37"/>
    <mergeCell ref="D38:J38"/>
    <mergeCell ref="D39:J39"/>
    <mergeCell ref="D40:J40"/>
    <mergeCell ref="D41:J41"/>
    <mergeCell ref="AF9:AF12"/>
    <mergeCell ref="AB2:AC2"/>
    <mergeCell ref="AB5:AC5"/>
    <mergeCell ref="AB3:AC3"/>
    <mergeCell ref="K12:M12"/>
    <mergeCell ref="AB4:AC4"/>
    <mergeCell ref="AD2:AF2"/>
    <mergeCell ref="AD3:AF3"/>
    <mergeCell ref="AD4:AF4"/>
    <mergeCell ref="AD5:AF5"/>
    <mergeCell ref="AD6:AF6"/>
    <mergeCell ref="AB6:AC6"/>
    <mergeCell ref="D8:I8"/>
    <mergeCell ref="D27:J27"/>
    <mergeCell ref="D18:J18"/>
    <mergeCell ref="D22:J22"/>
    <mergeCell ref="D21:J21"/>
    <mergeCell ref="D17:J17"/>
    <mergeCell ref="D20:J20"/>
    <mergeCell ref="D24:J24"/>
    <mergeCell ref="D23:J23"/>
    <mergeCell ref="D19:J19"/>
    <mergeCell ref="D25:J25"/>
    <mergeCell ref="D26:J26"/>
    <mergeCell ref="D10:I10"/>
    <mergeCell ref="D9:I9"/>
    <mergeCell ref="D16:J16"/>
  </mergeCells>
  <phoneticPr fontId="16"/>
  <conditionalFormatting sqref="AB11:AE11 AA13:AE13 N11:Y12 AC14:AE32 U13:Y32">
    <cfRule type="expression" dxfId="23" priority="66" stopIfTrue="1">
      <formula>ISBLANK(N11)&lt;&gt;TRUE</formula>
    </cfRule>
  </conditionalFormatting>
  <conditionalFormatting sqref="AA10:AA11">
    <cfRule type="expression" dxfId="22" priority="65" stopIfTrue="1">
      <formula>ISBLANK(AA10)&lt;&gt;TRUE</formula>
    </cfRule>
  </conditionalFormatting>
  <conditionalFormatting sqref="AB9">
    <cfRule type="expression" dxfId="21" priority="52" stopIfTrue="1">
      <formula>ISBLANK(AB9)&lt;&gt;TRUE</formula>
    </cfRule>
  </conditionalFormatting>
  <conditionalFormatting sqref="AC9">
    <cfRule type="expression" dxfId="20" priority="51" stopIfTrue="1">
      <formula>ISBLANK(AC9)&lt;&gt;TRUE</formula>
    </cfRule>
  </conditionalFormatting>
  <conditionalFormatting sqref="AD9">
    <cfRule type="expression" dxfId="19" priority="50" stopIfTrue="1">
      <formula>ISBLANK(AD9)&lt;&gt;TRUE</formula>
    </cfRule>
  </conditionalFormatting>
  <conditionalFormatting sqref="AE9">
    <cfRule type="expression" dxfId="18" priority="49" stopIfTrue="1">
      <formula>ISBLANK(AE9)&lt;&gt;TRUE</formula>
    </cfRule>
  </conditionalFormatting>
  <conditionalFormatting sqref="AB10">
    <cfRule type="expression" dxfId="17" priority="48" stopIfTrue="1">
      <formula>ISBLANK(AB10)&lt;&gt;TRUE</formula>
    </cfRule>
  </conditionalFormatting>
  <conditionalFormatting sqref="AC10">
    <cfRule type="expression" dxfId="16" priority="47" stopIfTrue="1">
      <formula>ISBLANK(AC10)&lt;&gt;TRUE</formula>
    </cfRule>
  </conditionalFormatting>
  <conditionalFormatting sqref="AD10">
    <cfRule type="expression" dxfId="15" priority="46" stopIfTrue="1">
      <formula>ISBLANK(AD10)&lt;&gt;TRUE</formula>
    </cfRule>
  </conditionalFormatting>
  <conditionalFormatting sqref="AE10">
    <cfRule type="expression" dxfId="14" priority="45" stopIfTrue="1">
      <formula>ISBLANK(AE10)&lt;&gt;TRUE</formula>
    </cfRule>
  </conditionalFormatting>
  <conditionalFormatting sqref="U33:Y52 AC33:AE52">
    <cfRule type="expression" dxfId="13" priority="44" stopIfTrue="1">
      <formula>ISBLANK(U33)&lt;&gt;TRUE</formula>
    </cfRule>
  </conditionalFormatting>
  <conditionalFormatting sqref="N13:T52">
    <cfRule type="expression" dxfId="12" priority="23" stopIfTrue="1">
      <formula>ISBLANK(N13)&lt;&gt;TRUE</formula>
    </cfRule>
  </conditionalFormatting>
  <conditionalFormatting sqref="AA14:AB52">
    <cfRule type="expression" dxfId="11" priority="22" stopIfTrue="1">
      <formula>ISBLANK(AA14)&lt;&gt;TRUE</formula>
    </cfRule>
  </conditionalFormatting>
  <conditionalFormatting sqref="N13:Y52">
    <cfRule type="cellIs" dxfId="10" priority="11" stopIfTrue="1" operator="greaterThan">
      <formula>IF(N$11="",N$12,IF(N$11&lt;&gt;"",IF(OR($AH13=3,$AH13=4),N$12,N$11),N$11))</formula>
    </cfRule>
  </conditionalFormatting>
  <conditionalFormatting sqref="AA9">
    <cfRule type="expression" dxfId="9" priority="10" stopIfTrue="1">
      <formula>ISBLANK(AA9)&lt;&gt;TRUE</formula>
    </cfRule>
  </conditionalFormatting>
  <conditionalFormatting sqref="AA53:AE53 U53:Y72 AC54:AE72">
    <cfRule type="expression" dxfId="8" priority="9" stopIfTrue="1">
      <formula>ISBLANK(U53)&lt;&gt;TRUE</formula>
    </cfRule>
  </conditionalFormatting>
  <conditionalFormatting sqref="U73:Y92 AC73:AE92">
    <cfRule type="expression" dxfId="7" priority="8" stopIfTrue="1">
      <formula>ISBLANK(U73)&lt;&gt;TRUE</formula>
    </cfRule>
  </conditionalFormatting>
  <conditionalFormatting sqref="N53:T92">
    <cfRule type="expression" dxfId="6" priority="7" stopIfTrue="1">
      <formula>ISBLANK(N53)&lt;&gt;TRUE</formula>
    </cfRule>
  </conditionalFormatting>
  <conditionalFormatting sqref="AA54:AB92">
    <cfRule type="expression" dxfId="5" priority="6" stopIfTrue="1">
      <formula>ISBLANK(AA54)&lt;&gt;TRUE</formula>
    </cfRule>
  </conditionalFormatting>
  <conditionalFormatting sqref="N53:Y92">
    <cfRule type="cellIs" dxfId="4" priority="5" stopIfTrue="1" operator="greaterThan">
      <formula>IF(N$11="",N$12,IF(N$11&lt;&gt;"",IF(OR($AH53=3,$AH53=4),N$12,N$11),N$11))</formula>
    </cfRule>
  </conditionalFormatting>
  <conditionalFormatting sqref="U93:Y112 AC93:AE112">
    <cfRule type="expression" dxfId="3" priority="4" stopIfTrue="1">
      <formula>ISBLANK(U93)&lt;&gt;TRUE</formula>
    </cfRule>
  </conditionalFormatting>
  <conditionalFormatting sqref="N93:T112">
    <cfRule type="expression" dxfId="2" priority="3" stopIfTrue="1">
      <formula>ISBLANK(N93)&lt;&gt;TRUE</formula>
    </cfRule>
  </conditionalFormatting>
  <conditionalFormatting sqref="AA93:AB112">
    <cfRule type="expression" dxfId="1" priority="2" stopIfTrue="1">
      <formula>ISBLANK(AA93)&lt;&gt;TRUE</formula>
    </cfRule>
  </conditionalFormatting>
  <conditionalFormatting sqref="N93:Y112">
    <cfRule type="cellIs" dxfId="0" priority="1" stopIfTrue="1" operator="greaterThan">
      <formula>IF(N$11="",N$12,IF(N$11&lt;&gt;"",IF(OR($AH93=3,$AH93=4),N$12,N$11),N$11))</formula>
    </cfRule>
  </conditionalFormatting>
  <dataValidations count="5">
    <dataValidation type="list" allowBlank="1" showInputMessage="1" showErrorMessage="1" sqref="AA11:AE11">
      <formula1>"１月,２月,３月,４月,５月,６月,７月,８月,９月,１０月,１１月,１２月"</formula1>
    </dataValidation>
    <dataValidation type="list" allowBlank="1" showInputMessage="1" showErrorMessage="1" sqref="N12:Y112">
      <formula1>"0,1,2,3,4,5,6,7,8,9,10,11,12,13,14,15,16,17,18,19,20,21,22,23,24,25,26,27,28,29,30,31"</formula1>
    </dataValidation>
    <dataValidation type="list" allowBlank="1" showInputMessage="1" showErrorMessage="1" sqref="AA9:AE9">
      <formula1>"賞与,インフレ手当,その他"</formula1>
    </dataValidation>
    <dataValidation type="list" allowBlank="1" showInputMessage="1" showErrorMessage="1" sqref="AA10:AE10">
      <formula1>"令和４年,,令和５年"</formula1>
    </dataValidation>
    <dataValidation type="custom" showErrorMessage="1" errorTitle="エラー" error="下段に数字を入れないと入力できません_x000a_" sqref="N11:Y11">
      <formula1>IF(N12="","",AG10)</formula1>
    </dataValidation>
  </dataValidations>
  <pageMargins left="0.2" right="0.59055118110236227" top="0.53" bottom="0.36" header="0.28000000000000003" footer="0.2"/>
  <pageSetup paperSize="8"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8"/>
    <pageSetUpPr fitToPage="1"/>
  </sheetPr>
  <dimension ref="A1:EP252"/>
  <sheetViews>
    <sheetView showGridLines="0" view="pageBreakPreview" zoomScaleNormal="40" zoomScaleSheetLayoutView="100" workbookViewId="0"/>
  </sheetViews>
  <sheetFormatPr defaultColWidth="1.875" defaultRowHeight="56.25" customHeight="1"/>
  <cols>
    <col min="1" max="3" width="2.25" style="88" customWidth="1"/>
    <col min="4" max="8" width="2.125" style="94" customWidth="1"/>
    <col min="9" max="9" width="6.625" style="94" customWidth="1"/>
    <col min="10" max="10" width="2.125" style="94" customWidth="1"/>
    <col min="11" max="18" width="1.875" style="94" customWidth="1"/>
    <col min="19" max="19" width="2.125" style="94" customWidth="1"/>
    <col min="20" max="133" width="1.875" style="94" customWidth="1"/>
    <col min="134" max="135" width="1.875" style="94"/>
    <col min="136" max="136" width="2.5" style="94" bestFit="1" customWidth="1"/>
    <col min="137" max="137" width="2.375" style="94" bestFit="1" customWidth="1"/>
    <col min="138" max="139" width="1.875" style="94"/>
    <col min="140" max="16384" width="1.875" style="7"/>
  </cols>
  <sheetData>
    <row r="1" spans="1:146" ht="10.5" customHeight="1">
      <c r="BC1" s="1935" t="s">
        <v>66</v>
      </c>
      <c r="BD1" s="1936"/>
      <c r="BE1" s="1936"/>
      <c r="BF1" s="1936"/>
      <c r="BG1" s="1936"/>
      <c r="BH1" s="1936"/>
      <c r="BI1" s="1936"/>
      <c r="BJ1" s="2162" t="str">
        <f>IF(TRIM(入力1!BJ2)&lt;&gt;"",入力1!BJ2,"")</f>
        <v/>
      </c>
      <c r="BK1" s="2162"/>
      <c r="BL1" s="2162"/>
      <c r="BM1" s="2162"/>
      <c r="BN1" s="2162"/>
      <c r="BO1" s="2162"/>
      <c r="BP1" s="2162"/>
      <c r="BQ1" s="2162"/>
      <c r="BR1" s="2162"/>
      <c r="BS1" s="2162"/>
      <c r="BT1" s="2162"/>
      <c r="BU1" s="2162"/>
      <c r="BV1" s="2162"/>
      <c r="BW1" s="2162"/>
      <c r="BX1" s="2162"/>
      <c r="BY1" s="2162"/>
      <c r="BZ1" s="2162"/>
      <c r="CA1" s="2162"/>
      <c r="CB1" s="2162"/>
      <c r="CC1" s="2162"/>
      <c r="CD1" s="2162"/>
      <c r="CE1" s="2162"/>
      <c r="CF1" s="2162"/>
      <c r="CG1" s="2162"/>
      <c r="CH1" s="2162"/>
      <c r="CI1" s="2162"/>
      <c r="CJ1" s="2162"/>
      <c r="CK1" s="2162"/>
      <c r="CL1" s="2162"/>
      <c r="CM1" s="2162"/>
      <c r="CN1" s="2162"/>
      <c r="CO1" s="2162"/>
      <c r="CP1" s="2162"/>
      <c r="CQ1" s="2162"/>
      <c r="CR1" s="2162"/>
      <c r="CS1" s="2162"/>
      <c r="CT1" s="2162"/>
      <c r="CU1" s="2162"/>
      <c r="CV1" s="2162"/>
      <c r="CW1" s="2162"/>
      <c r="CX1" s="2163"/>
      <c r="CZ1" s="1939" t="s">
        <v>528</v>
      </c>
      <c r="DA1" s="1939"/>
      <c r="DB1" s="470">
        <v>7</v>
      </c>
      <c r="DC1" s="2137" t="s">
        <v>588</v>
      </c>
      <c r="DD1" s="2138"/>
      <c r="DE1" s="2139"/>
      <c r="DF1" s="688">
        <v>8</v>
      </c>
      <c r="DG1" s="2137" t="s">
        <v>589</v>
      </c>
      <c r="DH1" s="2138"/>
      <c r="DI1" s="2139"/>
      <c r="DJ1" s="688">
        <v>9</v>
      </c>
      <c r="DK1" s="2206" t="s">
        <v>596</v>
      </c>
      <c r="DL1" s="2207"/>
      <c r="DM1" s="688">
        <v>10</v>
      </c>
      <c r="DN1" s="2206" t="s">
        <v>641</v>
      </c>
      <c r="DO1" s="2207"/>
      <c r="DP1" s="688">
        <v>11</v>
      </c>
      <c r="DQ1" s="2210" t="s">
        <v>649</v>
      </c>
      <c r="DR1" s="2211"/>
      <c r="DS1" s="688">
        <v>12</v>
      </c>
      <c r="DU1" s="986"/>
    </row>
    <row r="2" spans="1:146" s="5" customFormat="1" ht="20.25" customHeight="1" thickBot="1">
      <c r="A2" s="9"/>
      <c r="B2" s="9"/>
      <c r="C2" s="9"/>
      <c r="D2" s="19"/>
      <c r="E2" s="19"/>
      <c r="F2" s="19"/>
      <c r="G2" s="19"/>
      <c r="H2" s="19"/>
      <c r="I2" s="19"/>
      <c r="J2" s="19"/>
      <c r="K2" s="19"/>
      <c r="L2" s="19"/>
      <c r="M2" s="19"/>
      <c r="N2" s="19"/>
      <c r="O2" s="19"/>
      <c r="P2" s="703"/>
      <c r="Q2" s="387"/>
      <c r="R2" s="387" t="s">
        <v>111</v>
      </c>
      <c r="S2" s="94"/>
      <c r="T2" s="730"/>
      <c r="U2" s="730"/>
      <c r="V2" s="730"/>
      <c r="W2" s="730"/>
      <c r="X2" s="730"/>
      <c r="Y2" s="388" t="s">
        <v>183</v>
      </c>
      <c r="Z2" s="730"/>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1937"/>
      <c r="BD2" s="1938"/>
      <c r="BE2" s="1938"/>
      <c r="BF2" s="1938"/>
      <c r="BG2" s="1938"/>
      <c r="BH2" s="1938"/>
      <c r="BI2" s="1938"/>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5"/>
      <c r="CY2" s="19"/>
      <c r="CZ2" s="1939"/>
      <c r="DA2" s="1939"/>
      <c r="DB2" s="943"/>
      <c r="DC2" s="2140"/>
      <c r="DD2" s="2141"/>
      <c r="DE2" s="2142"/>
      <c r="DF2" s="689"/>
      <c r="DG2" s="2140"/>
      <c r="DH2" s="2141"/>
      <c r="DI2" s="2142"/>
      <c r="DJ2" s="689"/>
      <c r="DK2" s="2208"/>
      <c r="DL2" s="2209"/>
      <c r="DM2" s="689"/>
      <c r="DN2" s="2208"/>
      <c r="DO2" s="2209"/>
      <c r="DP2" s="689"/>
      <c r="DQ2" s="2212"/>
      <c r="DR2" s="2213"/>
      <c r="DS2" s="689"/>
      <c r="DT2" s="19"/>
      <c r="DU2" s="986"/>
      <c r="DV2" s="19"/>
      <c r="DW2" s="13"/>
      <c r="DX2" s="13"/>
      <c r="DY2" s="359" t="s">
        <v>434</v>
      </c>
      <c r="DZ2" s="19"/>
      <c r="EA2" s="13"/>
      <c r="EB2" s="13"/>
      <c r="EC2" s="13"/>
      <c r="ED2" s="703"/>
      <c r="EE2" s="703"/>
      <c r="EF2" s="703"/>
      <c r="EG2" s="703"/>
      <c r="EH2" s="703"/>
      <c r="EI2" s="703"/>
      <c r="EJ2" s="6"/>
      <c r="EK2" s="6"/>
      <c r="EL2" s="6"/>
    </row>
    <row r="3" spans="1:146" s="5" customFormat="1" ht="21" customHeight="1" thickTop="1" thickBot="1">
      <c r="A3" s="9"/>
      <c r="B3" s="9"/>
      <c r="C3" s="9"/>
      <c r="D3" s="19"/>
      <c r="E3" s="19"/>
      <c r="F3" s="19"/>
      <c r="G3" s="19"/>
      <c r="H3" s="19"/>
      <c r="I3" s="19"/>
      <c r="J3" s="19"/>
      <c r="K3" s="19"/>
      <c r="L3" s="19"/>
      <c r="M3" s="19"/>
      <c r="N3" s="19"/>
      <c r="O3" s="19"/>
      <c r="P3" s="19"/>
      <c r="Q3" s="703"/>
      <c r="R3" s="703"/>
      <c r="S3" s="703"/>
      <c r="T3" s="703"/>
      <c r="U3" s="703"/>
      <c r="V3" s="703"/>
      <c r="W3" s="703"/>
      <c r="X3" s="19"/>
      <c r="Y3" s="451" t="str">
        <f>入力1!Y3</f>
        <v>【令和５年１０月調査】</v>
      </c>
      <c r="Z3" s="703"/>
      <c r="AA3" s="19"/>
      <c r="AB3" s="10"/>
      <c r="AC3" s="11"/>
      <c r="AD3" s="11"/>
      <c r="AE3" s="729"/>
      <c r="AF3" s="703"/>
      <c r="AG3" s="703"/>
      <c r="AH3" s="703"/>
      <c r="AI3" s="703"/>
      <c r="AJ3" s="703"/>
      <c r="AK3" s="703"/>
      <c r="AL3" s="703"/>
      <c r="AM3" s="703"/>
      <c r="AN3" s="703"/>
      <c r="AO3" s="19"/>
      <c r="AP3" s="19"/>
      <c r="AQ3" s="19"/>
      <c r="AR3" s="703"/>
      <c r="AS3" s="703"/>
      <c r="AT3" s="703"/>
      <c r="AU3" s="19"/>
      <c r="AV3" s="19"/>
      <c r="AW3" s="703"/>
      <c r="AX3" s="703"/>
      <c r="AY3" s="703"/>
      <c r="AZ3" s="703"/>
      <c r="BA3" s="703"/>
      <c r="BB3" s="703"/>
      <c r="BC3" s="1762" t="s">
        <v>65</v>
      </c>
      <c r="BD3" s="1763"/>
      <c r="BE3" s="1763"/>
      <c r="BF3" s="1763"/>
      <c r="BG3" s="1763"/>
      <c r="BH3" s="1763"/>
      <c r="BI3" s="1764"/>
      <c r="BJ3" s="1768" t="str">
        <f>IF(TRIM(入力1!BJ4)&lt;&gt;"",入力1!BJ4,"")</f>
        <v/>
      </c>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70"/>
      <c r="CY3" s="19"/>
      <c r="CZ3" s="19"/>
      <c r="DA3" s="19"/>
      <c r="DB3" s="12"/>
      <c r="DC3" s="12"/>
      <c r="DD3" s="12"/>
      <c r="DE3" s="12"/>
      <c r="DF3" s="12"/>
      <c r="DG3" s="12"/>
      <c r="DH3" s="17"/>
      <c r="DI3" s="18"/>
      <c r="DJ3" s="17"/>
      <c r="DK3" s="17"/>
      <c r="DL3" s="17"/>
      <c r="DM3" s="17"/>
      <c r="DN3" s="17"/>
      <c r="DO3" s="17"/>
      <c r="DP3" s="14"/>
      <c r="DQ3" s="14"/>
      <c r="DR3" s="17"/>
      <c r="DS3" s="17"/>
      <c r="DT3" s="17"/>
      <c r="DU3" s="17"/>
      <c r="DV3" s="17"/>
      <c r="DW3" s="17"/>
      <c r="DX3" s="17"/>
      <c r="DY3" s="17"/>
      <c r="DZ3" s="2039" t="str">
        <f>IF(TRIM(入力1!W5)&lt;&gt;"",入力1!W5,"")</f>
        <v/>
      </c>
      <c r="EA3" s="2040"/>
      <c r="EB3" s="2040"/>
      <c r="EC3" s="2041"/>
      <c r="ED3" s="703"/>
      <c r="EE3" s="703"/>
      <c r="EF3" s="703"/>
      <c r="EG3" s="703"/>
      <c r="EH3" s="703"/>
      <c r="EI3" s="703"/>
      <c r="EJ3" s="6"/>
      <c r="EK3" s="6"/>
      <c r="EL3" s="6"/>
    </row>
    <row r="4" spans="1:146" s="5" customFormat="1" ht="7.5" customHeight="1" thickBot="1">
      <c r="A4" s="9"/>
      <c r="B4" s="9"/>
      <c r="C4" s="9"/>
      <c r="D4" s="19"/>
      <c r="E4" s="19"/>
      <c r="F4" s="19"/>
      <c r="G4" s="19"/>
      <c r="H4" s="19"/>
      <c r="I4" s="19"/>
      <c r="J4" s="19"/>
      <c r="K4" s="19"/>
      <c r="L4" s="19"/>
      <c r="M4" s="19"/>
      <c r="N4" s="19"/>
      <c r="O4" s="19"/>
      <c r="P4" s="19"/>
      <c r="Q4" s="703"/>
      <c r="R4" s="703"/>
      <c r="S4" s="703"/>
      <c r="T4" s="703"/>
      <c r="U4" s="703"/>
      <c r="V4" s="703"/>
      <c r="W4" s="703"/>
      <c r="X4" s="19"/>
      <c r="Y4" s="451"/>
      <c r="Z4" s="703"/>
      <c r="AA4" s="19"/>
      <c r="AB4" s="10"/>
      <c r="AC4" s="11"/>
      <c r="AD4" s="11"/>
      <c r="AE4" s="729"/>
      <c r="AF4" s="703"/>
      <c r="AG4" s="703"/>
      <c r="AH4" s="703"/>
      <c r="AI4" s="703"/>
      <c r="AJ4" s="703"/>
      <c r="AK4" s="703"/>
      <c r="AL4" s="703"/>
      <c r="AM4" s="703"/>
      <c r="AN4" s="703"/>
      <c r="AO4" s="19"/>
      <c r="AP4" s="19"/>
      <c r="AQ4" s="19"/>
      <c r="AR4" s="703"/>
      <c r="AS4" s="703"/>
      <c r="AT4" s="703"/>
      <c r="AU4" s="19"/>
      <c r="AV4" s="19"/>
      <c r="AW4" s="703"/>
      <c r="AX4" s="703"/>
      <c r="AY4" s="703"/>
      <c r="AZ4" s="703"/>
      <c r="BA4" s="703"/>
      <c r="BB4" s="703"/>
      <c r="BC4" s="1765"/>
      <c r="BD4" s="1766"/>
      <c r="BE4" s="1766"/>
      <c r="BF4" s="1766"/>
      <c r="BG4" s="1766"/>
      <c r="BH4" s="1766"/>
      <c r="BI4" s="1767"/>
      <c r="BJ4" s="1771"/>
      <c r="BK4" s="1772"/>
      <c r="BL4" s="1772"/>
      <c r="BM4" s="1772"/>
      <c r="BN4" s="1772"/>
      <c r="BO4" s="1772"/>
      <c r="BP4" s="1772"/>
      <c r="BQ4" s="1772"/>
      <c r="BR4" s="1772"/>
      <c r="BS4" s="1772"/>
      <c r="BT4" s="1772"/>
      <c r="BU4" s="1772"/>
      <c r="BV4" s="1772"/>
      <c r="BW4" s="1772"/>
      <c r="BX4" s="1772"/>
      <c r="BY4" s="1772"/>
      <c r="BZ4" s="1772"/>
      <c r="CA4" s="1772"/>
      <c r="CB4" s="1772"/>
      <c r="CC4" s="1772"/>
      <c r="CD4" s="1772"/>
      <c r="CE4" s="1772"/>
      <c r="CF4" s="1772"/>
      <c r="CG4" s="1772"/>
      <c r="CH4" s="1772"/>
      <c r="CI4" s="1772"/>
      <c r="CJ4" s="1772"/>
      <c r="CK4" s="1772"/>
      <c r="CL4" s="1772"/>
      <c r="CM4" s="1772"/>
      <c r="CN4" s="1772"/>
      <c r="CO4" s="1772"/>
      <c r="CP4" s="1772"/>
      <c r="CQ4" s="1772"/>
      <c r="CR4" s="1772"/>
      <c r="CS4" s="1772"/>
      <c r="CT4" s="1772"/>
      <c r="CU4" s="1772"/>
      <c r="CV4" s="1772"/>
      <c r="CW4" s="1772"/>
      <c r="CX4" s="1773"/>
      <c r="CY4" s="19"/>
      <c r="CZ4" s="1774" t="s">
        <v>585</v>
      </c>
      <c r="DA4" s="1775"/>
      <c r="DB4" s="1775"/>
      <c r="DC4" s="1775"/>
      <c r="DD4" s="1775"/>
      <c r="DE4" s="1775"/>
      <c r="DF4" s="1775"/>
      <c r="DG4" s="1775"/>
      <c r="DH4" s="1776"/>
      <c r="DI4" s="19"/>
      <c r="DJ4" s="1774" t="s">
        <v>597</v>
      </c>
      <c r="DK4" s="1775"/>
      <c r="DL4" s="1775"/>
      <c r="DM4" s="1775"/>
      <c r="DN4" s="1775"/>
      <c r="DO4" s="1776"/>
      <c r="DP4" s="14"/>
      <c r="DQ4" s="2117" t="s">
        <v>71</v>
      </c>
      <c r="DR4" s="2118"/>
      <c r="DS4" s="2119"/>
      <c r="DT4" s="17"/>
      <c r="DU4" s="17"/>
      <c r="DV4" s="17"/>
      <c r="DW4" s="17"/>
      <c r="DX4" s="17"/>
      <c r="DY4" s="17"/>
      <c r="DZ4" s="2042"/>
      <c r="EA4" s="2043"/>
      <c r="EB4" s="2043"/>
      <c r="EC4" s="2044"/>
      <c r="ED4" s="703"/>
      <c r="EE4" s="703"/>
      <c r="EF4" s="703"/>
      <c r="EG4" s="703"/>
      <c r="EH4" s="703"/>
      <c r="EI4" s="703"/>
      <c r="EJ4" s="6"/>
      <c r="EK4" s="6"/>
      <c r="EL4" s="6"/>
    </row>
    <row r="5" spans="1:146" s="5" customFormat="1" ht="19.5" customHeight="1" thickBot="1">
      <c r="A5" s="9"/>
      <c r="B5" s="9"/>
      <c r="C5" s="9"/>
      <c r="D5" s="19"/>
      <c r="E5" s="19"/>
      <c r="F5" s="19"/>
      <c r="G5" s="19"/>
      <c r="H5" s="19"/>
      <c r="I5" s="19"/>
      <c r="J5" s="19"/>
      <c r="K5" s="19"/>
      <c r="L5" s="19"/>
      <c r="M5" s="19"/>
      <c r="N5" s="19"/>
      <c r="O5" s="19"/>
      <c r="P5" s="19"/>
      <c r="Q5" s="19"/>
      <c r="R5" s="2223" t="s">
        <v>434</v>
      </c>
      <c r="S5" s="2224"/>
      <c r="T5" s="2224"/>
      <c r="U5" s="2224"/>
      <c r="V5" s="2225"/>
      <c r="W5" s="2078" t="str">
        <f>IF(TRIM(入力1!W5)&lt;&gt;"",入力1!W5,"")</f>
        <v/>
      </c>
      <c r="X5" s="2079"/>
      <c r="Y5" s="2079"/>
      <c r="Z5" s="2079"/>
      <c r="AA5" s="2079"/>
      <c r="AB5" s="2079"/>
      <c r="AC5" s="2079"/>
      <c r="AD5" s="2079"/>
      <c r="AE5" s="2080" t="s">
        <v>139</v>
      </c>
      <c r="AF5" s="2081"/>
      <c r="AG5" s="19"/>
      <c r="AH5" s="732"/>
      <c r="AI5" s="731"/>
      <c r="AJ5" s="16"/>
      <c r="AK5" s="19"/>
      <c r="AL5" s="19"/>
      <c r="AM5" s="15"/>
      <c r="AN5" s="15"/>
      <c r="AO5" s="15"/>
      <c r="AP5" s="15"/>
      <c r="AQ5" s="15"/>
      <c r="AR5" s="703"/>
      <c r="AS5" s="703"/>
      <c r="AT5" s="703"/>
      <c r="AU5" s="703"/>
      <c r="AV5" s="703"/>
      <c r="AW5" s="703"/>
      <c r="AX5" s="703"/>
      <c r="AY5" s="703"/>
      <c r="AZ5" s="703"/>
      <c r="BA5" s="703"/>
      <c r="BB5" s="703"/>
      <c r="BC5" s="1780" t="s">
        <v>67</v>
      </c>
      <c r="BD5" s="1781"/>
      <c r="BE5" s="1781"/>
      <c r="BF5" s="1781"/>
      <c r="BG5" s="1782"/>
      <c r="BH5" s="1411" t="s">
        <v>63</v>
      </c>
      <c r="BI5" s="1412"/>
      <c r="BJ5" s="2157" t="str">
        <f>IF(TRIM(入力1!BJ5)&lt;&gt;"",入力1!BJ5,"")</f>
        <v/>
      </c>
      <c r="BK5" s="2157"/>
      <c r="BL5" s="2157"/>
      <c r="BM5" s="2157"/>
      <c r="BN5" s="2157"/>
      <c r="BO5" s="2157"/>
      <c r="BP5" s="2157"/>
      <c r="BQ5" s="2157"/>
      <c r="BR5" s="2157"/>
      <c r="BS5" s="2157"/>
      <c r="BT5" s="2157"/>
      <c r="BU5" s="2157"/>
      <c r="BV5" s="2157"/>
      <c r="BW5" s="2157"/>
      <c r="BX5" s="2157"/>
      <c r="BY5" s="2157"/>
      <c r="BZ5" s="2157"/>
      <c r="CA5" s="2157"/>
      <c r="CB5" s="2157"/>
      <c r="CC5" s="2157"/>
      <c r="CD5" s="2157"/>
      <c r="CE5" s="2157"/>
      <c r="CF5" s="2157"/>
      <c r="CG5" s="2157"/>
      <c r="CH5" s="2157"/>
      <c r="CI5" s="2157"/>
      <c r="CJ5" s="2157"/>
      <c r="CK5" s="2157"/>
      <c r="CL5" s="2157"/>
      <c r="CM5" s="2157"/>
      <c r="CN5" s="2157"/>
      <c r="CO5" s="2157"/>
      <c r="CP5" s="2157"/>
      <c r="CQ5" s="2157"/>
      <c r="CR5" s="2157"/>
      <c r="CS5" s="2157"/>
      <c r="CT5" s="2157"/>
      <c r="CU5" s="2157"/>
      <c r="CV5" s="2157"/>
      <c r="CW5" s="2157"/>
      <c r="CX5" s="2158"/>
      <c r="CY5" s="42"/>
      <c r="CZ5" s="1777" t="s">
        <v>582</v>
      </c>
      <c r="DA5" s="1778"/>
      <c r="DB5" s="1778"/>
      <c r="DC5" s="1778" t="s">
        <v>583</v>
      </c>
      <c r="DD5" s="1778"/>
      <c r="DE5" s="1778"/>
      <c r="DF5" s="1778" t="s">
        <v>584</v>
      </c>
      <c r="DG5" s="1778"/>
      <c r="DH5" s="1779"/>
      <c r="DI5" s="19"/>
      <c r="DJ5" s="2121" t="s">
        <v>598</v>
      </c>
      <c r="DK5" s="2122"/>
      <c r="DL5" s="2122"/>
      <c r="DM5" s="2123" t="s">
        <v>599</v>
      </c>
      <c r="DN5" s="2123"/>
      <c r="DO5" s="2124"/>
      <c r="DP5" s="42"/>
      <c r="DQ5" s="2005"/>
      <c r="DR5" s="2006"/>
      <c r="DS5" s="2120"/>
      <c r="DT5" s="13"/>
      <c r="DU5" s="13"/>
      <c r="DV5" s="13"/>
      <c r="DW5" s="13"/>
      <c r="DX5" s="13"/>
      <c r="DY5" s="13"/>
      <c r="DZ5" s="2045"/>
      <c r="EA5" s="2046"/>
      <c r="EB5" s="2046"/>
      <c r="EC5" s="2047"/>
      <c r="ED5" s="703"/>
      <c r="EE5" s="703"/>
      <c r="EF5" s="703"/>
      <c r="EG5" s="703"/>
      <c r="EH5" s="703"/>
      <c r="EI5" s="703"/>
      <c r="EJ5" s="6"/>
      <c r="EK5" s="6"/>
      <c r="EL5" s="6"/>
    </row>
    <row r="6" spans="1:146" s="5" customFormat="1" ht="11.25" customHeight="1" thickTop="1">
      <c r="A6" s="9"/>
      <c r="B6" s="9"/>
      <c r="C6" s="9"/>
      <c r="D6" s="19"/>
      <c r="E6" s="19"/>
      <c r="F6" s="19"/>
      <c r="G6" s="19"/>
      <c r="H6" s="19"/>
      <c r="I6" s="19"/>
      <c r="J6" s="19"/>
      <c r="K6" s="19"/>
      <c r="L6" s="19"/>
      <c r="M6" s="19"/>
      <c r="N6" s="19"/>
      <c r="O6" s="19"/>
      <c r="P6" s="19"/>
      <c r="Q6" s="19"/>
      <c r="R6" s="1523" t="s">
        <v>61</v>
      </c>
      <c r="S6" s="1524"/>
      <c r="T6" s="1524"/>
      <c r="U6" s="1524"/>
      <c r="V6" s="1525"/>
      <c r="W6" s="2089" t="str">
        <f>IF(TRIM(入力1!W6)&lt;&gt;"",入力1!W6,"")</f>
        <v/>
      </c>
      <c r="X6" s="2090"/>
      <c r="Y6" s="2090"/>
      <c r="Z6" s="357" t="s">
        <v>139</v>
      </c>
      <c r="AA6" s="2088" t="str">
        <f>IF(TRIM(入力1!AA6)&lt;&gt;"",入力1!AA6,"")</f>
        <v/>
      </c>
      <c r="AB6" s="2088"/>
      <c r="AC6" s="2088"/>
      <c r="AD6" s="357" t="s">
        <v>138</v>
      </c>
      <c r="AE6" s="357" t="s">
        <v>263</v>
      </c>
      <c r="AF6" s="358" t="s">
        <v>264</v>
      </c>
      <c r="AG6" s="703"/>
      <c r="AH6" s="138"/>
      <c r="AI6" s="139"/>
      <c r="AJ6" s="16"/>
      <c r="AK6" s="19"/>
      <c r="AL6" s="19"/>
      <c r="AM6" s="15"/>
      <c r="AN6" s="15"/>
      <c r="AO6" s="703"/>
      <c r="AP6" s="703"/>
      <c r="AQ6" s="703"/>
      <c r="AR6" s="703"/>
      <c r="AS6" s="703"/>
      <c r="AT6" s="703"/>
      <c r="AU6" s="703"/>
      <c r="AV6" s="703"/>
      <c r="AW6" s="703"/>
      <c r="AX6" s="703"/>
      <c r="AY6" s="703"/>
      <c r="AZ6" s="703"/>
      <c r="BA6" s="703"/>
      <c r="BB6" s="703"/>
      <c r="BC6" s="1783"/>
      <c r="BD6" s="1784"/>
      <c r="BE6" s="1784"/>
      <c r="BF6" s="1784"/>
      <c r="BG6" s="1785"/>
      <c r="BH6" s="1789" t="s">
        <v>62</v>
      </c>
      <c r="BI6" s="1782"/>
      <c r="BJ6" s="2175" t="str">
        <f>IF(TRIM(入力1!BN6)&lt;&gt;"",入力1!BN6,"")</f>
        <v/>
      </c>
      <c r="BK6" s="2175"/>
      <c r="BL6" s="2175"/>
      <c r="BM6" s="2175"/>
      <c r="BN6" s="2175"/>
      <c r="BO6" s="2175"/>
      <c r="BP6" s="2175"/>
      <c r="BQ6" s="2175"/>
      <c r="BR6" s="2175"/>
      <c r="BS6" s="2175"/>
      <c r="BT6" s="2175"/>
      <c r="BU6" s="2175"/>
      <c r="BV6" s="2175"/>
      <c r="BW6" s="2175"/>
      <c r="BX6" s="2175"/>
      <c r="BY6" s="2175"/>
      <c r="BZ6" s="2175"/>
      <c r="CA6" s="2175"/>
      <c r="CB6" s="2175"/>
      <c r="CC6" s="2175"/>
      <c r="CD6" s="2175"/>
      <c r="CE6" s="2175"/>
      <c r="CF6" s="2175"/>
      <c r="CG6" s="2175"/>
      <c r="CH6" s="2175"/>
      <c r="CI6" s="2175"/>
      <c r="CJ6" s="2175"/>
      <c r="CK6" s="2175"/>
      <c r="CL6" s="2175"/>
      <c r="CM6" s="2175"/>
      <c r="CN6" s="2175"/>
      <c r="CO6" s="2175"/>
      <c r="CP6" s="2175"/>
      <c r="CQ6" s="2175"/>
      <c r="CR6" s="2175"/>
      <c r="CS6" s="2175"/>
      <c r="CT6" s="2175"/>
      <c r="CU6" s="2175"/>
      <c r="CV6" s="2175"/>
      <c r="CW6" s="2175"/>
      <c r="CX6" s="2176"/>
      <c r="CY6" s="673"/>
      <c r="CZ6" s="1213">
        <v>21</v>
      </c>
      <c r="DA6" s="1202"/>
      <c r="DB6" s="1202"/>
      <c r="DC6" s="1202">
        <v>22</v>
      </c>
      <c r="DD6" s="1202"/>
      <c r="DE6" s="1202"/>
      <c r="DF6" s="1202">
        <v>23</v>
      </c>
      <c r="DG6" s="1202"/>
      <c r="DH6" s="1203"/>
      <c r="DI6" s="19"/>
      <c r="DJ6" s="2121">
        <v>24</v>
      </c>
      <c r="DK6" s="2122"/>
      <c r="DL6" s="2122"/>
      <c r="DM6" s="2122">
        <v>25</v>
      </c>
      <c r="DN6" s="2122"/>
      <c r="DO6" s="2125"/>
      <c r="DP6" s="673"/>
      <c r="DQ6" s="675">
        <v>26</v>
      </c>
      <c r="DR6" s="501">
        <v>27</v>
      </c>
      <c r="DS6" s="676">
        <v>28</v>
      </c>
      <c r="DT6" s="13"/>
      <c r="DU6" s="13"/>
      <c r="DV6" s="13"/>
      <c r="DW6" s="13"/>
      <c r="DX6" s="13"/>
      <c r="DY6" s="13"/>
      <c r="DZ6" s="13"/>
      <c r="EA6" s="13"/>
      <c r="EB6" s="23"/>
      <c r="EC6" s="344" t="s">
        <v>139</v>
      </c>
      <c r="ED6" s="703"/>
      <c r="EE6" s="703"/>
      <c r="EF6" s="703"/>
      <c r="EG6" s="703"/>
      <c r="EH6" s="703"/>
      <c r="EI6" s="703"/>
      <c r="EJ6" s="6"/>
      <c r="EK6" s="6"/>
      <c r="EL6" s="6"/>
    </row>
    <row r="7" spans="1:146" s="5" customFormat="1" ht="17.25" customHeight="1" thickBot="1">
      <c r="A7" s="9"/>
      <c r="B7" s="9"/>
      <c r="C7" s="9"/>
      <c r="D7" s="19"/>
      <c r="E7" s="19"/>
      <c r="F7" s="19"/>
      <c r="G7" s="19"/>
      <c r="H7" s="19"/>
      <c r="I7" s="19"/>
      <c r="J7" s="19"/>
      <c r="K7" s="19"/>
      <c r="L7" s="19"/>
      <c r="M7" s="19"/>
      <c r="N7" s="19"/>
      <c r="O7" s="19"/>
      <c r="P7" s="19"/>
      <c r="Q7" s="19"/>
      <c r="R7" s="1523"/>
      <c r="S7" s="1524"/>
      <c r="T7" s="1524"/>
      <c r="U7" s="1524"/>
      <c r="V7" s="1525"/>
      <c r="W7" s="2091" t="str">
        <f>IF(TRIM(入力1!W7)&lt;&gt;"",入力1!W7,"")</f>
        <v/>
      </c>
      <c r="X7" s="2092"/>
      <c r="Y7" s="2092"/>
      <c r="Z7" s="207" t="s">
        <v>139</v>
      </c>
      <c r="AA7" s="2092" t="str">
        <f>IF(TRIM(入力1!AA7)&lt;&gt;"",入力1!AA7,"")</f>
        <v/>
      </c>
      <c r="AB7" s="2092"/>
      <c r="AC7" s="2092"/>
      <c r="AD7" s="207" t="s">
        <v>138</v>
      </c>
      <c r="AE7" s="207" t="s">
        <v>265</v>
      </c>
      <c r="AF7" s="208" t="s">
        <v>266</v>
      </c>
      <c r="AG7" s="703"/>
      <c r="AH7" s="2196" t="s">
        <v>68</v>
      </c>
      <c r="AI7" s="2197"/>
      <c r="AJ7" s="2097" t="s">
        <v>112</v>
      </c>
      <c r="AK7" s="2098"/>
      <c r="AL7" s="2098"/>
      <c r="AM7" s="2098"/>
      <c r="AN7" s="2099"/>
      <c r="AO7" s="2202"/>
      <c r="AP7" s="2203"/>
      <c r="AQ7" s="2203"/>
      <c r="AR7" s="2203"/>
      <c r="AS7" s="2203"/>
      <c r="AT7" s="2203"/>
      <c r="AU7" s="2203"/>
      <c r="AV7" s="2203"/>
      <c r="AW7" s="2203"/>
      <c r="AX7" s="2093" t="s">
        <v>69</v>
      </c>
      <c r="AY7" s="2094"/>
      <c r="AZ7" s="993">
        <v>2</v>
      </c>
      <c r="BA7" s="25">
        <v>3</v>
      </c>
      <c r="BB7" s="703"/>
      <c r="BC7" s="1783"/>
      <c r="BD7" s="1784"/>
      <c r="BE7" s="1784"/>
      <c r="BF7" s="1784"/>
      <c r="BG7" s="1785"/>
      <c r="BH7" s="1790"/>
      <c r="BI7" s="1785"/>
      <c r="BJ7" s="2177" t="str">
        <f>IF(TRIM(入力1!BJ7)&lt;&gt;"",入力1!BJ7,"")</f>
        <v/>
      </c>
      <c r="BK7" s="2177"/>
      <c r="BL7" s="2177"/>
      <c r="BM7" s="2177"/>
      <c r="BN7" s="2177"/>
      <c r="BO7" s="2177"/>
      <c r="BP7" s="2177"/>
      <c r="BQ7" s="2177"/>
      <c r="BR7" s="2177"/>
      <c r="BS7" s="2177"/>
      <c r="BT7" s="2177"/>
      <c r="BU7" s="2177"/>
      <c r="BV7" s="2177"/>
      <c r="BW7" s="2177"/>
      <c r="BX7" s="2177"/>
      <c r="BY7" s="2177"/>
      <c r="BZ7" s="2177"/>
      <c r="CA7" s="2177"/>
      <c r="CB7" s="2177"/>
      <c r="CC7" s="2177"/>
      <c r="CD7" s="2177"/>
      <c r="CE7" s="2177"/>
      <c r="CF7" s="2177"/>
      <c r="CG7" s="2177"/>
      <c r="CH7" s="2177"/>
      <c r="CI7" s="2177"/>
      <c r="CJ7" s="2177"/>
      <c r="CK7" s="2177"/>
      <c r="CL7" s="2177"/>
      <c r="CM7" s="2177"/>
      <c r="CN7" s="2177"/>
      <c r="CO7" s="2177"/>
      <c r="CP7" s="2177"/>
      <c r="CQ7" s="2177"/>
      <c r="CR7" s="2177"/>
      <c r="CS7" s="2177"/>
      <c r="CT7" s="2177"/>
      <c r="CU7" s="2177"/>
      <c r="CV7" s="2177"/>
      <c r="CW7" s="2177"/>
      <c r="CX7" s="2178"/>
      <c r="CY7" s="673"/>
      <c r="CZ7" s="2072" t="str">
        <f>IF(TRIM(入力1!CE8)&lt;&gt;"",LEFT(入力1!CE8,1),"")</f>
        <v/>
      </c>
      <c r="DA7" s="2073"/>
      <c r="DB7" s="2073"/>
      <c r="DC7" s="2073" t="str">
        <f>IF(TRIM(入力1!CI8)&lt;&gt;"",LEFT(入力1!CI8,1),"")</f>
        <v/>
      </c>
      <c r="DD7" s="2073"/>
      <c r="DE7" s="2073"/>
      <c r="DF7" s="2073" t="str">
        <f>IF(TRIM(入力1!CL8)&lt;&gt;"",LEFT(入力1!CL8,1),"")</f>
        <v/>
      </c>
      <c r="DG7" s="2073"/>
      <c r="DH7" s="2161"/>
      <c r="DI7" s="19"/>
      <c r="DJ7" s="2126" t="str">
        <f>IF(TRIM(入力1!CQ8)&lt;&gt;"",LEFT(入力1!CQ8,1),"")</f>
        <v/>
      </c>
      <c r="DK7" s="2127"/>
      <c r="DL7" s="2127"/>
      <c r="DM7" s="2127" t="str">
        <f>IF(TRIM(入力1!CV8)&lt;&gt;"",LEFT(入力1!CV8,1),"")</f>
        <v/>
      </c>
      <c r="DN7" s="2127"/>
      <c r="DO7" s="2128"/>
      <c r="DP7" s="673"/>
      <c r="DQ7" s="277" t="str">
        <f>入力1!CE12</f>
        <v>-</v>
      </c>
      <c r="DR7" s="278" t="str">
        <f>入力1!CF12</f>
        <v>-</v>
      </c>
      <c r="DS7" s="279" t="str">
        <f>入力1!CG12</f>
        <v>-</v>
      </c>
      <c r="DT7" s="13"/>
      <c r="DU7" s="13"/>
      <c r="DV7" s="13"/>
      <c r="DW7" s="13"/>
      <c r="DX7" s="13"/>
      <c r="DY7" s="13"/>
      <c r="DZ7" s="13"/>
      <c r="EA7" s="13"/>
      <c r="EB7" s="23"/>
      <c r="EC7" s="24"/>
      <c r="ED7" s="703"/>
      <c r="EE7" s="703"/>
      <c r="EF7" s="703"/>
      <c r="EG7" s="703"/>
      <c r="EH7" s="703"/>
      <c r="EI7" s="703"/>
      <c r="EJ7" s="6"/>
      <c r="EK7" s="6"/>
      <c r="EL7" s="6"/>
    </row>
    <row r="8" spans="1:146" s="5" customFormat="1" ht="16.5" customHeight="1" thickBot="1">
      <c r="A8" s="9"/>
      <c r="B8" s="9"/>
      <c r="C8" s="9"/>
      <c r="D8" s="19"/>
      <c r="E8" s="19"/>
      <c r="F8" s="19"/>
      <c r="G8" s="19"/>
      <c r="H8" s="19"/>
      <c r="I8" s="19"/>
      <c r="J8" s="19"/>
      <c r="K8" s="19"/>
      <c r="L8" s="19"/>
      <c r="M8" s="19"/>
      <c r="N8" s="19"/>
      <c r="O8" s="19"/>
      <c r="P8" s="19"/>
      <c r="Q8" s="19"/>
      <c r="R8" s="1523" t="s">
        <v>184</v>
      </c>
      <c r="S8" s="1524"/>
      <c r="T8" s="1524"/>
      <c r="U8" s="1524"/>
      <c r="V8" s="1525"/>
      <c r="W8" s="2022" t="str">
        <f>IF(TRIM(入力1!W9)&lt;&gt;"",入力1!W9,"")</f>
        <v/>
      </c>
      <c r="X8" s="2021"/>
      <c r="Y8" s="2021"/>
      <c r="Z8" s="2023" t="s">
        <v>139</v>
      </c>
      <c r="AA8" s="2021" t="str">
        <f>IF(TRIM(入力1!AA9)&lt;&gt;"",入力1!AA9,"")</f>
        <v/>
      </c>
      <c r="AB8" s="2021"/>
      <c r="AC8" s="2021"/>
      <c r="AD8" s="2023" t="s">
        <v>138</v>
      </c>
      <c r="AE8" s="2074"/>
      <c r="AF8" s="2075"/>
      <c r="AG8" s="703"/>
      <c r="AH8" s="2198"/>
      <c r="AI8" s="2199"/>
      <c r="AJ8" s="2100"/>
      <c r="AK8" s="2101"/>
      <c r="AL8" s="2101"/>
      <c r="AM8" s="2101"/>
      <c r="AN8" s="2102"/>
      <c r="AO8" s="2204"/>
      <c r="AP8" s="2205"/>
      <c r="AQ8" s="2205"/>
      <c r="AR8" s="2205"/>
      <c r="AS8" s="2205"/>
      <c r="AT8" s="2205"/>
      <c r="AU8" s="2205"/>
      <c r="AV8" s="2205"/>
      <c r="AW8" s="2205"/>
      <c r="AX8" s="2095"/>
      <c r="AY8" s="2096"/>
      <c r="AZ8" s="737"/>
      <c r="BA8" s="738"/>
      <c r="BB8" s="703"/>
      <c r="BC8" s="1786"/>
      <c r="BD8" s="1787"/>
      <c r="BE8" s="1787"/>
      <c r="BF8" s="1787"/>
      <c r="BG8" s="1788"/>
      <c r="BH8" s="1411" t="s">
        <v>113</v>
      </c>
      <c r="BI8" s="1412"/>
      <c r="BJ8" s="2155" t="str">
        <f>IF(TRIM(入力1!BJ9)&lt;&gt;"",入力1!BJ9,"")</f>
        <v/>
      </c>
      <c r="BK8" s="2155"/>
      <c r="BL8" s="2155"/>
      <c r="BM8" s="2155"/>
      <c r="BN8" s="2155"/>
      <c r="BO8" s="2155"/>
      <c r="BP8" s="2155"/>
      <c r="BQ8" s="2155"/>
      <c r="BR8" s="2155"/>
      <c r="BS8" s="2155"/>
      <c r="BT8" s="2155"/>
      <c r="BU8" s="2155"/>
      <c r="BV8" s="2155"/>
      <c r="BW8" s="2155"/>
      <c r="BX8" s="2155"/>
      <c r="BY8" s="2155"/>
      <c r="BZ8" s="2155"/>
      <c r="CA8" s="2155"/>
      <c r="CB8" s="2155"/>
      <c r="CC8" s="2155"/>
      <c r="CD8" s="2155"/>
      <c r="CE8" s="2155"/>
      <c r="CF8" s="2155"/>
      <c r="CG8" s="2155"/>
      <c r="CH8" s="2155"/>
      <c r="CI8" s="2155"/>
      <c r="CJ8" s="2155"/>
      <c r="CK8" s="2155"/>
      <c r="CL8" s="2155"/>
      <c r="CM8" s="2155"/>
      <c r="CN8" s="2155"/>
      <c r="CO8" s="2155"/>
      <c r="CP8" s="2155"/>
      <c r="CQ8" s="2155"/>
      <c r="CR8" s="2155"/>
      <c r="CS8" s="2155"/>
      <c r="CT8" s="2155"/>
      <c r="CU8" s="2155"/>
      <c r="CV8" s="2155"/>
      <c r="CW8" s="2155"/>
      <c r="CX8" s="2156"/>
      <c r="CY8" s="19"/>
      <c r="CZ8" s="19"/>
      <c r="DA8" s="19"/>
      <c r="DB8" s="19"/>
      <c r="DC8" s="19"/>
      <c r="DD8" s="19"/>
      <c r="DE8" s="19"/>
      <c r="DF8" s="19"/>
      <c r="DG8" s="19"/>
      <c r="DH8" s="19"/>
      <c r="DI8" s="19"/>
      <c r="DJ8" s="19"/>
      <c r="DK8" s="19"/>
      <c r="DL8" s="19"/>
      <c r="DM8" s="19"/>
      <c r="DN8" s="19"/>
      <c r="DO8" s="19"/>
      <c r="DP8" s="22"/>
      <c r="DQ8" s="22"/>
      <c r="DR8" s="26"/>
      <c r="DS8" s="26"/>
      <c r="DT8" s="26"/>
      <c r="DU8" s="26"/>
      <c r="DV8" s="26"/>
      <c r="DW8" s="26"/>
      <c r="DX8" s="26"/>
      <c r="DY8" s="26"/>
      <c r="DZ8" s="26"/>
      <c r="EA8" s="26"/>
      <c r="EB8" s="26"/>
      <c r="EC8" s="26"/>
      <c r="ED8" s="26"/>
      <c r="EE8" s="26"/>
      <c r="EF8" s="26"/>
      <c r="EG8" s="27"/>
      <c r="EH8" s="27"/>
      <c r="EI8" s="703"/>
      <c r="EJ8" s="6"/>
      <c r="EK8" s="6"/>
    </row>
    <row r="9" spans="1:146" s="28" customFormat="1" ht="7.5" customHeight="1" thickBot="1">
      <c r="A9" s="9"/>
      <c r="B9" s="9"/>
      <c r="C9" s="9"/>
      <c r="D9" s="19"/>
      <c r="E9" s="19"/>
      <c r="F9" s="19"/>
      <c r="G9" s="19"/>
      <c r="H9" s="19"/>
      <c r="I9" s="19"/>
      <c r="J9" s="19"/>
      <c r="K9" s="19"/>
      <c r="L9" s="19"/>
      <c r="M9" s="19"/>
      <c r="N9" s="19"/>
      <c r="Q9" s="29"/>
      <c r="R9" s="1526"/>
      <c r="S9" s="1469"/>
      <c r="T9" s="1469"/>
      <c r="U9" s="1469"/>
      <c r="V9" s="1470"/>
      <c r="W9" s="1580"/>
      <c r="X9" s="1581"/>
      <c r="Y9" s="1581"/>
      <c r="Z9" s="2024"/>
      <c r="AA9" s="1581"/>
      <c r="AB9" s="1581"/>
      <c r="AC9" s="1581"/>
      <c r="AD9" s="2024"/>
      <c r="AE9" s="2076"/>
      <c r="AF9" s="2077"/>
      <c r="AG9" s="30"/>
      <c r="AH9" s="2198"/>
      <c r="AI9" s="2199"/>
      <c r="AJ9" s="2109" t="s">
        <v>114</v>
      </c>
      <c r="AK9" s="2110"/>
      <c r="AL9" s="2110"/>
      <c r="AM9" s="2110"/>
      <c r="AN9" s="2111"/>
      <c r="AO9" s="2103"/>
      <c r="AP9" s="2104"/>
      <c r="AQ9" s="2104"/>
      <c r="AR9" s="2104"/>
      <c r="AS9" s="2104"/>
      <c r="AT9" s="2104"/>
      <c r="AU9" s="2104"/>
      <c r="AV9" s="2104"/>
      <c r="AW9" s="2104"/>
      <c r="AX9" s="2105"/>
      <c r="AY9" s="993">
        <v>4</v>
      </c>
      <c r="AZ9" s="31">
        <v>5</v>
      </c>
      <c r="BA9" s="25">
        <v>6</v>
      </c>
      <c r="BB9" s="30"/>
      <c r="BC9" s="2185" t="s">
        <v>70</v>
      </c>
      <c r="BD9" s="2186"/>
      <c r="BE9" s="2186"/>
      <c r="BF9" s="2186"/>
      <c r="BG9" s="2186"/>
      <c r="BH9" s="2186"/>
      <c r="BI9" s="2187"/>
      <c r="BJ9" s="2157" t="str">
        <f>IF(TRIM(入力1!BJ10)&lt;&gt;"",入力1!BJ10,"")</f>
        <v/>
      </c>
      <c r="BK9" s="2157"/>
      <c r="BL9" s="2157"/>
      <c r="BM9" s="2157"/>
      <c r="BN9" s="2157"/>
      <c r="BO9" s="2157"/>
      <c r="BP9" s="2157"/>
      <c r="BQ9" s="2157"/>
      <c r="BR9" s="2157"/>
      <c r="BS9" s="2157"/>
      <c r="BT9" s="2157"/>
      <c r="BU9" s="2157"/>
      <c r="BV9" s="2157"/>
      <c r="BW9" s="2157"/>
      <c r="BX9" s="2157"/>
      <c r="BY9" s="2157"/>
      <c r="BZ9" s="2157"/>
      <c r="CA9" s="2157"/>
      <c r="CB9" s="2157"/>
      <c r="CC9" s="2157"/>
      <c r="CD9" s="2157"/>
      <c r="CE9" s="2157"/>
      <c r="CF9" s="2157"/>
      <c r="CG9" s="2157"/>
      <c r="CH9" s="2157"/>
      <c r="CI9" s="2157"/>
      <c r="CJ9" s="2157"/>
      <c r="CK9" s="2157"/>
      <c r="CL9" s="2157"/>
      <c r="CM9" s="2157"/>
      <c r="CN9" s="2157"/>
      <c r="CO9" s="2157"/>
      <c r="CP9" s="2157"/>
      <c r="CQ9" s="2157"/>
      <c r="CR9" s="2157"/>
      <c r="CS9" s="2157"/>
      <c r="CT9" s="2157"/>
      <c r="CU9" s="2157"/>
      <c r="CV9" s="2157"/>
      <c r="CW9" s="2157"/>
      <c r="CX9" s="2158"/>
      <c r="CZ9" s="2179" t="s">
        <v>72</v>
      </c>
      <c r="DA9" s="2180"/>
      <c r="DB9" s="2003" t="s">
        <v>73</v>
      </c>
      <c r="DC9" s="2003" t="s">
        <v>74</v>
      </c>
      <c r="DD9" s="1997" t="s">
        <v>523</v>
      </c>
      <c r="DE9" s="1998"/>
      <c r="DF9" s="2129" t="s">
        <v>524</v>
      </c>
      <c r="DG9" s="2131" t="s">
        <v>75</v>
      </c>
      <c r="DH9" s="2132"/>
      <c r="DI9" s="2132"/>
      <c r="DJ9" s="2133"/>
      <c r="DK9" s="2137" t="s">
        <v>76</v>
      </c>
      <c r="DL9" s="2138"/>
      <c r="DM9" s="2139"/>
      <c r="DO9" s="2168" t="s">
        <v>77</v>
      </c>
      <c r="DP9" s="2143"/>
      <c r="DQ9" s="2143" t="s">
        <v>500</v>
      </c>
      <c r="DR9" s="2143"/>
      <c r="DS9" s="2171" t="s">
        <v>436</v>
      </c>
      <c r="DT9" s="2172"/>
      <c r="DV9" s="2050" t="s">
        <v>497</v>
      </c>
      <c r="DW9" s="2051"/>
      <c r="DX9" s="2064" t="s">
        <v>551</v>
      </c>
      <c r="DY9" s="2065"/>
      <c r="DZ9" s="2056" t="s">
        <v>78</v>
      </c>
      <c r="EA9" s="2057"/>
      <c r="EB9" s="2057"/>
      <c r="EC9" s="2058"/>
      <c r="EG9" s="32"/>
      <c r="EH9" s="32"/>
      <c r="EI9" s="32"/>
      <c r="EJ9" s="32"/>
      <c r="EK9" s="32"/>
      <c r="EL9" s="32"/>
      <c r="EM9" s="32"/>
      <c r="EN9" s="32"/>
      <c r="EO9" s="32"/>
      <c r="EP9" s="33"/>
    </row>
    <row r="10" spans="1:146" s="28" customFormat="1" ht="16.5" customHeight="1" thickBot="1">
      <c r="A10" s="9"/>
      <c r="B10" s="9"/>
      <c r="C10" s="9"/>
      <c r="D10" s="19"/>
      <c r="E10" s="19"/>
      <c r="F10" s="19"/>
      <c r="G10" s="19"/>
      <c r="H10" s="19"/>
      <c r="I10" s="19"/>
      <c r="J10" s="19"/>
      <c r="K10" s="19"/>
      <c r="L10" s="19"/>
      <c r="M10" s="19"/>
      <c r="N10" s="19"/>
      <c r="Q10" s="29"/>
      <c r="R10" s="29"/>
      <c r="S10" s="34"/>
      <c r="T10" s="34"/>
      <c r="U10" s="34"/>
      <c r="V10" s="34"/>
      <c r="W10" s="34"/>
      <c r="X10" s="1"/>
      <c r="Y10" s="1"/>
      <c r="Z10" s="1"/>
      <c r="AA10" s="1"/>
      <c r="AB10" s="1"/>
      <c r="AC10" s="732"/>
      <c r="AD10" s="732"/>
      <c r="AE10" s="2"/>
      <c r="AF10" s="2"/>
      <c r="AG10" s="35"/>
      <c r="AH10" s="2198"/>
      <c r="AI10" s="2199"/>
      <c r="AJ10" s="2112"/>
      <c r="AK10" s="2113"/>
      <c r="AL10" s="2113"/>
      <c r="AM10" s="2113"/>
      <c r="AN10" s="2114"/>
      <c r="AO10" s="2106"/>
      <c r="AP10" s="2107"/>
      <c r="AQ10" s="2107"/>
      <c r="AR10" s="2107"/>
      <c r="AS10" s="2107"/>
      <c r="AT10" s="2107"/>
      <c r="AU10" s="2107"/>
      <c r="AV10" s="2107"/>
      <c r="AW10" s="2107"/>
      <c r="AX10" s="2108"/>
      <c r="AY10" s="931"/>
      <c r="AZ10" s="932"/>
      <c r="BA10" s="933"/>
      <c r="BB10" s="36"/>
      <c r="BC10" s="2188"/>
      <c r="BD10" s="2189"/>
      <c r="BE10" s="2189"/>
      <c r="BF10" s="2189"/>
      <c r="BG10" s="2189"/>
      <c r="BH10" s="2189"/>
      <c r="BI10" s="2190"/>
      <c r="BJ10" s="2157"/>
      <c r="BK10" s="2157"/>
      <c r="BL10" s="2157"/>
      <c r="BM10" s="2157"/>
      <c r="BN10" s="2157"/>
      <c r="BO10" s="2157"/>
      <c r="BP10" s="2157"/>
      <c r="BQ10" s="2157"/>
      <c r="BR10" s="2157"/>
      <c r="BS10" s="2157"/>
      <c r="BT10" s="2157"/>
      <c r="BU10" s="2157"/>
      <c r="BV10" s="2157"/>
      <c r="BW10" s="2157"/>
      <c r="BX10" s="2157"/>
      <c r="BY10" s="2157"/>
      <c r="BZ10" s="2157"/>
      <c r="CA10" s="2157"/>
      <c r="CB10" s="2157"/>
      <c r="CC10" s="2157"/>
      <c r="CD10" s="2157"/>
      <c r="CE10" s="2157"/>
      <c r="CF10" s="2157"/>
      <c r="CG10" s="2157"/>
      <c r="CH10" s="2157"/>
      <c r="CI10" s="2157"/>
      <c r="CJ10" s="2157"/>
      <c r="CK10" s="2157"/>
      <c r="CL10" s="2157"/>
      <c r="CM10" s="2157"/>
      <c r="CN10" s="2157"/>
      <c r="CO10" s="2157"/>
      <c r="CP10" s="2157"/>
      <c r="CQ10" s="2157"/>
      <c r="CR10" s="2157"/>
      <c r="CS10" s="2157"/>
      <c r="CT10" s="2157"/>
      <c r="CU10" s="2157"/>
      <c r="CV10" s="2157"/>
      <c r="CW10" s="2157"/>
      <c r="CX10" s="2158"/>
      <c r="CZ10" s="2181"/>
      <c r="DA10" s="2182"/>
      <c r="DB10" s="2004"/>
      <c r="DC10" s="2004"/>
      <c r="DD10" s="1999"/>
      <c r="DE10" s="2000"/>
      <c r="DF10" s="2130"/>
      <c r="DG10" s="2134"/>
      <c r="DH10" s="2135"/>
      <c r="DI10" s="2135"/>
      <c r="DJ10" s="2136"/>
      <c r="DK10" s="2140"/>
      <c r="DL10" s="2141"/>
      <c r="DM10" s="2142"/>
      <c r="DO10" s="2169"/>
      <c r="DP10" s="2144"/>
      <c r="DQ10" s="2144"/>
      <c r="DR10" s="2144"/>
      <c r="DS10" s="2173"/>
      <c r="DT10" s="2174"/>
      <c r="DV10" s="2052"/>
      <c r="DW10" s="2053"/>
      <c r="DX10" s="2066"/>
      <c r="DY10" s="2067"/>
      <c r="DZ10" s="2059"/>
      <c r="EA10" s="2060"/>
      <c r="EB10" s="2060"/>
      <c r="EC10" s="2061"/>
      <c r="EG10" s="32"/>
      <c r="EH10" s="32"/>
      <c r="EI10" s="32"/>
      <c r="EJ10" s="32"/>
      <c r="EK10" s="32"/>
      <c r="EL10" s="32"/>
      <c r="EM10" s="32"/>
      <c r="EN10" s="32"/>
      <c r="EO10" s="32"/>
      <c r="EP10" s="33"/>
    </row>
    <row r="11" spans="1:146" s="28" customFormat="1" ht="8.25" customHeight="1">
      <c r="A11" s="9"/>
      <c r="B11" s="9"/>
      <c r="C11" s="9"/>
      <c r="D11" s="19"/>
      <c r="E11" s="19"/>
      <c r="F11" s="19"/>
      <c r="G11" s="19"/>
      <c r="H11" s="19"/>
      <c r="I11" s="19"/>
      <c r="J11" s="19"/>
      <c r="K11" s="19"/>
      <c r="L11" s="19"/>
      <c r="M11" s="19"/>
      <c r="N11" s="19"/>
      <c r="S11" s="1457" t="s">
        <v>555</v>
      </c>
      <c r="T11" s="1458"/>
      <c r="U11" s="1458"/>
      <c r="V11" s="1458"/>
      <c r="W11" s="2082">
        <f>入力1!W11</f>
        <v>0</v>
      </c>
      <c r="X11" s="2083"/>
      <c r="Y11" s="2083"/>
      <c r="Z11" s="2083"/>
      <c r="AA11" s="2083"/>
      <c r="AB11" s="2083"/>
      <c r="AC11" s="2083"/>
      <c r="AD11" s="2083"/>
      <c r="AE11" s="2084"/>
      <c r="AF11" s="3">
        <v>1</v>
      </c>
      <c r="AG11" s="30"/>
      <c r="AH11" s="2198"/>
      <c r="AI11" s="2199"/>
      <c r="AJ11" s="2097" t="s">
        <v>602</v>
      </c>
      <c r="AK11" s="2098"/>
      <c r="AL11" s="2098"/>
      <c r="AM11" s="2098"/>
      <c r="AN11" s="2099"/>
      <c r="AO11" s="2025"/>
      <c r="AP11" s="2026"/>
      <c r="AQ11" s="2026"/>
      <c r="AR11" s="2026"/>
      <c r="AS11" s="2026"/>
      <c r="AT11" s="2026"/>
      <c r="AU11" s="2026"/>
      <c r="AV11" s="2026"/>
      <c r="AW11" s="2026"/>
      <c r="AX11" s="2026"/>
      <c r="AY11" s="2026"/>
      <c r="AZ11" s="2026"/>
      <c r="BA11" s="2027"/>
      <c r="BB11" s="37"/>
      <c r="BC11" s="2005" t="s">
        <v>79</v>
      </c>
      <c r="BD11" s="2006"/>
      <c r="BE11" s="2006"/>
      <c r="BF11" s="2006"/>
      <c r="BG11" s="2006"/>
      <c r="BH11" s="2006"/>
      <c r="BI11" s="2006"/>
      <c r="BJ11" s="2159" t="str">
        <f>IF(TRIM(入力1!BH11)&lt;&gt;"",入力1!BH11,"")</f>
        <v/>
      </c>
      <c r="BK11" s="2159"/>
      <c r="BL11" s="2159"/>
      <c r="BM11" s="2159"/>
      <c r="BN11" s="2159"/>
      <c r="BO11" s="956">
        <v>13</v>
      </c>
      <c r="BP11" s="674">
        <v>14</v>
      </c>
      <c r="BQ11" s="1695" t="str">
        <f>"許可（" &amp; 入力1!BQ12 &amp; "）第"</f>
        <v>許可（）第</v>
      </c>
      <c r="BR11" s="1696"/>
      <c r="BS11" s="1696"/>
      <c r="BT11" s="1696"/>
      <c r="BU11" s="1696"/>
      <c r="BV11" s="1696"/>
      <c r="BW11" s="1696"/>
      <c r="BX11" s="1696"/>
      <c r="BY11" s="1696"/>
      <c r="BZ11" s="1696"/>
      <c r="CA11" s="1696"/>
      <c r="CB11" s="1696"/>
      <c r="CC11" s="1696"/>
      <c r="CD11" s="1696"/>
      <c r="CE11" s="1696"/>
      <c r="CF11" s="1696"/>
      <c r="CG11" s="1696"/>
      <c r="CH11" s="1696"/>
      <c r="CI11" s="1696"/>
      <c r="CJ11" s="1696"/>
      <c r="CK11" s="1696"/>
      <c r="CL11" s="1696"/>
      <c r="CM11" s="1696"/>
      <c r="CN11" s="1696"/>
      <c r="CO11" s="1696"/>
      <c r="CP11" s="1696"/>
      <c r="CQ11" s="1697"/>
      <c r="CR11" s="956">
        <v>15</v>
      </c>
      <c r="CS11" s="674">
        <v>16</v>
      </c>
      <c r="CT11" s="674">
        <v>17</v>
      </c>
      <c r="CU11" s="674">
        <v>18</v>
      </c>
      <c r="CV11" s="674">
        <v>19</v>
      </c>
      <c r="CW11" s="674">
        <v>20</v>
      </c>
      <c r="CX11" s="2170" t="s">
        <v>80</v>
      </c>
      <c r="CZ11" s="2181"/>
      <c r="DA11" s="2182"/>
      <c r="DB11" s="518">
        <v>29</v>
      </c>
      <c r="DC11" s="518">
        <v>30</v>
      </c>
      <c r="DD11" s="499">
        <v>31</v>
      </c>
      <c r="DE11" s="31">
        <v>32</v>
      </c>
      <c r="DF11" s="470">
        <v>33</v>
      </c>
      <c r="DG11" s="499">
        <v>34</v>
      </c>
      <c r="DH11" s="31">
        <v>35</v>
      </c>
      <c r="DI11" s="31">
        <v>36</v>
      </c>
      <c r="DJ11" s="25">
        <v>37</v>
      </c>
      <c r="DK11" s="519">
        <v>38</v>
      </c>
      <c r="DL11" s="520">
        <v>39</v>
      </c>
      <c r="DM11" s="521">
        <v>40</v>
      </c>
      <c r="DO11" s="1471">
        <v>41</v>
      </c>
      <c r="DP11" s="1179"/>
      <c r="DQ11" s="1179">
        <v>42</v>
      </c>
      <c r="DR11" s="2145"/>
      <c r="DS11" s="2070">
        <v>43</v>
      </c>
      <c r="DT11" s="2071"/>
      <c r="DV11" s="2052"/>
      <c r="DW11" s="2053"/>
      <c r="DX11" s="2062">
        <v>44</v>
      </c>
      <c r="DY11" s="2063"/>
      <c r="DZ11" s="2062" t="s">
        <v>3</v>
      </c>
      <c r="EA11" s="2063"/>
      <c r="EB11" s="2062" t="s">
        <v>81</v>
      </c>
      <c r="EC11" s="2063"/>
      <c r="ED11" s="32"/>
      <c r="EE11" s="32"/>
      <c r="EF11" s="32"/>
      <c r="EG11" s="30"/>
      <c r="EH11" s="30"/>
      <c r="EI11" s="30"/>
      <c r="EJ11" s="30"/>
      <c r="EK11" s="30"/>
      <c r="EL11" s="30"/>
      <c r="EM11" s="30"/>
      <c r="EN11" s="30"/>
      <c r="EO11" s="33"/>
    </row>
    <row r="12" spans="1:146" s="28" customFormat="1" ht="18.75" customHeight="1" thickBot="1">
      <c r="A12" s="9"/>
      <c r="B12" s="9"/>
      <c r="C12" s="9"/>
      <c r="D12" s="19"/>
      <c r="E12" s="19"/>
      <c r="F12" s="19"/>
      <c r="G12" s="19"/>
      <c r="H12" s="19"/>
      <c r="I12" s="19"/>
      <c r="J12" s="19"/>
      <c r="K12" s="19"/>
      <c r="L12" s="19"/>
      <c r="M12" s="19"/>
      <c r="N12" s="19"/>
      <c r="S12" s="1459"/>
      <c r="T12" s="1460"/>
      <c r="U12" s="1460"/>
      <c r="V12" s="1460"/>
      <c r="W12" s="2085"/>
      <c r="X12" s="2086"/>
      <c r="Y12" s="2086"/>
      <c r="Z12" s="2086"/>
      <c r="AA12" s="2086"/>
      <c r="AB12" s="2086"/>
      <c r="AC12" s="2086"/>
      <c r="AD12" s="2086"/>
      <c r="AE12" s="2087"/>
      <c r="AF12" s="322" t="str">
        <f>IF(TRIM(入力1!AF12)&lt;&gt;"",入力1!AF12,"")</f>
        <v/>
      </c>
      <c r="AG12" s="39"/>
      <c r="AH12" s="2200"/>
      <c r="AI12" s="2201"/>
      <c r="AJ12" s="2100"/>
      <c r="AK12" s="2101"/>
      <c r="AL12" s="2101"/>
      <c r="AM12" s="2101"/>
      <c r="AN12" s="2102"/>
      <c r="AO12" s="2028"/>
      <c r="AP12" s="2029"/>
      <c r="AQ12" s="2029"/>
      <c r="AR12" s="2029"/>
      <c r="AS12" s="2029"/>
      <c r="AT12" s="2029"/>
      <c r="AU12" s="2029"/>
      <c r="AV12" s="2029"/>
      <c r="AW12" s="2029"/>
      <c r="AX12" s="2029"/>
      <c r="AY12" s="2029"/>
      <c r="AZ12" s="2029"/>
      <c r="BA12" s="2030"/>
      <c r="BB12" s="37"/>
      <c r="BC12" s="2007"/>
      <c r="BD12" s="2008"/>
      <c r="BE12" s="2008"/>
      <c r="BF12" s="2008"/>
      <c r="BG12" s="2008"/>
      <c r="BH12" s="2008"/>
      <c r="BI12" s="2008"/>
      <c r="BJ12" s="2160"/>
      <c r="BK12" s="2160"/>
      <c r="BL12" s="2160"/>
      <c r="BM12" s="2160"/>
      <c r="BN12" s="2160"/>
      <c r="BO12" s="275" t="str">
        <f>IF(TRIM(入力1!BH11)&lt;&gt;"",MID(入力1!BH11,7,1),"")</f>
        <v/>
      </c>
      <c r="BP12" s="276" t="str">
        <f>IF(TRIM(入力1!BH11)&lt;&gt;"",MID(入力1!BH11,8,1),"")</f>
        <v/>
      </c>
      <c r="BQ12" s="1698"/>
      <c r="BR12" s="1699"/>
      <c r="BS12" s="1699"/>
      <c r="BT12" s="1699"/>
      <c r="BU12" s="1699"/>
      <c r="BV12" s="1699"/>
      <c r="BW12" s="1699"/>
      <c r="BX12" s="1699"/>
      <c r="BY12" s="1699"/>
      <c r="BZ12" s="1699"/>
      <c r="CA12" s="1699"/>
      <c r="CB12" s="1699"/>
      <c r="CC12" s="1699"/>
      <c r="CD12" s="1699"/>
      <c r="CE12" s="1699"/>
      <c r="CF12" s="1699"/>
      <c r="CG12" s="1699"/>
      <c r="CH12" s="1699"/>
      <c r="CI12" s="1699"/>
      <c r="CJ12" s="1699"/>
      <c r="CK12" s="1699"/>
      <c r="CL12" s="1699"/>
      <c r="CM12" s="1699"/>
      <c r="CN12" s="1699"/>
      <c r="CO12" s="1699"/>
      <c r="CP12" s="1699"/>
      <c r="CQ12" s="1700"/>
      <c r="CR12" s="275" t="str">
        <f>IF(入力1!BW12&gt;0,MID(TEXT(入力1!BW12,"000000"),1,1),"")</f>
        <v/>
      </c>
      <c r="CS12" s="276" t="str">
        <f>IF(入力1!BW12&gt;0,MID(TEXT(入力1!BW12,"000000"),2,1),"")</f>
        <v/>
      </c>
      <c r="CT12" s="276" t="str">
        <f>IF(入力1!BW12&gt;0,MID(TEXT(入力1!BW12,"000000"),3,1),"")</f>
        <v/>
      </c>
      <c r="CU12" s="276" t="str">
        <f>IF(入力1!BW12&gt;0,MID(TEXT(入力1!BW12,"000000"),4,1),"")</f>
        <v/>
      </c>
      <c r="CV12" s="276" t="str">
        <f>IF(入力1!BW12&gt;0,MID(TEXT(入力1!BW12,"000000"),5,1),"")</f>
        <v/>
      </c>
      <c r="CW12" s="276" t="str">
        <f>IF(入力1!BW12&gt;0,MID(TEXT(入力1!BW12,"000000"),6,1),"")</f>
        <v/>
      </c>
      <c r="CX12" s="1392"/>
      <c r="CZ12" s="2183"/>
      <c r="DA12" s="2184"/>
      <c r="DB12" s="934"/>
      <c r="DC12" s="934"/>
      <c r="DD12" s="935"/>
      <c r="DE12" s="936"/>
      <c r="DF12" s="937"/>
      <c r="DG12" s="994"/>
      <c r="DH12" s="938"/>
      <c r="DI12" s="938"/>
      <c r="DJ12" s="939"/>
      <c r="DK12" s="940"/>
      <c r="DL12" s="941"/>
      <c r="DM12" s="942"/>
      <c r="DO12" s="2166" t="str">
        <f>IF(TRIM(入力1!CN12)&lt;&gt;"",LEFT(入力1!CN12,1),"")</f>
        <v/>
      </c>
      <c r="DP12" s="2167" t="str">
        <f>IF(TRIM(入力1!CY12)&lt;&gt;"",入力1!CY12,"")</f>
        <v/>
      </c>
      <c r="DQ12" s="2048" t="str">
        <f>IF(TRIM(入力1!CQ12)&lt;&gt;"",LEFT(入力1!CQ12,1),"")</f>
        <v/>
      </c>
      <c r="DR12" s="2049"/>
      <c r="DS12" s="2115" t="str">
        <f>IF(TRIM(入力1!CT12)&lt;&gt;"",LEFT(入力1!CT12,1),"")</f>
        <v/>
      </c>
      <c r="DT12" s="2116"/>
      <c r="DV12" s="2054"/>
      <c r="DW12" s="2055"/>
      <c r="DX12" s="2068"/>
      <c r="DY12" s="2069"/>
      <c r="DZ12" s="935"/>
      <c r="EA12" s="936"/>
      <c r="EB12" s="935"/>
      <c r="EC12" s="944"/>
      <c r="ED12" s="32"/>
      <c r="EE12" s="32"/>
      <c r="EF12" s="32"/>
      <c r="EG12" s="40"/>
      <c r="EH12" s="40"/>
      <c r="EI12" s="40"/>
      <c r="EJ12" s="40"/>
      <c r="EK12" s="40"/>
      <c r="EL12" s="40"/>
      <c r="EM12" s="40"/>
      <c r="EN12" s="40"/>
      <c r="EO12" s="33"/>
    </row>
    <row r="13" spans="1:146" s="41" customFormat="1" ht="15" customHeight="1" thickBot="1">
      <c r="A13" s="1364"/>
      <c r="B13" s="1364"/>
      <c r="C13" s="1364"/>
      <c r="D13" s="1365"/>
      <c r="E13" s="1365"/>
      <c r="F13" s="1365"/>
      <c r="G13" s="1365"/>
      <c r="H13" s="1365"/>
      <c r="I13" s="1365"/>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44"/>
      <c r="BV13" s="42"/>
      <c r="BW13" s="43"/>
      <c r="BX13" s="43"/>
      <c r="BY13" s="33"/>
      <c r="BZ13" s="33"/>
      <c r="CA13" s="33"/>
      <c r="CB13" s="33"/>
      <c r="CC13" s="33"/>
      <c r="CD13" s="33"/>
      <c r="CE13" s="43"/>
      <c r="CF13" s="43"/>
      <c r="CG13" s="33"/>
      <c r="CH13" s="33"/>
      <c r="CI13" s="33"/>
      <c r="CJ13" s="33"/>
      <c r="CK13" s="33"/>
      <c r="CL13" s="33"/>
      <c r="CM13" s="33"/>
      <c r="CN13" s="33"/>
      <c r="CO13" s="42"/>
      <c r="CP13" s="33"/>
      <c r="CQ13" s="33"/>
      <c r="CR13" s="42" t="s">
        <v>115</v>
      </c>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44"/>
      <c r="EA13" s="44"/>
      <c r="EB13" s="44"/>
      <c r="EC13" s="44"/>
      <c r="ED13" s="44"/>
      <c r="EE13" s="1038"/>
      <c r="EF13" s="44"/>
      <c r="EG13" s="44"/>
      <c r="EH13" s="44"/>
      <c r="EI13" s="44"/>
    </row>
    <row r="14" spans="1:146" s="52" customFormat="1" ht="15" customHeight="1">
      <c r="A14" s="1370" t="s">
        <v>82</v>
      </c>
      <c r="B14" s="1360"/>
      <c r="C14" s="1371"/>
      <c r="D14" s="1359" t="s">
        <v>636</v>
      </c>
      <c r="E14" s="1360"/>
      <c r="F14" s="1360"/>
      <c r="G14" s="1360"/>
      <c r="H14" s="1360"/>
      <c r="I14" s="1360"/>
      <c r="J14" s="1455"/>
      <c r="K14" s="1360" t="s">
        <v>82</v>
      </c>
      <c r="L14" s="1360"/>
      <c r="M14" s="1987"/>
      <c r="N14" s="1417" t="s">
        <v>84</v>
      </c>
      <c r="O14" s="1375" t="s">
        <v>85</v>
      </c>
      <c r="P14" s="1375" t="s">
        <v>573</v>
      </c>
      <c r="Q14" s="1366" t="s">
        <v>116</v>
      </c>
      <c r="R14" s="1989"/>
      <c r="S14" s="1366" t="s">
        <v>773</v>
      </c>
      <c r="T14" s="1359" t="s">
        <v>86</v>
      </c>
      <c r="U14" s="1371"/>
      <c r="V14" s="1434" t="s">
        <v>87</v>
      </c>
      <c r="W14" s="1398"/>
      <c r="X14" s="45" t="s">
        <v>88</v>
      </c>
      <c r="Y14" s="46"/>
      <c r="Z14" s="47"/>
      <c r="AA14" s="46"/>
      <c r="AB14" s="45" t="s">
        <v>89</v>
      </c>
      <c r="AC14" s="46"/>
      <c r="AD14" s="46"/>
      <c r="AE14" s="46"/>
      <c r="AF14" s="46"/>
      <c r="AG14" s="46"/>
      <c r="AH14" s="46"/>
      <c r="AI14" s="46"/>
      <c r="AJ14" s="48"/>
      <c r="AK14" s="48"/>
      <c r="AL14" s="48"/>
      <c r="AM14" s="48"/>
      <c r="AN14" s="1366" t="s">
        <v>55</v>
      </c>
      <c r="AO14" s="1360"/>
      <c r="AP14" s="1360"/>
      <c r="AQ14" s="1455"/>
      <c r="AR14" s="1359" t="s">
        <v>56</v>
      </c>
      <c r="AS14" s="1398"/>
      <c r="AT14" s="1398"/>
      <c r="AU14" s="1398"/>
      <c r="AV14" s="1371"/>
      <c r="AW14" s="45" t="s">
        <v>90</v>
      </c>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8"/>
      <c r="CD14" s="48"/>
      <c r="CE14" s="48"/>
      <c r="CF14" s="48"/>
      <c r="CG14" s="48"/>
      <c r="CH14" s="48"/>
      <c r="CI14" s="48"/>
      <c r="CJ14" s="895"/>
      <c r="CK14" s="48"/>
      <c r="CL14" s="48"/>
      <c r="CM14" s="48"/>
      <c r="CN14" s="48"/>
      <c r="CO14" s="48"/>
      <c r="CP14" s="48"/>
      <c r="CQ14" s="895"/>
      <c r="CR14" s="2191" t="s">
        <v>577</v>
      </c>
      <c r="CS14" s="1169"/>
      <c r="CT14" s="1169"/>
      <c r="CU14" s="1169"/>
      <c r="CV14" s="1169"/>
      <c r="CW14" s="1169"/>
      <c r="CX14" s="1169"/>
      <c r="CY14" s="1169"/>
      <c r="CZ14" s="2192"/>
      <c r="DA14" s="1366" t="s">
        <v>59</v>
      </c>
      <c r="DB14" s="1416"/>
      <c r="DC14" s="1416"/>
      <c r="DD14" s="1416"/>
      <c r="DE14" s="1416"/>
      <c r="DF14" s="45" t="s">
        <v>91</v>
      </c>
      <c r="DG14" s="50"/>
      <c r="DH14" s="46"/>
      <c r="DI14" s="46"/>
      <c r="DJ14" s="46"/>
      <c r="DK14" s="46"/>
      <c r="DL14" s="46"/>
      <c r="DM14" s="46"/>
      <c r="DN14" s="46"/>
      <c r="DO14" s="46"/>
      <c r="DP14" s="46"/>
      <c r="DQ14" s="46"/>
      <c r="DR14" s="46"/>
      <c r="DS14" s="46"/>
      <c r="DT14" s="46"/>
      <c r="DU14" s="46"/>
      <c r="DV14" s="46"/>
      <c r="DW14" s="2146" t="s">
        <v>92</v>
      </c>
      <c r="DX14" s="2147"/>
      <c r="DY14" s="2147"/>
      <c r="DZ14" s="2147"/>
      <c r="EA14" s="2147"/>
      <c r="EB14" s="2147"/>
      <c r="EC14" s="2147"/>
      <c r="ED14" s="2147"/>
      <c r="EE14" s="2147"/>
      <c r="EF14" s="2147"/>
      <c r="EG14" s="2147"/>
      <c r="EH14" s="2147"/>
      <c r="EI14" s="2148"/>
      <c r="EJ14" s="51"/>
    </row>
    <row r="15" spans="1:146" s="65" customFormat="1" ht="27" customHeight="1" thickBot="1">
      <c r="A15" s="1372"/>
      <c r="B15" s="1373"/>
      <c r="C15" s="1374"/>
      <c r="D15" s="1361"/>
      <c r="E15" s="1362"/>
      <c r="F15" s="1362"/>
      <c r="G15" s="1362"/>
      <c r="H15" s="1362"/>
      <c r="I15" s="1362"/>
      <c r="J15" s="1456"/>
      <c r="K15" s="1373"/>
      <c r="L15" s="1373"/>
      <c r="M15" s="1988"/>
      <c r="N15" s="1419"/>
      <c r="O15" s="1376"/>
      <c r="P15" s="1376"/>
      <c r="Q15" s="1368"/>
      <c r="R15" s="1990"/>
      <c r="S15" s="1377"/>
      <c r="T15" s="1399"/>
      <c r="U15" s="1374"/>
      <c r="V15" s="1399"/>
      <c r="W15" s="1373"/>
      <c r="X15" s="53" t="s">
        <v>93</v>
      </c>
      <c r="Y15" s="54"/>
      <c r="Z15" s="55" t="s">
        <v>94</v>
      </c>
      <c r="AA15" s="55"/>
      <c r="AB15" s="56" t="s">
        <v>93</v>
      </c>
      <c r="AC15" s="57"/>
      <c r="AD15" s="57"/>
      <c r="AE15" s="58"/>
      <c r="AF15" s="56" t="s">
        <v>95</v>
      </c>
      <c r="AG15" s="57"/>
      <c r="AH15" s="57"/>
      <c r="AI15" s="57"/>
      <c r="AJ15" s="56" t="s">
        <v>380</v>
      </c>
      <c r="AK15" s="57"/>
      <c r="AL15" s="57"/>
      <c r="AM15" s="58"/>
      <c r="AN15" s="1361"/>
      <c r="AO15" s="1362"/>
      <c r="AP15" s="1362"/>
      <c r="AQ15" s="1456"/>
      <c r="AR15" s="1399"/>
      <c r="AS15" s="1373"/>
      <c r="AT15" s="1373"/>
      <c r="AU15" s="1373"/>
      <c r="AV15" s="1374"/>
      <c r="AW15" s="56" t="s">
        <v>57</v>
      </c>
      <c r="AX15" s="57"/>
      <c r="AY15" s="57"/>
      <c r="AZ15" s="57"/>
      <c r="BA15" s="57"/>
      <c r="BB15" s="57"/>
      <c r="BC15" s="58"/>
      <c r="BD15" s="56" t="s">
        <v>58</v>
      </c>
      <c r="BE15" s="57"/>
      <c r="BF15" s="57"/>
      <c r="BG15" s="57"/>
      <c r="BH15" s="57"/>
      <c r="BI15" s="57"/>
      <c r="BJ15" s="58"/>
      <c r="BK15" s="1450" t="s">
        <v>352</v>
      </c>
      <c r="BL15" s="1451"/>
      <c r="BM15" s="1451"/>
      <c r="BN15" s="1451"/>
      <c r="BO15" s="1451"/>
      <c r="BP15" s="1452"/>
      <c r="BQ15" s="1450" t="s">
        <v>118</v>
      </c>
      <c r="BR15" s="1451"/>
      <c r="BS15" s="1451"/>
      <c r="BT15" s="1451"/>
      <c r="BU15" s="1451"/>
      <c r="BV15" s="1451"/>
      <c r="BW15" s="1450" t="s">
        <v>770</v>
      </c>
      <c r="BX15" s="1451"/>
      <c r="BY15" s="1451"/>
      <c r="BZ15" s="1451"/>
      <c r="CA15" s="1451"/>
      <c r="CB15" s="1451"/>
      <c r="CC15" s="2193" t="s">
        <v>802</v>
      </c>
      <c r="CD15" s="2194"/>
      <c r="CE15" s="2195"/>
      <c r="CF15" s="2195"/>
      <c r="CG15" s="2195"/>
      <c r="CH15" s="2195"/>
      <c r="CI15" s="2195"/>
      <c r="CJ15" s="2195"/>
      <c r="CK15" s="1105" t="s">
        <v>809</v>
      </c>
      <c r="CL15" s="1107"/>
      <c r="CM15" s="1107"/>
      <c r="CN15" s="1107"/>
      <c r="CO15" s="1107"/>
      <c r="CP15" s="1107"/>
      <c r="CQ15" s="1108"/>
      <c r="CR15" s="2152" t="s">
        <v>575</v>
      </c>
      <c r="CS15" s="2008"/>
      <c r="CT15" s="2008"/>
      <c r="CU15" s="1105" t="s">
        <v>576</v>
      </c>
      <c r="CV15" s="1106"/>
      <c r="CW15" s="1106"/>
      <c r="CX15" s="1105" t="s">
        <v>760</v>
      </c>
      <c r="CY15" s="1106"/>
      <c r="CZ15" s="2152"/>
      <c r="DA15" s="1418"/>
      <c r="DB15" s="1418"/>
      <c r="DC15" s="1418"/>
      <c r="DD15" s="1418"/>
      <c r="DE15" s="1418"/>
      <c r="DF15" s="59" t="s">
        <v>119</v>
      </c>
      <c r="DG15" s="60"/>
      <c r="DH15" s="61"/>
      <c r="DI15" s="61"/>
      <c r="DJ15" s="62"/>
      <c r="DK15" s="63" t="s">
        <v>96</v>
      </c>
      <c r="DL15" s="64"/>
      <c r="DM15" s="61"/>
      <c r="DN15" s="61"/>
      <c r="DO15" s="61"/>
      <c r="DP15" s="62"/>
      <c r="DQ15" s="53" t="s">
        <v>527</v>
      </c>
      <c r="DR15" s="379"/>
      <c r="DS15" s="64"/>
      <c r="DT15" s="61"/>
      <c r="DU15" s="61"/>
      <c r="DV15" s="61"/>
      <c r="DW15" s="2149"/>
      <c r="DX15" s="2150"/>
      <c r="DY15" s="2150"/>
      <c r="DZ15" s="2150"/>
      <c r="EA15" s="2150"/>
      <c r="EB15" s="2150"/>
      <c r="EC15" s="2150"/>
      <c r="ED15" s="2150"/>
      <c r="EE15" s="2150"/>
      <c r="EF15" s="2150"/>
      <c r="EG15" s="2150"/>
      <c r="EH15" s="2150"/>
      <c r="EI15" s="2151"/>
      <c r="EJ15" s="51"/>
    </row>
    <row r="16" spans="1:146" s="81" customFormat="1" ht="15" customHeight="1">
      <c r="A16" s="66"/>
      <c r="B16" s="406"/>
      <c r="C16" s="67"/>
      <c r="D16" s="997"/>
      <c r="E16" s="951"/>
      <c r="F16" s="951"/>
      <c r="G16" s="951"/>
      <c r="H16" s="951"/>
      <c r="I16" s="951"/>
      <c r="J16" s="998"/>
      <c r="K16" s="72"/>
      <c r="L16" s="72"/>
      <c r="M16" s="897"/>
      <c r="N16" s="998"/>
      <c r="O16" s="70"/>
      <c r="P16" s="70"/>
      <c r="Q16" s="997"/>
      <c r="R16" s="951"/>
      <c r="S16" s="997"/>
      <c r="T16" s="71" t="s">
        <v>97</v>
      </c>
      <c r="U16" s="69" t="s">
        <v>98</v>
      </c>
      <c r="V16" s="71" t="s">
        <v>97</v>
      </c>
      <c r="W16" s="72" t="s">
        <v>99</v>
      </c>
      <c r="X16" s="73" t="s">
        <v>97</v>
      </c>
      <c r="Y16" s="74" t="s">
        <v>100</v>
      </c>
      <c r="Z16" s="997" t="s">
        <v>97</v>
      </c>
      <c r="AA16" s="998" t="s">
        <v>100</v>
      </c>
      <c r="AB16" s="71" t="s">
        <v>101</v>
      </c>
      <c r="AC16" s="72" t="s">
        <v>97</v>
      </c>
      <c r="AD16" s="75" t="s">
        <v>102</v>
      </c>
      <c r="AE16" s="69"/>
      <c r="AF16" s="71" t="s">
        <v>101</v>
      </c>
      <c r="AG16" s="72" t="s">
        <v>97</v>
      </c>
      <c r="AH16" s="75" t="s">
        <v>102</v>
      </c>
      <c r="AI16" s="69"/>
      <c r="AJ16" s="71" t="s">
        <v>101</v>
      </c>
      <c r="AK16" s="72" t="s">
        <v>97</v>
      </c>
      <c r="AL16" s="75" t="s">
        <v>102</v>
      </c>
      <c r="AM16" s="69"/>
      <c r="AN16" s="71" t="s">
        <v>101</v>
      </c>
      <c r="AO16" s="72" t="s">
        <v>97</v>
      </c>
      <c r="AP16" s="75" t="s">
        <v>102</v>
      </c>
      <c r="AQ16" s="69"/>
      <c r="AR16" s="71" t="s">
        <v>103</v>
      </c>
      <c r="AS16" s="72" t="s">
        <v>104</v>
      </c>
      <c r="AT16" s="72" t="s">
        <v>101</v>
      </c>
      <c r="AU16" s="72" t="s">
        <v>97</v>
      </c>
      <c r="AV16" s="69" t="s">
        <v>105</v>
      </c>
      <c r="AW16" s="71"/>
      <c r="AX16" s="72"/>
      <c r="AY16" s="72" t="s">
        <v>103</v>
      </c>
      <c r="AZ16" s="72" t="s">
        <v>104</v>
      </c>
      <c r="BA16" s="72" t="s">
        <v>101</v>
      </c>
      <c r="BB16" s="72" t="s">
        <v>97</v>
      </c>
      <c r="BC16" s="69" t="s">
        <v>105</v>
      </c>
      <c r="BD16" s="71"/>
      <c r="BE16" s="72"/>
      <c r="BF16" s="72" t="s">
        <v>103</v>
      </c>
      <c r="BG16" s="72" t="s">
        <v>104</v>
      </c>
      <c r="BH16" s="72" t="s">
        <v>101</v>
      </c>
      <c r="BI16" s="72" t="s">
        <v>97</v>
      </c>
      <c r="BJ16" s="69" t="s">
        <v>105</v>
      </c>
      <c r="BK16" s="997"/>
      <c r="BL16" s="72" t="s">
        <v>103</v>
      </c>
      <c r="BM16" s="72" t="s">
        <v>104</v>
      </c>
      <c r="BN16" s="72" t="s">
        <v>101</v>
      </c>
      <c r="BO16" s="72" t="s">
        <v>97</v>
      </c>
      <c r="BP16" s="69" t="s">
        <v>105</v>
      </c>
      <c r="BQ16" s="71"/>
      <c r="BR16" s="72" t="s">
        <v>103</v>
      </c>
      <c r="BS16" s="72" t="s">
        <v>104</v>
      </c>
      <c r="BT16" s="72" t="s">
        <v>101</v>
      </c>
      <c r="BU16" s="72" t="s">
        <v>97</v>
      </c>
      <c r="BV16" s="72" t="s">
        <v>105</v>
      </c>
      <c r="BW16" s="71"/>
      <c r="BX16" s="72" t="s">
        <v>103</v>
      </c>
      <c r="BY16" s="72" t="s">
        <v>104</v>
      </c>
      <c r="BZ16" s="72" t="s">
        <v>101</v>
      </c>
      <c r="CA16" s="72" t="s">
        <v>97</v>
      </c>
      <c r="CB16" s="72" t="s">
        <v>105</v>
      </c>
      <c r="CC16" s="896"/>
      <c r="CD16" s="72"/>
      <c r="CE16" s="72"/>
      <c r="CF16" s="72" t="s">
        <v>103</v>
      </c>
      <c r="CG16" s="72" t="s">
        <v>104</v>
      </c>
      <c r="CH16" s="72" t="s">
        <v>101</v>
      </c>
      <c r="CI16" s="72" t="s">
        <v>97</v>
      </c>
      <c r="CJ16" s="72" t="s">
        <v>105</v>
      </c>
      <c r="CK16" s="71"/>
      <c r="CL16" s="72"/>
      <c r="CM16" s="72" t="s">
        <v>103</v>
      </c>
      <c r="CN16" s="72" t="s">
        <v>104</v>
      </c>
      <c r="CO16" s="72" t="s">
        <v>101</v>
      </c>
      <c r="CP16" s="72" t="s">
        <v>97</v>
      </c>
      <c r="CQ16" s="69" t="s">
        <v>105</v>
      </c>
      <c r="CR16" s="455" t="s">
        <v>101</v>
      </c>
      <c r="CS16" s="455" t="s">
        <v>97</v>
      </c>
      <c r="CT16" s="74" t="s">
        <v>100</v>
      </c>
      <c r="CU16" s="455" t="s">
        <v>97</v>
      </c>
      <c r="CV16" s="951" t="s">
        <v>100</v>
      </c>
      <c r="CW16" s="951"/>
      <c r="CX16" s="73" t="s">
        <v>761</v>
      </c>
      <c r="CY16" s="951" t="s">
        <v>762</v>
      </c>
      <c r="CZ16" s="998" t="s">
        <v>763</v>
      </c>
      <c r="DA16" s="951" t="s">
        <v>103</v>
      </c>
      <c r="DB16" s="72" t="s">
        <v>104</v>
      </c>
      <c r="DC16" s="72" t="s">
        <v>101</v>
      </c>
      <c r="DD16" s="72" t="s">
        <v>97</v>
      </c>
      <c r="DE16" s="72" t="s">
        <v>105</v>
      </c>
      <c r="DF16" s="76" t="s">
        <v>60</v>
      </c>
      <c r="DG16" s="71" t="s">
        <v>106</v>
      </c>
      <c r="DH16" s="72" t="s">
        <v>101</v>
      </c>
      <c r="DI16" s="77" t="s">
        <v>97</v>
      </c>
      <c r="DJ16" s="77" t="s">
        <v>107</v>
      </c>
      <c r="DK16" s="76" t="s">
        <v>60</v>
      </c>
      <c r="DL16" s="71" t="s">
        <v>108</v>
      </c>
      <c r="DM16" s="72" t="s">
        <v>106</v>
      </c>
      <c r="DN16" s="77" t="s">
        <v>109</v>
      </c>
      <c r="DO16" s="77" t="s">
        <v>110</v>
      </c>
      <c r="DP16" s="77" t="s">
        <v>107</v>
      </c>
      <c r="DQ16" s="76" t="s">
        <v>60</v>
      </c>
      <c r="DR16" s="71" t="s">
        <v>103</v>
      </c>
      <c r="DS16" s="72" t="s">
        <v>104</v>
      </c>
      <c r="DT16" s="77" t="s">
        <v>101</v>
      </c>
      <c r="DU16" s="77" t="s">
        <v>97</v>
      </c>
      <c r="DV16" s="77" t="s">
        <v>105</v>
      </c>
      <c r="DW16" s="78"/>
      <c r="DX16" s="79"/>
      <c r="DY16" s="79"/>
      <c r="DZ16" s="79"/>
      <c r="EA16" s="79"/>
      <c r="EB16" s="79"/>
      <c r="EC16" s="79"/>
      <c r="ED16" s="79"/>
      <c r="EE16" s="79"/>
      <c r="EF16" s="79"/>
      <c r="EG16" s="79"/>
      <c r="EH16" s="79"/>
      <c r="EI16" s="348"/>
      <c r="EJ16" s="80"/>
    </row>
    <row r="17" spans="1:140" s="86" customFormat="1" ht="10.5" customHeight="1" thickBot="1">
      <c r="A17" s="82"/>
      <c r="B17" s="407"/>
      <c r="C17" s="83"/>
      <c r="D17" s="84"/>
      <c r="E17" s="85"/>
      <c r="F17" s="85"/>
      <c r="G17" s="85"/>
      <c r="H17" s="85"/>
      <c r="I17" s="85"/>
      <c r="J17" s="416"/>
      <c r="K17" s="899">
        <v>45</v>
      </c>
      <c r="L17" s="514">
        <v>46</v>
      </c>
      <c r="M17" s="898">
        <v>47</v>
      </c>
      <c r="N17" s="515">
        <f>M17+1</f>
        <v>48</v>
      </c>
      <c r="O17" s="516">
        <f t="shared" ref="O17:CH17" si="0">N17+1</f>
        <v>49</v>
      </c>
      <c r="P17" s="516">
        <f t="shared" si="0"/>
        <v>50</v>
      </c>
      <c r="Q17" s="517">
        <f>P17+1</f>
        <v>51</v>
      </c>
      <c r="R17" s="904">
        <f t="shared" si="0"/>
        <v>52</v>
      </c>
      <c r="S17" s="1012">
        <f t="shared" ref="S17" si="1">R17+1</f>
        <v>53</v>
      </c>
      <c r="T17" s="1039">
        <f>S17+1</f>
        <v>54</v>
      </c>
      <c r="U17" s="515">
        <f t="shared" si="0"/>
        <v>55</v>
      </c>
      <c r="V17" s="1040">
        <f t="shared" si="0"/>
        <v>56</v>
      </c>
      <c r="W17" s="904">
        <f t="shared" si="0"/>
        <v>57</v>
      </c>
      <c r="X17" s="1040">
        <f t="shared" si="0"/>
        <v>58</v>
      </c>
      <c r="Y17" s="1041">
        <f t="shared" si="0"/>
        <v>59</v>
      </c>
      <c r="Z17" s="1042">
        <f t="shared" si="0"/>
        <v>60</v>
      </c>
      <c r="AA17" s="515">
        <f t="shared" si="0"/>
        <v>61</v>
      </c>
      <c r="AB17" s="517">
        <f t="shared" si="0"/>
        <v>62</v>
      </c>
      <c r="AC17" s="514">
        <f t="shared" si="0"/>
        <v>63</v>
      </c>
      <c r="AD17" s="514">
        <f t="shared" si="0"/>
        <v>64</v>
      </c>
      <c r="AE17" s="515">
        <f t="shared" si="0"/>
        <v>65</v>
      </c>
      <c r="AF17" s="517">
        <f t="shared" si="0"/>
        <v>66</v>
      </c>
      <c r="AG17" s="514">
        <f t="shared" si="0"/>
        <v>67</v>
      </c>
      <c r="AH17" s="514">
        <f t="shared" si="0"/>
        <v>68</v>
      </c>
      <c r="AI17" s="515">
        <f t="shared" si="0"/>
        <v>69</v>
      </c>
      <c r="AJ17" s="517">
        <f t="shared" si="0"/>
        <v>70</v>
      </c>
      <c r="AK17" s="514">
        <f t="shared" si="0"/>
        <v>71</v>
      </c>
      <c r="AL17" s="514">
        <f t="shared" si="0"/>
        <v>72</v>
      </c>
      <c r="AM17" s="515">
        <f t="shared" si="0"/>
        <v>73</v>
      </c>
      <c r="AN17" s="517">
        <f t="shared" si="0"/>
        <v>74</v>
      </c>
      <c r="AO17" s="514">
        <f t="shared" si="0"/>
        <v>75</v>
      </c>
      <c r="AP17" s="514">
        <f t="shared" si="0"/>
        <v>76</v>
      </c>
      <c r="AQ17" s="515">
        <f t="shared" si="0"/>
        <v>77</v>
      </c>
      <c r="AR17" s="517">
        <f t="shared" si="0"/>
        <v>78</v>
      </c>
      <c r="AS17" s="514">
        <f t="shared" si="0"/>
        <v>79</v>
      </c>
      <c r="AT17" s="514">
        <f t="shared" si="0"/>
        <v>80</v>
      </c>
      <c r="AU17" s="514">
        <f t="shared" si="0"/>
        <v>81</v>
      </c>
      <c r="AV17" s="515">
        <f t="shared" si="0"/>
        <v>82</v>
      </c>
      <c r="AW17" s="517">
        <f t="shared" si="0"/>
        <v>83</v>
      </c>
      <c r="AX17" s="514">
        <f t="shared" si="0"/>
        <v>84</v>
      </c>
      <c r="AY17" s="514">
        <f t="shared" si="0"/>
        <v>85</v>
      </c>
      <c r="AZ17" s="514">
        <f t="shared" si="0"/>
        <v>86</v>
      </c>
      <c r="BA17" s="514">
        <f t="shared" si="0"/>
        <v>87</v>
      </c>
      <c r="BB17" s="514">
        <f t="shared" si="0"/>
        <v>88</v>
      </c>
      <c r="BC17" s="515">
        <f t="shared" si="0"/>
        <v>89</v>
      </c>
      <c r="BD17" s="517">
        <f t="shared" si="0"/>
        <v>90</v>
      </c>
      <c r="BE17" s="514">
        <f t="shared" si="0"/>
        <v>91</v>
      </c>
      <c r="BF17" s="514">
        <f t="shared" si="0"/>
        <v>92</v>
      </c>
      <c r="BG17" s="514">
        <f t="shared" si="0"/>
        <v>93</v>
      </c>
      <c r="BH17" s="514">
        <f t="shared" si="0"/>
        <v>94</v>
      </c>
      <c r="BI17" s="514">
        <f t="shared" si="0"/>
        <v>95</v>
      </c>
      <c r="BJ17" s="515">
        <f t="shared" si="0"/>
        <v>96</v>
      </c>
      <c r="BK17" s="517">
        <f t="shared" si="0"/>
        <v>97</v>
      </c>
      <c r="BL17" s="514">
        <f t="shared" si="0"/>
        <v>98</v>
      </c>
      <c r="BM17" s="514">
        <f t="shared" si="0"/>
        <v>99</v>
      </c>
      <c r="BN17" s="514">
        <f t="shared" si="0"/>
        <v>100</v>
      </c>
      <c r="BO17" s="514">
        <f t="shared" si="0"/>
        <v>101</v>
      </c>
      <c r="BP17" s="515">
        <f t="shared" si="0"/>
        <v>102</v>
      </c>
      <c r="BQ17" s="517">
        <f t="shared" si="0"/>
        <v>103</v>
      </c>
      <c r="BR17" s="514">
        <f t="shared" si="0"/>
        <v>104</v>
      </c>
      <c r="BS17" s="514">
        <f t="shared" si="0"/>
        <v>105</v>
      </c>
      <c r="BT17" s="514">
        <f t="shared" si="0"/>
        <v>106</v>
      </c>
      <c r="BU17" s="514">
        <f t="shared" si="0"/>
        <v>107</v>
      </c>
      <c r="BV17" s="1043">
        <f t="shared" si="0"/>
        <v>108</v>
      </c>
      <c r="BW17" s="1039">
        <f t="shared" ref="BW17" si="2">BV17+1</f>
        <v>109</v>
      </c>
      <c r="BX17" s="514">
        <f t="shared" ref="BX17" si="3">BW17+1</f>
        <v>110</v>
      </c>
      <c r="BY17" s="514">
        <f t="shared" ref="BY17" si="4">BX17+1</f>
        <v>111</v>
      </c>
      <c r="BZ17" s="514">
        <f t="shared" ref="BZ17" si="5">BY17+1</f>
        <v>112</v>
      </c>
      <c r="CA17" s="514">
        <f t="shared" ref="CA17" si="6">BZ17+1</f>
        <v>113</v>
      </c>
      <c r="CB17" s="1043">
        <f t="shared" ref="CB17" si="7">CA17+1</f>
        <v>114</v>
      </c>
      <c r="CC17" s="1044">
        <f>CB17+1</f>
        <v>115</v>
      </c>
      <c r="CD17" s="517">
        <f>CC17+1</f>
        <v>116</v>
      </c>
      <c r="CE17" s="517">
        <f>CD17+1</f>
        <v>117</v>
      </c>
      <c r="CF17" s="514">
        <f t="shared" si="0"/>
        <v>118</v>
      </c>
      <c r="CG17" s="514">
        <f t="shared" si="0"/>
        <v>119</v>
      </c>
      <c r="CH17" s="514">
        <f t="shared" si="0"/>
        <v>120</v>
      </c>
      <c r="CI17" s="514">
        <f t="shared" ref="CI17:CJ17" si="8">CH17+1</f>
        <v>121</v>
      </c>
      <c r="CJ17" s="1043">
        <f t="shared" si="8"/>
        <v>122</v>
      </c>
      <c r="CK17" s="1040">
        <f t="shared" ref="CK17" si="9">CJ17+1</f>
        <v>123</v>
      </c>
      <c r="CL17" s="517">
        <f t="shared" ref="CL17" si="10">CK17+1</f>
        <v>124</v>
      </c>
      <c r="CM17" s="514">
        <f t="shared" ref="CM17" si="11">CL17+1</f>
        <v>125</v>
      </c>
      <c r="CN17" s="514">
        <f t="shared" ref="CN17" si="12">CM17+1</f>
        <v>126</v>
      </c>
      <c r="CO17" s="514">
        <f t="shared" ref="CO17" si="13">CN17+1</f>
        <v>127</v>
      </c>
      <c r="CP17" s="514">
        <f t="shared" ref="CP17" si="14">CO17+1</f>
        <v>128</v>
      </c>
      <c r="CQ17" s="515">
        <f t="shared" ref="CQ17" si="15">CP17+1</f>
        <v>129</v>
      </c>
      <c r="CR17" s="1043">
        <f t="shared" ref="CR17" si="16">CQ17+1</f>
        <v>130</v>
      </c>
      <c r="CS17" s="514">
        <f t="shared" ref="CS17" si="17">CR17+1</f>
        <v>131</v>
      </c>
      <c r="CT17" s="515">
        <f t="shared" ref="CT17" si="18">CS17+1</f>
        <v>132</v>
      </c>
      <c r="CU17" s="514">
        <f t="shared" ref="CU17" si="19">CT17+1</f>
        <v>133</v>
      </c>
      <c r="CV17" s="514">
        <f t="shared" ref="CV17" si="20">CU17+1</f>
        <v>134</v>
      </c>
      <c r="CW17" s="1043">
        <f t="shared" ref="CW17" si="21">CV17+1</f>
        <v>135</v>
      </c>
      <c r="CX17" s="1039">
        <f t="shared" ref="CX17" si="22">CW17+1</f>
        <v>136</v>
      </c>
      <c r="CY17" s="514">
        <f t="shared" ref="CY17" si="23">CX17+1</f>
        <v>137</v>
      </c>
      <c r="CZ17" s="515">
        <f t="shared" ref="CZ17" si="24">CY17+1</f>
        <v>138</v>
      </c>
      <c r="DA17" s="1043">
        <f t="shared" ref="DA17" si="25">CZ17+1</f>
        <v>139</v>
      </c>
      <c r="DB17" s="514">
        <f t="shared" ref="DB17" si="26">DA17+1</f>
        <v>140</v>
      </c>
      <c r="DC17" s="514">
        <f t="shared" ref="DC17" si="27">DB17+1</f>
        <v>141</v>
      </c>
      <c r="DD17" s="514">
        <f t="shared" ref="DD17" si="28">DC17+1</f>
        <v>142</v>
      </c>
      <c r="DE17" s="1043">
        <f t="shared" ref="DE17" si="29">DD17+1</f>
        <v>143</v>
      </c>
      <c r="DF17" s="1045">
        <f t="shared" ref="DF17" si="30">DE17+1</f>
        <v>144</v>
      </c>
      <c r="DG17" s="1040">
        <f t="shared" ref="DG17" si="31">DF17+1</f>
        <v>145</v>
      </c>
      <c r="DH17" s="514">
        <f t="shared" ref="DH17" si="32">DG17+1</f>
        <v>146</v>
      </c>
      <c r="DI17" s="514">
        <f t="shared" ref="DI17" si="33">DH17+1</f>
        <v>147</v>
      </c>
      <c r="DJ17" s="1043">
        <f t="shared" ref="DJ17" si="34">DI17+1</f>
        <v>148</v>
      </c>
      <c r="DK17" s="1045">
        <f t="shared" ref="DK17" si="35">DJ17+1</f>
        <v>149</v>
      </c>
      <c r="DL17" s="1040">
        <f t="shared" ref="DL17" si="36">DK17+1</f>
        <v>150</v>
      </c>
      <c r="DM17" s="514">
        <f t="shared" ref="DM17" si="37">DL17+1</f>
        <v>151</v>
      </c>
      <c r="DN17" s="514">
        <f t="shared" ref="DN17" si="38">DM17+1</f>
        <v>152</v>
      </c>
      <c r="DO17" s="514">
        <f t="shared" ref="DO17" si="39">DN17+1</f>
        <v>153</v>
      </c>
      <c r="DP17" s="1043">
        <f t="shared" ref="DP17" si="40">DO17+1</f>
        <v>154</v>
      </c>
      <c r="DQ17" s="1045">
        <f t="shared" ref="DQ17" si="41">DP17+1</f>
        <v>155</v>
      </c>
      <c r="DR17" s="1040">
        <f t="shared" ref="DR17" si="42">DQ17+1</f>
        <v>156</v>
      </c>
      <c r="DS17" s="514">
        <f t="shared" ref="DS17" si="43">DR17+1</f>
        <v>157</v>
      </c>
      <c r="DT17" s="514">
        <f t="shared" ref="DT17" si="44">DS17+1</f>
        <v>158</v>
      </c>
      <c r="DU17" s="514">
        <f t="shared" ref="DU17" si="45">DT17+1</f>
        <v>159</v>
      </c>
      <c r="DV17" s="1043">
        <f t="shared" ref="DV17" si="46">DU17+1</f>
        <v>160</v>
      </c>
      <c r="DW17" s="1046">
        <f t="shared" ref="DW17" si="47">DV17+1</f>
        <v>161</v>
      </c>
      <c r="DX17" s="1047">
        <f t="shared" ref="DX17" si="48">DW17+1</f>
        <v>162</v>
      </c>
      <c r="DY17" s="1048">
        <f t="shared" ref="DY17" si="49">DX17+1</f>
        <v>163</v>
      </c>
      <c r="DZ17" s="1049">
        <f t="shared" ref="DZ17" si="50">DY17+1</f>
        <v>164</v>
      </c>
      <c r="EA17" s="1050">
        <f t="shared" ref="EA17" si="51">DZ17+1</f>
        <v>165</v>
      </c>
      <c r="EB17" s="1049">
        <f t="shared" ref="EB17" si="52">EA17+1</f>
        <v>166</v>
      </c>
      <c r="EC17" s="1050">
        <f t="shared" ref="EC17" si="53">EB17+1</f>
        <v>167</v>
      </c>
      <c r="ED17" s="1051">
        <f t="shared" ref="ED17" si="54">EC17+1</f>
        <v>168</v>
      </c>
      <c r="EE17" s="1050">
        <f t="shared" ref="EE17" si="55">ED17+1</f>
        <v>169</v>
      </c>
      <c r="EF17" s="1049">
        <f t="shared" ref="EF17" si="56">EE17+1</f>
        <v>170</v>
      </c>
      <c r="EG17" s="1052">
        <f t="shared" ref="EG17" si="57">EF17+1</f>
        <v>171</v>
      </c>
      <c r="EH17" s="1047">
        <f t="shared" ref="EH17" si="58">EG17+1</f>
        <v>172</v>
      </c>
      <c r="EI17" s="1048">
        <f t="shared" ref="EI17" si="59">EH17+1</f>
        <v>173</v>
      </c>
      <c r="EJ17" s="80"/>
    </row>
    <row r="18" spans="1:140" s="87" customFormat="1" ht="12" customHeight="1">
      <c r="A18" s="1940" t="str">
        <f>IF(TRIM(入力1!A18)&lt;&gt;"",入力1!A18,"")</f>
        <v/>
      </c>
      <c r="B18" s="1759" t="str">
        <f>IF(TRIM(入力1!B18)&lt;&gt;"",入力1!B18,"")</f>
        <v/>
      </c>
      <c r="C18" s="1337">
        <f>入力1!C18</f>
        <v>1</v>
      </c>
      <c r="D18" s="1941" t="str">
        <f>IF(TRIM(入力1!D18)&lt;&gt;"",入力1!D18,"")</f>
        <v/>
      </c>
      <c r="E18" s="1942"/>
      <c r="F18" s="1942"/>
      <c r="G18" s="1942"/>
      <c r="H18" s="1942"/>
      <c r="I18" s="1942"/>
      <c r="J18" s="1983"/>
      <c r="K18" s="1981" t="str">
        <f>IF(TRIM('提出（様式1）'!A18)&lt;&gt;"",'提出（様式1）'!A18,"")</f>
        <v/>
      </c>
      <c r="L18" s="1378" t="str">
        <f>IF(TRIM('提出（様式1）'!B18)&lt;&gt;"",'提出（様式1）'!B18,"")</f>
        <v/>
      </c>
      <c r="M18" s="1980">
        <f>C18</f>
        <v>1</v>
      </c>
      <c r="N18" s="1343" t="str">
        <f>IF(TRIM(入力1!N18)&lt;&gt;"",入力1!N18,"")</f>
        <v/>
      </c>
      <c r="O18" s="1934" t="str">
        <f>IF(TRIM(入力1!O18)&lt;&gt;"",LEFT(入力1!O18,1),"")</f>
        <v/>
      </c>
      <c r="P18" s="1934" t="str">
        <f>IF(TRIM(入力1!P18)&lt;&gt;"",LEFT(入力1!P18,1),"")</f>
        <v/>
      </c>
      <c r="Q18" s="1758" t="str">
        <f>IF(TRIM(入力1!Q18)&lt;&gt;"",LEFT(入力1!Q18,1),"")</f>
        <v/>
      </c>
      <c r="R18" s="1945" t="str">
        <f>IF(TRIM(入力1!Q18)&lt;&gt;"",MID(入力1!Q18,2,1),"")</f>
        <v/>
      </c>
      <c r="S18" s="1943" t="str">
        <f>IF(TRIM(入力1!S18)&lt;&gt;"",LEFT(入力1!S18,1),"")</f>
        <v/>
      </c>
      <c r="T18" s="1944" t="str">
        <f>IF(LEN(入力1!T18)&gt;=2,MID(TEXT(入力1!T18,"00"),1,1),"")</f>
        <v/>
      </c>
      <c r="U18" s="1343" t="str">
        <f>IF(LEN(入力1!T18)&gt;=1,MID(TEXT(入力1!T18,"00"),2,1),"")</f>
        <v/>
      </c>
      <c r="V18" s="1758" t="str">
        <f>IF(LEN(入力1!V18)&gt;=2,MID(TEXT(入力1!V18,"00"),1,1),"")</f>
        <v/>
      </c>
      <c r="W18" s="1945" t="str">
        <f>IF(LEN(入力1!V18)&gt;=1,MID(TEXT(入力1!V18,"00"),2,1),"")</f>
        <v/>
      </c>
      <c r="X18" s="1758" t="str">
        <f>IF(LEN(入力1!X18)&gt;=2,MID(TEXT(入力1!X18,"00"),1,1),"")</f>
        <v/>
      </c>
      <c r="Y18" s="1337" t="str">
        <f>IF(LEN(入力1!X18)&gt;=1,MID(TEXT(入力1!X18,"00"),2,1),"")</f>
        <v/>
      </c>
      <c r="Z18" s="1944" t="str">
        <f>IF(LEN(入力1!Z18)&gt;=2,MID(TEXT(入力1!Z18,"00"),1,1),"")</f>
        <v/>
      </c>
      <c r="AA18" s="1343" t="str">
        <f>IF(LEN(入力1!Z18)&gt;=1,MID(TEXT(入力1!Z18,"00"),2,1),"")</f>
        <v/>
      </c>
      <c r="AB18" s="1946" t="str">
        <f>IF(TRIM(入力1!AB18)&lt;&gt;"",入力1!AB18,"")</f>
        <v/>
      </c>
      <c r="AC18" s="1947"/>
      <c r="AD18" s="1947"/>
      <c r="AE18" s="1948"/>
      <c r="AF18" s="1758" t="str">
        <f>IF(入力1!AF18&gt;=100,MID(TEXT(入力1!AF18,"000.0"),1,1),"")</f>
        <v/>
      </c>
      <c r="AG18" s="1759" t="str">
        <f>IF(入力1!AF18&gt;=10,MID(TEXT(入力1!AF18,"000.0"),2,1),"")</f>
        <v/>
      </c>
      <c r="AH18" s="1759" t="str">
        <f>IF(入力1!AF18&gt;=0.1,MID(TEXT(入力1!AF18,"000.0"),3,1),IF(ISBLANK(入力1!AF18),"","0"))</f>
        <v/>
      </c>
      <c r="AI18" s="1337" t="str">
        <f>IF(入力1!AF18&lt;&gt;"",MID(TEXT(入力1!AF18,"000.0"),5,1),"")</f>
        <v/>
      </c>
      <c r="AJ18" s="1758" t="str">
        <f>IF(入力1!AJ18&gt;=100,MID(TEXT(入力1!AJ18,"000.0"),1,1),"")</f>
        <v/>
      </c>
      <c r="AK18" s="1759" t="str">
        <f>IF(入力1!AJ18&gt;=10,MID(TEXT(入力1!AJ18,"000.0"),2,1),"")</f>
        <v/>
      </c>
      <c r="AL18" s="1759" t="str">
        <f>IF(入力1!AJ18&gt;=0.1,MID(TEXT(入力1!AJ18,"000.0"),3,1),IF(ISBLANK(入力1!AJ18),"","0"))</f>
        <v/>
      </c>
      <c r="AM18" s="1337" t="str">
        <f>IF(入力1!AJ18&lt;&gt;"",MID(TEXT(入力1!AJ18,"000.0"),5,1),"")</f>
        <v/>
      </c>
      <c r="AN18" s="1758" t="str">
        <f>IF(入力1!AN18&gt;=100,MID(TEXT(入力1!AN18,"000.0"),1,1),"")</f>
        <v/>
      </c>
      <c r="AO18" s="1759" t="str">
        <f>IF(入力1!AN18&gt;=10,MID(TEXT(入力1!AN18,"000.0"),2,1),"")</f>
        <v/>
      </c>
      <c r="AP18" s="1759" t="str">
        <f>IF(入力1!AN18&gt;=0.1,MID(TEXT(入力1!AN18,"000.0"),3,1),IF(ISBLANK(入力1!AN18),"","0"))</f>
        <v/>
      </c>
      <c r="AQ18" s="1337" t="str">
        <f>IF(入力1!AN18&lt;&gt;"",MID(TEXT(入力1!AN18,"000.0"),5,1),"")</f>
        <v/>
      </c>
      <c r="AR18" s="1758" t="str">
        <f>IF(TRIM(入力1!AR18)&lt;&gt;"",IF(入力1!AR18&gt;=10000,MID(TEXT(入力1!AR18,"00000"),1,1),""),"-")</f>
        <v>-</v>
      </c>
      <c r="AS18" s="1759" t="str">
        <f>IF(TRIM(入力1!AR18)&lt;&gt;"",IF(入力1!AR18&gt;=1000,MID(TEXT(入力1!AR18,"00000"),2,1),""),"-")</f>
        <v>-</v>
      </c>
      <c r="AT18" s="1759" t="str">
        <f>IF(TRIM(入力1!AR18)&lt;&gt;"",IF(入力1!AR18&gt;=100,MID(TEXT(入力1!AR18,"00000"),3,1),""),"-")</f>
        <v>-</v>
      </c>
      <c r="AU18" s="1759" t="str">
        <f>IF(TRIM(入力1!AR18)&lt;&gt;"",IF(入力1!AR18&gt;=10,MID(TEXT(入力1!AR18,"00000"),4,1),""),"-")</f>
        <v>-</v>
      </c>
      <c r="AV18" s="1343" t="str">
        <f>IF(TRIM(入力1!AR18)&lt;&gt;"",IF(入力1!AR18&gt;=0,MID(TEXT(入力1!AR18,"00000"),5,1),""),"-")</f>
        <v>-</v>
      </c>
      <c r="AW18" s="1758" t="str">
        <f>IF(TRIM(入力1!AW18)&lt;&gt;"",IF(入力1!AW18&gt;=1000000,MID(TEXT(入力1!AW18,"0000000"),1,1),""),"-")</f>
        <v>-</v>
      </c>
      <c r="AX18" s="1759" t="str">
        <f>IF(TRIM(入力1!AW18)&lt;&gt;"",IF(入力1!AW18&gt;=100000,MID(TEXT(入力1!AW18,"0000000"),2,1),""),"-")</f>
        <v>-</v>
      </c>
      <c r="AY18" s="1759" t="str">
        <f>IF(TRIM(入力1!AW18)&lt;&gt;"",IF(入力1!AW18&gt;=10000,MID(TEXT(入力1!AW18,"0000000"),3,1),""),"-")</f>
        <v>-</v>
      </c>
      <c r="AZ18" s="1759" t="str">
        <f>IF(TRIM(入力1!AW18)&lt;&gt;"",IF(入力1!AW18&gt;=1000,MID(TEXT(入力1!AW18,"0000000"),4,1),""),"-")</f>
        <v>-</v>
      </c>
      <c r="BA18" s="1759" t="str">
        <f>IF(TRIM(入力1!AW18)&lt;&gt;"",IF(入力1!AW18&gt;=100,MID(TEXT(入力1!AW18,"0000000"),5,1),""),"-")</f>
        <v>-</v>
      </c>
      <c r="BB18" s="1759" t="str">
        <f>IF(TRIM(入力1!AW18)&lt;&gt;"",IF(入力1!AW18&gt;=10,MID(TEXT(入力1!AW18,"0000000"),6,1),""),"-")</f>
        <v>-</v>
      </c>
      <c r="BC18" s="1759" t="str">
        <f>IF(TRIM(入力1!AW18)&lt;&gt;"",IF(入力1!AW18&gt;=0,MID(TEXT(入力1!AW18,"0000000"),7,1),""),"-")</f>
        <v>-</v>
      </c>
      <c r="BD18" s="1931" t="str">
        <f>IF(TRIM(入力1!BD18)&lt;&gt;"",IF(入力1!BD18&gt;=1000000,MID(TEXT(入力1!BD18,"0000000"),1,1),""),"")</f>
        <v/>
      </c>
      <c r="BE18" s="1932" t="str">
        <f>IF(TRIM(入力1!BD18)&lt;&gt;"",IF(入力1!BD18&gt;=100000,MID(TEXT(入力1!BD18,"0000000"),2,1),""),"")</f>
        <v/>
      </c>
      <c r="BF18" s="1932" t="str">
        <f>IF(TRIM(入力1!BD18)&lt;&gt;"",IF(入力1!BD18&gt;=10000,MID(TEXT(入力1!BD18,"0000000"),3,1),""),"")</f>
        <v/>
      </c>
      <c r="BG18" s="1932" t="str">
        <f>IF(TRIM(入力1!BD18)&lt;&gt;"",IF(入力1!BD18&gt;=1000,MID(TEXT(入力1!BD18,"0000000"),4,1),""),"")</f>
        <v/>
      </c>
      <c r="BH18" s="1932" t="str">
        <f>IF(TRIM(入力1!BD18)&lt;&gt;"",IF(入力1!BD18&gt;=100,MID(TEXT(入力1!BD18,"0000000"),5,1),""),"")</f>
        <v/>
      </c>
      <c r="BI18" s="1932" t="str">
        <f>IF(TRIM(入力1!BD18)&lt;&gt;"",IF(入力1!BD18&gt;=10,MID(TEXT(入力1!BD18,"0000000"),6,1),""),"")</f>
        <v/>
      </c>
      <c r="BJ18" s="1953" t="str">
        <f>IF(TRIM(入力1!BD18)&lt;&gt;"",IF(入力1!BD18&gt;=0,MID(TEXT(入力1!BD18,"0000000"),7,1),""),"0")</f>
        <v>0</v>
      </c>
      <c r="BK18" s="1484" t="str">
        <f>IF(TRIM(入力1!BK18)&lt;&gt;"",入力1!BK18,"")</f>
        <v/>
      </c>
      <c r="BL18" s="1111" t="str">
        <f>IF(TRIM(入力1!BL18)&lt;&gt;"",入力1!BL18,"")</f>
        <v/>
      </c>
      <c r="BM18" s="1111" t="str">
        <f>IF(TRIM(入力1!BM18)&lt;&gt;"",入力1!BM18,"")</f>
        <v/>
      </c>
      <c r="BN18" s="1111" t="str">
        <f>IF(TRIM(入力1!BN18)&lt;&gt;"",入力1!BN18,"")</f>
        <v/>
      </c>
      <c r="BO18" s="1111" t="str">
        <f>IF(TRIM(入力1!BO18)&lt;&gt;"",入力1!BO18,"")</f>
        <v/>
      </c>
      <c r="BP18" s="1485" t="str">
        <f>IF(TRIM(入力1!BP18)&lt;&gt;"",入力1!BP18,"")</f>
        <v>0</v>
      </c>
      <c r="BQ18" s="1484" t="str">
        <f>IF(TRIM(入力1!BQ18)&lt;&gt;"",入力1!BQ18,"")</f>
        <v/>
      </c>
      <c r="BR18" s="1111" t="str">
        <f>IF(TRIM(入力1!BR18)&lt;&gt;"",入力1!BR18,"")</f>
        <v/>
      </c>
      <c r="BS18" s="1111" t="str">
        <f>IF(TRIM(入力1!BS18)&lt;&gt;"",入力1!BS18,"")</f>
        <v/>
      </c>
      <c r="BT18" s="1111" t="str">
        <f>IF(TRIM(入力1!BT18)&lt;&gt;"",入力1!BT18,"")</f>
        <v/>
      </c>
      <c r="BU18" s="1111" t="str">
        <f>IF(TRIM(入力1!BU18)&lt;&gt;"",入力1!BU18,"")</f>
        <v/>
      </c>
      <c r="BV18" s="1707" t="str">
        <f>IF(TRIM(入力1!BV18)&lt;&gt;"",入力1!BV18,"")</f>
        <v>0</v>
      </c>
      <c r="BW18" s="1484" t="str">
        <f>IF(TRIM(入力1!BW18)&lt;&gt;"",入力1!BW18,"")</f>
        <v/>
      </c>
      <c r="BX18" s="1111" t="str">
        <f>IF(TRIM(入力1!BX18)&lt;&gt;"",入力1!BX18,"")</f>
        <v/>
      </c>
      <c r="BY18" s="1111" t="str">
        <f>IF(TRIM(入力1!BY18)&lt;&gt;"",入力1!BY18,"")</f>
        <v/>
      </c>
      <c r="BZ18" s="1111" t="str">
        <f>IF(TRIM(入力1!BZ18)&lt;&gt;"",入力1!BZ18,"")</f>
        <v/>
      </c>
      <c r="CA18" s="1111" t="str">
        <f>IF(TRIM(入力1!CA18)&lt;&gt;"",入力1!CA18,"")</f>
        <v/>
      </c>
      <c r="CB18" s="1707" t="str">
        <f>IF(TRIM(入力1!CB18)&lt;&gt;"",入力1!CB18,"")</f>
        <v>0</v>
      </c>
      <c r="CC18" s="2001" t="str">
        <f>IF(TRIM(入力1!CC18)&lt;&gt;"",入力1!CC18,"")</f>
        <v/>
      </c>
      <c r="CD18" s="1111" t="str">
        <f>IF(TRIM(入力1!CD18)&lt;&gt;"",入力1!CD18,"")</f>
        <v/>
      </c>
      <c r="CE18" s="1111" t="str">
        <f>IF(TRIM(入力1!CE18)&lt;&gt;"",入力1!CE18,"")</f>
        <v/>
      </c>
      <c r="CF18" s="1111" t="str">
        <f>IF(TRIM(入力1!CF18)&lt;&gt;"",入力1!CF18,"")</f>
        <v/>
      </c>
      <c r="CG18" s="1111" t="str">
        <f>IF(TRIM(入力1!CG18)&lt;&gt;"",入力1!CG18,"")</f>
        <v/>
      </c>
      <c r="CH18" s="1111" t="str">
        <f>IF(TRIM(入力1!CH18)&lt;&gt;"",入力1!CH18,"")</f>
        <v/>
      </c>
      <c r="CI18" s="1111" t="str">
        <f>IF(TRIM(入力1!CI18)&lt;&gt;"",入力1!CI18,"")</f>
        <v/>
      </c>
      <c r="CJ18" s="1707" t="str">
        <f>IF(TRIM(入力1!CJ18)&lt;&gt;"",入力1!CJ18,"")</f>
        <v>0</v>
      </c>
      <c r="CK18" s="1991" t="str">
        <f>IF(TRIM(入力1!CK18)&lt;&gt;"",入力1!CK18,"")</f>
        <v/>
      </c>
      <c r="CL18" s="1993" t="str">
        <f>IF(TRIM(入力1!CL18)&lt;&gt;"",入力1!CL18,"")</f>
        <v/>
      </c>
      <c r="CM18" s="1993" t="str">
        <f>IF(TRIM(入力1!CM18)&lt;&gt;"",入力1!CM18,"")</f>
        <v/>
      </c>
      <c r="CN18" s="1993" t="str">
        <f>IF(TRIM(入力1!CN18)&lt;&gt;"",入力1!CN18,"")</f>
        <v/>
      </c>
      <c r="CO18" s="1993" t="str">
        <f>IF(TRIM(入力1!CO18)&lt;&gt;"",入力1!CO18,"")</f>
        <v/>
      </c>
      <c r="CP18" s="1993" t="str">
        <f>IF(TRIM(入力1!CP18)&lt;&gt;"",入力1!CP18,"")</f>
        <v/>
      </c>
      <c r="CQ18" s="1995" t="str">
        <f>IF(TRIM(入力1!CQ18)&lt;&gt;"",入力1!CQ18,"")</f>
        <v/>
      </c>
      <c r="CR18" s="1969" t="str">
        <f>IF(TRIM(入力1!CR18)&lt;&gt;"",入力1!CR18,"")</f>
        <v>-</v>
      </c>
      <c r="CS18" s="1111" t="str">
        <f>IF(TRIM(入力1!CS18)&lt;&gt;"",入力1!CS18,"")</f>
        <v>-</v>
      </c>
      <c r="CT18" s="1485" t="str">
        <f>IF(TRIM(入力1!CT18)&lt;&gt;"",入力1!CT18,"")</f>
        <v>-</v>
      </c>
      <c r="CU18" s="1111" t="str">
        <f>IF(入力1!CU18&gt;=10,MID(TEXT(入力1!CU18,"00.0"),1,1),"")</f>
        <v/>
      </c>
      <c r="CV18" s="1707" t="str">
        <f>IF(入力1!CU18&gt;=0.1,MID(TEXT(入力1!CU18,"00.0"),2,1),IF(ISBLANK(入力1!CU18),"","0"))</f>
        <v/>
      </c>
      <c r="CW18" s="2036" t="str">
        <f>IF(入力1!CU18&lt;&gt;"",MID(TEXT(入力1!CU18,"00.0"),4,1),"")</f>
        <v/>
      </c>
      <c r="CX18" s="1484" t="str">
        <f>IF(入力1!CX18&gt;=100,MID(TEXT(入力1!CX18,"000"),1,1),"")</f>
        <v/>
      </c>
      <c r="CY18" s="1111" t="str">
        <f>IF(入力1!CX18&gt;=10,MID(TEXT(入力1!CX18,"000"),2,1),"")</f>
        <v/>
      </c>
      <c r="CZ18" s="1320" t="str">
        <f>IF(入力1!CX18&gt;=1,MID(TEXT(入力1!CX18,"000"),3,1),"")</f>
        <v/>
      </c>
      <c r="DA18" s="1962" t="str">
        <f>IF(TRIM(入力1!DA18)&lt;&gt;"",IF(入力1!DA18&gt;=10000,MID(TEXT(入力1!DA18,"00000"),1,1),""),"")</f>
        <v/>
      </c>
      <c r="DB18" s="1932" t="str">
        <f>IF(TRIM(入力1!DA18)&lt;&gt;"",IF(入力1!DA18&gt;=1000,MID(TEXT(入力1!DA18,"00000"),2,1),""),"")</f>
        <v/>
      </c>
      <c r="DC18" s="1932" t="str">
        <f>IF(TRIM(入力1!DA18)&lt;&gt;"",IF(入力1!DA18&gt;=100,MID(TEXT(入力1!DA18,"00000"),3,1),""),"")</f>
        <v/>
      </c>
      <c r="DD18" s="1932" t="str">
        <f>IF(TRIM(入力1!DA18)&lt;&gt;"",IF(入力1!DA18&gt;=10,MID(TEXT(入力1!DA18,"00000"),4,1),""),"")</f>
        <v/>
      </c>
      <c r="DE18" s="1933" t="str">
        <f>IF(TRIM(入力1!DA18)&lt;&gt;"",IF(入力1!DA18&gt;=0,MID(TEXT(入力1!DA18,"00000"),5,1),"0"),"")</f>
        <v/>
      </c>
      <c r="DF18" s="1934" t="str">
        <f>IF(TRIM(入力1!DF18)&lt;&gt;"",LEFT(入力1!DF18,1),"")</f>
        <v/>
      </c>
      <c r="DG18" s="1758" t="str">
        <f>IF(入力1!DG18&gt;=1000,MID(TEXT(入力1!DG18,"0000"),1,1),"")</f>
        <v/>
      </c>
      <c r="DH18" s="1759" t="str">
        <f>IF(入力1!DG18&gt;=100,MID(TEXT(入力1!DG18,"0000"),2,1),"")</f>
        <v/>
      </c>
      <c r="DI18" s="1759" t="str">
        <f>IF(入力1!DG18&gt;=10,MID(TEXT(入力1!DG18,"0000"),3,1),"")</f>
        <v/>
      </c>
      <c r="DJ18" s="1343" t="str">
        <f>IF(TRIM(入力1!DG18)&lt;&gt;"",IF(入力1!DG18&gt;=1,MID(TEXT(入力1!DG18,"0000"),4,1),"0"),"")</f>
        <v/>
      </c>
      <c r="DK18" s="1934" t="str">
        <f>IF(TRIM(入力1!DK18)&lt;&gt;"",LEFT(入力1!DK18,1),"")</f>
        <v/>
      </c>
      <c r="DL18" s="1758" t="str">
        <f>IF(入力1!DL18&gt;=10000,MID(TEXT(入力1!DL18,"00000"),1,1),"")</f>
        <v/>
      </c>
      <c r="DM18" s="1759" t="str">
        <f>IF(入力1!DL18&gt;=1000,MID(TEXT(入力1!DL18,"00000"),2,1),"")</f>
        <v/>
      </c>
      <c r="DN18" s="1759" t="str">
        <f>IF(入力1!DL18&gt;=100,MID(TEXT(入力1!DL18,"00000"),3,1),"")</f>
        <v/>
      </c>
      <c r="DO18" s="1759" t="str">
        <f>IF(入力1!DL18&gt;=10,MID(TEXT(入力1!DL18,"00000"),4,1),"")</f>
        <v/>
      </c>
      <c r="DP18" s="1914" t="str">
        <f>IF(TRIM(入力1!DL18)&lt;&gt;"",IF(入力1!DL18&gt;=1,MID(TEXT(入力1!DL18,"00000"),5,1),"0"),"")</f>
        <v/>
      </c>
      <c r="DQ18" s="1934" t="str">
        <f>IF(TRIM(入力1!DQ18)&lt;&gt;"",LEFT(入力1!DQ18,1),"")</f>
        <v/>
      </c>
      <c r="DR18" s="1758" t="str">
        <f>IF(入力1!DR18&gt;=10000,MID(TEXT(入力1!DR18,"00000"),1,1),"")</f>
        <v/>
      </c>
      <c r="DS18" s="1759" t="str">
        <f>IF(入力1!DR18&gt;=1000,MID(TEXT(入力1!DR18,"00000"),2,1),"")</f>
        <v/>
      </c>
      <c r="DT18" s="1759" t="str">
        <f>IF(入力1!DR18&gt;=100,MID(TEXT(入力1!DR18,"00000"),3,1),"")</f>
        <v/>
      </c>
      <c r="DU18" s="1759" t="str">
        <f>IF(入力1!DR18&gt;=10,MID(TEXT(入力1!DR18,"00000"),4,1),"")</f>
        <v/>
      </c>
      <c r="DV18" s="1914" t="str">
        <f>IF(TRIM(入力1!DR18)&lt;&gt;"",IF(入力1!DR18&gt;=1,MID(TEXT(入力1!DR18,"00000"),5,1),"0"),"")</f>
        <v/>
      </c>
      <c r="DW18" s="1860"/>
      <c r="DX18" s="1861"/>
      <c r="DY18" s="1862"/>
      <c r="DZ18" s="1863"/>
      <c r="EA18" s="1864"/>
      <c r="EB18" s="1865"/>
      <c r="EC18" s="1866"/>
      <c r="ED18" s="1867"/>
      <c r="EE18" s="1864"/>
      <c r="EF18" s="1865"/>
      <c r="EG18" s="1826">
        <f>IF(入力1!$W$5=9,9,0)</f>
        <v>0</v>
      </c>
      <c r="EH18" s="1826"/>
      <c r="EI18" s="1736"/>
    </row>
    <row r="19" spans="1:140" s="87" customFormat="1" ht="12" customHeight="1">
      <c r="A19" s="1819"/>
      <c r="B19" s="1733"/>
      <c r="C19" s="1235"/>
      <c r="D19" s="1822" t="str">
        <f>IF(TRIM(入力1!D24)&lt;&gt;"",入力1!D24,"")</f>
        <v/>
      </c>
      <c r="E19" s="1823"/>
      <c r="F19" s="1823"/>
      <c r="G19" s="1823"/>
      <c r="H19" s="1823"/>
      <c r="I19" s="1823"/>
      <c r="J19" s="1984"/>
      <c r="K19" s="1982"/>
      <c r="L19" s="1258"/>
      <c r="M19" s="1952"/>
      <c r="N19" s="1279"/>
      <c r="O19" s="1739"/>
      <c r="P19" s="1739"/>
      <c r="Q19" s="1735"/>
      <c r="R19" s="1844"/>
      <c r="S19" s="1840"/>
      <c r="T19" s="1842"/>
      <c r="U19" s="1279"/>
      <c r="V19" s="1735"/>
      <c r="W19" s="1844"/>
      <c r="X19" s="1735"/>
      <c r="Y19" s="1235"/>
      <c r="Z19" s="1920"/>
      <c r="AA19" s="1279"/>
      <c r="AB19" s="964" t="str">
        <f>IF(入力1!AB19&gt;=100,MID(TEXT(入力1!AB19,"000.0"),1,1),"")</f>
        <v/>
      </c>
      <c r="AC19" s="963" t="str">
        <f>IF(入力1!AB19&gt;=10,MID(TEXT(入力1!AB19,"000.0"),2,1),"")</f>
        <v/>
      </c>
      <c r="AD19" s="963" t="str">
        <f>IF(入力1!AB19&gt;=0.1,MID(TEXT(入力1!AB19,"000.0"),3,1),IF(ISBLANK(入力1!AB19),"","0"))</f>
        <v/>
      </c>
      <c r="AE19" s="963" t="str">
        <f>IF(入力1!AB19&lt;&gt;"",MID(TEXT(入力1!AB19,"000.0"),5,1),"")</f>
        <v/>
      </c>
      <c r="AF19" s="1735"/>
      <c r="AG19" s="1733"/>
      <c r="AH19" s="1733"/>
      <c r="AI19" s="1235"/>
      <c r="AJ19" s="1735"/>
      <c r="AK19" s="1733"/>
      <c r="AL19" s="1733"/>
      <c r="AM19" s="1235"/>
      <c r="AN19" s="1735"/>
      <c r="AO19" s="1733"/>
      <c r="AP19" s="1733"/>
      <c r="AQ19" s="1235"/>
      <c r="AR19" s="1735"/>
      <c r="AS19" s="1733"/>
      <c r="AT19" s="1733"/>
      <c r="AU19" s="1733"/>
      <c r="AV19" s="1279"/>
      <c r="AW19" s="1735"/>
      <c r="AX19" s="1733"/>
      <c r="AY19" s="1733"/>
      <c r="AZ19" s="1733"/>
      <c r="BA19" s="1733"/>
      <c r="BB19" s="1733"/>
      <c r="BC19" s="1733"/>
      <c r="BD19" s="1817"/>
      <c r="BE19" s="1731"/>
      <c r="BF19" s="1731"/>
      <c r="BG19" s="1731"/>
      <c r="BH19" s="1731"/>
      <c r="BI19" s="1731"/>
      <c r="BJ19" s="1816"/>
      <c r="BK19" s="1078"/>
      <c r="BL19" s="1064"/>
      <c r="BM19" s="1064"/>
      <c r="BN19" s="1064"/>
      <c r="BO19" s="1064"/>
      <c r="BP19" s="1080"/>
      <c r="BQ19" s="1078"/>
      <c r="BR19" s="1064"/>
      <c r="BS19" s="1064"/>
      <c r="BT19" s="1064"/>
      <c r="BU19" s="1064"/>
      <c r="BV19" s="1708"/>
      <c r="BW19" s="1078"/>
      <c r="BX19" s="1064"/>
      <c r="BY19" s="1064"/>
      <c r="BZ19" s="1064"/>
      <c r="CA19" s="1064"/>
      <c r="CB19" s="1708"/>
      <c r="CC19" s="2002"/>
      <c r="CD19" s="1064"/>
      <c r="CE19" s="1064"/>
      <c r="CF19" s="1064"/>
      <c r="CG19" s="1064"/>
      <c r="CH19" s="1064"/>
      <c r="CI19" s="1064"/>
      <c r="CJ19" s="1708"/>
      <c r="CK19" s="1992"/>
      <c r="CL19" s="1994"/>
      <c r="CM19" s="1994"/>
      <c r="CN19" s="1994"/>
      <c r="CO19" s="1994"/>
      <c r="CP19" s="1994"/>
      <c r="CQ19" s="1996"/>
      <c r="CR19" s="1970"/>
      <c r="CS19" s="1064"/>
      <c r="CT19" s="1080"/>
      <c r="CU19" s="1064"/>
      <c r="CV19" s="1708"/>
      <c r="CW19" s="2032"/>
      <c r="CX19" s="1078"/>
      <c r="CY19" s="1064"/>
      <c r="CZ19" s="1110"/>
      <c r="DA19" s="1963"/>
      <c r="DB19" s="1731"/>
      <c r="DC19" s="1731"/>
      <c r="DD19" s="1731"/>
      <c r="DE19" s="1795"/>
      <c r="DF19" s="1739"/>
      <c r="DG19" s="1735"/>
      <c r="DH19" s="1733"/>
      <c r="DI19" s="1733"/>
      <c r="DJ19" s="1261"/>
      <c r="DK19" s="1739"/>
      <c r="DL19" s="1735"/>
      <c r="DM19" s="1733"/>
      <c r="DN19" s="1733"/>
      <c r="DO19" s="1733"/>
      <c r="DP19" s="1879"/>
      <c r="DQ19" s="1739"/>
      <c r="DR19" s="1735"/>
      <c r="DS19" s="1733"/>
      <c r="DT19" s="1733"/>
      <c r="DU19" s="1733"/>
      <c r="DV19" s="1879"/>
      <c r="DW19" s="1749"/>
      <c r="DX19" s="1737"/>
      <c r="DY19" s="1805"/>
      <c r="DZ19" s="1830"/>
      <c r="EA19" s="1832"/>
      <c r="EB19" s="1825"/>
      <c r="EC19" s="1834"/>
      <c r="ED19" s="1836"/>
      <c r="EE19" s="1832"/>
      <c r="EF19" s="1825"/>
      <c r="EG19" s="1827"/>
      <c r="EH19" s="1827"/>
      <c r="EI19" s="1737"/>
    </row>
    <row r="20" spans="1:140" s="87" customFormat="1" ht="12" customHeight="1">
      <c r="A20" s="1796" t="str">
        <f>IF(TRIM(入力1!A20)&lt;&gt;"",入力1!A20,"")</f>
        <v/>
      </c>
      <c r="B20" s="1746" t="str">
        <f>IF(TRIM(入力1!B20)&lt;&gt;"",入力1!B20,"")</f>
        <v/>
      </c>
      <c r="C20" s="1750">
        <f>入力1!C20</f>
        <v>2</v>
      </c>
      <c r="D20" s="1798" t="str">
        <f>IF(TRIM(入力1!D20)&lt;&gt;"",入力1!D20,"")</f>
        <v/>
      </c>
      <c r="E20" s="1799"/>
      <c r="F20" s="1799"/>
      <c r="G20" s="1799"/>
      <c r="H20" s="1799"/>
      <c r="I20" s="1799"/>
      <c r="J20" s="1985"/>
      <c r="K20" s="2010" t="str">
        <f>IF(TRIM('提出（様式1）'!A20)&lt;&gt;"",'提出（様式1）'!A20,"")</f>
        <v/>
      </c>
      <c r="L20" s="1808" t="str">
        <f>IF(TRIM('提出（様式1）'!B20)&lt;&gt;"",'提出（様式1）'!B20,"")</f>
        <v/>
      </c>
      <c r="M20" s="1978">
        <f>C20</f>
        <v>2</v>
      </c>
      <c r="N20" s="1756" t="str">
        <f>IF(TRIM(入力1!N20)&lt;&gt;"",入力1!N20,"")</f>
        <v/>
      </c>
      <c r="O20" s="1740" t="str">
        <f>IF(TRIM(入力1!O20)&lt;&gt;"",LEFT(入力1!O20,1),"")</f>
        <v/>
      </c>
      <c r="P20" s="1740" t="str">
        <f>IF(TRIM(入力1!P20)&lt;&gt;"",LEFT(入力1!P20,1),"")</f>
        <v/>
      </c>
      <c r="Q20" s="1742" t="str">
        <f>IF(TRIM(入力1!Q20)&lt;&gt;"",LEFT(入力1!Q20,1),"")</f>
        <v/>
      </c>
      <c r="R20" s="1811" t="str">
        <f>IF(TRIM(入力1!Q20)&lt;&gt;"",MID(入力1!Q20,2,1),"")</f>
        <v/>
      </c>
      <c r="S20" s="1802" t="str">
        <f>IF(TRIM(入力1!S20)&lt;&gt;"",LEFT(入力1!S20,1),"")</f>
        <v/>
      </c>
      <c r="T20" s="1760" t="str">
        <f>IF(LEN(入力1!T20)&gt;=2,MID(TEXT(入力1!T20,"00"),1,1),"")</f>
        <v/>
      </c>
      <c r="U20" s="1756" t="str">
        <f>IF(LEN(入力1!T20)&gt;=1,MID(TEXT(入力1!T20,"00"),2,1),"")</f>
        <v/>
      </c>
      <c r="V20" s="1742" t="str">
        <f>IF(LEN(入力1!V20)&gt;=2,MID(TEXT(入力1!V20,"00"),1,1),"")</f>
        <v/>
      </c>
      <c r="W20" s="1811" t="str">
        <f>IF(LEN(入力1!V20)&gt;=1,MID(TEXT(入力1!V20,"00"),2,1),"")</f>
        <v/>
      </c>
      <c r="X20" s="1742" t="str">
        <f>IF(LEN(入力1!X20)&gt;=2,MID(TEXT(入力1!X20,"00"),1,1),"")</f>
        <v/>
      </c>
      <c r="Y20" s="1750" t="str">
        <f>IF(LEN(入力1!X20)&gt;=1,MID(TEXT(入力1!X20,"00"),2,1),"")</f>
        <v/>
      </c>
      <c r="Z20" s="1760" t="str">
        <f>IF(LEN(入力1!Z20)&gt;=2,MID(TEXT(入力1!Z20,"00"),1,1),"")</f>
        <v/>
      </c>
      <c r="AA20" s="1756" t="str">
        <f>IF(LEN(入力1!Z20)&gt;=1,MID(TEXT(入力1!Z20,"00"),2,1),"")</f>
        <v/>
      </c>
      <c r="AB20" s="1813" t="str">
        <f>IF(TRIM(入力1!AB20)&lt;&gt;"",入力1!AB20,"")</f>
        <v/>
      </c>
      <c r="AC20" s="1814"/>
      <c r="AD20" s="1814"/>
      <c r="AE20" s="1815"/>
      <c r="AF20" s="1742" t="str">
        <f>IF(入力1!AF20&gt;=100,MID(TEXT(入力1!AF20,"000.0"),1,1),"")</f>
        <v/>
      </c>
      <c r="AG20" s="1746" t="str">
        <f>IF(入力1!AF20&gt;=10,MID(TEXT(入力1!AF20,"000.0"),2,1),"")</f>
        <v/>
      </c>
      <c r="AH20" s="1746" t="str">
        <f>IF(入力1!AF20&gt;=0.1,MID(TEXT(入力1!AF20,"000.0"),3,1),IF(ISBLANK(入力1!AF20),"","0"))</f>
        <v/>
      </c>
      <c r="AI20" s="1756" t="str">
        <f>IF(入力1!AF20&lt;&gt;"",MID(TEXT(入力1!AF20,"000.0"),5,1),"")</f>
        <v/>
      </c>
      <c r="AJ20" s="1742" t="str">
        <f>IF(入力1!AJ20&gt;=100,MID(TEXT(入力1!AJ20,"000.0"),1,1),"")</f>
        <v/>
      </c>
      <c r="AK20" s="1746" t="str">
        <f>IF(入力1!AJ20&gt;=10,MID(TEXT(入力1!AJ20,"000.0"),2,1),"")</f>
        <v/>
      </c>
      <c r="AL20" s="1746" t="str">
        <f>IF(入力1!AJ20&gt;=0.1,MID(TEXT(入力1!AJ20,"000.0"),3,1),IF(ISBLANK(入力1!AJ20),"","0"))</f>
        <v/>
      </c>
      <c r="AM20" s="1756" t="str">
        <f>IF(入力1!AJ20&lt;&gt;"",MID(TEXT(入力1!AJ20,"000.0"),5,1),"")</f>
        <v/>
      </c>
      <c r="AN20" s="1742" t="str">
        <f>IF(入力1!AN20&gt;=100,MID(TEXT(入力1!AN20,"000.0"),1,1),"")</f>
        <v/>
      </c>
      <c r="AO20" s="1746" t="str">
        <f>IF(入力1!AN20&gt;=10,MID(TEXT(入力1!AN20,"000.0"),2,1),"")</f>
        <v/>
      </c>
      <c r="AP20" s="1746" t="str">
        <f>IF(入力1!AN20&gt;=0.1,MID(TEXT(入力1!AN20,"000.0"),3,1),IF(ISBLANK(入力1!AN20),"","0"))</f>
        <v/>
      </c>
      <c r="AQ20" s="1756" t="str">
        <f>IF(入力1!AN20&lt;&gt;"",MID(TEXT(入力1!AN20,"000.0"),5,1),"")</f>
        <v/>
      </c>
      <c r="AR20" s="1742" t="str">
        <f>IF(TRIM(入力1!AR20)&lt;&gt;"",IF(入力1!AR20&gt;=10000,MID(TEXT(入力1!AR20,"00000"),1,1),""),"-")</f>
        <v>-</v>
      </c>
      <c r="AS20" s="1746" t="str">
        <f>IF(TRIM(入力1!AR20)&lt;&gt;"",IF(入力1!AR20&gt;=1000,MID(TEXT(入力1!AR20,"00000"),2,1),""),"-")</f>
        <v>-</v>
      </c>
      <c r="AT20" s="1746" t="str">
        <f>IF(TRIM(入力1!AR20)&lt;&gt;"",IF(入力1!AR20&gt;=100,MID(TEXT(入力1!AR20,"00000"),3,1),""),"-")</f>
        <v>-</v>
      </c>
      <c r="AU20" s="1746" t="str">
        <f>IF(TRIM(入力1!AR20)&lt;&gt;"",IF(入力1!AR20&gt;=10,MID(TEXT(入力1!AR20,"00000"),4,1),""),"-")</f>
        <v>-</v>
      </c>
      <c r="AV20" s="1756" t="str">
        <f>IF(TRIM(入力1!AR20)&lt;&gt;"",IF(入力1!AR20&gt;=0,MID(TEXT(入力1!AR20,"00000"),5,1),""),"-")</f>
        <v>-</v>
      </c>
      <c r="AW20" s="1742" t="str">
        <f>IF(TRIM(入力1!AW20)&lt;&gt;"",IF(入力1!AW20&gt;=1000000,MID(TEXT(入力1!AW20,"0000000"),1,1),""),"-")</f>
        <v>-</v>
      </c>
      <c r="AX20" s="1746" t="str">
        <f>IF(TRIM(入力1!AW20)&lt;&gt;"",IF(入力1!AW20&gt;=100000,MID(TEXT(入力1!AW20,"0000000"),2,1),""),"-")</f>
        <v>-</v>
      </c>
      <c r="AY20" s="1746" t="str">
        <f>IF(TRIM(入力1!AW20)&lt;&gt;"",IF(入力1!AW20&gt;=10000,MID(TEXT(入力1!AW20,"0000000"),3,1),""),"-")</f>
        <v>-</v>
      </c>
      <c r="AZ20" s="1746" t="str">
        <f>IF(TRIM(入力1!AW20)&lt;&gt;"",IF(入力1!AW20&gt;=1000,MID(TEXT(入力1!AW20,"0000000"),4,1),""),"-")</f>
        <v>-</v>
      </c>
      <c r="BA20" s="1746" t="str">
        <f>IF(TRIM(入力1!AW20)&lt;&gt;"",IF(入力1!AW20&gt;=100,MID(TEXT(入力1!AW20,"0000000"),5,1),""),"-")</f>
        <v>-</v>
      </c>
      <c r="BB20" s="1746" t="str">
        <f>IF(TRIM(入力1!AW20)&lt;&gt;"",IF(入力1!AW20&gt;=10,MID(TEXT(入力1!AW20,"0000000"),6,1),""),"-")</f>
        <v>-</v>
      </c>
      <c r="BC20" s="1756" t="str">
        <f>IF(TRIM(入力1!AW20)&lt;&gt;"",IF(入力1!AW20&gt;=0,MID(TEXT(入力1!AW20,"0000000"),7,1),""),"-")</f>
        <v>-</v>
      </c>
      <c r="BD20" s="1793" t="str">
        <f>IF(TRIM(入力1!BD20)&lt;&gt;"",IF(入力1!BD20&gt;=1000000,MID(TEXT(入力1!BD20,"0000000"),1,1),""),"")</f>
        <v/>
      </c>
      <c r="BE20" s="1729" t="str">
        <f>IF(TRIM(入力1!BD20)&lt;&gt;"",IF(入力1!BD20&gt;=100000,MID(TEXT(入力1!BD20,"0000000"),2,1),""),"")</f>
        <v/>
      </c>
      <c r="BF20" s="1729" t="str">
        <f>IF(TRIM(入力1!BD20)&lt;&gt;"",IF(入力1!BD20&gt;=10000,MID(TEXT(入力1!BD20,"0000000"),3,1),""),"")</f>
        <v/>
      </c>
      <c r="BG20" s="1729" t="str">
        <f>IF(TRIM(入力1!BD20)&lt;&gt;"",IF(入力1!BD20&gt;=1000,MID(TEXT(入力1!BD20,"0000000"),4,1),""),"")</f>
        <v/>
      </c>
      <c r="BH20" s="1729" t="str">
        <f>IF(TRIM(入力1!BD20)&lt;&gt;"",IF(入力1!BD20&gt;=100,MID(TEXT(入力1!BD20,"0000000"),5,1),""),"")</f>
        <v/>
      </c>
      <c r="BI20" s="1729" t="str">
        <f>IF(TRIM(入力1!BD20)&lt;&gt;"",IF(入力1!BD20&gt;=10,MID(TEXT(入力1!BD20,"0000000"),6,1),""),"")</f>
        <v/>
      </c>
      <c r="BJ20" s="1744" t="str">
        <f>IF(TRIM(入力1!BD20)&lt;&gt;"",IF(入力1!BD20&gt;=0,MID(TEXT(入力1!BD20,"0000000"),7,1),""),"0")</f>
        <v>0</v>
      </c>
      <c r="BK20" s="1724" t="str">
        <f>IF(TRIM(入力1!BK20)&lt;&gt;"",入力1!BK20,"")</f>
        <v/>
      </c>
      <c r="BL20" s="1701" t="str">
        <f>IF(TRIM(入力1!BL20)&lt;&gt;"",入力1!BL20,"")</f>
        <v/>
      </c>
      <c r="BM20" s="1701" t="str">
        <f>IF(TRIM(入力1!BM20)&lt;&gt;"",入力1!BM20,"")</f>
        <v/>
      </c>
      <c r="BN20" s="1701" t="str">
        <f>IF(TRIM(入力1!BN20)&lt;&gt;"",入力1!BN20,"")</f>
        <v/>
      </c>
      <c r="BO20" s="1701" t="str">
        <f>IF(TRIM(入力1!BO20)&lt;&gt;"",入力1!BO20,"")</f>
        <v/>
      </c>
      <c r="BP20" s="1709" t="str">
        <f>IF(TRIM(入力1!BP20)&lt;&gt;"",入力1!BP20,"")</f>
        <v>0</v>
      </c>
      <c r="BQ20" s="1724" t="str">
        <f>IF(TRIM(入力1!BQ20)&lt;&gt;"",入力1!BQ20,"")</f>
        <v/>
      </c>
      <c r="BR20" s="1701" t="str">
        <f>IF(TRIM(入力1!BR20)&lt;&gt;"",入力1!BR20,"")</f>
        <v/>
      </c>
      <c r="BS20" s="1701" t="str">
        <f>IF(TRIM(入力1!BS20)&lt;&gt;"",入力1!BS20,"")</f>
        <v/>
      </c>
      <c r="BT20" s="1701" t="str">
        <f>IF(TRIM(入力1!BT20)&lt;&gt;"",入力1!BT20,"")</f>
        <v/>
      </c>
      <c r="BU20" s="1701" t="str">
        <f>IF(TRIM(入力1!BU20)&lt;&gt;"",入力1!BU20,"")</f>
        <v/>
      </c>
      <c r="BV20" s="1954" t="str">
        <f>IF(TRIM(入力1!BV20)&lt;&gt;"",入力1!BV20,"")</f>
        <v>0</v>
      </c>
      <c r="BW20" s="1724" t="str">
        <f>IF(TRIM(入力1!BW20)&lt;&gt;"",入力1!BW20,"")</f>
        <v/>
      </c>
      <c r="BX20" s="1701" t="str">
        <f>IF(TRIM(入力1!BX20)&lt;&gt;"",入力1!BX20,"")</f>
        <v/>
      </c>
      <c r="BY20" s="1701" t="str">
        <f>IF(TRIM(入力1!BY20)&lt;&gt;"",入力1!BY20,"")</f>
        <v/>
      </c>
      <c r="BZ20" s="1701" t="str">
        <f>IF(TRIM(入力1!BZ20)&lt;&gt;"",入力1!BZ20,"")</f>
        <v/>
      </c>
      <c r="CA20" s="1701" t="str">
        <f>IF(TRIM(入力1!CA20)&lt;&gt;"",入力1!CA20,"")</f>
        <v/>
      </c>
      <c r="CB20" s="1954" t="str">
        <f>IF(TRIM(入力1!CB20)&lt;&gt;"",入力1!CB20,"")</f>
        <v>0</v>
      </c>
      <c r="CC20" s="1972" t="str">
        <f>IF(TRIM(入力1!CC20)&lt;&gt;"",入力1!CC20,"")</f>
        <v/>
      </c>
      <c r="CD20" s="1701" t="str">
        <f>IF(TRIM(入力1!CD20)&lt;&gt;"",入力1!CD20,"")</f>
        <v/>
      </c>
      <c r="CE20" s="1701" t="str">
        <f>IF(TRIM(入力1!CE20)&lt;&gt;"",入力1!CE20,"")</f>
        <v/>
      </c>
      <c r="CF20" s="1701" t="str">
        <f>IF(TRIM(入力1!CF20)&lt;&gt;"",入力1!CF20,"")</f>
        <v/>
      </c>
      <c r="CG20" s="1701" t="str">
        <f>IF(TRIM(入力1!CG20)&lt;&gt;"",入力1!CG20,"")</f>
        <v/>
      </c>
      <c r="CH20" s="1701" t="str">
        <f>IF(TRIM(入力1!CH20)&lt;&gt;"",入力1!CH20,"")</f>
        <v/>
      </c>
      <c r="CI20" s="1701" t="str">
        <f>IF(TRIM(入力1!CI20)&lt;&gt;"",入力1!CI20,"")</f>
        <v/>
      </c>
      <c r="CJ20" s="1703" t="str">
        <f>IF(TRIM(入力1!CJ20)&lt;&gt;"",入力1!CJ20,"")</f>
        <v>0</v>
      </c>
      <c r="CK20" s="1701" t="str">
        <f>IF(TRIM(入力1!CK20)&lt;&gt;"",入力1!CK20,"")</f>
        <v/>
      </c>
      <c r="CL20" s="1701" t="str">
        <f>IF(TRIM(入力1!CL20)&lt;&gt;"",入力1!CL20,"")</f>
        <v/>
      </c>
      <c r="CM20" s="1701" t="str">
        <f>IF(TRIM(入力1!CM20)&lt;&gt;"",入力1!CM20,"")</f>
        <v/>
      </c>
      <c r="CN20" s="1701" t="str">
        <f>IF(TRIM(入力1!CN20)&lt;&gt;"",入力1!CN20,"")</f>
        <v/>
      </c>
      <c r="CO20" s="1701" t="str">
        <f>IF(TRIM(入力1!CO20)&lt;&gt;"",入力1!CO20,"")</f>
        <v/>
      </c>
      <c r="CP20" s="1701" t="str">
        <f>IF(TRIM(入力1!CP20)&lt;&gt;"",入力1!CP20,"")</f>
        <v/>
      </c>
      <c r="CQ20" s="1703" t="str">
        <f>IF(TRIM(入力1!CQ20)&lt;&gt;"",入力1!CQ20,"")</f>
        <v/>
      </c>
      <c r="CR20" s="1954" t="str">
        <f>IF(TRIM(入力1!CR20)&lt;&gt;"",入力1!CR20,"")</f>
        <v>-</v>
      </c>
      <c r="CS20" s="1701" t="str">
        <f>IF(TRIM(入力1!CS20)&lt;&gt;"",入力1!CS20,"")</f>
        <v>-</v>
      </c>
      <c r="CT20" s="1709" t="str">
        <f>IF(TRIM(入力1!CT20)&lt;&gt;"",入力1!CT20,"")</f>
        <v>-</v>
      </c>
      <c r="CU20" s="1711" t="str">
        <f>IF(入力1!CU20&gt;=10,MID(TEXT(入力1!CU20,"00.0"),1,1),"")</f>
        <v/>
      </c>
      <c r="CV20" s="1701" t="str">
        <f>IF(入力1!CU20&gt;=0.1,MID(TEXT(入力1!CU20,"00.0"),2,1),IF(ISBLANK(入力1!CU20),"","0"))</f>
        <v/>
      </c>
      <c r="CW20" s="2033" t="str">
        <f>IF(入力1!CU20&lt;&gt;"",MID(TEXT(入力1!CU20,"00.0"),4,1),"")</f>
        <v/>
      </c>
      <c r="CX20" s="1711" t="str">
        <f>IF(入力1!CX20&gt;=100,MID(TEXT(入力1!CX20,"000"),1,1),"")</f>
        <v/>
      </c>
      <c r="CY20" s="1701" t="str">
        <f>IF(入力1!CX20&gt;=10,MID(TEXT(入力1!CX20,"000"),2,1),"")</f>
        <v/>
      </c>
      <c r="CZ20" s="1703" t="str">
        <f>IF(入力1!CX20&gt;=1,MID(TEXT(入力1!CX20,"000"),3,1),"")</f>
        <v/>
      </c>
      <c r="DA20" s="1961" t="str">
        <f>IF(TRIM(入力1!DA20)&lt;&gt;"",IF(入力1!DA20&gt;=10000,MID(TEXT(入力1!DA20,"00000"),1,1),""),"")</f>
        <v/>
      </c>
      <c r="DB20" s="1729" t="str">
        <f>IF(TRIM(入力1!DA20)&lt;&gt;"",IF(入力1!DA20&gt;=1000,MID(TEXT(入力1!DA20,"00000"),2,1),""),"")</f>
        <v/>
      </c>
      <c r="DC20" s="1729" t="str">
        <f>IF(TRIM(入力1!DA20)&lt;&gt;"",IF(入力1!DA20&gt;=100,MID(TEXT(入力1!DA20,"00000"),3,1),""),"")</f>
        <v/>
      </c>
      <c r="DD20" s="1729" t="str">
        <f>IF(TRIM(入力1!DA20)&lt;&gt;"",IF(入力1!DA20&gt;=10,MID(TEXT(入力1!DA20,"00000"),4,1),""),"")</f>
        <v/>
      </c>
      <c r="DE20" s="1852" t="str">
        <f>IF(TRIM(入力1!DA20)&lt;&gt;"",IF(入力1!DA20&gt;=0,MID(TEXT(入力1!DA20,"00000"),5,1),"0"),"")</f>
        <v/>
      </c>
      <c r="DF20" s="1740" t="str">
        <f>IF(TRIM(入力1!DF20)&lt;&gt;"",LEFT(入力1!DF20,1),"")</f>
        <v/>
      </c>
      <c r="DG20" s="1742" t="str">
        <f>IF(入力1!DG20&gt;=1000,MID(TEXT(入力1!DG20,"0000"),1,1),"")</f>
        <v/>
      </c>
      <c r="DH20" s="1746" t="str">
        <f>IF(入力1!DG20&gt;=100,MID(TEXT(入力1!DG20,"0000"),2,1),"")</f>
        <v/>
      </c>
      <c r="DI20" s="1746" t="str">
        <f>IF(入力1!DG20&gt;=10,MID(TEXT(入力1!DG20,"0000"),3,1),"")</f>
        <v/>
      </c>
      <c r="DJ20" s="1750" t="str">
        <f>IF(TRIM(入力1!DG20)&lt;&gt;"",IF(入力1!DG20&gt;=1,MID(TEXT(入力1!DG20,"0000"),4,1),"0"),"")</f>
        <v/>
      </c>
      <c r="DK20" s="1740" t="str">
        <f>IF(TRIM(入力1!DK20)&lt;&gt;"",LEFT(入力1!DK20,1),"")</f>
        <v/>
      </c>
      <c r="DL20" s="1742" t="str">
        <f>IF(入力1!DL20&gt;=10000,MID(TEXT(入力1!DL20,"00000"),1,1),"")</f>
        <v/>
      </c>
      <c r="DM20" s="1746" t="str">
        <f>IF(入力1!DL20&gt;=1000,MID(TEXT(入力1!DL20,"00000"),2,1),"")</f>
        <v/>
      </c>
      <c r="DN20" s="1746" t="str">
        <f>IF(入力1!DL20&gt;=100,MID(TEXT(入力1!DL20,"00000"),3,1),"")</f>
        <v/>
      </c>
      <c r="DO20" s="1746" t="str">
        <f>IF(入力1!DL20&gt;=10,MID(TEXT(入力1!DL20,"00000"),4,1),"")</f>
        <v/>
      </c>
      <c r="DP20" s="1750" t="str">
        <f>IF(TRIM(入力1!DL20)&lt;&gt;"",IF(入力1!DL20&gt;=1,MID(TEXT(入力1!DL20,"00000"),5,1),"0"),"")</f>
        <v/>
      </c>
      <c r="DQ20" s="1740" t="str">
        <f>IF(TRIM(入力1!DQ20)&lt;&gt;"",LEFT(入力1!DQ20,1),"")</f>
        <v/>
      </c>
      <c r="DR20" s="1742" t="str">
        <f>IF(入力1!DR20&gt;=10000,MID(TEXT(入力1!DR20,"00000"),1,1),"")</f>
        <v/>
      </c>
      <c r="DS20" s="1746" t="str">
        <f>IF(入力1!DR20&gt;=1000,MID(TEXT(入力1!DR20,"00000"),2,1),"")</f>
        <v/>
      </c>
      <c r="DT20" s="1746" t="str">
        <f>IF(入力1!DR20&gt;=100,MID(TEXT(入力1!DR20,"00000"),3,1),"")</f>
        <v/>
      </c>
      <c r="DU20" s="1746" t="str">
        <f>IF(入力1!DR20&gt;=10,MID(TEXT(入力1!DR20,"00000"),4,1),"")</f>
        <v/>
      </c>
      <c r="DV20" s="1837" t="str">
        <f>IF(TRIM(入力1!DR20)&lt;&gt;"",IF(入力1!DR20&gt;=1,MID(TEXT(入力1!DR20,"00000"),5,1),"0"),"")</f>
        <v/>
      </c>
      <c r="DW20" s="1748"/>
      <c r="DX20" s="1736"/>
      <c r="DY20" s="1804"/>
      <c r="DZ20" s="1829"/>
      <c r="EA20" s="1831"/>
      <c r="EB20" s="1824"/>
      <c r="EC20" s="1833"/>
      <c r="ED20" s="1835"/>
      <c r="EE20" s="1831"/>
      <c r="EF20" s="1824"/>
      <c r="EG20" s="1826">
        <f>IF(入力1!$W$5=9,9,0)</f>
        <v>0</v>
      </c>
      <c r="EH20" s="1828"/>
      <c r="EI20" s="1736"/>
    </row>
    <row r="21" spans="1:140" s="87" customFormat="1" ht="12" customHeight="1">
      <c r="A21" s="1853"/>
      <c r="B21" s="1752"/>
      <c r="C21" s="1753"/>
      <c r="D21" s="1854" t="str">
        <f>IF(TRIM(入力1!D26)&lt;&gt;"",入力1!D26,"")</f>
        <v/>
      </c>
      <c r="E21" s="1855"/>
      <c r="F21" s="1855"/>
      <c r="G21" s="1855"/>
      <c r="H21" s="1855"/>
      <c r="I21" s="1855"/>
      <c r="J21" s="1986"/>
      <c r="K21" s="2010"/>
      <c r="L21" s="1808"/>
      <c r="M21" s="1979"/>
      <c r="N21" s="1757"/>
      <c r="O21" s="1754"/>
      <c r="P21" s="1754"/>
      <c r="Q21" s="1755"/>
      <c r="R21" s="1857"/>
      <c r="S21" s="1856"/>
      <c r="T21" s="1761"/>
      <c r="U21" s="1757"/>
      <c r="V21" s="1755"/>
      <c r="W21" s="1857"/>
      <c r="X21" s="1755"/>
      <c r="Y21" s="1753"/>
      <c r="Z21" s="1897"/>
      <c r="AA21" s="1757"/>
      <c r="AB21" s="970" t="str">
        <f>IF(入力1!AB21&gt;=100,MID(TEXT(入力1!AB21,"000.0"),1,1),"")</f>
        <v/>
      </c>
      <c r="AC21" s="968" t="str">
        <f>IF(入力1!AB21&gt;=10,MID(TEXT(入力1!AB21,"000.0"),2,1),"")</f>
        <v/>
      </c>
      <c r="AD21" s="968" t="str">
        <f>IF(入力1!AB21&gt;=0.1,MID(TEXT(入力1!AB21,"000.0"),3,1),IF(ISBLANK(入力1!AB21),"","0"))</f>
        <v/>
      </c>
      <c r="AE21" s="972" t="str">
        <f>IF(入力1!AB21&lt;&gt;"",MID(TEXT(入力1!AB21,"000.0"),5,1),"")</f>
        <v/>
      </c>
      <c r="AF21" s="1755"/>
      <c r="AG21" s="1752"/>
      <c r="AH21" s="1752"/>
      <c r="AI21" s="1757"/>
      <c r="AJ21" s="1755"/>
      <c r="AK21" s="1752"/>
      <c r="AL21" s="1752"/>
      <c r="AM21" s="1757"/>
      <c r="AN21" s="1755"/>
      <c r="AO21" s="1752"/>
      <c r="AP21" s="1752"/>
      <c r="AQ21" s="1757"/>
      <c r="AR21" s="1755"/>
      <c r="AS21" s="1752"/>
      <c r="AT21" s="1752"/>
      <c r="AU21" s="1752"/>
      <c r="AV21" s="1757"/>
      <c r="AW21" s="1755"/>
      <c r="AX21" s="1752"/>
      <c r="AY21" s="1752"/>
      <c r="AZ21" s="1752"/>
      <c r="BA21" s="1752"/>
      <c r="BB21" s="1752"/>
      <c r="BC21" s="1757"/>
      <c r="BD21" s="1793"/>
      <c r="BE21" s="1729"/>
      <c r="BF21" s="1729"/>
      <c r="BG21" s="1729"/>
      <c r="BH21" s="1729"/>
      <c r="BI21" s="1729"/>
      <c r="BJ21" s="1744"/>
      <c r="BK21" s="1726"/>
      <c r="BL21" s="1705"/>
      <c r="BM21" s="1705"/>
      <c r="BN21" s="1705"/>
      <c r="BO21" s="1705"/>
      <c r="BP21" s="1710"/>
      <c r="BQ21" s="1726"/>
      <c r="BR21" s="1705"/>
      <c r="BS21" s="1705"/>
      <c r="BT21" s="1705"/>
      <c r="BU21" s="1705"/>
      <c r="BV21" s="1958"/>
      <c r="BW21" s="1726"/>
      <c r="BX21" s="1705"/>
      <c r="BY21" s="1705"/>
      <c r="BZ21" s="1705"/>
      <c r="CA21" s="1705"/>
      <c r="CB21" s="1958"/>
      <c r="CC21" s="1976"/>
      <c r="CD21" s="1705"/>
      <c r="CE21" s="1705"/>
      <c r="CF21" s="1705"/>
      <c r="CG21" s="1705"/>
      <c r="CH21" s="1705"/>
      <c r="CI21" s="1705"/>
      <c r="CJ21" s="1706"/>
      <c r="CK21" s="1705"/>
      <c r="CL21" s="1705"/>
      <c r="CM21" s="1705"/>
      <c r="CN21" s="1705"/>
      <c r="CO21" s="1705"/>
      <c r="CP21" s="1705"/>
      <c r="CQ21" s="1706"/>
      <c r="CR21" s="1958"/>
      <c r="CS21" s="1705"/>
      <c r="CT21" s="1710"/>
      <c r="CU21" s="1712"/>
      <c r="CV21" s="1705"/>
      <c r="CW21" s="2034"/>
      <c r="CX21" s="1712"/>
      <c r="CY21" s="1705"/>
      <c r="CZ21" s="1706"/>
      <c r="DA21" s="1961"/>
      <c r="DB21" s="1729"/>
      <c r="DC21" s="1729"/>
      <c r="DD21" s="1729"/>
      <c r="DE21" s="1852"/>
      <c r="DF21" s="1754"/>
      <c r="DG21" s="1755"/>
      <c r="DH21" s="1752"/>
      <c r="DI21" s="1752"/>
      <c r="DJ21" s="1891"/>
      <c r="DK21" s="1754"/>
      <c r="DL21" s="1755"/>
      <c r="DM21" s="1752"/>
      <c r="DN21" s="1752"/>
      <c r="DO21" s="1752"/>
      <c r="DP21" s="1891"/>
      <c r="DQ21" s="1754"/>
      <c r="DR21" s="1755"/>
      <c r="DS21" s="1752"/>
      <c r="DT21" s="1752"/>
      <c r="DU21" s="1752"/>
      <c r="DV21" s="1904"/>
      <c r="DW21" s="1749"/>
      <c r="DX21" s="1737"/>
      <c r="DY21" s="1805"/>
      <c r="DZ21" s="1830"/>
      <c r="EA21" s="1832"/>
      <c r="EB21" s="1825"/>
      <c r="EC21" s="1834"/>
      <c r="ED21" s="1836"/>
      <c r="EE21" s="1832"/>
      <c r="EF21" s="1825"/>
      <c r="EG21" s="1827"/>
      <c r="EH21" s="1827"/>
      <c r="EI21" s="1737"/>
    </row>
    <row r="22" spans="1:140" s="87" customFormat="1" ht="12" customHeight="1">
      <c r="A22" s="1818" t="str">
        <f>IF(TRIM(入力1!A22)&lt;&gt;"",入力1!A22,"")</f>
        <v/>
      </c>
      <c r="B22" s="1732" t="str">
        <f>IF(TRIM(入力1!B22)&lt;&gt;"",入力1!B22,"")</f>
        <v/>
      </c>
      <c r="C22" s="1234">
        <f>入力1!C22</f>
        <v>3</v>
      </c>
      <c r="D22" s="1820" t="str">
        <f>IF(TRIM(入力1!D22)&lt;&gt;"",入力1!D22,"")</f>
        <v/>
      </c>
      <c r="E22" s="1821"/>
      <c r="F22" s="1821"/>
      <c r="G22" s="1821"/>
      <c r="H22" s="1821"/>
      <c r="I22" s="1821"/>
      <c r="J22" s="2015"/>
      <c r="K22" s="1982" t="str">
        <f>IF(TRIM('提出（様式1）'!A22)&lt;&gt;"",'提出（様式1）'!A22,"")</f>
        <v/>
      </c>
      <c r="L22" s="1258" t="str">
        <f>IF(TRIM('提出（様式1）'!B22)&lt;&gt;"",'提出（様式1）'!B22,"")</f>
        <v/>
      </c>
      <c r="M22" s="1951">
        <f>C22</f>
        <v>3</v>
      </c>
      <c r="N22" s="1260" t="str">
        <f>IF(TRIM(入力1!N22)&lt;&gt;"",入力1!N22,"")</f>
        <v/>
      </c>
      <c r="O22" s="1738" t="str">
        <f>IF(TRIM(入力1!O22)&lt;&gt;"",LEFT(入力1!O22,1),"")</f>
        <v/>
      </c>
      <c r="P22" s="1738" t="str">
        <f>IF(TRIM(入力1!P22)&lt;&gt;"",LEFT(入力1!P22,1),"")</f>
        <v/>
      </c>
      <c r="Q22" s="1734" t="str">
        <f>IF(TRIM(入力1!Q22)&lt;&gt;"",LEFT(入力1!Q22,1),"")</f>
        <v/>
      </c>
      <c r="R22" s="1843" t="str">
        <f>IF(TRIM(入力1!Q22)&lt;&gt;"",MID(入力1!Q22,2,1),"")</f>
        <v/>
      </c>
      <c r="S22" s="1839" t="str">
        <f>IF(TRIM(入力1!S22)&lt;&gt;"",LEFT(入力1!S22,1),"")</f>
        <v/>
      </c>
      <c r="T22" s="1841" t="str">
        <f>IF(LEN(入力1!T22)&gt;=2,MID(TEXT(入力1!T22,"00"),1,1),"")</f>
        <v/>
      </c>
      <c r="U22" s="1260" t="str">
        <f>IF(LEN(入力1!T22)&gt;=1,MID(TEXT(入力1!T22,"00"),2,1),"")</f>
        <v/>
      </c>
      <c r="V22" s="1734" t="str">
        <f>IF(LEN(入力1!V22)&gt;=2,MID(TEXT(入力1!V22,"00"),1,1),"")</f>
        <v/>
      </c>
      <c r="W22" s="1843" t="str">
        <f>IF(LEN(入力1!V22)&gt;=1,MID(TEXT(入力1!V22,"00"),2,1),"")</f>
        <v/>
      </c>
      <c r="X22" s="1734" t="str">
        <f>IF(LEN(入力1!X22)&gt;=2,MID(TEXT(入力1!X22,"00"),1,1),"")</f>
        <v/>
      </c>
      <c r="Y22" s="1234" t="str">
        <f>IF(LEN(入力1!X22)&gt;=1,MID(TEXT(入力1!X22,"00"),2,1),"")</f>
        <v/>
      </c>
      <c r="Z22" s="1926" t="str">
        <f>IF(LEN(入力1!Z22)&gt;=2,MID(TEXT(入力1!Z22,"00"),1,1),"")</f>
        <v/>
      </c>
      <c r="AA22" s="1260" t="str">
        <f>IF(LEN(入力1!Z22)&gt;=1,MID(TEXT(入力1!Z22,"00"),2,1),"")</f>
        <v/>
      </c>
      <c r="AB22" s="1845" t="str">
        <f>IF(TRIM(入力1!AB22)&lt;&gt;"",入力1!AB22,"")</f>
        <v/>
      </c>
      <c r="AC22" s="1846"/>
      <c r="AD22" s="1846"/>
      <c r="AE22" s="1847"/>
      <c r="AF22" s="1734" t="str">
        <f>IF(入力1!AF22&gt;=100,MID(TEXT(入力1!AF22,"000.0"),1,1),"")</f>
        <v/>
      </c>
      <c r="AG22" s="1732" t="str">
        <f>IF(入力1!AF22&gt;=10,MID(TEXT(入力1!AF22,"000.0"),2,1),"")</f>
        <v/>
      </c>
      <c r="AH22" s="1732" t="str">
        <f>IF(入力1!AF22&gt;=0.1,MID(TEXT(入力1!AF22,"000.0"),3,1),IF(ISBLANK(入力1!AF22),"","0"))</f>
        <v/>
      </c>
      <c r="AI22" s="1260" t="str">
        <f>IF(入力1!AF22&lt;&gt;"",MID(TEXT(入力1!AF22,"000.0"),5,1),"")</f>
        <v/>
      </c>
      <c r="AJ22" s="1734" t="str">
        <f>IF(入力1!AJ22&gt;=100,MID(TEXT(入力1!AJ22,"000.0"),1,1),"")</f>
        <v/>
      </c>
      <c r="AK22" s="1732" t="str">
        <f>IF(入力1!AJ22&gt;=10,MID(TEXT(入力1!AJ22,"000.0"),2,1),"")</f>
        <v/>
      </c>
      <c r="AL22" s="1732" t="str">
        <f>IF(入力1!AJ22&gt;=0.1,MID(TEXT(入力1!AJ22,"000.0"),3,1),IF(ISBLANK(入力1!AJ22),"","0"))</f>
        <v/>
      </c>
      <c r="AM22" s="1260" t="str">
        <f>IF(入力1!AJ22&lt;&gt;"",MID(TEXT(入力1!AJ22,"000.0"),5,1),"")</f>
        <v/>
      </c>
      <c r="AN22" s="1734" t="str">
        <f>IF(入力1!AN22&gt;=100,MID(TEXT(入力1!AN22,"000.0"),1,1),"")</f>
        <v/>
      </c>
      <c r="AO22" s="1732" t="str">
        <f>IF(入力1!AN22&gt;=10,MID(TEXT(入力1!AN22,"000.0"),2,1),"")</f>
        <v/>
      </c>
      <c r="AP22" s="1732" t="str">
        <f>IF(入力1!AN22&gt;=0.1,MID(TEXT(入力1!AN22,"000.0"),3,1),IF(ISBLANK(入力1!AN22),"","0"))</f>
        <v/>
      </c>
      <c r="AQ22" s="1260" t="str">
        <f>IF(入力1!AN22&lt;&gt;"",MID(TEXT(入力1!AN22,"000.0"),5,1),"")</f>
        <v/>
      </c>
      <c r="AR22" s="1734" t="str">
        <f>IF(TRIM(入力1!AR22)&lt;&gt;"",IF(入力1!AR22&gt;=10000,MID(TEXT(入力1!AR22,"00000"),1,1),""),"-")</f>
        <v>-</v>
      </c>
      <c r="AS22" s="1732" t="str">
        <f>IF(TRIM(入力1!AR22)&lt;&gt;"",IF(入力1!AR22&gt;=1000,MID(TEXT(入力1!AR22,"00000"),2,1),""),"-")</f>
        <v>-</v>
      </c>
      <c r="AT22" s="1732" t="str">
        <f>IF(TRIM(入力1!AR22)&lt;&gt;"",IF(入力1!AR22&gt;=100,MID(TEXT(入力1!AR22,"00000"),3,1),""),"-")</f>
        <v>-</v>
      </c>
      <c r="AU22" s="1732" t="str">
        <f>IF(TRIM(入力1!AR22)&lt;&gt;"",IF(入力1!AR22&gt;=10,MID(TEXT(入力1!AR22,"00000"),4,1),""),"-")</f>
        <v>-</v>
      </c>
      <c r="AV22" s="1260" t="str">
        <f>IF(TRIM(入力1!AR22)&lt;&gt;"",IF(入力1!AR22&gt;=0,MID(TEXT(入力1!AR22,"00000"),5,1),""),"-")</f>
        <v>-</v>
      </c>
      <c r="AW22" s="1734" t="str">
        <f>IF(TRIM(入力1!AW22)&lt;&gt;"",IF(入力1!AW22&gt;=1000000,MID(TEXT(入力1!AW22,"0000000"),1,1),""),"-")</f>
        <v>-</v>
      </c>
      <c r="AX22" s="1732" t="str">
        <f>IF(TRIM(入力1!AW22)&lt;&gt;"",IF(入力1!AW22&gt;=100000,MID(TEXT(入力1!AW22,"0000000"),2,1),""),"-")</f>
        <v>-</v>
      </c>
      <c r="AY22" s="1732" t="str">
        <f>IF(TRIM(入力1!AW22)&lt;&gt;"",IF(入力1!AW22&gt;=10000,MID(TEXT(入力1!AW22,"0000000"),3,1),""),"-")</f>
        <v>-</v>
      </c>
      <c r="AZ22" s="1732" t="str">
        <f>IF(TRIM(入力1!AW22)&lt;&gt;"",IF(入力1!AW22&gt;=1000,MID(TEXT(入力1!AW22,"0000000"),4,1),""),"-")</f>
        <v>-</v>
      </c>
      <c r="BA22" s="1732" t="str">
        <f>IF(TRIM(入力1!AW22)&lt;&gt;"",IF(入力1!AW22&gt;=100,MID(TEXT(入力1!AW22,"0000000"),5,1),""),"-")</f>
        <v>-</v>
      </c>
      <c r="BB22" s="1732" t="str">
        <f>IF(TRIM(入力1!AW22)&lt;&gt;"",IF(入力1!AW22&gt;=10,MID(TEXT(入力1!AW22,"0000000"),6,1),""),"-")</f>
        <v>-</v>
      </c>
      <c r="BC22" s="1260" t="str">
        <f>IF(TRIM(入力1!AW22)&lt;&gt;"",IF(入力1!AW22&gt;=0,MID(TEXT(入力1!AW22,"0000000"),7,1),""),"-")</f>
        <v>-</v>
      </c>
      <c r="BD22" s="1817" t="str">
        <f>IF(TRIM(入力1!BD22)&lt;&gt;"",IF(入力1!BD22&gt;=1000000,MID(TEXT(入力1!BD22,"0000000"),1,1),""),"")</f>
        <v/>
      </c>
      <c r="BE22" s="1731" t="str">
        <f>IF(TRIM(入力1!BD22)&lt;&gt;"",IF(入力1!BD22&gt;=100000,MID(TEXT(入力1!BD22,"0000000"),2,1),""),"")</f>
        <v/>
      </c>
      <c r="BF22" s="1731" t="str">
        <f>IF(TRIM(入力1!BD22)&lt;&gt;"",IF(入力1!BD22&gt;=10000,MID(TEXT(入力1!BD22,"0000000"),3,1),""),"")</f>
        <v/>
      </c>
      <c r="BG22" s="1731" t="str">
        <f>IF(TRIM(入力1!BD22)&lt;&gt;"",IF(入力1!BD22&gt;=1000,MID(TEXT(入力1!BD22,"0000000"),4,1),""),"")</f>
        <v/>
      </c>
      <c r="BH22" s="1731" t="str">
        <f>IF(TRIM(入力1!BD22)&lt;&gt;"",IF(入力1!BD22&gt;=100,MID(TEXT(入力1!BD22,"0000000"),5,1),""),"")</f>
        <v/>
      </c>
      <c r="BI22" s="1731" t="str">
        <f>IF(TRIM(入力1!BD22)&lt;&gt;"",IF(入力1!BD22&gt;=10,MID(TEXT(入力1!BD22,"0000000"),6,1),""),"")</f>
        <v/>
      </c>
      <c r="BJ22" s="1816" t="str">
        <f>IF(TRIM(入力1!BD22)&lt;&gt;"",IF(入力1!BD22&gt;=0,MID(TEXT(入力1!BD22,"0000000"),7,1),""),"0")</f>
        <v>0</v>
      </c>
      <c r="BK22" s="1077" t="str">
        <f>IF(TRIM(入力1!BK22)&lt;&gt;"",入力1!BK22,"")</f>
        <v/>
      </c>
      <c r="BL22" s="1063" t="str">
        <f>IF(TRIM(入力1!BL22)&lt;&gt;"",入力1!BL22,"")</f>
        <v/>
      </c>
      <c r="BM22" s="1063" t="str">
        <f>IF(TRIM(入力1!BM22)&lt;&gt;"",入力1!BM22,"")</f>
        <v/>
      </c>
      <c r="BN22" s="1063" t="str">
        <f>IF(TRIM(入力1!BN22)&lt;&gt;"",入力1!BN22,"")</f>
        <v/>
      </c>
      <c r="BO22" s="1063" t="str">
        <f>IF(TRIM(入力1!BO22)&lt;&gt;"",入力1!BO22,"")</f>
        <v/>
      </c>
      <c r="BP22" s="1079" t="str">
        <f>IF(TRIM(入力1!BP22)&lt;&gt;"",入力1!BP22,"")</f>
        <v>0</v>
      </c>
      <c r="BQ22" s="1077" t="str">
        <f>IF(TRIM(入力1!BQ22)&lt;&gt;"",入力1!BQ22,"")</f>
        <v/>
      </c>
      <c r="BR22" s="1063" t="str">
        <f>IF(TRIM(入力1!BR22)&lt;&gt;"",入力1!BR22,"")</f>
        <v/>
      </c>
      <c r="BS22" s="1063" t="str">
        <f>IF(TRIM(入力1!BS22)&lt;&gt;"",入力1!BS22,"")</f>
        <v/>
      </c>
      <c r="BT22" s="1063" t="str">
        <f>IF(TRIM(入力1!BT22)&lt;&gt;"",入力1!BT22,"")</f>
        <v/>
      </c>
      <c r="BU22" s="1063" t="str">
        <f>IF(TRIM(入力1!BU22)&lt;&gt;"",入力1!BU22,"")</f>
        <v/>
      </c>
      <c r="BV22" s="1956" t="str">
        <f>IF(TRIM(入力1!BV22)&lt;&gt;"",入力1!BV22,"")</f>
        <v>0</v>
      </c>
      <c r="BW22" s="1077" t="str">
        <f>IF(TRIM(入力1!BW22)&lt;&gt;"",入力1!BW22,"")</f>
        <v/>
      </c>
      <c r="BX22" s="1063" t="str">
        <f>IF(TRIM(入力1!BX22)&lt;&gt;"",入力1!BX22,"")</f>
        <v/>
      </c>
      <c r="BY22" s="1063" t="str">
        <f>IF(TRIM(入力1!BY22)&lt;&gt;"",入力1!BY22,"")</f>
        <v/>
      </c>
      <c r="BZ22" s="1063" t="str">
        <f>IF(TRIM(入力1!BZ22)&lt;&gt;"",入力1!BZ22,"")</f>
        <v/>
      </c>
      <c r="CA22" s="1063" t="str">
        <f>IF(TRIM(入力1!CA22)&lt;&gt;"",入力1!CA22,"")</f>
        <v/>
      </c>
      <c r="CB22" s="1956" t="str">
        <f>IF(TRIM(入力1!CB22)&lt;&gt;"",入力1!CB22,"")</f>
        <v>0</v>
      </c>
      <c r="CC22" s="1959" t="str">
        <f>IF(TRIM(入力1!CC22)&lt;&gt;"",入力1!CC22,"")</f>
        <v/>
      </c>
      <c r="CD22" s="1063" t="str">
        <f>IF(TRIM(入力1!CD22)&lt;&gt;"",入力1!CD22,"")</f>
        <v/>
      </c>
      <c r="CE22" s="1063" t="str">
        <f>IF(TRIM(入力1!CE22)&lt;&gt;"",入力1!CE22,"")</f>
        <v/>
      </c>
      <c r="CF22" s="1063" t="str">
        <f>IF(TRIM(入力1!CF22)&lt;&gt;"",入力1!CF22,"")</f>
        <v/>
      </c>
      <c r="CG22" s="1063" t="str">
        <f>IF(TRIM(入力1!CG22)&lt;&gt;"",入力1!CG22,"")</f>
        <v/>
      </c>
      <c r="CH22" s="1063" t="str">
        <f>IF(TRIM(入力1!CH22)&lt;&gt;"",入力1!CH22,"")</f>
        <v/>
      </c>
      <c r="CI22" s="1063" t="str">
        <f>IF(TRIM(入力1!CI22)&lt;&gt;"",入力1!CI22,"")</f>
        <v/>
      </c>
      <c r="CJ22" s="1109" t="str">
        <f>IF(TRIM(入力1!CJ22)&lt;&gt;"",入力1!CJ22,"")</f>
        <v>0</v>
      </c>
      <c r="CK22" s="1063" t="str">
        <f>IF(TRIM(入力1!CK22)&lt;&gt;"",入力1!CK22,"")</f>
        <v/>
      </c>
      <c r="CL22" s="1063" t="str">
        <f>IF(TRIM(入力1!CL22)&lt;&gt;"",入力1!CL22,"")</f>
        <v/>
      </c>
      <c r="CM22" s="1063" t="str">
        <f>IF(TRIM(入力1!CM22)&lt;&gt;"",入力1!CM22,"")</f>
        <v/>
      </c>
      <c r="CN22" s="1063" t="str">
        <f>IF(TRIM(入力1!CN22)&lt;&gt;"",入力1!CN22,"")</f>
        <v/>
      </c>
      <c r="CO22" s="1063" t="str">
        <f>IF(TRIM(入力1!CO22)&lt;&gt;"",入力1!CO22,"")</f>
        <v/>
      </c>
      <c r="CP22" s="1063" t="str">
        <f>IF(TRIM(入力1!CP22)&lt;&gt;"",入力1!CP22,"")</f>
        <v/>
      </c>
      <c r="CQ22" s="1109" t="str">
        <f>IF(TRIM(入力1!CQ22)&lt;&gt;"",入力1!CQ22,"")</f>
        <v/>
      </c>
      <c r="CR22" s="1971" t="str">
        <f>IF(TRIM(入力1!CR22)&lt;&gt;"",入力1!CR22,"")</f>
        <v>-</v>
      </c>
      <c r="CS22" s="1063" t="str">
        <f>IF(TRIM(入力1!CS22)&lt;&gt;"",入力1!CS22,"")</f>
        <v>-</v>
      </c>
      <c r="CT22" s="1109" t="str">
        <f>IF(TRIM(入力1!CT22)&lt;&gt;"",入力1!CT22,"")</f>
        <v>-</v>
      </c>
      <c r="CU22" s="1095" t="str">
        <f>IF(入力1!CU22&gt;=10,MID(TEXT(入力1!CU22,"00.0"),1,1),"")</f>
        <v/>
      </c>
      <c r="CV22" s="1063" t="str">
        <f>IF(入力1!CU22&gt;=0.1,MID(TEXT(入力1!CU22,"00.0"),2,1),IF(ISBLANK(入力1!CU22),"","0"))</f>
        <v/>
      </c>
      <c r="CW22" s="2031" t="str">
        <f>IF(入力1!CU22&lt;&gt;"",MID(TEXT(入力1!CU22,"00.0"),4,1),"")</f>
        <v/>
      </c>
      <c r="CX22" s="1095" t="str">
        <f>IF(入力1!CX22&gt;=100,MID(TEXT(入力1!CX22,"000"),1,1),"")</f>
        <v/>
      </c>
      <c r="CY22" s="1063" t="str">
        <f>IF(入力1!CX22&gt;=10,MID(TEXT(入力1!CX22,"000"),2,1),"")</f>
        <v/>
      </c>
      <c r="CZ22" s="1109" t="str">
        <f>IF(入力1!CX22&gt;=1,MID(TEXT(入力1!CX22,"000"),3,1),"")</f>
        <v/>
      </c>
      <c r="DA22" s="1963" t="str">
        <f>IF(TRIM(入力1!DA22)&lt;&gt;"",IF(入力1!DA22&gt;=10000,MID(TEXT(入力1!DA22,"00000"),1,1),""),"")</f>
        <v/>
      </c>
      <c r="DB22" s="1731" t="str">
        <f>IF(TRIM(入力1!DA22)&lt;&gt;"",IF(入力1!DA22&gt;=1000,MID(TEXT(入力1!DA22,"00000"),2,1),""),"")</f>
        <v/>
      </c>
      <c r="DC22" s="1731" t="str">
        <f>IF(TRIM(入力1!DA22)&lt;&gt;"",IF(入力1!DA22&gt;=100,MID(TEXT(入力1!DA22,"00000"),3,1),""),"")</f>
        <v/>
      </c>
      <c r="DD22" s="1731" t="str">
        <f>IF(TRIM(入力1!DA22)&lt;&gt;"",IF(入力1!DA22&gt;=10,MID(TEXT(入力1!DA22,"00000"),4,1),""),"")</f>
        <v/>
      </c>
      <c r="DE22" s="1795" t="str">
        <f>IF(TRIM(入力1!DA22)&lt;&gt;"",IF(入力1!DA22&gt;=0,MID(TEXT(入力1!DA22,"00000"),5,1),"0"),"")</f>
        <v/>
      </c>
      <c r="DF22" s="1738" t="str">
        <f>IF(TRIM(入力1!DF22)&lt;&gt;"",LEFT(入力1!DF22,1),"")</f>
        <v/>
      </c>
      <c r="DG22" s="1734" t="str">
        <f>IF(入力1!DG22&gt;=1000,MID(TEXT(入力1!DG22,"0000"),1,1),"")</f>
        <v/>
      </c>
      <c r="DH22" s="1732" t="str">
        <f>IF(入力1!DG22&gt;=100,MID(TEXT(入力1!DG22,"0000"),2,1),"")</f>
        <v/>
      </c>
      <c r="DI22" s="1732" t="str">
        <f>IF(入力1!DG22&gt;=10,MID(TEXT(入力1!DG22,"0000"),3,1),"")</f>
        <v/>
      </c>
      <c r="DJ22" s="1234" t="str">
        <f>IF(TRIM(入力1!DG22)&lt;&gt;"",IF(入力1!DG22&gt;=1,MID(TEXT(入力1!DG22,"0000"),4,1),"0"),"")</f>
        <v/>
      </c>
      <c r="DK22" s="1738" t="str">
        <f>IF(TRIM(入力1!DK22)&lt;&gt;"",LEFT(入力1!DK22,1),"")</f>
        <v/>
      </c>
      <c r="DL22" s="1734" t="str">
        <f>IF(入力1!DL22&gt;=10000,MID(TEXT(入力1!DL22,"00000"),1,1),"")</f>
        <v/>
      </c>
      <c r="DM22" s="1732" t="str">
        <f>IF(入力1!DL22&gt;=1000,MID(TEXT(入力1!DL22,"00000"),2,1),"")</f>
        <v/>
      </c>
      <c r="DN22" s="1732" t="str">
        <f>IF(入力1!DL22&gt;=100,MID(TEXT(入力1!DL22,"00000"),3,1),"")</f>
        <v/>
      </c>
      <c r="DO22" s="1732" t="str">
        <f>IF(入力1!DL22&gt;=10,MID(TEXT(入力1!DL22,"00000"),4,1),"")</f>
        <v/>
      </c>
      <c r="DP22" s="1234" t="str">
        <f>IF(TRIM(入力1!DL22)&lt;&gt;"",IF(入力1!DL22&gt;=1,MID(TEXT(入力1!DL22,"00000"),5,1),"0"),"")</f>
        <v/>
      </c>
      <c r="DQ22" s="1738" t="str">
        <f>IF(TRIM(入力1!DQ22)&lt;&gt;"",LEFT(入力1!DQ22,1),"")</f>
        <v/>
      </c>
      <c r="DR22" s="1734" t="str">
        <f>IF(入力1!DR22&gt;=10000,MID(TEXT(入力1!DR22,"00000"),1,1),"")</f>
        <v/>
      </c>
      <c r="DS22" s="1732" t="str">
        <f>IF(入力1!DR22&gt;=1000,MID(TEXT(入力1!DR22,"00000"),2,1),"")</f>
        <v/>
      </c>
      <c r="DT22" s="1732" t="str">
        <f>IF(入力1!DR22&gt;=100,MID(TEXT(入力1!DR22,"00000"),3,1),"")</f>
        <v/>
      </c>
      <c r="DU22" s="1732" t="str">
        <f>IF(入力1!DR22&gt;=10,MID(TEXT(入力1!DR22,"00000"),4,1),"")</f>
        <v/>
      </c>
      <c r="DV22" s="1850" t="str">
        <f>IF(TRIM(入力1!DR22)&lt;&gt;"",IF(入力1!DR22&gt;=1,MID(TEXT(入力1!DR22,"00000"),5,1),"0"),"")</f>
        <v/>
      </c>
      <c r="DW22" s="1748"/>
      <c r="DX22" s="1736"/>
      <c r="DY22" s="1804"/>
      <c r="DZ22" s="1829"/>
      <c r="EA22" s="1831"/>
      <c r="EB22" s="1824"/>
      <c r="EC22" s="1833"/>
      <c r="ED22" s="1835"/>
      <c r="EE22" s="1831"/>
      <c r="EF22" s="1824"/>
      <c r="EG22" s="1826">
        <f>IF(入力1!$W$5=9,9,0)</f>
        <v>0</v>
      </c>
      <c r="EH22" s="1828"/>
      <c r="EI22" s="1736"/>
    </row>
    <row r="23" spans="1:140" s="87" customFormat="1" ht="12" customHeight="1">
      <c r="A23" s="1819"/>
      <c r="B23" s="1733"/>
      <c r="C23" s="1235"/>
      <c r="D23" s="1822" t="str">
        <f>IF(TRIM(入力1!D28)&lt;&gt;"",入力1!D28,"")</f>
        <v/>
      </c>
      <c r="E23" s="1823"/>
      <c r="F23" s="1823"/>
      <c r="G23" s="1823"/>
      <c r="H23" s="1823"/>
      <c r="I23" s="1823"/>
      <c r="J23" s="1984"/>
      <c r="K23" s="1982"/>
      <c r="L23" s="1258"/>
      <c r="M23" s="1952"/>
      <c r="N23" s="1279"/>
      <c r="O23" s="1739"/>
      <c r="P23" s="1739"/>
      <c r="Q23" s="1735"/>
      <c r="R23" s="1844"/>
      <c r="S23" s="1840"/>
      <c r="T23" s="1842"/>
      <c r="U23" s="1279"/>
      <c r="V23" s="1735"/>
      <c r="W23" s="1844"/>
      <c r="X23" s="1735"/>
      <c r="Y23" s="1235"/>
      <c r="Z23" s="1926"/>
      <c r="AA23" s="1279"/>
      <c r="AB23" s="964" t="str">
        <f>IF(入力1!AB23&gt;=100,MID(TEXT(入力1!AB23,"000.0"),1,1),"")</f>
        <v/>
      </c>
      <c r="AC23" s="963" t="str">
        <f>IF(入力1!AB23&gt;=10,MID(TEXT(入力1!AB23,"000.0"),2,1),"")</f>
        <v/>
      </c>
      <c r="AD23" s="963" t="str">
        <f>IF(入力1!AB23&gt;=0.1,MID(TEXT(入力1!AB23,"000.0"),3,1),IF(ISBLANK(入力1!AB23),"","0"))</f>
        <v/>
      </c>
      <c r="AE23" s="953" t="str">
        <f>IF(入力1!AB23&lt;&gt;"",MID(TEXT(入力1!AB23,"000.0"),5,1),"")</f>
        <v/>
      </c>
      <c r="AF23" s="1735"/>
      <c r="AG23" s="1733"/>
      <c r="AH23" s="1733"/>
      <c r="AI23" s="1279"/>
      <c r="AJ23" s="1735"/>
      <c r="AK23" s="1733"/>
      <c r="AL23" s="1733"/>
      <c r="AM23" s="1279"/>
      <c r="AN23" s="1735"/>
      <c r="AO23" s="1733"/>
      <c r="AP23" s="1733"/>
      <c r="AQ23" s="1279"/>
      <c r="AR23" s="1735"/>
      <c r="AS23" s="1733"/>
      <c r="AT23" s="1733"/>
      <c r="AU23" s="1733"/>
      <c r="AV23" s="1279"/>
      <c r="AW23" s="1735"/>
      <c r="AX23" s="1733"/>
      <c r="AY23" s="1733"/>
      <c r="AZ23" s="1733"/>
      <c r="BA23" s="1733"/>
      <c r="BB23" s="1733"/>
      <c r="BC23" s="1279"/>
      <c r="BD23" s="1817"/>
      <c r="BE23" s="1731"/>
      <c r="BF23" s="1731"/>
      <c r="BG23" s="1731"/>
      <c r="BH23" s="1731"/>
      <c r="BI23" s="1731"/>
      <c r="BJ23" s="1816"/>
      <c r="BK23" s="1078"/>
      <c r="BL23" s="1064"/>
      <c r="BM23" s="1064"/>
      <c r="BN23" s="1064"/>
      <c r="BO23" s="1064"/>
      <c r="BP23" s="1080"/>
      <c r="BQ23" s="1078"/>
      <c r="BR23" s="1064"/>
      <c r="BS23" s="1064"/>
      <c r="BT23" s="1064"/>
      <c r="BU23" s="1064"/>
      <c r="BV23" s="1708"/>
      <c r="BW23" s="1078"/>
      <c r="BX23" s="1064"/>
      <c r="BY23" s="1064"/>
      <c r="BZ23" s="1064"/>
      <c r="CA23" s="1064"/>
      <c r="CB23" s="1708"/>
      <c r="CC23" s="1960"/>
      <c r="CD23" s="1064"/>
      <c r="CE23" s="1064"/>
      <c r="CF23" s="1064"/>
      <c r="CG23" s="1064"/>
      <c r="CH23" s="1064"/>
      <c r="CI23" s="1064"/>
      <c r="CJ23" s="1110"/>
      <c r="CK23" s="1064"/>
      <c r="CL23" s="1064"/>
      <c r="CM23" s="1064"/>
      <c r="CN23" s="1064"/>
      <c r="CO23" s="1064"/>
      <c r="CP23" s="1064"/>
      <c r="CQ23" s="1110"/>
      <c r="CR23" s="1970"/>
      <c r="CS23" s="1064"/>
      <c r="CT23" s="1110"/>
      <c r="CU23" s="1096"/>
      <c r="CV23" s="1064"/>
      <c r="CW23" s="2032"/>
      <c r="CX23" s="1096"/>
      <c r="CY23" s="1064"/>
      <c r="CZ23" s="1110"/>
      <c r="DA23" s="1963"/>
      <c r="DB23" s="1731"/>
      <c r="DC23" s="1731"/>
      <c r="DD23" s="1731"/>
      <c r="DE23" s="1795"/>
      <c r="DF23" s="1739"/>
      <c r="DG23" s="1735"/>
      <c r="DH23" s="1733"/>
      <c r="DI23" s="1733"/>
      <c r="DJ23" s="1235"/>
      <c r="DK23" s="1739"/>
      <c r="DL23" s="1735"/>
      <c r="DM23" s="1733"/>
      <c r="DN23" s="1733"/>
      <c r="DO23" s="1733"/>
      <c r="DP23" s="1235"/>
      <c r="DQ23" s="1739"/>
      <c r="DR23" s="1735"/>
      <c r="DS23" s="1733"/>
      <c r="DT23" s="1733"/>
      <c r="DU23" s="1733"/>
      <c r="DV23" s="1849"/>
      <c r="DW23" s="1749"/>
      <c r="DX23" s="1737"/>
      <c r="DY23" s="1805"/>
      <c r="DZ23" s="1830"/>
      <c r="EA23" s="1832"/>
      <c r="EB23" s="1825"/>
      <c r="EC23" s="1834"/>
      <c r="ED23" s="1836"/>
      <c r="EE23" s="1832"/>
      <c r="EF23" s="1825"/>
      <c r="EG23" s="1827"/>
      <c r="EH23" s="1827"/>
      <c r="EI23" s="1737"/>
    </row>
    <row r="24" spans="1:140" s="87" customFormat="1" ht="12" customHeight="1">
      <c r="A24" s="1796" t="str">
        <f>IF(TRIM(入力1!A24)&lt;&gt;"",入力1!A24,"")</f>
        <v/>
      </c>
      <c r="B24" s="1746" t="str">
        <f>IF(TRIM(入力1!B24)&lt;&gt;"",入力1!B24,"")</f>
        <v/>
      </c>
      <c r="C24" s="1750">
        <f>入力1!C24</f>
        <v>4</v>
      </c>
      <c r="D24" s="1798" t="str">
        <f>IF(TRIM(入力1!D24)&lt;&gt;"",入力1!D24,"")</f>
        <v/>
      </c>
      <c r="E24" s="1799"/>
      <c r="F24" s="1799"/>
      <c r="G24" s="1799"/>
      <c r="H24" s="1799"/>
      <c r="I24" s="1799"/>
      <c r="J24" s="1985"/>
      <c r="K24" s="2010" t="str">
        <f>IF(TRIM('提出（様式1）'!A24)&lt;&gt;"",'提出（様式1）'!A24,"")</f>
        <v/>
      </c>
      <c r="L24" s="1808" t="str">
        <f>IF(TRIM('提出（様式1）'!B24)&lt;&gt;"",'提出（様式1）'!B24,"")</f>
        <v/>
      </c>
      <c r="M24" s="1978">
        <f>C24</f>
        <v>4</v>
      </c>
      <c r="N24" s="1756" t="str">
        <f>IF(TRIM(入力1!N24)&lt;&gt;"",入力1!N24,"")</f>
        <v/>
      </c>
      <c r="O24" s="1740" t="str">
        <f>IF(TRIM(入力1!O24)&lt;&gt;"",LEFT(入力1!O24,1),"")</f>
        <v/>
      </c>
      <c r="P24" s="1740" t="str">
        <f>IF(TRIM(入力1!P24)&lt;&gt;"",LEFT(入力1!P24,1),"")</f>
        <v/>
      </c>
      <c r="Q24" s="1742" t="str">
        <f>IF(TRIM(入力1!Q24)&lt;&gt;"",LEFT(入力1!Q24,1),"")</f>
        <v/>
      </c>
      <c r="R24" s="1811" t="str">
        <f>IF(TRIM(入力1!Q24)&lt;&gt;"",MID(入力1!Q24,2,1),"")</f>
        <v/>
      </c>
      <c r="S24" s="1802" t="str">
        <f>IF(TRIM(入力1!S24)&lt;&gt;"",LEFT(入力1!S24,1),"")</f>
        <v/>
      </c>
      <c r="T24" s="1760" t="str">
        <f>IF(LEN(入力1!T24)&gt;=2,MID(TEXT(入力1!T24,"00"),1,1),"")</f>
        <v/>
      </c>
      <c r="U24" s="1756" t="str">
        <f>IF(LEN(入力1!T24)&gt;=1,MID(TEXT(入力1!T24,"00"),2,1),"")</f>
        <v/>
      </c>
      <c r="V24" s="1742" t="str">
        <f>IF(LEN(入力1!V24)&gt;=2,MID(TEXT(入力1!V24,"00"),1,1),"")</f>
        <v/>
      </c>
      <c r="W24" s="1811" t="str">
        <f>IF(LEN(入力1!V24)&gt;=1,MID(TEXT(入力1!V24,"00"),2,1),"")</f>
        <v/>
      </c>
      <c r="X24" s="1742" t="str">
        <f>IF(LEN(入力1!X24)&gt;=2,MID(TEXT(入力1!X24,"00"),1,1),"")</f>
        <v/>
      </c>
      <c r="Y24" s="1750" t="str">
        <f>IF(LEN(入力1!X24)&gt;=1,MID(TEXT(入力1!X24,"00"),2,1),"")</f>
        <v/>
      </c>
      <c r="Z24" s="1928" t="str">
        <f>IF(LEN(入力1!Z24)&gt;=2,MID(TEXT(入力1!Z24,"00"),1,1),"")</f>
        <v/>
      </c>
      <c r="AA24" s="1756" t="str">
        <f>IF(LEN(入力1!Z24)&gt;=1,MID(TEXT(入力1!Z24,"00"),2,1),"")</f>
        <v/>
      </c>
      <c r="AB24" s="1813" t="str">
        <f>IF(TRIM(入力1!AB24)&lt;&gt;"",入力1!AB24,"")</f>
        <v/>
      </c>
      <c r="AC24" s="1814"/>
      <c r="AD24" s="1814"/>
      <c r="AE24" s="1815"/>
      <c r="AF24" s="1742" t="str">
        <f>IF(入力1!AF24&gt;=100,MID(TEXT(入力1!AF24,"000.0"),1,1),"")</f>
        <v/>
      </c>
      <c r="AG24" s="1746" t="str">
        <f>IF(入力1!AF24&gt;=10,MID(TEXT(入力1!AF24,"000.0"),2,1),"")</f>
        <v/>
      </c>
      <c r="AH24" s="1746" t="str">
        <f>IF(入力1!AF24&gt;=0.1,MID(TEXT(入力1!AF24,"000.0"),3,1),IF(ISBLANK(入力1!AF24),"","0"))</f>
        <v/>
      </c>
      <c r="AI24" s="1756" t="str">
        <f>IF(入力1!AF24&lt;&gt;"",MID(TEXT(入力1!AF24,"000.0"),5,1),"")</f>
        <v/>
      </c>
      <c r="AJ24" s="1742" t="str">
        <f>IF(入力1!AJ24&gt;=100,MID(TEXT(入力1!AJ24,"000.0"),1,1),"")</f>
        <v/>
      </c>
      <c r="AK24" s="1746" t="str">
        <f>IF(入力1!AJ24&gt;=10,MID(TEXT(入力1!AJ24,"000.0"),2,1),"")</f>
        <v/>
      </c>
      <c r="AL24" s="1746" t="str">
        <f>IF(入力1!AJ24&gt;=0.1,MID(TEXT(入力1!AJ24,"000.0"),3,1),IF(ISBLANK(入力1!AJ24),"","0"))</f>
        <v/>
      </c>
      <c r="AM24" s="1756" t="str">
        <f>IF(入力1!AJ24&lt;&gt;"",MID(TEXT(入力1!AJ24,"000.0"),5,1),"")</f>
        <v/>
      </c>
      <c r="AN24" s="1742" t="str">
        <f>IF(入力1!AN24&gt;=100,MID(TEXT(入力1!AN24,"000.0"),1,1),"")</f>
        <v/>
      </c>
      <c r="AO24" s="1746" t="str">
        <f>IF(入力1!AN24&gt;=10,MID(TEXT(入力1!AN24,"000.0"),2,1),"")</f>
        <v/>
      </c>
      <c r="AP24" s="1746" t="str">
        <f>IF(入力1!AN24&gt;=0.1,MID(TEXT(入力1!AN24,"000.0"),3,1),IF(ISBLANK(入力1!AN24),"","0"))</f>
        <v/>
      </c>
      <c r="AQ24" s="1756" t="str">
        <f>IF(入力1!AN24&lt;&gt;"",MID(TEXT(入力1!AN24,"000.0"),5,1),"")</f>
        <v/>
      </c>
      <c r="AR24" s="1742" t="str">
        <f>IF(TRIM(入力1!AR24)&lt;&gt;"",IF(入力1!AR24&gt;=10000,MID(TEXT(入力1!AR24,"00000"),1,1),""),"-")</f>
        <v>-</v>
      </c>
      <c r="AS24" s="1746" t="str">
        <f>IF(TRIM(入力1!AR24)&lt;&gt;"",IF(入力1!AR24&gt;=1000,MID(TEXT(入力1!AR24,"00000"),2,1),""),"-")</f>
        <v>-</v>
      </c>
      <c r="AT24" s="1746" t="str">
        <f>IF(TRIM(入力1!AR24)&lt;&gt;"",IF(入力1!AR24&gt;=100,MID(TEXT(入力1!AR24,"00000"),3,1),""),"-")</f>
        <v>-</v>
      </c>
      <c r="AU24" s="1746" t="str">
        <f>IF(TRIM(入力1!AR24)&lt;&gt;"",IF(入力1!AR24&gt;=10,MID(TEXT(入力1!AR24,"00000"),4,1),""),"-")</f>
        <v>-</v>
      </c>
      <c r="AV24" s="1756" t="str">
        <f>IF(TRIM(入力1!AR24)&lt;&gt;"",IF(入力1!AR24&gt;=0,MID(TEXT(入力1!AR24,"00000"),5,1),""),"-")</f>
        <v>-</v>
      </c>
      <c r="AW24" s="1742" t="str">
        <f>IF(TRIM(入力1!AW24)&lt;&gt;"",IF(入力1!AW24&gt;=1000000,MID(TEXT(入力1!AW24,"0000000"),1,1),""),"-")</f>
        <v>-</v>
      </c>
      <c r="AX24" s="1746" t="str">
        <f>IF(TRIM(入力1!AW24)&lt;&gt;"",IF(入力1!AW24&gt;=100000,MID(TEXT(入力1!AW24,"0000000"),2,1),""),"-")</f>
        <v>-</v>
      </c>
      <c r="AY24" s="1746" t="str">
        <f>IF(TRIM(入力1!AW24)&lt;&gt;"",IF(入力1!AW24&gt;=10000,MID(TEXT(入力1!AW24,"0000000"),3,1),""),"-")</f>
        <v>-</v>
      </c>
      <c r="AZ24" s="1746" t="str">
        <f>IF(TRIM(入力1!AW24)&lt;&gt;"",IF(入力1!AW24&gt;=1000,MID(TEXT(入力1!AW24,"0000000"),4,1),""),"-")</f>
        <v>-</v>
      </c>
      <c r="BA24" s="1746" t="str">
        <f>IF(TRIM(入力1!AW24)&lt;&gt;"",IF(入力1!AW24&gt;=100,MID(TEXT(入力1!AW24,"0000000"),5,1),""),"-")</f>
        <v>-</v>
      </c>
      <c r="BB24" s="1746" t="str">
        <f>IF(TRIM(入力1!AW24)&lt;&gt;"",IF(入力1!AW24&gt;=10,MID(TEXT(入力1!AW24,"0000000"),6,1),""),"-")</f>
        <v>-</v>
      </c>
      <c r="BC24" s="1756" t="str">
        <f>IF(TRIM(入力1!AW24)&lt;&gt;"",IF(入力1!AW24&gt;=0,MID(TEXT(入力1!AW24,"0000000"),7,1),""),"-")</f>
        <v>-</v>
      </c>
      <c r="BD24" s="1793" t="str">
        <f>IF(TRIM(入力1!BD24)&lt;&gt;"",IF(入力1!BD24&gt;=1000000,MID(TEXT(入力1!BD24,"0000000"),1,1),""),"")</f>
        <v/>
      </c>
      <c r="BE24" s="1729" t="str">
        <f>IF(TRIM(入力1!BD24)&lt;&gt;"",IF(入力1!BD24&gt;=100000,MID(TEXT(入力1!BD24,"0000000"),2,1),""),"")</f>
        <v/>
      </c>
      <c r="BF24" s="1729" t="str">
        <f>IF(TRIM(入力1!BD24)&lt;&gt;"",IF(入力1!BD24&gt;=10000,MID(TEXT(入力1!BD24,"0000000"),3,1),""),"")</f>
        <v/>
      </c>
      <c r="BG24" s="1729" t="str">
        <f>IF(TRIM(入力1!BD24)&lt;&gt;"",IF(入力1!BD24&gt;=1000,MID(TEXT(入力1!BD24,"0000000"),4,1),""),"")</f>
        <v/>
      </c>
      <c r="BH24" s="1729" t="str">
        <f>IF(TRIM(入力1!BD24)&lt;&gt;"",IF(入力1!BD24&gt;=100,MID(TEXT(入力1!BD24,"0000000"),5,1),""),"")</f>
        <v/>
      </c>
      <c r="BI24" s="1729" t="str">
        <f>IF(TRIM(入力1!BD24)&lt;&gt;"",IF(入力1!BD24&gt;=10,MID(TEXT(入力1!BD24,"0000000"),6,1),""),"")</f>
        <v/>
      </c>
      <c r="BJ24" s="1744" t="str">
        <f>IF(TRIM(入力1!BD24)&lt;&gt;"",IF(入力1!BD24&gt;=0,MID(TEXT(入力1!BD24,"0000000"),7,1),""),"0")</f>
        <v>0</v>
      </c>
      <c r="BK24" s="1724" t="str">
        <f>IF(TRIM(入力1!BK24)&lt;&gt;"",入力1!BK24,"")</f>
        <v/>
      </c>
      <c r="BL24" s="1701" t="str">
        <f>IF(TRIM(入力1!BL24)&lt;&gt;"",入力1!BL24,"")</f>
        <v/>
      </c>
      <c r="BM24" s="1701" t="str">
        <f>IF(TRIM(入力1!BM24)&lt;&gt;"",入力1!BM24,"")</f>
        <v/>
      </c>
      <c r="BN24" s="1701" t="str">
        <f>IF(TRIM(入力1!BN24)&lt;&gt;"",入力1!BN24,"")</f>
        <v/>
      </c>
      <c r="BO24" s="1701" t="str">
        <f>IF(TRIM(入力1!BO24)&lt;&gt;"",入力1!BO24,"")</f>
        <v/>
      </c>
      <c r="BP24" s="1709" t="str">
        <f>IF(TRIM(入力1!BP24)&lt;&gt;"",入力1!BP24,"")</f>
        <v>0</v>
      </c>
      <c r="BQ24" s="1724" t="str">
        <f>IF(TRIM(入力1!BQ24)&lt;&gt;"",入力1!BQ24,"")</f>
        <v/>
      </c>
      <c r="BR24" s="1701" t="str">
        <f>IF(TRIM(入力1!BR24)&lt;&gt;"",入力1!BR24,"")</f>
        <v/>
      </c>
      <c r="BS24" s="1701" t="str">
        <f>IF(TRIM(入力1!BS24)&lt;&gt;"",入力1!BS24,"")</f>
        <v/>
      </c>
      <c r="BT24" s="1701" t="str">
        <f>IF(TRIM(入力1!BT24)&lt;&gt;"",入力1!BT24,"")</f>
        <v/>
      </c>
      <c r="BU24" s="1701" t="str">
        <f>IF(TRIM(入力1!BU24)&lt;&gt;"",入力1!BU24,"")</f>
        <v/>
      </c>
      <c r="BV24" s="1954" t="str">
        <f>IF(TRIM(入力1!BV24)&lt;&gt;"",入力1!BV24,"")</f>
        <v>0</v>
      </c>
      <c r="BW24" s="1724" t="str">
        <f>IF(TRIM(入力1!BW24)&lt;&gt;"",入力1!BW24,"")</f>
        <v/>
      </c>
      <c r="BX24" s="1701" t="str">
        <f>IF(TRIM(入力1!BX24)&lt;&gt;"",入力1!BX24,"")</f>
        <v/>
      </c>
      <c r="BY24" s="1701" t="str">
        <f>IF(TRIM(入力1!BY24)&lt;&gt;"",入力1!BY24,"")</f>
        <v/>
      </c>
      <c r="BZ24" s="1701" t="str">
        <f>IF(TRIM(入力1!BZ24)&lt;&gt;"",入力1!BZ24,"")</f>
        <v/>
      </c>
      <c r="CA24" s="1701" t="str">
        <f>IF(TRIM(入力1!CA24)&lt;&gt;"",入力1!CA24,"")</f>
        <v/>
      </c>
      <c r="CB24" s="1954" t="str">
        <f>IF(TRIM(入力1!CB24)&lt;&gt;"",入力1!CB24,"")</f>
        <v>0</v>
      </c>
      <c r="CC24" s="1972" t="str">
        <f>IF(TRIM(入力1!CC24)&lt;&gt;"",入力1!CC24,"")</f>
        <v/>
      </c>
      <c r="CD24" s="1701" t="str">
        <f>IF(TRIM(入力1!CD24)&lt;&gt;"",入力1!CD24,"")</f>
        <v/>
      </c>
      <c r="CE24" s="1701" t="str">
        <f>IF(TRIM(入力1!CE24)&lt;&gt;"",入力1!CE24,"")</f>
        <v/>
      </c>
      <c r="CF24" s="1701" t="str">
        <f>IF(TRIM(入力1!CF24)&lt;&gt;"",入力1!CF24,"")</f>
        <v/>
      </c>
      <c r="CG24" s="1701" t="str">
        <f>IF(TRIM(入力1!CG24)&lt;&gt;"",入力1!CG24,"")</f>
        <v/>
      </c>
      <c r="CH24" s="1701" t="str">
        <f>IF(TRIM(入力1!CH24)&lt;&gt;"",入力1!CH24,"")</f>
        <v/>
      </c>
      <c r="CI24" s="1701" t="str">
        <f>IF(TRIM(入力1!CI24)&lt;&gt;"",入力1!CI24,"")</f>
        <v/>
      </c>
      <c r="CJ24" s="1703" t="str">
        <f>IF(TRIM(入力1!CJ24)&lt;&gt;"",入力1!CJ24,"")</f>
        <v>0</v>
      </c>
      <c r="CK24" s="1701" t="str">
        <f>IF(TRIM(入力1!CK24)&lt;&gt;"",入力1!CK24,"")</f>
        <v/>
      </c>
      <c r="CL24" s="1701" t="str">
        <f>IF(TRIM(入力1!CL24)&lt;&gt;"",入力1!CL24,"")</f>
        <v/>
      </c>
      <c r="CM24" s="1701" t="str">
        <f>IF(TRIM(入力1!CM24)&lt;&gt;"",入力1!CM24,"")</f>
        <v/>
      </c>
      <c r="CN24" s="1701" t="str">
        <f>IF(TRIM(入力1!CN24)&lt;&gt;"",入力1!CN24,"")</f>
        <v/>
      </c>
      <c r="CO24" s="1701" t="str">
        <f>IF(TRIM(入力1!CO24)&lt;&gt;"",入力1!CO24,"")</f>
        <v/>
      </c>
      <c r="CP24" s="1701" t="str">
        <f>IF(TRIM(入力1!CP24)&lt;&gt;"",入力1!CP24,"")</f>
        <v/>
      </c>
      <c r="CQ24" s="1703" t="str">
        <f>IF(TRIM(入力1!CQ24)&lt;&gt;"",入力1!CQ24,"")</f>
        <v/>
      </c>
      <c r="CR24" s="1954" t="str">
        <f>IF(TRIM(入力1!CR24)&lt;&gt;"",入力1!CR24,"")</f>
        <v>-</v>
      </c>
      <c r="CS24" s="1701" t="str">
        <f>IF(TRIM(入力1!CS24)&lt;&gt;"",入力1!CS24,"")</f>
        <v>-</v>
      </c>
      <c r="CT24" s="1709" t="str">
        <f>IF(TRIM(入力1!CT24)&lt;&gt;"",入力1!CT24,"")</f>
        <v>-</v>
      </c>
      <c r="CU24" s="1711" t="str">
        <f>IF(入力1!CU24&gt;=10,MID(TEXT(入力1!CU24,"00.0"),1,1),"")</f>
        <v/>
      </c>
      <c r="CV24" s="1701" t="str">
        <f>IF(入力1!CU24&gt;=0.1,MID(TEXT(入力1!CU24,"00.0"),2,1),IF(ISBLANK(入力1!CU24),"","0"))</f>
        <v/>
      </c>
      <c r="CW24" s="2033" t="str">
        <f>IF(入力1!CU24&lt;&gt;"",MID(TEXT(入力1!CU24,"00.0"),4,1),"")</f>
        <v/>
      </c>
      <c r="CX24" s="1711" t="str">
        <f>IF(入力1!CX24&gt;=100,MID(TEXT(入力1!CX24,"000"),1,1),"")</f>
        <v/>
      </c>
      <c r="CY24" s="1701" t="str">
        <f>IF(入力1!CX24&gt;=10,MID(TEXT(入力1!CX24,"000"),2,1),"")</f>
        <v/>
      </c>
      <c r="CZ24" s="1703" t="str">
        <f>IF(入力1!CX24&gt;=1,MID(TEXT(入力1!CX24,"000"),3,1),"")</f>
        <v/>
      </c>
      <c r="DA24" s="1961" t="str">
        <f>IF(TRIM(入力1!DA24)&lt;&gt;"",IF(入力1!DA24&gt;=10000,MID(TEXT(入力1!DA24,"00000"),1,1),""),"")</f>
        <v/>
      </c>
      <c r="DB24" s="1729" t="str">
        <f>IF(TRIM(入力1!DA24)&lt;&gt;"",IF(入力1!DA24&gt;=1000,MID(TEXT(入力1!DA24,"00000"),2,1),""),"")</f>
        <v/>
      </c>
      <c r="DC24" s="1729" t="str">
        <f>IF(TRIM(入力1!DA24)&lt;&gt;"",IF(入力1!DA24&gt;=100,MID(TEXT(入力1!DA24,"00000"),3,1),""),"")</f>
        <v/>
      </c>
      <c r="DD24" s="1729" t="str">
        <f>IF(TRIM(入力1!DA24)&lt;&gt;"",IF(入力1!DA24&gt;=10,MID(TEXT(入力1!DA24,"00000"),4,1),""),"")</f>
        <v/>
      </c>
      <c r="DE24" s="1852" t="str">
        <f>IF(TRIM(入力1!DA24)&lt;&gt;"",IF(入力1!DA24&gt;=0,MID(TEXT(入力1!DA24,"00000"),5,1),"0"),"")</f>
        <v/>
      </c>
      <c r="DF24" s="1740" t="str">
        <f>IF(TRIM(入力1!DF24)&lt;&gt;"",LEFT(入力1!DF24,1),"")</f>
        <v/>
      </c>
      <c r="DG24" s="1742" t="str">
        <f>IF(入力1!DG24&gt;=1000,MID(TEXT(入力1!DG24,"0000"),1,1),"")</f>
        <v/>
      </c>
      <c r="DH24" s="1746" t="str">
        <f>IF(入力1!DG24&gt;=100,MID(TEXT(入力1!DG24,"0000"),2,1),"")</f>
        <v/>
      </c>
      <c r="DI24" s="1746" t="str">
        <f>IF(入力1!DG24&gt;=10,MID(TEXT(入力1!DG24,"0000"),3,1),"")</f>
        <v/>
      </c>
      <c r="DJ24" s="1891" t="str">
        <f>IF(TRIM(入力1!DG24)&lt;&gt;"",IF(入力1!DG24&gt;=1,MID(TEXT(入力1!DG24,"0000"),4,1),"0"),"")</f>
        <v/>
      </c>
      <c r="DK24" s="1740" t="str">
        <f>IF(TRIM(入力1!DK24)&lt;&gt;"",LEFT(入力1!DK24,1),"")</f>
        <v/>
      </c>
      <c r="DL24" s="1742" t="str">
        <f>IF(入力1!DL24&gt;=10000,MID(TEXT(入力1!DL24,"00000"),1,1),"")</f>
        <v/>
      </c>
      <c r="DM24" s="1746" t="str">
        <f>IF(入力1!DL24&gt;=1000,MID(TEXT(入力1!DL24,"00000"),2,1),"")</f>
        <v/>
      </c>
      <c r="DN24" s="1746" t="str">
        <f>IF(入力1!DL24&gt;=100,MID(TEXT(入力1!DL24,"00000"),3,1),"")</f>
        <v/>
      </c>
      <c r="DO24" s="1746" t="str">
        <f>IF(入力1!DL24&gt;=10,MID(TEXT(入力1!DL24,"00000"),4,1),"")</f>
        <v/>
      </c>
      <c r="DP24" s="1891" t="str">
        <f>IF(TRIM(入力1!DL24)&lt;&gt;"",IF(入力1!DL24&gt;=1,MID(TEXT(入力1!DL24,"00000"),5,1),"0"),"")</f>
        <v/>
      </c>
      <c r="DQ24" s="1740" t="str">
        <f>IF(TRIM(入力1!DQ24)&lt;&gt;"",LEFT(入力1!DQ24,1),"")</f>
        <v/>
      </c>
      <c r="DR24" s="1742" t="str">
        <f>IF(入力1!DR24&gt;=10000,MID(TEXT(入力1!DR24,"00000"),1,1),"")</f>
        <v/>
      </c>
      <c r="DS24" s="1746" t="str">
        <f>IF(入力1!DR24&gt;=1000,MID(TEXT(入力1!DR24,"00000"),2,1),"")</f>
        <v/>
      </c>
      <c r="DT24" s="1746" t="str">
        <f>IF(入力1!DR24&gt;=100,MID(TEXT(入力1!DR24,"00000"),3,1),"")</f>
        <v/>
      </c>
      <c r="DU24" s="1746" t="str">
        <f>IF(入力1!DR24&gt;=10,MID(TEXT(入力1!DR24,"00000"),4,1),"")</f>
        <v/>
      </c>
      <c r="DV24" s="1904" t="str">
        <f>IF(TRIM(入力1!DR24)&lt;&gt;"",IF(入力1!DR24&gt;=1,MID(TEXT(入力1!DR24,"00000"),5,1),"0"),"")</f>
        <v/>
      </c>
      <c r="DW24" s="1748"/>
      <c r="DX24" s="1736"/>
      <c r="DY24" s="1804"/>
      <c r="DZ24" s="1829"/>
      <c r="EA24" s="1831"/>
      <c r="EB24" s="1824"/>
      <c r="EC24" s="1833"/>
      <c r="ED24" s="1835"/>
      <c r="EE24" s="1831"/>
      <c r="EF24" s="1824"/>
      <c r="EG24" s="1826">
        <f>IF(入力1!$W$5=9,9,0)</f>
        <v>0</v>
      </c>
      <c r="EH24" s="1828"/>
      <c r="EI24" s="1736"/>
    </row>
    <row r="25" spans="1:140" s="87" customFormat="1" ht="12" customHeight="1">
      <c r="A25" s="1853"/>
      <c r="B25" s="1752"/>
      <c r="C25" s="1753"/>
      <c r="D25" s="1854" t="str">
        <f>IF(TRIM(入力1!D30)&lt;&gt;"",入力1!D30,"")</f>
        <v/>
      </c>
      <c r="E25" s="1855"/>
      <c r="F25" s="1855"/>
      <c r="G25" s="1855"/>
      <c r="H25" s="1855"/>
      <c r="I25" s="1855"/>
      <c r="J25" s="1986"/>
      <c r="K25" s="2010"/>
      <c r="L25" s="1808"/>
      <c r="M25" s="1979"/>
      <c r="N25" s="1757"/>
      <c r="O25" s="1754"/>
      <c r="P25" s="1754"/>
      <c r="Q25" s="1755"/>
      <c r="R25" s="1857"/>
      <c r="S25" s="1856"/>
      <c r="T25" s="1761"/>
      <c r="U25" s="1757"/>
      <c r="V25" s="1755"/>
      <c r="W25" s="1857"/>
      <c r="X25" s="1755"/>
      <c r="Y25" s="1753"/>
      <c r="Z25" s="1928"/>
      <c r="AA25" s="1757"/>
      <c r="AB25" s="970" t="str">
        <f>IF(入力1!AB25&gt;=100,MID(TEXT(入力1!AB25,"000.0"),1,1),"")</f>
        <v/>
      </c>
      <c r="AC25" s="968" t="str">
        <f>IF(入力1!AB25&gt;=10,MID(TEXT(入力1!AB25,"000.0"),2,1),"")</f>
        <v/>
      </c>
      <c r="AD25" s="968" t="str">
        <f>IF(入力1!AB25&gt;=0.1,MID(TEXT(入力1!AB25,"000.0"),3,1),IF(ISBLANK(入力1!AB25),"","0"))</f>
        <v/>
      </c>
      <c r="AE25" s="972" t="str">
        <f>IF(入力1!AB25&lt;&gt;"",MID(TEXT(入力1!AB25,"000.0"),5,1),"")</f>
        <v/>
      </c>
      <c r="AF25" s="1755"/>
      <c r="AG25" s="1752"/>
      <c r="AH25" s="1752"/>
      <c r="AI25" s="1757"/>
      <c r="AJ25" s="1755"/>
      <c r="AK25" s="1752"/>
      <c r="AL25" s="1752"/>
      <c r="AM25" s="1757"/>
      <c r="AN25" s="1755"/>
      <c r="AO25" s="1752"/>
      <c r="AP25" s="1752"/>
      <c r="AQ25" s="1757"/>
      <c r="AR25" s="1755"/>
      <c r="AS25" s="1752"/>
      <c r="AT25" s="1752"/>
      <c r="AU25" s="1752"/>
      <c r="AV25" s="1757"/>
      <c r="AW25" s="1755"/>
      <c r="AX25" s="1752"/>
      <c r="AY25" s="1752"/>
      <c r="AZ25" s="1752"/>
      <c r="BA25" s="1752"/>
      <c r="BB25" s="1752"/>
      <c r="BC25" s="1757"/>
      <c r="BD25" s="1793"/>
      <c r="BE25" s="1729"/>
      <c r="BF25" s="1729"/>
      <c r="BG25" s="1729"/>
      <c r="BH25" s="1729"/>
      <c r="BI25" s="1729"/>
      <c r="BJ25" s="1744"/>
      <c r="BK25" s="1726"/>
      <c r="BL25" s="1705"/>
      <c r="BM25" s="1705"/>
      <c r="BN25" s="1705"/>
      <c r="BO25" s="1705"/>
      <c r="BP25" s="1710"/>
      <c r="BQ25" s="1726"/>
      <c r="BR25" s="1705"/>
      <c r="BS25" s="1705"/>
      <c r="BT25" s="1705"/>
      <c r="BU25" s="1705"/>
      <c r="BV25" s="1958"/>
      <c r="BW25" s="1726"/>
      <c r="BX25" s="1705"/>
      <c r="BY25" s="1705"/>
      <c r="BZ25" s="1705"/>
      <c r="CA25" s="1705"/>
      <c r="CB25" s="1958"/>
      <c r="CC25" s="1976"/>
      <c r="CD25" s="1705"/>
      <c r="CE25" s="1705"/>
      <c r="CF25" s="1705"/>
      <c r="CG25" s="1705"/>
      <c r="CH25" s="1705"/>
      <c r="CI25" s="1705"/>
      <c r="CJ25" s="1706"/>
      <c r="CK25" s="1705"/>
      <c r="CL25" s="1705"/>
      <c r="CM25" s="1705"/>
      <c r="CN25" s="1705"/>
      <c r="CO25" s="1705"/>
      <c r="CP25" s="1705"/>
      <c r="CQ25" s="1706"/>
      <c r="CR25" s="1958"/>
      <c r="CS25" s="1705"/>
      <c r="CT25" s="1710"/>
      <c r="CU25" s="1712"/>
      <c r="CV25" s="1705"/>
      <c r="CW25" s="2034"/>
      <c r="CX25" s="1712"/>
      <c r="CY25" s="1705"/>
      <c r="CZ25" s="1706"/>
      <c r="DA25" s="1961"/>
      <c r="DB25" s="1729"/>
      <c r="DC25" s="1729"/>
      <c r="DD25" s="1729"/>
      <c r="DE25" s="1852"/>
      <c r="DF25" s="1754"/>
      <c r="DG25" s="1755"/>
      <c r="DH25" s="1752"/>
      <c r="DI25" s="1752"/>
      <c r="DJ25" s="1753"/>
      <c r="DK25" s="1754"/>
      <c r="DL25" s="1755"/>
      <c r="DM25" s="1752"/>
      <c r="DN25" s="1752"/>
      <c r="DO25" s="1752"/>
      <c r="DP25" s="1753"/>
      <c r="DQ25" s="1754"/>
      <c r="DR25" s="1755"/>
      <c r="DS25" s="1752"/>
      <c r="DT25" s="1752"/>
      <c r="DU25" s="1752"/>
      <c r="DV25" s="1851"/>
      <c r="DW25" s="1749"/>
      <c r="DX25" s="1737"/>
      <c r="DY25" s="1805"/>
      <c r="DZ25" s="1830"/>
      <c r="EA25" s="1832"/>
      <c r="EB25" s="1825"/>
      <c r="EC25" s="1834"/>
      <c r="ED25" s="1836"/>
      <c r="EE25" s="1832"/>
      <c r="EF25" s="1825"/>
      <c r="EG25" s="1827"/>
      <c r="EH25" s="1827"/>
      <c r="EI25" s="1737"/>
    </row>
    <row r="26" spans="1:140" s="87" customFormat="1" ht="12" customHeight="1">
      <c r="A26" s="1818" t="str">
        <f>IF(TRIM(入力1!A26)&lt;&gt;"",入力1!A26,"")</f>
        <v/>
      </c>
      <c r="B26" s="1732" t="str">
        <f>IF(TRIM(入力1!B26)&lt;&gt;"",入力1!B26,"")</f>
        <v/>
      </c>
      <c r="C26" s="1234">
        <f>入力1!C26</f>
        <v>5</v>
      </c>
      <c r="D26" s="1820" t="str">
        <f>IF(TRIM(入力1!D26)&lt;&gt;"",入力1!D26,"")</f>
        <v/>
      </c>
      <c r="E26" s="1821"/>
      <c r="F26" s="1821"/>
      <c r="G26" s="1821"/>
      <c r="H26" s="1821"/>
      <c r="I26" s="1821"/>
      <c r="J26" s="2015"/>
      <c r="K26" s="1982" t="str">
        <f>IF(TRIM('提出（様式1）'!A26)&lt;&gt;"",'提出（様式1）'!A26,"")</f>
        <v/>
      </c>
      <c r="L26" s="1258" t="str">
        <f>IF(TRIM('提出（様式1）'!B26)&lt;&gt;"",'提出（様式1）'!B26,"")</f>
        <v/>
      </c>
      <c r="M26" s="1951">
        <f>C26</f>
        <v>5</v>
      </c>
      <c r="N26" s="1260" t="str">
        <f>IF(TRIM(入力1!N26)&lt;&gt;"",入力1!N26,"")</f>
        <v/>
      </c>
      <c r="O26" s="1738" t="str">
        <f>IF(TRIM(入力1!O26)&lt;&gt;"",LEFT(入力1!O26,1),"")</f>
        <v/>
      </c>
      <c r="P26" s="1738" t="str">
        <f>IF(TRIM(入力1!P26)&lt;&gt;"",LEFT(入力1!P26,1),"")</f>
        <v/>
      </c>
      <c r="Q26" s="1734" t="str">
        <f>IF(TRIM(入力1!Q26)&lt;&gt;"",LEFT(入力1!Q26,1),"")</f>
        <v/>
      </c>
      <c r="R26" s="1843" t="str">
        <f>IF(TRIM(入力1!Q26)&lt;&gt;"",MID(入力1!Q26,2,1),"")</f>
        <v/>
      </c>
      <c r="S26" s="1839" t="str">
        <f>IF(TRIM(入力1!S26)&lt;&gt;"",LEFT(入力1!S26,1),"")</f>
        <v/>
      </c>
      <c r="T26" s="1841" t="str">
        <f>IF(LEN(入力1!T26)&gt;=2,MID(TEXT(入力1!T26,"00"),1,1),"")</f>
        <v/>
      </c>
      <c r="U26" s="1260" t="str">
        <f>IF(LEN(入力1!T26)&gt;=1,MID(TEXT(入力1!T26,"00"),2,1),"")</f>
        <v/>
      </c>
      <c r="V26" s="1734" t="str">
        <f>IF(LEN(入力1!V26)&gt;=2,MID(TEXT(入力1!V26,"00"),1,1),"")</f>
        <v/>
      </c>
      <c r="W26" s="1843" t="str">
        <f>IF(LEN(入力1!V26)&gt;=1,MID(TEXT(入力1!V26,"00"),2,1),"")</f>
        <v/>
      </c>
      <c r="X26" s="1734" t="str">
        <f>IF(LEN(入力1!X26)&gt;=2,MID(TEXT(入力1!X26,"00"),1,1),"")</f>
        <v/>
      </c>
      <c r="Y26" s="1234" t="str">
        <f>IF(LEN(入力1!X26)&gt;=1,MID(TEXT(入力1!X26,"00"),2,1),"")</f>
        <v/>
      </c>
      <c r="Z26" s="1926" t="str">
        <f>IF(LEN(入力1!Z26)&gt;=2,MID(TEXT(入力1!Z26,"00"),1,1),"")</f>
        <v/>
      </c>
      <c r="AA26" s="1260" t="str">
        <f>IF(LEN(入力1!Z26)&gt;=1,MID(TEXT(入力1!Z26,"00"),2,1),"")</f>
        <v/>
      </c>
      <c r="AB26" s="1845" t="str">
        <f>IF(TRIM(入力1!AB26)&lt;&gt;"",入力1!AB26,"")</f>
        <v/>
      </c>
      <c r="AC26" s="1846"/>
      <c r="AD26" s="1846"/>
      <c r="AE26" s="1847"/>
      <c r="AF26" s="1734" t="str">
        <f>IF(入力1!AF26&gt;=100,MID(TEXT(入力1!AF26,"000.0"),1,1),"")</f>
        <v/>
      </c>
      <c r="AG26" s="1732" t="str">
        <f>IF(入力1!AF26&gt;=10,MID(TEXT(入力1!AF26,"000.0"),2,1),"")</f>
        <v/>
      </c>
      <c r="AH26" s="1732" t="str">
        <f>IF(入力1!AF26&gt;=0.1,MID(TEXT(入力1!AF26,"000.0"),3,1),IF(ISBLANK(入力1!AF26),"","0"))</f>
        <v/>
      </c>
      <c r="AI26" s="1260" t="str">
        <f>IF(入力1!AF26&lt;&gt;"",MID(TEXT(入力1!AF26,"000.0"),5,1),"")</f>
        <v/>
      </c>
      <c r="AJ26" s="1734" t="str">
        <f>IF(入力1!AJ26&gt;=100,MID(TEXT(入力1!AJ26,"000.0"),1,1),"")</f>
        <v/>
      </c>
      <c r="AK26" s="1732" t="str">
        <f>IF(入力1!AJ26&gt;=10,MID(TEXT(入力1!AJ26,"000.0"),2,1),"")</f>
        <v/>
      </c>
      <c r="AL26" s="1732" t="str">
        <f>IF(入力1!AJ26&gt;=0.1,MID(TEXT(入力1!AJ26,"000.0"),3,1),IF(ISBLANK(入力1!AJ26),"","0"))</f>
        <v/>
      </c>
      <c r="AM26" s="1260" t="str">
        <f>IF(入力1!AJ26&lt;&gt;"",MID(TEXT(入力1!AJ26,"000.0"),5,1),"")</f>
        <v/>
      </c>
      <c r="AN26" s="1734" t="str">
        <f>IF(入力1!AN26&gt;=100,MID(TEXT(入力1!AN26,"000.0"),1,1),"")</f>
        <v/>
      </c>
      <c r="AO26" s="1732" t="str">
        <f>IF(入力1!AN26&gt;=10,MID(TEXT(入力1!AN26,"000.0"),2,1),"")</f>
        <v/>
      </c>
      <c r="AP26" s="1732" t="str">
        <f>IF(入力1!AN26&gt;=0.1,MID(TEXT(入力1!AN26,"000.0"),3,1),IF(ISBLANK(入力1!AN26),"","0"))</f>
        <v/>
      </c>
      <c r="AQ26" s="1260" t="str">
        <f>IF(入力1!AN26&lt;&gt;"",MID(TEXT(入力1!AN26,"000.0"),5,1),"")</f>
        <v/>
      </c>
      <c r="AR26" s="1734" t="str">
        <f>IF(TRIM(入力1!AR26)&lt;&gt;"",IF(入力1!AR26&gt;=10000,MID(TEXT(入力1!AR26,"00000"),1,1),""),"-")</f>
        <v>-</v>
      </c>
      <c r="AS26" s="1732" t="str">
        <f>IF(TRIM(入力1!AR26)&lt;&gt;"",IF(入力1!AR26&gt;=1000,MID(TEXT(入力1!AR26,"00000"),2,1),""),"-")</f>
        <v>-</v>
      </c>
      <c r="AT26" s="1732" t="str">
        <f>IF(TRIM(入力1!AR26)&lt;&gt;"",IF(入力1!AR26&gt;=100,MID(TEXT(入力1!AR26,"00000"),3,1),""),"-")</f>
        <v>-</v>
      </c>
      <c r="AU26" s="1732" t="str">
        <f>IF(TRIM(入力1!AR26)&lt;&gt;"",IF(入力1!AR26&gt;=10,MID(TEXT(入力1!AR26,"00000"),4,1),""),"-")</f>
        <v>-</v>
      </c>
      <c r="AV26" s="1260" t="str">
        <f>IF(TRIM(入力1!AR26)&lt;&gt;"",IF(入力1!AR26&gt;=0,MID(TEXT(入力1!AR26,"00000"),5,1),""),"-")</f>
        <v>-</v>
      </c>
      <c r="AW26" s="1734" t="str">
        <f>IF(TRIM(入力1!AW26)&lt;&gt;"",IF(入力1!AW26&gt;=1000000,MID(TEXT(入力1!AW26,"0000000"),1,1),""),"-")</f>
        <v>-</v>
      </c>
      <c r="AX26" s="1732" t="str">
        <f>IF(TRIM(入力1!AW26)&lt;&gt;"",IF(入力1!AW26&gt;=100000,MID(TEXT(入力1!AW26,"0000000"),2,1),""),"-")</f>
        <v>-</v>
      </c>
      <c r="AY26" s="1732" t="str">
        <f>IF(TRIM(入力1!AW26)&lt;&gt;"",IF(入力1!AW26&gt;=10000,MID(TEXT(入力1!AW26,"0000000"),3,1),""),"-")</f>
        <v>-</v>
      </c>
      <c r="AZ26" s="1732" t="str">
        <f>IF(TRIM(入力1!AW26)&lt;&gt;"",IF(入力1!AW26&gt;=1000,MID(TEXT(入力1!AW26,"0000000"),4,1),""),"-")</f>
        <v>-</v>
      </c>
      <c r="BA26" s="1732" t="str">
        <f>IF(TRIM(入力1!AW26)&lt;&gt;"",IF(入力1!AW26&gt;=100,MID(TEXT(入力1!AW26,"0000000"),5,1),""),"-")</f>
        <v>-</v>
      </c>
      <c r="BB26" s="1732" t="str">
        <f>IF(TRIM(入力1!AW26)&lt;&gt;"",IF(入力1!AW26&gt;=10,MID(TEXT(入力1!AW26,"0000000"),6,1),""),"-")</f>
        <v>-</v>
      </c>
      <c r="BC26" s="1260" t="str">
        <f>IF(TRIM(入力1!AW26)&lt;&gt;"",IF(入力1!AW26&gt;=0,MID(TEXT(入力1!AW26,"0000000"),7,1),""),"-")</f>
        <v>-</v>
      </c>
      <c r="BD26" s="1817" t="str">
        <f>IF(TRIM(入力1!BD26)&lt;&gt;"",IF(入力1!BD26&gt;=1000000,MID(TEXT(入力1!BD26,"0000000"),1,1),""),"")</f>
        <v/>
      </c>
      <c r="BE26" s="1731" t="str">
        <f>IF(TRIM(入力1!BD26)&lt;&gt;"",IF(入力1!BD26&gt;=100000,MID(TEXT(入力1!BD26,"0000000"),2,1),""),"")</f>
        <v/>
      </c>
      <c r="BF26" s="1731" t="str">
        <f>IF(TRIM(入力1!BD26)&lt;&gt;"",IF(入力1!BD26&gt;=10000,MID(TEXT(入力1!BD26,"0000000"),3,1),""),"")</f>
        <v/>
      </c>
      <c r="BG26" s="1731" t="str">
        <f>IF(TRIM(入力1!BD26)&lt;&gt;"",IF(入力1!BD26&gt;=1000,MID(TEXT(入力1!BD26,"0000000"),4,1),""),"")</f>
        <v/>
      </c>
      <c r="BH26" s="1731" t="str">
        <f>IF(TRIM(入力1!BD26)&lt;&gt;"",IF(入力1!BD26&gt;=100,MID(TEXT(入力1!BD26,"0000000"),5,1),""),"")</f>
        <v/>
      </c>
      <c r="BI26" s="1731" t="str">
        <f>IF(TRIM(入力1!BD26)&lt;&gt;"",IF(入力1!BD26&gt;=10,MID(TEXT(入力1!BD26,"0000000"),6,1),""),"")</f>
        <v/>
      </c>
      <c r="BJ26" s="1816" t="str">
        <f>IF(TRIM(入力1!BD26)&lt;&gt;"",IF(入力1!BD26&gt;=0,MID(TEXT(入力1!BD26,"0000000"),7,1),""),"0")</f>
        <v>0</v>
      </c>
      <c r="BK26" s="1077" t="str">
        <f>IF(TRIM(入力1!BK26)&lt;&gt;"",入力1!BK26,"")</f>
        <v/>
      </c>
      <c r="BL26" s="1063" t="str">
        <f>IF(TRIM(入力1!BL26)&lt;&gt;"",入力1!BL26,"")</f>
        <v/>
      </c>
      <c r="BM26" s="1063" t="str">
        <f>IF(TRIM(入力1!BM26)&lt;&gt;"",入力1!BM26,"")</f>
        <v/>
      </c>
      <c r="BN26" s="1063" t="str">
        <f>IF(TRIM(入力1!BN26)&lt;&gt;"",入力1!BN26,"")</f>
        <v/>
      </c>
      <c r="BO26" s="1063" t="str">
        <f>IF(TRIM(入力1!BO26)&lt;&gt;"",入力1!BO26,"")</f>
        <v/>
      </c>
      <c r="BP26" s="1079" t="str">
        <f>IF(TRIM(入力1!BP26)&lt;&gt;"",入力1!BP26,"")</f>
        <v>0</v>
      </c>
      <c r="BQ26" s="1077" t="str">
        <f>IF(TRIM(入力1!BQ26)&lt;&gt;"",入力1!BQ26,"")</f>
        <v/>
      </c>
      <c r="BR26" s="1063" t="str">
        <f>IF(TRIM(入力1!BR26)&lt;&gt;"",入力1!BR26,"")</f>
        <v/>
      </c>
      <c r="BS26" s="1063" t="str">
        <f>IF(TRIM(入力1!BS26)&lt;&gt;"",入力1!BS26,"")</f>
        <v/>
      </c>
      <c r="BT26" s="1063" t="str">
        <f>IF(TRIM(入力1!BT26)&lt;&gt;"",入力1!BT26,"")</f>
        <v/>
      </c>
      <c r="BU26" s="1063" t="str">
        <f>IF(TRIM(入力1!BU26)&lt;&gt;"",入力1!BU26,"")</f>
        <v/>
      </c>
      <c r="BV26" s="1956" t="str">
        <f>IF(TRIM(入力1!BV26)&lt;&gt;"",入力1!BV26,"")</f>
        <v>0</v>
      </c>
      <c r="BW26" s="1077" t="str">
        <f>IF(TRIM(入力1!BW26)&lt;&gt;"",入力1!BW26,"")</f>
        <v/>
      </c>
      <c r="BX26" s="1063" t="str">
        <f>IF(TRIM(入力1!BX26)&lt;&gt;"",入力1!BX26,"")</f>
        <v/>
      </c>
      <c r="BY26" s="1063" t="str">
        <f>IF(TRIM(入力1!BY26)&lt;&gt;"",入力1!BY26,"")</f>
        <v/>
      </c>
      <c r="BZ26" s="1063" t="str">
        <f>IF(TRIM(入力1!BZ26)&lt;&gt;"",入力1!BZ26,"")</f>
        <v/>
      </c>
      <c r="CA26" s="1063" t="str">
        <f>IF(TRIM(入力1!CA26)&lt;&gt;"",入力1!CA26,"")</f>
        <v/>
      </c>
      <c r="CB26" s="1956" t="str">
        <f>IF(TRIM(入力1!CB26)&lt;&gt;"",入力1!CB26,"")</f>
        <v>0</v>
      </c>
      <c r="CC26" s="1959" t="str">
        <f>IF(TRIM(入力1!CC26)&lt;&gt;"",入力1!CC26,"")</f>
        <v/>
      </c>
      <c r="CD26" s="1063" t="str">
        <f>IF(TRIM(入力1!CD26)&lt;&gt;"",入力1!CD26,"")</f>
        <v/>
      </c>
      <c r="CE26" s="1063" t="str">
        <f>IF(TRIM(入力1!CE26)&lt;&gt;"",入力1!CE26,"")</f>
        <v/>
      </c>
      <c r="CF26" s="1063" t="str">
        <f>IF(TRIM(入力1!CF26)&lt;&gt;"",入力1!CF26,"")</f>
        <v/>
      </c>
      <c r="CG26" s="1063" t="str">
        <f>IF(TRIM(入力1!CG26)&lt;&gt;"",入力1!CG26,"")</f>
        <v/>
      </c>
      <c r="CH26" s="1063" t="str">
        <f>IF(TRIM(入力1!CH26)&lt;&gt;"",入力1!CH26,"")</f>
        <v/>
      </c>
      <c r="CI26" s="1063" t="str">
        <f>IF(TRIM(入力1!CI26)&lt;&gt;"",入力1!CI26,"")</f>
        <v/>
      </c>
      <c r="CJ26" s="1109" t="str">
        <f>IF(TRIM(入力1!CJ26)&lt;&gt;"",入力1!CJ26,"")</f>
        <v>0</v>
      </c>
      <c r="CK26" s="1063" t="str">
        <f>IF(TRIM(入力1!CK26)&lt;&gt;"",入力1!CK26,"")</f>
        <v/>
      </c>
      <c r="CL26" s="1063" t="str">
        <f>IF(TRIM(入力1!CL26)&lt;&gt;"",入力1!CL26,"")</f>
        <v/>
      </c>
      <c r="CM26" s="1063" t="str">
        <f>IF(TRIM(入力1!CM26)&lt;&gt;"",入力1!CM26,"")</f>
        <v/>
      </c>
      <c r="CN26" s="1063" t="str">
        <f>IF(TRIM(入力1!CN26)&lt;&gt;"",入力1!CN26,"")</f>
        <v/>
      </c>
      <c r="CO26" s="1063" t="str">
        <f>IF(TRIM(入力1!CO26)&lt;&gt;"",入力1!CO26,"")</f>
        <v/>
      </c>
      <c r="CP26" s="1063" t="str">
        <f>IF(TRIM(入力1!CP26)&lt;&gt;"",入力1!CP26,"")</f>
        <v/>
      </c>
      <c r="CQ26" s="1109" t="str">
        <f>IF(TRIM(入力1!CQ26)&lt;&gt;"",入力1!CQ26,"")</f>
        <v/>
      </c>
      <c r="CR26" s="1956" t="str">
        <f>IF(TRIM(入力1!CR26)&lt;&gt;"",入力1!CR26,"")</f>
        <v>-</v>
      </c>
      <c r="CS26" s="1063" t="str">
        <f>IF(TRIM(入力1!CS26)&lt;&gt;"",入力1!CS26,"")</f>
        <v>-</v>
      </c>
      <c r="CT26" s="1079" t="str">
        <f>IF(TRIM(入力1!CT26)&lt;&gt;"",入力1!CT26,"")</f>
        <v>-</v>
      </c>
      <c r="CU26" s="1095" t="str">
        <f>IF(入力1!CU26&gt;=10,MID(TEXT(入力1!CU26,"00.0"),1,1),"")</f>
        <v/>
      </c>
      <c r="CV26" s="1063" t="str">
        <f>IF(入力1!CU26&gt;=0.1,MID(TEXT(入力1!CU26,"00.0"),2,1),IF(ISBLANK(入力1!CU26),"","0"))</f>
        <v/>
      </c>
      <c r="CW26" s="2031" t="str">
        <f>IF(入力1!CU26&lt;&gt;"",MID(TEXT(入力1!CU26,"00.0"),4,1),"")</f>
        <v/>
      </c>
      <c r="CX26" s="1095" t="str">
        <f>IF(入力1!CX26&gt;=100,MID(TEXT(入力1!CX26,"000"),1,1),"")</f>
        <v/>
      </c>
      <c r="CY26" s="1063" t="str">
        <f>IF(入力1!CX26&gt;=10,MID(TEXT(入力1!CX26,"000"),2,1),"")</f>
        <v/>
      </c>
      <c r="CZ26" s="1109" t="str">
        <f>IF(入力1!CX26&gt;=1,MID(TEXT(入力1!CX26,"000"),3,1),"")</f>
        <v/>
      </c>
      <c r="DA26" s="1963" t="str">
        <f>IF(TRIM(入力1!DA26)&lt;&gt;"",IF(入力1!DA26&gt;=10000,MID(TEXT(入力1!DA26,"00000"),1,1),""),"")</f>
        <v/>
      </c>
      <c r="DB26" s="1731" t="str">
        <f>IF(TRIM(入力1!DA26)&lt;&gt;"",IF(入力1!DA26&gt;=1000,MID(TEXT(入力1!DA26,"00000"),2,1),""),"")</f>
        <v/>
      </c>
      <c r="DC26" s="1731" t="str">
        <f>IF(TRIM(入力1!DA26)&lt;&gt;"",IF(入力1!DA26&gt;=100,MID(TEXT(入力1!DA26,"00000"),3,1),""),"")</f>
        <v/>
      </c>
      <c r="DD26" s="1731" t="str">
        <f>IF(TRIM(入力1!DA26)&lt;&gt;"",IF(入力1!DA26&gt;=10,MID(TEXT(入力1!DA26,"00000"),4,1),""),"")</f>
        <v/>
      </c>
      <c r="DE26" s="1795" t="str">
        <f>IF(TRIM(入力1!DA26)&lt;&gt;"",IF(入力1!DA26&gt;=0,MID(TEXT(入力1!DA26,"00000"),5,1),"0"),"")</f>
        <v/>
      </c>
      <c r="DF26" s="1738" t="str">
        <f>IF(TRIM(入力1!DF26)&lt;&gt;"",LEFT(入力1!DF26,1),"")</f>
        <v/>
      </c>
      <c r="DG26" s="1734" t="str">
        <f>IF(入力1!DG26&gt;=1000,MID(TEXT(入力1!DG26,"0000"),1,1),"")</f>
        <v/>
      </c>
      <c r="DH26" s="1732" t="str">
        <f>IF(入力1!DG26&gt;=100,MID(TEXT(入力1!DG26,"0000"),2,1),"")</f>
        <v/>
      </c>
      <c r="DI26" s="1732" t="str">
        <f>IF(入力1!DG26&gt;=10,MID(TEXT(入力1!DG26,"0000"),3,1),"")</f>
        <v/>
      </c>
      <c r="DJ26" s="1261" t="str">
        <f>IF(TRIM(入力1!DG26)&lt;&gt;"",IF(入力1!DG26&gt;=1,MID(TEXT(入力1!DG26,"0000"),4,1),"0"),"")</f>
        <v/>
      </c>
      <c r="DK26" s="1738" t="str">
        <f>IF(TRIM(入力1!DK26)&lt;&gt;"",LEFT(入力1!DK26,1),"")</f>
        <v/>
      </c>
      <c r="DL26" s="1734" t="str">
        <f>IF(入力1!DL26&gt;=10000,MID(TEXT(入力1!DL26,"00000"),1,1),"")</f>
        <v/>
      </c>
      <c r="DM26" s="1732" t="str">
        <f>IF(入力1!DL26&gt;=1000,MID(TEXT(入力1!DL26,"00000"),2,1),"")</f>
        <v/>
      </c>
      <c r="DN26" s="1732" t="str">
        <f>IF(入力1!DL26&gt;=100,MID(TEXT(入力1!DL26,"00000"),3,1),"")</f>
        <v/>
      </c>
      <c r="DO26" s="1732" t="str">
        <f>IF(入力1!DL26&gt;=10,MID(TEXT(入力1!DL26,"00000"),4,1),"")</f>
        <v/>
      </c>
      <c r="DP26" s="1879" t="str">
        <f>IF(TRIM(入力1!DL26)&lt;&gt;"",IF(入力1!DL26&gt;=1,MID(TEXT(入力1!DL26,"00000"),5,1),"0"),"")</f>
        <v/>
      </c>
      <c r="DQ26" s="1738" t="str">
        <f>IF(TRIM(入力1!DQ26)&lt;&gt;"",LEFT(入力1!DQ26,1),"")</f>
        <v/>
      </c>
      <c r="DR26" s="1734" t="str">
        <f>IF(入力1!DR26&gt;=10000,MID(TEXT(入力1!DR26,"00000"),1,1),"")</f>
        <v/>
      </c>
      <c r="DS26" s="1732" t="str">
        <f>IF(入力1!DR26&gt;=1000,MID(TEXT(入力1!DR26,"00000"),2,1),"")</f>
        <v/>
      </c>
      <c r="DT26" s="1732" t="str">
        <f>IF(入力1!DR26&gt;=100,MID(TEXT(入力1!DR26,"00000"),3,1),"")</f>
        <v/>
      </c>
      <c r="DU26" s="1732" t="str">
        <f>IF(入力1!DR26&gt;=10,MID(TEXT(入力1!DR26,"00000"),4,1),"")</f>
        <v/>
      </c>
      <c r="DV26" s="1879" t="str">
        <f>IF(TRIM(入力1!DR26)&lt;&gt;"",IF(入力1!DR26&gt;=1,MID(TEXT(入力1!DR26,"00000"),5,1),"0"),"")</f>
        <v/>
      </c>
      <c r="DW26" s="1748"/>
      <c r="DX26" s="1736"/>
      <c r="DY26" s="1804"/>
      <c r="DZ26" s="1829"/>
      <c r="EA26" s="1831"/>
      <c r="EB26" s="1824"/>
      <c r="EC26" s="1833"/>
      <c r="ED26" s="1835"/>
      <c r="EE26" s="1831"/>
      <c r="EF26" s="1824"/>
      <c r="EG26" s="1804">
        <f>IF(入力1!$W$5=9,9,0)</f>
        <v>0</v>
      </c>
      <c r="EH26" s="1828"/>
      <c r="EI26" s="1736"/>
    </row>
    <row r="27" spans="1:140" s="87" customFormat="1" ht="12" customHeight="1" thickBot="1">
      <c r="A27" s="1905"/>
      <c r="B27" s="1878"/>
      <c r="C27" s="1251"/>
      <c r="D27" s="1906" t="str">
        <f>IF(TRIM(入力1!D32)&lt;&gt;"",入力1!D32,"")</f>
        <v/>
      </c>
      <c r="E27" s="1907"/>
      <c r="F27" s="1907"/>
      <c r="G27" s="1907"/>
      <c r="H27" s="1907"/>
      <c r="I27" s="1907"/>
      <c r="J27" s="2017"/>
      <c r="K27" s="2020"/>
      <c r="L27" s="1259"/>
      <c r="M27" s="2019"/>
      <c r="N27" s="1491"/>
      <c r="O27" s="1876"/>
      <c r="P27" s="1876"/>
      <c r="Q27" s="1877"/>
      <c r="R27" s="1910"/>
      <c r="S27" s="1908"/>
      <c r="T27" s="1909"/>
      <c r="U27" s="1491"/>
      <c r="V27" s="1877"/>
      <c r="W27" s="1910"/>
      <c r="X27" s="1877"/>
      <c r="Y27" s="1251"/>
      <c r="Z27" s="1929"/>
      <c r="AA27" s="1491"/>
      <c r="AB27" s="979" t="str">
        <f>IF(入力1!AB27&gt;=100,MID(TEXT(入力1!AB27,"000.0"),1,1),"")</f>
        <v/>
      </c>
      <c r="AC27" s="980" t="str">
        <f>IF(入力1!AB27&gt;=10,MID(TEXT(入力1!AB27,"000.0"),2,1),"")</f>
        <v/>
      </c>
      <c r="AD27" s="980" t="str">
        <f>IF(入力1!AB27&gt;=0.1,MID(TEXT(入力1!AB27,"000.0"),3,1),IF(ISBLANK(入力1!AB27),"","0"))</f>
        <v/>
      </c>
      <c r="AE27" s="958" t="str">
        <f>IF(入力1!AB27&lt;&gt;"",MID(TEXT(入力1!AB27,"000.0"),5,1),"")</f>
        <v/>
      </c>
      <c r="AF27" s="1877"/>
      <c r="AG27" s="1878"/>
      <c r="AH27" s="1878"/>
      <c r="AI27" s="1491"/>
      <c r="AJ27" s="1877"/>
      <c r="AK27" s="1878"/>
      <c r="AL27" s="1878"/>
      <c r="AM27" s="1491"/>
      <c r="AN27" s="1877"/>
      <c r="AO27" s="1878"/>
      <c r="AP27" s="1878"/>
      <c r="AQ27" s="1491"/>
      <c r="AR27" s="1877"/>
      <c r="AS27" s="1878"/>
      <c r="AT27" s="1878"/>
      <c r="AU27" s="1878"/>
      <c r="AV27" s="1491"/>
      <c r="AW27" s="1877"/>
      <c r="AX27" s="1878"/>
      <c r="AY27" s="1878"/>
      <c r="AZ27" s="1930"/>
      <c r="BA27" s="1878"/>
      <c r="BB27" s="1878"/>
      <c r="BC27" s="1491"/>
      <c r="BD27" s="1903"/>
      <c r="BE27" s="1901"/>
      <c r="BF27" s="1901"/>
      <c r="BG27" s="1901"/>
      <c r="BH27" s="1901"/>
      <c r="BI27" s="1901"/>
      <c r="BJ27" s="1902"/>
      <c r="BK27" s="1504"/>
      <c r="BL27" s="1248"/>
      <c r="BM27" s="1248"/>
      <c r="BN27" s="1248"/>
      <c r="BO27" s="1248"/>
      <c r="BP27" s="1505"/>
      <c r="BQ27" s="1504"/>
      <c r="BR27" s="1248"/>
      <c r="BS27" s="1248"/>
      <c r="BT27" s="1248"/>
      <c r="BU27" s="1248"/>
      <c r="BV27" s="1968"/>
      <c r="BW27" s="1504"/>
      <c r="BX27" s="1248"/>
      <c r="BY27" s="1248"/>
      <c r="BZ27" s="1248"/>
      <c r="CA27" s="1248"/>
      <c r="CB27" s="1968"/>
      <c r="CC27" s="1974"/>
      <c r="CD27" s="1248"/>
      <c r="CE27" s="1248"/>
      <c r="CF27" s="1248"/>
      <c r="CG27" s="1248"/>
      <c r="CH27" s="1248"/>
      <c r="CI27" s="1248"/>
      <c r="CJ27" s="1216"/>
      <c r="CK27" s="1248"/>
      <c r="CL27" s="1248"/>
      <c r="CM27" s="1248"/>
      <c r="CN27" s="1248"/>
      <c r="CO27" s="1248"/>
      <c r="CP27" s="1248"/>
      <c r="CQ27" s="1216"/>
      <c r="CR27" s="1968"/>
      <c r="CS27" s="1248"/>
      <c r="CT27" s="1505"/>
      <c r="CU27" s="1102"/>
      <c r="CV27" s="1248"/>
      <c r="CW27" s="2037"/>
      <c r="CX27" s="1102"/>
      <c r="CY27" s="1248"/>
      <c r="CZ27" s="1216"/>
      <c r="DA27" s="1964"/>
      <c r="DB27" s="1901"/>
      <c r="DC27" s="1901"/>
      <c r="DD27" s="1901"/>
      <c r="DE27" s="1875"/>
      <c r="DF27" s="1876"/>
      <c r="DG27" s="1877"/>
      <c r="DH27" s="1878"/>
      <c r="DI27" s="1878"/>
      <c r="DJ27" s="1279"/>
      <c r="DK27" s="1876"/>
      <c r="DL27" s="1877"/>
      <c r="DM27" s="1878"/>
      <c r="DN27" s="1878"/>
      <c r="DO27" s="1878"/>
      <c r="DP27" s="1880"/>
      <c r="DQ27" s="1876"/>
      <c r="DR27" s="1877"/>
      <c r="DS27" s="1878"/>
      <c r="DT27" s="1878"/>
      <c r="DU27" s="1878"/>
      <c r="DV27" s="1880"/>
      <c r="DW27" s="1881"/>
      <c r="DX27" s="1882"/>
      <c r="DY27" s="1883"/>
      <c r="DZ27" s="1884"/>
      <c r="EA27" s="1885"/>
      <c r="EB27" s="1886"/>
      <c r="EC27" s="1887"/>
      <c r="ED27" s="1888"/>
      <c r="EE27" s="1885"/>
      <c r="EF27" s="1886"/>
      <c r="EG27" s="1883"/>
      <c r="EH27" s="1889"/>
      <c r="EI27" s="1882"/>
    </row>
    <row r="28" spans="1:140" s="87" customFormat="1" ht="12" customHeight="1">
      <c r="A28" s="1890" t="str">
        <f>IF(TRIM(入力1!A28)&lt;&gt;"",入力1!A28,"")</f>
        <v/>
      </c>
      <c r="B28" s="1872" t="str">
        <f>IF(TRIM(入力1!B28)&lt;&gt;"",入力1!B28,"")</f>
        <v/>
      </c>
      <c r="C28" s="1891">
        <f>入力1!C28</f>
        <v>6</v>
      </c>
      <c r="D28" s="1892" t="str">
        <f>IF(TRIM(入力1!D28)&lt;&gt;"",入力1!D28,"")</f>
        <v/>
      </c>
      <c r="E28" s="1893"/>
      <c r="F28" s="1893"/>
      <c r="G28" s="1893"/>
      <c r="H28" s="1893"/>
      <c r="I28" s="1893"/>
      <c r="J28" s="2013"/>
      <c r="K28" s="2009" t="str">
        <f>IF(TRIM('提出（様式1）'!A28)&lt;&gt;"",'提出（様式1）'!A28,"")</f>
        <v/>
      </c>
      <c r="L28" s="1896" t="str">
        <f>IF(TRIM('提出（様式1）'!B28)&lt;&gt;"",'提出（様式1）'!B28,"")</f>
        <v/>
      </c>
      <c r="M28" s="2018">
        <f>C28</f>
        <v>6</v>
      </c>
      <c r="N28" s="1874" t="str">
        <f>IF(TRIM(入力1!N28)&lt;&gt;"",入力1!N28,"")</f>
        <v/>
      </c>
      <c r="O28" s="1870" t="str">
        <f>IF(TRIM(入力1!O28)&lt;&gt;"",LEFT(入力1!O28,1),"")</f>
        <v/>
      </c>
      <c r="P28" s="1870" t="str">
        <f>IF(TRIM(入力1!P28)&lt;&gt;"",LEFT(入力1!P28,1),"")</f>
        <v/>
      </c>
      <c r="Q28" s="1871" t="str">
        <f>IF(TRIM(入力1!Q28)&lt;&gt;"",LEFT(入力1!Q28,1),"")</f>
        <v/>
      </c>
      <c r="R28" s="1927" t="str">
        <f>IF(TRIM(入力1!Q28)&lt;&gt;"",MID(入力1!Q28,2,1),"")</f>
        <v/>
      </c>
      <c r="S28" s="1894" t="str">
        <f>IF(TRIM(入力1!S28)&lt;&gt;"",LEFT(入力1!S28,1),"")</f>
        <v/>
      </c>
      <c r="T28" s="1897" t="str">
        <f>IF(LEN(入力1!T28)&gt;=2,MID(TEXT(入力1!T28,"00"),1,1),"")</f>
        <v/>
      </c>
      <c r="U28" s="1874" t="str">
        <f>IF(LEN(入力1!T28)&gt;=1,MID(TEXT(入力1!T28,"00"),2,1),"")</f>
        <v/>
      </c>
      <c r="V28" s="1871" t="str">
        <f>IF(LEN(入力1!V28)&gt;=2,MID(TEXT(入力1!V28,"00"),1,1),"")</f>
        <v/>
      </c>
      <c r="W28" s="1927" t="str">
        <f>IF(LEN(入力1!V28)&gt;=1,MID(TEXT(入力1!V28,"00"),2,1),"")</f>
        <v/>
      </c>
      <c r="X28" s="1871" t="str">
        <f>IF(LEN(入力1!X28)&gt;=2,MID(TEXT(入力1!X28,"00"),1,1),"")</f>
        <v/>
      </c>
      <c r="Y28" s="1891" t="str">
        <f>IF(LEN(入力1!X28)&gt;=1,MID(TEXT(入力1!X28,"00"),2,1),"")</f>
        <v/>
      </c>
      <c r="Z28" s="1761" t="str">
        <f>IF(LEN(入力1!Z28)&gt;=2,MID(TEXT(入力1!Z28,"00"),1,1),"")</f>
        <v/>
      </c>
      <c r="AA28" s="1874" t="str">
        <f>IF(LEN(入力1!Z28)&gt;=1,MID(TEXT(入力1!Z28,"00"),2,1),"")</f>
        <v/>
      </c>
      <c r="AB28" s="1898" t="str">
        <f>IF(TRIM(入力1!AB28)&lt;&gt;"",入力1!AB28,"")</f>
        <v/>
      </c>
      <c r="AC28" s="1899"/>
      <c r="AD28" s="1899"/>
      <c r="AE28" s="1900"/>
      <c r="AF28" s="1871" t="str">
        <f>IF(入力1!AF28&gt;=100,MID(TEXT(入力1!AF28,"000.0"),1,1),"")</f>
        <v/>
      </c>
      <c r="AG28" s="1872" t="str">
        <f>IF(入力1!AF28&gt;=10,MID(TEXT(入力1!AF28,"000.0"),2,1),"")</f>
        <v/>
      </c>
      <c r="AH28" s="1872" t="str">
        <f>IF(入力1!AF28&gt;=0.1,MID(TEXT(入力1!AF28,"000.0"),3,1),IF(ISBLANK(入力1!AF28),"","0"))</f>
        <v/>
      </c>
      <c r="AI28" s="1874" t="str">
        <f>IF(入力1!AF28&lt;&gt;"",MID(TEXT(入力1!AF28,"000.0"),5,1),"")</f>
        <v/>
      </c>
      <c r="AJ28" s="1871" t="str">
        <f>IF(入力1!AJ28&gt;=100,MID(TEXT(入力1!AJ28,"000.0"),1,1),"")</f>
        <v/>
      </c>
      <c r="AK28" s="1872" t="str">
        <f>IF(入力1!AJ28&gt;=10,MID(TEXT(入力1!AJ28,"000.0"),2,1),"")</f>
        <v/>
      </c>
      <c r="AL28" s="1872" t="str">
        <f>IF(入力1!AJ28&gt;=0.1,MID(TEXT(入力1!AJ28,"000.0"),3,1),IF(ISBLANK(入力1!AJ28),"","0"))</f>
        <v/>
      </c>
      <c r="AM28" s="1874" t="str">
        <f>IF(入力1!AJ28&lt;&gt;"",MID(TEXT(入力1!AJ28,"000.0"),5,1),"")</f>
        <v/>
      </c>
      <c r="AN28" s="1871" t="str">
        <f>IF(入力1!AN28&gt;=100,MID(TEXT(入力1!AN28,"000.0"),1,1),"")</f>
        <v/>
      </c>
      <c r="AO28" s="1872" t="str">
        <f>IF(入力1!AN28&gt;=10,MID(TEXT(入力1!AN28,"000.0"),2,1),"")</f>
        <v/>
      </c>
      <c r="AP28" s="1872" t="str">
        <f>IF(入力1!AN28&gt;=0.1,MID(TEXT(入力1!AN28,"000.0"),3,1),IF(ISBLANK(入力1!AN28),"","0"))</f>
        <v/>
      </c>
      <c r="AQ28" s="1874" t="str">
        <f>IF(入力1!AN28&lt;&gt;"",MID(TEXT(入力1!AN28,"000.0"),5,1),"")</f>
        <v/>
      </c>
      <c r="AR28" s="1871" t="str">
        <f>IF(TRIM(入力1!AR28)&lt;&gt;"",IF(入力1!AR28&gt;=10000,MID(TEXT(入力1!AR28,"00000"),1,1),""),"-")</f>
        <v>-</v>
      </c>
      <c r="AS28" s="1872" t="str">
        <f>IF(TRIM(入力1!AR28)&lt;&gt;"",IF(入力1!AR28&gt;=1000,MID(TEXT(入力1!AR28,"00000"),2,1),""),"-")</f>
        <v>-</v>
      </c>
      <c r="AT28" s="1872" t="str">
        <f>IF(TRIM(入力1!AR28)&lt;&gt;"",IF(入力1!AR28&gt;=100,MID(TEXT(入力1!AR28,"00000"),3,1),""),"-")</f>
        <v>-</v>
      </c>
      <c r="AU28" s="1872" t="str">
        <f>IF(TRIM(入力1!AR28)&lt;&gt;"",IF(入力1!AR28&gt;=10,MID(TEXT(入力1!AR28,"00000"),4,1),""),"-")</f>
        <v>-</v>
      </c>
      <c r="AV28" s="1874" t="str">
        <f>IF(TRIM(入力1!AR28)&lt;&gt;"",IF(入力1!AR28&gt;=0,MID(TEXT(入力1!AR28,"00000"),5,1),""),"-")</f>
        <v>-</v>
      </c>
      <c r="AW28" s="1871" t="str">
        <f>IF(TRIM(入力1!AW28)&lt;&gt;"",IF(入力1!AW28&gt;=1000000,MID(TEXT(入力1!AW28,"0000000"),1,1),""),"-")</f>
        <v>-</v>
      </c>
      <c r="AX28" s="1872" t="str">
        <f>IF(TRIM(入力1!AW28)&lt;&gt;"",IF(入力1!AW28&gt;=100000,MID(TEXT(入力1!AW28,"0000000"),2,1),""),"-")</f>
        <v>-</v>
      </c>
      <c r="AY28" s="1872" t="str">
        <f>IF(TRIM(入力1!AW28)&lt;&gt;"",IF(入力1!AW28&gt;=10000,MID(TEXT(入力1!AW28,"0000000"),3,1),""),"-")</f>
        <v>-</v>
      </c>
      <c r="AZ28" s="1872" t="str">
        <f>IF(TRIM(入力1!AW28)&lt;&gt;"",IF(入力1!AW28&gt;=1000,MID(TEXT(入力1!AW28,"0000000"),4,1),""),"-")</f>
        <v>-</v>
      </c>
      <c r="BA28" s="1872" t="str">
        <f>IF(TRIM(入力1!AW28)&lt;&gt;"",IF(入力1!AW28&gt;=100,MID(TEXT(入力1!AW28,"0000000"),5,1),""),"-")</f>
        <v>-</v>
      </c>
      <c r="BB28" s="1872" t="str">
        <f>IF(TRIM(入力1!AW28)&lt;&gt;"",IF(入力1!AW28&gt;=10,MID(TEXT(入力1!AW28,"0000000"),6,1),""),"-")</f>
        <v>-</v>
      </c>
      <c r="BC28" s="1874" t="str">
        <f>IF(TRIM(入力1!AW28)&lt;&gt;"",IF(入力1!AW28&gt;=0,MID(TEXT(入力1!AW28,"0000000"),7,1),""),"-")</f>
        <v>-</v>
      </c>
      <c r="BD28" s="1755" t="str">
        <f>IF(TRIM(入力1!BD28)&lt;&gt;"",IF(入力1!BD28&gt;=1000000,MID(TEXT(入力1!BD28,"0000000"),1,1),""),"")</f>
        <v/>
      </c>
      <c r="BE28" s="1752" t="str">
        <f>IF(TRIM(入力1!BD28)&lt;&gt;"",IF(入力1!BD28&gt;=100000,MID(TEXT(入力1!BD28,"0000000"),2,1),""),"")</f>
        <v/>
      </c>
      <c r="BF28" s="1752" t="str">
        <f>IF(TRIM(入力1!BD28)&lt;&gt;"",IF(入力1!BD28&gt;=10000,MID(TEXT(入力1!BD28,"0000000"),3,1),""),"")</f>
        <v/>
      </c>
      <c r="BG28" s="1752" t="str">
        <f>IF(TRIM(入力1!BD28)&lt;&gt;"",IF(入力1!BD28&gt;=1000,MID(TEXT(入力1!BD28,"0000000"),4,1),""),"")</f>
        <v/>
      </c>
      <c r="BH28" s="1752" t="str">
        <f>IF(TRIM(入力1!BD28)&lt;&gt;"",IF(入力1!BD28&gt;=100,MID(TEXT(入力1!BD28,"0000000"),5,1),""),"")</f>
        <v/>
      </c>
      <c r="BI28" s="1752" t="str">
        <f>IF(TRIM(入力1!BD28)&lt;&gt;"",IF(入力1!BD28&gt;=10,MID(TEXT(入力1!BD28,"0000000"),6,1),""),"")</f>
        <v/>
      </c>
      <c r="BJ28" s="1753" t="str">
        <f>IF(TRIM(入力1!BD28)&lt;&gt;"",IF(入力1!BD28&gt;=0,MID(TEXT(入力1!BD28,"0000000"),7,1),""),"0")</f>
        <v>0</v>
      </c>
      <c r="BK28" s="1727" t="str">
        <f>IF(TRIM(入力1!BK28)&lt;&gt;"",入力1!BK28,"")</f>
        <v/>
      </c>
      <c r="BL28" s="1728" t="str">
        <f>IF(TRIM(入力1!BL28)&lt;&gt;"",入力1!BL28,"")</f>
        <v/>
      </c>
      <c r="BM28" s="1728" t="str">
        <f>IF(TRIM(入力1!BM28)&lt;&gt;"",入力1!BM28,"")</f>
        <v/>
      </c>
      <c r="BN28" s="1728" t="str">
        <f>IF(TRIM(入力1!BN28)&lt;&gt;"",入力1!BN28,"")</f>
        <v/>
      </c>
      <c r="BO28" s="1728" t="str">
        <f>IF(TRIM(入力1!BO28)&lt;&gt;"",入力1!BO28,"")</f>
        <v/>
      </c>
      <c r="BP28" s="1868" t="str">
        <f>IF(TRIM(入力1!BP28)&lt;&gt;"",入力1!BP28,"")</f>
        <v>0</v>
      </c>
      <c r="BQ28" s="1727" t="str">
        <f>IF(TRIM(入力1!BQ28)&lt;&gt;"",入力1!BQ28,"")</f>
        <v/>
      </c>
      <c r="BR28" s="1728" t="str">
        <f>IF(TRIM(入力1!BR28)&lt;&gt;"",入力1!BR28,"")</f>
        <v/>
      </c>
      <c r="BS28" s="1728" t="str">
        <f>IF(TRIM(入力1!BS28)&lt;&gt;"",入力1!BS28,"")</f>
        <v/>
      </c>
      <c r="BT28" s="1728" t="str">
        <f>IF(TRIM(入力1!BT28)&lt;&gt;"",入力1!BT28,"")</f>
        <v/>
      </c>
      <c r="BU28" s="1728" t="str">
        <f>IF(TRIM(入力1!BU28)&lt;&gt;"",入力1!BU28,"")</f>
        <v/>
      </c>
      <c r="BV28" s="1957" t="str">
        <f>IF(TRIM(入力1!BV28)&lt;&gt;"",入力1!BV28,"")</f>
        <v>0</v>
      </c>
      <c r="BW28" s="1727" t="str">
        <f>IF(TRIM(入力1!BW28)&lt;&gt;"",入力1!BW28,"")</f>
        <v/>
      </c>
      <c r="BX28" s="1728" t="str">
        <f>IF(TRIM(入力1!BX28)&lt;&gt;"",入力1!BX28,"")</f>
        <v/>
      </c>
      <c r="BY28" s="1728" t="str">
        <f>IF(TRIM(入力1!BY28)&lt;&gt;"",入力1!BY28,"")</f>
        <v/>
      </c>
      <c r="BZ28" s="1728" t="str">
        <f>IF(TRIM(入力1!BZ28)&lt;&gt;"",入力1!BZ28,"")</f>
        <v/>
      </c>
      <c r="CA28" s="1728" t="str">
        <f>IF(TRIM(入力1!CA28)&lt;&gt;"",入力1!CA28,"")</f>
        <v/>
      </c>
      <c r="CB28" s="1957" t="str">
        <f>IF(TRIM(入力1!CB28)&lt;&gt;"",入力1!CB28,"")</f>
        <v>0</v>
      </c>
      <c r="CC28" s="1975" t="str">
        <f>IF(TRIM(入力1!CC28)&lt;&gt;"",入力1!CC28,"")</f>
        <v/>
      </c>
      <c r="CD28" s="1721" t="str">
        <f>IF(TRIM(入力1!CD28)&lt;&gt;"",入力1!CD28,"")</f>
        <v/>
      </c>
      <c r="CE28" s="1721" t="str">
        <f>IF(TRIM(入力1!CE28)&lt;&gt;"",入力1!CE28,"")</f>
        <v/>
      </c>
      <c r="CF28" s="1721" t="str">
        <f>IF(TRIM(入力1!CF28)&lt;&gt;"",入力1!CF28,"")</f>
        <v/>
      </c>
      <c r="CG28" s="1721" t="str">
        <f>IF(TRIM(入力1!CG28)&lt;&gt;"",入力1!CG28,"")</f>
        <v/>
      </c>
      <c r="CH28" s="1721" t="str">
        <f>IF(TRIM(入力1!CH28)&lt;&gt;"",入力1!CH28,"")</f>
        <v/>
      </c>
      <c r="CI28" s="1721" t="str">
        <f>IF(TRIM(入力1!CI28)&lt;&gt;"",入力1!CI28,"")</f>
        <v/>
      </c>
      <c r="CJ28" s="1722" t="str">
        <f>IF(TRIM(入力1!CJ28)&lt;&gt;"",入力1!CJ28,"")</f>
        <v>0</v>
      </c>
      <c r="CK28" s="1721" t="str">
        <f>IF(TRIM(入力1!CK28)&lt;&gt;"",入力1!CK28,"")</f>
        <v/>
      </c>
      <c r="CL28" s="1721" t="str">
        <f>IF(TRIM(入力1!CL28)&lt;&gt;"",入力1!CL28,"")</f>
        <v/>
      </c>
      <c r="CM28" s="1721" t="str">
        <f>IF(TRIM(入力1!CM28)&lt;&gt;"",入力1!CM28,"")</f>
        <v/>
      </c>
      <c r="CN28" s="1721" t="str">
        <f>IF(TRIM(入力1!CN28)&lt;&gt;"",入力1!CN28,"")</f>
        <v/>
      </c>
      <c r="CO28" s="1721" t="str">
        <f>IF(TRIM(入力1!CO28)&lt;&gt;"",入力1!CO28,"")</f>
        <v/>
      </c>
      <c r="CP28" s="1721" t="str">
        <f>IF(TRIM(入力1!CP28)&lt;&gt;"",入力1!CP28,"")</f>
        <v/>
      </c>
      <c r="CQ28" s="1722" t="str">
        <f>IF(TRIM(入力1!CQ28)&lt;&gt;"",入力1!CQ28,"")</f>
        <v/>
      </c>
      <c r="CR28" s="1957" t="str">
        <f>IF(TRIM(入力1!CR28)&lt;&gt;"",入力1!CR28,"")</f>
        <v>-</v>
      </c>
      <c r="CS28" s="1728" t="str">
        <f>IF(TRIM(入力1!CS28)&lt;&gt;"",入力1!CS28,"")</f>
        <v>-</v>
      </c>
      <c r="CT28" s="1868" t="str">
        <f>IF(TRIM(入力1!CT28)&lt;&gt;"",入力1!CT28,"")</f>
        <v>-</v>
      </c>
      <c r="CU28" s="1869" t="str">
        <f>IF(入力1!CU28&gt;=10,MID(TEXT(入力1!CU28,"00.0"),1,1),"")</f>
        <v/>
      </c>
      <c r="CV28" s="1721" t="str">
        <f>IF(入力1!CU28&gt;=0.1,MID(TEXT(入力1!CU28,"00.0"),2,1),IF(ISBLANK(入力1!CU28),"","0"))</f>
        <v/>
      </c>
      <c r="CW28" s="2038" t="str">
        <f>IF(入力1!CU28&lt;&gt;"",MID(TEXT(入力1!CU28,"00.0"),4,1),"")</f>
        <v/>
      </c>
      <c r="CX28" s="1869" t="str">
        <f>IF(入力1!CX28&gt;=100,MID(TEXT(入力1!CX28,"000"),1,1),"")</f>
        <v/>
      </c>
      <c r="CY28" s="1721" t="str">
        <f>IF(入力1!CX28&gt;=10,MID(TEXT(入力1!CX28,"000"),2,1),"")</f>
        <v/>
      </c>
      <c r="CZ28" s="1722" t="str">
        <f>IF(入力1!CX28&gt;=1,MID(TEXT(入力1!CX28,"000"),3,1),"")</f>
        <v/>
      </c>
      <c r="DA28" s="1915" t="str">
        <f>IF(TRIM(入力1!DA28)&lt;&gt;"",IF(入力1!DA28&gt;=10000,MID(TEXT(入力1!DA28,"00000"),1,1),""),"")</f>
        <v/>
      </c>
      <c r="DB28" s="1752" t="str">
        <f>IF(TRIM(入力1!DA28)&lt;&gt;"",IF(入力1!DA28&gt;=1000,MID(TEXT(入力1!DA28,"00000"),2,1),""),"")</f>
        <v/>
      </c>
      <c r="DC28" s="1752" t="str">
        <f>IF(TRIM(入力1!DA28)&lt;&gt;"",IF(入力1!DA28&gt;=100,MID(TEXT(入力1!DA28,"00000"),3,1),""),"")</f>
        <v/>
      </c>
      <c r="DD28" s="1752" t="str">
        <f>IF(TRIM(入力1!DA28)&lt;&gt;"",IF(入力1!DA28&gt;=10,MID(TEXT(入力1!DA28,"00000"),4,1),""),"")</f>
        <v/>
      </c>
      <c r="DE28" s="1757" t="str">
        <f>IF(TRIM(入力1!DA28)&lt;&gt;"",IF(入力1!DA28&gt;=0,MID(TEXT(入力1!DA28,"00000"),5,1),"0"),"")</f>
        <v/>
      </c>
      <c r="DF28" s="1870" t="str">
        <f>IF(TRIM(入力1!DF28)&lt;&gt;"",LEFT(入力1!DF28,1),"")</f>
        <v/>
      </c>
      <c r="DG28" s="1871" t="str">
        <f>IF(入力1!DG28&gt;=1000,MID(TEXT(入力1!DG28,"0000"),1,1),"")</f>
        <v/>
      </c>
      <c r="DH28" s="1872" t="str">
        <f>IF(入力1!DG28&gt;=100,MID(TEXT(入力1!DG28,"0000"),2,1),"")</f>
        <v/>
      </c>
      <c r="DI28" s="1872" t="str">
        <f>IF(入力1!DG28&gt;=10,MID(TEXT(入力1!DG28,"0000"),3,1),"")</f>
        <v/>
      </c>
      <c r="DJ28" s="1873" t="str">
        <f>IF(TRIM(入力1!DG28)&lt;&gt;"",IF(入力1!DG28&gt;=1,MID(TEXT(入力1!DG28,"0000"),4,1),"0"),"")</f>
        <v/>
      </c>
      <c r="DK28" s="1870" t="str">
        <f>IF(TRIM(入力1!DK28)&lt;&gt;"",LEFT(入力1!DK28,1),"")</f>
        <v/>
      </c>
      <c r="DL28" s="1871" t="str">
        <f>IF(入力1!DL28&gt;=10000,MID(TEXT(入力1!DL28,"00000"),1,1),"")</f>
        <v/>
      </c>
      <c r="DM28" s="1872" t="str">
        <f>IF(入力1!DL28&gt;=1000,MID(TEXT(入力1!DL28,"00000"),2,1),"")</f>
        <v/>
      </c>
      <c r="DN28" s="1872" t="str">
        <f>IF(入力1!DL28&gt;=100,MID(TEXT(入力1!DL28,"00000"),3,1),"")</f>
        <v/>
      </c>
      <c r="DO28" s="1872" t="str">
        <f>IF(入力1!DL28&gt;=10,MID(TEXT(入力1!DL28,"00000"),4,1),"")</f>
        <v/>
      </c>
      <c r="DP28" s="1858" t="str">
        <f>IF(TRIM(入力1!DL28)&lt;&gt;"",IF(入力1!DL28&gt;=1,MID(TEXT(入力1!DL28,"00000"),5,1),"0"),"")</f>
        <v/>
      </c>
      <c r="DQ28" s="1870" t="str">
        <f>IF(TRIM(入力1!DQ28)&lt;&gt;"",LEFT(入力1!DQ28,1),"")</f>
        <v/>
      </c>
      <c r="DR28" s="1871" t="str">
        <f>IF(入力1!DR28&gt;=10000,MID(TEXT(入力1!DR28,"00000"),1,1),"")</f>
        <v/>
      </c>
      <c r="DS28" s="1872" t="str">
        <f>IF(入力1!DR28&gt;=1000,MID(TEXT(入力1!DR28,"00000"),2,1),"")</f>
        <v/>
      </c>
      <c r="DT28" s="1872" t="str">
        <f>IF(入力1!DR28&gt;=100,MID(TEXT(入力1!DR28,"00000"),3,1),"")</f>
        <v/>
      </c>
      <c r="DU28" s="1872" t="str">
        <f>IF(入力1!DR28&gt;=10,MID(TEXT(入力1!DR28,"00000"),4,1),"")</f>
        <v/>
      </c>
      <c r="DV28" s="1858" t="str">
        <f>IF(TRIM(入力1!DR28)&lt;&gt;"",IF(入力1!DR28&gt;=1,MID(TEXT(入力1!DR28,"00000"),5,1),"0"),"")</f>
        <v/>
      </c>
      <c r="DW28" s="1860"/>
      <c r="DX28" s="1861"/>
      <c r="DY28" s="1862"/>
      <c r="DZ28" s="1863"/>
      <c r="EA28" s="1864"/>
      <c r="EB28" s="1865"/>
      <c r="EC28" s="1866"/>
      <c r="ED28" s="1867"/>
      <c r="EE28" s="1864"/>
      <c r="EF28" s="1865"/>
      <c r="EG28" s="1826">
        <f>IF(入力1!$W$5=9,9,0)</f>
        <v>0</v>
      </c>
      <c r="EH28" s="1826"/>
      <c r="EI28" s="1861"/>
    </row>
    <row r="29" spans="1:140" s="87" customFormat="1" ht="12" customHeight="1">
      <c r="A29" s="1853"/>
      <c r="B29" s="1752"/>
      <c r="C29" s="1753"/>
      <c r="D29" s="1854" t="str">
        <f>IF(TRIM(入力1!D34)&lt;&gt;"",入力1!D34,"")</f>
        <v/>
      </c>
      <c r="E29" s="1855"/>
      <c r="F29" s="1855"/>
      <c r="G29" s="1855"/>
      <c r="H29" s="1855"/>
      <c r="I29" s="1855"/>
      <c r="J29" s="1986"/>
      <c r="K29" s="2010"/>
      <c r="L29" s="1808"/>
      <c r="M29" s="1979"/>
      <c r="N29" s="1757"/>
      <c r="O29" s="1754"/>
      <c r="P29" s="1754"/>
      <c r="Q29" s="1755"/>
      <c r="R29" s="1857"/>
      <c r="S29" s="1856"/>
      <c r="T29" s="1761"/>
      <c r="U29" s="1757"/>
      <c r="V29" s="1755"/>
      <c r="W29" s="1857"/>
      <c r="X29" s="1755"/>
      <c r="Y29" s="1753"/>
      <c r="Z29" s="1928"/>
      <c r="AA29" s="1757"/>
      <c r="AB29" s="970" t="str">
        <f>IF(入力1!AB29&gt;=100,MID(TEXT(入力1!AB29,"000.0"),1,1),"")</f>
        <v/>
      </c>
      <c r="AC29" s="968" t="str">
        <f>IF(入力1!AB29&gt;=10,MID(TEXT(入力1!AB29,"000.0"),2,1),"")</f>
        <v/>
      </c>
      <c r="AD29" s="968" t="str">
        <f>IF(入力1!AB29&gt;=0.1,MID(TEXT(入力1!AB29,"000.0"),3,1),IF(ISBLANK(入力1!AB29),"","0"))</f>
        <v/>
      </c>
      <c r="AE29" s="972" t="str">
        <f>IF(入力1!AB29&lt;&gt;"",MID(TEXT(入力1!AB29,"000.0"),5,1),"")</f>
        <v/>
      </c>
      <c r="AF29" s="1755"/>
      <c r="AG29" s="1752"/>
      <c r="AH29" s="1752"/>
      <c r="AI29" s="1757"/>
      <c r="AJ29" s="1755"/>
      <c r="AK29" s="1752"/>
      <c r="AL29" s="1752"/>
      <c r="AM29" s="1757"/>
      <c r="AN29" s="1755"/>
      <c r="AO29" s="1752"/>
      <c r="AP29" s="1752"/>
      <c r="AQ29" s="1757"/>
      <c r="AR29" s="1755"/>
      <c r="AS29" s="1752"/>
      <c r="AT29" s="1752"/>
      <c r="AU29" s="1752"/>
      <c r="AV29" s="1757"/>
      <c r="AW29" s="1755"/>
      <c r="AX29" s="1752"/>
      <c r="AY29" s="1752"/>
      <c r="AZ29" s="1752"/>
      <c r="BA29" s="1752"/>
      <c r="BB29" s="1752"/>
      <c r="BC29" s="1757"/>
      <c r="BD29" s="1793"/>
      <c r="BE29" s="1729"/>
      <c r="BF29" s="1729"/>
      <c r="BG29" s="1729"/>
      <c r="BH29" s="1729"/>
      <c r="BI29" s="1729"/>
      <c r="BJ29" s="1744"/>
      <c r="BK29" s="1726"/>
      <c r="BL29" s="1705"/>
      <c r="BM29" s="1705"/>
      <c r="BN29" s="1705"/>
      <c r="BO29" s="1705"/>
      <c r="BP29" s="1710"/>
      <c r="BQ29" s="1726"/>
      <c r="BR29" s="1705"/>
      <c r="BS29" s="1705"/>
      <c r="BT29" s="1705"/>
      <c r="BU29" s="1705"/>
      <c r="BV29" s="1958"/>
      <c r="BW29" s="1726"/>
      <c r="BX29" s="1705"/>
      <c r="BY29" s="1705"/>
      <c r="BZ29" s="1705"/>
      <c r="CA29" s="1705"/>
      <c r="CB29" s="1958"/>
      <c r="CC29" s="1976"/>
      <c r="CD29" s="1705"/>
      <c r="CE29" s="1705"/>
      <c r="CF29" s="1705"/>
      <c r="CG29" s="1705"/>
      <c r="CH29" s="1705"/>
      <c r="CI29" s="1705"/>
      <c r="CJ29" s="1706"/>
      <c r="CK29" s="1705"/>
      <c r="CL29" s="1705"/>
      <c r="CM29" s="1705"/>
      <c r="CN29" s="1705"/>
      <c r="CO29" s="1705"/>
      <c r="CP29" s="1705"/>
      <c r="CQ29" s="1706"/>
      <c r="CR29" s="1958"/>
      <c r="CS29" s="1705"/>
      <c r="CT29" s="1710"/>
      <c r="CU29" s="1712"/>
      <c r="CV29" s="1705"/>
      <c r="CW29" s="2034"/>
      <c r="CX29" s="1712"/>
      <c r="CY29" s="1705"/>
      <c r="CZ29" s="1706"/>
      <c r="DA29" s="1961"/>
      <c r="DB29" s="1729"/>
      <c r="DC29" s="1729"/>
      <c r="DD29" s="1729"/>
      <c r="DE29" s="1852"/>
      <c r="DF29" s="1754"/>
      <c r="DG29" s="1755"/>
      <c r="DH29" s="1752"/>
      <c r="DI29" s="1752"/>
      <c r="DJ29" s="1874"/>
      <c r="DK29" s="1754"/>
      <c r="DL29" s="1755"/>
      <c r="DM29" s="1752"/>
      <c r="DN29" s="1752"/>
      <c r="DO29" s="1752"/>
      <c r="DP29" s="1859"/>
      <c r="DQ29" s="1754"/>
      <c r="DR29" s="1755"/>
      <c r="DS29" s="1752"/>
      <c r="DT29" s="1752"/>
      <c r="DU29" s="1752"/>
      <c r="DV29" s="1859"/>
      <c r="DW29" s="1749"/>
      <c r="DX29" s="1737"/>
      <c r="DY29" s="1805"/>
      <c r="DZ29" s="1830"/>
      <c r="EA29" s="1832"/>
      <c r="EB29" s="1825"/>
      <c r="EC29" s="1834"/>
      <c r="ED29" s="1836"/>
      <c r="EE29" s="1832"/>
      <c r="EF29" s="1825"/>
      <c r="EG29" s="1827"/>
      <c r="EH29" s="1827"/>
      <c r="EI29" s="1737"/>
    </row>
    <row r="30" spans="1:140" s="87" customFormat="1" ht="12" customHeight="1">
      <c r="A30" s="1818" t="str">
        <f>IF(TRIM(入力1!A30)&lt;&gt;"",入力1!A30,"")</f>
        <v/>
      </c>
      <c r="B30" s="1732" t="str">
        <f>IF(TRIM(入力1!B30)&lt;&gt;"",入力1!B30,"")</f>
        <v/>
      </c>
      <c r="C30" s="1234">
        <f>入力1!C30</f>
        <v>7</v>
      </c>
      <c r="D30" s="1820" t="str">
        <f>IF(TRIM(入力1!D30)&lt;&gt;"",入力1!D30,"")</f>
        <v/>
      </c>
      <c r="E30" s="1821"/>
      <c r="F30" s="1821"/>
      <c r="G30" s="1821"/>
      <c r="H30" s="1821"/>
      <c r="I30" s="1821"/>
      <c r="J30" s="2015"/>
      <c r="K30" s="1982" t="str">
        <f>IF(TRIM('提出（様式1）'!A30)&lt;&gt;"",'提出（様式1）'!A30,"")</f>
        <v/>
      </c>
      <c r="L30" s="1258" t="str">
        <f>IF(TRIM('提出（様式1）'!B30)&lt;&gt;"",'提出（様式1）'!B30,"")</f>
        <v/>
      </c>
      <c r="M30" s="1951">
        <f>C30</f>
        <v>7</v>
      </c>
      <c r="N30" s="1260" t="str">
        <f>IF(TRIM(入力1!N30)&lt;&gt;"",入力1!N30,"")</f>
        <v/>
      </c>
      <c r="O30" s="1738" t="str">
        <f>IF(TRIM(入力1!O30)&lt;&gt;"",LEFT(入力1!O30,1),"")</f>
        <v/>
      </c>
      <c r="P30" s="1738" t="str">
        <f>IF(TRIM(入力1!P30)&lt;&gt;"",LEFT(入力1!P30,1),"")</f>
        <v/>
      </c>
      <c r="Q30" s="1734" t="str">
        <f>IF(TRIM(入力1!Q30)&lt;&gt;"",LEFT(入力1!Q30,1),"")</f>
        <v/>
      </c>
      <c r="R30" s="1843" t="str">
        <f>IF(TRIM(入力1!Q30)&lt;&gt;"",MID(入力1!Q30,2,1),"")</f>
        <v/>
      </c>
      <c r="S30" s="1839" t="str">
        <f>IF(TRIM(入力1!S30)&lt;&gt;"",LEFT(入力1!S30,1),"")</f>
        <v/>
      </c>
      <c r="T30" s="1841" t="str">
        <f>IF(LEN(入力1!T30)&gt;=2,MID(TEXT(入力1!T30,"00"),1,1),"")</f>
        <v/>
      </c>
      <c r="U30" s="1260" t="str">
        <f>IF(LEN(入力1!T30)&gt;=1,MID(TEXT(入力1!T30,"00"),2,1),"")</f>
        <v/>
      </c>
      <c r="V30" s="1734" t="str">
        <f>IF(LEN(入力1!V30)&gt;=2,MID(TEXT(入力1!V30,"00"),1,1),"")</f>
        <v/>
      </c>
      <c r="W30" s="1843" t="str">
        <f>IF(LEN(入力1!V30)&gt;=1,MID(TEXT(入力1!V30,"00"),2,1),"")</f>
        <v/>
      </c>
      <c r="X30" s="1734" t="str">
        <f>IF(LEN(入力1!X30)&gt;=2,MID(TEXT(入力1!X30,"00"),1,1),"")</f>
        <v/>
      </c>
      <c r="Y30" s="1234" t="str">
        <f>IF(LEN(入力1!X30)&gt;=1,MID(TEXT(入力1!X30,"00"),2,1),"")</f>
        <v/>
      </c>
      <c r="Z30" s="1926" t="str">
        <f>IF(LEN(入力1!Z30)&gt;=2,MID(TEXT(入力1!Z30,"00"),1,1),"")</f>
        <v/>
      </c>
      <c r="AA30" s="1260" t="str">
        <f>IF(LEN(入力1!Z30)&gt;=1,MID(TEXT(入力1!Z30,"00"),2,1),"")</f>
        <v/>
      </c>
      <c r="AB30" s="1845" t="str">
        <f>IF(TRIM(入力1!AB30)&lt;&gt;"",入力1!AB30,"")</f>
        <v/>
      </c>
      <c r="AC30" s="1846"/>
      <c r="AD30" s="1846"/>
      <c r="AE30" s="1847"/>
      <c r="AF30" s="1734" t="str">
        <f>IF(入力1!AF30&gt;=100,MID(TEXT(入力1!AF30,"000.0"),1,1),"")</f>
        <v/>
      </c>
      <c r="AG30" s="1732" t="str">
        <f>IF(入力1!AF30&gt;=10,MID(TEXT(入力1!AF30,"000.0"),2,1),"")</f>
        <v/>
      </c>
      <c r="AH30" s="1732" t="str">
        <f>IF(入力1!AF30&gt;=0.1,MID(TEXT(入力1!AF30,"000.0"),3,1),IF(ISBLANK(入力1!AF30),"","0"))</f>
        <v/>
      </c>
      <c r="AI30" s="1260" t="str">
        <f>IF(入力1!AF30&lt;&gt;"",MID(TEXT(入力1!AF30,"000.0"),5,1),"")</f>
        <v/>
      </c>
      <c r="AJ30" s="1734" t="str">
        <f>IF(入力1!AJ30&gt;=100,MID(TEXT(入力1!AJ30,"000.0"),1,1),"")</f>
        <v/>
      </c>
      <c r="AK30" s="1732" t="str">
        <f>IF(入力1!AJ30&gt;=10,MID(TEXT(入力1!AJ30,"000.0"),2,1),"")</f>
        <v/>
      </c>
      <c r="AL30" s="1732" t="str">
        <f>IF(入力1!AJ30&gt;=0.1,MID(TEXT(入力1!AJ30,"000.0"),3,1),IF(ISBLANK(入力1!AJ30),"","0"))</f>
        <v/>
      </c>
      <c r="AM30" s="1260" t="str">
        <f>IF(入力1!AJ30&lt;&gt;"",MID(TEXT(入力1!AJ30,"000.0"),5,1),"")</f>
        <v/>
      </c>
      <c r="AN30" s="1734" t="str">
        <f>IF(入力1!AN30&gt;=100,MID(TEXT(入力1!AN30,"000.0"),1,1),"")</f>
        <v/>
      </c>
      <c r="AO30" s="1732" t="str">
        <f>IF(入力1!AN30&gt;=10,MID(TEXT(入力1!AN30,"000.0"),2,1),"")</f>
        <v/>
      </c>
      <c r="AP30" s="1732" t="str">
        <f>IF(入力1!AN30&gt;=0.1,MID(TEXT(入力1!AN30,"000.0"),3,1),IF(ISBLANK(入力1!AN30),"","0"))</f>
        <v/>
      </c>
      <c r="AQ30" s="1260" t="str">
        <f>IF(入力1!AN30&lt;&gt;"",MID(TEXT(入力1!AN30,"000.0"),5,1),"")</f>
        <v/>
      </c>
      <c r="AR30" s="1734" t="str">
        <f>IF(TRIM(入力1!AR30)&lt;&gt;"",IF(入力1!AR30&gt;=10000,MID(TEXT(入力1!AR30,"00000"),1,1),""),"-")</f>
        <v>-</v>
      </c>
      <c r="AS30" s="1732" t="str">
        <f>IF(TRIM(入力1!AR30)&lt;&gt;"",IF(入力1!AR30&gt;=1000,MID(TEXT(入力1!AR30,"00000"),2,1),""),"-")</f>
        <v>-</v>
      </c>
      <c r="AT30" s="1732" t="str">
        <f>IF(TRIM(入力1!AR30)&lt;&gt;"",IF(入力1!AR30&gt;=100,MID(TEXT(入力1!AR30,"00000"),3,1),""),"-")</f>
        <v>-</v>
      </c>
      <c r="AU30" s="1732" t="str">
        <f>IF(TRIM(入力1!AR30)&lt;&gt;"",IF(入力1!AR30&gt;=10,MID(TEXT(入力1!AR30,"00000"),4,1),""),"-")</f>
        <v>-</v>
      </c>
      <c r="AV30" s="1260" t="str">
        <f>IF(TRIM(入力1!AR30)&lt;&gt;"",IF(入力1!AR30&gt;=0,MID(TEXT(入力1!AR30,"00000"),5,1),""),"-")</f>
        <v>-</v>
      </c>
      <c r="AW30" s="1734" t="str">
        <f>IF(TRIM(入力1!AW30)&lt;&gt;"",IF(入力1!AW30&gt;=1000000,MID(TEXT(入力1!AW30,"0000000"),1,1),""),"-")</f>
        <v>-</v>
      </c>
      <c r="AX30" s="1732" t="str">
        <f>IF(TRIM(入力1!AW30)&lt;&gt;"",IF(入力1!AW30&gt;=100000,MID(TEXT(入力1!AW30,"0000000"),2,1),""),"-")</f>
        <v>-</v>
      </c>
      <c r="AY30" s="1732" t="str">
        <f>IF(TRIM(入力1!AW30)&lt;&gt;"",IF(入力1!AW30&gt;=10000,MID(TEXT(入力1!AW30,"0000000"),3,1),""),"-")</f>
        <v>-</v>
      </c>
      <c r="AZ30" s="1732" t="str">
        <f>IF(TRIM(入力1!AW30)&lt;&gt;"",IF(入力1!AW30&gt;=1000,MID(TEXT(入力1!AW30,"0000000"),4,1),""),"-")</f>
        <v>-</v>
      </c>
      <c r="BA30" s="1732" t="str">
        <f>IF(TRIM(入力1!AW30)&lt;&gt;"",IF(入力1!AW30&gt;=100,MID(TEXT(入力1!AW30,"0000000"),5,1),""),"-")</f>
        <v>-</v>
      </c>
      <c r="BB30" s="1732" t="str">
        <f>IF(TRIM(入力1!AW30)&lt;&gt;"",IF(入力1!AW30&gt;=10,MID(TEXT(入力1!AW30,"0000000"),6,1),""),"-")</f>
        <v>-</v>
      </c>
      <c r="BC30" s="1260" t="str">
        <f>IF(TRIM(入力1!AW30)&lt;&gt;"",IF(入力1!AW30&gt;=0,MID(TEXT(入力1!AW30,"0000000"),7,1),""),"-")</f>
        <v>-</v>
      </c>
      <c r="BD30" s="1817" t="str">
        <f>IF(TRIM(入力1!BD30)&lt;&gt;"",IF(入力1!BD30&gt;=1000000,MID(TEXT(入力1!BD30,"0000000"),1,1),""),"")</f>
        <v/>
      </c>
      <c r="BE30" s="1731" t="str">
        <f>IF(TRIM(入力1!BD30)&lt;&gt;"",IF(入力1!BD30&gt;=100000,MID(TEXT(入力1!BD30,"0000000"),2,1),""),"")</f>
        <v/>
      </c>
      <c r="BF30" s="1731" t="str">
        <f>IF(TRIM(入力1!BD30)&lt;&gt;"",IF(入力1!BD30&gt;=10000,MID(TEXT(入力1!BD30,"0000000"),3,1),""),"")</f>
        <v/>
      </c>
      <c r="BG30" s="1731" t="str">
        <f>IF(TRIM(入力1!BD30)&lt;&gt;"",IF(入力1!BD30&gt;=1000,MID(TEXT(入力1!BD30,"0000000"),4,1),""),"")</f>
        <v/>
      </c>
      <c r="BH30" s="1731" t="str">
        <f>IF(TRIM(入力1!BD30)&lt;&gt;"",IF(入力1!BD30&gt;=100,MID(TEXT(入力1!BD30,"0000000"),5,1),""),"")</f>
        <v/>
      </c>
      <c r="BI30" s="1731" t="str">
        <f>IF(TRIM(入力1!BD30)&lt;&gt;"",IF(入力1!BD30&gt;=10,MID(TEXT(入力1!BD30,"0000000"),6,1),""),"")</f>
        <v/>
      </c>
      <c r="BJ30" s="1816" t="str">
        <f>IF(TRIM(入力1!BD30)&lt;&gt;"",IF(入力1!BD30&gt;=0,MID(TEXT(入力1!BD30,"0000000"),7,1),""),"0")</f>
        <v>0</v>
      </c>
      <c r="BK30" s="1077" t="str">
        <f>IF(TRIM(入力1!BK30)&lt;&gt;"",入力1!BK30,"")</f>
        <v/>
      </c>
      <c r="BL30" s="1063" t="str">
        <f>IF(TRIM(入力1!BL30)&lt;&gt;"",入力1!BL30,"")</f>
        <v/>
      </c>
      <c r="BM30" s="1063" t="str">
        <f>IF(TRIM(入力1!BM30)&lt;&gt;"",入力1!BM30,"")</f>
        <v/>
      </c>
      <c r="BN30" s="1063" t="str">
        <f>IF(TRIM(入力1!BN30)&lt;&gt;"",入力1!BN30,"")</f>
        <v/>
      </c>
      <c r="BO30" s="1063" t="str">
        <f>IF(TRIM(入力1!BO30)&lt;&gt;"",入力1!BO30,"")</f>
        <v/>
      </c>
      <c r="BP30" s="1079" t="str">
        <f>IF(TRIM(入力1!BP30)&lt;&gt;"",入力1!BP30,"")</f>
        <v>0</v>
      </c>
      <c r="BQ30" s="1077" t="str">
        <f>IF(TRIM(入力1!BQ30)&lt;&gt;"",入力1!BQ30,"")</f>
        <v/>
      </c>
      <c r="BR30" s="1063" t="str">
        <f>IF(TRIM(入力1!BR30)&lt;&gt;"",入力1!BR30,"")</f>
        <v/>
      </c>
      <c r="BS30" s="1063" t="str">
        <f>IF(TRIM(入力1!BS30)&lt;&gt;"",入力1!BS30,"")</f>
        <v/>
      </c>
      <c r="BT30" s="1063" t="str">
        <f>IF(TRIM(入力1!BT30)&lt;&gt;"",入力1!BT30,"")</f>
        <v/>
      </c>
      <c r="BU30" s="1063" t="str">
        <f>IF(TRIM(入力1!BU30)&lt;&gt;"",入力1!BU30,"")</f>
        <v/>
      </c>
      <c r="BV30" s="1956" t="str">
        <f>IF(TRIM(入力1!BV30)&lt;&gt;"",入力1!BV30,"")</f>
        <v>0</v>
      </c>
      <c r="BW30" s="1077" t="str">
        <f>IF(TRIM(入力1!BW30)&lt;&gt;"",入力1!BW30,"")</f>
        <v/>
      </c>
      <c r="BX30" s="1063" t="str">
        <f>IF(TRIM(入力1!BX30)&lt;&gt;"",入力1!BX30,"")</f>
        <v/>
      </c>
      <c r="BY30" s="1063" t="str">
        <f>IF(TRIM(入力1!BY30)&lt;&gt;"",入力1!BY30,"")</f>
        <v/>
      </c>
      <c r="BZ30" s="1063" t="str">
        <f>IF(TRIM(入力1!BZ30)&lt;&gt;"",入力1!BZ30,"")</f>
        <v/>
      </c>
      <c r="CA30" s="1063" t="str">
        <f>IF(TRIM(入力1!CA30)&lt;&gt;"",入力1!CA30,"")</f>
        <v/>
      </c>
      <c r="CB30" s="1956" t="str">
        <f>IF(TRIM(入力1!CB30)&lt;&gt;"",入力1!CB30,"")</f>
        <v>0</v>
      </c>
      <c r="CC30" s="1959" t="str">
        <f>IF(TRIM(入力1!CC30)&lt;&gt;"",入力1!CC30,"")</f>
        <v/>
      </c>
      <c r="CD30" s="1063" t="str">
        <f>IF(TRIM(入力1!CD30)&lt;&gt;"",入力1!CD30,"")</f>
        <v/>
      </c>
      <c r="CE30" s="1063" t="str">
        <f>IF(TRIM(入力1!CE30)&lt;&gt;"",入力1!CE30,"")</f>
        <v/>
      </c>
      <c r="CF30" s="1063" t="str">
        <f>IF(TRIM(入力1!CF30)&lt;&gt;"",入力1!CF30,"")</f>
        <v/>
      </c>
      <c r="CG30" s="1063" t="str">
        <f>IF(TRIM(入力1!CG30)&lt;&gt;"",入力1!CG30,"")</f>
        <v/>
      </c>
      <c r="CH30" s="1063" t="str">
        <f>IF(TRIM(入力1!CH30)&lt;&gt;"",入力1!CH30,"")</f>
        <v/>
      </c>
      <c r="CI30" s="1063" t="str">
        <f>IF(TRIM(入力1!CI30)&lt;&gt;"",入力1!CI30,"")</f>
        <v/>
      </c>
      <c r="CJ30" s="1109" t="str">
        <f>IF(TRIM(入力1!CJ30)&lt;&gt;"",入力1!CJ30,"")</f>
        <v>0</v>
      </c>
      <c r="CK30" s="1063" t="str">
        <f>IF(TRIM(入力1!CK30)&lt;&gt;"",入力1!CK30,"")</f>
        <v/>
      </c>
      <c r="CL30" s="1063" t="str">
        <f>IF(TRIM(入力1!CL30)&lt;&gt;"",入力1!CL30,"")</f>
        <v/>
      </c>
      <c r="CM30" s="1063" t="str">
        <f>IF(TRIM(入力1!CM30)&lt;&gt;"",入力1!CM30,"")</f>
        <v/>
      </c>
      <c r="CN30" s="1063" t="str">
        <f>IF(TRIM(入力1!CN30)&lt;&gt;"",入力1!CN30,"")</f>
        <v/>
      </c>
      <c r="CO30" s="1063" t="str">
        <f>IF(TRIM(入力1!CO30)&lt;&gt;"",入力1!CO30,"")</f>
        <v/>
      </c>
      <c r="CP30" s="1063" t="str">
        <f>IF(TRIM(入力1!CP30)&lt;&gt;"",入力1!CP30,"")</f>
        <v/>
      </c>
      <c r="CQ30" s="1109" t="str">
        <f>IF(TRIM(入力1!CQ30)&lt;&gt;"",入力1!CQ30,"")</f>
        <v/>
      </c>
      <c r="CR30" s="1956" t="str">
        <f>IF(TRIM(入力1!CR30)&lt;&gt;"",入力1!CR30,"")</f>
        <v>-</v>
      </c>
      <c r="CS30" s="1063" t="str">
        <f>IF(TRIM(入力1!CS30)&lt;&gt;"",入力1!CS30,"")</f>
        <v>-</v>
      </c>
      <c r="CT30" s="1079" t="str">
        <f>IF(TRIM(入力1!CT30)&lt;&gt;"",入力1!CT30,"")</f>
        <v>-</v>
      </c>
      <c r="CU30" s="1095" t="str">
        <f>IF(入力1!CU30&gt;=10,MID(TEXT(入力1!CU30,"00.0"),1,1),"")</f>
        <v/>
      </c>
      <c r="CV30" s="1063" t="str">
        <f>IF(入力1!CU30&gt;=0.1,MID(TEXT(入力1!CU30,"00.0"),2,1),IF(ISBLANK(入力1!CU30),"","0"))</f>
        <v/>
      </c>
      <c r="CW30" s="2031" t="str">
        <f>IF(入力1!CU30&lt;&gt;"",MID(TEXT(入力1!CU30,"00.0"),4,1),"")</f>
        <v/>
      </c>
      <c r="CX30" s="1095" t="str">
        <f>IF(入力1!CX30&gt;=100,MID(TEXT(入力1!CX30,"000"),1,1),"")</f>
        <v/>
      </c>
      <c r="CY30" s="1063" t="str">
        <f>IF(入力1!CX30&gt;=10,MID(TEXT(入力1!CX30,"000"),2,1),"")</f>
        <v/>
      </c>
      <c r="CZ30" s="1109" t="str">
        <f>IF(入力1!CX30&gt;=1,MID(TEXT(入力1!CX30,"000"),3,1),"")</f>
        <v/>
      </c>
      <c r="DA30" s="1963" t="str">
        <f>IF(TRIM(入力1!DA30)&lt;&gt;"",IF(入力1!DA30&gt;=10000,MID(TEXT(入力1!DA30,"00000"),1,1),""),"")</f>
        <v/>
      </c>
      <c r="DB30" s="1731" t="str">
        <f>IF(TRIM(入力1!DA30)&lt;&gt;"",IF(入力1!DA30&gt;=1000,MID(TEXT(入力1!DA30,"00000"),2,1),""),"")</f>
        <v/>
      </c>
      <c r="DC30" s="1731" t="str">
        <f>IF(TRIM(入力1!DA30)&lt;&gt;"",IF(入力1!DA30&gt;=100,MID(TEXT(入力1!DA30,"00000"),3,1),""),"")</f>
        <v/>
      </c>
      <c r="DD30" s="1731" t="str">
        <f>IF(TRIM(入力1!DA30)&lt;&gt;"",IF(入力1!DA30&gt;=10,MID(TEXT(入力1!DA30,"00000"),4,1),""),"")</f>
        <v/>
      </c>
      <c r="DE30" s="1795" t="str">
        <f>IF(TRIM(入力1!DA30)&lt;&gt;"",IF(入力1!DA30&gt;=0,MID(TEXT(入力1!DA30,"00000"),5,1),"0"),"")</f>
        <v/>
      </c>
      <c r="DF30" s="1738" t="str">
        <f>IF(TRIM(入力1!DF30)&lt;&gt;"",LEFT(入力1!DF30,1),"")</f>
        <v/>
      </c>
      <c r="DG30" s="1734" t="str">
        <f>IF(入力1!DG30&gt;=1000,MID(TEXT(入力1!DG30,"0000"),1,1),"")</f>
        <v/>
      </c>
      <c r="DH30" s="1732" t="str">
        <f>IF(入力1!DG30&gt;=100,MID(TEXT(入力1!DG30,"0000"),2,1),"")</f>
        <v/>
      </c>
      <c r="DI30" s="1732" t="str">
        <f>IF(入力1!DG30&gt;=10,MID(TEXT(入力1!DG30,"0000"),3,1),"")</f>
        <v/>
      </c>
      <c r="DJ30" s="1234" t="str">
        <f>IF(TRIM(入力1!DG30)&lt;&gt;"",IF(入力1!DG30&gt;=1,MID(TEXT(入力1!DG30,"0000"),4,1),"0"),"")</f>
        <v/>
      </c>
      <c r="DK30" s="1738" t="str">
        <f>IF(TRIM(入力1!DK30)&lt;&gt;"",LEFT(入力1!DK30,1),"")</f>
        <v/>
      </c>
      <c r="DL30" s="1734" t="str">
        <f>IF(入力1!DL30&gt;=10000,MID(TEXT(入力1!DL30,"00000"),1,1),"")</f>
        <v/>
      </c>
      <c r="DM30" s="1732" t="str">
        <f>IF(入力1!DL30&gt;=1000,MID(TEXT(入力1!DL30,"00000"),2,1),"")</f>
        <v/>
      </c>
      <c r="DN30" s="1732" t="str">
        <f>IF(入力1!DL30&gt;=100,MID(TEXT(入力1!DL30,"00000"),3,1),"")</f>
        <v/>
      </c>
      <c r="DO30" s="1732" t="str">
        <f>IF(入力1!DL30&gt;=10,MID(TEXT(入力1!DL30,"00000"),4,1),"")</f>
        <v/>
      </c>
      <c r="DP30" s="1234" t="str">
        <f>IF(TRIM(入力1!DL30)&lt;&gt;"",IF(入力1!DL30&gt;=1,MID(TEXT(入力1!DL30,"00000"),5,1),"0"),"")</f>
        <v/>
      </c>
      <c r="DQ30" s="1738" t="str">
        <f>IF(TRIM(入力1!DQ30)&lt;&gt;"",LEFT(入力1!DQ30,1),"")</f>
        <v/>
      </c>
      <c r="DR30" s="1734" t="str">
        <f>IF(入力1!DR30&gt;=10000,MID(TEXT(入力1!DR30,"00000"),1,1),"")</f>
        <v/>
      </c>
      <c r="DS30" s="1732" t="str">
        <f>IF(入力1!DR30&gt;=1000,MID(TEXT(入力1!DR30,"00000"),2,1),"")</f>
        <v/>
      </c>
      <c r="DT30" s="1732" t="str">
        <f>IF(入力1!DR30&gt;=100,MID(TEXT(入力1!DR30,"00000"),3,1),"")</f>
        <v/>
      </c>
      <c r="DU30" s="1732" t="str">
        <f>IF(入力1!DR30&gt;=10,MID(TEXT(入力1!DR30,"00000"),4,1),"")</f>
        <v/>
      </c>
      <c r="DV30" s="1850" t="str">
        <f>IF(TRIM(入力1!DR30)&lt;&gt;"",IF(入力1!DR30&gt;=1,MID(TEXT(入力1!DR30,"00000"),5,1),"0"),"")</f>
        <v/>
      </c>
      <c r="DW30" s="1748"/>
      <c r="DX30" s="1736"/>
      <c r="DY30" s="1804"/>
      <c r="DZ30" s="1829"/>
      <c r="EA30" s="1831"/>
      <c r="EB30" s="1824"/>
      <c r="EC30" s="1833"/>
      <c r="ED30" s="1835"/>
      <c r="EE30" s="1831"/>
      <c r="EF30" s="1824"/>
      <c r="EG30" s="1826">
        <f>IF(入力1!$W$5=9,9,0)</f>
        <v>0</v>
      </c>
      <c r="EH30" s="1828"/>
      <c r="EI30" s="1736"/>
    </row>
    <row r="31" spans="1:140" s="87" customFormat="1" ht="12" customHeight="1">
      <c r="A31" s="1819"/>
      <c r="B31" s="1733"/>
      <c r="C31" s="1235"/>
      <c r="D31" s="1822" t="str">
        <f>IF(TRIM(入力1!D36)&lt;&gt;"",入力1!D36,"")</f>
        <v/>
      </c>
      <c r="E31" s="1823"/>
      <c r="F31" s="1823"/>
      <c r="G31" s="1823"/>
      <c r="H31" s="1823"/>
      <c r="I31" s="1823"/>
      <c r="J31" s="1984"/>
      <c r="K31" s="1982"/>
      <c r="L31" s="1258"/>
      <c r="M31" s="1952"/>
      <c r="N31" s="1279"/>
      <c r="O31" s="1739"/>
      <c r="P31" s="1739"/>
      <c r="Q31" s="1735"/>
      <c r="R31" s="1844"/>
      <c r="S31" s="1840"/>
      <c r="T31" s="1842"/>
      <c r="U31" s="1279"/>
      <c r="V31" s="1735"/>
      <c r="W31" s="1844"/>
      <c r="X31" s="1735"/>
      <c r="Y31" s="1235"/>
      <c r="Z31" s="1926"/>
      <c r="AA31" s="1279"/>
      <c r="AB31" s="964" t="str">
        <f>IF(入力1!AB31&gt;=100,MID(TEXT(入力1!AB31,"000.0"),1,1),"")</f>
        <v/>
      </c>
      <c r="AC31" s="963" t="str">
        <f>IF(入力1!AB31&gt;=10,MID(TEXT(入力1!AB31,"000.0"),2,1),"")</f>
        <v/>
      </c>
      <c r="AD31" s="963" t="str">
        <f>IF(入力1!AB31&gt;=0.1,MID(TEXT(入力1!AB31,"000.0"),3,1),IF(ISBLANK(入力1!AB31),"","0"))</f>
        <v/>
      </c>
      <c r="AE31" s="953" t="str">
        <f>IF(入力1!AB31&lt;&gt;"",MID(TEXT(入力1!AB31,"000.0"),5,1),"")</f>
        <v/>
      </c>
      <c r="AF31" s="1735"/>
      <c r="AG31" s="1733"/>
      <c r="AH31" s="1733"/>
      <c r="AI31" s="1279"/>
      <c r="AJ31" s="1735"/>
      <c r="AK31" s="1733"/>
      <c r="AL31" s="1733"/>
      <c r="AM31" s="1279"/>
      <c r="AN31" s="1735"/>
      <c r="AO31" s="1733"/>
      <c r="AP31" s="1733"/>
      <c r="AQ31" s="1279"/>
      <c r="AR31" s="1735"/>
      <c r="AS31" s="1733"/>
      <c r="AT31" s="1733"/>
      <c r="AU31" s="1733"/>
      <c r="AV31" s="1279"/>
      <c r="AW31" s="1735"/>
      <c r="AX31" s="1733"/>
      <c r="AY31" s="1733"/>
      <c r="AZ31" s="1733"/>
      <c r="BA31" s="1733"/>
      <c r="BB31" s="1733"/>
      <c r="BC31" s="1279"/>
      <c r="BD31" s="1817"/>
      <c r="BE31" s="1731"/>
      <c r="BF31" s="1731"/>
      <c r="BG31" s="1731"/>
      <c r="BH31" s="1731"/>
      <c r="BI31" s="1731"/>
      <c r="BJ31" s="1816"/>
      <c r="BK31" s="1078"/>
      <c r="BL31" s="1064"/>
      <c r="BM31" s="1064"/>
      <c r="BN31" s="1064"/>
      <c r="BO31" s="1064"/>
      <c r="BP31" s="1080"/>
      <c r="BQ31" s="1078"/>
      <c r="BR31" s="1064"/>
      <c r="BS31" s="1064"/>
      <c r="BT31" s="1064"/>
      <c r="BU31" s="1064"/>
      <c r="BV31" s="1708"/>
      <c r="BW31" s="1078"/>
      <c r="BX31" s="1064"/>
      <c r="BY31" s="1064"/>
      <c r="BZ31" s="1064"/>
      <c r="CA31" s="1064"/>
      <c r="CB31" s="1708"/>
      <c r="CC31" s="1960"/>
      <c r="CD31" s="1064"/>
      <c r="CE31" s="1064"/>
      <c r="CF31" s="1064"/>
      <c r="CG31" s="1064"/>
      <c r="CH31" s="1064"/>
      <c r="CI31" s="1064"/>
      <c r="CJ31" s="1110"/>
      <c r="CK31" s="1064"/>
      <c r="CL31" s="1064"/>
      <c r="CM31" s="1064"/>
      <c r="CN31" s="1064"/>
      <c r="CO31" s="1064"/>
      <c r="CP31" s="1064"/>
      <c r="CQ31" s="1110"/>
      <c r="CR31" s="1708"/>
      <c r="CS31" s="1064"/>
      <c r="CT31" s="1080"/>
      <c r="CU31" s="1096"/>
      <c r="CV31" s="1064"/>
      <c r="CW31" s="2032"/>
      <c r="CX31" s="1096"/>
      <c r="CY31" s="1064"/>
      <c r="CZ31" s="1110"/>
      <c r="DA31" s="1963"/>
      <c r="DB31" s="1731"/>
      <c r="DC31" s="1731"/>
      <c r="DD31" s="1731"/>
      <c r="DE31" s="1795"/>
      <c r="DF31" s="1739"/>
      <c r="DG31" s="1735"/>
      <c r="DH31" s="1733"/>
      <c r="DI31" s="1733"/>
      <c r="DJ31" s="1309"/>
      <c r="DK31" s="1739"/>
      <c r="DL31" s="1735"/>
      <c r="DM31" s="1733"/>
      <c r="DN31" s="1733"/>
      <c r="DO31" s="1733"/>
      <c r="DP31" s="1309"/>
      <c r="DQ31" s="1739"/>
      <c r="DR31" s="1735"/>
      <c r="DS31" s="1733"/>
      <c r="DT31" s="1733"/>
      <c r="DU31" s="1733"/>
      <c r="DV31" s="1848"/>
      <c r="DW31" s="1749"/>
      <c r="DX31" s="1737"/>
      <c r="DY31" s="1805"/>
      <c r="DZ31" s="1830"/>
      <c r="EA31" s="1832"/>
      <c r="EB31" s="1825"/>
      <c r="EC31" s="1834"/>
      <c r="ED31" s="1836"/>
      <c r="EE31" s="1832"/>
      <c r="EF31" s="1825"/>
      <c r="EG31" s="1827"/>
      <c r="EH31" s="1827"/>
      <c r="EI31" s="1737"/>
    </row>
    <row r="32" spans="1:140" s="87" customFormat="1" ht="12" customHeight="1">
      <c r="A32" s="1796" t="str">
        <f>IF(TRIM(入力1!A32)&lt;&gt;"",入力1!A32,"")</f>
        <v/>
      </c>
      <c r="B32" s="1746" t="str">
        <f>IF(TRIM(入力1!B32)&lt;&gt;"",入力1!B32,"")</f>
        <v/>
      </c>
      <c r="C32" s="1750">
        <f>入力1!C32</f>
        <v>8</v>
      </c>
      <c r="D32" s="1798" t="str">
        <f>IF(TRIM(入力1!D32)&lt;&gt;"",入力1!D32,"")</f>
        <v/>
      </c>
      <c r="E32" s="1799"/>
      <c r="F32" s="1799"/>
      <c r="G32" s="1799"/>
      <c r="H32" s="1799"/>
      <c r="I32" s="1799"/>
      <c r="J32" s="1985"/>
      <c r="K32" s="2010" t="str">
        <f>IF(TRIM('提出（様式1）'!A32)&lt;&gt;"",'提出（様式1）'!A32,"")</f>
        <v/>
      </c>
      <c r="L32" s="1808" t="str">
        <f>IF(TRIM('提出（様式1）'!B32)&lt;&gt;"",'提出（様式1）'!B32,"")</f>
        <v/>
      </c>
      <c r="M32" s="1978">
        <f>C32</f>
        <v>8</v>
      </c>
      <c r="N32" s="1756" t="str">
        <f>IF(TRIM(入力1!N32)&lt;&gt;"",入力1!N32,"")</f>
        <v/>
      </c>
      <c r="O32" s="1740" t="str">
        <f>IF(TRIM(入力1!O32)&lt;&gt;"",LEFT(入力1!O32,1),"")</f>
        <v/>
      </c>
      <c r="P32" s="1740" t="str">
        <f>IF(TRIM(入力1!P32)&lt;&gt;"",LEFT(入力1!P32,1),"")</f>
        <v/>
      </c>
      <c r="Q32" s="1742" t="str">
        <f>IF(TRIM(入力1!Q32)&lt;&gt;"",LEFT(入力1!Q32,1),"")</f>
        <v/>
      </c>
      <c r="R32" s="1811" t="str">
        <f>IF(TRIM(入力1!Q32)&lt;&gt;"",MID(入力1!Q32,2,1),"")</f>
        <v/>
      </c>
      <c r="S32" s="1802" t="str">
        <f>IF(TRIM(入力1!S32)&lt;&gt;"",LEFT(入力1!S32,1),"")</f>
        <v/>
      </c>
      <c r="T32" s="1760" t="str">
        <f>IF(LEN(入力1!T32)&gt;=2,MID(TEXT(入力1!T32,"00"),1,1),"")</f>
        <v/>
      </c>
      <c r="U32" s="1756" t="str">
        <f>IF(LEN(入力1!T32)&gt;=1,MID(TEXT(入力1!T32,"00"),2,1),"")</f>
        <v/>
      </c>
      <c r="V32" s="1742" t="str">
        <f>IF(LEN(入力1!V32)&gt;=2,MID(TEXT(入力1!V32,"00"),1,1),"")</f>
        <v/>
      </c>
      <c r="W32" s="1811" t="str">
        <f>IF(LEN(入力1!V32)&gt;=1,MID(TEXT(入力1!V32,"00"),2,1),"")</f>
        <v/>
      </c>
      <c r="X32" s="1742" t="str">
        <f>IF(LEN(入力1!X32)&gt;=2,MID(TEXT(入力1!X32,"00"),1,1),"")</f>
        <v/>
      </c>
      <c r="Y32" s="1750" t="str">
        <f>IF(LEN(入力1!X32)&gt;=1,MID(TEXT(入力1!X32,"00"),2,1),"")</f>
        <v/>
      </c>
      <c r="Z32" s="1897" t="str">
        <f>IF(LEN(入力1!Z32)&gt;=2,MID(TEXT(入力1!Z32,"00"),1,1),"")</f>
        <v/>
      </c>
      <c r="AA32" s="1756" t="str">
        <f>IF(LEN(入力1!Z32)&gt;=1,MID(TEXT(入力1!Z32,"00"),2,1),"")</f>
        <v/>
      </c>
      <c r="AB32" s="1813" t="str">
        <f>IF(TRIM(入力1!AB32)&lt;&gt;"",入力1!AB32,"")</f>
        <v/>
      </c>
      <c r="AC32" s="1814"/>
      <c r="AD32" s="1814"/>
      <c r="AE32" s="1815"/>
      <c r="AF32" s="1742" t="str">
        <f>IF(入力1!AF32&gt;=100,MID(TEXT(入力1!AF32,"000.0"),1,1),"")</f>
        <v/>
      </c>
      <c r="AG32" s="1746" t="str">
        <f>IF(入力1!AF32&gt;=10,MID(TEXT(入力1!AF32,"000.0"),2,1),"")</f>
        <v/>
      </c>
      <c r="AH32" s="1746" t="str">
        <f>IF(入力1!AF32&gt;=0.1,MID(TEXT(入力1!AF32,"000.0"),3,1),IF(ISBLANK(入力1!AF32),"","0"))</f>
        <v/>
      </c>
      <c r="AI32" s="1756" t="str">
        <f>IF(入力1!AF32&lt;&gt;"",MID(TEXT(入力1!AF32,"000.0"),5,1),"")</f>
        <v/>
      </c>
      <c r="AJ32" s="1742" t="str">
        <f>IF(入力1!AJ32&gt;=100,MID(TEXT(入力1!AJ32,"000.0"),1,1),"")</f>
        <v/>
      </c>
      <c r="AK32" s="1746" t="str">
        <f>IF(入力1!AJ32&gt;=10,MID(TEXT(入力1!AJ32,"000.0"),2,1),"")</f>
        <v/>
      </c>
      <c r="AL32" s="1746" t="str">
        <f>IF(入力1!AJ32&gt;=0.1,MID(TEXT(入力1!AJ32,"000.0"),3,1),IF(ISBLANK(入力1!AJ32),"","0"))</f>
        <v/>
      </c>
      <c r="AM32" s="1756" t="str">
        <f>IF(入力1!AJ32&lt;&gt;"",MID(TEXT(入力1!AJ32,"000.0"),5,1),"")</f>
        <v/>
      </c>
      <c r="AN32" s="1742" t="str">
        <f>IF(入力1!AN32&gt;=100,MID(TEXT(入力1!AN32,"000.0"),1,1),"")</f>
        <v/>
      </c>
      <c r="AO32" s="1746" t="str">
        <f>IF(入力1!AN32&gt;=10,MID(TEXT(入力1!AN32,"000.0"),2,1),"")</f>
        <v/>
      </c>
      <c r="AP32" s="1746" t="str">
        <f>IF(入力1!AN32&gt;=0.1,MID(TEXT(入力1!AN32,"000.0"),3,1),IF(ISBLANK(入力1!AN32),"","0"))</f>
        <v/>
      </c>
      <c r="AQ32" s="1756" t="str">
        <f>IF(入力1!AN32&lt;&gt;"",MID(TEXT(入力1!AN32,"000.0"),5,1),"")</f>
        <v/>
      </c>
      <c r="AR32" s="1742" t="str">
        <f>IF(TRIM(入力1!AR32)&lt;&gt;"",IF(入力1!AR32&gt;=10000,MID(TEXT(入力1!AR32,"00000"),1,1),""),"-")</f>
        <v>-</v>
      </c>
      <c r="AS32" s="1746" t="str">
        <f>IF(TRIM(入力1!AR32)&lt;&gt;"",IF(入力1!AR32&gt;=1000,MID(TEXT(入力1!AR32,"00000"),2,1),""),"-")</f>
        <v>-</v>
      </c>
      <c r="AT32" s="1746" t="str">
        <f>IF(TRIM(入力1!AR32)&lt;&gt;"",IF(入力1!AR32&gt;=100,MID(TEXT(入力1!AR32,"00000"),3,1),""),"-")</f>
        <v>-</v>
      </c>
      <c r="AU32" s="1746" t="str">
        <f>IF(TRIM(入力1!AR32)&lt;&gt;"",IF(入力1!AR32&gt;=10,MID(TEXT(入力1!AR32,"00000"),4,1),""),"-")</f>
        <v>-</v>
      </c>
      <c r="AV32" s="1756" t="str">
        <f>IF(TRIM(入力1!AR32)&lt;&gt;"",IF(入力1!AR32&gt;=0,MID(TEXT(入力1!AR32,"00000"),5,1),""),"-")</f>
        <v>-</v>
      </c>
      <c r="AW32" s="1742" t="str">
        <f>IF(TRIM(入力1!AW32)&lt;&gt;"",IF(入力1!AW32&gt;=1000000,MID(TEXT(入力1!AW32,"0000000"),1,1),""),"-")</f>
        <v>-</v>
      </c>
      <c r="AX32" s="1746" t="str">
        <f>IF(TRIM(入力1!AW32)&lt;&gt;"",IF(入力1!AW32&gt;=100000,MID(TEXT(入力1!AW32,"0000000"),2,1),""),"-")</f>
        <v>-</v>
      </c>
      <c r="AY32" s="1746" t="str">
        <f>IF(TRIM(入力1!AW32)&lt;&gt;"",IF(入力1!AW32&gt;=10000,MID(TEXT(入力1!AW32,"0000000"),3,1),""),"-")</f>
        <v>-</v>
      </c>
      <c r="AZ32" s="1746" t="str">
        <f>IF(TRIM(入力1!AW32)&lt;&gt;"",IF(入力1!AW32&gt;=1000,MID(TEXT(入力1!AW32,"0000000"),4,1),""),"-")</f>
        <v>-</v>
      </c>
      <c r="BA32" s="1746" t="str">
        <f>IF(TRIM(入力1!AW32)&lt;&gt;"",IF(入力1!AW32&gt;=100,MID(TEXT(入力1!AW32,"0000000"),5,1),""),"-")</f>
        <v>-</v>
      </c>
      <c r="BB32" s="1746" t="str">
        <f>IF(TRIM(入力1!AW32)&lt;&gt;"",IF(入力1!AW32&gt;=10,MID(TEXT(入力1!AW32,"0000000"),6,1),""),"-")</f>
        <v>-</v>
      </c>
      <c r="BC32" s="1756" t="str">
        <f>IF(TRIM(入力1!AW32)&lt;&gt;"",IF(入力1!AW32&gt;=0,MID(TEXT(入力1!AW32,"0000000"),7,1),""),"-")</f>
        <v>-</v>
      </c>
      <c r="BD32" s="1793" t="str">
        <f>IF(TRIM(入力1!BD32)&lt;&gt;"",IF(入力1!BD32&gt;=1000000,MID(TEXT(入力1!BD32,"0000000"),1,1),""),"")</f>
        <v/>
      </c>
      <c r="BE32" s="1729" t="str">
        <f>IF(TRIM(入力1!BD32)&lt;&gt;"",IF(入力1!BD32&gt;=100000,MID(TEXT(入力1!BD32,"0000000"),2,1),""),"")</f>
        <v/>
      </c>
      <c r="BF32" s="1729" t="str">
        <f>IF(TRIM(入力1!BD32)&lt;&gt;"",IF(入力1!BD32&gt;=10000,MID(TEXT(入力1!BD32,"0000000"),3,1),""),"")</f>
        <v/>
      </c>
      <c r="BG32" s="1729" t="str">
        <f>IF(TRIM(入力1!BD32)&lt;&gt;"",IF(入力1!BD32&gt;=1000,MID(TEXT(入力1!BD32,"0000000"),4,1),""),"")</f>
        <v/>
      </c>
      <c r="BH32" s="1729" t="str">
        <f>IF(TRIM(入力1!BD32)&lt;&gt;"",IF(入力1!BD32&gt;=100,MID(TEXT(入力1!BD32,"0000000"),5,1),""),"")</f>
        <v/>
      </c>
      <c r="BI32" s="1729" t="str">
        <f>IF(TRIM(入力1!BD32)&lt;&gt;"",IF(入力1!BD32&gt;=10,MID(TEXT(入力1!BD32,"0000000"),6,1),""),"")</f>
        <v/>
      </c>
      <c r="BJ32" s="1744" t="str">
        <f>IF(TRIM(入力1!BD32)&lt;&gt;"",IF(入力1!BD32&gt;=0,MID(TEXT(入力1!BD32,"0000000"),7,1),""),"0")</f>
        <v>0</v>
      </c>
      <c r="BK32" s="1724" t="str">
        <f>IF(TRIM(入力1!BK32)&lt;&gt;"",入力1!BK32,"")</f>
        <v/>
      </c>
      <c r="BL32" s="1701" t="str">
        <f>IF(TRIM(入力1!BL32)&lt;&gt;"",入力1!BL32,"")</f>
        <v/>
      </c>
      <c r="BM32" s="1701" t="str">
        <f>IF(TRIM(入力1!BM32)&lt;&gt;"",入力1!BM32,"")</f>
        <v/>
      </c>
      <c r="BN32" s="1701" t="str">
        <f>IF(TRIM(入力1!BN32)&lt;&gt;"",入力1!BN32,"")</f>
        <v/>
      </c>
      <c r="BO32" s="1701" t="str">
        <f>IF(TRIM(入力1!BO32)&lt;&gt;"",入力1!BO32,"")</f>
        <v/>
      </c>
      <c r="BP32" s="1709" t="str">
        <f>IF(TRIM(入力1!BP32)&lt;&gt;"",入力1!BP32,"")</f>
        <v>0</v>
      </c>
      <c r="BQ32" s="1724" t="str">
        <f>IF(TRIM(入力1!BQ32)&lt;&gt;"",入力1!BQ32,"")</f>
        <v/>
      </c>
      <c r="BR32" s="1701" t="str">
        <f>IF(TRIM(入力1!BR32)&lt;&gt;"",入力1!BR32,"")</f>
        <v/>
      </c>
      <c r="BS32" s="1701" t="str">
        <f>IF(TRIM(入力1!BS32)&lt;&gt;"",入力1!BS32,"")</f>
        <v/>
      </c>
      <c r="BT32" s="1701" t="str">
        <f>IF(TRIM(入力1!BT32)&lt;&gt;"",入力1!BT32,"")</f>
        <v/>
      </c>
      <c r="BU32" s="1701" t="str">
        <f>IF(TRIM(入力1!BU32)&lt;&gt;"",入力1!BU32,"")</f>
        <v/>
      </c>
      <c r="BV32" s="1954" t="str">
        <f>IF(TRIM(入力1!BV32)&lt;&gt;"",入力1!BV32,"")</f>
        <v>0</v>
      </c>
      <c r="BW32" s="1724" t="str">
        <f>IF(TRIM(入力1!BW32)&lt;&gt;"",入力1!BW32,"")</f>
        <v/>
      </c>
      <c r="BX32" s="1701" t="str">
        <f>IF(TRIM(入力1!BX32)&lt;&gt;"",入力1!BX32,"")</f>
        <v/>
      </c>
      <c r="BY32" s="1701" t="str">
        <f>IF(TRIM(入力1!BY32)&lt;&gt;"",入力1!BY32,"")</f>
        <v/>
      </c>
      <c r="BZ32" s="1701" t="str">
        <f>IF(TRIM(入力1!BZ32)&lt;&gt;"",入力1!BZ32,"")</f>
        <v/>
      </c>
      <c r="CA32" s="1701" t="str">
        <f>IF(TRIM(入力1!CA32)&lt;&gt;"",入力1!CA32,"")</f>
        <v/>
      </c>
      <c r="CB32" s="1954" t="str">
        <f>IF(TRIM(入力1!CB32)&lt;&gt;"",入力1!CB32,"")</f>
        <v>0</v>
      </c>
      <c r="CC32" s="1972" t="str">
        <f>IF(TRIM(入力1!CC32)&lt;&gt;"",入力1!CC32,"")</f>
        <v/>
      </c>
      <c r="CD32" s="1701" t="str">
        <f>IF(TRIM(入力1!CD32)&lt;&gt;"",入力1!CD32,"")</f>
        <v/>
      </c>
      <c r="CE32" s="1701" t="str">
        <f>IF(TRIM(入力1!CE32)&lt;&gt;"",入力1!CE32,"")</f>
        <v/>
      </c>
      <c r="CF32" s="1701" t="str">
        <f>IF(TRIM(入力1!CF32)&lt;&gt;"",入力1!CF32,"")</f>
        <v/>
      </c>
      <c r="CG32" s="1701" t="str">
        <f>IF(TRIM(入力1!CG32)&lt;&gt;"",入力1!CG32,"")</f>
        <v/>
      </c>
      <c r="CH32" s="1701" t="str">
        <f>IF(TRIM(入力1!CH32)&lt;&gt;"",入力1!CH32,"")</f>
        <v/>
      </c>
      <c r="CI32" s="1701" t="str">
        <f>IF(TRIM(入力1!CI32)&lt;&gt;"",入力1!CI32,"")</f>
        <v/>
      </c>
      <c r="CJ32" s="1703" t="str">
        <f>IF(TRIM(入力1!CJ32)&lt;&gt;"",入力1!CJ32,"")</f>
        <v>0</v>
      </c>
      <c r="CK32" s="1701" t="str">
        <f>IF(TRIM(入力1!CK32)&lt;&gt;"",入力1!CK32,"")</f>
        <v/>
      </c>
      <c r="CL32" s="1701" t="str">
        <f>IF(TRIM(入力1!CL32)&lt;&gt;"",入力1!CL32,"")</f>
        <v/>
      </c>
      <c r="CM32" s="1701" t="str">
        <f>IF(TRIM(入力1!CM32)&lt;&gt;"",入力1!CM32,"")</f>
        <v/>
      </c>
      <c r="CN32" s="1701" t="str">
        <f>IF(TRIM(入力1!CN32)&lt;&gt;"",入力1!CN32,"")</f>
        <v/>
      </c>
      <c r="CO32" s="1701" t="str">
        <f>IF(TRIM(入力1!CO32)&lt;&gt;"",入力1!CO32,"")</f>
        <v/>
      </c>
      <c r="CP32" s="1701" t="str">
        <f>IF(TRIM(入力1!CP32)&lt;&gt;"",入力1!CP32,"")</f>
        <v/>
      </c>
      <c r="CQ32" s="1703" t="str">
        <f>IF(TRIM(入力1!CQ32)&lt;&gt;"",入力1!CQ32,"")</f>
        <v/>
      </c>
      <c r="CR32" s="1954" t="str">
        <f>IF(TRIM(入力1!CR32)&lt;&gt;"",入力1!CR32,"")</f>
        <v>-</v>
      </c>
      <c r="CS32" s="1701" t="str">
        <f>IF(TRIM(入力1!CS32)&lt;&gt;"",入力1!CS32,"")</f>
        <v>-</v>
      </c>
      <c r="CT32" s="1709" t="str">
        <f>IF(TRIM(入力1!CT32)&lt;&gt;"",入力1!CT32,"")</f>
        <v>-</v>
      </c>
      <c r="CU32" s="1711" t="str">
        <f>IF(入力1!CU32&gt;=10,MID(TEXT(入力1!CU32,"00.0"),1,1),"")</f>
        <v/>
      </c>
      <c r="CV32" s="1701" t="str">
        <f>IF(入力1!CU32&gt;=0.1,MID(TEXT(入力1!CU32,"00.0"),2,1),IF(ISBLANK(入力1!CU32),"","0"))</f>
        <v/>
      </c>
      <c r="CW32" s="2033" t="str">
        <f>IF(入力1!CU32&lt;&gt;"",MID(TEXT(入力1!CU32,"00.0"),4,1),"")</f>
        <v/>
      </c>
      <c r="CX32" s="1711" t="str">
        <f>IF(入力1!CX32&gt;=100,MID(TEXT(入力1!CX32,"000"),1,1),"")</f>
        <v/>
      </c>
      <c r="CY32" s="1701" t="str">
        <f>IF(入力1!CX32&gt;=10,MID(TEXT(入力1!CX32,"000"),2,1),"")</f>
        <v/>
      </c>
      <c r="CZ32" s="1703" t="str">
        <f>IF(入力1!CX32&gt;=1,MID(TEXT(入力1!CX32,"000"),3,1),"")</f>
        <v/>
      </c>
      <c r="DA32" s="1961" t="str">
        <f>IF(TRIM(入力1!DA32)&lt;&gt;"",IF(入力1!DA32&gt;=10000,MID(TEXT(入力1!DA32,"00000"),1,1),""),"")</f>
        <v/>
      </c>
      <c r="DB32" s="1729" t="str">
        <f>IF(TRIM(入力1!DA32)&lt;&gt;"",IF(入力1!DA32&gt;=1000,MID(TEXT(入力1!DA32,"00000"),2,1),""),"")</f>
        <v/>
      </c>
      <c r="DC32" s="1729" t="str">
        <f>IF(TRIM(入力1!DA32)&lt;&gt;"",IF(入力1!DA32&gt;=100,MID(TEXT(入力1!DA32,"00000"),3,1),""),"")</f>
        <v/>
      </c>
      <c r="DD32" s="1729" t="str">
        <f>IF(TRIM(入力1!DA32)&lt;&gt;"",IF(入力1!DA32&gt;=10,MID(TEXT(入力1!DA32,"00000"),4,1),""),"")</f>
        <v/>
      </c>
      <c r="DE32" s="1852" t="str">
        <f>IF(TRIM(入力1!DA32)&lt;&gt;"",IF(入力1!DA32&gt;=0,MID(TEXT(入力1!DA32,"00000"),5,1),"0"),"")</f>
        <v/>
      </c>
      <c r="DF32" s="1740" t="str">
        <f>IF(TRIM(入力1!DF32)&lt;&gt;"",LEFT(入力1!DF32,1),"")</f>
        <v/>
      </c>
      <c r="DG32" s="1742" t="str">
        <f>IF(入力1!DG32&gt;=1000,MID(TEXT(入力1!DG32,"0000"),1,1),"")</f>
        <v/>
      </c>
      <c r="DH32" s="1746" t="str">
        <f>IF(入力1!DG32&gt;=100,MID(TEXT(入力1!DG32,"0000"),2,1),"")</f>
        <v/>
      </c>
      <c r="DI32" s="1746" t="str">
        <f>IF(入力1!DG32&gt;=10,MID(TEXT(入力1!DG32,"0000"),3,1),"")</f>
        <v/>
      </c>
      <c r="DJ32" s="1750" t="str">
        <f>IF(TRIM(入力1!DG32)&lt;&gt;"",IF(入力1!DG32&gt;=1,MID(TEXT(入力1!DG32,"0000"),4,1),"0"),"")</f>
        <v/>
      </c>
      <c r="DK32" s="1740" t="str">
        <f>IF(TRIM(入力1!DK32)&lt;&gt;"",LEFT(入力1!DK32,1),"")</f>
        <v/>
      </c>
      <c r="DL32" s="1742" t="str">
        <f>IF(入力1!DL32&gt;=10000,MID(TEXT(入力1!DL32,"00000"),1,1),"")</f>
        <v/>
      </c>
      <c r="DM32" s="1746" t="str">
        <f>IF(入力1!DL32&gt;=1000,MID(TEXT(入力1!DL32,"00000"),2,1),"")</f>
        <v/>
      </c>
      <c r="DN32" s="1746" t="str">
        <f>IF(入力1!DL32&gt;=100,MID(TEXT(入力1!DL32,"00000"),3,1),"")</f>
        <v/>
      </c>
      <c r="DO32" s="1746" t="str">
        <f>IF(入力1!DL32&gt;=10,MID(TEXT(入力1!DL32,"00000"),4,1),"")</f>
        <v/>
      </c>
      <c r="DP32" s="1750" t="str">
        <f>IF(TRIM(入力1!DL32)&lt;&gt;"",IF(入力1!DL32&gt;=1,MID(TEXT(入力1!DL32,"00000"),5,1),"0"),"")</f>
        <v/>
      </c>
      <c r="DQ32" s="1740" t="str">
        <f>IF(TRIM(入力1!DQ32)&lt;&gt;"",LEFT(入力1!DQ32,1),"")</f>
        <v/>
      </c>
      <c r="DR32" s="1742" t="str">
        <f>IF(入力1!DR32&gt;=10000,MID(TEXT(入力1!DR32,"00000"),1,1),"")</f>
        <v/>
      </c>
      <c r="DS32" s="1746" t="str">
        <f>IF(入力1!DR32&gt;=1000,MID(TEXT(入力1!DR32,"00000"),2,1),"")</f>
        <v/>
      </c>
      <c r="DT32" s="1746" t="str">
        <f>IF(入力1!DR32&gt;=100,MID(TEXT(入力1!DR32,"00000"),3,1),"")</f>
        <v/>
      </c>
      <c r="DU32" s="1746" t="str">
        <f>IF(入力1!DR32&gt;=10,MID(TEXT(入力1!DR32,"00000"),4,1),"")</f>
        <v/>
      </c>
      <c r="DV32" s="1837" t="str">
        <f>IF(TRIM(入力1!DR32)&lt;&gt;"",IF(入力1!DR32&gt;=1,MID(TEXT(入力1!DR32,"00000"),5,1),"0"),"")</f>
        <v/>
      </c>
      <c r="DW32" s="1748"/>
      <c r="DX32" s="1736"/>
      <c r="DY32" s="1804"/>
      <c r="DZ32" s="1829"/>
      <c r="EA32" s="1831"/>
      <c r="EB32" s="1824"/>
      <c r="EC32" s="1833"/>
      <c r="ED32" s="1835"/>
      <c r="EE32" s="1831"/>
      <c r="EF32" s="1824"/>
      <c r="EG32" s="1826">
        <f>IF(入力1!$W$5=9,9,0)</f>
        <v>0</v>
      </c>
      <c r="EH32" s="1828"/>
      <c r="EI32" s="1736"/>
    </row>
    <row r="33" spans="1:140" s="87" customFormat="1" ht="12" customHeight="1">
      <c r="A33" s="1853"/>
      <c r="B33" s="1752"/>
      <c r="C33" s="1753"/>
      <c r="D33" s="1854" t="str">
        <f>IF(TRIM(入力1!D38)&lt;&gt;"",入力1!D38,"")</f>
        <v/>
      </c>
      <c r="E33" s="1855"/>
      <c r="F33" s="1855"/>
      <c r="G33" s="1855"/>
      <c r="H33" s="1855"/>
      <c r="I33" s="1855"/>
      <c r="J33" s="1986"/>
      <c r="K33" s="2010"/>
      <c r="L33" s="1808"/>
      <c r="M33" s="1979"/>
      <c r="N33" s="1757"/>
      <c r="O33" s="1754"/>
      <c r="P33" s="1754"/>
      <c r="Q33" s="1755"/>
      <c r="R33" s="1857"/>
      <c r="S33" s="1856"/>
      <c r="T33" s="1761"/>
      <c r="U33" s="1757"/>
      <c r="V33" s="1755"/>
      <c r="W33" s="1857"/>
      <c r="X33" s="1755"/>
      <c r="Y33" s="1753"/>
      <c r="Z33" s="1761"/>
      <c r="AA33" s="1757"/>
      <c r="AB33" s="970" t="str">
        <f>IF(入力1!AB33&gt;=100,MID(TEXT(入力1!AB33,"000.0"),1,1),"")</f>
        <v/>
      </c>
      <c r="AC33" s="968" t="str">
        <f>IF(入力1!AB33&gt;=10,MID(TEXT(入力1!AB33,"000.0"),2,1),"")</f>
        <v/>
      </c>
      <c r="AD33" s="968" t="str">
        <f>IF(入力1!AB33&gt;=0.1,MID(TEXT(入力1!AB33,"000.0"),3,1),IF(ISBLANK(入力1!AB33),"","0"))</f>
        <v/>
      </c>
      <c r="AE33" s="972" t="str">
        <f>IF(入力1!AB33&lt;&gt;"",MID(TEXT(入力1!AB33,"000.0"),5,1),"")</f>
        <v/>
      </c>
      <c r="AF33" s="1755"/>
      <c r="AG33" s="1752"/>
      <c r="AH33" s="1752"/>
      <c r="AI33" s="1757"/>
      <c r="AJ33" s="1755"/>
      <c r="AK33" s="1752"/>
      <c r="AL33" s="1752"/>
      <c r="AM33" s="1757"/>
      <c r="AN33" s="1755"/>
      <c r="AO33" s="1752"/>
      <c r="AP33" s="1752"/>
      <c r="AQ33" s="1757"/>
      <c r="AR33" s="1755"/>
      <c r="AS33" s="1752"/>
      <c r="AT33" s="1752"/>
      <c r="AU33" s="1752"/>
      <c r="AV33" s="1757"/>
      <c r="AW33" s="1755"/>
      <c r="AX33" s="1752"/>
      <c r="AY33" s="1752"/>
      <c r="AZ33" s="1752"/>
      <c r="BA33" s="1752"/>
      <c r="BB33" s="1752"/>
      <c r="BC33" s="1757"/>
      <c r="BD33" s="1793"/>
      <c r="BE33" s="1729"/>
      <c r="BF33" s="1729"/>
      <c r="BG33" s="1729"/>
      <c r="BH33" s="1729"/>
      <c r="BI33" s="1729"/>
      <c r="BJ33" s="1744"/>
      <c r="BK33" s="1726"/>
      <c r="BL33" s="1705"/>
      <c r="BM33" s="1705"/>
      <c r="BN33" s="1705"/>
      <c r="BO33" s="1705"/>
      <c r="BP33" s="1710"/>
      <c r="BQ33" s="1726"/>
      <c r="BR33" s="1705"/>
      <c r="BS33" s="1705"/>
      <c r="BT33" s="1705"/>
      <c r="BU33" s="1705"/>
      <c r="BV33" s="1958"/>
      <c r="BW33" s="1726"/>
      <c r="BX33" s="1705"/>
      <c r="BY33" s="1705"/>
      <c r="BZ33" s="1705"/>
      <c r="CA33" s="1705"/>
      <c r="CB33" s="1958"/>
      <c r="CC33" s="1976"/>
      <c r="CD33" s="1705"/>
      <c r="CE33" s="1705"/>
      <c r="CF33" s="1705"/>
      <c r="CG33" s="1705"/>
      <c r="CH33" s="1705"/>
      <c r="CI33" s="1705"/>
      <c r="CJ33" s="1706"/>
      <c r="CK33" s="1705"/>
      <c r="CL33" s="1705"/>
      <c r="CM33" s="1705"/>
      <c r="CN33" s="1705"/>
      <c r="CO33" s="1705"/>
      <c r="CP33" s="1705"/>
      <c r="CQ33" s="1706"/>
      <c r="CR33" s="1958"/>
      <c r="CS33" s="1705"/>
      <c r="CT33" s="1710"/>
      <c r="CU33" s="1712"/>
      <c r="CV33" s="1705"/>
      <c r="CW33" s="2034"/>
      <c r="CX33" s="1712"/>
      <c r="CY33" s="1705"/>
      <c r="CZ33" s="1706"/>
      <c r="DA33" s="1961"/>
      <c r="DB33" s="1729"/>
      <c r="DC33" s="1729"/>
      <c r="DD33" s="1729"/>
      <c r="DE33" s="1852"/>
      <c r="DF33" s="1754"/>
      <c r="DG33" s="1755"/>
      <c r="DH33" s="1752"/>
      <c r="DI33" s="1752"/>
      <c r="DJ33" s="1753"/>
      <c r="DK33" s="1754"/>
      <c r="DL33" s="1755"/>
      <c r="DM33" s="1752"/>
      <c r="DN33" s="1752"/>
      <c r="DO33" s="1752"/>
      <c r="DP33" s="1753"/>
      <c r="DQ33" s="1754"/>
      <c r="DR33" s="1755"/>
      <c r="DS33" s="1752"/>
      <c r="DT33" s="1752"/>
      <c r="DU33" s="1752"/>
      <c r="DV33" s="1851"/>
      <c r="DW33" s="1749"/>
      <c r="DX33" s="1737"/>
      <c r="DY33" s="1805"/>
      <c r="DZ33" s="1830"/>
      <c r="EA33" s="1832"/>
      <c r="EB33" s="1825"/>
      <c r="EC33" s="1834"/>
      <c r="ED33" s="1836"/>
      <c r="EE33" s="1832"/>
      <c r="EF33" s="1825"/>
      <c r="EG33" s="1827"/>
      <c r="EH33" s="1827"/>
      <c r="EI33" s="1737"/>
    </row>
    <row r="34" spans="1:140" s="87" customFormat="1" ht="12" customHeight="1">
      <c r="A34" s="1818" t="str">
        <f>IF(TRIM(入力1!A34)&lt;&gt;"",入力1!A34,"")</f>
        <v/>
      </c>
      <c r="B34" s="1732" t="str">
        <f>IF(TRIM(入力1!B34)&lt;&gt;"",入力1!B34,"")</f>
        <v/>
      </c>
      <c r="C34" s="1234">
        <f>入力1!C34</f>
        <v>9</v>
      </c>
      <c r="D34" s="1820" t="str">
        <f>IF(TRIM(入力1!D34)&lt;&gt;"",入力1!D34,"")</f>
        <v/>
      </c>
      <c r="E34" s="1821"/>
      <c r="F34" s="1821"/>
      <c r="G34" s="1821"/>
      <c r="H34" s="1821"/>
      <c r="I34" s="1821"/>
      <c r="J34" s="2015"/>
      <c r="K34" s="1982" t="str">
        <f>IF(TRIM('提出（様式1）'!A34)&lt;&gt;"",'提出（様式1）'!A34,"")</f>
        <v/>
      </c>
      <c r="L34" s="1258" t="str">
        <f>IF(TRIM('提出（様式1）'!B34)&lt;&gt;"",'提出（様式1）'!B34,"")</f>
        <v/>
      </c>
      <c r="M34" s="1951">
        <f>C34</f>
        <v>9</v>
      </c>
      <c r="N34" s="1260" t="str">
        <f>IF(TRIM(入力1!N34)&lt;&gt;"",入力1!N34,"")</f>
        <v/>
      </c>
      <c r="O34" s="1738" t="str">
        <f>IF(TRIM(入力1!O34)&lt;&gt;"",LEFT(入力1!O34,1),"")</f>
        <v/>
      </c>
      <c r="P34" s="1738" t="str">
        <f>IF(TRIM(入力1!P34)&lt;&gt;"",LEFT(入力1!P34,1),"")</f>
        <v/>
      </c>
      <c r="Q34" s="1734" t="str">
        <f>IF(TRIM(入力1!Q34)&lt;&gt;"",LEFT(入力1!Q34,1),"")</f>
        <v/>
      </c>
      <c r="R34" s="1843" t="str">
        <f>IF(TRIM(入力1!Q34)&lt;&gt;"",MID(入力1!Q34,2,1),"")</f>
        <v/>
      </c>
      <c r="S34" s="1839" t="str">
        <f>IF(TRIM(入力1!S34)&lt;&gt;"",LEFT(入力1!S34,1),"")</f>
        <v/>
      </c>
      <c r="T34" s="1841" t="str">
        <f>IF(LEN(入力1!T34)&gt;=2,MID(TEXT(入力1!T34,"00"),1,1),"")</f>
        <v/>
      </c>
      <c r="U34" s="1260" t="str">
        <f>IF(LEN(入力1!T34)&gt;=1,MID(TEXT(入力1!T34,"00"),2,1),"")</f>
        <v/>
      </c>
      <c r="V34" s="1734" t="str">
        <f>IF(LEN(入力1!V34)&gt;=2,MID(TEXT(入力1!V34,"00"),1,1),"")</f>
        <v/>
      </c>
      <c r="W34" s="1843" t="str">
        <f>IF(LEN(入力1!V34)&gt;=1,MID(TEXT(入力1!V34,"00"),2,1),"")</f>
        <v/>
      </c>
      <c r="X34" s="1734" t="str">
        <f>IF(LEN(入力1!X34)&gt;=2,MID(TEXT(入力1!X34,"00"),1,1),"")</f>
        <v/>
      </c>
      <c r="Y34" s="1234" t="str">
        <f>IF(LEN(入力1!X34)&gt;=1,MID(TEXT(入力1!X34,"00"),2,1),"")</f>
        <v/>
      </c>
      <c r="Z34" s="1920" t="str">
        <f>IF(LEN(入力1!Z34)&gt;=2,MID(TEXT(入力1!Z34,"00"),1,1),"")</f>
        <v/>
      </c>
      <c r="AA34" s="1260" t="str">
        <f>IF(LEN(入力1!Z34)&gt;=1,MID(TEXT(入力1!Z34,"00"),2,1),"")</f>
        <v/>
      </c>
      <c r="AB34" s="1845" t="str">
        <f>IF(TRIM(入力1!AB34)&lt;&gt;"",入力1!AB34,"")</f>
        <v/>
      </c>
      <c r="AC34" s="1846"/>
      <c r="AD34" s="1846"/>
      <c r="AE34" s="1847"/>
      <c r="AF34" s="1734" t="str">
        <f>IF(入力1!AF34&gt;=100,MID(TEXT(入力1!AF34,"000.0"),1,1),"")</f>
        <v/>
      </c>
      <c r="AG34" s="1732" t="str">
        <f>IF(入力1!AF34&gt;=10,MID(TEXT(入力1!AF34,"000.0"),2,1),"")</f>
        <v/>
      </c>
      <c r="AH34" s="1732" t="str">
        <f>IF(入力1!AF34&gt;=0.1,MID(TEXT(入力1!AF34,"000.0"),3,1),IF(ISBLANK(入力1!AF34),"","0"))</f>
        <v/>
      </c>
      <c r="AI34" s="1260" t="str">
        <f>IF(入力1!AF34&lt;&gt;"",MID(TEXT(入力1!AF34,"000.0"),5,1),"")</f>
        <v/>
      </c>
      <c r="AJ34" s="1734" t="str">
        <f>IF(入力1!AJ34&gt;=100,MID(TEXT(入力1!AJ34,"000.0"),1,1),"")</f>
        <v/>
      </c>
      <c r="AK34" s="1732" t="str">
        <f>IF(入力1!AJ34&gt;=10,MID(TEXT(入力1!AJ34,"000.0"),2,1),"")</f>
        <v/>
      </c>
      <c r="AL34" s="1732" t="str">
        <f>IF(入力1!AJ34&gt;=0.1,MID(TEXT(入力1!AJ34,"000.0"),3,1),IF(ISBLANK(入力1!AJ34),"","0"))</f>
        <v/>
      </c>
      <c r="AM34" s="1260" t="str">
        <f>IF(入力1!AJ34&lt;&gt;"",MID(TEXT(入力1!AJ34,"000.0"),5,1),"")</f>
        <v/>
      </c>
      <c r="AN34" s="1734" t="str">
        <f>IF(入力1!AN34&gt;=100,MID(TEXT(入力1!AN34,"000.0"),1,1),"")</f>
        <v/>
      </c>
      <c r="AO34" s="1732" t="str">
        <f>IF(入力1!AN34&gt;=10,MID(TEXT(入力1!AN34,"000.0"),2,1),"")</f>
        <v/>
      </c>
      <c r="AP34" s="1732" t="str">
        <f>IF(入力1!AN34&gt;=0.1,MID(TEXT(入力1!AN34,"000.0"),3,1),IF(ISBLANK(入力1!AN34),"","0"))</f>
        <v/>
      </c>
      <c r="AQ34" s="1260" t="str">
        <f>IF(入力1!AN34&lt;&gt;"",MID(TEXT(入力1!AN34,"000.0"),5,1),"")</f>
        <v/>
      </c>
      <c r="AR34" s="1734" t="str">
        <f>IF(TRIM(入力1!AR34)&lt;&gt;"",IF(入力1!AR34&gt;=10000,MID(TEXT(入力1!AR34,"00000"),1,1),""),"-")</f>
        <v>-</v>
      </c>
      <c r="AS34" s="1732" t="str">
        <f>IF(TRIM(入力1!AR34)&lt;&gt;"",IF(入力1!AR34&gt;=1000,MID(TEXT(入力1!AR34,"00000"),2,1),""),"-")</f>
        <v>-</v>
      </c>
      <c r="AT34" s="1732" t="str">
        <f>IF(TRIM(入力1!AR34)&lt;&gt;"",IF(入力1!AR34&gt;=100,MID(TEXT(入力1!AR34,"00000"),3,1),""),"-")</f>
        <v>-</v>
      </c>
      <c r="AU34" s="1732" t="str">
        <f>IF(TRIM(入力1!AR34)&lt;&gt;"",IF(入力1!AR34&gt;=10,MID(TEXT(入力1!AR34,"00000"),4,1),""),"-")</f>
        <v>-</v>
      </c>
      <c r="AV34" s="1260" t="str">
        <f>IF(TRIM(入力1!AR34)&lt;&gt;"",IF(入力1!AR34&gt;=0,MID(TEXT(入力1!AR34,"00000"),5,1),""),"-")</f>
        <v>-</v>
      </c>
      <c r="AW34" s="1734" t="str">
        <f>IF(TRIM(入力1!AW34)&lt;&gt;"",IF(入力1!AW34&gt;=1000000,MID(TEXT(入力1!AW34,"0000000"),1,1),""),"-")</f>
        <v>-</v>
      </c>
      <c r="AX34" s="1732" t="str">
        <f>IF(TRIM(入力1!AW34)&lt;&gt;"",IF(入力1!AW34&gt;=100000,MID(TEXT(入力1!AW34,"0000000"),2,1),""),"-")</f>
        <v>-</v>
      </c>
      <c r="AY34" s="1732" t="str">
        <f>IF(TRIM(入力1!AW34)&lt;&gt;"",IF(入力1!AW34&gt;=10000,MID(TEXT(入力1!AW34,"0000000"),3,1),""),"-")</f>
        <v>-</v>
      </c>
      <c r="AZ34" s="1732" t="str">
        <f>IF(TRIM(入力1!AW34)&lt;&gt;"",IF(入力1!AW34&gt;=1000,MID(TEXT(入力1!AW34,"0000000"),4,1),""),"-")</f>
        <v>-</v>
      </c>
      <c r="BA34" s="1732" t="str">
        <f>IF(TRIM(入力1!AW34)&lt;&gt;"",IF(入力1!AW34&gt;=100,MID(TEXT(入力1!AW34,"0000000"),5,1),""),"-")</f>
        <v>-</v>
      </c>
      <c r="BB34" s="1732" t="str">
        <f>IF(TRIM(入力1!AW34)&lt;&gt;"",IF(入力1!AW34&gt;=10,MID(TEXT(入力1!AW34,"0000000"),6,1),""),"-")</f>
        <v>-</v>
      </c>
      <c r="BC34" s="1260" t="str">
        <f>IF(TRIM(入力1!AW34)&lt;&gt;"",IF(入力1!AW34&gt;=0,MID(TEXT(入力1!AW34,"0000000"),7,1),""),"-")</f>
        <v>-</v>
      </c>
      <c r="BD34" s="1817" t="str">
        <f>IF(TRIM(入力1!BD34)&lt;&gt;"",IF(入力1!BD34&gt;=1000000,MID(TEXT(入力1!BD34,"0000000"),1,1),""),"")</f>
        <v/>
      </c>
      <c r="BE34" s="1731" t="str">
        <f>IF(TRIM(入力1!BD34)&lt;&gt;"",IF(入力1!BD34&gt;=100000,MID(TEXT(入力1!BD34,"0000000"),2,1),""),"")</f>
        <v/>
      </c>
      <c r="BF34" s="1731" t="str">
        <f>IF(TRIM(入力1!BD34)&lt;&gt;"",IF(入力1!BD34&gt;=10000,MID(TEXT(入力1!BD34,"0000000"),3,1),""),"")</f>
        <v/>
      </c>
      <c r="BG34" s="1731" t="str">
        <f>IF(TRIM(入力1!BD34)&lt;&gt;"",IF(入力1!BD34&gt;=1000,MID(TEXT(入力1!BD34,"0000000"),4,1),""),"")</f>
        <v/>
      </c>
      <c r="BH34" s="1731" t="str">
        <f>IF(TRIM(入力1!BD34)&lt;&gt;"",IF(入力1!BD34&gt;=100,MID(TEXT(入力1!BD34,"0000000"),5,1),""),"")</f>
        <v/>
      </c>
      <c r="BI34" s="1731" t="str">
        <f>IF(TRIM(入力1!BD34)&lt;&gt;"",IF(入力1!BD34&gt;=10,MID(TEXT(入力1!BD34,"0000000"),6,1),""),"")</f>
        <v/>
      </c>
      <c r="BJ34" s="1816" t="str">
        <f>IF(TRIM(入力1!BD34)&lt;&gt;"",IF(入力1!BD34&gt;=0,MID(TEXT(入力1!BD34,"0000000"),7,1),""),"0")</f>
        <v>0</v>
      </c>
      <c r="BK34" s="1077" t="str">
        <f>IF(TRIM(入力1!BK34)&lt;&gt;"",入力1!BK34,"")</f>
        <v/>
      </c>
      <c r="BL34" s="1063" t="str">
        <f>IF(TRIM(入力1!BL34)&lt;&gt;"",入力1!BL34,"")</f>
        <v/>
      </c>
      <c r="BM34" s="1063" t="str">
        <f>IF(TRIM(入力1!BM34)&lt;&gt;"",入力1!BM34,"")</f>
        <v/>
      </c>
      <c r="BN34" s="1063" t="str">
        <f>IF(TRIM(入力1!BN34)&lt;&gt;"",入力1!BN34,"")</f>
        <v/>
      </c>
      <c r="BO34" s="1063" t="str">
        <f>IF(TRIM(入力1!BO34)&lt;&gt;"",入力1!BO34,"")</f>
        <v/>
      </c>
      <c r="BP34" s="1079" t="str">
        <f>IF(TRIM(入力1!BP34)&lt;&gt;"",入力1!BP34,"")</f>
        <v>0</v>
      </c>
      <c r="BQ34" s="1077" t="str">
        <f>IF(TRIM(入力1!BQ34)&lt;&gt;"",入力1!BQ34,"")</f>
        <v/>
      </c>
      <c r="BR34" s="1063" t="str">
        <f>IF(TRIM(入力1!BR34)&lt;&gt;"",入力1!BR34,"")</f>
        <v/>
      </c>
      <c r="BS34" s="1063" t="str">
        <f>IF(TRIM(入力1!BS34)&lt;&gt;"",入力1!BS34,"")</f>
        <v/>
      </c>
      <c r="BT34" s="1063" t="str">
        <f>IF(TRIM(入力1!BT34)&lt;&gt;"",入力1!BT34,"")</f>
        <v/>
      </c>
      <c r="BU34" s="1063" t="str">
        <f>IF(TRIM(入力1!BU34)&lt;&gt;"",入力1!BU34,"")</f>
        <v/>
      </c>
      <c r="BV34" s="1956" t="str">
        <f>IF(TRIM(入力1!BV34)&lt;&gt;"",入力1!BV34,"")</f>
        <v>0</v>
      </c>
      <c r="BW34" s="1077" t="str">
        <f>IF(TRIM(入力1!BW34)&lt;&gt;"",入力1!BW34,"")</f>
        <v/>
      </c>
      <c r="BX34" s="1063" t="str">
        <f>IF(TRIM(入力1!BX34)&lt;&gt;"",入力1!BX34,"")</f>
        <v/>
      </c>
      <c r="BY34" s="1063" t="str">
        <f>IF(TRIM(入力1!BY34)&lt;&gt;"",入力1!BY34,"")</f>
        <v/>
      </c>
      <c r="BZ34" s="1063" t="str">
        <f>IF(TRIM(入力1!BZ34)&lt;&gt;"",入力1!BZ34,"")</f>
        <v/>
      </c>
      <c r="CA34" s="1063" t="str">
        <f>IF(TRIM(入力1!CA34)&lt;&gt;"",入力1!CA34,"")</f>
        <v/>
      </c>
      <c r="CB34" s="1956" t="str">
        <f>IF(TRIM(入力1!CB34)&lt;&gt;"",入力1!CB34,"")</f>
        <v>0</v>
      </c>
      <c r="CC34" s="1959" t="str">
        <f>IF(TRIM(入力1!CC34)&lt;&gt;"",入力1!CC34,"")</f>
        <v/>
      </c>
      <c r="CD34" s="1063" t="str">
        <f>IF(TRIM(入力1!CD34)&lt;&gt;"",入力1!CD34,"")</f>
        <v/>
      </c>
      <c r="CE34" s="1063" t="str">
        <f>IF(TRIM(入力1!CE34)&lt;&gt;"",入力1!CE34,"")</f>
        <v/>
      </c>
      <c r="CF34" s="1063" t="str">
        <f>IF(TRIM(入力1!CF34)&lt;&gt;"",入力1!CF34,"")</f>
        <v/>
      </c>
      <c r="CG34" s="1063" t="str">
        <f>IF(TRIM(入力1!CG34)&lt;&gt;"",入力1!CG34,"")</f>
        <v/>
      </c>
      <c r="CH34" s="1063" t="str">
        <f>IF(TRIM(入力1!CH34)&lt;&gt;"",入力1!CH34,"")</f>
        <v/>
      </c>
      <c r="CI34" s="1063" t="str">
        <f>IF(TRIM(入力1!CI34)&lt;&gt;"",入力1!CI34,"")</f>
        <v/>
      </c>
      <c r="CJ34" s="1109" t="str">
        <f>IF(TRIM(入力1!CJ34)&lt;&gt;"",入力1!CJ34,"")</f>
        <v>0</v>
      </c>
      <c r="CK34" s="1063" t="str">
        <f>IF(TRIM(入力1!CK34)&lt;&gt;"",入力1!CK34,"")</f>
        <v/>
      </c>
      <c r="CL34" s="1063" t="str">
        <f>IF(TRIM(入力1!CL34)&lt;&gt;"",入力1!CL34,"")</f>
        <v/>
      </c>
      <c r="CM34" s="1063" t="str">
        <f>IF(TRIM(入力1!CM34)&lt;&gt;"",入力1!CM34,"")</f>
        <v/>
      </c>
      <c r="CN34" s="1063" t="str">
        <f>IF(TRIM(入力1!CN34)&lt;&gt;"",入力1!CN34,"")</f>
        <v/>
      </c>
      <c r="CO34" s="1063" t="str">
        <f>IF(TRIM(入力1!CO34)&lt;&gt;"",入力1!CO34,"")</f>
        <v/>
      </c>
      <c r="CP34" s="1063" t="str">
        <f>IF(TRIM(入力1!CP34)&lt;&gt;"",入力1!CP34,"")</f>
        <v/>
      </c>
      <c r="CQ34" s="1109" t="str">
        <f>IF(TRIM(入力1!CQ34)&lt;&gt;"",入力1!CQ34,"")</f>
        <v/>
      </c>
      <c r="CR34" s="1956" t="str">
        <f>IF(TRIM(入力1!CR34)&lt;&gt;"",入力1!CR34,"")</f>
        <v>-</v>
      </c>
      <c r="CS34" s="1063" t="str">
        <f>IF(TRIM(入力1!CS34)&lt;&gt;"",入力1!CS34,"")</f>
        <v>-</v>
      </c>
      <c r="CT34" s="1079" t="str">
        <f>IF(TRIM(入力1!CT34)&lt;&gt;"",入力1!CT34,"")</f>
        <v>-</v>
      </c>
      <c r="CU34" s="1095" t="str">
        <f>IF(入力1!CU34&gt;=10,MID(TEXT(入力1!CU34,"00.0"),1,1),"")</f>
        <v/>
      </c>
      <c r="CV34" s="1063" t="str">
        <f>IF(入力1!CU34&gt;=0.1,MID(TEXT(入力1!CU34,"00.0"),2,1),IF(ISBLANK(入力1!CU34),"","0"))</f>
        <v/>
      </c>
      <c r="CW34" s="2031" t="str">
        <f>IF(入力1!CU34&lt;&gt;"",MID(TEXT(入力1!CU34,"00.0"),4,1),"")</f>
        <v/>
      </c>
      <c r="CX34" s="1095" t="str">
        <f>IF(入力1!CX34&gt;=100,MID(TEXT(入力1!CX34,"000"),1,1),"")</f>
        <v/>
      </c>
      <c r="CY34" s="1063" t="str">
        <f>IF(入力1!CX34&gt;=10,MID(TEXT(入力1!CX34,"000"),2,1),"")</f>
        <v/>
      </c>
      <c r="CZ34" s="1109" t="str">
        <f>IF(入力1!CX34&gt;=1,MID(TEXT(入力1!CX34,"000"),3,1),"")</f>
        <v/>
      </c>
      <c r="DA34" s="1963" t="str">
        <f>IF(TRIM(入力1!DA34)&lt;&gt;"",IF(入力1!DA34&gt;=10000,MID(TEXT(入力1!DA34,"00000"),1,1),""),"")</f>
        <v/>
      </c>
      <c r="DB34" s="1731" t="str">
        <f>IF(TRIM(入力1!DA34)&lt;&gt;"",IF(入力1!DA34&gt;=1000,MID(TEXT(入力1!DA34,"00000"),2,1),""),"")</f>
        <v/>
      </c>
      <c r="DC34" s="1731" t="str">
        <f>IF(TRIM(入力1!DA34)&lt;&gt;"",IF(入力1!DA34&gt;=100,MID(TEXT(入力1!DA34,"00000"),3,1),""),"")</f>
        <v/>
      </c>
      <c r="DD34" s="1731" t="str">
        <f>IF(TRIM(入力1!DA34)&lt;&gt;"",IF(入力1!DA34&gt;=10,MID(TEXT(入力1!DA34,"00000"),4,1),""),"")</f>
        <v/>
      </c>
      <c r="DE34" s="1795" t="str">
        <f>IF(TRIM(入力1!DA34)&lt;&gt;"",IF(入力1!DA34&gt;=0,MID(TEXT(入力1!DA34,"00000"),5,1),"0"),"")</f>
        <v/>
      </c>
      <c r="DF34" s="1738" t="str">
        <f>IF(TRIM(入力1!DF34)&lt;&gt;"",LEFT(入力1!DF34,1),"")</f>
        <v/>
      </c>
      <c r="DG34" s="1734" t="str">
        <f>IF(入力1!DG34&gt;=1000,MID(TEXT(入力1!DG34,"0000"),1,1),"")</f>
        <v/>
      </c>
      <c r="DH34" s="1732" t="str">
        <f>IF(入力1!DG34&gt;=100,MID(TEXT(入力1!DG34,"0000"),2,1),"")</f>
        <v/>
      </c>
      <c r="DI34" s="1732" t="str">
        <f>IF(入力1!DG34&gt;=10,MID(TEXT(入力1!DG34,"0000"),3,1),"")</f>
        <v/>
      </c>
      <c r="DJ34" s="1309" t="str">
        <f>IF(TRIM(入力1!DG34)&lt;&gt;"",IF(入力1!DG34&gt;=1,MID(TEXT(入力1!DG34,"0000"),4,1),"0"),"")</f>
        <v/>
      </c>
      <c r="DK34" s="1738" t="str">
        <f>IF(TRIM(入力1!DK34)&lt;&gt;"",LEFT(入力1!DK34,1),"")</f>
        <v/>
      </c>
      <c r="DL34" s="1734" t="str">
        <f>IF(入力1!DL34&gt;=10000,MID(TEXT(入力1!DL34,"00000"),1,1),"")</f>
        <v/>
      </c>
      <c r="DM34" s="1732" t="str">
        <f>IF(入力1!DL34&gt;=1000,MID(TEXT(入力1!DL34,"00000"),2,1),"")</f>
        <v/>
      </c>
      <c r="DN34" s="1732" t="str">
        <f>IF(入力1!DL34&gt;=100,MID(TEXT(入力1!DL34,"00000"),3,1),"")</f>
        <v/>
      </c>
      <c r="DO34" s="1732" t="str">
        <f>IF(入力1!DL34&gt;=10,MID(TEXT(入力1!DL34,"00000"),4,1),"")</f>
        <v/>
      </c>
      <c r="DP34" s="1309" t="str">
        <f>IF(TRIM(入力1!DL34)&lt;&gt;"",IF(入力1!DL34&gt;=1,MID(TEXT(入力1!DL34,"00000"),5,1),"0"),"")</f>
        <v/>
      </c>
      <c r="DQ34" s="1738" t="str">
        <f>IF(TRIM(入力1!DQ34)&lt;&gt;"",LEFT(入力1!DQ34,1),"")</f>
        <v/>
      </c>
      <c r="DR34" s="1734" t="str">
        <f>IF(入力1!DR34&gt;=10000,MID(TEXT(入力1!DR34,"00000"),1,1),"")</f>
        <v/>
      </c>
      <c r="DS34" s="1732" t="str">
        <f>IF(入力1!DR34&gt;=1000,MID(TEXT(入力1!DR34,"00000"),2,1),"")</f>
        <v/>
      </c>
      <c r="DT34" s="1732" t="str">
        <f>IF(入力1!DR34&gt;=100,MID(TEXT(入力1!DR34,"00000"),3,1),"")</f>
        <v/>
      </c>
      <c r="DU34" s="1732" t="str">
        <f>IF(入力1!DR34&gt;=10,MID(TEXT(入力1!DR34,"00000"),4,1),"")</f>
        <v/>
      </c>
      <c r="DV34" s="1848" t="str">
        <f>IF(TRIM(入力1!DR34)&lt;&gt;"",IF(入力1!DR34&gt;=1,MID(TEXT(入力1!DR34,"00000"),5,1),"0"),"")</f>
        <v/>
      </c>
      <c r="DW34" s="1748"/>
      <c r="DX34" s="1736"/>
      <c r="DY34" s="1804"/>
      <c r="DZ34" s="1829"/>
      <c r="EA34" s="1831"/>
      <c r="EB34" s="1824"/>
      <c r="EC34" s="1833"/>
      <c r="ED34" s="1835"/>
      <c r="EE34" s="1831"/>
      <c r="EF34" s="1824"/>
      <c r="EG34" s="1826">
        <f>IF(入力1!$W$5=9,9,0)</f>
        <v>0</v>
      </c>
      <c r="EH34" s="1828"/>
      <c r="EI34" s="1736"/>
    </row>
    <row r="35" spans="1:140" s="87" customFormat="1" ht="12" customHeight="1">
      <c r="A35" s="1819"/>
      <c r="B35" s="1733"/>
      <c r="C35" s="1235"/>
      <c r="D35" s="1822" t="str">
        <f>IF(TRIM(入力1!D40)&lt;&gt;"",入力1!D40,"")</f>
        <v/>
      </c>
      <c r="E35" s="1823"/>
      <c r="F35" s="1823"/>
      <c r="G35" s="1823"/>
      <c r="H35" s="1823"/>
      <c r="I35" s="1823"/>
      <c r="J35" s="1984"/>
      <c r="K35" s="1982"/>
      <c r="L35" s="1258"/>
      <c r="M35" s="1952"/>
      <c r="N35" s="1279"/>
      <c r="O35" s="1739"/>
      <c r="P35" s="1739"/>
      <c r="Q35" s="1735"/>
      <c r="R35" s="1844"/>
      <c r="S35" s="1840"/>
      <c r="T35" s="1842"/>
      <c r="U35" s="1279"/>
      <c r="V35" s="1735"/>
      <c r="W35" s="1844"/>
      <c r="X35" s="1735"/>
      <c r="Y35" s="1235"/>
      <c r="Z35" s="1842"/>
      <c r="AA35" s="1279"/>
      <c r="AB35" s="964" t="str">
        <f>IF(入力1!AB35&gt;=100,MID(TEXT(入力1!AB35,"000.0"),1,1),"")</f>
        <v/>
      </c>
      <c r="AC35" s="963" t="str">
        <f>IF(入力1!AB35&gt;=10,MID(TEXT(入力1!AB35,"000.0"),2,1),"")</f>
        <v/>
      </c>
      <c r="AD35" s="963" t="str">
        <f>IF(入力1!AB35&gt;=0.1,MID(TEXT(入力1!AB35,"000.0"),3,1),IF(ISBLANK(入力1!AB35),"","0"))</f>
        <v/>
      </c>
      <c r="AE35" s="953" t="str">
        <f>IF(入力1!AB35&lt;&gt;"",MID(TEXT(入力1!AB35,"000.0"),5,1),"")</f>
        <v/>
      </c>
      <c r="AF35" s="1735"/>
      <c r="AG35" s="1733"/>
      <c r="AH35" s="1733"/>
      <c r="AI35" s="1279"/>
      <c r="AJ35" s="1735"/>
      <c r="AK35" s="1733"/>
      <c r="AL35" s="1733"/>
      <c r="AM35" s="1279"/>
      <c r="AN35" s="1735"/>
      <c r="AO35" s="1733"/>
      <c r="AP35" s="1733"/>
      <c r="AQ35" s="1279"/>
      <c r="AR35" s="1735"/>
      <c r="AS35" s="1733"/>
      <c r="AT35" s="1733"/>
      <c r="AU35" s="1733"/>
      <c r="AV35" s="1279"/>
      <c r="AW35" s="1735"/>
      <c r="AX35" s="1733"/>
      <c r="AY35" s="1733"/>
      <c r="AZ35" s="1733"/>
      <c r="BA35" s="1733"/>
      <c r="BB35" s="1733"/>
      <c r="BC35" s="1279"/>
      <c r="BD35" s="1817"/>
      <c r="BE35" s="1731"/>
      <c r="BF35" s="1731"/>
      <c r="BG35" s="1731"/>
      <c r="BH35" s="1731"/>
      <c r="BI35" s="1731"/>
      <c r="BJ35" s="1816"/>
      <c r="BK35" s="1078"/>
      <c r="BL35" s="1064"/>
      <c r="BM35" s="1064"/>
      <c r="BN35" s="1064"/>
      <c r="BO35" s="1064"/>
      <c r="BP35" s="1080"/>
      <c r="BQ35" s="1078"/>
      <c r="BR35" s="1064"/>
      <c r="BS35" s="1064"/>
      <c r="BT35" s="1064"/>
      <c r="BU35" s="1064"/>
      <c r="BV35" s="1708"/>
      <c r="BW35" s="1078"/>
      <c r="BX35" s="1064"/>
      <c r="BY35" s="1064"/>
      <c r="BZ35" s="1064"/>
      <c r="CA35" s="1064"/>
      <c r="CB35" s="1708"/>
      <c r="CC35" s="1960"/>
      <c r="CD35" s="1064"/>
      <c r="CE35" s="1064"/>
      <c r="CF35" s="1064"/>
      <c r="CG35" s="1064"/>
      <c r="CH35" s="1064"/>
      <c r="CI35" s="1064"/>
      <c r="CJ35" s="1110"/>
      <c r="CK35" s="1064"/>
      <c r="CL35" s="1064"/>
      <c r="CM35" s="1064"/>
      <c r="CN35" s="1064"/>
      <c r="CO35" s="1064"/>
      <c r="CP35" s="1064"/>
      <c r="CQ35" s="1110"/>
      <c r="CR35" s="1708"/>
      <c r="CS35" s="1064"/>
      <c r="CT35" s="1080"/>
      <c r="CU35" s="1096"/>
      <c r="CV35" s="1064"/>
      <c r="CW35" s="2032"/>
      <c r="CX35" s="1096"/>
      <c r="CY35" s="1064"/>
      <c r="CZ35" s="1110"/>
      <c r="DA35" s="1963"/>
      <c r="DB35" s="1731"/>
      <c r="DC35" s="1731"/>
      <c r="DD35" s="1731"/>
      <c r="DE35" s="1795"/>
      <c r="DF35" s="1739"/>
      <c r="DG35" s="1735"/>
      <c r="DH35" s="1733"/>
      <c r="DI35" s="1733"/>
      <c r="DJ35" s="1235"/>
      <c r="DK35" s="1739"/>
      <c r="DL35" s="1735"/>
      <c r="DM35" s="1733"/>
      <c r="DN35" s="1733"/>
      <c r="DO35" s="1733"/>
      <c r="DP35" s="1235"/>
      <c r="DQ35" s="1739"/>
      <c r="DR35" s="1735"/>
      <c r="DS35" s="1733"/>
      <c r="DT35" s="1733"/>
      <c r="DU35" s="1733"/>
      <c r="DV35" s="1849"/>
      <c r="DW35" s="1749"/>
      <c r="DX35" s="1737"/>
      <c r="DY35" s="1805"/>
      <c r="DZ35" s="1830"/>
      <c r="EA35" s="1832"/>
      <c r="EB35" s="1825"/>
      <c r="EC35" s="1834"/>
      <c r="ED35" s="1836"/>
      <c r="EE35" s="1832"/>
      <c r="EF35" s="1825"/>
      <c r="EG35" s="1827"/>
      <c r="EH35" s="1827"/>
      <c r="EI35" s="1737"/>
    </row>
    <row r="36" spans="1:140" s="87" customFormat="1" ht="12" customHeight="1">
      <c r="A36" s="1796" t="str">
        <f>IF(TRIM(入力1!A36)&lt;&gt;"",入力1!A36,"")</f>
        <v/>
      </c>
      <c r="B36" s="1746">
        <f>IF(TRIM(入力1!B36)&lt;&gt;"",入力1!B36,"")</f>
        <v>1</v>
      </c>
      <c r="C36" s="1750">
        <f>入力1!C36</f>
        <v>0</v>
      </c>
      <c r="D36" s="1798" t="str">
        <f>IF(TRIM(入力1!D36)&lt;&gt;"",入力1!D36,"")</f>
        <v/>
      </c>
      <c r="E36" s="1799"/>
      <c r="F36" s="1799"/>
      <c r="G36" s="1799"/>
      <c r="H36" s="1799"/>
      <c r="I36" s="1799"/>
      <c r="J36" s="1985"/>
      <c r="K36" s="2010" t="str">
        <f>IF(TRIM('提出（様式1）'!A36)&lt;&gt;"",'提出（様式1）'!A36,"")</f>
        <v/>
      </c>
      <c r="L36" s="1808">
        <f>IF(TRIM('提出（様式1）'!B36)&lt;&gt;"",'提出（様式1）'!B36,"")</f>
        <v>1</v>
      </c>
      <c r="M36" s="1978">
        <f>C36</f>
        <v>0</v>
      </c>
      <c r="N36" s="1756" t="str">
        <f>IF(TRIM(入力1!N36)&lt;&gt;"",入力1!N36,"")</f>
        <v/>
      </c>
      <c r="O36" s="1740" t="str">
        <f>IF(TRIM(入力1!O36)&lt;&gt;"",LEFT(入力1!O36,1),"")</f>
        <v/>
      </c>
      <c r="P36" s="1740" t="str">
        <f>IF(TRIM(入力1!P36)&lt;&gt;"",LEFT(入力1!P36,1),"")</f>
        <v/>
      </c>
      <c r="Q36" s="1742" t="str">
        <f>IF(TRIM(入力1!Q36)&lt;&gt;"",LEFT(入力1!Q36,1),"")</f>
        <v/>
      </c>
      <c r="R36" s="1811" t="str">
        <f>IF(TRIM(入力1!Q36)&lt;&gt;"",MID(入力1!Q36,2,1),"")</f>
        <v/>
      </c>
      <c r="S36" s="1802" t="str">
        <f>IF(TRIM(入力1!S36)&lt;&gt;"",LEFT(入力1!S36,1),"")</f>
        <v/>
      </c>
      <c r="T36" s="1760" t="str">
        <f>IF(LEN(入力1!T36)&gt;=2,MID(TEXT(入力1!T36,"00"),1,1),"")</f>
        <v/>
      </c>
      <c r="U36" s="1756" t="str">
        <f>IF(LEN(入力1!T36)&gt;=1,MID(TEXT(入力1!T36,"00"),2,1),"")</f>
        <v/>
      </c>
      <c r="V36" s="1742" t="str">
        <f>IF(LEN(入力1!V36)&gt;=2,MID(TEXT(入力1!V36,"00"),1,1),"")</f>
        <v/>
      </c>
      <c r="W36" s="1811" t="str">
        <f>IF(LEN(入力1!V36)&gt;=1,MID(TEXT(入力1!V36,"00"),2,1),"")</f>
        <v/>
      </c>
      <c r="X36" s="1742" t="str">
        <f>IF(LEN(入力1!X36)&gt;=2,MID(TEXT(入力1!X36,"00"),1,1),"")</f>
        <v/>
      </c>
      <c r="Y36" s="1750" t="str">
        <f>IF(LEN(入力1!X36)&gt;=1,MID(TEXT(入力1!X36,"00"),2,1),"")</f>
        <v/>
      </c>
      <c r="Z36" s="1760" t="str">
        <f>IF(LEN(入力1!Z36)&gt;=2,MID(TEXT(入力1!Z36,"00"),1,1),"")</f>
        <v/>
      </c>
      <c r="AA36" s="1756" t="str">
        <f>IF(LEN(入力1!Z36)&gt;=1,MID(TEXT(入力1!Z36,"00"),2,1),"")</f>
        <v/>
      </c>
      <c r="AB36" s="1813" t="str">
        <f>IF(TRIM(入力1!AB36)&lt;&gt;"",入力1!AB36,"")</f>
        <v/>
      </c>
      <c r="AC36" s="1814"/>
      <c r="AD36" s="1814"/>
      <c r="AE36" s="1815"/>
      <c r="AF36" s="1742" t="str">
        <f>IF(入力1!AF36&gt;=100,MID(TEXT(入力1!AF36,"000.0"),1,1),"")</f>
        <v/>
      </c>
      <c r="AG36" s="1746" t="str">
        <f>IF(入力1!AF36&gt;=10,MID(TEXT(入力1!AF36,"000.0"),2,1),"")</f>
        <v/>
      </c>
      <c r="AH36" s="1746" t="str">
        <f>IF(入力1!AF36&gt;=0.1,MID(TEXT(入力1!AF36,"000.0"),3,1),IF(ISBLANK(入力1!AF36),"","0"))</f>
        <v/>
      </c>
      <c r="AI36" s="1756" t="str">
        <f>IF(入力1!AF36&lt;&gt;"",MID(TEXT(入力1!AF36,"000.0"),5,1),"")</f>
        <v/>
      </c>
      <c r="AJ36" s="1742" t="str">
        <f>IF(入力1!AJ36&gt;=100,MID(TEXT(入力1!AJ36,"000.0"),1,1),"")</f>
        <v/>
      </c>
      <c r="AK36" s="1746" t="str">
        <f>IF(入力1!AJ36&gt;=10,MID(TEXT(入力1!AJ36,"000.0"),2,1),"")</f>
        <v/>
      </c>
      <c r="AL36" s="1746" t="str">
        <f>IF(入力1!AJ36&gt;=0.1,MID(TEXT(入力1!AJ36,"000.0"),3,1),IF(ISBLANK(入力1!AJ36),"","0"))</f>
        <v/>
      </c>
      <c r="AM36" s="1756" t="str">
        <f>IF(入力1!AJ36&lt;&gt;"",MID(TEXT(入力1!AJ36,"000.0"),5,1),"")</f>
        <v/>
      </c>
      <c r="AN36" s="1742" t="str">
        <f>IF(入力1!AN36&gt;=100,MID(TEXT(入力1!AN36,"000.0"),1,1),"")</f>
        <v/>
      </c>
      <c r="AO36" s="1746" t="str">
        <f>IF(入力1!AN36&gt;=10,MID(TEXT(入力1!AN36,"000.0"),2,1),"")</f>
        <v/>
      </c>
      <c r="AP36" s="1746" t="str">
        <f>IF(入力1!AN36&gt;=0.1,MID(TEXT(入力1!AN36,"000.0"),3,1),IF(ISBLANK(入力1!AN36),"","0"))</f>
        <v/>
      </c>
      <c r="AQ36" s="1756" t="str">
        <f>IF(入力1!AN36&lt;&gt;"",MID(TEXT(入力1!AN36,"000.0"),5,1),"")</f>
        <v/>
      </c>
      <c r="AR36" s="1742" t="str">
        <f>IF(TRIM(入力1!AR36)&lt;&gt;"",IF(入力1!AR36&gt;=10000,MID(TEXT(入力1!AR36,"00000"),1,1),""),"-")</f>
        <v>-</v>
      </c>
      <c r="AS36" s="1746" t="str">
        <f>IF(TRIM(入力1!AR36)&lt;&gt;"",IF(入力1!AR36&gt;=1000,MID(TEXT(入力1!AR36,"00000"),2,1),""),"-")</f>
        <v>-</v>
      </c>
      <c r="AT36" s="1746" t="str">
        <f>IF(TRIM(入力1!AR36)&lt;&gt;"",IF(入力1!AR36&gt;=100,MID(TEXT(入力1!AR36,"00000"),3,1),""),"-")</f>
        <v>-</v>
      </c>
      <c r="AU36" s="1746" t="str">
        <f>IF(TRIM(入力1!AR36)&lt;&gt;"",IF(入力1!AR36&gt;=10,MID(TEXT(入力1!AR36,"00000"),4,1),""),"-")</f>
        <v>-</v>
      </c>
      <c r="AV36" s="1756" t="str">
        <f>IF(TRIM(入力1!AR36)&lt;&gt;"",IF(入力1!AR36&gt;=0,MID(TEXT(入力1!AR36,"00000"),5,1),""),"-")</f>
        <v>-</v>
      </c>
      <c r="AW36" s="1742" t="str">
        <f>IF(TRIM(入力1!AW36)&lt;&gt;"",IF(入力1!AW36&gt;=1000000,MID(TEXT(入力1!AW36,"0000000"),1,1),""),"-")</f>
        <v>-</v>
      </c>
      <c r="AX36" s="1746" t="str">
        <f>IF(TRIM(入力1!AW36)&lt;&gt;"",IF(入力1!AW36&gt;=100000,MID(TEXT(入力1!AW36,"0000000"),2,1),""),"-")</f>
        <v>-</v>
      </c>
      <c r="AY36" s="1746" t="str">
        <f>IF(TRIM(入力1!AW36)&lt;&gt;"",IF(入力1!AW36&gt;=10000,MID(TEXT(入力1!AW36,"0000000"),3,1),""),"-")</f>
        <v>-</v>
      </c>
      <c r="AZ36" s="1746" t="str">
        <f>IF(TRIM(入力1!AW36)&lt;&gt;"",IF(入力1!AW36&gt;=1000,MID(TEXT(入力1!AW36,"0000000"),4,1),""),"-")</f>
        <v>-</v>
      </c>
      <c r="BA36" s="1746" t="str">
        <f>IF(TRIM(入力1!AW36)&lt;&gt;"",IF(入力1!AW36&gt;=100,MID(TEXT(入力1!AW36,"0000000"),5,1),""),"-")</f>
        <v>-</v>
      </c>
      <c r="BB36" s="1746" t="str">
        <f>IF(TRIM(入力1!AW36)&lt;&gt;"",IF(入力1!AW36&gt;=10,MID(TEXT(入力1!AW36,"0000000"),6,1),""),"-")</f>
        <v>-</v>
      </c>
      <c r="BC36" s="1756" t="str">
        <f>IF(TRIM(入力1!AW36)&lt;&gt;"",IF(入力1!AW36&gt;=0,MID(TEXT(入力1!AW36,"0000000"),7,1),""),"-")</f>
        <v>-</v>
      </c>
      <c r="BD36" s="1793" t="str">
        <f>IF(TRIM(入力1!BD36)&lt;&gt;"",IF(入力1!BD36&gt;=1000000,MID(TEXT(入力1!BD36,"0000000"),1,1),""),"")</f>
        <v/>
      </c>
      <c r="BE36" s="1729" t="str">
        <f>IF(TRIM(入力1!BD36)&lt;&gt;"",IF(入力1!BD36&gt;=100000,MID(TEXT(入力1!BD36,"0000000"),2,1),""),"")</f>
        <v/>
      </c>
      <c r="BF36" s="1729" t="str">
        <f>IF(TRIM(入力1!BD36)&lt;&gt;"",IF(入力1!BD36&gt;=10000,MID(TEXT(入力1!BD36,"0000000"),3,1),""),"")</f>
        <v/>
      </c>
      <c r="BG36" s="1729" t="str">
        <f>IF(TRIM(入力1!BD36)&lt;&gt;"",IF(入力1!BD36&gt;=1000,MID(TEXT(入力1!BD36,"0000000"),4,1),""),"")</f>
        <v/>
      </c>
      <c r="BH36" s="1729" t="str">
        <f>IF(TRIM(入力1!BD36)&lt;&gt;"",IF(入力1!BD36&gt;=100,MID(TEXT(入力1!BD36,"0000000"),5,1),""),"")</f>
        <v/>
      </c>
      <c r="BI36" s="1729" t="str">
        <f>IF(TRIM(入力1!BD36)&lt;&gt;"",IF(入力1!BD36&gt;=10,MID(TEXT(入力1!BD36,"0000000"),6,1),""),"")</f>
        <v/>
      </c>
      <c r="BJ36" s="1744" t="str">
        <f>IF(TRIM(入力1!BD36)&lt;&gt;"",IF(入力1!BD36&gt;=0,MID(TEXT(入力1!BD36,"0000000"),7,1),""),"0")</f>
        <v>0</v>
      </c>
      <c r="BK36" s="1724" t="str">
        <f>IF(TRIM(入力1!BK36)&lt;&gt;"",入力1!BK36,"")</f>
        <v/>
      </c>
      <c r="BL36" s="1701" t="str">
        <f>IF(TRIM(入力1!BL36)&lt;&gt;"",入力1!BL36,"")</f>
        <v/>
      </c>
      <c r="BM36" s="1701" t="str">
        <f>IF(TRIM(入力1!BM36)&lt;&gt;"",入力1!BM36,"")</f>
        <v/>
      </c>
      <c r="BN36" s="1701" t="str">
        <f>IF(TRIM(入力1!BN36)&lt;&gt;"",入力1!BN36,"")</f>
        <v/>
      </c>
      <c r="BO36" s="1701" t="str">
        <f>IF(TRIM(入力1!BO36)&lt;&gt;"",入力1!BO36,"")</f>
        <v/>
      </c>
      <c r="BP36" s="1709" t="str">
        <f>IF(TRIM(入力1!BP36)&lt;&gt;"",入力1!BP36,"")</f>
        <v>0</v>
      </c>
      <c r="BQ36" s="1724" t="str">
        <f>IF(TRIM(入力1!BQ36)&lt;&gt;"",入力1!BQ36,"")</f>
        <v/>
      </c>
      <c r="BR36" s="1701" t="str">
        <f>IF(TRIM(入力1!BR36)&lt;&gt;"",入力1!BR36,"")</f>
        <v/>
      </c>
      <c r="BS36" s="1701" t="str">
        <f>IF(TRIM(入力1!BS36)&lt;&gt;"",入力1!BS36,"")</f>
        <v/>
      </c>
      <c r="BT36" s="1701" t="str">
        <f>IF(TRIM(入力1!BT36)&lt;&gt;"",入力1!BT36,"")</f>
        <v/>
      </c>
      <c r="BU36" s="1701" t="str">
        <f>IF(TRIM(入力1!BU36)&lt;&gt;"",入力1!BU36,"")</f>
        <v/>
      </c>
      <c r="BV36" s="1954" t="str">
        <f>IF(TRIM(入力1!BV36)&lt;&gt;"",入力1!BV36,"")</f>
        <v>0</v>
      </c>
      <c r="BW36" s="1724" t="str">
        <f>IF(TRIM(入力1!BW36)&lt;&gt;"",入力1!BW36,"")</f>
        <v/>
      </c>
      <c r="BX36" s="1701" t="str">
        <f>IF(TRIM(入力1!BX36)&lt;&gt;"",入力1!BX36,"")</f>
        <v/>
      </c>
      <c r="BY36" s="1701" t="str">
        <f>IF(TRIM(入力1!BY36)&lt;&gt;"",入力1!BY36,"")</f>
        <v/>
      </c>
      <c r="BZ36" s="1701" t="str">
        <f>IF(TRIM(入力1!BZ36)&lt;&gt;"",入力1!BZ36,"")</f>
        <v/>
      </c>
      <c r="CA36" s="1701" t="str">
        <f>IF(TRIM(入力1!CA36)&lt;&gt;"",入力1!CA36,"")</f>
        <v/>
      </c>
      <c r="CB36" s="1954" t="str">
        <f>IF(TRIM(入力1!CB36)&lt;&gt;"",入力1!CB36,"")</f>
        <v>0</v>
      </c>
      <c r="CC36" s="1972" t="str">
        <f>IF(TRIM(入力1!CC36)&lt;&gt;"",入力1!CC36,"")</f>
        <v/>
      </c>
      <c r="CD36" s="1701" t="str">
        <f>IF(TRIM(入力1!CD36)&lt;&gt;"",入力1!CD36,"")</f>
        <v/>
      </c>
      <c r="CE36" s="1701" t="str">
        <f>IF(TRIM(入力1!CE36)&lt;&gt;"",入力1!CE36,"")</f>
        <v/>
      </c>
      <c r="CF36" s="1701" t="str">
        <f>IF(TRIM(入力1!CF36)&lt;&gt;"",入力1!CF36,"")</f>
        <v/>
      </c>
      <c r="CG36" s="1701" t="str">
        <f>IF(TRIM(入力1!CG36)&lt;&gt;"",入力1!CG36,"")</f>
        <v/>
      </c>
      <c r="CH36" s="1701" t="str">
        <f>IF(TRIM(入力1!CH36)&lt;&gt;"",入力1!CH36,"")</f>
        <v/>
      </c>
      <c r="CI36" s="1701" t="str">
        <f>IF(TRIM(入力1!CI36)&lt;&gt;"",入力1!CI36,"")</f>
        <v/>
      </c>
      <c r="CJ36" s="1703" t="str">
        <f>IF(TRIM(入力1!CJ36)&lt;&gt;"",入力1!CJ36,"")</f>
        <v>0</v>
      </c>
      <c r="CK36" s="1701" t="str">
        <f>IF(TRIM(入力1!CK36)&lt;&gt;"",入力1!CK36,"")</f>
        <v/>
      </c>
      <c r="CL36" s="1701" t="str">
        <f>IF(TRIM(入力1!CL36)&lt;&gt;"",入力1!CL36,"")</f>
        <v/>
      </c>
      <c r="CM36" s="1701" t="str">
        <f>IF(TRIM(入力1!CM36)&lt;&gt;"",入力1!CM36,"")</f>
        <v/>
      </c>
      <c r="CN36" s="1701" t="str">
        <f>IF(TRIM(入力1!CN36)&lt;&gt;"",入力1!CN36,"")</f>
        <v/>
      </c>
      <c r="CO36" s="1701" t="str">
        <f>IF(TRIM(入力1!CO36)&lt;&gt;"",入力1!CO36,"")</f>
        <v/>
      </c>
      <c r="CP36" s="1701" t="str">
        <f>IF(TRIM(入力1!CP36)&lt;&gt;"",入力1!CP36,"")</f>
        <v/>
      </c>
      <c r="CQ36" s="1703" t="str">
        <f>IF(TRIM(入力1!CQ36)&lt;&gt;"",入力1!CQ36,"")</f>
        <v/>
      </c>
      <c r="CR36" s="1954" t="str">
        <f>IF(TRIM(入力1!CR36)&lt;&gt;"",入力1!CR36,"")</f>
        <v>-</v>
      </c>
      <c r="CS36" s="1701" t="str">
        <f>IF(TRIM(入力1!CS36)&lt;&gt;"",入力1!CS36,"")</f>
        <v>-</v>
      </c>
      <c r="CT36" s="1709" t="str">
        <f>IF(TRIM(入力1!CT36)&lt;&gt;"",入力1!CT36,"")</f>
        <v>-</v>
      </c>
      <c r="CU36" s="1711" t="str">
        <f>IF(入力1!CU36&gt;=10,MID(TEXT(入力1!CU36,"00.0"),1,1),"")</f>
        <v/>
      </c>
      <c r="CV36" s="1701" t="str">
        <f>IF(入力1!CU36&gt;=0.1,MID(TEXT(入力1!CU36,"00.0"),2,1),IF(ISBLANK(入力1!CU36),"","0"))</f>
        <v/>
      </c>
      <c r="CW36" s="2033" t="str">
        <f>IF(入力1!CU36&lt;&gt;"",MID(TEXT(入力1!CU36,"00.0"),4,1),"")</f>
        <v/>
      </c>
      <c r="CX36" s="1711" t="str">
        <f>IF(入力1!CX36&gt;=100,MID(TEXT(入力1!CX36,"000"),1,1),"")</f>
        <v/>
      </c>
      <c r="CY36" s="1701" t="str">
        <f>IF(入力1!CX36&gt;=10,MID(TEXT(入力1!CX36,"000"),2,1),"")</f>
        <v/>
      </c>
      <c r="CZ36" s="1703" t="str">
        <f>IF(入力1!CX36&gt;=1,MID(TEXT(入力1!CX36,"000"),3,1),"")</f>
        <v/>
      </c>
      <c r="DA36" s="1961" t="str">
        <f>IF(TRIM(入力1!DA36)&lt;&gt;"",IF(入力1!DA36&gt;=10000,MID(TEXT(入力1!DA36,"00000"),1,1),""),"")</f>
        <v/>
      </c>
      <c r="DB36" s="1729" t="str">
        <f>IF(TRIM(入力1!DA36)&lt;&gt;"",IF(入力1!DA36&gt;=1000,MID(TEXT(入力1!DA36,"00000"),2,1),""),"")</f>
        <v/>
      </c>
      <c r="DC36" s="1729" t="str">
        <f>IF(TRIM(入力1!DA36)&lt;&gt;"",IF(入力1!DA36&gt;=100,MID(TEXT(入力1!DA36,"00000"),3,1),""),"")</f>
        <v/>
      </c>
      <c r="DD36" s="1729" t="str">
        <f>IF(TRIM(入力1!DA36)&lt;&gt;"",IF(入力1!DA36&gt;=10,MID(TEXT(入力1!DA36,"00000"),4,1),""),"")</f>
        <v/>
      </c>
      <c r="DE36" s="1852" t="str">
        <f>IF(TRIM(入力1!DA36)&lt;&gt;"",IF(入力1!DA36&gt;=0,MID(TEXT(入力1!DA36,"00000"),5,1),"0"),"")</f>
        <v/>
      </c>
      <c r="DF36" s="1740" t="str">
        <f>IF(TRIM(入力1!DF36)&lt;&gt;"",LEFT(入力1!DF36,1),"")</f>
        <v/>
      </c>
      <c r="DG36" s="1742" t="str">
        <f>IF(入力1!DG36&gt;=1000,MID(TEXT(入力1!DG36,"0000"),1,1),"")</f>
        <v/>
      </c>
      <c r="DH36" s="1746" t="str">
        <f>IF(入力1!DG36&gt;=100,MID(TEXT(入力1!DG36,"0000"),2,1),"")</f>
        <v/>
      </c>
      <c r="DI36" s="1746" t="str">
        <f>IF(入力1!DG36&gt;=10,MID(TEXT(入力1!DG36,"0000"),3,1),"")</f>
        <v/>
      </c>
      <c r="DJ36" s="1874" t="str">
        <f>IF(TRIM(入力1!DG36)&lt;&gt;"",IF(入力1!DG36&gt;=1,MID(TEXT(入力1!DG36,"0000"),4,1),"0"),"")</f>
        <v/>
      </c>
      <c r="DK36" s="1740" t="str">
        <f>IF(TRIM(入力1!DK36)&lt;&gt;"",LEFT(入力1!DK36,1),"")</f>
        <v/>
      </c>
      <c r="DL36" s="1742" t="str">
        <f>IF(入力1!DL36&gt;=10000,MID(TEXT(入力1!DL36,"00000"),1,1),"")</f>
        <v/>
      </c>
      <c r="DM36" s="1746" t="str">
        <f>IF(入力1!DL36&gt;=1000,MID(TEXT(入力1!DL36,"00000"),2,1),"")</f>
        <v/>
      </c>
      <c r="DN36" s="1746" t="str">
        <f>IF(入力1!DL36&gt;=100,MID(TEXT(入力1!DL36,"00000"),3,1),"")</f>
        <v/>
      </c>
      <c r="DO36" s="1746" t="str">
        <f>IF(入力1!DL36&gt;=10,MID(TEXT(入力1!DL36,"00000"),4,1),"")</f>
        <v/>
      </c>
      <c r="DP36" s="1859" t="str">
        <f>IF(TRIM(入力1!DL36)&lt;&gt;"",IF(入力1!DL36&gt;=1,MID(TEXT(入力1!DL36,"00000"),5,1),"0"),"")</f>
        <v/>
      </c>
      <c r="DQ36" s="1740" t="str">
        <f>IF(TRIM(入力1!DQ36)&lt;&gt;"",LEFT(入力1!DQ36,1),"")</f>
        <v/>
      </c>
      <c r="DR36" s="1742" t="str">
        <f>IF(入力1!DR36&gt;=10000,MID(TEXT(入力1!DR36,"00000"),1,1),"")</f>
        <v/>
      </c>
      <c r="DS36" s="1746" t="str">
        <f>IF(入力1!DR36&gt;=1000,MID(TEXT(入力1!DR36,"00000"),2,1),"")</f>
        <v/>
      </c>
      <c r="DT36" s="1746" t="str">
        <f>IF(入力1!DR36&gt;=100,MID(TEXT(入力1!DR36,"00000"),3,1),"")</f>
        <v/>
      </c>
      <c r="DU36" s="1746" t="str">
        <f>IF(入力1!DR36&gt;=10,MID(TEXT(入力1!DR36,"00000"),4,1),"")</f>
        <v/>
      </c>
      <c r="DV36" s="1859" t="str">
        <f>IF(TRIM(入力1!DR36)&lt;&gt;"",IF(入力1!DR36&gt;=1,MID(TEXT(入力1!DR36,"00000"),5,1),"0"),"")</f>
        <v/>
      </c>
      <c r="DW36" s="1748"/>
      <c r="DX36" s="1736"/>
      <c r="DY36" s="1804"/>
      <c r="DZ36" s="1829"/>
      <c r="EA36" s="1831"/>
      <c r="EB36" s="1824"/>
      <c r="EC36" s="1833"/>
      <c r="ED36" s="1835"/>
      <c r="EE36" s="1831"/>
      <c r="EF36" s="1824"/>
      <c r="EG36" s="1804">
        <f>IF(入力1!$W$5=9,9,0)</f>
        <v>0</v>
      </c>
      <c r="EH36" s="1828"/>
      <c r="EI36" s="1736"/>
      <c r="EJ36" s="363"/>
    </row>
    <row r="37" spans="1:140" s="87" customFormat="1" ht="12" customHeight="1" thickBot="1">
      <c r="A37" s="1797"/>
      <c r="B37" s="1747"/>
      <c r="C37" s="1751"/>
      <c r="D37" s="1800" t="str">
        <f>IF(TRIM(入力1!D42)&lt;&gt;"",入力1!D42,"")</f>
        <v/>
      </c>
      <c r="E37" s="1801"/>
      <c r="F37" s="1801"/>
      <c r="G37" s="1801"/>
      <c r="H37" s="1801"/>
      <c r="I37" s="1801"/>
      <c r="J37" s="2014"/>
      <c r="K37" s="2016"/>
      <c r="L37" s="1809"/>
      <c r="M37" s="2012"/>
      <c r="N37" s="1792"/>
      <c r="O37" s="1741"/>
      <c r="P37" s="1741"/>
      <c r="Q37" s="1743"/>
      <c r="R37" s="1812"/>
      <c r="S37" s="1803"/>
      <c r="T37" s="1810"/>
      <c r="U37" s="1792"/>
      <c r="V37" s="1743"/>
      <c r="W37" s="1812"/>
      <c r="X37" s="1743"/>
      <c r="Y37" s="1751"/>
      <c r="Z37" s="1810"/>
      <c r="AA37" s="1792"/>
      <c r="AB37" s="966" t="str">
        <f>IF(入力1!AB37&gt;=100,MID(TEXT(入力1!AB37,"000.0"),1,1),"")</f>
        <v/>
      </c>
      <c r="AC37" s="967" t="str">
        <f>IF(入力1!AB37&gt;=10,MID(TEXT(入力1!AB37,"000.0"),2,1),"")</f>
        <v/>
      </c>
      <c r="AD37" s="967" t="str">
        <f>IF(入力1!AB37&gt;=0.1,MID(TEXT(入力1!AB37,"000.0"),3,1),IF(ISBLANK(入力1!AB37),"","0"))</f>
        <v/>
      </c>
      <c r="AE37" s="973" t="str">
        <f>IF(入力1!AB37&lt;&gt;"",MID(TEXT(入力1!AB37,"000.0"),5,1),"")</f>
        <v/>
      </c>
      <c r="AF37" s="1743"/>
      <c r="AG37" s="1747"/>
      <c r="AH37" s="1747"/>
      <c r="AI37" s="1792"/>
      <c r="AJ37" s="1743"/>
      <c r="AK37" s="1747"/>
      <c r="AL37" s="1747"/>
      <c r="AM37" s="1792"/>
      <c r="AN37" s="1743"/>
      <c r="AO37" s="1747"/>
      <c r="AP37" s="1747"/>
      <c r="AQ37" s="1792"/>
      <c r="AR37" s="1743"/>
      <c r="AS37" s="1747"/>
      <c r="AT37" s="1747"/>
      <c r="AU37" s="1747"/>
      <c r="AV37" s="1792"/>
      <c r="AW37" s="1743"/>
      <c r="AX37" s="1747"/>
      <c r="AY37" s="1747"/>
      <c r="AZ37" s="1747"/>
      <c r="BA37" s="1747"/>
      <c r="BB37" s="1747"/>
      <c r="BC37" s="1792"/>
      <c r="BD37" s="1794"/>
      <c r="BE37" s="1730"/>
      <c r="BF37" s="1730"/>
      <c r="BG37" s="1730"/>
      <c r="BH37" s="1730"/>
      <c r="BI37" s="1730"/>
      <c r="BJ37" s="1745"/>
      <c r="BK37" s="1725"/>
      <c r="BL37" s="1702"/>
      <c r="BM37" s="1702"/>
      <c r="BN37" s="1702"/>
      <c r="BO37" s="1702"/>
      <c r="BP37" s="1723"/>
      <c r="BQ37" s="1725"/>
      <c r="BR37" s="1702"/>
      <c r="BS37" s="1702"/>
      <c r="BT37" s="1702"/>
      <c r="BU37" s="1702"/>
      <c r="BV37" s="1955"/>
      <c r="BW37" s="1725"/>
      <c r="BX37" s="1702"/>
      <c r="BY37" s="1702"/>
      <c r="BZ37" s="1702"/>
      <c r="CA37" s="1702"/>
      <c r="CB37" s="1955"/>
      <c r="CC37" s="1973"/>
      <c r="CD37" s="1702"/>
      <c r="CE37" s="1702"/>
      <c r="CF37" s="1702"/>
      <c r="CG37" s="1702"/>
      <c r="CH37" s="1702"/>
      <c r="CI37" s="1702"/>
      <c r="CJ37" s="1704"/>
      <c r="CK37" s="1702"/>
      <c r="CL37" s="1702"/>
      <c r="CM37" s="1702"/>
      <c r="CN37" s="1702"/>
      <c r="CO37" s="1702"/>
      <c r="CP37" s="1702"/>
      <c r="CQ37" s="1704"/>
      <c r="CR37" s="1955"/>
      <c r="CS37" s="1702"/>
      <c r="CT37" s="1723"/>
      <c r="CU37" s="1791"/>
      <c r="CV37" s="1702"/>
      <c r="CW37" s="2035"/>
      <c r="CX37" s="1791"/>
      <c r="CY37" s="1702"/>
      <c r="CZ37" s="1704"/>
      <c r="DA37" s="1965"/>
      <c r="DB37" s="1730"/>
      <c r="DC37" s="1730"/>
      <c r="DD37" s="1730"/>
      <c r="DE37" s="1925"/>
      <c r="DF37" s="1741"/>
      <c r="DG37" s="1743"/>
      <c r="DH37" s="1747"/>
      <c r="DI37" s="1747"/>
      <c r="DJ37" s="1757"/>
      <c r="DK37" s="1741"/>
      <c r="DL37" s="1743"/>
      <c r="DM37" s="1747"/>
      <c r="DN37" s="1747"/>
      <c r="DO37" s="1747"/>
      <c r="DP37" s="1915"/>
      <c r="DQ37" s="1741"/>
      <c r="DR37" s="1743"/>
      <c r="DS37" s="1747"/>
      <c r="DT37" s="1747"/>
      <c r="DU37" s="1747"/>
      <c r="DV37" s="1915"/>
      <c r="DW37" s="1881"/>
      <c r="DX37" s="1882"/>
      <c r="DY37" s="1883"/>
      <c r="DZ37" s="1884"/>
      <c r="EA37" s="1885"/>
      <c r="EB37" s="1886"/>
      <c r="EC37" s="1887"/>
      <c r="ED37" s="1888"/>
      <c r="EE37" s="1885"/>
      <c r="EF37" s="1886"/>
      <c r="EG37" s="1883"/>
      <c r="EH37" s="1889"/>
      <c r="EI37" s="1882"/>
      <c r="EJ37" s="382"/>
    </row>
    <row r="38" spans="1:140" s="87" customFormat="1" ht="12" customHeight="1">
      <c r="A38" s="1916" t="str">
        <f>IF(TRIM(入力1!A38)&lt;&gt;"",入力1!A38,"")</f>
        <v/>
      </c>
      <c r="B38" s="1913">
        <f>IF(TRIM(入力1!B38)&lt;&gt;"",入力1!B38,"")</f>
        <v>1</v>
      </c>
      <c r="C38" s="1309">
        <f>入力1!C38</f>
        <v>1</v>
      </c>
      <c r="D38" s="1917" t="str">
        <f>IF(TRIM(入力1!D38)&lt;&gt;"",入力1!D38,"")</f>
        <v/>
      </c>
      <c r="E38" s="1918"/>
      <c r="F38" s="1918"/>
      <c r="G38" s="1918"/>
      <c r="H38" s="1918"/>
      <c r="I38" s="1918"/>
      <c r="J38" s="2011"/>
      <c r="K38" s="2153" t="str">
        <f>IF(TRIM('提出（様式1）'!A38)&lt;&gt;"",'提出（様式1）'!A38,"")</f>
        <v/>
      </c>
      <c r="L38" s="1313">
        <f>IF(TRIM('提出（様式1）'!B38)&lt;&gt;"",'提出（様式1）'!B38,"")</f>
        <v>1</v>
      </c>
      <c r="M38" s="2154">
        <f>C38</f>
        <v>1</v>
      </c>
      <c r="N38" s="1261" t="str">
        <f>IF(TRIM(入力1!N38)&lt;&gt;"",入力1!N38,"")</f>
        <v/>
      </c>
      <c r="O38" s="1911" t="str">
        <f>IF(TRIM(入力1!O38)&lt;&gt;"",LEFT(入力1!O38,1),"")</f>
        <v/>
      </c>
      <c r="P38" s="1911" t="str">
        <f>IF(TRIM(入力1!P38)&lt;&gt;"",LEFT(入力1!P38,1),"")</f>
        <v/>
      </c>
      <c r="Q38" s="1912" t="str">
        <f>IF(TRIM(入力1!Q38)&lt;&gt;"",LEFT(入力1!Q38,1),"")</f>
        <v/>
      </c>
      <c r="R38" s="1921" t="str">
        <f>IF(TRIM(入力1!Q38)&lt;&gt;"",MID(入力1!Q38,2,1),"")</f>
        <v/>
      </c>
      <c r="S38" s="1919" t="str">
        <f>IF(TRIM(入力1!S38)&lt;&gt;"",LEFT(入力1!S38,1),"")</f>
        <v/>
      </c>
      <c r="T38" s="1920" t="str">
        <f>IF(LEN(入力1!T38)&gt;=2,MID(TEXT(入力1!T38,"00"),1,1),"")</f>
        <v/>
      </c>
      <c r="U38" s="1261" t="str">
        <f>IF(LEN(入力1!T38)&gt;=1,MID(TEXT(入力1!T38,"00"),2,1),"")</f>
        <v/>
      </c>
      <c r="V38" s="1912" t="str">
        <f>IF(LEN(入力1!V38)&gt;=2,MID(TEXT(入力1!V38,"00"),1,1),"")</f>
        <v/>
      </c>
      <c r="W38" s="1921" t="str">
        <f>IF(LEN(入力1!V38)&gt;=1,MID(TEXT(入力1!V38,"00"),2,1),"")</f>
        <v/>
      </c>
      <c r="X38" s="1912" t="str">
        <f>IF(LEN(入力1!X38)&gt;=2,MID(TEXT(入力1!X38,"00"),1,1),"")</f>
        <v/>
      </c>
      <c r="Y38" s="1309" t="str">
        <f>IF(LEN(入力1!X38)&gt;=1,MID(TEXT(入力1!X38,"00"),2,1),"")</f>
        <v/>
      </c>
      <c r="Z38" s="1920" t="str">
        <f>IF(LEN(入力1!Z38)&gt;=2,MID(TEXT(入力1!Z38,"00"),1,1),"")</f>
        <v/>
      </c>
      <c r="AA38" s="1261" t="str">
        <f>IF(LEN(入力1!Z38)&gt;=1,MID(TEXT(入力1!Z38,"00"),2,1),"")</f>
        <v/>
      </c>
      <c r="AB38" s="1922" t="str">
        <f>IF(TRIM(入力1!AB38)&lt;&gt;"",入力1!AB38,"")</f>
        <v/>
      </c>
      <c r="AC38" s="1923"/>
      <c r="AD38" s="1923"/>
      <c r="AE38" s="1924"/>
      <c r="AF38" s="1912" t="str">
        <f>IF(入力1!AF38&gt;=100,MID(TEXT(入力1!AF38,"000.0"),1,1),"")</f>
        <v/>
      </c>
      <c r="AG38" s="1913" t="str">
        <f>IF(入力1!AF38&gt;=10,MID(TEXT(入力1!AF38,"000.0"),2,1),"")</f>
        <v/>
      </c>
      <c r="AH38" s="1913" t="str">
        <f>IF(入力1!AF38&gt;=0.1,MID(TEXT(入力1!AF38,"000.0"),3,1),IF(ISBLANK(入力1!AF38),"","0"))</f>
        <v/>
      </c>
      <c r="AI38" s="1261" t="str">
        <f>IF(入力1!AF38&lt;&gt;"",MID(TEXT(入力1!AF38,"000.0"),5,1),"")</f>
        <v/>
      </c>
      <c r="AJ38" s="1912" t="str">
        <f>IF(入力1!AJ38&gt;=100,MID(TEXT(入力1!AJ38,"000.0"),1,1),"")</f>
        <v/>
      </c>
      <c r="AK38" s="1913" t="str">
        <f>IF(入力1!AJ38&gt;=10,MID(TEXT(入力1!AJ38,"000.0"),2,1),"")</f>
        <v/>
      </c>
      <c r="AL38" s="1913" t="str">
        <f>IF(入力1!AJ38&gt;=0.1,MID(TEXT(入力1!AJ38,"000.0"),3,1),IF(ISBLANK(入力1!AJ38),"","0"))</f>
        <v/>
      </c>
      <c r="AM38" s="1261" t="str">
        <f>IF(入力1!AJ38&lt;&gt;"",MID(TEXT(入力1!AJ38,"000.0"),5,1),"")</f>
        <v/>
      </c>
      <c r="AN38" s="1912" t="str">
        <f>IF(入力1!AN38&gt;=100,MID(TEXT(入力1!AN38,"000.0"),1,1),"")</f>
        <v/>
      </c>
      <c r="AO38" s="1913" t="str">
        <f>IF(入力1!AN38&gt;=10,MID(TEXT(入力1!AN38,"000.0"),2,1),"")</f>
        <v/>
      </c>
      <c r="AP38" s="1913" t="str">
        <f>IF(入力1!AN38&gt;=0.1,MID(TEXT(入力1!AN38,"000.0"),3,1),IF(ISBLANK(入力1!AN38),"","0"))</f>
        <v/>
      </c>
      <c r="AQ38" s="1261" t="str">
        <f>IF(入力1!AN38&lt;&gt;"",MID(TEXT(入力1!AN38,"000.0"),5,1),"")</f>
        <v/>
      </c>
      <c r="AR38" s="1912" t="str">
        <f>IF(TRIM(入力1!AR38)&lt;&gt;"",IF(入力1!AR38&gt;=10000,MID(TEXT(入力1!AR38,"00000"),1,1),""),"-")</f>
        <v>-</v>
      </c>
      <c r="AS38" s="1913" t="str">
        <f>IF(TRIM(入力1!AR38)&lt;&gt;"",IF(入力1!AR38&gt;=1000,MID(TEXT(入力1!AR38,"00000"),2,1),""),"-")</f>
        <v>-</v>
      </c>
      <c r="AT38" s="1913" t="str">
        <f>IF(TRIM(入力1!AR38)&lt;&gt;"",IF(入力1!AR38&gt;=100,MID(TEXT(入力1!AR38,"00000"),3,1),""),"-")</f>
        <v>-</v>
      </c>
      <c r="AU38" s="1913" t="str">
        <f>IF(TRIM(入力1!AR38)&lt;&gt;"",IF(入力1!AR38&gt;=10,MID(TEXT(入力1!AR38,"00000"),4,1),""),"-")</f>
        <v>-</v>
      </c>
      <c r="AV38" s="1261" t="str">
        <f>IF(TRIM(入力1!AR38)&lt;&gt;"",IF(入力1!AR38&gt;=0,MID(TEXT(入力1!AR38,"00000"),5,1),""),"-")</f>
        <v>-</v>
      </c>
      <c r="AW38" s="1912" t="str">
        <f>IF(TRIM(入力1!AW38)&lt;&gt;"",IF(入力1!AW38&gt;=1000000,MID(TEXT(入力1!AW38,"0000000"),1,1),""),"-")</f>
        <v>-</v>
      </c>
      <c r="AX38" s="1913" t="str">
        <f>IF(TRIM(入力1!AW38)&lt;&gt;"",IF(入力1!AW38&gt;=100000,MID(TEXT(入力1!AW38,"0000000"),2,1),""),"-")</f>
        <v>-</v>
      </c>
      <c r="AY38" s="1913" t="str">
        <f>IF(TRIM(入力1!AW38)&lt;&gt;"",IF(入力1!AW38&gt;=10000,MID(TEXT(入力1!AW38,"0000000"),3,1),""),"-")</f>
        <v>-</v>
      </c>
      <c r="AZ38" s="1913" t="str">
        <f>IF(TRIM(入力1!AW38)&lt;&gt;"",IF(入力1!AW38&gt;=1000,MID(TEXT(入力1!AW38,"0000000"),4,1),""),"-")</f>
        <v>-</v>
      </c>
      <c r="BA38" s="1913" t="str">
        <f>IF(TRIM(入力1!AW38)&lt;&gt;"",IF(入力1!AW38&gt;=100,MID(TEXT(入力1!AW38,"0000000"),5,1),""),"-")</f>
        <v>-</v>
      </c>
      <c r="BB38" s="1913" t="str">
        <f>IF(TRIM(入力1!AW38)&lt;&gt;"",IF(入力1!AW38&gt;=10,MID(TEXT(入力1!AW38,"0000000"),6,1),""),"-")</f>
        <v>-</v>
      </c>
      <c r="BC38" s="1261" t="str">
        <f>IF(TRIM(入力1!AW38)&lt;&gt;"",IF(入力1!AW38&gt;=0,MID(TEXT(入力1!AW38,"0000000"),7,1),""),"-")</f>
        <v>-</v>
      </c>
      <c r="BD38" s="1735" t="str">
        <f>IF(TRIM(入力1!BD38)&lt;&gt;"",IF(入力1!BD38&gt;=1000000,MID(TEXT(入力1!BD38,"0000000"),1,1),""),"")</f>
        <v/>
      </c>
      <c r="BE38" s="1733" t="str">
        <f>IF(TRIM(入力1!BD38)&lt;&gt;"",IF(入力1!BD38&gt;=100000,MID(TEXT(入力1!BD38,"0000000"),2,1),""),"")</f>
        <v/>
      </c>
      <c r="BF38" s="1733" t="str">
        <f>IF(TRIM(入力1!BD38)&lt;&gt;"",IF(入力1!BD38&gt;=10000,MID(TEXT(入力1!BD38,"0000000"),3,1),""),"")</f>
        <v/>
      </c>
      <c r="BG38" s="1733" t="str">
        <f>IF(TRIM(入力1!BD38)&lt;&gt;"",IF(入力1!BD38&gt;=1000,MID(TEXT(入力1!BD38,"0000000"),4,1),""),"")</f>
        <v/>
      </c>
      <c r="BH38" s="1733" t="str">
        <f>IF(TRIM(入力1!BD38)&lt;&gt;"",IF(入力1!BD38&gt;=100,MID(TEXT(入力1!BD38,"0000000"),5,1),""),"")</f>
        <v/>
      </c>
      <c r="BI38" s="1733" t="str">
        <f>IF(TRIM(入力1!BD38)&lt;&gt;"",IF(入力1!BD38&gt;=10,MID(TEXT(入力1!BD38,"0000000"),6,1),""),"")</f>
        <v/>
      </c>
      <c r="BJ38" s="1235" t="str">
        <f>IF(TRIM(入力1!BD38)&lt;&gt;"",IF(入力1!BD38&gt;=0,MID(TEXT(入力1!BD38,"0000000"),7,1),""),"0")</f>
        <v>0</v>
      </c>
      <c r="BK38" s="1204" t="str">
        <f>IF(TRIM(入力1!BK38)&lt;&gt;"",入力1!BK38,"")</f>
        <v/>
      </c>
      <c r="BL38" s="1214" t="str">
        <f>IF(TRIM(入力1!BL38)&lt;&gt;"",入力1!BL38,"")</f>
        <v/>
      </c>
      <c r="BM38" s="1214" t="str">
        <f>IF(TRIM(入力1!BM38)&lt;&gt;"",入力1!BM38,"")</f>
        <v/>
      </c>
      <c r="BN38" s="1214" t="str">
        <f>IF(TRIM(入力1!BN38)&lt;&gt;"",入力1!BN38,"")</f>
        <v/>
      </c>
      <c r="BO38" s="1214" t="str">
        <f>IF(TRIM(入力1!BO38)&lt;&gt;"",入力1!BO38,"")</f>
        <v/>
      </c>
      <c r="BP38" s="1215" t="str">
        <f>IF(TRIM(入力1!BP38)&lt;&gt;"",入力1!BP38,"")</f>
        <v>0</v>
      </c>
      <c r="BQ38" s="1204" t="str">
        <f>IF(TRIM(入力1!BQ38)&lt;&gt;"",入力1!BQ38,"")</f>
        <v/>
      </c>
      <c r="BR38" s="1214" t="str">
        <f>IF(TRIM(入力1!BR38)&lt;&gt;"",入力1!BR38,"")</f>
        <v/>
      </c>
      <c r="BS38" s="1214" t="str">
        <f>IF(TRIM(入力1!BS38)&lt;&gt;"",入力1!BS38,"")</f>
        <v/>
      </c>
      <c r="BT38" s="1214" t="str">
        <f>IF(TRIM(入力1!BT38)&lt;&gt;"",入力1!BT38,"")</f>
        <v/>
      </c>
      <c r="BU38" s="1214" t="str">
        <f>IF(TRIM(入力1!BU38)&lt;&gt;"",入力1!BU38,"")</f>
        <v/>
      </c>
      <c r="BV38" s="1977" t="str">
        <f>IF(TRIM(入力1!BV38)&lt;&gt;"",入力1!BV38,"")</f>
        <v>0</v>
      </c>
      <c r="BW38" s="1204" t="str">
        <f>IF(TRIM(入力1!BW38)&lt;&gt;"",入力1!BW38,"")</f>
        <v/>
      </c>
      <c r="BX38" s="1214" t="str">
        <f>IF(TRIM(入力1!BX38)&lt;&gt;"",入力1!BX38,"")</f>
        <v/>
      </c>
      <c r="BY38" s="1214" t="str">
        <f>IF(TRIM(入力1!BY38)&lt;&gt;"",入力1!BY38,"")</f>
        <v/>
      </c>
      <c r="BZ38" s="1214" t="str">
        <f>IF(TRIM(入力1!BZ38)&lt;&gt;"",入力1!BZ38,"")</f>
        <v/>
      </c>
      <c r="CA38" s="1214" t="str">
        <f>IF(TRIM(入力1!CA38)&lt;&gt;"",入力1!CA38,"")</f>
        <v/>
      </c>
      <c r="CB38" s="1977" t="str">
        <f>IF(TRIM(入力1!CB38)&lt;&gt;"",入力1!CB38,"")</f>
        <v>0</v>
      </c>
      <c r="CC38" s="2222" t="str">
        <f>IF(TRIM(入力1!CC38)&lt;&gt;"",入力1!CC38,"")</f>
        <v/>
      </c>
      <c r="CD38" s="1111" t="str">
        <f>IF(TRIM(入力1!CD38)&lt;&gt;"",入力1!CD38,"")</f>
        <v/>
      </c>
      <c r="CE38" s="1111" t="str">
        <f>IF(TRIM(入力1!CE38)&lt;&gt;"",入力1!CE38,"")</f>
        <v/>
      </c>
      <c r="CF38" s="1111" t="str">
        <f>IF(TRIM(入力1!CF38)&lt;&gt;"",入力1!CF38,"")</f>
        <v/>
      </c>
      <c r="CG38" s="1111" t="str">
        <f>IF(TRIM(入力1!CG38)&lt;&gt;"",入力1!CG38,"")</f>
        <v/>
      </c>
      <c r="CH38" s="1111" t="str">
        <f>IF(TRIM(入力1!CH38)&lt;&gt;"",入力1!CH38,"")</f>
        <v/>
      </c>
      <c r="CI38" s="1111" t="str">
        <f>IF(TRIM(入力1!CI38)&lt;&gt;"",入力1!CI38,"")</f>
        <v/>
      </c>
      <c r="CJ38" s="1320" t="str">
        <f>IF(TRIM(入力1!CJ38)&lt;&gt;"",入力1!CJ38,"")</f>
        <v>0</v>
      </c>
      <c r="CK38" s="1111" t="str">
        <f>IF(TRIM(入力1!CK38)&lt;&gt;"",入力1!CK38,"")</f>
        <v/>
      </c>
      <c r="CL38" s="1111" t="str">
        <f>IF(TRIM(入力1!CL38)&lt;&gt;"",入力1!CL38,"")</f>
        <v/>
      </c>
      <c r="CM38" s="1111" t="str">
        <f>IF(TRIM(入力1!CM38)&lt;&gt;"",入力1!CM38,"")</f>
        <v/>
      </c>
      <c r="CN38" s="1111" t="str">
        <f>IF(TRIM(入力1!CN38)&lt;&gt;"",入力1!CN38,"")</f>
        <v/>
      </c>
      <c r="CO38" s="1111" t="str">
        <f>IF(TRIM(入力1!CO38)&lt;&gt;"",入力1!CO38,"")</f>
        <v/>
      </c>
      <c r="CP38" s="1111" t="str">
        <f>IF(TRIM(入力1!CP38)&lt;&gt;"",入力1!CP38,"")</f>
        <v/>
      </c>
      <c r="CQ38" s="1320" t="str">
        <f>IF(TRIM(入力1!CQ38)&lt;&gt;"",入力1!CQ38,"")</f>
        <v/>
      </c>
      <c r="CR38" s="1977" t="str">
        <f>IF(TRIM(入力1!CR38)&lt;&gt;"",入力1!CR38,"")</f>
        <v>-</v>
      </c>
      <c r="CS38" s="1214" t="str">
        <f>IF(TRIM(入力1!CS38)&lt;&gt;"",入力1!CS38,"")</f>
        <v>-</v>
      </c>
      <c r="CT38" s="1215" t="str">
        <f>IF(TRIM(入力1!CT38)&lt;&gt;"",入力1!CT38,"")</f>
        <v>-</v>
      </c>
      <c r="CU38" s="1319" t="str">
        <f>IF(入力1!CU38&gt;=10,MID(TEXT(入力1!CU38,"00.0"),1,1),"")</f>
        <v/>
      </c>
      <c r="CV38" s="1111" t="str">
        <f>IF(入力1!CU38&gt;=0.1,MID(TEXT(入力1!CU38,"00.0"),2,1),IF(ISBLANK(入力1!CU38),"","0"))</f>
        <v/>
      </c>
      <c r="CW38" s="2036" t="str">
        <f>IF(入力1!CU38&lt;&gt;"",MID(TEXT(入力1!CU38,"00.0"),4,1),"")</f>
        <v/>
      </c>
      <c r="CX38" s="1319" t="str">
        <f>IF(入力1!CX38&gt;=100,MID(TEXT(入力1!CX38,"000"),1,1),"")</f>
        <v/>
      </c>
      <c r="CY38" s="1111" t="str">
        <f>IF(入力1!CX38&gt;=10,MID(TEXT(入力1!CX38,"000"),2,1),"")</f>
        <v/>
      </c>
      <c r="CZ38" s="1320" t="str">
        <f>IF(入力1!CX38&gt;=1,MID(TEXT(入力1!CX38,"000"),3,1),"")</f>
        <v/>
      </c>
      <c r="DA38" s="1880" t="str">
        <f>IF(TRIM(入力1!DA38)&lt;&gt;"",IF(入力1!DA38&gt;=10000,MID(TEXT(入力1!DA38,"00000"),1,1),""),"")</f>
        <v/>
      </c>
      <c r="DB38" s="1733" t="str">
        <f>IF(TRIM(入力1!DA38)&lt;&gt;"",IF(入力1!DA38&gt;=1000,MID(TEXT(入力1!DA38,"00000"),2,1),""),"")</f>
        <v/>
      </c>
      <c r="DC38" s="1733" t="str">
        <f>IF(TRIM(入力1!DA38)&lt;&gt;"",IF(入力1!DA38&gt;=100,MID(TEXT(入力1!DA38,"00000"),3,1),""),"")</f>
        <v/>
      </c>
      <c r="DD38" s="1733" t="str">
        <f>IF(TRIM(入力1!DA38)&lt;&gt;"",IF(入力1!DA38&gt;=10,MID(TEXT(入力1!DA38,"00000"),4,1),""),"")</f>
        <v/>
      </c>
      <c r="DE38" s="1279" t="str">
        <f>IF(TRIM(入力1!DA38)&lt;&gt;"",IF(入力1!DA38&gt;=0,MID(TEXT(入力1!DA38,"00000"),5,1),"0"),"")</f>
        <v/>
      </c>
      <c r="DF38" s="1911" t="str">
        <f>IF(TRIM(入力1!DF38)&lt;&gt;"",LEFT(入力1!DF38,1),"")</f>
        <v/>
      </c>
      <c r="DG38" s="1912" t="str">
        <f>IF(入力1!DG38&gt;=1000,MID(TEXT(入力1!DG38,"0000"),1,1),"")</f>
        <v/>
      </c>
      <c r="DH38" s="1913" t="str">
        <f>IF(入力1!DG38&gt;=100,MID(TEXT(入力1!DG38,"0000"),2,1),"")</f>
        <v/>
      </c>
      <c r="DI38" s="1913" t="str">
        <f>IF(入力1!DG38&gt;=10,MID(TEXT(入力1!DG38,"0000"),3,1),"")</f>
        <v/>
      </c>
      <c r="DJ38" s="1343" t="str">
        <f>IF(TRIM(入力1!DG38)&lt;&gt;"",IF(入力1!DG38&gt;=1,MID(TEXT(入力1!DG38,"0000"),4,1),"0"),"")</f>
        <v/>
      </c>
      <c r="DK38" s="1911" t="str">
        <f>IF(TRIM(入力1!DK38)&lt;&gt;"",LEFT(入力1!DK38,1),"")</f>
        <v/>
      </c>
      <c r="DL38" s="1912" t="str">
        <f>IF(入力1!DL38&gt;=10000,MID(TEXT(入力1!DL38,"00000"),1,1),"")</f>
        <v/>
      </c>
      <c r="DM38" s="1913" t="str">
        <f>IF(入力1!DL38&gt;=1000,MID(TEXT(入力1!DL38,"00000"),2,1),"")</f>
        <v/>
      </c>
      <c r="DN38" s="1913" t="str">
        <f>IF(入力1!DL38&gt;=100,MID(TEXT(入力1!DL38,"00000"),3,1),"")</f>
        <v/>
      </c>
      <c r="DO38" s="1913" t="str">
        <f>IF(入力1!DL38&gt;=10,MID(TEXT(入力1!DL38,"00000"),4,1),"")</f>
        <v/>
      </c>
      <c r="DP38" s="1914" t="str">
        <f>IF(TRIM(入力1!DL38)&lt;&gt;"",IF(入力1!DL38&gt;=1,MID(TEXT(入力1!DL38,"00000"),5,1),"0"),"")</f>
        <v/>
      </c>
      <c r="DQ38" s="1911" t="str">
        <f>IF(TRIM(入力1!DQ38)&lt;&gt;"",LEFT(入力1!DQ38,1),"")</f>
        <v/>
      </c>
      <c r="DR38" s="1912" t="str">
        <f>IF(入力1!DR38&gt;=10000,MID(TEXT(入力1!DR38,"00000"),1,1),"")</f>
        <v/>
      </c>
      <c r="DS38" s="1913" t="str">
        <f>IF(入力1!DR38&gt;=1000,MID(TEXT(入力1!DR38,"00000"),2,1),"")</f>
        <v/>
      </c>
      <c r="DT38" s="1913" t="str">
        <f>IF(入力1!DR38&gt;=100,MID(TEXT(入力1!DR38,"00000"),3,1),"")</f>
        <v/>
      </c>
      <c r="DU38" s="1913" t="str">
        <f>IF(入力1!DR38&gt;=10,MID(TEXT(入力1!DR38,"00000"),4,1),"")</f>
        <v/>
      </c>
      <c r="DV38" s="1914" t="str">
        <f>IF(TRIM(入力1!DR38)&lt;&gt;"",IF(入力1!DR38&gt;=1,MID(TEXT(入力1!DR38,"00000"),5,1),"0"),"")</f>
        <v/>
      </c>
      <c r="DW38" s="1860"/>
      <c r="DX38" s="1861"/>
      <c r="DY38" s="1862"/>
      <c r="DZ38" s="1863"/>
      <c r="EA38" s="1864"/>
      <c r="EB38" s="1865"/>
      <c r="EC38" s="1866"/>
      <c r="ED38" s="1867"/>
      <c r="EE38" s="1864"/>
      <c r="EF38" s="1865"/>
      <c r="EG38" s="1826">
        <f>IF(入力1!$W$5=9,9,0)</f>
        <v>0</v>
      </c>
      <c r="EH38" s="1826"/>
      <c r="EI38" s="1861"/>
      <c r="EJ38" s="382"/>
    </row>
    <row r="39" spans="1:140" s="87" customFormat="1" ht="12" customHeight="1">
      <c r="A39" s="1819"/>
      <c r="B39" s="1733"/>
      <c r="C39" s="1235"/>
      <c r="D39" s="1822" t="str">
        <f>IF(TRIM(入力1!D44)&lt;&gt;"",入力1!D44,"")</f>
        <v/>
      </c>
      <c r="E39" s="1823"/>
      <c r="F39" s="1823"/>
      <c r="G39" s="1823"/>
      <c r="H39" s="1823"/>
      <c r="I39" s="1823"/>
      <c r="J39" s="1984"/>
      <c r="K39" s="1982"/>
      <c r="L39" s="1258"/>
      <c r="M39" s="1952"/>
      <c r="N39" s="1279"/>
      <c r="O39" s="1739"/>
      <c r="P39" s="1739"/>
      <c r="Q39" s="1735"/>
      <c r="R39" s="1844"/>
      <c r="S39" s="1840"/>
      <c r="T39" s="1842"/>
      <c r="U39" s="1279"/>
      <c r="V39" s="1735"/>
      <c r="W39" s="1844"/>
      <c r="X39" s="1735"/>
      <c r="Y39" s="1235"/>
      <c r="Z39" s="1842"/>
      <c r="AA39" s="1279"/>
      <c r="AB39" s="964" t="str">
        <f>IF(入力1!AB39&gt;=100,MID(TEXT(入力1!AB39,"000.0"),1,1),"")</f>
        <v/>
      </c>
      <c r="AC39" s="963" t="str">
        <f>IF(入力1!AB39&gt;=10,MID(TEXT(入力1!AB39,"000.0"),2,1),"")</f>
        <v/>
      </c>
      <c r="AD39" s="963" t="str">
        <f>IF(入力1!AB39&gt;=0.1,MID(TEXT(入力1!AB39,"000.0"),3,1),IF(ISBLANK(入力1!AB39),"","0"))</f>
        <v/>
      </c>
      <c r="AE39" s="953" t="str">
        <f>IF(入力1!AB39&lt;&gt;"",MID(TEXT(入力1!AB39,"000.0"),5,1),"")</f>
        <v/>
      </c>
      <c r="AF39" s="1735"/>
      <c r="AG39" s="1733"/>
      <c r="AH39" s="1733"/>
      <c r="AI39" s="1279"/>
      <c r="AJ39" s="1735"/>
      <c r="AK39" s="1733"/>
      <c r="AL39" s="1733"/>
      <c r="AM39" s="1279"/>
      <c r="AN39" s="1735"/>
      <c r="AO39" s="1733"/>
      <c r="AP39" s="1733"/>
      <c r="AQ39" s="1279"/>
      <c r="AR39" s="1735"/>
      <c r="AS39" s="1733"/>
      <c r="AT39" s="1733"/>
      <c r="AU39" s="1733"/>
      <c r="AV39" s="1279"/>
      <c r="AW39" s="1735"/>
      <c r="AX39" s="1733"/>
      <c r="AY39" s="1733"/>
      <c r="AZ39" s="1733"/>
      <c r="BA39" s="1733"/>
      <c r="BB39" s="1733"/>
      <c r="BC39" s="1279"/>
      <c r="BD39" s="1817"/>
      <c r="BE39" s="1731"/>
      <c r="BF39" s="1731"/>
      <c r="BG39" s="1731"/>
      <c r="BH39" s="1731"/>
      <c r="BI39" s="1731"/>
      <c r="BJ39" s="1816"/>
      <c r="BK39" s="1078"/>
      <c r="BL39" s="1064"/>
      <c r="BM39" s="1064"/>
      <c r="BN39" s="1064"/>
      <c r="BO39" s="1064"/>
      <c r="BP39" s="1080"/>
      <c r="BQ39" s="1078"/>
      <c r="BR39" s="1064"/>
      <c r="BS39" s="1064"/>
      <c r="BT39" s="1064"/>
      <c r="BU39" s="1064"/>
      <c r="BV39" s="1708"/>
      <c r="BW39" s="1078"/>
      <c r="BX39" s="1064"/>
      <c r="BY39" s="1064"/>
      <c r="BZ39" s="1064"/>
      <c r="CA39" s="1064"/>
      <c r="CB39" s="1708"/>
      <c r="CC39" s="1960"/>
      <c r="CD39" s="1064"/>
      <c r="CE39" s="1064"/>
      <c r="CF39" s="1064"/>
      <c r="CG39" s="1064"/>
      <c r="CH39" s="1064"/>
      <c r="CI39" s="1064"/>
      <c r="CJ39" s="1110"/>
      <c r="CK39" s="1064"/>
      <c r="CL39" s="1064"/>
      <c r="CM39" s="1064"/>
      <c r="CN39" s="1064"/>
      <c r="CO39" s="1064"/>
      <c r="CP39" s="1064"/>
      <c r="CQ39" s="1110"/>
      <c r="CR39" s="1708"/>
      <c r="CS39" s="1064"/>
      <c r="CT39" s="1080"/>
      <c r="CU39" s="1096"/>
      <c r="CV39" s="1064"/>
      <c r="CW39" s="2032"/>
      <c r="CX39" s="1096"/>
      <c r="CY39" s="1064"/>
      <c r="CZ39" s="1110"/>
      <c r="DA39" s="1963"/>
      <c r="DB39" s="1731"/>
      <c r="DC39" s="1731"/>
      <c r="DD39" s="1731"/>
      <c r="DE39" s="1795"/>
      <c r="DF39" s="1739"/>
      <c r="DG39" s="1735"/>
      <c r="DH39" s="1733"/>
      <c r="DI39" s="1733"/>
      <c r="DJ39" s="1261"/>
      <c r="DK39" s="1739"/>
      <c r="DL39" s="1735"/>
      <c r="DM39" s="1733"/>
      <c r="DN39" s="1733"/>
      <c r="DO39" s="1733"/>
      <c r="DP39" s="1879"/>
      <c r="DQ39" s="1739"/>
      <c r="DR39" s="1735"/>
      <c r="DS39" s="1733"/>
      <c r="DT39" s="1733"/>
      <c r="DU39" s="1733"/>
      <c r="DV39" s="1879"/>
      <c r="DW39" s="1749"/>
      <c r="DX39" s="1737"/>
      <c r="DY39" s="1805"/>
      <c r="DZ39" s="1830"/>
      <c r="EA39" s="1832"/>
      <c r="EB39" s="1825"/>
      <c r="EC39" s="1834"/>
      <c r="ED39" s="1836"/>
      <c r="EE39" s="1832"/>
      <c r="EF39" s="1825"/>
      <c r="EG39" s="1827"/>
      <c r="EH39" s="1827"/>
      <c r="EI39" s="1737"/>
    </row>
    <row r="40" spans="1:140" s="87" customFormat="1" ht="12" customHeight="1">
      <c r="A40" s="1796" t="str">
        <f>IF(TRIM(入力1!A40)&lt;&gt;"",入力1!A40,"")</f>
        <v/>
      </c>
      <c r="B40" s="1746">
        <f>IF(TRIM(入力1!B40)&lt;&gt;"",入力1!B40,"")</f>
        <v>1</v>
      </c>
      <c r="C40" s="1750">
        <f>入力1!C40</f>
        <v>2</v>
      </c>
      <c r="D40" s="1798" t="str">
        <f>IF(TRIM(入力1!D40)&lt;&gt;"",入力1!D40,"")</f>
        <v/>
      </c>
      <c r="E40" s="1799"/>
      <c r="F40" s="1799"/>
      <c r="G40" s="1799"/>
      <c r="H40" s="1799"/>
      <c r="I40" s="1799"/>
      <c r="J40" s="1985"/>
      <c r="K40" s="2010" t="str">
        <f>IF(TRIM('提出（様式1）'!A40)&lt;&gt;"",'提出（様式1）'!A40,"")</f>
        <v/>
      </c>
      <c r="L40" s="1808">
        <f>IF(TRIM('提出（様式1）'!B40)&lt;&gt;"",'提出（様式1）'!B40,"")</f>
        <v>1</v>
      </c>
      <c r="M40" s="1978">
        <f>C40</f>
        <v>2</v>
      </c>
      <c r="N40" s="1756" t="str">
        <f>IF(TRIM(入力1!N40)&lt;&gt;"",入力1!N40,"")</f>
        <v/>
      </c>
      <c r="O40" s="1740" t="str">
        <f>IF(TRIM(入力1!O40)&lt;&gt;"",LEFT(入力1!O40,1),"")</f>
        <v/>
      </c>
      <c r="P40" s="1740" t="str">
        <f>IF(TRIM(入力1!P40)&lt;&gt;"",LEFT(入力1!P40,1),"")</f>
        <v/>
      </c>
      <c r="Q40" s="1742" t="str">
        <f>IF(TRIM(入力1!Q40)&lt;&gt;"",LEFT(入力1!Q40,1),"")</f>
        <v/>
      </c>
      <c r="R40" s="1811" t="str">
        <f>IF(TRIM(入力1!Q40)&lt;&gt;"",MID(入力1!Q40,2,1),"")</f>
        <v/>
      </c>
      <c r="S40" s="1802" t="str">
        <f>IF(TRIM(入力1!S40)&lt;&gt;"",LEFT(入力1!S40,1),"")</f>
        <v/>
      </c>
      <c r="T40" s="1760" t="str">
        <f>IF(LEN(入力1!T40)&gt;=2,MID(TEXT(入力1!T40,"00"),1,1),"")</f>
        <v/>
      </c>
      <c r="U40" s="1756" t="str">
        <f>IF(LEN(入力1!T40)&gt;=1,MID(TEXT(入力1!T40,"00"),2,1),"")</f>
        <v/>
      </c>
      <c r="V40" s="1742" t="str">
        <f>IF(LEN(入力1!V40)&gt;=2,MID(TEXT(入力1!V40,"00"),1,1),"")</f>
        <v/>
      </c>
      <c r="W40" s="1811" t="str">
        <f>IF(LEN(入力1!V40)&gt;=1,MID(TEXT(入力1!V40,"00"),2,1),"")</f>
        <v/>
      </c>
      <c r="X40" s="1742" t="str">
        <f>IF(LEN(入力1!X40)&gt;=2,MID(TEXT(入力1!X40,"00"),1,1),"")</f>
        <v/>
      </c>
      <c r="Y40" s="1750" t="str">
        <f>IF(LEN(入力1!X40)&gt;=1,MID(TEXT(入力1!X40,"00"),2,1),"")</f>
        <v/>
      </c>
      <c r="Z40" s="1760" t="str">
        <f>IF(LEN(入力1!Z40)&gt;=2,MID(TEXT(入力1!Z40,"00"),1,1),"")</f>
        <v/>
      </c>
      <c r="AA40" s="1756" t="str">
        <f>IF(LEN(入力1!Z40)&gt;=1,MID(TEXT(入力1!Z40,"00"),2,1),"")</f>
        <v/>
      </c>
      <c r="AB40" s="1813" t="str">
        <f>IF(TRIM(入力1!AB40)&lt;&gt;"",入力1!AB40,"")</f>
        <v/>
      </c>
      <c r="AC40" s="1814"/>
      <c r="AD40" s="1814"/>
      <c r="AE40" s="1815"/>
      <c r="AF40" s="1742" t="str">
        <f>IF(入力1!AF40&gt;=100,MID(TEXT(入力1!AF40,"000.0"),1,1),"")</f>
        <v/>
      </c>
      <c r="AG40" s="1746" t="str">
        <f>IF(入力1!AF40&gt;=10,MID(TEXT(入力1!AF40,"000.0"),2,1),"")</f>
        <v/>
      </c>
      <c r="AH40" s="1746" t="str">
        <f>IF(入力1!AF40&gt;=0.1,MID(TEXT(入力1!AF40,"000.0"),3,1),IF(ISBLANK(入力1!AF40),"","0"))</f>
        <v/>
      </c>
      <c r="AI40" s="1756" t="str">
        <f>IF(入力1!AF40&lt;&gt;"",MID(TEXT(入力1!AF40,"000.0"),5,1),"")</f>
        <v/>
      </c>
      <c r="AJ40" s="1742" t="str">
        <f>IF(入力1!AJ40&gt;=100,MID(TEXT(入力1!AJ40,"000.0"),1,1),"")</f>
        <v/>
      </c>
      <c r="AK40" s="1746" t="str">
        <f>IF(入力1!AJ40&gt;=10,MID(TEXT(入力1!AJ40,"000.0"),2,1),"")</f>
        <v/>
      </c>
      <c r="AL40" s="1746" t="str">
        <f>IF(入力1!AJ40&gt;=0.1,MID(TEXT(入力1!AJ40,"000.0"),3,1),IF(ISBLANK(入力1!AJ40),"","0"))</f>
        <v/>
      </c>
      <c r="AM40" s="1756" t="str">
        <f>IF(入力1!AJ40&lt;&gt;"",MID(TEXT(入力1!AJ40,"000.0"),5,1),"")</f>
        <v/>
      </c>
      <c r="AN40" s="1742" t="str">
        <f>IF(入力1!AN40&gt;=100,MID(TEXT(入力1!AN40,"000.0"),1,1),"")</f>
        <v/>
      </c>
      <c r="AO40" s="1746" t="str">
        <f>IF(入力1!AN40&gt;=10,MID(TEXT(入力1!AN40,"000.0"),2,1),"")</f>
        <v/>
      </c>
      <c r="AP40" s="1746" t="str">
        <f>IF(入力1!AN40&gt;=0.1,MID(TEXT(入力1!AN40,"000.0"),3,1),IF(ISBLANK(入力1!AN40),"","0"))</f>
        <v/>
      </c>
      <c r="AQ40" s="1756" t="str">
        <f>IF(入力1!AN40&lt;&gt;"",MID(TEXT(入力1!AN40,"000.0"),5,1),"")</f>
        <v/>
      </c>
      <c r="AR40" s="1742" t="str">
        <f>IF(TRIM(入力1!AR40)&lt;&gt;"",IF(入力1!AR40&gt;=10000,MID(TEXT(入力1!AR40,"00000"),1,1),""),"-")</f>
        <v>-</v>
      </c>
      <c r="AS40" s="1746" t="str">
        <f>IF(TRIM(入力1!AR40)&lt;&gt;"",IF(入力1!AR40&gt;=1000,MID(TEXT(入力1!AR40,"00000"),2,1),""),"-")</f>
        <v>-</v>
      </c>
      <c r="AT40" s="1746" t="str">
        <f>IF(TRIM(入力1!AR40)&lt;&gt;"",IF(入力1!AR40&gt;=100,MID(TEXT(入力1!AR40,"00000"),3,1),""),"-")</f>
        <v>-</v>
      </c>
      <c r="AU40" s="1746" t="str">
        <f>IF(TRIM(入力1!AR40)&lt;&gt;"",IF(入力1!AR40&gt;=10,MID(TEXT(入力1!AR40,"00000"),4,1),""),"-")</f>
        <v>-</v>
      </c>
      <c r="AV40" s="1756" t="str">
        <f>IF(TRIM(入力1!AR40)&lt;&gt;"",IF(入力1!AR40&gt;=0,MID(TEXT(入力1!AR40,"00000"),5,1),""),"-")</f>
        <v>-</v>
      </c>
      <c r="AW40" s="1742" t="str">
        <f>IF(TRIM(入力1!AW40)&lt;&gt;"",IF(入力1!AW40&gt;=1000000,MID(TEXT(入力1!AW40,"0000000"),1,1),""),"-")</f>
        <v>-</v>
      </c>
      <c r="AX40" s="1746" t="str">
        <f>IF(TRIM(入力1!AW40)&lt;&gt;"",IF(入力1!AW40&gt;=100000,MID(TEXT(入力1!AW40,"0000000"),2,1),""),"-")</f>
        <v>-</v>
      </c>
      <c r="AY40" s="1746" t="str">
        <f>IF(TRIM(入力1!AW40)&lt;&gt;"",IF(入力1!AW40&gt;=10000,MID(TEXT(入力1!AW40,"0000000"),3,1),""),"-")</f>
        <v>-</v>
      </c>
      <c r="AZ40" s="1746" t="str">
        <f>IF(TRIM(入力1!AW40)&lt;&gt;"",IF(入力1!AW40&gt;=1000,MID(TEXT(入力1!AW40,"0000000"),4,1),""),"-")</f>
        <v>-</v>
      </c>
      <c r="BA40" s="1746" t="str">
        <f>IF(TRIM(入力1!AW40)&lt;&gt;"",IF(入力1!AW40&gt;=100,MID(TEXT(入力1!AW40,"0000000"),5,1),""),"-")</f>
        <v>-</v>
      </c>
      <c r="BB40" s="1746" t="str">
        <f>IF(TRIM(入力1!AW40)&lt;&gt;"",IF(入力1!AW40&gt;=10,MID(TEXT(入力1!AW40,"0000000"),6,1),""),"-")</f>
        <v>-</v>
      </c>
      <c r="BC40" s="1756" t="str">
        <f>IF(TRIM(入力1!AW40)&lt;&gt;"",IF(入力1!AW40&gt;=0,MID(TEXT(入力1!AW40,"0000000"),7,1),""),"-")</f>
        <v>-</v>
      </c>
      <c r="BD40" s="1793" t="str">
        <f>IF(TRIM(入力1!BD40)&lt;&gt;"",IF(入力1!BD40&gt;=1000000,MID(TEXT(入力1!BD40,"0000000"),1,1),""),"")</f>
        <v/>
      </c>
      <c r="BE40" s="1729" t="str">
        <f>IF(TRIM(入力1!BD40)&lt;&gt;"",IF(入力1!BD40&gt;=100000,MID(TEXT(入力1!BD40,"0000000"),2,1),""),"")</f>
        <v/>
      </c>
      <c r="BF40" s="1729" t="str">
        <f>IF(TRIM(入力1!BD40)&lt;&gt;"",IF(入力1!BD40&gt;=10000,MID(TEXT(入力1!BD40,"0000000"),3,1),""),"")</f>
        <v/>
      </c>
      <c r="BG40" s="1729" t="str">
        <f>IF(TRIM(入力1!BD40)&lt;&gt;"",IF(入力1!BD40&gt;=1000,MID(TEXT(入力1!BD40,"0000000"),4,1),""),"")</f>
        <v/>
      </c>
      <c r="BH40" s="1729" t="str">
        <f>IF(TRIM(入力1!BD40)&lt;&gt;"",IF(入力1!BD40&gt;=100,MID(TEXT(入力1!BD40,"0000000"),5,1),""),"")</f>
        <v/>
      </c>
      <c r="BI40" s="1729" t="str">
        <f>IF(TRIM(入力1!BD40)&lt;&gt;"",IF(入力1!BD40&gt;=10,MID(TEXT(入力1!BD40,"0000000"),6,1),""),"")</f>
        <v/>
      </c>
      <c r="BJ40" s="1744" t="str">
        <f>IF(TRIM(入力1!BD40)&lt;&gt;"",IF(入力1!BD40&gt;=0,MID(TEXT(入力1!BD40,"0000000"),7,1),""),"0")</f>
        <v>0</v>
      </c>
      <c r="BK40" s="1724" t="str">
        <f>IF(TRIM(入力1!BK40)&lt;&gt;"",入力1!BK40,"")</f>
        <v/>
      </c>
      <c r="BL40" s="1701" t="str">
        <f>IF(TRIM(入力1!BL40)&lt;&gt;"",入力1!BL40,"")</f>
        <v/>
      </c>
      <c r="BM40" s="1701" t="str">
        <f>IF(TRIM(入力1!BM40)&lt;&gt;"",入力1!BM40,"")</f>
        <v/>
      </c>
      <c r="BN40" s="1701" t="str">
        <f>IF(TRIM(入力1!BN40)&lt;&gt;"",入力1!BN40,"")</f>
        <v/>
      </c>
      <c r="BO40" s="1701" t="str">
        <f>IF(TRIM(入力1!BO40)&lt;&gt;"",入力1!BO40,"")</f>
        <v/>
      </c>
      <c r="BP40" s="1709" t="str">
        <f>IF(TRIM(入力1!BP40)&lt;&gt;"",入力1!BP40,"")</f>
        <v>0</v>
      </c>
      <c r="BQ40" s="1724" t="str">
        <f>IF(TRIM(入力1!BQ40)&lt;&gt;"",入力1!BQ40,"")</f>
        <v/>
      </c>
      <c r="BR40" s="1701" t="str">
        <f>IF(TRIM(入力1!BR40)&lt;&gt;"",入力1!BR40,"")</f>
        <v/>
      </c>
      <c r="BS40" s="1701" t="str">
        <f>IF(TRIM(入力1!BS40)&lt;&gt;"",入力1!BS40,"")</f>
        <v/>
      </c>
      <c r="BT40" s="1701" t="str">
        <f>IF(TRIM(入力1!BT40)&lt;&gt;"",入力1!BT40,"")</f>
        <v/>
      </c>
      <c r="BU40" s="1701" t="str">
        <f>IF(TRIM(入力1!BU40)&lt;&gt;"",入力1!BU40,"")</f>
        <v/>
      </c>
      <c r="BV40" s="1954" t="str">
        <f>IF(TRIM(入力1!BV40)&lt;&gt;"",入力1!BV40,"")</f>
        <v>0</v>
      </c>
      <c r="BW40" s="1724" t="str">
        <f>IF(TRIM(入力1!BW40)&lt;&gt;"",入力1!BW40,"")</f>
        <v/>
      </c>
      <c r="BX40" s="1701" t="str">
        <f>IF(TRIM(入力1!BX40)&lt;&gt;"",入力1!BX40,"")</f>
        <v/>
      </c>
      <c r="BY40" s="1701" t="str">
        <f>IF(TRIM(入力1!BY40)&lt;&gt;"",入力1!BY40,"")</f>
        <v/>
      </c>
      <c r="BZ40" s="1701" t="str">
        <f>IF(TRIM(入力1!BZ40)&lt;&gt;"",入力1!BZ40,"")</f>
        <v/>
      </c>
      <c r="CA40" s="1701" t="str">
        <f>IF(TRIM(入力1!CA40)&lt;&gt;"",入力1!CA40,"")</f>
        <v/>
      </c>
      <c r="CB40" s="1954" t="str">
        <f>IF(TRIM(入力1!CB40)&lt;&gt;"",入力1!CB40,"")</f>
        <v>0</v>
      </c>
      <c r="CC40" s="1972" t="str">
        <f>IF(TRIM(入力1!CC40)&lt;&gt;"",入力1!CC40,"")</f>
        <v/>
      </c>
      <c r="CD40" s="1701" t="str">
        <f>IF(TRIM(入力1!CD40)&lt;&gt;"",入力1!CD40,"")</f>
        <v/>
      </c>
      <c r="CE40" s="1701" t="str">
        <f>IF(TRIM(入力1!CE40)&lt;&gt;"",入力1!CE40,"")</f>
        <v/>
      </c>
      <c r="CF40" s="1701" t="str">
        <f>IF(TRIM(入力1!CF40)&lt;&gt;"",入力1!CF40,"")</f>
        <v/>
      </c>
      <c r="CG40" s="1701" t="str">
        <f>IF(TRIM(入力1!CG40)&lt;&gt;"",入力1!CG40,"")</f>
        <v/>
      </c>
      <c r="CH40" s="1701" t="str">
        <f>IF(TRIM(入力1!CH40)&lt;&gt;"",入力1!CH40,"")</f>
        <v/>
      </c>
      <c r="CI40" s="1701" t="str">
        <f>IF(TRIM(入力1!CI40)&lt;&gt;"",入力1!CI40,"")</f>
        <v/>
      </c>
      <c r="CJ40" s="1703" t="str">
        <f>IF(TRIM(入力1!CJ40)&lt;&gt;"",入力1!CJ40,"")</f>
        <v>0</v>
      </c>
      <c r="CK40" s="1701" t="str">
        <f>IF(TRIM(入力1!CK40)&lt;&gt;"",入力1!CK40,"")</f>
        <v/>
      </c>
      <c r="CL40" s="1701" t="str">
        <f>IF(TRIM(入力1!CL40)&lt;&gt;"",入力1!CL40,"")</f>
        <v/>
      </c>
      <c r="CM40" s="1701" t="str">
        <f>IF(TRIM(入力1!CM40)&lt;&gt;"",入力1!CM40,"")</f>
        <v/>
      </c>
      <c r="CN40" s="1701" t="str">
        <f>IF(TRIM(入力1!CN40)&lt;&gt;"",入力1!CN40,"")</f>
        <v/>
      </c>
      <c r="CO40" s="1701" t="str">
        <f>IF(TRIM(入力1!CO40)&lt;&gt;"",入力1!CO40,"")</f>
        <v/>
      </c>
      <c r="CP40" s="1701" t="str">
        <f>IF(TRIM(入力1!CP40)&lt;&gt;"",入力1!CP40,"")</f>
        <v/>
      </c>
      <c r="CQ40" s="1703" t="str">
        <f>IF(TRIM(入力1!CQ40)&lt;&gt;"",入力1!CQ40,"")</f>
        <v/>
      </c>
      <c r="CR40" s="1954" t="str">
        <f>IF(TRIM(入力1!CR40)&lt;&gt;"",入力1!CR40,"")</f>
        <v>-</v>
      </c>
      <c r="CS40" s="1701" t="str">
        <f>IF(TRIM(入力1!CS40)&lt;&gt;"",入力1!CS40,"")</f>
        <v>-</v>
      </c>
      <c r="CT40" s="1709" t="str">
        <f>IF(TRIM(入力1!CT40)&lt;&gt;"",入力1!CT40,"")</f>
        <v>-</v>
      </c>
      <c r="CU40" s="1711" t="str">
        <f>IF(入力1!CU40&gt;=10,MID(TEXT(入力1!CU40,"00.0"),1,1),"")</f>
        <v/>
      </c>
      <c r="CV40" s="1701" t="str">
        <f>IF(入力1!CU40&gt;=0.1,MID(TEXT(入力1!CU40,"00.0"),2,1),IF(ISBLANK(入力1!CU40),"","0"))</f>
        <v/>
      </c>
      <c r="CW40" s="2033" t="str">
        <f>IF(入力1!CU40&lt;&gt;"",MID(TEXT(入力1!CU40,"00.0"),4,1),"")</f>
        <v/>
      </c>
      <c r="CX40" s="1711" t="str">
        <f>IF(入力1!CX40&gt;=100,MID(TEXT(入力1!CX40,"000"),1,1),"")</f>
        <v/>
      </c>
      <c r="CY40" s="1701" t="str">
        <f>IF(入力1!CX40&gt;=10,MID(TEXT(入力1!CX40,"000"),2,1),"")</f>
        <v/>
      </c>
      <c r="CZ40" s="1703" t="str">
        <f>IF(入力1!CX40&gt;=1,MID(TEXT(入力1!CX40,"000"),3,1),"")</f>
        <v/>
      </c>
      <c r="DA40" s="1961" t="str">
        <f>IF(TRIM(入力1!DA40)&lt;&gt;"",IF(入力1!DA40&gt;=10000,MID(TEXT(入力1!DA40,"00000"),1,1),""),"")</f>
        <v/>
      </c>
      <c r="DB40" s="1729" t="str">
        <f>IF(TRIM(入力1!DA40)&lt;&gt;"",IF(入力1!DA40&gt;=1000,MID(TEXT(入力1!DA40,"00000"),2,1),""),"")</f>
        <v/>
      </c>
      <c r="DC40" s="1729" t="str">
        <f>IF(TRIM(入力1!DA40)&lt;&gt;"",IF(入力1!DA40&gt;=100,MID(TEXT(入力1!DA40,"00000"),3,1),""),"")</f>
        <v/>
      </c>
      <c r="DD40" s="1729" t="str">
        <f>IF(TRIM(入力1!DA40)&lt;&gt;"",IF(入力1!DA40&gt;=10,MID(TEXT(入力1!DA40,"00000"),4,1),""),"")</f>
        <v/>
      </c>
      <c r="DE40" s="1852" t="str">
        <f>IF(TRIM(入力1!DA40)&lt;&gt;"",IF(入力1!DA40&gt;=0,MID(TEXT(入力1!DA40,"00000"),5,1),"0"),"")</f>
        <v/>
      </c>
      <c r="DF40" s="1740" t="str">
        <f>IF(TRIM(入力1!DF40)&lt;&gt;"",LEFT(入力1!DF40,1),"")</f>
        <v/>
      </c>
      <c r="DG40" s="1742" t="str">
        <f>IF(入力1!DG40&gt;=1000,MID(TEXT(入力1!DG40,"0000"),1,1),"")</f>
        <v/>
      </c>
      <c r="DH40" s="1746" t="str">
        <f>IF(入力1!DG40&gt;=100,MID(TEXT(入力1!DG40,"0000"),2,1),"")</f>
        <v/>
      </c>
      <c r="DI40" s="1746" t="str">
        <f>IF(入力1!DG40&gt;=10,MID(TEXT(入力1!DG40,"0000"),3,1),"")</f>
        <v/>
      </c>
      <c r="DJ40" s="1750" t="str">
        <f>IF(TRIM(入力1!DG40)&lt;&gt;"",IF(入力1!DG40&gt;=1,MID(TEXT(入力1!DG40,"0000"),4,1),"0"),"")</f>
        <v/>
      </c>
      <c r="DK40" s="1740" t="str">
        <f>IF(TRIM(入力1!DK40)&lt;&gt;"",LEFT(入力1!DK40,1),"")</f>
        <v/>
      </c>
      <c r="DL40" s="1742" t="str">
        <f>IF(入力1!DL40&gt;=10000,MID(TEXT(入力1!DL40,"00000"),1,1),"")</f>
        <v/>
      </c>
      <c r="DM40" s="1746" t="str">
        <f>IF(入力1!DL40&gt;=1000,MID(TEXT(入力1!DL40,"00000"),2,1),"")</f>
        <v/>
      </c>
      <c r="DN40" s="1746" t="str">
        <f>IF(入力1!DL40&gt;=100,MID(TEXT(入力1!DL40,"00000"),3,1),"")</f>
        <v/>
      </c>
      <c r="DO40" s="1746" t="str">
        <f>IF(入力1!DL40&gt;=10,MID(TEXT(入力1!DL40,"00000"),4,1),"")</f>
        <v/>
      </c>
      <c r="DP40" s="1750" t="str">
        <f>IF(TRIM(入力1!DL40)&lt;&gt;"",IF(入力1!DL40&gt;=1,MID(TEXT(入力1!DL40,"00000"),5,1),"0"),"")</f>
        <v/>
      </c>
      <c r="DQ40" s="1740" t="str">
        <f>IF(TRIM(入力1!DQ40)&lt;&gt;"",LEFT(入力1!DQ40,1),"")</f>
        <v/>
      </c>
      <c r="DR40" s="1742" t="str">
        <f>IF(入力1!DR40&gt;=10000,MID(TEXT(入力1!DR40,"00000"),1,1),"")</f>
        <v/>
      </c>
      <c r="DS40" s="1746" t="str">
        <f>IF(入力1!DR40&gt;=1000,MID(TEXT(入力1!DR40,"00000"),2,1),"")</f>
        <v/>
      </c>
      <c r="DT40" s="1746" t="str">
        <f>IF(入力1!DR40&gt;=100,MID(TEXT(入力1!DR40,"00000"),3,1),"")</f>
        <v/>
      </c>
      <c r="DU40" s="1746" t="str">
        <f>IF(入力1!DR40&gt;=10,MID(TEXT(入力1!DR40,"00000"),4,1),"")</f>
        <v/>
      </c>
      <c r="DV40" s="1837" t="str">
        <f>IF(TRIM(入力1!DR40)&lt;&gt;"",IF(入力1!DR40&gt;=1,MID(TEXT(入力1!DR40,"00000"),5,1),"0"),"")</f>
        <v/>
      </c>
      <c r="DW40" s="1748"/>
      <c r="DX40" s="1736"/>
      <c r="DY40" s="1804"/>
      <c r="DZ40" s="1829"/>
      <c r="EA40" s="1831"/>
      <c r="EB40" s="1824"/>
      <c r="EC40" s="1833"/>
      <c r="ED40" s="1835"/>
      <c r="EE40" s="1831"/>
      <c r="EF40" s="1824"/>
      <c r="EG40" s="1826">
        <f>IF(入力1!$W$5=9,9,0)</f>
        <v>0</v>
      </c>
      <c r="EH40" s="1828"/>
      <c r="EI40" s="1736"/>
    </row>
    <row r="41" spans="1:140" s="87" customFormat="1" ht="12" customHeight="1">
      <c r="A41" s="1853"/>
      <c r="B41" s="1752"/>
      <c r="C41" s="1753"/>
      <c r="D41" s="1854" t="str">
        <f>IF(TRIM(入力1!D46)&lt;&gt;"",入力1!D46,"")</f>
        <v/>
      </c>
      <c r="E41" s="1855"/>
      <c r="F41" s="1855"/>
      <c r="G41" s="1855"/>
      <c r="H41" s="1855"/>
      <c r="I41" s="1855"/>
      <c r="J41" s="1986"/>
      <c r="K41" s="2010"/>
      <c r="L41" s="1808"/>
      <c r="M41" s="1979"/>
      <c r="N41" s="1757"/>
      <c r="O41" s="1754"/>
      <c r="P41" s="1754"/>
      <c r="Q41" s="1755"/>
      <c r="R41" s="1857"/>
      <c r="S41" s="1856"/>
      <c r="T41" s="1761"/>
      <c r="U41" s="1757"/>
      <c r="V41" s="1755"/>
      <c r="W41" s="1857"/>
      <c r="X41" s="1755"/>
      <c r="Y41" s="1753"/>
      <c r="Z41" s="1761"/>
      <c r="AA41" s="1757"/>
      <c r="AB41" s="970" t="str">
        <f>IF(入力1!AB41&gt;=100,MID(TEXT(入力1!AB41,"000.0"),1,1),"")</f>
        <v/>
      </c>
      <c r="AC41" s="968" t="str">
        <f>IF(入力1!AB41&gt;=10,MID(TEXT(入力1!AB41,"000.0"),2,1),"")</f>
        <v/>
      </c>
      <c r="AD41" s="968" t="str">
        <f>IF(入力1!AB41&gt;=0.1,MID(TEXT(入力1!AB41,"000.0"),3,1),IF(ISBLANK(入力1!AB41),"","0"))</f>
        <v/>
      </c>
      <c r="AE41" s="972" t="str">
        <f>IF(入力1!AB41&lt;&gt;"",MID(TEXT(入力1!AB41,"000.0"),5,1),"")</f>
        <v/>
      </c>
      <c r="AF41" s="1755"/>
      <c r="AG41" s="1752"/>
      <c r="AH41" s="1752"/>
      <c r="AI41" s="1757"/>
      <c r="AJ41" s="1755"/>
      <c r="AK41" s="1752"/>
      <c r="AL41" s="1752"/>
      <c r="AM41" s="1757"/>
      <c r="AN41" s="1755"/>
      <c r="AO41" s="1752"/>
      <c r="AP41" s="1752"/>
      <c r="AQ41" s="1757"/>
      <c r="AR41" s="1755"/>
      <c r="AS41" s="1752"/>
      <c r="AT41" s="1752"/>
      <c r="AU41" s="1752"/>
      <c r="AV41" s="1757"/>
      <c r="AW41" s="1755"/>
      <c r="AX41" s="1752"/>
      <c r="AY41" s="1752"/>
      <c r="AZ41" s="1752"/>
      <c r="BA41" s="1752"/>
      <c r="BB41" s="1752"/>
      <c r="BC41" s="1757"/>
      <c r="BD41" s="1793"/>
      <c r="BE41" s="1729"/>
      <c r="BF41" s="1729"/>
      <c r="BG41" s="1729"/>
      <c r="BH41" s="1729"/>
      <c r="BI41" s="1729"/>
      <c r="BJ41" s="1744"/>
      <c r="BK41" s="1726"/>
      <c r="BL41" s="1705"/>
      <c r="BM41" s="1705"/>
      <c r="BN41" s="1705"/>
      <c r="BO41" s="1705"/>
      <c r="BP41" s="1710"/>
      <c r="BQ41" s="1726"/>
      <c r="BR41" s="1705"/>
      <c r="BS41" s="1705"/>
      <c r="BT41" s="1705"/>
      <c r="BU41" s="1705"/>
      <c r="BV41" s="1958"/>
      <c r="BW41" s="1726"/>
      <c r="BX41" s="1705"/>
      <c r="BY41" s="1705"/>
      <c r="BZ41" s="1705"/>
      <c r="CA41" s="1705"/>
      <c r="CB41" s="1958"/>
      <c r="CC41" s="1976"/>
      <c r="CD41" s="1705"/>
      <c r="CE41" s="1705"/>
      <c r="CF41" s="1705"/>
      <c r="CG41" s="1705"/>
      <c r="CH41" s="1705"/>
      <c r="CI41" s="1705"/>
      <c r="CJ41" s="1706"/>
      <c r="CK41" s="1705"/>
      <c r="CL41" s="1705"/>
      <c r="CM41" s="1705"/>
      <c r="CN41" s="1705"/>
      <c r="CO41" s="1705"/>
      <c r="CP41" s="1705"/>
      <c r="CQ41" s="1706"/>
      <c r="CR41" s="1958"/>
      <c r="CS41" s="1705"/>
      <c r="CT41" s="1710"/>
      <c r="CU41" s="1712"/>
      <c r="CV41" s="1705"/>
      <c r="CW41" s="2034"/>
      <c r="CX41" s="1712"/>
      <c r="CY41" s="1705"/>
      <c r="CZ41" s="1706"/>
      <c r="DA41" s="1961"/>
      <c r="DB41" s="1729"/>
      <c r="DC41" s="1729"/>
      <c r="DD41" s="1729"/>
      <c r="DE41" s="1852"/>
      <c r="DF41" s="1754"/>
      <c r="DG41" s="1755"/>
      <c r="DH41" s="1752"/>
      <c r="DI41" s="1752"/>
      <c r="DJ41" s="1891"/>
      <c r="DK41" s="1754"/>
      <c r="DL41" s="1755"/>
      <c r="DM41" s="1752"/>
      <c r="DN41" s="1752"/>
      <c r="DO41" s="1752"/>
      <c r="DP41" s="1891"/>
      <c r="DQ41" s="1754"/>
      <c r="DR41" s="1755"/>
      <c r="DS41" s="1752"/>
      <c r="DT41" s="1752"/>
      <c r="DU41" s="1752"/>
      <c r="DV41" s="1904"/>
      <c r="DW41" s="1749"/>
      <c r="DX41" s="1737"/>
      <c r="DY41" s="1805"/>
      <c r="DZ41" s="1830"/>
      <c r="EA41" s="1832"/>
      <c r="EB41" s="1825"/>
      <c r="EC41" s="1834"/>
      <c r="ED41" s="1836"/>
      <c r="EE41" s="1832"/>
      <c r="EF41" s="1825"/>
      <c r="EG41" s="1827"/>
      <c r="EH41" s="1827"/>
      <c r="EI41" s="1737"/>
    </row>
    <row r="42" spans="1:140" s="87" customFormat="1" ht="12" customHeight="1">
      <c r="A42" s="1818" t="str">
        <f>IF(TRIM(入力1!A42)&lt;&gt;"",入力1!A42,"")</f>
        <v/>
      </c>
      <c r="B42" s="1732">
        <f>IF(TRIM(入力1!B42)&lt;&gt;"",入力1!B42,"")</f>
        <v>1</v>
      </c>
      <c r="C42" s="1234">
        <f>入力1!C42</f>
        <v>3</v>
      </c>
      <c r="D42" s="1820" t="str">
        <f>IF(TRIM(入力1!D42)&lt;&gt;"",入力1!D42,"")</f>
        <v/>
      </c>
      <c r="E42" s="1821"/>
      <c r="F42" s="1821"/>
      <c r="G42" s="1821"/>
      <c r="H42" s="1821"/>
      <c r="I42" s="1821"/>
      <c r="J42" s="2015"/>
      <c r="K42" s="1982" t="str">
        <f>IF(TRIM('提出（様式1）'!A42)&lt;&gt;"",'提出（様式1）'!A42,"")</f>
        <v/>
      </c>
      <c r="L42" s="1258">
        <f>IF(TRIM('提出（様式1）'!B42)&lt;&gt;"",'提出（様式1）'!B42,"")</f>
        <v>1</v>
      </c>
      <c r="M42" s="1951">
        <f>C42</f>
        <v>3</v>
      </c>
      <c r="N42" s="1260" t="str">
        <f>IF(TRIM(入力1!N42)&lt;&gt;"",入力1!N42,"")</f>
        <v/>
      </c>
      <c r="O42" s="1738" t="str">
        <f>IF(TRIM(入力1!O42)&lt;&gt;"",LEFT(入力1!O42,1),"")</f>
        <v/>
      </c>
      <c r="P42" s="1738" t="str">
        <f>IF(TRIM(入力1!P42)&lt;&gt;"",LEFT(入力1!P42,1),"")</f>
        <v/>
      </c>
      <c r="Q42" s="1734" t="str">
        <f>IF(TRIM(入力1!Q42)&lt;&gt;"",LEFT(入力1!Q42,1),"")</f>
        <v/>
      </c>
      <c r="R42" s="1843" t="str">
        <f>IF(TRIM(入力1!Q42)&lt;&gt;"",MID(入力1!Q42,2,1),"")</f>
        <v/>
      </c>
      <c r="S42" s="1839" t="str">
        <f>IF(TRIM(入力1!S42)&lt;&gt;"",LEFT(入力1!S42,1),"")</f>
        <v/>
      </c>
      <c r="T42" s="1841" t="str">
        <f>IF(LEN(入力1!T42)&gt;=2,MID(TEXT(入力1!T42,"00"),1,1),"")</f>
        <v/>
      </c>
      <c r="U42" s="1260" t="str">
        <f>IF(LEN(入力1!T42)&gt;=1,MID(TEXT(入力1!T42,"00"),2,1),"")</f>
        <v/>
      </c>
      <c r="V42" s="1734" t="str">
        <f>IF(LEN(入力1!V42)&gt;=2,MID(TEXT(入力1!V42,"00"),1,1),"")</f>
        <v/>
      </c>
      <c r="W42" s="1843" t="str">
        <f>IF(LEN(入力1!V42)&gt;=1,MID(TEXT(入力1!V42,"00"),2,1),"")</f>
        <v/>
      </c>
      <c r="X42" s="1734" t="str">
        <f>IF(LEN(入力1!X42)&gt;=2,MID(TEXT(入力1!X42,"00"),1,1),"")</f>
        <v/>
      </c>
      <c r="Y42" s="1234" t="str">
        <f>IF(LEN(入力1!X42)&gt;=1,MID(TEXT(入力1!X42,"00"),2,1),"")</f>
        <v/>
      </c>
      <c r="Z42" s="1841" t="str">
        <f>IF(LEN(入力1!Z42)&gt;=2,MID(TEXT(入力1!Z42,"00"),1,1),"")</f>
        <v/>
      </c>
      <c r="AA42" s="1260" t="str">
        <f>IF(LEN(入力1!Z42)&gt;=1,MID(TEXT(入力1!Z42,"00"),2,1),"")</f>
        <v/>
      </c>
      <c r="AB42" s="1845" t="str">
        <f>IF(TRIM(入力1!AB42)&lt;&gt;"",入力1!AB42,"")</f>
        <v/>
      </c>
      <c r="AC42" s="1846"/>
      <c r="AD42" s="1846"/>
      <c r="AE42" s="1847"/>
      <c r="AF42" s="1734" t="str">
        <f>IF(入力1!AF42&gt;=100,MID(TEXT(入力1!AF42,"000.0"),1,1),"")</f>
        <v/>
      </c>
      <c r="AG42" s="1732" t="str">
        <f>IF(入力1!AF42&gt;=10,MID(TEXT(入力1!AF42,"000.0"),2,1),"")</f>
        <v/>
      </c>
      <c r="AH42" s="1732" t="str">
        <f>IF(入力1!AF42&gt;=0.1,MID(TEXT(入力1!AF42,"000.0"),3,1),IF(ISBLANK(入力1!AF42),"","0"))</f>
        <v/>
      </c>
      <c r="AI42" s="1260" t="str">
        <f>IF(入力1!AF42&lt;&gt;"",MID(TEXT(入力1!AF42,"000.0"),5,1),"")</f>
        <v/>
      </c>
      <c r="AJ42" s="1734" t="str">
        <f>IF(入力1!AJ42&gt;=100,MID(TEXT(入力1!AJ42,"000.0"),1,1),"")</f>
        <v/>
      </c>
      <c r="AK42" s="1732" t="str">
        <f>IF(入力1!AJ42&gt;=10,MID(TEXT(入力1!AJ42,"000.0"),2,1),"")</f>
        <v/>
      </c>
      <c r="AL42" s="1732" t="str">
        <f>IF(入力1!AJ42&gt;=0.1,MID(TEXT(入力1!AJ42,"000.0"),3,1),IF(ISBLANK(入力1!AJ42),"","0"))</f>
        <v/>
      </c>
      <c r="AM42" s="1260" t="str">
        <f>IF(入力1!AJ42&lt;&gt;"",MID(TEXT(入力1!AJ42,"000.0"),5,1),"")</f>
        <v/>
      </c>
      <c r="AN42" s="1734" t="str">
        <f>IF(入力1!AN42&gt;=100,MID(TEXT(入力1!AN42,"000.0"),1,1),"")</f>
        <v/>
      </c>
      <c r="AO42" s="1732" t="str">
        <f>IF(入力1!AN42&gt;=10,MID(TEXT(入力1!AN42,"000.0"),2,1),"")</f>
        <v/>
      </c>
      <c r="AP42" s="1732" t="str">
        <f>IF(入力1!AN42&gt;=0.1,MID(TEXT(入力1!AN42,"000.0"),3,1),IF(ISBLANK(入力1!AN42),"","0"))</f>
        <v/>
      </c>
      <c r="AQ42" s="1260" t="str">
        <f>IF(入力1!AN42&lt;&gt;"",MID(TEXT(入力1!AN42,"000.0"),5,1),"")</f>
        <v/>
      </c>
      <c r="AR42" s="1734" t="str">
        <f>IF(TRIM(入力1!AR42)&lt;&gt;"",IF(入力1!AR42&gt;=10000,MID(TEXT(入力1!AR42,"00000"),1,1),""),"-")</f>
        <v>-</v>
      </c>
      <c r="AS42" s="1732" t="str">
        <f>IF(TRIM(入力1!AR42)&lt;&gt;"",IF(入力1!AR42&gt;=1000,MID(TEXT(入力1!AR42,"00000"),2,1),""),"-")</f>
        <v>-</v>
      </c>
      <c r="AT42" s="1732" t="str">
        <f>IF(TRIM(入力1!AR42)&lt;&gt;"",IF(入力1!AR42&gt;=100,MID(TEXT(入力1!AR42,"00000"),3,1),""),"-")</f>
        <v>-</v>
      </c>
      <c r="AU42" s="1732" t="str">
        <f>IF(TRIM(入力1!AR42)&lt;&gt;"",IF(入力1!AR42&gt;=10,MID(TEXT(入力1!AR42,"00000"),4,1),""),"-")</f>
        <v>-</v>
      </c>
      <c r="AV42" s="1260" t="str">
        <f>IF(TRIM(入力1!AR42)&lt;&gt;"",IF(入力1!AR42&gt;=0,MID(TEXT(入力1!AR42,"00000"),5,1),""),"-")</f>
        <v>-</v>
      </c>
      <c r="AW42" s="1734" t="str">
        <f>IF(TRIM(入力1!AW42)&lt;&gt;"",IF(入力1!AW42&gt;=1000000,MID(TEXT(入力1!AW42,"0000000"),1,1),""),"-")</f>
        <v>-</v>
      </c>
      <c r="AX42" s="1732" t="str">
        <f>IF(TRIM(入力1!AW42)&lt;&gt;"",IF(入力1!AW42&gt;=100000,MID(TEXT(入力1!AW42,"0000000"),2,1),""),"-")</f>
        <v>-</v>
      </c>
      <c r="AY42" s="1732" t="str">
        <f>IF(TRIM(入力1!AW42)&lt;&gt;"",IF(入力1!AW42&gt;=10000,MID(TEXT(入力1!AW42,"0000000"),3,1),""),"-")</f>
        <v>-</v>
      </c>
      <c r="AZ42" s="1732" t="str">
        <f>IF(TRIM(入力1!AW42)&lt;&gt;"",IF(入力1!AW42&gt;=1000,MID(TEXT(入力1!AW42,"0000000"),4,1),""),"-")</f>
        <v>-</v>
      </c>
      <c r="BA42" s="1732" t="str">
        <f>IF(TRIM(入力1!AW42)&lt;&gt;"",IF(入力1!AW42&gt;=100,MID(TEXT(入力1!AW42,"0000000"),5,1),""),"-")</f>
        <v>-</v>
      </c>
      <c r="BB42" s="1732" t="str">
        <f>IF(TRIM(入力1!AW42)&lt;&gt;"",IF(入力1!AW42&gt;=10,MID(TEXT(入力1!AW42,"0000000"),6,1),""),"-")</f>
        <v>-</v>
      </c>
      <c r="BC42" s="1260" t="str">
        <f>IF(TRIM(入力1!AW42)&lt;&gt;"",IF(入力1!AW42&gt;=0,MID(TEXT(入力1!AW42,"0000000"),7,1),""),"-")</f>
        <v>-</v>
      </c>
      <c r="BD42" s="1817" t="str">
        <f>IF(TRIM(入力1!BD42)&lt;&gt;"",IF(入力1!BD42&gt;=1000000,MID(TEXT(入力1!BD42,"0000000"),1,1),""),"")</f>
        <v/>
      </c>
      <c r="BE42" s="1731" t="str">
        <f>IF(TRIM(入力1!BD42)&lt;&gt;"",IF(入力1!BD42&gt;=100000,MID(TEXT(入力1!BD42,"0000000"),2,1),""),"")</f>
        <v/>
      </c>
      <c r="BF42" s="1731" t="str">
        <f>IF(TRIM(入力1!BD42)&lt;&gt;"",IF(入力1!BD42&gt;=10000,MID(TEXT(入力1!BD42,"0000000"),3,1),""),"")</f>
        <v/>
      </c>
      <c r="BG42" s="1731" t="str">
        <f>IF(TRIM(入力1!BD42)&lt;&gt;"",IF(入力1!BD42&gt;=1000,MID(TEXT(入力1!BD42,"0000000"),4,1),""),"")</f>
        <v/>
      </c>
      <c r="BH42" s="1731" t="str">
        <f>IF(TRIM(入力1!BD42)&lt;&gt;"",IF(入力1!BD42&gt;=100,MID(TEXT(入力1!BD42,"0000000"),5,1),""),"")</f>
        <v/>
      </c>
      <c r="BI42" s="1731" t="str">
        <f>IF(TRIM(入力1!BD42)&lt;&gt;"",IF(入力1!BD42&gt;=10,MID(TEXT(入力1!BD42,"0000000"),6,1),""),"")</f>
        <v/>
      </c>
      <c r="BJ42" s="1816" t="str">
        <f>IF(TRIM(入力1!BD42)&lt;&gt;"",IF(入力1!BD42&gt;=0,MID(TEXT(入力1!BD42,"0000000"),7,1),""),"0")</f>
        <v>0</v>
      </c>
      <c r="BK42" s="1077" t="str">
        <f>IF(TRIM(入力1!BK42)&lt;&gt;"",入力1!BK42,"")</f>
        <v/>
      </c>
      <c r="BL42" s="1063" t="str">
        <f>IF(TRIM(入力1!BL42)&lt;&gt;"",入力1!BL42,"")</f>
        <v/>
      </c>
      <c r="BM42" s="1063" t="str">
        <f>IF(TRIM(入力1!BM42)&lt;&gt;"",入力1!BM42,"")</f>
        <v/>
      </c>
      <c r="BN42" s="1063" t="str">
        <f>IF(TRIM(入力1!BN42)&lt;&gt;"",入力1!BN42,"")</f>
        <v/>
      </c>
      <c r="BO42" s="1063" t="str">
        <f>IF(TRIM(入力1!BO42)&lt;&gt;"",入力1!BO42,"")</f>
        <v/>
      </c>
      <c r="BP42" s="1079" t="str">
        <f>IF(TRIM(入力1!BP42)&lt;&gt;"",入力1!BP42,"")</f>
        <v>0</v>
      </c>
      <c r="BQ42" s="1077" t="str">
        <f>IF(TRIM(入力1!BQ42)&lt;&gt;"",入力1!BQ42,"")</f>
        <v/>
      </c>
      <c r="BR42" s="1063" t="str">
        <f>IF(TRIM(入力1!BR42)&lt;&gt;"",入力1!BR42,"")</f>
        <v/>
      </c>
      <c r="BS42" s="1063" t="str">
        <f>IF(TRIM(入力1!BS42)&lt;&gt;"",入力1!BS42,"")</f>
        <v/>
      </c>
      <c r="BT42" s="1063" t="str">
        <f>IF(TRIM(入力1!BT42)&lt;&gt;"",入力1!BT42,"")</f>
        <v/>
      </c>
      <c r="BU42" s="1063" t="str">
        <f>IF(TRIM(入力1!BU42)&lt;&gt;"",入力1!BU42,"")</f>
        <v/>
      </c>
      <c r="BV42" s="1956" t="str">
        <f>IF(TRIM(入力1!BV42)&lt;&gt;"",入力1!BV42,"")</f>
        <v>0</v>
      </c>
      <c r="BW42" s="1077" t="str">
        <f>IF(TRIM(入力1!BW42)&lt;&gt;"",入力1!BW42,"")</f>
        <v/>
      </c>
      <c r="BX42" s="1063" t="str">
        <f>IF(TRIM(入力1!BX42)&lt;&gt;"",入力1!BX42,"")</f>
        <v/>
      </c>
      <c r="BY42" s="1063" t="str">
        <f>IF(TRIM(入力1!BY42)&lt;&gt;"",入力1!BY42,"")</f>
        <v/>
      </c>
      <c r="BZ42" s="1063" t="str">
        <f>IF(TRIM(入力1!BZ42)&lt;&gt;"",入力1!BZ42,"")</f>
        <v/>
      </c>
      <c r="CA42" s="1063" t="str">
        <f>IF(TRIM(入力1!CA42)&lt;&gt;"",入力1!CA42,"")</f>
        <v/>
      </c>
      <c r="CB42" s="1956" t="str">
        <f>IF(TRIM(入力1!CB42)&lt;&gt;"",入力1!CB42,"")</f>
        <v>0</v>
      </c>
      <c r="CC42" s="1959" t="str">
        <f>IF(TRIM(入力1!CC42)&lt;&gt;"",入力1!CC42,"")</f>
        <v/>
      </c>
      <c r="CD42" s="1063" t="str">
        <f>IF(TRIM(入力1!CD42)&lt;&gt;"",入力1!CD42,"")</f>
        <v/>
      </c>
      <c r="CE42" s="1063" t="str">
        <f>IF(TRIM(入力1!CE42)&lt;&gt;"",入力1!CE42,"")</f>
        <v/>
      </c>
      <c r="CF42" s="1063" t="str">
        <f>IF(TRIM(入力1!CF42)&lt;&gt;"",入力1!CF42,"")</f>
        <v/>
      </c>
      <c r="CG42" s="1063" t="str">
        <f>IF(TRIM(入力1!CG42)&lt;&gt;"",入力1!CG42,"")</f>
        <v/>
      </c>
      <c r="CH42" s="1063" t="str">
        <f>IF(TRIM(入力1!CH42)&lt;&gt;"",入力1!CH42,"")</f>
        <v/>
      </c>
      <c r="CI42" s="1063" t="str">
        <f>IF(TRIM(入力1!CI42)&lt;&gt;"",入力1!CI42,"")</f>
        <v/>
      </c>
      <c r="CJ42" s="1109" t="str">
        <f>IF(TRIM(入力1!CJ42)&lt;&gt;"",入力1!CJ42,"")</f>
        <v>0</v>
      </c>
      <c r="CK42" s="1063" t="str">
        <f>IF(TRIM(入力1!CK42)&lt;&gt;"",入力1!CK42,"")</f>
        <v/>
      </c>
      <c r="CL42" s="1063" t="str">
        <f>IF(TRIM(入力1!CL42)&lt;&gt;"",入力1!CL42,"")</f>
        <v/>
      </c>
      <c r="CM42" s="1063" t="str">
        <f>IF(TRIM(入力1!CM42)&lt;&gt;"",入力1!CM42,"")</f>
        <v/>
      </c>
      <c r="CN42" s="1063" t="str">
        <f>IF(TRIM(入力1!CN42)&lt;&gt;"",入力1!CN42,"")</f>
        <v/>
      </c>
      <c r="CO42" s="1063" t="str">
        <f>IF(TRIM(入力1!CO42)&lt;&gt;"",入力1!CO42,"")</f>
        <v/>
      </c>
      <c r="CP42" s="1063" t="str">
        <f>IF(TRIM(入力1!CP42)&lt;&gt;"",入力1!CP42,"")</f>
        <v/>
      </c>
      <c r="CQ42" s="1109" t="str">
        <f>IF(TRIM(入力1!CQ42)&lt;&gt;"",入力1!CQ42,"")</f>
        <v/>
      </c>
      <c r="CR42" s="1956" t="str">
        <f>IF(TRIM(入力1!CR42)&lt;&gt;"",入力1!CR42,"")</f>
        <v>-</v>
      </c>
      <c r="CS42" s="1063" t="str">
        <f>IF(TRIM(入力1!CS42)&lt;&gt;"",入力1!CS42,"")</f>
        <v>-</v>
      </c>
      <c r="CT42" s="1079" t="str">
        <f>IF(TRIM(入力1!CT42)&lt;&gt;"",入力1!CT42,"")</f>
        <v>-</v>
      </c>
      <c r="CU42" s="1095" t="str">
        <f>IF(入力1!CU42&gt;=10,MID(TEXT(入力1!CU42,"00.0"),1,1),"")</f>
        <v/>
      </c>
      <c r="CV42" s="1063" t="str">
        <f>IF(入力1!CU42&gt;=0.1,MID(TEXT(入力1!CU42,"00.0"),2,1),IF(ISBLANK(入力1!CU42),"","0"))</f>
        <v/>
      </c>
      <c r="CW42" s="2031" t="str">
        <f>IF(入力1!CU42&lt;&gt;"",MID(TEXT(入力1!CU42,"00.0"),4,1),"")</f>
        <v/>
      </c>
      <c r="CX42" s="1095" t="str">
        <f>IF(入力1!CX42&gt;=100,MID(TEXT(入力1!CX42,"000"),1,1),"")</f>
        <v/>
      </c>
      <c r="CY42" s="1063" t="str">
        <f>IF(入力1!CX42&gt;=10,MID(TEXT(入力1!CX42,"000"),2,1),"")</f>
        <v/>
      </c>
      <c r="CZ42" s="1109" t="str">
        <f>IF(入力1!CX42&gt;=1,MID(TEXT(入力1!CX42,"000"),3,1),"")</f>
        <v/>
      </c>
      <c r="DA42" s="1963" t="str">
        <f>IF(TRIM(入力1!DA42)&lt;&gt;"",IF(入力1!DA42&gt;=10000,MID(TEXT(入力1!DA42,"00000"),1,1),""),"")</f>
        <v/>
      </c>
      <c r="DB42" s="1731" t="str">
        <f>IF(TRIM(入力1!DA42)&lt;&gt;"",IF(入力1!DA42&gt;=1000,MID(TEXT(入力1!DA42,"00000"),2,1),""),"")</f>
        <v/>
      </c>
      <c r="DC42" s="1731" t="str">
        <f>IF(TRIM(入力1!DA42)&lt;&gt;"",IF(入力1!DA42&gt;=100,MID(TEXT(入力1!DA42,"00000"),3,1),""),"")</f>
        <v/>
      </c>
      <c r="DD42" s="1731" t="str">
        <f>IF(TRIM(入力1!DA42)&lt;&gt;"",IF(入力1!DA42&gt;=10,MID(TEXT(入力1!DA42,"00000"),4,1),""),"")</f>
        <v/>
      </c>
      <c r="DE42" s="1795" t="str">
        <f>IF(TRIM(入力1!DA42)&lt;&gt;"",IF(入力1!DA42&gt;=0,MID(TEXT(入力1!DA42,"00000"),5,1),"0"),"")</f>
        <v/>
      </c>
      <c r="DF42" s="1738" t="str">
        <f>IF(TRIM(入力1!DF42)&lt;&gt;"",LEFT(入力1!DF42,1),"")</f>
        <v/>
      </c>
      <c r="DG42" s="1734" t="str">
        <f>IF(入力1!DG42&gt;=1000,MID(TEXT(入力1!DG42,"0000"),1,1),"")</f>
        <v/>
      </c>
      <c r="DH42" s="1732" t="str">
        <f>IF(入力1!DG42&gt;=100,MID(TEXT(入力1!DG42,"0000"),2,1),"")</f>
        <v/>
      </c>
      <c r="DI42" s="1732" t="str">
        <f>IF(入力1!DG42&gt;=10,MID(TEXT(入力1!DG42,"0000"),3,1),"")</f>
        <v/>
      </c>
      <c r="DJ42" s="1234" t="str">
        <f>IF(TRIM(入力1!DG42)&lt;&gt;"",IF(入力1!DG42&gt;=1,MID(TEXT(入力1!DG42,"0000"),4,1),"0"),"")</f>
        <v/>
      </c>
      <c r="DK42" s="1738" t="str">
        <f>IF(TRIM(入力1!DK42)&lt;&gt;"",LEFT(入力1!DK42,1),"")</f>
        <v/>
      </c>
      <c r="DL42" s="1734" t="str">
        <f>IF(入力1!DL42&gt;=10000,MID(TEXT(入力1!DL42,"00000"),1,1),"")</f>
        <v/>
      </c>
      <c r="DM42" s="1732" t="str">
        <f>IF(入力1!DL42&gt;=1000,MID(TEXT(入力1!DL42,"00000"),2,1),"")</f>
        <v/>
      </c>
      <c r="DN42" s="1732" t="str">
        <f>IF(入力1!DL42&gt;=100,MID(TEXT(入力1!DL42,"00000"),3,1),"")</f>
        <v/>
      </c>
      <c r="DO42" s="1732" t="str">
        <f>IF(入力1!DL42&gt;=10,MID(TEXT(入力1!DL42,"00000"),4,1),"")</f>
        <v/>
      </c>
      <c r="DP42" s="1234" t="str">
        <f>IF(TRIM(入力1!DL42)&lt;&gt;"",IF(入力1!DL42&gt;=1,MID(TEXT(入力1!DL42,"00000"),5,1),"0"),"")</f>
        <v/>
      </c>
      <c r="DQ42" s="1738" t="str">
        <f>IF(TRIM(入力1!DQ42)&lt;&gt;"",LEFT(入力1!DQ42,1),"")</f>
        <v/>
      </c>
      <c r="DR42" s="1734" t="str">
        <f>IF(入力1!DR42&gt;=10000,MID(TEXT(入力1!DR42,"00000"),1,1),"")</f>
        <v/>
      </c>
      <c r="DS42" s="1732" t="str">
        <f>IF(入力1!DR42&gt;=1000,MID(TEXT(入力1!DR42,"00000"),2,1),"")</f>
        <v/>
      </c>
      <c r="DT42" s="1732" t="str">
        <f>IF(入力1!DR42&gt;=100,MID(TEXT(入力1!DR42,"00000"),3,1),"")</f>
        <v/>
      </c>
      <c r="DU42" s="1732" t="str">
        <f>IF(入力1!DR42&gt;=10,MID(TEXT(入力1!DR42,"00000"),4,1),"")</f>
        <v/>
      </c>
      <c r="DV42" s="1850" t="str">
        <f>IF(TRIM(入力1!DR42)&lt;&gt;"",IF(入力1!DR42&gt;=1,MID(TEXT(入力1!DR42,"00000"),5,1),"0"),"")</f>
        <v/>
      </c>
      <c r="DW42" s="1748"/>
      <c r="DX42" s="1736"/>
      <c r="DY42" s="1804"/>
      <c r="DZ42" s="1829"/>
      <c r="EA42" s="1831"/>
      <c r="EB42" s="1824"/>
      <c r="EC42" s="1833"/>
      <c r="ED42" s="1835"/>
      <c r="EE42" s="1831"/>
      <c r="EF42" s="1824"/>
      <c r="EG42" s="1826">
        <f>IF(入力1!$W$5=9,9,0)</f>
        <v>0</v>
      </c>
      <c r="EH42" s="1828"/>
      <c r="EI42" s="1736"/>
    </row>
    <row r="43" spans="1:140" s="87" customFormat="1" ht="12" customHeight="1">
      <c r="A43" s="1819"/>
      <c r="B43" s="1733"/>
      <c r="C43" s="1235"/>
      <c r="D43" s="1822" t="str">
        <f>IF(TRIM(入力1!D48)&lt;&gt;"",入力1!D48,"")</f>
        <v/>
      </c>
      <c r="E43" s="1823"/>
      <c r="F43" s="1823"/>
      <c r="G43" s="1823"/>
      <c r="H43" s="1823"/>
      <c r="I43" s="1823"/>
      <c r="J43" s="1984"/>
      <c r="K43" s="1982"/>
      <c r="L43" s="1258"/>
      <c r="M43" s="1952"/>
      <c r="N43" s="1279"/>
      <c r="O43" s="1739"/>
      <c r="P43" s="1739"/>
      <c r="Q43" s="1735"/>
      <c r="R43" s="1844"/>
      <c r="S43" s="1840"/>
      <c r="T43" s="1842"/>
      <c r="U43" s="1279"/>
      <c r="V43" s="1735"/>
      <c r="W43" s="1844"/>
      <c r="X43" s="1735"/>
      <c r="Y43" s="1235"/>
      <c r="Z43" s="1842"/>
      <c r="AA43" s="1279"/>
      <c r="AB43" s="964" t="str">
        <f>IF(入力1!AB43&gt;=100,MID(TEXT(入力1!AB43,"000.0"),1,1),"")</f>
        <v/>
      </c>
      <c r="AC43" s="963" t="str">
        <f>IF(入力1!AB43&gt;=10,MID(TEXT(入力1!AB43,"000.0"),2,1),"")</f>
        <v/>
      </c>
      <c r="AD43" s="963" t="str">
        <f>IF(入力1!AB43&gt;=0.1,MID(TEXT(入力1!AB43,"000.0"),3,1),IF(ISBLANK(入力1!AB43),"","0"))</f>
        <v/>
      </c>
      <c r="AE43" s="953" t="str">
        <f>IF(入力1!AB43&lt;&gt;"",MID(TEXT(入力1!AB43,"000.0"),5,1),"")</f>
        <v/>
      </c>
      <c r="AF43" s="1735"/>
      <c r="AG43" s="1733"/>
      <c r="AH43" s="1733"/>
      <c r="AI43" s="1279"/>
      <c r="AJ43" s="1735"/>
      <c r="AK43" s="1733"/>
      <c r="AL43" s="1733"/>
      <c r="AM43" s="1279"/>
      <c r="AN43" s="1735"/>
      <c r="AO43" s="1733"/>
      <c r="AP43" s="1733"/>
      <c r="AQ43" s="1279"/>
      <c r="AR43" s="1735"/>
      <c r="AS43" s="1733"/>
      <c r="AT43" s="1733"/>
      <c r="AU43" s="1733"/>
      <c r="AV43" s="1279"/>
      <c r="AW43" s="1735"/>
      <c r="AX43" s="1733"/>
      <c r="AY43" s="1733"/>
      <c r="AZ43" s="1733"/>
      <c r="BA43" s="1733"/>
      <c r="BB43" s="1733"/>
      <c r="BC43" s="1279"/>
      <c r="BD43" s="1817"/>
      <c r="BE43" s="1731"/>
      <c r="BF43" s="1731"/>
      <c r="BG43" s="1731"/>
      <c r="BH43" s="1731"/>
      <c r="BI43" s="1731"/>
      <c r="BJ43" s="1816"/>
      <c r="BK43" s="1078"/>
      <c r="BL43" s="1064"/>
      <c r="BM43" s="1064"/>
      <c r="BN43" s="1064"/>
      <c r="BO43" s="1064"/>
      <c r="BP43" s="1080"/>
      <c r="BQ43" s="1078"/>
      <c r="BR43" s="1064"/>
      <c r="BS43" s="1064"/>
      <c r="BT43" s="1064"/>
      <c r="BU43" s="1064"/>
      <c r="BV43" s="1708"/>
      <c r="BW43" s="1078"/>
      <c r="BX43" s="1064"/>
      <c r="BY43" s="1064"/>
      <c r="BZ43" s="1064"/>
      <c r="CA43" s="1064"/>
      <c r="CB43" s="1708"/>
      <c r="CC43" s="1960"/>
      <c r="CD43" s="1064"/>
      <c r="CE43" s="1064"/>
      <c r="CF43" s="1064"/>
      <c r="CG43" s="1064"/>
      <c r="CH43" s="1064"/>
      <c r="CI43" s="1064"/>
      <c r="CJ43" s="1110"/>
      <c r="CK43" s="1064"/>
      <c r="CL43" s="1064"/>
      <c r="CM43" s="1064"/>
      <c r="CN43" s="1064"/>
      <c r="CO43" s="1064"/>
      <c r="CP43" s="1064"/>
      <c r="CQ43" s="1110"/>
      <c r="CR43" s="1708"/>
      <c r="CS43" s="1064"/>
      <c r="CT43" s="1080"/>
      <c r="CU43" s="1096"/>
      <c r="CV43" s="1064"/>
      <c r="CW43" s="2032"/>
      <c r="CX43" s="1096"/>
      <c r="CY43" s="1064"/>
      <c r="CZ43" s="1110"/>
      <c r="DA43" s="1963"/>
      <c r="DB43" s="1731"/>
      <c r="DC43" s="1731"/>
      <c r="DD43" s="1731"/>
      <c r="DE43" s="1795"/>
      <c r="DF43" s="1739"/>
      <c r="DG43" s="1735"/>
      <c r="DH43" s="1733"/>
      <c r="DI43" s="1733"/>
      <c r="DJ43" s="1235"/>
      <c r="DK43" s="1739"/>
      <c r="DL43" s="1735"/>
      <c r="DM43" s="1733"/>
      <c r="DN43" s="1733"/>
      <c r="DO43" s="1733"/>
      <c r="DP43" s="1235"/>
      <c r="DQ43" s="1739"/>
      <c r="DR43" s="1735"/>
      <c r="DS43" s="1733"/>
      <c r="DT43" s="1733"/>
      <c r="DU43" s="1733"/>
      <c r="DV43" s="1849"/>
      <c r="DW43" s="1749"/>
      <c r="DX43" s="1737"/>
      <c r="DY43" s="1805"/>
      <c r="DZ43" s="1830"/>
      <c r="EA43" s="1832"/>
      <c r="EB43" s="1825"/>
      <c r="EC43" s="1834"/>
      <c r="ED43" s="1836"/>
      <c r="EE43" s="1832"/>
      <c r="EF43" s="1825"/>
      <c r="EG43" s="1827"/>
      <c r="EH43" s="1827"/>
      <c r="EI43" s="1737"/>
    </row>
    <row r="44" spans="1:140" s="87" customFormat="1" ht="12" customHeight="1">
      <c r="A44" s="1796" t="str">
        <f>IF(TRIM(入力1!A44)&lt;&gt;"",入力1!A44,"")</f>
        <v/>
      </c>
      <c r="B44" s="1746">
        <f>IF(TRIM(入力1!B44)&lt;&gt;"",入力1!B44,"")</f>
        <v>1</v>
      </c>
      <c r="C44" s="1750">
        <f>入力1!C44</f>
        <v>4</v>
      </c>
      <c r="D44" s="1798" t="str">
        <f>IF(TRIM(入力1!D44)&lt;&gt;"",入力1!D44,"")</f>
        <v/>
      </c>
      <c r="E44" s="1799"/>
      <c r="F44" s="1799"/>
      <c r="G44" s="1799"/>
      <c r="H44" s="1799"/>
      <c r="I44" s="1799"/>
      <c r="J44" s="1985"/>
      <c r="K44" s="2010" t="str">
        <f>IF(TRIM('提出（様式1）'!A44)&lt;&gt;"",'提出（様式1）'!A44,"")</f>
        <v/>
      </c>
      <c r="L44" s="1808">
        <f>IF(TRIM('提出（様式1）'!B44)&lt;&gt;"",'提出（様式1）'!B44,"")</f>
        <v>1</v>
      </c>
      <c r="M44" s="1978">
        <f>C44</f>
        <v>4</v>
      </c>
      <c r="N44" s="1756" t="str">
        <f>IF(TRIM(入力1!N44)&lt;&gt;"",入力1!N44,"")</f>
        <v/>
      </c>
      <c r="O44" s="1740" t="str">
        <f>IF(TRIM(入力1!O44)&lt;&gt;"",LEFT(入力1!O44,1),"")</f>
        <v/>
      </c>
      <c r="P44" s="1740" t="str">
        <f>IF(TRIM(入力1!P44)&lt;&gt;"",LEFT(入力1!P44,1),"")</f>
        <v/>
      </c>
      <c r="Q44" s="1742" t="str">
        <f>IF(TRIM(入力1!Q44)&lt;&gt;"",LEFT(入力1!Q44,1),"")</f>
        <v/>
      </c>
      <c r="R44" s="1811" t="str">
        <f>IF(TRIM(入力1!Q44)&lt;&gt;"",MID(入力1!Q44,2,1),"")</f>
        <v/>
      </c>
      <c r="S44" s="1802" t="str">
        <f>IF(TRIM(入力1!S44)&lt;&gt;"",LEFT(入力1!S44,1),"")</f>
        <v/>
      </c>
      <c r="T44" s="1760" t="str">
        <f>IF(LEN(入力1!T44)&gt;=2,MID(TEXT(入力1!T44,"00"),1,1),"")</f>
        <v/>
      </c>
      <c r="U44" s="1756" t="str">
        <f>IF(LEN(入力1!T44)&gt;=1,MID(TEXT(入力1!T44,"00"),2,1),"")</f>
        <v/>
      </c>
      <c r="V44" s="1742" t="str">
        <f>IF(LEN(入力1!V44)&gt;=2,MID(TEXT(入力1!V44,"00"),1,1),"")</f>
        <v/>
      </c>
      <c r="W44" s="1811" t="str">
        <f>IF(LEN(入力1!V44)&gt;=1,MID(TEXT(入力1!V44,"00"),2,1),"")</f>
        <v/>
      </c>
      <c r="X44" s="1742" t="str">
        <f>IF(LEN(入力1!X44)&gt;=2,MID(TEXT(入力1!X44,"00"),1,1),"")</f>
        <v/>
      </c>
      <c r="Y44" s="1750" t="str">
        <f>IF(LEN(入力1!X44)&gt;=1,MID(TEXT(入力1!X44,"00"),2,1),"")</f>
        <v/>
      </c>
      <c r="Z44" s="1760" t="str">
        <f>IF(LEN(入力1!Z44)&gt;=2,MID(TEXT(入力1!Z44,"00"),1,1),"")</f>
        <v/>
      </c>
      <c r="AA44" s="1756" t="str">
        <f>IF(LEN(入力1!Z44)&gt;=1,MID(TEXT(入力1!Z44,"00"),2,1),"")</f>
        <v/>
      </c>
      <c r="AB44" s="1813" t="str">
        <f>IF(TRIM(入力1!AB44)&lt;&gt;"",入力1!AB44,"")</f>
        <v/>
      </c>
      <c r="AC44" s="1814"/>
      <c r="AD44" s="1814"/>
      <c r="AE44" s="1815"/>
      <c r="AF44" s="1742" t="str">
        <f>IF(入力1!AF44&gt;=100,MID(TEXT(入力1!AF44,"000.0"),1,1),"")</f>
        <v/>
      </c>
      <c r="AG44" s="1746" t="str">
        <f>IF(入力1!AF44&gt;=10,MID(TEXT(入力1!AF44,"000.0"),2,1),"")</f>
        <v/>
      </c>
      <c r="AH44" s="1746" t="str">
        <f>IF(入力1!AF44&gt;=0.1,MID(TEXT(入力1!AF44,"000.0"),3,1),IF(ISBLANK(入力1!AF44),"","0"))</f>
        <v/>
      </c>
      <c r="AI44" s="1756" t="str">
        <f>IF(入力1!AF44&lt;&gt;"",MID(TEXT(入力1!AF44,"000.0"),5,1),"")</f>
        <v/>
      </c>
      <c r="AJ44" s="1742" t="str">
        <f>IF(入力1!AJ44&gt;=100,MID(TEXT(入力1!AJ44,"000.0"),1,1),"")</f>
        <v/>
      </c>
      <c r="AK44" s="1746" t="str">
        <f>IF(入力1!AJ44&gt;=10,MID(TEXT(入力1!AJ44,"000.0"),2,1),"")</f>
        <v/>
      </c>
      <c r="AL44" s="1746" t="str">
        <f>IF(入力1!AJ44&gt;=0.1,MID(TEXT(入力1!AJ44,"000.0"),3,1),IF(ISBLANK(入力1!AJ44),"","0"))</f>
        <v/>
      </c>
      <c r="AM44" s="1756" t="str">
        <f>IF(入力1!AJ44&lt;&gt;"",MID(TEXT(入力1!AJ44,"000.0"),5,1),"")</f>
        <v/>
      </c>
      <c r="AN44" s="1742" t="str">
        <f>IF(入力1!AN44&gt;=100,MID(TEXT(入力1!AN44,"000.0"),1,1),"")</f>
        <v/>
      </c>
      <c r="AO44" s="1746" t="str">
        <f>IF(入力1!AN44&gt;=10,MID(TEXT(入力1!AN44,"000.0"),2,1),"")</f>
        <v/>
      </c>
      <c r="AP44" s="1746" t="str">
        <f>IF(入力1!AN44&gt;=0.1,MID(TEXT(入力1!AN44,"000.0"),3,1),IF(ISBLANK(入力1!AN44),"","0"))</f>
        <v/>
      </c>
      <c r="AQ44" s="1756" t="str">
        <f>IF(入力1!AN44&lt;&gt;"",MID(TEXT(入力1!AN44,"000.0"),5,1),"")</f>
        <v/>
      </c>
      <c r="AR44" s="1742" t="str">
        <f>IF(TRIM(入力1!AR44)&lt;&gt;"",IF(入力1!AR44&gt;=10000,MID(TEXT(入力1!AR44,"00000"),1,1),""),"-")</f>
        <v>-</v>
      </c>
      <c r="AS44" s="1746" t="str">
        <f>IF(TRIM(入力1!AR44)&lt;&gt;"",IF(入力1!AR44&gt;=1000,MID(TEXT(入力1!AR44,"00000"),2,1),""),"-")</f>
        <v>-</v>
      </c>
      <c r="AT44" s="1746" t="str">
        <f>IF(TRIM(入力1!AR44)&lt;&gt;"",IF(入力1!AR44&gt;=100,MID(TEXT(入力1!AR44,"00000"),3,1),""),"-")</f>
        <v>-</v>
      </c>
      <c r="AU44" s="1746" t="str">
        <f>IF(TRIM(入力1!AR44)&lt;&gt;"",IF(入力1!AR44&gt;=10,MID(TEXT(入力1!AR44,"00000"),4,1),""),"-")</f>
        <v>-</v>
      </c>
      <c r="AV44" s="1756" t="str">
        <f>IF(TRIM(入力1!AR44)&lt;&gt;"",IF(入力1!AR44&gt;=0,MID(TEXT(入力1!AR44,"00000"),5,1),""),"-")</f>
        <v>-</v>
      </c>
      <c r="AW44" s="1742" t="str">
        <f>IF(TRIM(入力1!AW44)&lt;&gt;"",IF(入力1!AW44&gt;=1000000,MID(TEXT(入力1!AW44,"0000000"),1,1),""),"-")</f>
        <v>-</v>
      </c>
      <c r="AX44" s="1746" t="str">
        <f>IF(TRIM(入力1!AW44)&lt;&gt;"",IF(入力1!AW44&gt;=100000,MID(TEXT(入力1!AW44,"0000000"),2,1),""),"-")</f>
        <v>-</v>
      </c>
      <c r="AY44" s="1746" t="str">
        <f>IF(TRIM(入力1!AW44)&lt;&gt;"",IF(入力1!AW44&gt;=10000,MID(TEXT(入力1!AW44,"0000000"),3,1),""),"-")</f>
        <v>-</v>
      </c>
      <c r="AZ44" s="1746" t="str">
        <f>IF(TRIM(入力1!AW44)&lt;&gt;"",IF(入力1!AW44&gt;=1000,MID(TEXT(入力1!AW44,"0000000"),4,1),""),"-")</f>
        <v>-</v>
      </c>
      <c r="BA44" s="1746" t="str">
        <f>IF(TRIM(入力1!AW44)&lt;&gt;"",IF(入力1!AW44&gt;=100,MID(TEXT(入力1!AW44,"0000000"),5,1),""),"-")</f>
        <v>-</v>
      </c>
      <c r="BB44" s="1746" t="str">
        <f>IF(TRIM(入力1!AW44)&lt;&gt;"",IF(入力1!AW44&gt;=10,MID(TEXT(入力1!AW44,"0000000"),6,1),""),"-")</f>
        <v>-</v>
      </c>
      <c r="BC44" s="1756" t="str">
        <f>IF(TRIM(入力1!AW44)&lt;&gt;"",IF(入力1!AW44&gt;=0,MID(TEXT(入力1!AW44,"0000000"),7,1),""),"-")</f>
        <v>-</v>
      </c>
      <c r="BD44" s="1793" t="str">
        <f>IF(TRIM(入力1!BD44)&lt;&gt;"",IF(入力1!BD44&gt;=1000000,MID(TEXT(入力1!BD44,"0000000"),1,1),""),"")</f>
        <v/>
      </c>
      <c r="BE44" s="1729" t="str">
        <f>IF(TRIM(入力1!BD44)&lt;&gt;"",IF(入力1!BD44&gt;=100000,MID(TEXT(入力1!BD44,"0000000"),2,1),""),"")</f>
        <v/>
      </c>
      <c r="BF44" s="1729" t="str">
        <f>IF(TRIM(入力1!BD44)&lt;&gt;"",IF(入力1!BD44&gt;=10000,MID(TEXT(入力1!BD44,"0000000"),3,1),""),"")</f>
        <v/>
      </c>
      <c r="BG44" s="1729" t="str">
        <f>IF(TRIM(入力1!BD44)&lt;&gt;"",IF(入力1!BD44&gt;=1000,MID(TEXT(入力1!BD44,"0000000"),4,1),""),"")</f>
        <v/>
      </c>
      <c r="BH44" s="1729" t="str">
        <f>IF(TRIM(入力1!BD44)&lt;&gt;"",IF(入力1!BD44&gt;=100,MID(TEXT(入力1!BD44,"0000000"),5,1),""),"")</f>
        <v/>
      </c>
      <c r="BI44" s="1729" t="str">
        <f>IF(TRIM(入力1!BD44)&lt;&gt;"",IF(入力1!BD44&gt;=10,MID(TEXT(入力1!BD44,"0000000"),6,1),""),"")</f>
        <v/>
      </c>
      <c r="BJ44" s="1744" t="str">
        <f>IF(TRIM(入力1!BD44)&lt;&gt;"",IF(入力1!BD44&gt;=0,MID(TEXT(入力1!BD44,"0000000"),7,1),""),"0")</f>
        <v>0</v>
      </c>
      <c r="BK44" s="1724" t="str">
        <f>IF(TRIM(入力1!BK44)&lt;&gt;"",入力1!BK44,"")</f>
        <v/>
      </c>
      <c r="BL44" s="1701" t="str">
        <f>IF(TRIM(入力1!BL44)&lt;&gt;"",入力1!BL44,"")</f>
        <v/>
      </c>
      <c r="BM44" s="1701" t="str">
        <f>IF(TRIM(入力1!BM44)&lt;&gt;"",入力1!BM44,"")</f>
        <v/>
      </c>
      <c r="BN44" s="1701" t="str">
        <f>IF(TRIM(入力1!BN44)&lt;&gt;"",入力1!BN44,"")</f>
        <v/>
      </c>
      <c r="BO44" s="1701" t="str">
        <f>IF(TRIM(入力1!BO44)&lt;&gt;"",入力1!BO44,"")</f>
        <v/>
      </c>
      <c r="BP44" s="1709" t="str">
        <f>IF(TRIM(入力1!BP44)&lt;&gt;"",入力1!BP44,"")</f>
        <v>0</v>
      </c>
      <c r="BQ44" s="1724" t="str">
        <f>IF(TRIM(入力1!BQ44)&lt;&gt;"",入力1!BQ44,"")</f>
        <v/>
      </c>
      <c r="BR44" s="1701" t="str">
        <f>IF(TRIM(入力1!BR44)&lt;&gt;"",入力1!BR44,"")</f>
        <v/>
      </c>
      <c r="BS44" s="1701" t="str">
        <f>IF(TRIM(入力1!BS44)&lt;&gt;"",入力1!BS44,"")</f>
        <v/>
      </c>
      <c r="BT44" s="1701" t="str">
        <f>IF(TRIM(入力1!BT44)&lt;&gt;"",入力1!BT44,"")</f>
        <v/>
      </c>
      <c r="BU44" s="1701" t="str">
        <f>IF(TRIM(入力1!BU44)&lt;&gt;"",入力1!BU44,"")</f>
        <v/>
      </c>
      <c r="BV44" s="1954" t="str">
        <f>IF(TRIM(入力1!BV44)&lt;&gt;"",入力1!BV44,"")</f>
        <v>0</v>
      </c>
      <c r="BW44" s="1724" t="str">
        <f>IF(TRIM(入力1!BW44)&lt;&gt;"",入力1!BW44,"")</f>
        <v/>
      </c>
      <c r="BX44" s="1701" t="str">
        <f>IF(TRIM(入力1!BX44)&lt;&gt;"",入力1!BX44,"")</f>
        <v/>
      </c>
      <c r="BY44" s="1701" t="str">
        <f>IF(TRIM(入力1!BY44)&lt;&gt;"",入力1!BY44,"")</f>
        <v/>
      </c>
      <c r="BZ44" s="1701" t="str">
        <f>IF(TRIM(入力1!BZ44)&lt;&gt;"",入力1!BZ44,"")</f>
        <v/>
      </c>
      <c r="CA44" s="1701" t="str">
        <f>IF(TRIM(入力1!CA44)&lt;&gt;"",入力1!CA44,"")</f>
        <v/>
      </c>
      <c r="CB44" s="1954" t="str">
        <f>IF(TRIM(入力1!CB44)&lt;&gt;"",入力1!CB44,"")</f>
        <v>0</v>
      </c>
      <c r="CC44" s="1972" t="str">
        <f>IF(TRIM(入力1!CC44)&lt;&gt;"",入力1!CC44,"")</f>
        <v/>
      </c>
      <c r="CD44" s="1701" t="str">
        <f>IF(TRIM(入力1!CD44)&lt;&gt;"",入力1!CD44,"")</f>
        <v/>
      </c>
      <c r="CE44" s="1701" t="str">
        <f>IF(TRIM(入力1!CE44)&lt;&gt;"",入力1!CE44,"")</f>
        <v/>
      </c>
      <c r="CF44" s="1701" t="str">
        <f>IF(TRIM(入力1!CF44)&lt;&gt;"",入力1!CF44,"")</f>
        <v/>
      </c>
      <c r="CG44" s="1701" t="str">
        <f>IF(TRIM(入力1!CG44)&lt;&gt;"",入力1!CG44,"")</f>
        <v/>
      </c>
      <c r="CH44" s="1701" t="str">
        <f>IF(TRIM(入力1!CH44)&lt;&gt;"",入力1!CH44,"")</f>
        <v/>
      </c>
      <c r="CI44" s="1701" t="str">
        <f>IF(TRIM(入力1!CI44)&lt;&gt;"",入力1!CI44,"")</f>
        <v/>
      </c>
      <c r="CJ44" s="1703" t="str">
        <f>IF(TRIM(入力1!CJ44)&lt;&gt;"",入力1!CJ44,"")</f>
        <v>0</v>
      </c>
      <c r="CK44" s="1701" t="str">
        <f>IF(TRIM(入力1!CK44)&lt;&gt;"",入力1!CK44,"")</f>
        <v/>
      </c>
      <c r="CL44" s="1701" t="str">
        <f>IF(TRIM(入力1!CL44)&lt;&gt;"",入力1!CL44,"")</f>
        <v/>
      </c>
      <c r="CM44" s="1701" t="str">
        <f>IF(TRIM(入力1!CM44)&lt;&gt;"",入力1!CM44,"")</f>
        <v/>
      </c>
      <c r="CN44" s="1701" t="str">
        <f>IF(TRIM(入力1!CN44)&lt;&gt;"",入力1!CN44,"")</f>
        <v/>
      </c>
      <c r="CO44" s="1701" t="str">
        <f>IF(TRIM(入力1!CO44)&lt;&gt;"",入力1!CO44,"")</f>
        <v/>
      </c>
      <c r="CP44" s="1701" t="str">
        <f>IF(TRIM(入力1!CP44)&lt;&gt;"",入力1!CP44,"")</f>
        <v/>
      </c>
      <c r="CQ44" s="1703" t="str">
        <f>IF(TRIM(入力1!CQ44)&lt;&gt;"",入力1!CQ44,"")</f>
        <v/>
      </c>
      <c r="CR44" s="1954" t="str">
        <f>IF(TRIM(入力1!CR44)&lt;&gt;"",入力1!CR44,"")</f>
        <v>-</v>
      </c>
      <c r="CS44" s="1701" t="str">
        <f>IF(TRIM(入力1!CS44)&lt;&gt;"",入力1!CS44,"")</f>
        <v>-</v>
      </c>
      <c r="CT44" s="1709" t="str">
        <f>IF(TRIM(入力1!CT44)&lt;&gt;"",入力1!CT44,"")</f>
        <v>-</v>
      </c>
      <c r="CU44" s="1711" t="str">
        <f>IF(入力1!CU44&gt;=10,MID(TEXT(入力1!CU44,"00.0"),1,1),"")</f>
        <v/>
      </c>
      <c r="CV44" s="1701" t="str">
        <f>IF(入力1!CU44&gt;=0.1,MID(TEXT(入力1!CU44,"00.0"),2,1),IF(ISBLANK(入力1!CU44),"","0"))</f>
        <v/>
      </c>
      <c r="CW44" s="2033" t="str">
        <f>IF(入力1!CU44&lt;&gt;"",MID(TEXT(入力1!CU44,"00.0"),4,1),"")</f>
        <v/>
      </c>
      <c r="CX44" s="1711" t="str">
        <f>IF(入力1!CX44&gt;=100,MID(TEXT(入力1!CX44,"000"),1,1),"")</f>
        <v/>
      </c>
      <c r="CY44" s="1701" t="str">
        <f>IF(入力1!CX44&gt;=10,MID(TEXT(入力1!CX44,"000"),2,1),"")</f>
        <v/>
      </c>
      <c r="CZ44" s="1703" t="str">
        <f>IF(入力1!CX44&gt;=1,MID(TEXT(入力1!CX44,"000"),3,1),"")</f>
        <v/>
      </c>
      <c r="DA44" s="1961" t="str">
        <f>IF(TRIM(入力1!DA44)&lt;&gt;"",IF(入力1!DA44&gt;=10000,MID(TEXT(入力1!DA44,"00000"),1,1),""),"")</f>
        <v/>
      </c>
      <c r="DB44" s="1729" t="str">
        <f>IF(TRIM(入力1!DA44)&lt;&gt;"",IF(入力1!DA44&gt;=1000,MID(TEXT(入力1!DA44,"00000"),2,1),""),"")</f>
        <v/>
      </c>
      <c r="DC44" s="1729" t="str">
        <f>IF(TRIM(入力1!DA44)&lt;&gt;"",IF(入力1!DA44&gt;=100,MID(TEXT(入力1!DA44,"00000"),3,1),""),"")</f>
        <v/>
      </c>
      <c r="DD44" s="1729" t="str">
        <f>IF(TRIM(入力1!DA44)&lt;&gt;"",IF(入力1!DA44&gt;=10,MID(TEXT(入力1!DA44,"00000"),4,1),""),"")</f>
        <v/>
      </c>
      <c r="DE44" s="1852" t="str">
        <f>IF(TRIM(入力1!DA44)&lt;&gt;"",IF(入力1!DA44&gt;=0,MID(TEXT(入力1!DA44,"00000"),5,1),"0"),"")</f>
        <v/>
      </c>
      <c r="DF44" s="1740" t="str">
        <f>IF(TRIM(入力1!DF44)&lt;&gt;"",LEFT(入力1!DF44,1),"")</f>
        <v/>
      </c>
      <c r="DG44" s="1742" t="str">
        <f>IF(入力1!DG44&gt;=1000,MID(TEXT(入力1!DG44,"0000"),1,1),"")</f>
        <v/>
      </c>
      <c r="DH44" s="1746" t="str">
        <f>IF(入力1!DG44&gt;=100,MID(TEXT(入力1!DG44,"0000"),2,1),"")</f>
        <v/>
      </c>
      <c r="DI44" s="1746" t="str">
        <f>IF(入力1!DG44&gt;=10,MID(TEXT(入力1!DG44,"0000"),3,1),"")</f>
        <v/>
      </c>
      <c r="DJ44" s="1891" t="str">
        <f>IF(TRIM(入力1!DG44)&lt;&gt;"",IF(入力1!DG44&gt;=1,MID(TEXT(入力1!DG44,"0000"),4,1),"0"),"")</f>
        <v/>
      </c>
      <c r="DK44" s="1740" t="str">
        <f>IF(TRIM(入力1!DK44)&lt;&gt;"",LEFT(入力1!DK44,1),"")</f>
        <v/>
      </c>
      <c r="DL44" s="1742" t="str">
        <f>IF(入力1!DL44&gt;=10000,MID(TEXT(入力1!DL44,"00000"),1,1),"")</f>
        <v/>
      </c>
      <c r="DM44" s="1746" t="str">
        <f>IF(入力1!DL44&gt;=1000,MID(TEXT(入力1!DL44,"00000"),2,1),"")</f>
        <v/>
      </c>
      <c r="DN44" s="1746" t="str">
        <f>IF(入力1!DL44&gt;=100,MID(TEXT(入力1!DL44,"00000"),3,1),"")</f>
        <v/>
      </c>
      <c r="DO44" s="1746" t="str">
        <f>IF(入力1!DL44&gt;=10,MID(TEXT(入力1!DL44,"00000"),4,1),"")</f>
        <v/>
      </c>
      <c r="DP44" s="1891" t="str">
        <f>IF(TRIM(入力1!DL44)&lt;&gt;"",IF(入力1!DL44&gt;=1,MID(TEXT(入力1!DL44,"00000"),5,1),"0"),"")</f>
        <v/>
      </c>
      <c r="DQ44" s="1740" t="str">
        <f>IF(TRIM(入力1!DQ44)&lt;&gt;"",LEFT(入力1!DQ44,1),"")</f>
        <v/>
      </c>
      <c r="DR44" s="1742" t="str">
        <f>IF(入力1!DR44&gt;=10000,MID(TEXT(入力1!DR44,"00000"),1,1),"")</f>
        <v/>
      </c>
      <c r="DS44" s="1746" t="str">
        <f>IF(入力1!DR44&gt;=1000,MID(TEXT(入力1!DR44,"00000"),2,1),"")</f>
        <v/>
      </c>
      <c r="DT44" s="1746" t="str">
        <f>IF(入力1!DR44&gt;=100,MID(TEXT(入力1!DR44,"00000"),3,1),"")</f>
        <v/>
      </c>
      <c r="DU44" s="1746" t="str">
        <f>IF(入力1!DR44&gt;=10,MID(TEXT(入力1!DR44,"00000"),4,1),"")</f>
        <v/>
      </c>
      <c r="DV44" s="1904" t="str">
        <f>IF(TRIM(入力1!DR44)&lt;&gt;"",IF(入力1!DR44&gt;=1,MID(TEXT(入力1!DR44,"00000"),5,1),"0"),"")</f>
        <v/>
      </c>
      <c r="DW44" s="1748"/>
      <c r="DX44" s="1736"/>
      <c r="DY44" s="1804"/>
      <c r="DZ44" s="1829"/>
      <c r="EA44" s="1831"/>
      <c r="EB44" s="1824"/>
      <c r="EC44" s="1833"/>
      <c r="ED44" s="1835"/>
      <c r="EE44" s="1831"/>
      <c r="EF44" s="1824"/>
      <c r="EG44" s="1826">
        <f>IF(入力1!$W$5=9,9,0)</f>
        <v>0</v>
      </c>
      <c r="EH44" s="1828"/>
      <c r="EI44" s="1736"/>
    </row>
    <row r="45" spans="1:140" s="87" customFormat="1" ht="12" customHeight="1">
      <c r="A45" s="1853"/>
      <c r="B45" s="1752"/>
      <c r="C45" s="1753"/>
      <c r="D45" s="1854" t="str">
        <f>IF(TRIM(入力1!D50)&lt;&gt;"",入力1!D50,"")</f>
        <v/>
      </c>
      <c r="E45" s="1855"/>
      <c r="F45" s="1855"/>
      <c r="G45" s="1855"/>
      <c r="H45" s="1855"/>
      <c r="I45" s="1855"/>
      <c r="J45" s="1986"/>
      <c r="K45" s="2010"/>
      <c r="L45" s="1808"/>
      <c r="M45" s="1979"/>
      <c r="N45" s="1757"/>
      <c r="O45" s="1754"/>
      <c r="P45" s="1754"/>
      <c r="Q45" s="1755"/>
      <c r="R45" s="1857"/>
      <c r="S45" s="1856"/>
      <c r="T45" s="1761"/>
      <c r="U45" s="1757"/>
      <c r="V45" s="1755"/>
      <c r="W45" s="1857"/>
      <c r="X45" s="1755"/>
      <c r="Y45" s="1753"/>
      <c r="Z45" s="1761"/>
      <c r="AA45" s="1757"/>
      <c r="AB45" s="970" t="str">
        <f>IF(入力1!AB45&gt;=100,MID(TEXT(入力1!AB45,"000.0"),1,1),"")</f>
        <v/>
      </c>
      <c r="AC45" s="968" t="str">
        <f>IF(入力1!AB45&gt;=10,MID(TEXT(入力1!AB45,"000.0"),2,1),"")</f>
        <v/>
      </c>
      <c r="AD45" s="968" t="str">
        <f>IF(入力1!AB45&gt;=0.1,MID(TEXT(入力1!AB45,"000.0"),3,1),IF(ISBLANK(入力1!AB45),"","0"))</f>
        <v/>
      </c>
      <c r="AE45" s="972" t="str">
        <f>IF(入力1!AB45&lt;&gt;"",MID(TEXT(入力1!AB45,"000.0"),5,1),"")</f>
        <v/>
      </c>
      <c r="AF45" s="1755"/>
      <c r="AG45" s="1752"/>
      <c r="AH45" s="1752"/>
      <c r="AI45" s="1757"/>
      <c r="AJ45" s="1755"/>
      <c r="AK45" s="1752"/>
      <c r="AL45" s="1752"/>
      <c r="AM45" s="1757"/>
      <c r="AN45" s="1755"/>
      <c r="AO45" s="1752"/>
      <c r="AP45" s="1752"/>
      <c r="AQ45" s="1757"/>
      <c r="AR45" s="1755"/>
      <c r="AS45" s="1752"/>
      <c r="AT45" s="1752"/>
      <c r="AU45" s="1752"/>
      <c r="AV45" s="1757"/>
      <c r="AW45" s="1755"/>
      <c r="AX45" s="1752"/>
      <c r="AY45" s="1752"/>
      <c r="AZ45" s="1752"/>
      <c r="BA45" s="1752"/>
      <c r="BB45" s="1752"/>
      <c r="BC45" s="1757"/>
      <c r="BD45" s="1793"/>
      <c r="BE45" s="1729"/>
      <c r="BF45" s="1729"/>
      <c r="BG45" s="1729"/>
      <c r="BH45" s="1729"/>
      <c r="BI45" s="1729"/>
      <c r="BJ45" s="1744"/>
      <c r="BK45" s="1726"/>
      <c r="BL45" s="1705"/>
      <c r="BM45" s="1705"/>
      <c r="BN45" s="1705"/>
      <c r="BO45" s="1705"/>
      <c r="BP45" s="1710"/>
      <c r="BQ45" s="1726"/>
      <c r="BR45" s="1705"/>
      <c r="BS45" s="1705"/>
      <c r="BT45" s="1705"/>
      <c r="BU45" s="1705"/>
      <c r="BV45" s="1958"/>
      <c r="BW45" s="1726"/>
      <c r="BX45" s="1705"/>
      <c r="BY45" s="1705"/>
      <c r="BZ45" s="1705"/>
      <c r="CA45" s="1705"/>
      <c r="CB45" s="1958"/>
      <c r="CC45" s="1976"/>
      <c r="CD45" s="1705"/>
      <c r="CE45" s="1705"/>
      <c r="CF45" s="1705"/>
      <c r="CG45" s="1705"/>
      <c r="CH45" s="1705"/>
      <c r="CI45" s="1705"/>
      <c r="CJ45" s="1706"/>
      <c r="CK45" s="1705"/>
      <c r="CL45" s="1705"/>
      <c r="CM45" s="1705"/>
      <c r="CN45" s="1705"/>
      <c r="CO45" s="1705"/>
      <c r="CP45" s="1705"/>
      <c r="CQ45" s="1706"/>
      <c r="CR45" s="1958"/>
      <c r="CS45" s="1705"/>
      <c r="CT45" s="1710"/>
      <c r="CU45" s="1712"/>
      <c r="CV45" s="1705"/>
      <c r="CW45" s="2034"/>
      <c r="CX45" s="1712"/>
      <c r="CY45" s="1705"/>
      <c r="CZ45" s="1706"/>
      <c r="DA45" s="1961"/>
      <c r="DB45" s="1729"/>
      <c r="DC45" s="1729"/>
      <c r="DD45" s="1729"/>
      <c r="DE45" s="1852"/>
      <c r="DF45" s="1754"/>
      <c r="DG45" s="1755"/>
      <c r="DH45" s="1752"/>
      <c r="DI45" s="1752"/>
      <c r="DJ45" s="1753"/>
      <c r="DK45" s="1754"/>
      <c r="DL45" s="1755"/>
      <c r="DM45" s="1752"/>
      <c r="DN45" s="1752"/>
      <c r="DO45" s="1752"/>
      <c r="DP45" s="1753"/>
      <c r="DQ45" s="1754"/>
      <c r="DR45" s="1755"/>
      <c r="DS45" s="1752"/>
      <c r="DT45" s="1752"/>
      <c r="DU45" s="1752"/>
      <c r="DV45" s="1851"/>
      <c r="DW45" s="1749"/>
      <c r="DX45" s="1737"/>
      <c r="DY45" s="1805"/>
      <c r="DZ45" s="1830"/>
      <c r="EA45" s="1832"/>
      <c r="EB45" s="1825"/>
      <c r="EC45" s="1834"/>
      <c r="ED45" s="1836"/>
      <c r="EE45" s="1832"/>
      <c r="EF45" s="1825"/>
      <c r="EG45" s="1827"/>
      <c r="EH45" s="1827"/>
      <c r="EI45" s="1737"/>
    </row>
    <row r="46" spans="1:140" s="87" customFormat="1" ht="12" customHeight="1">
      <c r="A46" s="1818" t="str">
        <f>IF(TRIM(入力1!A46)&lt;&gt;"",入力1!A46,"")</f>
        <v/>
      </c>
      <c r="B46" s="1732">
        <f>IF(TRIM(入力1!B46)&lt;&gt;"",入力1!B46,"")</f>
        <v>1</v>
      </c>
      <c r="C46" s="1234">
        <f>入力1!C46</f>
        <v>5</v>
      </c>
      <c r="D46" s="1820" t="str">
        <f>IF(TRIM(入力1!D46)&lt;&gt;"",入力1!D46,"")</f>
        <v/>
      </c>
      <c r="E46" s="1821"/>
      <c r="F46" s="1821"/>
      <c r="G46" s="1821"/>
      <c r="H46" s="1821"/>
      <c r="I46" s="1821"/>
      <c r="J46" s="2015"/>
      <c r="K46" s="1982" t="str">
        <f>IF(TRIM('提出（様式1）'!A46)&lt;&gt;"",'提出（様式1）'!A46,"")</f>
        <v/>
      </c>
      <c r="L46" s="1258">
        <f>IF(TRIM('提出（様式1）'!B46)&lt;&gt;"",'提出（様式1）'!B46,"")</f>
        <v>1</v>
      </c>
      <c r="M46" s="1951">
        <f>C46</f>
        <v>5</v>
      </c>
      <c r="N46" s="1260" t="str">
        <f>IF(TRIM(入力1!N46)&lt;&gt;"",入力1!N46,"")</f>
        <v/>
      </c>
      <c r="O46" s="1738" t="str">
        <f>IF(TRIM(入力1!O46)&lt;&gt;"",LEFT(入力1!O46,1),"")</f>
        <v/>
      </c>
      <c r="P46" s="1738" t="str">
        <f>IF(TRIM(入力1!P46)&lt;&gt;"",LEFT(入力1!P46,1),"")</f>
        <v/>
      </c>
      <c r="Q46" s="1734" t="str">
        <f>IF(TRIM(入力1!Q46)&lt;&gt;"",LEFT(入力1!Q46,1),"")</f>
        <v/>
      </c>
      <c r="R46" s="1843" t="str">
        <f>IF(TRIM(入力1!Q46)&lt;&gt;"",MID(入力1!Q46,2,1),"")</f>
        <v/>
      </c>
      <c r="S46" s="1839" t="str">
        <f>IF(TRIM(入力1!S46)&lt;&gt;"",LEFT(入力1!S46,1),"")</f>
        <v/>
      </c>
      <c r="T46" s="1841" t="str">
        <f>IF(LEN(入力1!T46)&gt;=2,MID(TEXT(入力1!T46,"00"),1,1),"")</f>
        <v/>
      </c>
      <c r="U46" s="1260" t="str">
        <f>IF(LEN(入力1!T46)&gt;=1,MID(TEXT(入力1!T46,"00"),2,1),"")</f>
        <v/>
      </c>
      <c r="V46" s="1734" t="str">
        <f>IF(LEN(入力1!V46)&gt;=2,MID(TEXT(入力1!V46,"00"),1,1),"")</f>
        <v/>
      </c>
      <c r="W46" s="1843" t="str">
        <f>IF(LEN(入力1!V46)&gt;=1,MID(TEXT(入力1!V46,"00"),2,1),"")</f>
        <v/>
      </c>
      <c r="X46" s="1734" t="str">
        <f>IF(LEN(入力1!X46)&gt;=2,MID(TEXT(入力1!X46,"00"),1,1),"")</f>
        <v/>
      </c>
      <c r="Y46" s="1234" t="str">
        <f>IF(LEN(入力1!X46)&gt;=1,MID(TEXT(入力1!X46,"00"),2,1),"")</f>
        <v/>
      </c>
      <c r="Z46" s="1841" t="str">
        <f>IF(LEN(入力1!Z46)&gt;=2,MID(TEXT(入力1!Z46,"00"),1,1),"")</f>
        <v/>
      </c>
      <c r="AA46" s="1260" t="str">
        <f>IF(LEN(入力1!Z46)&gt;=1,MID(TEXT(入力1!Z46,"00"),2,1),"")</f>
        <v/>
      </c>
      <c r="AB46" s="1845" t="str">
        <f>IF(TRIM(入力1!AB46)&lt;&gt;"",入力1!AB46,"")</f>
        <v/>
      </c>
      <c r="AC46" s="1846"/>
      <c r="AD46" s="1846"/>
      <c r="AE46" s="1847"/>
      <c r="AF46" s="1734" t="str">
        <f>IF(入力1!AF46&gt;=100,MID(TEXT(入力1!AF46,"000.0"),1,1),"")</f>
        <v/>
      </c>
      <c r="AG46" s="1732" t="str">
        <f>IF(入力1!AF46&gt;=10,MID(TEXT(入力1!AF46,"000.0"),2,1),"")</f>
        <v/>
      </c>
      <c r="AH46" s="1732" t="str">
        <f>IF(入力1!AF46&gt;=0.1,MID(TEXT(入力1!AF46,"000.0"),3,1),IF(ISBLANK(入力1!AF46),"","0"))</f>
        <v/>
      </c>
      <c r="AI46" s="1260" t="str">
        <f>IF(入力1!AF46&lt;&gt;"",MID(TEXT(入力1!AF46,"000.0"),5,1),"")</f>
        <v/>
      </c>
      <c r="AJ46" s="1734" t="str">
        <f>IF(入力1!AJ46&gt;=100,MID(TEXT(入力1!AJ46,"000.0"),1,1),"")</f>
        <v/>
      </c>
      <c r="AK46" s="1732" t="str">
        <f>IF(入力1!AJ46&gt;=10,MID(TEXT(入力1!AJ46,"000.0"),2,1),"")</f>
        <v/>
      </c>
      <c r="AL46" s="1732" t="str">
        <f>IF(入力1!AJ46&gt;=0.1,MID(TEXT(入力1!AJ46,"000.0"),3,1),IF(ISBLANK(入力1!AJ46),"","0"))</f>
        <v/>
      </c>
      <c r="AM46" s="1260" t="str">
        <f>IF(入力1!AJ46&lt;&gt;"",MID(TEXT(入力1!AJ46,"000.0"),5,1),"")</f>
        <v/>
      </c>
      <c r="AN46" s="1734" t="str">
        <f>IF(入力1!AN46&gt;=100,MID(TEXT(入力1!AN46,"000.0"),1,1),"")</f>
        <v/>
      </c>
      <c r="AO46" s="1732" t="str">
        <f>IF(入力1!AN46&gt;=10,MID(TEXT(入力1!AN46,"000.0"),2,1),"")</f>
        <v/>
      </c>
      <c r="AP46" s="1732" t="str">
        <f>IF(入力1!AN46&gt;=0.1,MID(TEXT(入力1!AN46,"000.0"),3,1),IF(ISBLANK(入力1!AN46),"","0"))</f>
        <v/>
      </c>
      <c r="AQ46" s="1260" t="str">
        <f>IF(入力1!AN46&lt;&gt;"",MID(TEXT(入力1!AN46,"000.0"),5,1),"")</f>
        <v/>
      </c>
      <c r="AR46" s="1734" t="str">
        <f>IF(TRIM(入力1!AR46)&lt;&gt;"",IF(入力1!AR46&gt;=10000,MID(TEXT(入力1!AR46,"00000"),1,1),""),"-")</f>
        <v>-</v>
      </c>
      <c r="AS46" s="1732" t="str">
        <f>IF(TRIM(入力1!AR46)&lt;&gt;"",IF(入力1!AR46&gt;=1000,MID(TEXT(入力1!AR46,"00000"),2,1),""),"-")</f>
        <v>-</v>
      </c>
      <c r="AT46" s="1732" t="str">
        <f>IF(TRIM(入力1!AR46)&lt;&gt;"",IF(入力1!AR46&gt;=100,MID(TEXT(入力1!AR46,"00000"),3,1),""),"-")</f>
        <v>-</v>
      </c>
      <c r="AU46" s="1732" t="str">
        <f>IF(TRIM(入力1!AR46)&lt;&gt;"",IF(入力1!AR46&gt;=10,MID(TEXT(入力1!AR46,"00000"),4,1),""),"-")</f>
        <v>-</v>
      </c>
      <c r="AV46" s="1260" t="str">
        <f>IF(TRIM(入力1!AR46)&lt;&gt;"",IF(入力1!AR46&gt;=0,MID(TEXT(入力1!AR46,"00000"),5,1),""),"-")</f>
        <v>-</v>
      </c>
      <c r="AW46" s="1734" t="str">
        <f>IF(TRIM(入力1!AW46)&lt;&gt;"",IF(入力1!AW46&gt;=1000000,MID(TEXT(入力1!AW46,"0000000"),1,1),""),"-")</f>
        <v>-</v>
      </c>
      <c r="AX46" s="1732" t="str">
        <f>IF(TRIM(入力1!AW46)&lt;&gt;"",IF(入力1!AW46&gt;=100000,MID(TEXT(入力1!AW46,"0000000"),2,1),""),"-")</f>
        <v>-</v>
      </c>
      <c r="AY46" s="1732" t="str">
        <f>IF(TRIM(入力1!AW46)&lt;&gt;"",IF(入力1!AW46&gt;=10000,MID(TEXT(入力1!AW46,"0000000"),3,1),""),"-")</f>
        <v>-</v>
      </c>
      <c r="AZ46" s="1732" t="str">
        <f>IF(TRIM(入力1!AW46)&lt;&gt;"",IF(入力1!AW46&gt;=1000,MID(TEXT(入力1!AW46,"0000000"),4,1),""),"-")</f>
        <v>-</v>
      </c>
      <c r="BA46" s="1732" t="str">
        <f>IF(TRIM(入力1!AW46)&lt;&gt;"",IF(入力1!AW46&gt;=100,MID(TEXT(入力1!AW46,"0000000"),5,1),""),"-")</f>
        <v>-</v>
      </c>
      <c r="BB46" s="1732" t="str">
        <f>IF(TRIM(入力1!AW46)&lt;&gt;"",IF(入力1!AW46&gt;=10,MID(TEXT(入力1!AW46,"0000000"),6,1),""),"-")</f>
        <v>-</v>
      </c>
      <c r="BC46" s="1260" t="str">
        <f>IF(TRIM(入力1!AW46)&lt;&gt;"",IF(入力1!AW46&gt;=0,MID(TEXT(入力1!AW46,"0000000"),7,1),""),"-")</f>
        <v>-</v>
      </c>
      <c r="BD46" s="1817" t="str">
        <f>IF(TRIM(入力1!BD46)&lt;&gt;"",IF(入力1!BD46&gt;=1000000,MID(TEXT(入力1!BD46,"0000000"),1,1),""),"")</f>
        <v/>
      </c>
      <c r="BE46" s="1731" t="str">
        <f>IF(TRIM(入力1!BD46)&lt;&gt;"",IF(入力1!BD46&gt;=100000,MID(TEXT(入力1!BD46,"0000000"),2,1),""),"")</f>
        <v/>
      </c>
      <c r="BF46" s="1731" t="str">
        <f>IF(TRIM(入力1!BD46)&lt;&gt;"",IF(入力1!BD46&gt;=10000,MID(TEXT(入力1!BD46,"0000000"),3,1),""),"")</f>
        <v/>
      </c>
      <c r="BG46" s="1731" t="str">
        <f>IF(TRIM(入力1!BD46)&lt;&gt;"",IF(入力1!BD46&gt;=1000,MID(TEXT(入力1!BD46,"0000000"),4,1),""),"")</f>
        <v/>
      </c>
      <c r="BH46" s="1731" t="str">
        <f>IF(TRIM(入力1!BD46)&lt;&gt;"",IF(入力1!BD46&gt;=100,MID(TEXT(入力1!BD46,"0000000"),5,1),""),"")</f>
        <v/>
      </c>
      <c r="BI46" s="1731" t="str">
        <f>IF(TRIM(入力1!BD46)&lt;&gt;"",IF(入力1!BD46&gt;=10,MID(TEXT(入力1!BD46,"0000000"),6,1),""),"")</f>
        <v/>
      </c>
      <c r="BJ46" s="1816" t="str">
        <f>IF(TRIM(入力1!BD46)&lt;&gt;"",IF(入力1!BD46&gt;=0,MID(TEXT(入力1!BD46,"0000000"),7,1),""),"0")</f>
        <v>0</v>
      </c>
      <c r="BK46" s="1077" t="str">
        <f>IF(TRIM(入力1!BK46)&lt;&gt;"",入力1!BK46,"")</f>
        <v/>
      </c>
      <c r="BL46" s="1063" t="str">
        <f>IF(TRIM(入力1!BL46)&lt;&gt;"",入力1!BL46,"")</f>
        <v/>
      </c>
      <c r="BM46" s="1063" t="str">
        <f>IF(TRIM(入力1!BM46)&lt;&gt;"",入力1!BM46,"")</f>
        <v/>
      </c>
      <c r="BN46" s="1063" t="str">
        <f>IF(TRIM(入力1!BN46)&lt;&gt;"",入力1!BN46,"")</f>
        <v/>
      </c>
      <c r="BO46" s="1063" t="str">
        <f>IF(TRIM(入力1!BO46)&lt;&gt;"",入力1!BO46,"")</f>
        <v/>
      </c>
      <c r="BP46" s="1079" t="str">
        <f>IF(TRIM(入力1!BP46)&lt;&gt;"",入力1!BP46,"")</f>
        <v>0</v>
      </c>
      <c r="BQ46" s="1077" t="str">
        <f>IF(TRIM(入力1!BQ46)&lt;&gt;"",入力1!BQ46,"")</f>
        <v/>
      </c>
      <c r="BR46" s="1063" t="str">
        <f>IF(TRIM(入力1!BR46)&lt;&gt;"",入力1!BR46,"")</f>
        <v/>
      </c>
      <c r="BS46" s="1063" t="str">
        <f>IF(TRIM(入力1!BS46)&lt;&gt;"",入力1!BS46,"")</f>
        <v/>
      </c>
      <c r="BT46" s="1063" t="str">
        <f>IF(TRIM(入力1!BT46)&lt;&gt;"",入力1!BT46,"")</f>
        <v/>
      </c>
      <c r="BU46" s="1063" t="str">
        <f>IF(TRIM(入力1!BU46)&lt;&gt;"",入力1!BU46,"")</f>
        <v/>
      </c>
      <c r="BV46" s="1956" t="str">
        <f>IF(TRIM(入力1!BV46)&lt;&gt;"",入力1!BV46,"")</f>
        <v>0</v>
      </c>
      <c r="BW46" s="1077" t="str">
        <f>IF(TRIM(入力1!BW46)&lt;&gt;"",入力1!BW46,"")</f>
        <v/>
      </c>
      <c r="BX46" s="1063" t="str">
        <f>IF(TRIM(入力1!BX46)&lt;&gt;"",入力1!BX46,"")</f>
        <v/>
      </c>
      <c r="BY46" s="1063" t="str">
        <f>IF(TRIM(入力1!BY46)&lt;&gt;"",入力1!BY46,"")</f>
        <v/>
      </c>
      <c r="BZ46" s="1063" t="str">
        <f>IF(TRIM(入力1!BZ46)&lt;&gt;"",入力1!BZ46,"")</f>
        <v/>
      </c>
      <c r="CA46" s="1063" t="str">
        <f>IF(TRIM(入力1!CA46)&lt;&gt;"",入力1!CA46,"")</f>
        <v/>
      </c>
      <c r="CB46" s="1956" t="str">
        <f>IF(TRIM(入力1!CB46)&lt;&gt;"",入力1!CB46,"")</f>
        <v>0</v>
      </c>
      <c r="CC46" s="1959" t="str">
        <f>IF(TRIM(入力1!CC46)&lt;&gt;"",入力1!CC46,"")</f>
        <v/>
      </c>
      <c r="CD46" s="1063" t="str">
        <f>IF(TRIM(入力1!CD46)&lt;&gt;"",入力1!CD46,"")</f>
        <v/>
      </c>
      <c r="CE46" s="1063" t="str">
        <f>IF(TRIM(入力1!CE46)&lt;&gt;"",入力1!CE46,"")</f>
        <v/>
      </c>
      <c r="CF46" s="1063" t="str">
        <f>IF(TRIM(入力1!CF46)&lt;&gt;"",入力1!CF46,"")</f>
        <v/>
      </c>
      <c r="CG46" s="1063" t="str">
        <f>IF(TRIM(入力1!CG46)&lt;&gt;"",入力1!CG46,"")</f>
        <v/>
      </c>
      <c r="CH46" s="1063" t="str">
        <f>IF(TRIM(入力1!CH46)&lt;&gt;"",入力1!CH46,"")</f>
        <v/>
      </c>
      <c r="CI46" s="1063" t="str">
        <f>IF(TRIM(入力1!CI46)&lt;&gt;"",入力1!CI46,"")</f>
        <v/>
      </c>
      <c r="CJ46" s="1109" t="str">
        <f>IF(TRIM(入力1!CJ46)&lt;&gt;"",入力1!CJ46,"")</f>
        <v>0</v>
      </c>
      <c r="CK46" s="1063" t="str">
        <f>IF(TRIM(入力1!CK46)&lt;&gt;"",入力1!CK46,"")</f>
        <v/>
      </c>
      <c r="CL46" s="1063" t="str">
        <f>IF(TRIM(入力1!CL46)&lt;&gt;"",入力1!CL46,"")</f>
        <v/>
      </c>
      <c r="CM46" s="1063" t="str">
        <f>IF(TRIM(入力1!CM46)&lt;&gt;"",入力1!CM46,"")</f>
        <v/>
      </c>
      <c r="CN46" s="1063" t="str">
        <f>IF(TRIM(入力1!CN46)&lt;&gt;"",入力1!CN46,"")</f>
        <v/>
      </c>
      <c r="CO46" s="1063" t="str">
        <f>IF(TRIM(入力1!CO46)&lt;&gt;"",入力1!CO46,"")</f>
        <v/>
      </c>
      <c r="CP46" s="1063" t="str">
        <f>IF(TRIM(入力1!CP46)&lt;&gt;"",入力1!CP46,"")</f>
        <v/>
      </c>
      <c r="CQ46" s="1109" t="str">
        <f>IF(TRIM(入力1!CQ46)&lt;&gt;"",入力1!CQ46,"")</f>
        <v/>
      </c>
      <c r="CR46" s="1956" t="str">
        <f>IF(TRIM(入力1!CR46)&lt;&gt;"",入力1!CR46,"")</f>
        <v>-</v>
      </c>
      <c r="CS46" s="1063" t="str">
        <f>IF(TRIM(入力1!CS46)&lt;&gt;"",入力1!CS46,"")</f>
        <v>-</v>
      </c>
      <c r="CT46" s="1079" t="str">
        <f>IF(TRIM(入力1!CT46)&lt;&gt;"",入力1!CT46,"")</f>
        <v>-</v>
      </c>
      <c r="CU46" s="1095" t="str">
        <f>IF(入力1!CU46&gt;=10,MID(TEXT(入力1!CU46,"00.0"),1,1),"")</f>
        <v/>
      </c>
      <c r="CV46" s="1063" t="str">
        <f>IF(入力1!CU46&gt;=0.1,MID(TEXT(入力1!CU46,"00.0"),2,1),IF(ISBLANK(入力1!CU46),"","0"))</f>
        <v/>
      </c>
      <c r="CW46" s="2031" t="str">
        <f>IF(入力1!CU46&lt;&gt;"",MID(TEXT(入力1!CU46,"00.0"),4,1),"")</f>
        <v/>
      </c>
      <c r="CX46" s="1095" t="str">
        <f>IF(入力1!CX46&gt;=100,MID(TEXT(入力1!CX46,"000"),1,1),"")</f>
        <v/>
      </c>
      <c r="CY46" s="1063" t="str">
        <f>IF(入力1!CX46&gt;=10,MID(TEXT(入力1!CX46,"000"),2,1),"")</f>
        <v/>
      </c>
      <c r="CZ46" s="1109" t="str">
        <f>IF(入力1!CX46&gt;=1,MID(TEXT(入力1!CX46,"000"),3,1),"")</f>
        <v/>
      </c>
      <c r="DA46" s="1963" t="str">
        <f>IF(TRIM(入力1!DA46)&lt;&gt;"",IF(入力1!DA46&gt;=10000,MID(TEXT(入力1!DA46,"00000"),1,1),""),"")</f>
        <v/>
      </c>
      <c r="DB46" s="1731" t="str">
        <f>IF(TRIM(入力1!DA46)&lt;&gt;"",IF(入力1!DA46&gt;=1000,MID(TEXT(入力1!DA46,"00000"),2,1),""),"")</f>
        <v/>
      </c>
      <c r="DC46" s="1731" t="str">
        <f>IF(TRIM(入力1!DA46)&lt;&gt;"",IF(入力1!DA46&gt;=100,MID(TEXT(入力1!DA46,"00000"),3,1),""),"")</f>
        <v/>
      </c>
      <c r="DD46" s="1731" t="str">
        <f>IF(TRIM(入力1!DA46)&lt;&gt;"",IF(入力1!DA46&gt;=10,MID(TEXT(入力1!DA46,"00000"),4,1),""),"")</f>
        <v/>
      </c>
      <c r="DE46" s="1795" t="str">
        <f>IF(TRIM(入力1!DA46)&lt;&gt;"",IF(入力1!DA46&gt;=0,MID(TEXT(入力1!DA46,"00000"),5,1),"0"),"")</f>
        <v/>
      </c>
      <c r="DF46" s="1738" t="str">
        <f>IF(TRIM(入力1!DF46)&lt;&gt;"",LEFT(入力1!DF46,1),"")</f>
        <v/>
      </c>
      <c r="DG46" s="1734" t="str">
        <f>IF(入力1!DG46&gt;=1000,MID(TEXT(入力1!DG46,"0000"),1,1),"")</f>
        <v/>
      </c>
      <c r="DH46" s="1732" t="str">
        <f>IF(入力1!DG46&gt;=100,MID(TEXT(入力1!DG46,"0000"),2,1),"")</f>
        <v/>
      </c>
      <c r="DI46" s="1732" t="str">
        <f>IF(入力1!DG46&gt;=10,MID(TEXT(入力1!DG46,"0000"),3,1),"")</f>
        <v/>
      </c>
      <c r="DJ46" s="1261" t="str">
        <f>IF(TRIM(入力1!DG46)&lt;&gt;"",IF(入力1!DG46&gt;=1,MID(TEXT(入力1!DG46,"0000"),4,1),"0"),"")</f>
        <v/>
      </c>
      <c r="DK46" s="1738" t="str">
        <f>IF(TRIM(入力1!DK46)&lt;&gt;"",LEFT(入力1!DK46,1),"")</f>
        <v/>
      </c>
      <c r="DL46" s="1734" t="str">
        <f>IF(入力1!DL46&gt;=10000,MID(TEXT(入力1!DL46,"00000"),1,1),"")</f>
        <v/>
      </c>
      <c r="DM46" s="1732" t="str">
        <f>IF(入力1!DL46&gt;=1000,MID(TEXT(入力1!DL46,"00000"),2,1),"")</f>
        <v/>
      </c>
      <c r="DN46" s="1732" t="str">
        <f>IF(入力1!DL46&gt;=100,MID(TEXT(入力1!DL46,"00000"),3,1),"")</f>
        <v/>
      </c>
      <c r="DO46" s="1732" t="str">
        <f>IF(入力1!DL46&gt;=10,MID(TEXT(入力1!DL46,"00000"),4,1),"")</f>
        <v/>
      </c>
      <c r="DP46" s="1879" t="str">
        <f>IF(TRIM(入力1!DL46)&lt;&gt;"",IF(入力1!DL46&gt;=1,MID(TEXT(入力1!DL46,"00000"),5,1),"0"),"")</f>
        <v/>
      </c>
      <c r="DQ46" s="1738" t="str">
        <f>IF(TRIM(入力1!DQ46)&lt;&gt;"",LEFT(入力1!DQ46,1),"")</f>
        <v/>
      </c>
      <c r="DR46" s="1734" t="str">
        <f>IF(入力1!DR46&gt;=10000,MID(TEXT(入力1!DR46,"00000"),1,1),"")</f>
        <v/>
      </c>
      <c r="DS46" s="1732" t="str">
        <f>IF(入力1!DR46&gt;=1000,MID(TEXT(入力1!DR46,"00000"),2,1),"")</f>
        <v/>
      </c>
      <c r="DT46" s="1732" t="str">
        <f>IF(入力1!DR46&gt;=100,MID(TEXT(入力1!DR46,"00000"),3,1),"")</f>
        <v/>
      </c>
      <c r="DU46" s="1732" t="str">
        <f>IF(入力1!DR46&gt;=10,MID(TEXT(入力1!DR46,"00000"),4,1),"")</f>
        <v/>
      </c>
      <c r="DV46" s="1879" t="str">
        <f>IF(TRIM(入力1!DR46)&lt;&gt;"",IF(入力1!DR46&gt;=1,MID(TEXT(入力1!DR46,"00000"),5,1),"0"),"")</f>
        <v/>
      </c>
      <c r="DW46" s="1748"/>
      <c r="DX46" s="1736"/>
      <c r="DY46" s="1804"/>
      <c r="DZ46" s="1829"/>
      <c r="EA46" s="1831"/>
      <c r="EB46" s="1824"/>
      <c r="EC46" s="1833"/>
      <c r="ED46" s="1835"/>
      <c r="EE46" s="1831"/>
      <c r="EF46" s="1824"/>
      <c r="EG46" s="1804">
        <f>IF(入力1!$W$5=9,9,0)</f>
        <v>0</v>
      </c>
      <c r="EH46" s="1828"/>
      <c r="EI46" s="1736"/>
      <c r="EJ46" s="363"/>
    </row>
    <row r="47" spans="1:140" s="87" customFormat="1" ht="12" customHeight="1" thickBot="1">
      <c r="A47" s="1905"/>
      <c r="B47" s="1878"/>
      <c r="C47" s="1251"/>
      <c r="D47" s="1906" t="str">
        <f>IF(TRIM(入力1!D52)&lt;&gt;"",入力1!D52,"")</f>
        <v/>
      </c>
      <c r="E47" s="1907"/>
      <c r="F47" s="1907"/>
      <c r="G47" s="1907"/>
      <c r="H47" s="1907"/>
      <c r="I47" s="1907"/>
      <c r="J47" s="2017"/>
      <c r="K47" s="2020"/>
      <c r="L47" s="1259"/>
      <c r="M47" s="2019"/>
      <c r="N47" s="1491"/>
      <c r="O47" s="1876"/>
      <c r="P47" s="1876"/>
      <c r="Q47" s="1877"/>
      <c r="R47" s="1910"/>
      <c r="S47" s="1908"/>
      <c r="T47" s="1909"/>
      <c r="U47" s="1491"/>
      <c r="V47" s="1877"/>
      <c r="W47" s="1910"/>
      <c r="X47" s="1877"/>
      <c r="Y47" s="1251"/>
      <c r="Z47" s="1909"/>
      <c r="AA47" s="1491"/>
      <c r="AB47" s="979" t="str">
        <f>IF(入力1!AB47&gt;=100,MID(TEXT(入力1!AB47,"000.0"),1,1),"")</f>
        <v/>
      </c>
      <c r="AC47" s="980" t="str">
        <f>IF(入力1!AB47&gt;=10,MID(TEXT(入力1!AB47,"000.0"),2,1),"")</f>
        <v/>
      </c>
      <c r="AD47" s="980" t="str">
        <f>IF(入力1!AB47&gt;=0.1,MID(TEXT(入力1!AB47,"000.0"),3,1),IF(ISBLANK(入力1!AB47),"","0"))</f>
        <v/>
      </c>
      <c r="AE47" s="958" t="str">
        <f>IF(入力1!AB47&lt;&gt;"",MID(TEXT(入力1!AB47,"000.0"),5,1),"")</f>
        <v/>
      </c>
      <c r="AF47" s="1877"/>
      <c r="AG47" s="1878"/>
      <c r="AH47" s="1878"/>
      <c r="AI47" s="1491"/>
      <c r="AJ47" s="1877"/>
      <c r="AK47" s="1878"/>
      <c r="AL47" s="1878"/>
      <c r="AM47" s="1491"/>
      <c r="AN47" s="1877"/>
      <c r="AO47" s="1878"/>
      <c r="AP47" s="1878"/>
      <c r="AQ47" s="1491"/>
      <c r="AR47" s="1877"/>
      <c r="AS47" s="1878"/>
      <c r="AT47" s="1878"/>
      <c r="AU47" s="1878"/>
      <c r="AV47" s="1491"/>
      <c r="AW47" s="1877"/>
      <c r="AX47" s="1878"/>
      <c r="AY47" s="1878"/>
      <c r="AZ47" s="1878"/>
      <c r="BA47" s="1878"/>
      <c r="BB47" s="1878"/>
      <c r="BC47" s="1491"/>
      <c r="BD47" s="1903"/>
      <c r="BE47" s="1901"/>
      <c r="BF47" s="1901"/>
      <c r="BG47" s="1901"/>
      <c r="BH47" s="1901"/>
      <c r="BI47" s="1901"/>
      <c r="BJ47" s="1902"/>
      <c r="BK47" s="1504"/>
      <c r="BL47" s="1248"/>
      <c r="BM47" s="1248"/>
      <c r="BN47" s="1248"/>
      <c r="BO47" s="1248"/>
      <c r="BP47" s="1505"/>
      <c r="BQ47" s="1504"/>
      <c r="BR47" s="1248"/>
      <c r="BS47" s="1248"/>
      <c r="BT47" s="1248"/>
      <c r="BU47" s="1248"/>
      <c r="BV47" s="1968"/>
      <c r="BW47" s="1504"/>
      <c r="BX47" s="1248"/>
      <c r="BY47" s="1248"/>
      <c r="BZ47" s="1248"/>
      <c r="CA47" s="1248"/>
      <c r="CB47" s="1968"/>
      <c r="CC47" s="1974"/>
      <c r="CD47" s="1248"/>
      <c r="CE47" s="1248"/>
      <c r="CF47" s="1248"/>
      <c r="CG47" s="1248"/>
      <c r="CH47" s="1248"/>
      <c r="CI47" s="1248"/>
      <c r="CJ47" s="1216"/>
      <c r="CK47" s="1248"/>
      <c r="CL47" s="1248"/>
      <c r="CM47" s="1248"/>
      <c r="CN47" s="1248"/>
      <c r="CO47" s="1248"/>
      <c r="CP47" s="1248"/>
      <c r="CQ47" s="1216"/>
      <c r="CR47" s="1968"/>
      <c r="CS47" s="1248"/>
      <c r="CT47" s="1505"/>
      <c r="CU47" s="1102"/>
      <c r="CV47" s="1248"/>
      <c r="CW47" s="2037"/>
      <c r="CX47" s="1102"/>
      <c r="CY47" s="1248"/>
      <c r="CZ47" s="1216"/>
      <c r="DA47" s="1964"/>
      <c r="DB47" s="1901"/>
      <c r="DC47" s="1901"/>
      <c r="DD47" s="1901"/>
      <c r="DE47" s="1875"/>
      <c r="DF47" s="1876"/>
      <c r="DG47" s="1877"/>
      <c r="DH47" s="1878"/>
      <c r="DI47" s="1878"/>
      <c r="DJ47" s="1279"/>
      <c r="DK47" s="1876"/>
      <c r="DL47" s="1877"/>
      <c r="DM47" s="1878"/>
      <c r="DN47" s="1878"/>
      <c r="DO47" s="1878"/>
      <c r="DP47" s="1880"/>
      <c r="DQ47" s="1876"/>
      <c r="DR47" s="1877"/>
      <c r="DS47" s="1878"/>
      <c r="DT47" s="1878"/>
      <c r="DU47" s="1878"/>
      <c r="DV47" s="1880"/>
      <c r="DW47" s="1881"/>
      <c r="DX47" s="1882"/>
      <c r="DY47" s="1883"/>
      <c r="DZ47" s="1884"/>
      <c r="EA47" s="1885"/>
      <c r="EB47" s="1886"/>
      <c r="EC47" s="1887"/>
      <c r="ED47" s="1888"/>
      <c r="EE47" s="1885"/>
      <c r="EF47" s="1886"/>
      <c r="EG47" s="1883"/>
      <c r="EH47" s="1889"/>
      <c r="EI47" s="1882"/>
      <c r="EJ47" s="382"/>
    </row>
    <row r="48" spans="1:140" s="87" customFormat="1" ht="12" customHeight="1">
      <c r="A48" s="1890" t="str">
        <f>IF(TRIM(入力1!A48)&lt;&gt;"",入力1!A48,"")</f>
        <v/>
      </c>
      <c r="B48" s="1872">
        <f>IF(TRIM(入力1!B48)&lt;&gt;"",入力1!B48,"")</f>
        <v>1</v>
      </c>
      <c r="C48" s="1891">
        <f>入力1!C48</f>
        <v>6</v>
      </c>
      <c r="D48" s="1892" t="str">
        <f>IF(TRIM(入力1!D48)&lt;&gt;"",入力1!D48,"")</f>
        <v/>
      </c>
      <c r="E48" s="1893"/>
      <c r="F48" s="1893"/>
      <c r="G48" s="1893"/>
      <c r="H48" s="1893"/>
      <c r="I48" s="1893"/>
      <c r="J48" s="2013"/>
      <c r="K48" s="2009" t="str">
        <f>IF(TRIM('提出（様式1）'!A48)&lt;&gt;"",'提出（様式1）'!A48,"")</f>
        <v/>
      </c>
      <c r="L48" s="1896">
        <f>IF(TRIM('提出（様式1）'!B48)&lt;&gt;"",'提出（様式1）'!B48,"")</f>
        <v>1</v>
      </c>
      <c r="M48" s="2018">
        <f>C48</f>
        <v>6</v>
      </c>
      <c r="N48" s="1874" t="str">
        <f>IF(TRIM(入力1!N48)&lt;&gt;"",入力1!N48,"")</f>
        <v/>
      </c>
      <c r="O48" s="1870" t="str">
        <f>IF(TRIM(入力1!O48)&lt;&gt;"",LEFT(入力1!O48,1),"")</f>
        <v/>
      </c>
      <c r="P48" s="1870" t="str">
        <f>IF(TRIM(入力1!P48)&lt;&gt;"",LEFT(入力1!P48,1),"")</f>
        <v/>
      </c>
      <c r="Q48" s="1871" t="str">
        <f>IF(TRIM(入力1!Q48)&lt;&gt;"",LEFT(入力1!Q48,1),"")</f>
        <v/>
      </c>
      <c r="R48" s="1927" t="str">
        <f>IF(TRIM(入力1!Q48)&lt;&gt;"",MID(入力1!Q48,2,1),"")</f>
        <v/>
      </c>
      <c r="S48" s="1894" t="str">
        <f>IF(TRIM(入力1!S48)&lt;&gt;"",LEFT(入力1!S48,1),"")</f>
        <v/>
      </c>
      <c r="T48" s="1897" t="str">
        <f>IF(LEN(入力1!T48)&gt;=2,MID(TEXT(入力1!T48,"00"),1,1),"")</f>
        <v/>
      </c>
      <c r="U48" s="1874" t="str">
        <f>IF(LEN(入力1!T48)&gt;=1,MID(TEXT(入力1!T48,"00"),2,1),"")</f>
        <v/>
      </c>
      <c r="V48" s="1871" t="str">
        <f>IF(LEN(入力1!V48)&gt;=2,MID(TEXT(入力1!V48,"00"),1,1),"")</f>
        <v/>
      </c>
      <c r="W48" s="1927" t="str">
        <f>IF(LEN(入力1!V48)&gt;=1,MID(TEXT(入力1!V48,"00"),2,1),"")</f>
        <v/>
      </c>
      <c r="X48" s="1871" t="str">
        <f>IF(LEN(入力1!X48)&gt;=2,MID(TEXT(入力1!X48,"00"),1,1),"")</f>
        <v/>
      </c>
      <c r="Y48" s="1891" t="str">
        <f>IF(LEN(入力1!X48)&gt;=1,MID(TEXT(入力1!X48,"00"),2,1),"")</f>
        <v/>
      </c>
      <c r="Z48" s="1897" t="str">
        <f>IF(LEN(入力1!Z48)&gt;=2,MID(TEXT(入力1!Z48,"00"),1,1),"")</f>
        <v/>
      </c>
      <c r="AA48" s="1874" t="str">
        <f>IF(LEN(入力1!Z48)&gt;=1,MID(TEXT(入力1!Z48,"00"),2,1),"")</f>
        <v/>
      </c>
      <c r="AB48" s="1898" t="str">
        <f>IF(TRIM(入力1!AB48)&lt;&gt;"",入力1!AB48,"")</f>
        <v/>
      </c>
      <c r="AC48" s="1899"/>
      <c r="AD48" s="1899"/>
      <c r="AE48" s="1900"/>
      <c r="AF48" s="1871" t="str">
        <f>IF(入力1!AF48&gt;=100,MID(TEXT(入力1!AF48,"000.0"),1,1),"")</f>
        <v/>
      </c>
      <c r="AG48" s="1872" t="str">
        <f>IF(入力1!AF48&gt;=10,MID(TEXT(入力1!AF48,"000.0"),2,1),"")</f>
        <v/>
      </c>
      <c r="AH48" s="1872" t="str">
        <f>IF(入力1!AF48&gt;=0.1,MID(TEXT(入力1!AF48,"000.0"),3,1),IF(ISBLANK(入力1!AF48),"","0"))</f>
        <v/>
      </c>
      <c r="AI48" s="1874" t="str">
        <f>IF(入力1!AF48&lt;&gt;"",MID(TEXT(入力1!AF48,"000.0"),5,1),"")</f>
        <v/>
      </c>
      <c r="AJ48" s="1871" t="str">
        <f>IF(入力1!AJ48&gt;=100,MID(TEXT(入力1!AJ48,"000.0"),1,1),"")</f>
        <v/>
      </c>
      <c r="AK48" s="1872" t="str">
        <f>IF(入力1!AJ48&gt;=10,MID(TEXT(入力1!AJ48,"000.0"),2,1),"")</f>
        <v/>
      </c>
      <c r="AL48" s="1872" t="str">
        <f>IF(入力1!AJ48&gt;=0.1,MID(TEXT(入力1!AJ48,"000.0"),3,1),IF(ISBLANK(入力1!AJ48),"","0"))</f>
        <v/>
      </c>
      <c r="AM48" s="1874" t="str">
        <f>IF(入力1!AJ48&lt;&gt;"",MID(TEXT(入力1!AJ48,"000.0"),5,1),"")</f>
        <v/>
      </c>
      <c r="AN48" s="1871" t="str">
        <f>IF(入力1!AN48&gt;=100,MID(TEXT(入力1!AN48,"000.0"),1,1),"")</f>
        <v/>
      </c>
      <c r="AO48" s="1872" t="str">
        <f>IF(入力1!AN48&gt;=10,MID(TEXT(入力1!AN48,"000.0"),2,1),"")</f>
        <v/>
      </c>
      <c r="AP48" s="1872" t="str">
        <f>IF(入力1!AN48&gt;=0.1,MID(TEXT(入力1!AN48,"000.0"),3,1),IF(ISBLANK(入力1!AN48),"","0"))</f>
        <v/>
      </c>
      <c r="AQ48" s="1874" t="str">
        <f>IF(入力1!AN48&lt;&gt;"",MID(TEXT(入力1!AN48,"000.0"),5,1),"")</f>
        <v/>
      </c>
      <c r="AR48" s="1871" t="str">
        <f>IF(TRIM(入力1!AR48)&lt;&gt;"",IF(入力1!AR48&gt;=10000,MID(TEXT(入力1!AR48,"00000"),1,1),""),"-")</f>
        <v>-</v>
      </c>
      <c r="AS48" s="1872" t="str">
        <f>IF(TRIM(入力1!AR48)&lt;&gt;"",IF(入力1!AR48&gt;=1000,MID(TEXT(入力1!AR48,"00000"),2,1),""),"-")</f>
        <v>-</v>
      </c>
      <c r="AT48" s="1872" t="str">
        <f>IF(TRIM(入力1!AR48)&lt;&gt;"",IF(入力1!AR48&gt;=100,MID(TEXT(入力1!AR48,"00000"),3,1),""),"-")</f>
        <v>-</v>
      </c>
      <c r="AU48" s="1872" t="str">
        <f>IF(TRIM(入力1!AR48)&lt;&gt;"",IF(入力1!AR48&gt;=10,MID(TEXT(入力1!AR48,"00000"),4,1),""),"-")</f>
        <v>-</v>
      </c>
      <c r="AV48" s="1874" t="str">
        <f>IF(TRIM(入力1!AR48)&lt;&gt;"",IF(入力1!AR48&gt;=0,MID(TEXT(入力1!AR48,"00000"),5,1),""),"-")</f>
        <v>-</v>
      </c>
      <c r="AW48" s="1871" t="str">
        <f>IF(TRIM(入力1!AW48)&lt;&gt;"",IF(入力1!AW48&gt;=1000000,MID(TEXT(入力1!AW48,"0000000"),1,1),""),"-")</f>
        <v>-</v>
      </c>
      <c r="AX48" s="1872" t="str">
        <f>IF(TRIM(入力1!AW48)&lt;&gt;"",IF(入力1!AW48&gt;=100000,MID(TEXT(入力1!AW48,"0000000"),2,1),""),"-")</f>
        <v>-</v>
      </c>
      <c r="AY48" s="1872" t="str">
        <f>IF(TRIM(入力1!AW48)&lt;&gt;"",IF(入力1!AW48&gt;=10000,MID(TEXT(入力1!AW48,"0000000"),3,1),""),"-")</f>
        <v>-</v>
      </c>
      <c r="AZ48" s="1872" t="str">
        <f>IF(TRIM(入力1!AW48)&lt;&gt;"",IF(入力1!AW48&gt;=1000,MID(TEXT(入力1!AW48,"0000000"),4,1),""),"-")</f>
        <v>-</v>
      </c>
      <c r="BA48" s="1872" t="str">
        <f>IF(TRIM(入力1!AW48)&lt;&gt;"",IF(入力1!AW48&gt;=100,MID(TEXT(入力1!AW48,"0000000"),5,1),""),"-")</f>
        <v>-</v>
      </c>
      <c r="BB48" s="1872" t="str">
        <f>IF(TRIM(入力1!AW48)&lt;&gt;"",IF(入力1!AW48&gt;=10,MID(TEXT(入力1!AW48,"0000000"),6,1),""),"-")</f>
        <v>-</v>
      </c>
      <c r="BC48" s="1874" t="str">
        <f>IF(TRIM(入力1!AW48)&lt;&gt;"",IF(入力1!AW48&gt;=0,MID(TEXT(入力1!AW48,"0000000"),7,1),""),"-")</f>
        <v>-</v>
      </c>
      <c r="BD48" s="1755" t="str">
        <f>IF(TRIM(入力1!BD48)&lt;&gt;"",IF(入力1!BD48&gt;=1000000,MID(TEXT(入力1!BD48,"0000000"),1,1),""),"")</f>
        <v/>
      </c>
      <c r="BE48" s="1752" t="str">
        <f>IF(TRIM(入力1!BD48)&lt;&gt;"",IF(入力1!BD48&gt;=100000,MID(TEXT(入力1!BD48,"0000000"),2,1),""),"")</f>
        <v/>
      </c>
      <c r="BF48" s="1752" t="str">
        <f>IF(TRIM(入力1!BD48)&lt;&gt;"",IF(入力1!BD48&gt;=10000,MID(TEXT(入力1!BD48,"0000000"),3,1),""),"")</f>
        <v/>
      </c>
      <c r="BG48" s="1752" t="str">
        <f>IF(TRIM(入力1!BD48)&lt;&gt;"",IF(入力1!BD48&gt;=1000,MID(TEXT(入力1!BD48,"0000000"),4,1),""),"")</f>
        <v/>
      </c>
      <c r="BH48" s="1752" t="str">
        <f>IF(TRIM(入力1!BD48)&lt;&gt;"",IF(入力1!BD48&gt;=100,MID(TEXT(入力1!BD48,"0000000"),5,1),""),"")</f>
        <v/>
      </c>
      <c r="BI48" s="1752" t="str">
        <f>IF(TRIM(入力1!BD48)&lt;&gt;"",IF(入力1!BD48&gt;=10,MID(TEXT(入力1!BD48,"0000000"),6,1),""),"")</f>
        <v/>
      </c>
      <c r="BJ48" s="1753" t="str">
        <f>IF(TRIM(入力1!BD48)&lt;&gt;"",IF(入力1!BD48&gt;=0,MID(TEXT(入力1!BD48,"0000000"),7,1),""),"0")</f>
        <v>0</v>
      </c>
      <c r="BK48" s="1727" t="str">
        <f>IF(TRIM(入力1!BK48)&lt;&gt;"",入力1!BK48,"")</f>
        <v/>
      </c>
      <c r="BL48" s="1728" t="str">
        <f>IF(TRIM(入力1!BL48)&lt;&gt;"",入力1!BL48,"")</f>
        <v/>
      </c>
      <c r="BM48" s="1728" t="str">
        <f>IF(TRIM(入力1!BM48)&lt;&gt;"",入力1!BM48,"")</f>
        <v/>
      </c>
      <c r="BN48" s="1728" t="str">
        <f>IF(TRIM(入力1!BN48)&lt;&gt;"",入力1!BN48,"")</f>
        <v/>
      </c>
      <c r="BO48" s="1728" t="str">
        <f>IF(TRIM(入力1!BO48)&lt;&gt;"",入力1!BO48,"")</f>
        <v/>
      </c>
      <c r="BP48" s="1868" t="str">
        <f>IF(TRIM(入力1!BP48)&lt;&gt;"",入力1!BP48,"")</f>
        <v>0</v>
      </c>
      <c r="BQ48" s="1727" t="str">
        <f>IF(TRIM(入力1!BQ48)&lt;&gt;"",入力1!BQ48,"")</f>
        <v/>
      </c>
      <c r="BR48" s="1728" t="str">
        <f>IF(TRIM(入力1!BR48)&lt;&gt;"",入力1!BR48,"")</f>
        <v/>
      </c>
      <c r="BS48" s="1728" t="str">
        <f>IF(TRIM(入力1!BS48)&lt;&gt;"",入力1!BS48,"")</f>
        <v/>
      </c>
      <c r="BT48" s="1728" t="str">
        <f>IF(TRIM(入力1!BT48)&lt;&gt;"",入力1!BT48,"")</f>
        <v/>
      </c>
      <c r="BU48" s="1728" t="str">
        <f>IF(TRIM(入力1!BU48)&lt;&gt;"",入力1!BU48,"")</f>
        <v/>
      </c>
      <c r="BV48" s="1957" t="str">
        <f>IF(TRIM(入力1!BV48)&lt;&gt;"",入力1!BV48,"")</f>
        <v>0</v>
      </c>
      <c r="BW48" s="1727" t="str">
        <f>IF(TRIM(入力1!BW48)&lt;&gt;"",入力1!BW48,"")</f>
        <v/>
      </c>
      <c r="BX48" s="1728" t="str">
        <f>IF(TRIM(入力1!BX48)&lt;&gt;"",入力1!BX48,"")</f>
        <v/>
      </c>
      <c r="BY48" s="1728" t="str">
        <f>IF(TRIM(入力1!BY48)&lt;&gt;"",入力1!BY48,"")</f>
        <v/>
      </c>
      <c r="BZ48" s="1728" t="str">
        <f>IF(TRIM(入力1!BZ48)&lt;&gt;"",入力1!BZ48,"")</f>
        <v/>
      </c>
      <c r="CA48" s="1728" t="str">
        <f>IF(TRIM(入力1!CA48)&lt;&gt;"",入力1!CA48,"")</f>
        <v/>
      </c>
      <c r="CB48" s="1957" t="str">
        <f>IF(TRIM(入力1!CB48)&lt;&gt;"",入力1!CB48,"")</f>
        <v>0</v>
      </c>
      <c r="CC48" s="1975" t="str">
        <f>IF(TRIM(入力1!CC48)&lt;&gt;"",入力1!CC48,"")</f>
        <v/>
      </c>
      <c r="CD48" s="1721" t="str">
        <f>IF(TRIM(入力1!CD48)&lt;&gt;"",入力1!CD48,"")</f>
        <v/>
      </c>
      <c r="CE48" s="1721" t="str">
        <f>IF(TRIM(入力1!CE48)&lt;&gt;"",入力1!CE48,"")</f>
        <v/>
      </c>
      <c r="CF48" s="1721" t="str">
        <f>IF(TRIM(入力1!CF48)&lt;&gt;"",入力1!CF48,"")</f>
        <v/>
      </c>
      <c r="CG48" s="1721" t="str">
        <f>IF(TRIM(入力1!CG48)&lt;&gt;"",入力1!CG48,"")</f>
        <v/>
      </c>
      <c r="CH48" s="1721" t="str">
        <f>IF(TRIM(入力1!CH48)&lt;&gt;"",入力1!CH48,"")</f>
        <v/>
      </c>
      <c r="CI48" s="1721" t="str">
        <f>IF(TRIM(入力1!CI48)&lt;&gt;"",入力1!CI48,"")</f>
        <v/>
      </c>
      <c r="CJ48" s="1722" t="str">
        <f>IF(TRIM(入力1!CJ48)&lt;&gt;"",入力1!CJ48,"")</f>
        <v>0</v>
      </c>
      <c r="CK48" s="1721" t="str">
        <f>IF(TRIM(入力1!CK48)&lt;&gt;"",入力1!CK48,"")</f>
        <v/>
      </c>
      <c r="CL48" s="1721" t="str">
        <f>IF(TRIM(入力1!CL48)&lt;&gt;"",入力1!CL48,"")</f>
        <v/>
      </c>
      <c r="CM48" s="1721" t="str">
        <f>IF(TRIM(入力1!CM48)&lt;&gt;"",入力1!CM48,"")</f>
        <v/>
      </c>
      <c r="CN48" s="1721" t="str">
        <f>IF(TRIM(入力1!CN48)&lt;&gt;"",入力1!CN48,"")</f>
        <v/>
      </c>
      <c r="CO48" s="1721" t="str">
        <f>IF(TRIM(入力1!CO48)&lt;&gt;"",入力1!CO48,"")</f>
        <v/>
      </c>
      <c r="CP48" s="1721" t="str">
        <f>IF(TRIM(入力1!CP48)&lt;&gt;"",入力1!CP48,"")</f>
        <v/>
      </c>
      <c r="CQ48" s="1722" t="str">
        <f>IF(TRIM(入力1!CQ48)&lt;&gt;"",入力1!CQ48,"")</f>
        <v/>
      </c>
      <c r="CR48" s="1957" t="str">
        <f>IF(TRIM(入力1!CR48)&lt;&gt;"",入力1!CR48,"")</f>
        <v>-</v>
      </c>
      <c r="CS48" s="1728" t="str">
        <f>IF(TRIM(入力1!CS48)&lt;&gt;"",入力1!CS48,"")</f>
        <v>-</v>
      </c>
      <c r="CT48" s="1868" t="str">
        <f>IF(TRIM(入力1!CT48)&lt;&gt;"",入力1!CT48,"")</f>
        <v>-</v>
      </c>
      <c r="CU48" s="1869" t="str">
        <f>IF(入力1!CU48&gt;=10,MID(TEXT(入力1!CU48,"00.0"),1,1),"")</f>
        <v/>
      </c>
      <c r="CV48" s="1721" t="str">
        <f>IF(入力1!CU48&gt;=0.1,MID(TEXT(入力1!CU48,"00.0"),2,1),IF(ISBLANK(入力1!CU48),"","0"))</f>
        <v/>
      </c>
      <c r="CW48" s="2038" t="str">
        <f>IF(入力1!CU48&lt;&gt;"",MID(TEXT(入力1!CU48,"00.0"),4,1),"")</f>
        <v/>
      </c>
      <c r="CX48" s="1869" t="str">
        <f>IF(入力1!CX48&gt;=100,MID(TEXT(入力1!CX48,"000"),1,1),"")</f>
        <v/>
      </c>
      <c r="CY48" s="1721" t="str">
        <f>IF(入力1!CX48&gt;=10,MID(TEXT(入力1!CX48,"000"),2,1),"")</f>
        <v/>
      </c>
      <c r="CZ48" s="1722" t="str">
        <f>IF(入力1!CX48&gt;=1,MID(TEXT(入力1!CX48,"000"),3,1),"")</f>
        <v/>
      </c>
      <c r="DA48" s="1915" t="str">
        <f>IF(TRIM(入力1!DA48)&lt;&gt;"",IF(入力1!DA48&gt;=10000,MID(TEXT(入力1!DA48,"00000"),1,1),""),"")</f>
        <v/>
      </c>
      <c r="DB48" s="1752" t="str">
        <f>IF(TRIM(入力1!DA48)&lt;&gt;"",IF(入力1!DA48&gt;=1000,MID(TEXT(入力1!DA48,"00000"),2,1),""),"")</f>
        <v/>
      </c>
      <c r="DC48" s="1752" t="str">
        <f>IF(TRIM(入力1!DA48)&lt;&gt;"",IF(入力1!DA48&gt;=100,MID(TEXT(入力1!DA48,"00000"),3,1),""),"")</f>
        <v/>
      </c>
      <c r="DD48" s="1752" t="str">
        <f>IF(TRIM(入力1!DA48)&lt;&gt;"",IF(入力1!DA48&gt;=10,MID(TEXT(入力1!DA48,"00000"),4,1),""),"")</f>
        <v/>
      </c>
      <c r="DE48" s="1757" t="str">
        <f>IF(TRIM(入力1!DA48)&lt;&gt;"",IF(入力1!DA48&gt;=0,MID(TEXT(入力1!DA48,"00000"),5,1),"0"),"")</f>
        <v/>
      </c>
      <c r="DF48" s="1870" t="str">
        <f>IF(TRIM(入力1!DF48)&lt;&gt;"",LEFT(入力1!DF48,1),"")</f>
        <v/>
      </c>
      <c r="DG48" s="1871" t="str">
        <f>IF(入力1!DG48&gt;=1000,MID(TEXT(入力1!DG48,"0000"),1,1),"")</f>
        <v/>
      </c>
      <c r="DH48" s="1872" t="str">
        <f>IF(入力1!DG48&gt;=100,MID(TEXT(入力1!DG48,"0000"),2,1),"")</f>
        <v/>
      </c>
      <c r="DI48" s="1872" t="str">
        <f>IF(入力1!DG48&gt;=10,MID(TEXT(入力1!DG48,"0000"),3,1),"")</f>
        <v/>
      </c>
      <c r="DJ48" s="1873" t="str">
        <f>IF(TRIM(入力1!DG48)&lt;&gt;"",IF(入力1!DG48&gt;=1,MID(TEXT(入力1!DG48,"0000"),4,1),"0"),"")</f>
        <v/>
      </c>
      <c r="DK48" s="1870" t="str">
        <f>IF(TRIM(入力1!DK48)&lt;&gt;"",LEFT(入力1!DK48,1),"")</f>
        <v/>
      </c>
      <c r="DL48" s="1871" t="str">
        <f>IF(入力1!DL48&gt;=10000,MID(TEXT(入力1!DL48,"00000"),1,1),"")</f>
        <v/>
      </c>
      <c r="DM48" s="1872" t="str">
        <f>IF(入力1!DL48&gt;=1000,MID(TEXT(入力1!DL48,"00000"),2,1),"")</f>
        <v/>
      </c>
      <c r="DN48" s="1872" t="str">
        <f>IF(入力1!DL48&gt;=100,MID(TEXT(入力1!DL48,"00000"),3,1),"")</f>
        <v/>
      </c>
      <c r="DO48" s="1872" t="str">
        <f>IF(入力1!DL48&gt;=10,MID(TEXT(入力1!DL48,"00000"),4,1),"")</f>
        <v/>
      </c>
      <c r="DP48" s="1858" t="str">
        <f>IF(TRIM(入力1!DL48)&lt;&gt;"",IF(入力1!DL48&gt;=1,MID(TEXT(入力1!DL48,"00000"),5,1),"0"),"")</f>
        <v/>
      </c>
      <c r="DQ48" s="1870" t="str">
        <f>IF(TRIM(入力1!DQ48)&lt;&gt;"",LEFT(入力1!DQ48,1),"")</f>
        <v/>
      </c>
      <c r="DR48" s="1871" t="str">
        <f>IF(入力1!DR48&gt;=10000,MID(TEXT(入力1!DR48,"00000"),1,1),"")</f>
        <v/>
      </c>
      <c r="DS48" s="1872" t="str">
        <f>IF(入力1!DR48&gt;=1000,MID(TEXT(入力1!DR48,"00000"),2,1),"")</f>
        <v/>
      </c>
      <c r="DT48" s="1872" t="str">
        <f>IF(入力1!DR48&gt;=100,MID(TEXT(入力1!DR48,"00000"),3,1),"")</f>
        <v/>
      </c>
      <c r="DU48" s="1872" t="str">
        <f>IF(入力1!DR48&gt;=10,MID(TEXT(入力1!DR48,"00000"),4,1),"")</f>
        <v/>
      </c>
      <c r="DV48" s="1858" t="str">
        <f>IF(TRIM(入力1!DR48)&lt;&gt;"",IF(入力1!DR48&gt;=1,MID(TEXT(入力1!DR48,"00000"),5,1),"0"),"")</f>
        <v/>
      </c>
      <c r="DW48" s="1860"/>
      <c r="DX48" s="1861"/>
      <c r="DY48" s="1862"/>
      <c r="DZ48" s="1863"/>
      <c r="EA48" s="1864"/>
      <c r="EB48" s="1865"/>
      <c r="EC48" s="1866"/>
      <c r="ED48" s="1867"/>
      <c r="EE48" s="1864"/>
      <c r="EF48" s="1865"/>
      <c r="EG48" s="1826">
        <f>IF(入力1!$W$5=9,9,0)</f>
        <v>0</v>
      </c>
      <c r="EH48" s="1826"/>
      <c r="EI48" s="1861"/>
      <c r="EJ48" s="382"/>
    </row>
    <row r="49" spans="1:145" s="87" customFormat="1" ht="12" customHeight="1">
      <c r="A49" s="1853"/>
      <c r="B49" s="1752"/>
      <c r="C49" s="1753"/>
      <c r="D49" s="1854" t="str">
        <f>IF(TRIM(入力1!D54)&lt;&gt;"",入力1!D54,"")</f>
        <v/>
      </c>
      <c r="E49" s="1855"/>
      <c r="F49" s="1855"/>
      <c r="G49" s="1855"/>
      <c r="H49" s="1855"/>
      <c r="I49" s="1855"/>
      <c r="J49" s="1986"/>
      <c r="K49" s="2010"/>
      <c r="L49" s="1808"/>
      <c r="M49" s="1979"/>
      <c r="N49" s="1757"/>
      <c r="O49" s="1754"/>
      <c r="P49" s="1754"/>
      <c r="Q49" s="1755"/>
      <c r="R49" s="1857"/>
      <c r="S49" s="1856"/>
      <c r="T49" s="1761"/>
      <c r="U49" s="1757"/>
      <c r="V49" s="1755"/>
      <c r="W49" s="1857"/>
      <c r="X49" s="1755"/>
      <c r="Y49" s="1753"/>
      <c r="Z49" s="1761"/>
      <c r="AA49" s="1757"/>
      <c r="AB49" s="970" t="str">
        <f>IF(入力1!AB49&gt;=100,MID(TEXT(入力1!AB49,"000.0"),1,1),"")</f>
        <v/>
      </c>
      <c r="AC49" s="968" t="str">
        <f>IF(入力1!AB49&gt;=10,MID(TEXT(入力1!AB49,"000.0"),2,1),"")</f>
        <v/>
      </c>
      <c r="AD49" s="968" t="str">
        <f>IF(入力1!AB49&gt;=0.1,MID(TEXT(入力1!AB49,"000.0"),3,1),IF(ISBLANK(入力1!AB49),"","0"))</f>
        <v/>
      </c>
      <c r="AE49" s="972" t="str">
        <f>IF(入力1!AB49&lt;&gt;"",MID(TEXT(入力1!AB49,"000.0"),5,1),"")</f>
        <v/>
      </c>
      <c r="AF49" s="1755"/>
      <c r="AG49" s="1752"/>
      <c r="AH49" s="1752"/>
      <c r="AI49" s="1757"/>
      <c r="AJ49" s="1755"/>
      <c r="AK49" s="1752"/>
      <c r="AL49" s="1752"/>
      <c r="AM49" s="1757"/>
      <c r="AN49" s="1755"/>
      <c r="AO49" s="1752"/>
      <c r="AP49" s="1752"/>
      <c r="AQ49" s="1757"/>
      <c r="AR49" s="1755"/>
      <c r="AS49" s="1752"/>
      <c r="AT49" s="1752"/>
      <c r="AU49" s="1752"/>
      <c r="AV49" s="1757"/>
      <c r="AW49" s="1755"/>
      <c r="AX49" s="1752"/>
      <c r="AY49" s="1752"/>
      <c r="AZ49" s="1752"/>
      <c r="BA49" s="1752"/>
      <c r="BB49" s="1752"/>
      <c r="BC49" s="1757"/>
      <c r="BD49" s="1793"/>
      <c r="BE49" s="1729"/>
      <c r="BF49" s="1729"/>
      <c r="BG49" s="1729"/>
      <c r="BH49" s="1729"/>
      <c r="BI49" s="1729"/>
      <c r="BJ49" s="1744"/>
      <c r="BK49" s="1726"/>
      <c r="BL49" s="1705"/>
      <c r="BM49" s="1705"/>
      <c r="BN49" s="1705"/>
      <c r="BO49" s="1705"/>
      <c r="BP49" s="1710"/>
      <c r="BQ49" s="1726"/>
      <c r="BR49" s="1705"/>
      <c r="BS49" s="1705"/>
      <c r="BT49" s="1705"/>
      <c r="BU49" s="1705"/>
      <c r="BV49" s="1958"/>
      <c r="BW49" s="1726"/>
      <c r="BX49" s="1705"/>
      <c r="BY49" s="1705"/>
      <c r="BZ49" s="1705"/>
      <c r="CA49" s="1705"/>
      <c r="CB49" s="1958"/>
      <c r="CC49" s="1976"/>
      <c r="CD49" s="1705"/>
      <c r="CE49" s="1705"/>
      <c r="CF49" s="1705"/>
      <c r="CG49" s="1705"/>
      <c r="CH49" s="1705"/>
      <c r="CI49" s="1705"/>
      <c r="CJ49" s="1706"/>
      <c r="CK49" s="1705"/>
      <c r="CL49" s="1705"/>
      <c r="CM49" s="1705"/>
      <c r="CN49" s="1705"/>
      <c r="CO49" s="1705"/>
      <c r="CP49" s="1705"/>
      <c r="CQ49" s="1706"/>
      <c r="CR49" s="1958"/>
      <c r="CS49" s="1705"/>
      <c r="CT49" s="1710"/>
      <c r="CU49" s="1712"/>
      <c r="CV49" s="1705"/>
      <c r="CW49" s="2034"/>
      <c r="CX49" s="1712"/>
      <c r="CY49" s="1705"/>
      <c r="CZ49" s="1706"/>
      <c r="DA49" s="1961"/>
      <c r="DB49" s="1729"/>
      <c r="DC49" s="1729"/>
      <c r="DD49" s="1729"/>
      <c r="DE49" s="1852"/>
      <c r="DF49" s="1754"/>
      <c r="DG49" s="1755"/>
      <c r="DH49" s="1752"/>
      <c r="DI49" s="1752"/>
      <c r="DJ49" s="1874"/>
      <c r="DK49" s="1754"/>
      <c r="DL49" s="1755"/>
      <c r="DM49" s="1752"/>
      <c r="DN49" s="1752"/>
      <c r="DO49" s="1752"/>
      <c r="DP49" s="1859"/>
      <c r="DQ49" s="1754"/>
      <c r="DR49" s="1755"/>
      <c r="DS49" s="1752"/>
      <c r="DT49" s="1752"/>
      <c r="DU49" s="1752"/>
      <c r="DV49" s="1859"/>
      <c r="DW49" s="1749"/>
      <c r="DX49" s="1737"/>
      <c r="DY49" s="1805"/>
      <c r="DZ49" s="1830"/>
      <c r="EA49" s="1832"/>
      <c r="EB49" s="1825"/>
      <c r="EC49" s="1834"/>
      <c r="ED49" s="1836"/>
      <c r="EE49" s="1832"/>
      <c r="EF49" s="1825"/>
      <c r="EG49" s="1827"/>
      <c r="EH49" s="1827"/>
      <c r="EI49" s="1737"/>
    </row>
    <row r="50" spans="1:145" s="87" customFormat="1" ht="12" customHeight="1">
      <c r="A50" s="1818" t="str">
        <f>IF(TRIM(入力1!A50)&lt;&gt;"",入力1!A50,"")</f>
        <v/>
      </c>
      <c r="B50" s="1732">
        <f>IF(TRIM(入力1!B50)&lt;&gt;"",入力1!B50,"")</f>
        <v>1</v>
      </c>
      <c r="C50" s="1234">
        <f>入力1!C50</f>
        <v>7</v>
      </c>
      <c r="D50" s="1820" t="str">
        <f>IF(TRIM(入力1!D50)&lt;&gt;"",入力1!D50,"")</f>
        <v/>
      </c>
      <c r="E50" s="1821"/>
      <c r="F50" s="1821"/>
      <c r="G50" s="1821"/>
      <c r="H50" s="1821"/>
      <c r="I50" s="1821"/>
      <c r="J50" s="2015"/>
      <c r="K50" s="1982" t="str">
        <f>IF(TRIM('提出（様式1）'!A50)&lt;&gt;"",'提出（様式1）'!A50,"")</f>
        <v/>
      </c>
      <c r="L50" s="1258">
        <f>IF(TRIM('提出（様式1）'!B50)&lt;&gt;"",'提出（様式1）'!B50,"")</f>
        <v>1</v>
      </c>
      <c r="M50" s="1951">
        <f>C50</f>
        <v>7</v>
      </c>
      <c r="N50" s="1260" t="str">
        <f>IF(TRIM(入力1!N50)&lt;&gt;"",入力1!N50,"")</f>
        <v/>
      </c>
      <c r="O50" s="1738" t="str">
        <f>IF(TRIM(入力1!O50)&lt;&gt;"",LEFT(入力1!O50,1),"")</f>
        <v/>
      </c>
      <c r="P50" s="1738" t="str">
        <f>IF(TRIM(入力1!P50)&lt;&gt;"",LEFT(入力1!P50,1),"")</f>
        <v/>
      </c>
      <c r="Q50" s="1734" t="str">
        <f>IF(TRIM(入力1!Q50)&lt;&gt;"",LEFT(入力1!Q50,1),"")</f>
        <v/>
      </c>
      <c r="R50" s="1843" t="str">
        <f>IF(TRIM(入力1!Q50)&lt;&gt;"",MID(入力1!Q50,2,1),"")</f>
        <v/>
      </c>
      <c r="S50" s="1839" t="str">
        <f>IF(TRIM(入力1!S50)&lt;&gt;"",LEFT(入力1!S50,1),"")</f>
        <v/>
      </c>
      <c r="T50" s="1841" t="str">
        <f>IF(LEN(入力1!T50)&gt;=2,MID(TEXT(入力1!T50,"00"),1,1),"")</f>
        <v/>
      </c>
      <c r="U50" s="1260" t="str">
        <f>IF(LEN(入力1!T50)&gt;=1,MID(TEXT(入力1!T50,"00"),2,1),"")</f>
        <v/>
      </c>
      <c r="V50" s="1734" t="str">
        <f>IF(LEN(入力1!V50)&gt;=2,MID(TEXT(入力1!V50,"00"),1,1),"")</f>
        <v/>
      </c>
      <c r="W50" s="1843" t="str">
        <f>IF(LEN(入力1!V50)&gt;=1,MID(TEXT(入力1!V50,"00"),2,1),"")</f>
        <v/>
      </c>
      <c r="X50" s="1734" t="str">
        <f>IF(LEN(入力1!X50)&gt;=2,MID(TEXT(入力1!X50,"00"),1,1),"")</f>
        <v/>
      </c>
      <c r="Y50" s="1234" t="str">
        <f>IF(LEN(入力1!X50)&gt;=1,MID(TEXT(入力1!X50,"00"),2,1),"")</f>
        <v/>
      </c>
      <c r="Z50" s="1841" t="str">
        <f>IF(LEN(入力1!Z50)&gt;=2,MID(TEXT(入力1!Z50,"00"),1,1),"")</f>
        <v/>
      </c>
      <c r="AA50" s="1260" t="str">
        <f>IF(LEN(入力1!Z50)&gt;=1,MID(TEXT(入力1!Z50,"00"),2,1),"")</f>
        <v/>
      </c>
      <c r="AB50" s="1845" t="str">
        <f>IF(TRIM(入力1!AB50)&lt;&gt;"",入力1!AB50,"")</f>
        <v/>
      </c>
      <c r="AC50" s="1846"/>
      <c r="AD50" s="1846"/>
      <c r="AE50" s="1847"/>
      <c r="AF50" s="1734" t="str">
        <f>IF(入力1!AF50&gt;=100,MID(TEXT(入力1!AF50,"000.0"),1,1),"")</f>
        <v/>
      </c>
      <c r="AG50" s="1732" t="str">
        <f>IF(入力1!AF50&gt;=10,MID(TEXT(入力1!AF50,"000.0"),2,1),"")</f>
        <v/>
      </c>
      <c r="AH50" s="1732" t="str">
        <f>IF(入力1!AF50&gt;=0.1,MID(TEXT(入力1!AF50,"000.0"),3,1),IF(ISBLANK(入力1!AF50),"","0"))</f>
        <v/>
      </c>
      <c r="AI50" s="1260" t="str">
        <f>IF(入力1!AF50&lt;&gt;"",MID(TEXT(入力1!AF50,"000.0"),5,1),"")</f>
        <v/>
      </c>
      <c r="AJ50" s="1734" t="str">
        <f>IF(入力1!AJ50&gt;=100,MID(TEXT(入力1!AJ50,"000.0"),1,1),"")</f>
        <v/>
      </c>
      <c r="AK50" s="1732" t="str">
        <f>IF(入力1!AJ50&gt;=10,MID(TEXT(入力1!AJ50,"000.0"),2,1),"")</f>
        <v/>
      </c>
      <c r="AL50" s="1732" t="str">
        <f>IF(入力1!AJ50&gt;=0.1,MID(TEXT(入力1!AJ50,"000.0"),3,1),IF(ISBLANK(入力1!AJ50),"","0"))</f>
        <v/>
      </c>
      <c r="AM50" s="1260" t="str">
        <f>IF(入力1!AJ50&lt;&gt;"",MID(TEXT(入力1!AJ50,"000.0"),5,1),"")</f>
        <v/>
      </c>
      <c r="AN50" s="1734" t="str">
        <f>IF(入力1!AN50&gt;=100,MID(TEXT(入力1!AN50,"000.0"),1,1),"")</f>
        <v/>
      </c>
      <c r="AO50" s="1732" t="str">
        <f>IF(入力1!AN50&gt;=10,MID(TEXT(入力1!AN50,"000.0"),2,1),"")</f>
        <v/>
      </c>
      <c r="AP50" s="1732" t="str">
        <f>IF(入力1!AN50&gt;=0.1,MID(TEXT(入力1!AN50,"000.0"),3,1),IF(ISBLANK(入力1!AN50),"","0"))</f>
        <v/>
      </c>
      <c r="AQ50" s="1260" t="str">
        <f>IF(入力1!AN50&lt;&gt;"",MID(TEXT(入力1!AN50,"000.0"),5,1),"")</f>
        <v/>
      </c>
      <c r="AR50" s="1734" t="str">
        <f>IF(TRIM(入力1!AR50)&lt;&gt;"",IF(入力1!AR50&gt;=10000,MID(TEXT(入力1!AR50,"00000"),1,1),""),"-")</f>
        <v>-</v>
      </c>
      <c r="AS50" s="1732" t="str">
        <f>IF(TRIM(入力1!AR50)&lt;&gt;"",IF(入力1!AR50&gt;=1000,MID(TEXT(入力1!AR50,"00000"),2,1),""),"-")</f>
        <v>-</v>
      </c>
      <c r="AT50" s="1732" t="str">
        <f>IF(TRIM(入力1!AR50)&lt;&gt;"",IF(入力1!AR50&gt;=100,MID(TEXT(入力1!AR50,"00000"),3,1),""),"-")</f>
        <v>-</v>
      </c>
      <c r="AU50" s="1732" t="str">
        <f>IF(TRIM(入力1!AR50)&lt;&gt;"",IF(入力1!AR50&gt;=10,MID(TEXT(入力1!AR50,"00000"),4,1),""),"-")</f>
        <v>-</v>
      </c>
      <c r="AV50" s="1260" t="str">
        <f>IF(TRIM(入力1!AR50)&lt;&gt;"",IF(入力1!AR50&gt;=0,MID(TEXT(入力1!AR50,"00000"),5,1),""),"-")</f>
        <v>-</v>
      </c>
      <c r="AW50" s="1734" t="str">
        <f>IF(TRIM(入力1!AW50)&lt;&gt;"",IF(入力1!AW50&gt;=1000000,MID(TEXT(入力1!AW50,"0000000"),1,1),""),"-")</f>
        <v>-</v>
      </c>
      <c r="AX50" s="1732" t="str">
        <f>IF(TRIM(入力1!AW50)&lt;&gt;"",IF(入力1!AW50&gt;=100000,MID(TEXT(入力1!AW50,"0000000"),2,1),""),"-")</f>
        <v>-</v>
      </c>
      <c r="AY50" s="1732" t="str">
        <f>IF(TRIM(入力1!AW50)&lt;&gt;"",IF(入力1!AW50&gt;=10000,MID(TEXT(入力1!AW50,"0000000"),3,1),""),"-")</f>
        <v>-</v>
      </c>
      <c r="AZ50" s="1732" t="str">
        <f>IF(TRIM(入力1!AW50)&lt;&gt;"",IF(入力1!AW50&gt;=1000,MID(TEXT(入力1!AW50,"0000000"),4,1),""),"-")</f>
        <v>-</v>
      </c>
      <c r="BA50" s="1732" t="str">
        <f>IF(TRIM(入力1!AW50)&lt;&gt;"",IF(入力1!AW50&gt;=100,MID(TEXT(入力1!AW50,"0000000"),5,1),""),"-")</f>
        <v>-</v>
      </c>
      <c r="BB50" s="1732" t="str">
        <f>IF(TRIM(入力1!AW50)&lt;&gt;"",IF(入力1!AW50&gt;=10,MID(TEXT(入力1!AW50,"0000000"),6,1),""),"-")</f>
        <v>-</v>
      </c>
      <c r="BC50" s="1260" t="str">
        <f>IF(TRIM(入力1!AW50)&lt;&gt;"",IF(入力1!AW50&gt;=0,MID(TEXT(入力1!AW50,"0000000"),7,1),""),"-")</f>
        <v>-</v>
      </c>
      <c r="BD50" s="1817" t="str">
        <f>IF(TRIM(入力1!BD50)&lt;&gt;"",IF(入力1!BD50&gt;=1000000,MID(TEXT(入力1!BD50,"0000000"),1,1),""),"")</f>
        <v/>
      </c>
      <c r="BE50" s="1731" t="str">
        <f>IF(TRIM(入力1!BD50)&lt;&gt;"",IF(入力1!BD50&gt;=100000,MID(TEXT(入力1!BD50,"0000000"),2,1),""),"")</f>
        <v/>
      </c>
      <c r="BF50" s="1731" t="str">
        <f>IF(TRIM(入力1!BD50)&lt;&gt;"",IF(入力1!BD50&gt;=10000,MID(TEXT(入力1!BD50,"0000000"),3,1),""),"")</f>
        <v/>
      </c>
      <c r="BG50" s="1731" t="str">
        <f>IF(TRIM(入力1!BD50)&lt;&gt;"",IF(入力1!BD50&gt;=1000,MID(TEXT(入力1!BD50,"0000000"),4,1),""),"")</f>
        <v/>
      </c>
      <c r="BH50" s="1731" t="str">
        <f>IF(TRIM(入力1!BD50)&lt;&gt;"",IF(入力1!BD50&gt;=100,MID(TEXT(入力1!BD50,"0000000"),5,1),""),"")</f>
        <v/>
      </c>
      <c r="BI50" s="1731" t="str">
        <f>IF(TRIM(入力1!BD50)&lt;&gt;"",IF(入力1!BD50&gt;=10,MID(TEXT(入力1!BD50,"0000000"),6,1),""),"")</f>
        <v/>
      </c>
      <c r="BJ50" s="1816" t="str">
        <f>IF(TRIM(入力1!BD50)&lt;&gt;"",IF(入力1!BD50&gt;=0,MID(TEXT(入力1!BD50,"0000000"),7,1),""),"0")</f>
        <v>0</v>
      </c>
      <c r="BK50" s="1077" t="str">
        <f>IF(TRIM(入力1!BK50)&lt;&gt;"",入力1!BK50,"")</f>
        <v/>
      </c>
      <c r="BL50" s="1063" t="str">
        <f>IF(TRIM(入力1!BL50)&lt;&gt;"",入力1!BL50,"")</f>
        <v/>
      </c>
      <c r="BM50" s="1063" t="str">
        <f>IF(TRIM(入力1!BM50)&lt;&gt;"",入力1!BM50,"")</f>
        <v/>
      </c>
      <c r="BN50" s="1063" t="str">
        <f>IF(TRIM(入力1!BN50)&lt;&gt;"",入力1!BN50,"")</f>
        <v/>
      </c>
      <c r="BO50" s="1063" t="str">
        <f>IF(TRIM(入力1!BO50)&lt;&gt;"",入力1!BO50,"")</f>
        <v/>
      </c>
      <c r="BP50" s="1079" t="str">
        <f>IF(TRIM(入力1!BP50)&lt;&gt;"",入力1!BP50,"")</f>
        <v>0</v>
      </c>
      <c r="BQ50" s="1077" t="str">
        <f>IF(TRIM(入力1!BQ50)&lt;&gt;"",入力1!BQ50,"")</f>
        <v/>
      </c>
      <c r="BR50" s="1063" t="str">
        <f>IF(TRIM(入力1!BR50)&lt;&gt;"",入力1!BR50,"")</f>
        <v/>
      </c>
      <c r="BS50" s="1063" t="str">
        <f>IF(TRIM(入力1!BS50)&lt;&gt;"",入力1!BS50,"")</f>
        <v/>
      </c>
      <c r="BT50" s="1063" t="str">
        <f>IF(TRIM(入力1!BT50)&lt;&gt;"",入力1!BT50,"")</f>
        <v/>
      </c>
      <c r="BU50" s="1063" t="str">
        <f>IF(TRIM(入力1!BU50)&lt;&gt;"",入力1!BU50,"")</f>
        <v/>
      </c>
      <c r="BV50" s="1956" t="str">
        <f>IF(TRIM(入力1!BV50)&lt;&gt;"",入力1!BV50,"")</f>
        <v>0</v>
      </c>
      <c r="BW50" s="1077" t="str">
        <f>IF(TRIM(入力1!BW50)&lt;&gt;"",入力1!BW50,"")</f>
        <v/>
      </c>
      <c r="BX50" s="1063" t="str">
        <f>IF(TRIM(入力1!BX50)&lt;&gt;"",入力1!BX50,"")</f>
        <v/>
      </c>
      <c r="BY50" s="1063" t="str">
        <f>IF(TRIM(入力1!BY50)&lt;&gt;"",入力1!BY50,"")</f>
        <v/>
      </c>
      <c r="BZ50" s="1063" t="str">
        <f>IF(TRIM(入力1!BZ50)&lt;&gt;"",入力1!BZ50,"")</f>
        <v/>
      </c>
      <c r="CA50" s="1063" t="str">
        <f>IF(TRIM(入力1!CA50)&lt;&gt;"",入力1!CA50,"")</f>
        <v/>
      </c>
      <c r="CB50" s="1956" t="str">
        <f>IF(TRIM(入力1!CB50)&lt;&gt;"",入力1!CB50,"")</f>
        <v>0</v>
      </c>
      <c r="CC50" s="1959" t="str">
        <f>IF(TRIM(入力1!CC50)&lt;&gt;"",入力1!CC50,"")</f>
        <v/>
      </c>
      <c r="CD50" s="1063" t="str">
        <f>IF(TRIM(入力1!CD50)&lt;&gt;"",入力1!CD50,"")</f>
        <v/>
      </c>
      <c r="CE50" s="1063" t="str">
        <f>IF(TRIM(入力1!CE50)&lt;&gt;"",入力1!CE50,"")</f>
        <v/>
      </c>
      <c r="CF50" s="1063" t="str">
        <f>IF(TRIM(入力1!CF50)&lt;&gt;"",入力1!CF50,"")</f>
        <v/>
      </c>
      <c r="CG50" s="1063" t="str">
        <f>IF(TRIM(入力1!CG50)&lt;&gt;"",入力1!CG50,"")</f>
        <v/>
      </c>
      <c r="CH50" s="1063" t="str">
        <f>IF(TRIM(入力1!CH50)&lt;&gt;"",入力1!CH50,"")</f>
        <v/>
      </c>
      <c r="CI50" s="1063" t="str">
        <f>IF(TRIM(入力1!CI50)&lt;&gt;"",入力1!CI50,"")</f>
        <v/>
      </c>
      <c r="CJ50" s="1109" t="str">
        <f>IF(TRIM(入力1!CJ50)&lt;&gt;"",入力1!CJ50,"")</f>
        <v>0</v>
      </c>
      <c r="CK50" s="1063" t="str">
        <f>IF(TRIM(入力1!CK50)&lt;&gt;"",入力1!CK50,"")</f>
        <v/>
      </c>
      <c r="CL50" s="1063" t="str">
        <f>IF(TRIM(入力1!CL50)&lt;&gt;"",入力1!CL50,"")</f>
        <v/>
      </c>
      <c r="CM50" s="1063" t="str">
        <f>IF(TRIM(入力1!CM50)&lt;&gt;"",入力1!CM50,"")</f>
        <v/>
      </c>
      <c r="CN50" s="1063" t="str">
        <f>IF(TRIM(入力1!CN50)&lt;&gt;"",入力1!CN50,"")</f>
        <v/>
      </c>
      <c r="CO50" s="1063" t="str">
        <f>IF(TRIM(入力1!CO50)&lt;&gt;"",入力1!CO50,"")</f>
        <v/>
      </c>
      <c r="CP50" s="1063" t="str">
        <f>IF(TRIM(入力1!CP50)&lt;&gt;"",入力1!CP50,"")</f>
        <v/>
      </c>
      <c r="CQ50" s="1109" t="str">
        <f>IF(TRIM(入力1!CQ50)&lt;&gt;"",入力1!CQ50,"")</f>
        <v/>
      </c>
      <c r="CR50" s="1956" t="str">
        <f>IF(TRIM(入力1!CR50)&lt;&gt;"",入力1!CR50,"")</f>
        <v>-</v>
      </c>
      <c r="CS50" s="1063" t="str">
        <f>IF(TRIM(入力1!CS50)&lt;&gt;"",入力1!CS50,"")</f>
        <v>-</v>
      </c>
      <c r="CT50" s="1079" t="str">
        <f>IF(TRIM(入力1!CT50)&lt;&gt;"",入力1!CT50,"")</f>
        <v>-</v>
      </c>
      <c r="CU50" s="1095" t="str">
        <f>IF(入力1!CU50&gt;=10,MID(TEXT(入力1!CU50,"00.0"),1,1),"")</f>
        <v/>
      </c>
      <c r="CV50" s="1063" t="str">
        <f>IF(入力1!CU50&gt;=0.1,MID(TEXT(入力1!CU50,"00.0"),2,1),IF(ISBLANK(入力1!CU50),"","0"))</f>
        <v/>
      </c>
      <c r="CW50" s="2031" t="str">
        <f>IF(入力1!CU50&lt;&gt;"",MID(TEXT(入力1!CU50,"00.0"),4,1),"")</f>
        <v/>
      </c>
      <c r="CX50" s="1095" t="str">
        <f>IF(入力1!CX50&gt;=100,MID(TEXT(入力1!CX50,"000"),1,1),"")</f>
        <v/>
      </c>
      <c r="CY50" s="1063" t="str">
        <f>IF(入力1!CX50&gt;=10,MID(TEXT(入力1!CX50,"000"),2,1),"")</f>
        <v/>
      </c>
      <c r="CZ50" s="1109" t="str">
        <f>IF(入力1!CX50&gt;=1,MID(TEXT(入力1!CX50,"000"),3,1),"")</f>
        <v/>
      </c>
      <c r="DA50" s="1963" t="str">
        <f>IF(TRIM(入力1!DA50)&lt;&gt;"",IF(入力1!DA50&gt;=10000,MID(TEXT(入力1!DA50,"00000"),1,1),""),"")</f>
        <v/>
      </c>
      <c r="DB50" s="1731" t="str">
        <f>IF(TRIM(入力1!DA50)&lt;&gt;"",IF(入力1!DA50&gt;=1000,MID(TEXT(入力1!DA50,"00000"),2,1),""),"")</f>
        <v/>
      </c>
      <c r="DC50" s="1731" t="str">
        <f>IF(TRIM(入力1!DA50)&lt;&gt;"",IF(入力1!DA50&gt;=100,MID(TEXT(入力1!DA50,"00000"),3,1),""),"")</f>
        <v/>
      </c>
      <c r="DD50" s="1731" t="str">
        <f>IF(TRIM(入力1!DA50)&lt;&gt;"",IF(入力1!DA50&gt;=10,MID(TEXT(入力1!DA50,"00000"),4,1),""),"")</f>
        <v/>
      </c>
      <c r="DE50" s="1795" t="str">
        <f>IF(TRIM(入力1!DA50)&lt;&gt;"",IF(入力1!DA50&gt;=0,MID(TEXT(入力1!DA50,"00000"),5,1),"0"),"")</f>
        <v/>
      </c>
      <c r="DF50" s="1738" t="str">
        <f>IF(TRIM(入力1!DF50)&lt;&gt;"",LEFT(入力1!DF50,1),"")</f>
        <v/>
      </c>
      <c r="DG50" s="1734" t="str">
        <f>IF(入力1!DG50&gt;=1000,MID(TEXT(入力1!DG50,"0000"),1,1),"")</f>
        <v/>
      </c>
      <c r="DH50" s="1732" t="str">
        <f>IF(入力1!DG50&gt;=100,MID(TEXT(入力1!DG50,"0000"),2,1),"")</f>
        <v/>
      </c>
      <c r="DI50" s="1732" t="str">
        <f>IF(入力1!DG50&gt;=10,MID(TEXT(入力1!DG50,"0000"),3,1),"")</f>
        <v/>
      </c>
      <c r="DJ50" s="1234" t="str">
        <f>IF(TRIM(入力1!DG50)&lt;&gt;"",IF(入力1!DG50&gt;=1,MID(TEXT(入力1!DG50,"0000"),4,1),"0"),"")</f>
        <v/>
      </c>
      <c r="DK50" s="1738" t="str">
        <f>IF(TRIM(入力1!DK50)&lt;&gt;"",LEFT(入力1!DK50,1),"")</f>
        <v/>
      </c>
      <c r="DL50" s="1734" t="str">
        <f>IF(入力1!DL50&gt;=10000,MID(TEXT(入力1!DL50,"00000"),1,1),"")</f>
        <v/>
      </c>
      <c r="DM50" s="1732" t="str">
        <f>IF(入力1!DL50&gt;=1000,MID(TEXT(入力1!DL50,"00000"),2,1),"")</f>
        <v/>
      </c>
      <c r="DN50" s="1732" t="str">
        <f>IF(入力1!DL50&gt;=100,MID(TEXT(入力1!DL50,"00000"),3,1),"")</f>
        <v/>
      </c>
      <c r="DO50" s="1732" t="str">
        <f>IF(入力1!DL50&gt;=10,MID(TEXT(入力1!DL50,"00000"),4,1),"")</f>
        <v/>
      </c>
      <c r="DP50" s="1234" t="str">
        <f>IF(TRIM(入力1!DL50)&lt;&gt;"",IF(入力1!DL50&gt;=1,MID(TEXT(入力1!DL50,"00000"),5,1),"0"),"")</f>
        <v/>
      </c>
      <c r="DQ50" s="1738" t="str">
        <f>IF(TRIM(入力1!DQ50)&lt;&gt;"",LEFT(入力1!DQ50,1),"")</f>
        <v/>
      </c>
      <c r="DR50" s="1734" t="str">
        <f>IF(入力1!DR50&gt;=10000,MID(TEXT(入力1!DR50,"00000"),1,1),"")</f>
        <v/>
      </c>
      <c r="DS50" s="1732" t="str">
        <f>IF(入力1!DR50&gt;=1000,MID(TEXT(入力1!DR50,"00000"),2,1),"")</f>
        <v/>
      </c>
      <c r="DT50" s="1732" t="str">
        <f>IF(入力1!DR50&gt;=100,MID(TEXT(入力1!DR50,"00000"),3,1),"")</f>
        <v/>
      </c>
      <c r="DU50" s="1732" t="str">
        <f>IF(入力1!DR50&gt;=10,MID(TEXT(入力1!DR50,"00000"),4,1),"")</f>
        <v/>
      </c>
      <c r="DV50" s="1850" t="str">
        <f>IF(TRIM(入力1!DR50)&lt;&gt;"",IF(入力1!DR50&gt;=1,MID(TEXT(入力1!DR50,"00000"),5,1),"0"),"")</f>
        <v/>
      </c>
      <c r="DW50" s="1748"/>
      <c r="DX50" s="1736"/>
      <c r="DY50" s="1804"/>
      <c r="DZ50" s="1829"/>
      <c r="EA50" s="1831"/>
      <c r="EB50" s="1824"/>
      <c r="EC50" s="1833"/>
      <c r="ED50" s="1835"/>
      <c r="EE50" s="1831"/>
      <c r="EF50" s="1824"/>
      <c r="EG50" s="1826">
        <f>IF(入力1!$W$5=9,9,0)</f>
        <v>0</v>
      </c>
      <c r="EH50" s="1828"/>
      <c r="EI50" s="1736"/>
    </row>
    <row r="51" spans="1:145" s="87" customFormat="1" ht="12" customHeight="1">
      <c r="A51" s="1819"/>
      <c r="B51" s="1733"/>
      <c r="C51" s="1235"/>
      <c r="D51" s="1822" t="str">
        <f>IF(TRIM(入力1!D56)&lt;&gt;"",入力1!D56,"")</f>
        <v/>
      </c>
      <c r="E51" s="1823"/>
      <c r="F51" s="1823"/>
      <c r="G51" s="1823"/>
      <c r="H51" s="1823"/>
      <c r="I51" s="1823"/>
      <c r="J51" s="1984"/>
      <c r="K51" s="1982"/>
      <c r="L51" s="1258"/>
      <c r="M51" s="1952"/>
      <c r="N51" s="1279"/>
      <c r="O51" s="1739"/>
      <c r="P51" s="1739"/>
      <c r="Q51" s="1735"/>
      <c r="R51" s="1844"/>
      <c r="S51" s="1840"/>
      <c r="T51" s="1842"/>
      <c r="U51" s="1279"/>
      <c r="V51" s="1735"/>
      <c r="W51" s="1844"/>
      <c r="X51" s="1735"/>
      <c r="Y51" s="1235"/>
      <c r="Z51" s="1842"/>
      <c r="AA51" s="1279"/>
      <c r="AB51" s="964" t="str">
        <f>IF(入力1!AB51&gt;=100,MID(TEXT(入力1!AB51,"000.0"),1,1),"")</f>
        <v/>
      </c>
      <c r="AC51" s="963" t="str">
        <f>IF(入力1!AB51&gt;=10,MID(TEXT(入力1!AB51,"000.0"),2,1),"")</f>
        <v/>
      </c>
      <c r="AD51" s="963" t="str">
        <f>IF(入力1!AB51&gt;=0.1,MID(TEXT(入力1!AB51,"000.0"),3,1),IF(ISBLANK(入力1!AB51),"","0"))</f>
        <v/>
      </c>
      <c r="AE51" s="953" t="str">
        <f>IF(入力1!AB51&lt;&gt;"",MID(TEXT(入力1!AB51,"000.0"),5,1),"")</f>
        <v/>
      </c>
      <c r="AF51" s="1735"/>
      <c r="AG51" s="1733"/>
      <c r="AH51" s="1733"/>
      <c r="AI51" s="1279"/>
      <c r="AJ51" s="1735"/>
      <c r="AK51" s="1733"/>
      <c r="AL51" s="1733"/>
      <c r="AM51" s="1279"/>
      <c r="AN51" s="1735"/>
      <c r="AO51" s="1733"/>
      <c r="AP51" s="1733"/>
      <c r="AQ51" s="1279"/>
      <c r="AR51" s="1735"/>
      <c r="AS51" s="1733"/>
      <c r="AT51" s="1733"/>
      <c r="AU51" s="1733"/>
      <c r="AV51" s="1279"/>
      <c r="AW51" s="1735"/>
      <c r="AX51" s="1733"/>
      <c r="AY51" s="1733"/>
      <c r="AZ51" s="1733"/>
      <c r="BA51" s="1733"/>
      <c r="BB51" s="1733"/>
      <c r="BC51" s="1279"/>
      <c r="BD51" s="1817"/>
      <c r="BE51" s="1731"/>
      <c r="BF51" s="1731"/>
      <c r="BG51" s="1731"/>
      <c r="BH51" s="1731"/>
      <c r="BI51" s="1731"/>
      <c r="BJ51" s="1816"/>
      <c r="BK51" s="1078"/>
      <c r="BL51" s="1064"/>
      <c r="BM51" s="1064"/>
      <c r="BN51" s="1064"/>
      <c r="BO51" s="1064"/>
      <c r="BP51" s="1080"/>
      <c r="BQ51" s="1078"/>
      <c r="BR51" s="1064"/>
      <c r="BS51" s="1064"/>
      <c r="BT51" s="1064"/>
      <c r="BU51" s="1064"/>
      <c r="BV51" s="1708"/>
      <c r="BW51" s="1078"/>
      <c r="BX51" s="1064"/>
      <c r="BY51" s="1064"/>
      <c r="BZ51" s="1064"/>
      <c r="CA51" s="1064"/>
      <c r="CB51" s="1708"/>
      <c r="CC51" s="1960"/>
      <c r="CD51" s="1064"/>
      <c r="CE51" s="1064"/>
      <c r="CF51" s="1064"/>
      <c r="CG51" s="1064"/>
      <c r="CH51" s="1064"/>
      <c r="CI51" s="1064"/>
      <c r="CJ51" s="1110"/>
      <c r="CK51" s="1064"/>
      <c r="CL51" s="1064"/>
      <c r="CM51" s="1064"/>
      <c r="CN51" s="1064"/>
      <c r="CO51" s="1064"/>
      <c r="CP51" s="1064"/>
      <c r="CQ51" s="1110"/>
      <c r="CR51" s="1708"/>
      <c r="CS51" s="1064"/>
      <c r="CT51" s="1080"/>
      <c r="CU51" s="1096"/>
      <c r="CV51" s="1064"/>
      <c r="CW51" s="2032"/>
      <c r="CX51" s="1096"/>
      <c r="CY51" s="1064"/>
      <c r="CZ51" s="1110"/>
      <c r="DA51" s="1963"/>
      <c r="DB51" s="1731"/>
      <c r="DC51" s="1731"/>
      <c r="DD51" s="1731"/>
      <c r="DE51" s="1795"/>
      <c r="DF51" s="1739"/>
      <c r="DG51" s="1735"/>
      <c r="DH51" s="1733"/>
      <c r="DI51" s="1733"/>
      <c r="DJ51" s="1309"/>
      <c r="DK51" s="1739"/>
      <c r="DL51" s="1735"/>
      <c r="DM51" s="1733"/>
      <c r="DN51" s="1733"/>
      <c r="DO51" s="1733"/>
      <c r="DP51" s="1309"/>
      <c r="DQ51" s="1739"/>
      <c r="DR51" s="1735"/>
      <c r="DS51" s="1733"/>
      <c r="DT51" s="1733"/>
      <c r="DU51" s="1733"/>
      <c r="DV51" s="1848"/>
      <c r="DW51" s="1749"/>
      <c r="DX51" s="1737"/>
      <c r="DY51" s="1805"/>
      <c r="DZ51" s="1830"/>
      <c r="EA51" s="1832"/>
      <c r="EB51" s="1825"/>
      <c r="EC51" s="1834"/>
      <c r="ED51" s="1836"/>
      <c r="EE51" s="1832"/>
      <c r="EF51" s="1825"/>
      <c r="EG51" s="1827"/>
      <c r="EH51" s="1827"/>
      <c r="EI51" s="1737"/>
    </row>
    <row r="52" spans="1:145" s="87" customFormat="1" ht="12" customHeight="1">
      <c r="A52" s="1796" t="str">
        <f>IF(TRIM(入力1!A52)&lt;&gt;"",入力1!A52,"")</f>
        <v/>
      </c>
      <c r="B52" s="1746">
        <f>IF(TRIM(入力1!B52)&lt;&gt;"",入力1!B52,"")</f>
        <v>1</v>
      </c>
      <c r="C52" s="1750">
        <f>入力1!C52</f>
        <v>8</v>
      </c>
      <c r="D52" s="1798" t="str">
        <f>IF(TRIM(入力1!D52)&lt;&gt;"",入力1!D52,"")</f>
        <v/>
      </c>
      <c r="E52" s="1799"/>
      <c r="F52" s="1799"/>
      <c r="G52" s="1799"/>
      <c r="H52" s="1799"/>
      <c r="I52" s="1799"/>
      <c r="J52" s="1985"/>
      <c r="K52" s="2010" t="str">
        <f>IF(TRIM('提出（様式1）'!A52)&lt;&gt;"",'提出（様式1）'!A52,"")</f>
        <v/>
      </c>
      <c r="L52" s="1808">
        <f>IF(TRIM('提出（様式1）'!B52)&lt;&gt;"",'提出（様式1）'!B52,"")</f>
        <v>1</v>
      </c>
      <c r="M52" s="1978">
        <f>C52</f>
        <v>8</v>
      </c>
      <c r="N52" s="1756" t="str">
        <f>IF(TRIM(入力1!N52)&lt;&gt;"",入力1!N52,"")</f>
        <v/>
      </c>
      <c r="O52" s="1740" t="str">
        <f>IF(TRIM(入力1!O52)&lt;&gt;"",LEFT(入力1!O52,1),"")</f>
        <v/>
      </c>
      <c r="P52" s="1740" t="str">
        <f>IF(TRIM(入力1!P52)&lt;&gt;"",LEFT(入力1!P52,1),"")</f>
        <v/>
      </c>
      <c r="Q52" s="1742" t="str">
        <f>IF(TRIM(入力1!Q52)&lt;&gt;"",LEFT(入力1!Q52,1),"")</f>
        <v/>
      </c>
      <c r="R52" s="1811" t="str">
        <f>IF(TRIM(入力1!Q52)&lt;&gt;"",MID(入力1!Q52,2,1),"")</f>
        <v/>
      </c>
      <c r="S52" s="1802" t="str">
        <f>IF(TRIM(入力1!S52)&lt;&gt;"",LEFT(入力1!S52,1),"")</f>
        <v/>
      </c>
      <c r="T52" s="1760" t="str">
        <f>IF(LEN(入力1!T52)&gt;=2,MID(TEXT(入力1!T52,"00"),1,1),"")</f>
        <v/>
      </c>
      <c r="U52" s="1756" t="str">
        <f>IF(LEN(入力1!T52)&gt;=1,MID(TEXT(入力1!T52,"00"),2,1),"")</f>
        <v/>
      </c>
      <c r="V52" s="1742" t="str">
        <f>IF(LEN(入力1!V52)&gt;=2,MID(TEXT(入力1!V52,"00"),1,1),"")</f>
        <v/>
      </c>
      <c r="W52" s="1811" t="str">
        <f>IF(LEN(入力1!V52)&gt;=1,MID(TEXT(入力1!V52,"00"),2,1),"")</f>
        <v/>
      </c>
      <c r="X52" s="1742" t="str">
        <f>IF(LEN(入力1!X52)&gt;=2,MID(TEXT(入力1!X52,"00"),1,1),"")</f>
        <v/>
      </c>
      <c r="Y52" s="1750" t="str">
        <f>IF(LEN(入力1!X52)&gt;=1,MID(TEXT(入力1!X52,"00"),2,1),"")</f>
        <v/>
      </c>
      <c r="Z52" s="1760" t="str">
        <f>IF(LEN(入力1!Z52)&gt;=2,MID(TEXT(入力1!Z52,"00"),1,1),"")</f>
        <v/>
      </c>
      <c r="AA52" s="1756" t="str">
        <f>IF(LEN(入力1!Z52)&gt;=1,MID(TEXT(入力1!Z52,"00"),2,1),"")</f>
        <v/>
      </c>
      <c r="AB52" s="1813" t="str">
        <f>IF(TRIM(入力1!AB52)&lt;&gt;"",入力1!AB52,"")</f>
        <v/>
      </c>
      <c r="AC52" s="1814"/>
      <c r="AD52" s="1814"/>
      <c r="AE52" s="1815"/>
      <c r="AF52" s="1742" t="str">
        <f>IF(入力1!AF52&gt;=100,MID(TEXT(入力1!AF52,"000.0"),1,1),"")</f>
        <v/>
      </c>
      <c r="AG52" s="1746" t="str">
        <f>IF(入力1!AF52&gt;=10,MID(TEXT(入力1!AF52,"000.0"),2,1),"")</f>
        <v/>
      </c>
      <c r="AH52" s="1746" t="str">
        <f>IF(入力1!AF52&gt;=0.1,MID(TEXT(入力1!AF52,"000.0"),3,1),IF(ISBLANK(入力1!AF52),"","0"))</f>
        <v/>
      </c>
      <c r="AI52" s="1756" t="str">
        <f>IF(入力1!AF52&lt;&gt;"",MID(TEXT(入力1!AF52,"000.0"),5,1),"")</f>
        <v/>
      </c>
      <c r="AJ52" s="1742" t="str">
        <f>IF(入力1!AJ52&gt;=100,MID(TEXT(入力1!AJ52,"000.0"),1,1),"")</f>
        <v/>
      </c>
      <c r="AK52" s="1746" t="str">
        <f>IF(入力1!AJ52&gt;=10,MID(TEXT(入力1!AJ52,"000.0"),2,1),"")</f>
        <v/>
      </c>
      <c r="AL52" s="1746" t="str">
        <f>IF(入力1!AJ52&gt;=0.1,MID(TEXT(入力1!AJ52,"000.0"),3,1),IF(ISBLANK(入力1!AJ52),"","0"))</f>
        <v/>
      </c>
      <c r="AM52" s="1756" t="str">
        <f>IF(入力1!AJ52&lt;&gt;"",MID(TEXT(入力1!AJ52,"000.0"),5,1),"")</f>
        <v/>
      </c>
      <c r="AN52" s="1742" t="str">
        <f>IF(入力1!AN52&gt;=100,MID(TEXT(入力1!AN52,"000.0"),1,1),"")</f>
        <v/>
      </c>
      <c r="AO52" s="1746" t="str">
        <f>IF(入力1!AN52&gt;=10,MID(TEXT(入力1!AN52,"000.0"),2,1),"")</f>
        <v/>
      </c>
      <c r="AP52" s="1746" t="str">
        <f>IF(入力1!AN52&gt;=0.1,MID(TEXT(入力1!AN52,"000.0"),3,1),IF(ISBLANK(入力1!AN52),"","0"))</f>
        <v/>
      </c>
      <c r="AQ52" s="1756" t="str">
        <f>IF(入力1!AN52&lt;&gt;"",MID(TEXT(入力1!AN52,"000.0"),5,1),"")</f>
        <v/>
      </c>
      <c r="AR52" s="1742" t="str">
        <f>IF(TRIM(入力1!AR52)&lt;&gt;"",IF(入力1!AR52&gt;=10000,MID(TEXT(入力1!AR52,"00000"),1,1),""),"-")</f>
        <v>-</v>
      </c>
      <c r="AS52" s="1746" t="str">
        <f>IF(TRIM(入力1!AR52)&lt;&gt;"",IF(入力1!AR52&gt;=1000,MID(TEXT(入力1!AR52,"00000"),2,1),""),"-")</f>
        <v>-</v>
      </c>
      <c r="AT52" s="1746" t="str">
        <f>IF(TRIM(入力1!AR52)&lt;&gt;"",IF(入力1!AR52&gt;=100,MID(TEXT(入力1!AR52,"00000"),3,1),""),"-")</f>
        <v>-</v>
      </c>
      <c r="AU52" s="1746" t="str">
        <f>IF(TRIM(入力1!AR52)&lt;&gt;"",IF(入力1!AR52&gt;=10,MID(TEXT(入力1!AR52,"00000"),4,1),""),"-")</f>
        <v>-</v>
      </c>
      <c r="AV52" s="1756" t="str">
        <f>IF(TRIM(入力1!AR52)&lt;&gt;"",IF(入力1!AR52&gt;=0,MID(TEXT(入力1!AR52,"00000"),5,1),""),"-")</f>
        <v>-</v>
      </c>
      <c r="AW52" s="1742" t="str">
        <f>IF(TRIM(入力1!AW52)&lt;&gt;"",IF(入力1!AW52&gt;=1000000,MID(TEXT(入力1!AW52,"0000000"),1,1),""),"-")</f>
        <v>-</v>
      </c>
      <c r="AX52" s="1746" t="str">
        <f>IF(TRIM(入力1!AW52)&lt;&gt;"",IF(入力1!AW52&gt;=100000,MID(TEXT(入力1!AW52,"0000000"),2,1),""),"-")</f>
        <v>-</v>
      </c>
      <c r="AY52" s="1746" t="str">
        <f>IF(TRIM(入力1!AW52)&lt;&gt;"",IF(入力1!AW52&gt;=10000,MID(TEXT(入力1!AW52,"0000000"),3,1),""),"-")</f>
        <v>-</v>
      </c>
      <c r="AZ52" s="1746" t="str">
        <f>IF(TRIM(入力1!AW52)&lt;&gt;"",IF(入力1!AW52&gt;=1000,MID(TEXT(入力1!AW52,"0000000"),4,1),""),"-")</f>
        <v>-</v>
      </c>
      <c r="BA52" s="1746" t="str">
        <f>IF(TRIM(入力1!AW52)&lt;&gt;"",IF(入力1!AW52&gt;=100,MID(TEXT(入力1!AW52,"0000000"),5,1),""),"-")</f>
        <v>-</v>
      </c>
      <c r="BB52" s="1746" t="str">
        <f>IF(TRIM(入力1!AW52)&lt;&gt;"",IF(入力1!AW52&gt;=10,MID(TEXT(入力1!AW52,"0000000"),6,1),""),"-")</f>
        <v>-</v>
      </c>
      <c r="BC52" s="1756" t="str">
        <f>IF(TRIM(入力1!AW52)&lt;&gt;"",IF(入力1!AW52&gt;=0,MID(TEXT(入力1!AW52,"0000000"),7,1),""),"-")</f>
        <v>-</v>
      </c>
      <c r="BD52" s="1793" t="str">
        <f>IF(TRIM(入力1!BD52)&lt;&gt;"",IF(入力1!BD52&gt;=1000000,MID(TEXT(入力1!BD52,"0000000"),1,1),""),"")</f>
        <v/>
      </c>
      <c r="BE52" s="1729" t="str">
        <f>IF(TRIM(入力1!BD52)&lt;&gt;"",IF(入力1!BD52&gt;=100000,MID(TEXT(入力1!BD52,"0000000"),2,1),""),"")</f>
        <v/>
      </c>
      <c r="BF52" s="1729" t="str">
        <f>IF(TRIM(入力1!BD52)&lt;&gt;"",IF(入力1!BD52&gt;=10000,MID(TEXT(入力1!BD52,"0000000"),3,1),""),"")</f>
        <v/>
      </c>
      <c r="BG52" s="1729" t="str">
        <f>IF(TRIM(入力1!BD52)&lt;&gt;"",IF(入力1!BD52&gt;=1000,MID(TEXT(入力1!BD52,"0000000"),4,1),""),"")</f>
        <v/>
      </c>
      <c r="BH52" s="1729" t="str">
        <f>IF(TRIM(入力1!BD52)&lt;&gt;"",IF(入力1!BD52&gt;=100,MID(TEXT(入力1!BD52,"0000000"),5,1),""),"")</f>
        <v/>
      </c>
      <c r="BI52" s="1729" t="str">
        <f>IF(TRIM(入力1!BD52)&lt;&gt;"",IF(入力1!BD52&gt;=10,MID(TEXT(入力1!BD52,"0000000"),6,1),""),"")</f>
        <v/>
      </c>
      <c r="BJ52" s="1744" t="str">
        <f>IF(TRIM(入力1!BD52)&lt;&gt;"",IF(入力1!BD52&gt;=0,MID(TEXT(入力1!BD52,"0000000"),7,1),""),"0")</f>
        <v>0</v>
      </c>
      <c r="BK52" s="1724" t="str">
        <f>IF(TRIM(入力1!BK52)&lt;&gt;"",入力1!BK52,"")</f>
        <v/>
      </c>
      <c r="BL52" s="1701" t="str">
        <f>IF(TRIM(入力1!BL52)&lt;&gt;"",入力1!BL52,"")</f>
        <v/>
      </c>
      <c r="BM52" s="1701" t="str">
        <f>IF(TRIM(入力1!BM52)&lt;&gt;"",入力1!BM52,"")</f>
        <v/>
      </c>
      <c r="BN52" s="1701" t="str">
        <f>IF(TRIM(入力1!BN52)&lt;&gt;"",入力1!BN52,"")</f>
        <v/>
      </c>
      <c r="BO52" s="1701" t="str">
        <f>IF(TRIM(入力1!BO52)&lt;&gt;"",入力1!BO52,"")</f>
        <v/>
      </c>
      <c r="BP52" s="1709" t="str">
        <f>IF(TRIM(入力1!BP52)&lt;&gt;"",入力1!BP52,"")</f>
        <v>0</v>
      </c>
      <c r="BQ52" s="1724" t="str">
        <f>IF(TRIM(入力1!BQ52)&lt;&gt;"",入力1!BQ52,"")</f>
        <v/>
      </c>
      <c r="BR52" s="1701" t="str">
        <f>IF(TRIM(入力1!BR52)&lt;&gt;"",入力1!BR52,"")</f>
        <v/>
      </c>
      <c r="BS52" s="1701" t="str">
        <f>IF(TRIM(入力1!BS52)&lt;&gt;"",入力1!BS52,"")</f>
        <v/>
      </c>
      <c r="BT52" s="1701" t="str">
        <f>IF(TRIM(入力1!BT52)&lt;&gt;"",入力1!BT52,"")</f>
        <v/>
      </c>
      <c r="BU52" s="1701" t="str">
        <f>IF(TRIM(入力1!BU52)&lt;&gt;"",入力1!BU52,"")</f>
        <v/>
      </c>
      <c r="BV52" s="1954" t="str">
        <f>IF(TRIM(入力1!BV52)&lt;&gt;"",入力1!BV52,"")</f>
        <v>0</v>
      </c>
      <c r="BW52" s="1724" t="str">
        <f>IF(TRIM(入力1!BW52)&lt;&gt;"",入力1!BW52,"")</f>
        <v/>
      </c>
      <c r="BX52" s="1701" t="str">
        <f>IF(TRIM(入力1!BX52)&lt;&gt;"",入力1!BX52,"")</f>
        <v/>
      </c>
      <c r="BY52" s="1701" t="str">
        <f>IF(TRIM(入力1!BY52)&lt;&gt;"",入力1!BY52,"")</f>
        <v/>
      </c>
      <c r="BZ52" s="1701" t="str">
        <f>IF(TRIM(入力1!BZ52)&lt;&gt;"",入力1!BZ52,"")</f>
        <v/>
      </c>
      <c r="CA52" s="1701" t="str">
        <f>IF(TRIM(入力1!CA52)&lt;&gt;"",入力1!CA52,"")</f>
        <v/>
      </c>
      <c r="CB52" s="1954" t="str">
        <f>IF(TRIM(入力1!CB52)&lt;&gt;"",入力1!CB52,"")</f>
        <v>0</v>
      </c>
      <c r="CC52" s="1972" t="str">
        <f>IF(TRIM(入力1!CC52)&lt;&gt;"",入力1!CC52,"")</f>
        <v/>
      </c>
      <c r="CD52" s="1701" t="str">
        <f>IF(TRIM(入力1!CD52)&lt;&gt;"",入力1!CD52,"")</f>
        <v/>
      </c>
      <c r="CE52" s="1701" t="str">
        <f>IF(TRIM(入力1!CE52)&lt;&gt;"",入力1!CE52,"")</f>
        <v/>
      </c>
      <c r="CF52" s="1701" t="str">
        <f>IF(TRIM(入力1!CF52)&lt;&gt;"",入力1!CF52,"")</f>
        <v/>
      </c>
      <c r="CG52" s="1701" t="str">
        <f>IF(TRIM(入力1!CG52)&lt;&gt;"",入力1!CG52,"")</f>
        <v/>
      </c>
      <c r="CH52" s="1701" t="str">
        <f>IF(TRIM(入力1!CH52)&lt;&gt;"",入力1!CH52,"")</f>
        <v/>
      </c>
      <c r="CI52" s="1701" t="str">
        <f>IF(TRIM(入力1!CI52)&lt;&gt;"",入力1!CI52,"")</f>
        <v/>
      </c>
      <c r="CJ52" s="1703" t="str">
        <f>IF(TRIM(入力1!CJ52)&lt;&gt;"",入力1!CJ52,"")</f>
        <v>0</v>
      </c>
      <c r="CK52" s="1701" t="str">
        <f>IF(TRIM(入力1!CK52)&lt;&gt;"",入力1!CK52,"")</f>
        <v/>
      </c>
      <c r="CL52" s="1701" t="str">
        <f>IF(TRIM(入力1!CL52)&lt;&gt;"",入力1!CL52,"")</f>
        <v/>
      </c>
      <c r="CM52" s="1701" t="str">
        <f>IF(TRIM(入力1!CM52)&lt;&gt;"",入力1!CM52,"")</f>
        <v/>
      </c>
      <c r="CN52" s="1701" t="str">
        <f>IF(TRIM(入力1!CN52)&lt;&gt;"",入力1!CN52,"")</f>
        <v/>
      </c>
      <c r="CO52" s="1701" t="str">
        <f>IF(TRIM(入力1!CO52)&lt;&gt;"",入力1!CO52,"")</f>
        <v/>
      </c>
      <c r="CP52" s="1701" t="str">
        <f>IF(TRIM(入力1!CP52)&lt;&gt;"",入力1!CP52,"")</f>
        <v/>
      </c>
      <c r="CQ52" s="1703" t="str">
        <f>IF(TRIM(入力1!CQ52)&lt;&gt;"",入力1!CQ52,"")</f>
        <v/>
      </c>
      <c r="CR52" s="1954" t="str">
        <f>IF(TRIM(入力1!CR52)&lt;&gt;"",入力1!CR52,"")</f>
        <v>-</v>
      </c>
      <c r="CS52" s="1701" t="str">
        <f>IF(TRIM(入力1!CS52)&lt;&gt;"",入力1!CS52,"")</f>
        <v>-</v>
      </c>
      <c r="CT52" s="1709" t="str">
        <f>IF(TRIM(入力1!CT52)&lt;&gt;"",入力1!CT52,"")</f>
        <v>-</v>
      </c>
      <c r="CU52" s="1711" t="str">
        <f>IF(入力1!CU52&gt;=10,MID(TEXT(入力1!CU52,"00.0"),1,1),"")</f>
        <v/>
      </c>
      <c r="CV52" s="1701" t="str">
        <f>IF(入力1!CU52&gt;=0.1,MID(TEXT(入力1!CU52,"00.0"),2,1),IF(ISBLANK(入力1!CU52),"","0"))</f>
        <v/>
      </c>
      <c r="CW52" s="2033" t="str">
        <f>IF(入力1!CU52&lt;&gt;"",MID(TEXT(入力1!CU52,"00.0"),4,1),"")</f>
        <v/>
      </c>
      <c r="CX52" s="1711" t="str">
        <f>IF(入力1!CX52&gt;=100,MID(TEXT(入力1!CX52,"000"),1,1),"")</f>
        <v/>
      </c>
      <c r="CY52" s="1701" t="str">
        <f>IF(入力1!CX52&gt;=10,MID(TEXT(入力1!CX52,"000"),2,1),"")</f>
        <v/>
      </c>
      <c r="CZ52" s="1703" t="str">
        <f>IF(入力1!CX52&gt;=1,MID(TEXT(入力1!CX52,"000"),3,1),"")</f>
        <v/>
      </c>
      <c r="DA52" s="1961" t="str">
        <f>IF(TRIM(入力1!DA52)&lt;&gt;"",IF(入力1!DA52&gt;=10000,MID(TEXT(入力1!DA52,"00000"),1,1),""),"")</f>
        <v/>
      </c>
      <c r="DB52" s="1729" t="str">
        <f>IF(TRIM(入力1!DA52)&lt;&gt;"",IF(入力1!DA52&gt;=1000,MID(TEXT(入力1!DA52,"00000"),2,1),""),"")</f>
        <v/>
      </c>
      <c r="DC52" s="1729" t="str">
        <f>IF(TRIM(入力1!DA52)&lt;&gt;"",IF(入力1!DA52&gt;=100,MID(TEXT(入力1!DA52,"00000"),3,1),""),"")</f>
        <v/>
      </c>
      <c r="DD52" s="1729" t="str">
        <f>IF(TRIM(入力1!DA52)&lt;&gt;"",IF(入力1!DA52&gt;=10,MID(TEXT(入力1!DA52,"00000"),4,1),""),"")</f>
        <v/>
      </c>
      <c r="DE52" s="1852" t="str">
        <f>IF(TRIM(入力1!DA52)&lt;&gt;"",IF(入力1!DA52&gt;=0,MID(TEXT(入力1!DA52,"00000"),5,1),"0"),"")</f>
        <v/>
      </c>
      <c r="DF52" s="1740" t="str">
        <f>IF(TRIM(入力1!DF52)&lt;&gt;"",LEFT(入力1!DF52,1),"")</f>
        <v/>
      </c>
      <c r="DG52" s="1742" t="str">
        <f>IF(入力1!DG52&gt;=1000,MID(TEXT(入力1!DG52,"0000"),1,1),"")</f>
        <v/>
      </c>
      <c r="DH52" s="1746" t="str">
        <f>IF(入力1!DG52&gt;=100,MID(TEXT(入力1!DG52,"0000"),2,1),"")</f>
        <v/>
      </c>
      <c r="DI52" s="1746" t="str">
        <f>IF(入力1!DG52&gt;=10,MID(TEXT(入力1!DG52,"0000"),3,1),"")</f>
        <v/>
      </c>
      <c r="DJ52" s="1750" t="str">
        <f>IF(TRIM(入力1!DG52)&lt;&gt;"",IF(入力1!DG52&gt;=1,MID(TEXT(入力1!DG52,"0000"),4,1),"0"),"")</f>
        <v/>
      </c>
      <c r="DK52" s="1740" t="str">
        <f>IF(TRIM(入力1!DK52)&lt;&gt;"",LEFT(入力1!DK52,1),"")</f>
        <v/>
      </c>
      <c r="DL52" s="1742" t="str">
        <f>IF(入力1!DL52&gt;=10000,MID(TEXT(入力1!DL52,"00000"),1,1),"")</f>
        <v/>
      </c>
      <c r="DM52" s="1746" t="str">
        <f>IF(入力1!DL52&gt;=1000,MID(TEXT(入力1!DL52,"00000"),2,1),"")</f>
        <v/>
      </c>
      <c r="DN52" s="1746" t="str">
        <f>IF(入力1!DL52&gt;=100,MID(TEXT(入力1!DL52,"00000"),3,1),"")</f>
        <v/>
      </c>
      <c r="DO52" s="1746" t="str">
        <f>IF(入力1!DL52&gt;=10,MID(TEXT(入力1!DL52,"00000"),4,1),"")</f>
        <v/>
      </c>
      <c r="DP52" s="1750" t="str">
        <f>IF(TRIM(入力1!DL52)&lt;&gt;"",IF(入力1!DL52&gt;=1,MID(TEXT(入力1!DL52,"00000"),5,1),"0"),"")</f>
        <v/>
      </c>
      <c r="DQ52" s="1740" t="str">
        <f>IF(TRIM(入力1!DQ52)&lt;&gt;"",LEFT(入力1!DQ52,1),"")</f>
        <v/>
      </c>
      <c r="DR52" s="1742" t="str">
        <f>IF(入力1!DR52&gt;=10000,MID(TEXT(入力1!DR52,"00000"),1,1),"")</f>
        <v/>
      </c>
      <c r="DS52" s="1746" t="str">
        <f>IF(入力1!DR52&gt;=1000,MID(TEXT(入力1!DR52,"00000"),2,1),"")</f>
        <v/>
      </c>
      <c r="DT52" s="1746" t="str">
        <f>IF(入力1!DR52&gt;=100,MID(TEXT(入力1!DR52,"00000"),3,1),"")</f>
        <v/>
      </c>
      <c r="DU52" s="1746" t="str">
        <f>IF(入力1!DR52&gt;=10,MID(TEXT(入力1!DR52,"00000"),4,1),"")</f>
        <v/>
      </c>
      <c r="DV52" s="1837" t="str">
        <f>IF(TRIM(入力1!DR52)&lt;&gt;"",IF(入力1!DR52&gt;=1,MID(TEXT(入力1!DR52,"00000"),5,1),"0"),"")</f>
        <v/>
      </c>
      <c r="DW52" s="1748"/>
      <c r="DX52" s="1736"/>
      <c r="DY52" s="1804"/>
      <c r="DZ52" s="1829"/>
      <c r="EA52" s="1831"/>
      <c r="EB52" s="1824"/>
      <c r="EC52" s="1833"/>
      <c r="ED52" s="1835"/>
      <c r="EE52" s="1831"/>
      <c r="EF52" s="1824"/>
      <c r="EG52" s="1826">
        <f>IF(入力1!$W$5=9,9,0)</f>
        <v>0</v>
      </c>
      <c r="EH52" s="1828"/>
      <c r="EI52" s="1736"/>
    </row>
    <row r="53" spans="1:145" s="87" customFormat="1" ht="12" customHeight="1">
      <c r="A53" s="1853"/>
      <c r="B53" s="1752"/>
      <c r="C53" s="1753"/>
      <c r="D53" s="1854" t="str">
        <f>IF(TRIM(入力1!D218)&lt;&gt;"",入力1!D218,"")</f>
        <v/>
      </c>
      <c r="E53" s="1855"/>
      <c r="F53" s="1855"/>
      <c r="G53" s="1855"/>
      <c r="H53" s="1855"/>
      <c r="I53" s="1855"/>
      <c r="J53" s="1986"/>
      <c r="K53" s="2010"/>
      <c r="L53" s="1808"/>
      <c r="M53" s="1979"/>
      <c r="N53" s="1757"/>
      <c r="O53" s="1754"/>
      <c r="P53" s="1754"/>
      <c r="Q53" s="1755"/>
      <c r="R53" s="1857"/>
      <c r="S53" s="1856"/>
      <c r="T53" s="1761"/>
      <c r="U53" s="1757"/>
      <c r="V53" s="1755"/>
      <c r="W53" s="1857"/>
      <c r="X53" s="1755"/>
      <c r="Y53" s="1753"/>
      <c r="Z53" s="1761"/>
      <c r="AA53" s="1757"/>
      <c r="AB53" s="970" t="str">
        <f>IF(入力1!AB53&gt;=100,MID(TEXT(入力1!AB53,"000.0"),1,1),"")</f>
        <v/>
      </c>
      <c r="AC53" s="968" t="str">
        <f>IF(入力1!AB53&gt;=10,MID(TEXT(入力1!AB53,"000.0"),2,1),"")</f>
        <v/>
      </c>
      <c r="AD53" s="968" t="str">
        <f>IF(入力1!AB53&gt;=0.1,MID(TEXT(入力1!AB53,"000.0"),3,1),IF(ISBLANK(入力1!AB53),"","0"))</f>
        <v/>
      </c>
      <c r="AE53" s="972" t="str">
        <f>IF(入力1!AB53&lt;&gt;"",MID(TEXT(入力1!AB53,"000.0"),5,1),"")</f>
        <v/>
      </c>
      <c r="AF53" s="1755"/>
      <c r="AG53" s="1752"/>
      <c r="AH53" s="1752"/>
      <c r="AI53" s="1757"/>
      <c r="AJ53" s="1755"/>
      <c r="AK53" s="1752"/>
      <c r="AL53" s="1752"/>
      <c r="AM53" s="1757"/>
      <c r="AN53" s="1755"/>
      <c r="AO53" s="1752"/>
      <c r="AP53" s="1752"/>
      <c r="AQ53" s="1757"/>
      <c r="AR53" s="1755"/>
      <c r="AS53" s="1752"/>
      <c r="AT53" s="1752"/>
      <c r="AU53" s="1752"/>
      <c r="AV53" s="1757"/>
      <c r="AW53" s="1755"/>
      <c r="AX53" s="1752"/>
      <c r="AY53" s="1752"/>
      <c r="AZ53" s="1752"/>
      <c r="BA53" s="1752"/>
      <c r="BB53" s="1752"/>
      <c r="BC53" s="1757"/>
      <c r="BD53" s="1793"/>
      <c r="BE53" s="1729"/>
      <c r="BF53" s="1729"/>
      <c r="BG53" s="1729"/>
      <c r="BH53" s="1729"/>
      <c r="BI53" s="1729"/>
      <c r="BJ53" s="1744"/>
      <c r="BK53" s="1726"/>
      <c r="BL53" s="1705"/>
      <c r="BM53" s="1705"/>
      <c r="BN53" s="1705"/>
      <c r="BO53" s="1705"/>
      <c r="BP53" s="1710"/>
      <c r="BQ53" s="1726"/>
      <c r="BR53" s="1705"/>
      <c r="BS53" s="1705"/>
      <c r="BT53" s="1705"/>
      <c r="BU53" s="1705"/>
      <c r="BV53" s="1958"/>
      <c r="BW53" s="1726"/>
      <c r="BX53" s="1705"/>
      <c r="BY53" s="1705"/>
      <c r="BZ53" s="1705"/>
      <c r="CA53" s="1705"/>
      <c r="CB53" s="1958"/>
      <c r="CC53" s="1976"/>
      <c r="CD53" s="1705"/>
      <c r="CE53" s="1705"/>
      <c r="CF53" s="1705"/>
      <c r="CG53" s="1705"/>
      <c r="CH53" s="1705"/>
      <c r="CI53" s="1705"/>
      <c r="CJ53" s="1706"/>
      <c r="CK53" s="1705"/>
      <c r="CL53" s="1705"/>
      <c r="CM53" s="1705"/>
      <c r="CN53" s="1705"/>
      <c r="CO53" s="1705"/>
      <c r="CP53" s="1705"/>
      <c r="CQ53" s="1706"/>
      <c r="CR53" s="1958"/>
      <c r="CS53" s="1705"/>
      <c r="CT53" s="1710"/>
      <c r="CU53" s="1712"/>
      <c r="CV53" s="1705"/>
      <c r="CW53" s="2034"/>
      <c r="CX53" s="1712"/>
      <c r="CY53" s="1705"/>
      <c r="CZ53" s="1706"/>
      <c r="DA53" s="1961"/>
      <c r="DB53" s="1729"/>
      <c r="DC53" s="1729"/>
      <c r="DD53" s="1729"/>
      <c r="DE53" s="1852"/>
      <c r="DF53" s="1754"/>
      <c r="DG53" s="1755"/>
      <c r="DH53" s="1752"/>
      <c r="DI53" s="1752"/>
      <c r="DJ53" s="1753"/>
      <c r="DK53" s="1754"/>
      <c r="DL53" s="1755"/>
      <c r="DM53" s="1752"/>
      <c r="DN53" s="1752"/>
      <c r="DO53" s="1752"/>
      <c r="DP53" s="1753"/>
      <c r="DQ53" s="1754"/>
      <c r="DR53" s="1755"/>
      <c r="DS53" s="1752"/>
      <c r="DT53" s="1752"/>
      <c r="DU53" s="1752"/>
      <c r="DV53" s="1851"/>
      <c r="DW53" s="1749"/>
      <c r="DX53" s="1737"/>
      <c r="DY53" s="1805"/>
      <c r="DZ53" s="1830"/>
      <c r="EA53" s="1832"/>
      <c r="EB53" s="1825"/>
      <c r="EC53" s="1834"/>
      <c r="ED53" s="1836"/>
      <c r="EE53" s="1832"/>
      <c r="EF53" s="1825"/>
      <c r="EG53" s="1827"/>
      <c r="EH53" s="1827"/>
      <c r="EI53" s="1737"/>
    </row>
    <row r="54" spans="1:145" s="87" customFormat="1" ht="12" customHeight="1">
      <c r="A54" s="1818" t="str">
        <f>IF(TRIM(入力1!A54)&lt;&gt;"",入力1!A54,"")</f>
        <v/>
      </c>
      <c r="B54" s="1732">
        <f>IF(TRIM(入力1!B54)&lt;&gt;"",入力1!B54,"")</f>
        <v>1</v>
      </c>
      <c r="C54" s="1234">
        <f>入力1!C54</f>
        <v>9</v>
      </c>
      <c r="D54" s="1820" t="str">
        <f>IF(TRIM(入力1!D54)&lt;&gt;"",入力1!D54,"")</f>
        <v/>
      </c>
      <c r="E54" s="1821"/>
      <c r="F54" s="1821"/>
      <c r="G54" s="1821"/>
      <c r="H54" s="1821"/>
      <c r="I54" s="1821"/>
      <c r="J54" s="2015"/>
      <c r="K54" s="1982" t="str">
        <f>IF(TRIM('提出（様式1）'!A54)&lt;&gt;"",'提出（様式1）'!A54,"")</f>
        <v/>
      </c>
      <c r="L54" s="1258">
        <f>IF(TRIM('提出（様式1）'!B54)&lt;&gt;"",'提出（様式1）'!B54,"")</f>
        <v>1</v>
      </c>
      <c r="M54" s="1951">
        <f>C54</f>
        <v>9</v>
      </c>
      <c r="N54" s="1260" t="str">
        <f>IF(TRIM(入力1!N54)&lt;&gt;"",入力1!N54,"")</f>
        <v/>
      </c>
      <c r="O54" s="1738" t="str">
        <f>IF(TRIM(入力1!O54)&lt;&gt;"",LEFT(入力1!O54,1),"")</f>
        <v/>
      </c>
      <c r="P54" s="1738" t="str">
        <f>IF(TRIM(入力1!P54)&lt;&gt;"",LEFT(入力1!P54,1),"")</f>
        <v/>
      </c>
      <c r="Q54" s="1734" t="str">
        <f>IF(TRIM(入力1!Q54)&lt;&gt;"",LEFT(入力1!Q54,1),"")</f>
        <v/>
      </c>
      <c r="R54" s="1843" t="str">
        <f>IF(TRIM(入力1!Q54)&lt;&gt;"",MID(入力1!Q54,2,1),"")</f>
        <v/>
      </c>
      <c r="S54" s="1839" t="str">
        <f>IF(TRIM(入力1!S54)&lt;&gt;"",LEFT(入力1!S54,1),"")</f>
        <v/>
      </c>
      <c r="T54" s="1841" t="str">
        <f>IF(LEN(入力1!T54)&gt;=2,MID(TEXT(入力1!T54,"00"),1,1),"")</f>
        <v/>
      </c>
      <c r="U54" s="1260" t="str">
        <f>IF(LEN(入力1!T54)&gt;=1,MID(TEXT(入力1!T54,"00"),2,1),"")</f>
        <v/>
      </c>
      <c r="V54" s="1734" t="str">
        <f>IF(LEN(入力1!V54)&gt;=2,MID(TEXT(入力1!V54,"00"),1,1),"")</f>
        <v/>
      </c>
      <c r="W54" s="1843" t="str">
        <f>IF(LEN(入力1!V54)&gt;=1,MID(TEXT(入力1!V54,"00"),2,1),"")</f>
        <v/>
      </c>
      <c r="X54" s="1734" t="str">
        <f>IF(LEN(入力1!X54)&gt;=2,MID(TEXT(入力1!X54,"00"),1,1),"")</f>
        <v/>
      </c>
      <c r="Y54" s="1234" t="str">
        <f>IF(LEN(入力1!X54)&gt;=1,MID(TEXT(入力1!X54,"00"),2,1),"")</f>
        <v/>
      </c>
      <c r="Z54" s="1841" t="str">
        <f>IF(LEN(入力1!Z54)&gt;=2,MID(TEXT(入力1!Z54,"00"),1,1),"")</f>
        <v/>
      </c>
      <c r="AA54" s="1260" t="str">
        <f>IF(LEN(入力1!Z54)&gt;=1,MID(TEXT(入力1!Z54,"00"),2,1),"")</f>
        <v/>
      </c>
      <c r="AB54" s="1845" t="str">
        <f>IF(TRIM(入力1!AB54)&lt;&gt;"",入力1!AB54,"")</f>
        <v/>
      </c>
      <c r="AC54" s="1846"/>
      <c r="AD54" s="1846"/>
      <c r="AE54" s="1847"/>
      <c r="AF54" s="1734" t="str">
        <f>IF(入力1!AF54&gt;=100,MID(TEXT(入力1!AF54,"000.0"),1,1),"")</f>
        <v/>
      </c>
      <c r="AG54" s="1732" t="str">
        <f>IF(入力1!AF54&gt;=10,MID(TEXT(入力1!AF54,"000.0"),2,1),"")</f>
        <v/>
      </c>
      <c r="AH54" s="1732" t="str">
        <f>IF(入力1!AF54&gt;=0.1,MID(TEXT(入力1!AF54,"000.0"),3,1),IF(ISBLANK(入力1!AF54),"","0"))</f>
        <v/>
      </c>
      <c r="AI54" s="1260" t="str">
        <f>IF(入力1!AF54&lt;&gt;"",MID(TEXT(入力1!AF54,"000.0"),5,1),"")</f>
        <v/>
      </c>
      <c r="AJ54" s="1734" t="str">
        <f>IF(入力1!AJ54&gt;=100,MID(TEXT(入力1!AJ54,"000.0"),1,1),"")</f>
        <v/>
      </c>
      <c r="AK54" s="1732" t="str">
        <f>IF(入力1!AJ54&gt;=10,MID(TEXT(入力1!AJ54,"000.0"),2,1),"")</f>
        <v/>
      </c>
      <c r="AL54" s="1732" t="str">
        <f>IF(入力1!AJ54&gt;=0.1,MID(TEXT(入力1!AJ54,"000.0"),3,1),IF(ISBLANK(入力1!AJ54),"","0"))</f>
        <v/>
      </c>
      <c r="AM54" s="1260" t="str">
        <f>IF(入力1!AJ54&lt;&gt;"",MID(TEXT(入力1!AJ54,"000.0"),5,1),"")</f>
        <v/>
      </c>
      <c r="AN54" s="1734" t="str">
        <f>IF(入力1!AN54&gt;=100,MID(TEXT(入力1!AN54,"000.0"),1,1),"")</f>
        <v/>
      </c>
      <c r="AO54" s="1732" t="str">
        <f>IF(入力1!AN54&gt;=10,MID(TEXT(入力1!AN54,"000.0"),2,1),"")</f>
        <v/>
      </c>
      <c r="AP54" s="1732" t="str">
        <f>IF(入力1!AN54&gt;=0.1,MID(TEXT(入力1!AN54,"000.0"),3,1),IF(ISBLANK(入力1!AN54),"","0"))</f>
        <v/>
      </c>
      <c r="AQ54" s="1260" t="str">
        <f>IF(入力1!AN54&lt;&gt;"",MID(TEXT(入力1!AN54,"000.0"),5,1),"")</f>
        <v/>
      </c>
      <c r="AR54" s="1734" t="str">
        <f>IF(TRIM(入力1!AR54)&lt;&gt;"",IF(入力1!AR54&gt;=10000,MID(TEXT(入力1!AR54,"00000"),1,1),""),"-")</f>
        <v>-</v>
      </c>
      <c r="AS54" s="1732" t="str">
        <f>IF(TRIM(入力1!AR54)&lt;&gt;"",IF(入力1!AR54&gt;=1000,MID(TEXT(入力1!AR54,"00000"),2,1),""),"-")</f>
        <v>-</v>
      </c>
      <c r="AT54" s="1732" t="str">
        <f>IF(TRIM(入力1!AR54)&lt;&gt;"",IF(入力1!AR54&gt;=100,MID(TEXT(入力1!AR54,"00000"),3,1),""),"-")</f>
        <v>-</v>
      </c>
      <c r="AU54" s="1732" t="str">
        <f>IF(TRIM(入力1!AR54)&lt;&gt;"",IF(入力1!AR54&gt;=10,MID(TEXT(入力1!AR54,"00000"),4,1),""),"-")</f>
        <v>-</v>
      </c>
      <c r="AV54" s="1260" t="str">
        <f>IF(TRIM(入力1!AR54)&lt;&gt;"",IF(入力1!AR54&gt;=0,MID(TEXT(入力1!AR54,"00000"),5,1),""),"-")</f>
        <v>-</v>
      </c>
      <c r="AW54" s="1734" t="str">
        <f>IF(TRIM(入力1!AW54)&lt;&gt;"",IF(入力1!AW54&gt;=1000000,MID(TEXT(入力1!AW54,"0000000"),1,1),""),"-")</f>
        <v>-</v>
      </c>
      <c r="AX54" s="1732" t="str">
        <f>IF(TRIM(入力1!AW54)&lt;&gt;"",IF(入力1!AW54&gt;=100000,MID(TEXT(入力1!AW54,"0000000"),2,1),""),"-")</f>
        <v>-</v>
      </c>
      <c r="AY54" s="1732" t="str">
        <f>IF(TRIM(入力1!AW54)&lt;&gt;"",IF(入力1!AW54&gt;=10000,MID(TEXT(入力1!AW54,"0000000"),3,1),""),"-")</f>
        <v>-</v>
      </c>
      <c r="AZ54" s="1732" t="str">
        <f>IF(TRIM(入力1!AW54)&lt;&gt;"",IF(入力1!AW54&gt;=1000,MID(TEXT(入力1!AW54,"0000000"),4,1),""),"-")</f>
        <v>-</v>
      </c>
      <c r="BA54" s="1732" t="str">
        <f>IF(TRIM(入力1!AW54)&lt;&gt;"",IF(入力1!AW54&gt;=100,MID(TEXT(入力1!AW54,"0000000"),5,1),""),"-")</f>
        <v>-</v>
      </c>
      <c r="BB54" s="1732" t="str">
        <f>IF(TRIM(入力1!AW54)&lt;&gt;"",IF(入力1!AW54&gt;=10,MID(TEXT(入力1!AW54,"0000000"),6,1),""),"-")</f>
        <v>-</v>
      </c>
      <c r="BC54" s="1260" t="str">
        <f>IF(TRIM(入力1!AW54)&lt;&gt;"",IF(入力1!AW54&gt;=0,MID(TEXT(入力1!AW54,"0000000"),7,1),""),"-")</f>
        <v>-</v>
      </c>
      <c r="BD54" s="1817" t="str">
        <f>IF(TRIM(入力1!BD54)&lt;&gt;"",IF(入力1!BD54&gt;=1000000,MID(TEXT(入力1!BD54,"0000000"),1,1),""),"")</f>
        <v/>
      </c>
      <c r="BE54" s="1731" t="str">
        <f>IF(TRIM(入力1!BD54)&lt;&gt;"",IF(入力1!BD54&gt;=100000,MID(TEXT(入力1!BD54,"0000000"),2,1),""),"")</f>
        <v/>
      </c>
      <c r="BF54" s="1731" t="str">
        <f>IF(TRIM(入力1!BD54)&lt;&gt;"",IF(入力1!BD54&gt;=10000,MID(TEXT(入力1!BD54,"0000000"),3,1),""),"")</f>
        <v/>
      </c>
      <c r="BG54" s="1731" t="str">
        <f>IF(TRIM(入力1!BD54)&lt;&gt;"",IF(入力1!BD54&gt;=1000,MID(TEXT(入力1!BD54,"0000000"),4,1),""),"")</f>
        <v/>
      </c>
      <c r="BH54" s="1731" t="str">
        <f>IF(TRIM(入力1!BD54)&lt;&gt;"",IF(入力1!BD54&gt;=100,MID(TEXT(入力1!BD54,"0000000"),5,1),""),"")</f>
        <v/>
      </c>
      <c r="BI54" s="1731" t="str">
        <f>IF(TRIM(入力1!BD54)&lt;&gt;"",IF(入力1!BD54&gt;=10,MID(TEXT(入力1!BD54,"0000000"),6,1),""),"")</f>
        <v/>
      </c>
      <c r="BJ54" s="1816" t="str">
        <f>IF(TRIM(入力1!BD54)&lt;&gt;"",IF(入力1!BD54&gt;=0,MID(TEXT(入力1!BD54,"0000000"),7,1),""),"0")</f>
        <v>0</v>
      </c>
      <c r="BK54" s="1077" t="str">
        <f>IF(TRIM(入力1!BK54)&lt;&gt;"",入力1!BK54,"")</f>
        <v/>
      </c>
      <c r="BL54" s="1063" t="str">
        <f>IF(TRIM(入力1!BL54)&lt;&gt;"",入力1!BL54,"")</f>
        <v/>
      </c>
      <c r="BM54" s="1063" t="str">
        <f>IF(TRIM(入力1!BM54)&lt;&gt;"",入力1!BM54,"")</f>
        <v/>
      </c>
      <c r="BN54" s="1063" t="str">
        <f>IF(TRIM(入力1!BN54)&lt;&gt;"",入力1!BN54,"")</f>
        <v/>
      </c>
      <c r="BO54" s="1063" t="str">
        <f>IF(TRIM(入力1!BO54)&lt;&gt;"",入力1!BO54,"")</f>
        <v/>
      </c>
      <c r="BP54" s="1079" t="str">
        <f>IF(TRIM(入力1!BP54)&lt;&gt;"",入力1!BP54,"")</f>
        <v>0</v>
      </c>
      <c r="BQ54" s="1077" t="str">
        <f>IF(TRIM(入力1!BQ54)&lt;&gt;"",入力1!BQ54,"")</f>
        <v/>
      </c>
      <c r="BR54" s="1063" t="str">
        <f>IF(TRIM(入力1!BR54)&lt;&gt;"",入力1!BR54,"")</f>
        <v/>
      </c>
      <c r="BS54" s="1063" t="str">
        <f>IF(TRIM(入力1!BS54)&lt;&gt;"",入力1!BS54,"")</f>
        <v/>
      </c>
      <c r="BT54" s="1063" t="str">
        <f>IF(TRIM(入力1!BT54)&lt;&gt;"",入力1!BT54,"")</f>
        <v/>
      </c>
      <c r="BU54" s="1063" t="str">
        <f>IF(TRIM(入力1!BU54)&lt;&gt;"",入力1!BU54,"")</f>
        <v/>
      </c>
      <c r="BV54" s="1956" t="str">
        <f>IF(TRIM(入力1!BV54)&lt;&gt;"",入力1!BV54,"")</f>
        <v>0</v>
      </c>
      <c r="BW54" s="1077" t="str">
        <f>IF(TRIM(入力1!BW54)&lt;&gt;"",入力1!BW54,"")</f>
        <v/>
      </c>
      <c r="BX54" s="1063" t="str">
        <f>IF(TRIM(入力1!BX54)&lt;&gt;"",入力1!BX54,"")</f>
        <v/>
      </c>
      <c r="BY54" s="1063" t="str">
        <f>IF(TRIM(入力1!BY54)&lt;&gt;"",入力1!BY54,"")</f>
        <v/>
      </c>
      <c r="BZ54" s="1063" t="str">
        <f>IF(TRIM(入力1!BZ54)&lt;&gt;"",入力1!BZ54,"")</f>
        <v/>
      </c>
      <c r="CA54" s="1063" t="str">
        <f>IF(TRIM(入力1!CA54)&lt;&gt;"",入力1!CA54,"")</f>
        <v/>
      </c>
      <c r="CB54" s="1956" t="str">
        <f>IF(TRIM(入力1!CB54)&lt;&gt;"",入力1!CB54,"")</f>
        <v>0</v>
      </c>
      <c r="CC54" s="1959" t="str">
        <f>IF(TRIM(入力1!CC54)&lt;&gt;"",入力1!CC54,"")</f>
        <v/>
      </c>
      <c r="CD54" s="1063" t="str">
        <f>IF(TRIM(入力1!CD54)&lt;&gt;"",入力1!CD54,"")</f>
        <v/>
      </c>
      <c r="CE54" s="1063" t="str">
        <f>IF(TRIM(入力1!CE54)&lt;&gt;"",入力1!CE54,"")</f>
        <v/>
      </c>
      <c r="CF54" s="1063" t="str">
        <f>IF(TRIM(入力1!CF54)&lt;&gt;"",入力1!CF54,"")</f>
        <v/>
      </c>
      <c r="CG54" s="1063" t="str">
        <f>IF(TRIM(入力1!CG54)&lt;&gt;"",入力1!CG54,"")</f>
        <v/>
      </c>
      <c r="CH54" s="1063" t="str">
        <f>IF(TRIM(入力1!CH54)&lt;&gt;"",入力1!CH54,"")</f>
        <v/>
      </c>
      <c r="CI54" s="1063" t="str">
        <f>IF(TRIM(入力1!CI54)&lt;&gt;"",入力1!CI54,"")</f>
        <v/>
      </c>
      <c r="CJ54" s="1109" t="str">
        <f>IF(TRIM(入力1!CJ54)&lt;&gt;"",入力1!CJ54,"")</f>
        <v>0</v>
      </c>
      <c r="CK54" s="1063" t="str">
        <f>IF(TRIM(入力1!CK54)&lt;&gt;"",入力1!CK54,"")</f>
        <v/>
      </c>
      <c r="CL54" s="1063" t="str">
        <f>IF(TRIM(入力1!CL54)&lt;&gt;"",入力1!CL54,"")</f>
        <v/>
      </c>
      <c r="CM54" s="1063" t="str">
        <f>IF(TRIM(入力1!CM54)&lt;&gt;"",入力1!CM54,"")</f>
        <v/>
      </c>
      <c r="CN54" s="1063" t="str">
        <f>IF(TRIM(入力1!CN54)&lt;&gt;"",入力1!CN54,"")</f>
        <v/>
      </c>
      <c r="CO54" s="1063" t="str">
        <f>IF(TRIM(入力1!CO54)&lt;&gt;"",入力1!CO54,"")</f>
        <v/>
      </c>
      <c r="CP54" s="1063" t="str">
        <f>IF(TRIM(入力1!CP54)&lt;&gt;"",入力1!CP54,"")</f>
        <v/>
      </c>
      <c r="CQ54" s="1109" t="str">
        <f>IF(TRIM(入力1!CQ54)&lt;&gt;"",入力1!CQ54,"")</f>
        <v/>
      </c>
      <c r="CR54" s="1956" t="str">
        <f>IF(TRIM(入力1!CR54)&lt;&gt;"",入力1!CR54,"")</f>
        <v>-</v>
      </c>
      <c r="CS54" s="1063" t="str">
        <f>IF(TRIM(入力1!CS54)&lt;&gt;"",入力1!CS54,"")</f>
        <v>-</v>
      </c>
      <c r="CT54" s="1079" t="str">
        <f>IF(TRIM(入力1!CT54)&lt;&gt;"",入力1!CT54,"")</f>
        <v>-</v>
      </c>
      <c r="CU54" s="1095" t="str">
        <f>IF(入力1!CU54&gt;=10,MID(TEXT(入力1!CU54,"00.0"),1,1),"")</f>
        <v/>
      </c>
      <c r="CV54" s="1063" t="str">
        <f>IF(入力1!CU54&gt;=0.1,MID(TEXT(入力1!CU54,"00.0"),2,1),IF(ISBLANK(入力1!CU54),"","0"))</f>
        <v/>
      </c>
      <c r="CW54" s="2031" t="str">
        <f>IF(入力1!CU54&lt;&gt;"",MID(TEXT(入力1!CU54,"00.0"),4,1),"")</f>
        <v/>
      </c>
      <c r="CX54" s="1095" t="str">
        <f>IF(入力1!CX54&gt;=100,MID(TEXT(入力1!CX54,"000"),1,1),"")</f>
        <v/>
      </c>
      <c r="CY54" s="1063" t="str">
        <f>IF(入力1!CX54&gt;=10,MID(TEXT(入力1!CX54,"000"),2,1),"")</f>
        <v/>
      </c>
      <c r="CZ54" s="1109" t="str">
        <f>IF(入力1!CX54&gt;=1,MID(TEXT(入力1!CX54,"000"),3,1),"")</f>
        <v/>
      </c>
      <c r="DA54" s="1963" t="str">
        <f>IF(TRIM(入力1!DA54)&lt;&gt;"",IF(入力1!DA54&gt;=10000,MID(TEXT(入力1!DA54,"00000"),1,1),""),"")</f>
        <v/>
      </c>
      <c r="DB54" s="1731" t="str">
        <f>IF(TRIM(入力1!DA54)&lt;&gt;"",IF(入力1!DA54&gt;=1000,MID(TEXT(入力1!DA54,"00000"),2,1),""),"")</f>
        <v/>
      </c>
      <c r="DC54" s="1731" t="str">
        <f>IF(TRIM(入力1!DA54)&lt;&gt;"",IF(入力1!DA54&gt;=100,MID(TEXT(入力1!DA54,"00000"),3,1),""),"")</f>
        <v/>
      </c>
      <c r="DD54" s="1731" t="str">
        <f>IF(TRIM(入力1!DA54)&lt;&gt;"",IF(入力1!DA54&gt;=10,MID(TEXT(入力1!DA54,"00000"),4,1),""),"")</f>
        <v/>
      </c>
      <c r="DE54" s="1795" t="str">
        <f>IF(TRIM(入力1!DA54)&lt;&gt;"",IF(入力1!DA54&gt;=0,MID(TEXT(入力1!DA54,"00000"),5,1),"0"),"")</f>
        <v/>
      </c>
      <c r="DF54" s="1738" t="str">
        <f>IF(TRIM(入力1!DF54)&lt;&gt;"",LEFT(入力1!DF54,1),"")</f>
        <v/>
      </c>
      <c r="DG54" s="1734" t="str">
        <f>IF(入力1!DG54&gt;=1000,MID(TEXT(入力1!DG54,"0000"),1,1),"")</f>
        <v/>
      </c>
      <c r="DH54" s="1732" t="str">
        <f>IF(入力1!DG54&gt;=100,MID(TEXT(入力1!DG54,"0000"),2,1),"")</f>
        <v/>
      </c>
      <c r="DI54" s="1732" t="str">
        <f>IF(入力1!DG54&gt;=10,MID(TEXT(入力1!DG54,"0000"),3,1),"")</f>
        <v/>
      </c>
      <c r="DJ54" s="1309" t="str">
        <f>IF(TRIM(入力1!DG54)&lt;&gt;"",IF(入力1!DG54&gt;=1,MID(TEXT(入力1!DG54,"0000"),4,1),"0"),"")</f>
        <v/>
      </c>
      <c r="DK54" s="1738" t="str">
        <f>IF(TRIM(入力1!DK54)&lt;&gt;"",LEFT(入力1!DK54,1),"")</f>
        <v/>
      </c>
      <c r="DL54" s="1734" t="str">
        <f>IF(入力1!DL54&gt;=10000,MID(TEXT(入力1!DL54,"00000"),1,1),"")</f>
        <v/>
      </c>
      <c r="DM54" s="1732" t="str">
        <f>IF(入力1!DL54&gt;=1000,MID(TEXT(入力1!DL54,"00000"),2,1),"")</f>
        <v/>
      </c>
      <c r="DN54" s="1732" t="str">
        <f>IF(入力1!DL54&gt;=100,MID(TEXT(入力1!DL54,"00000"),3,1),"")</f>
        <v/>
      </c>
      <c r="DO54" s="1732" t="str">
        <f>IF(入力1!DL54&gt;=10,MID(TEXT(入力1!DL54,"00000"),4,1),"")</f>
        <v/>
      </c>
      <c r="DP54" s="1309" t="str">
        <f>IF(TRIM(入力1!DL54)&lt;&gt;"",IF(入力1!DL54&gt;=1,MID(TEXT(入力1!DL54,"00000"),5,1),"0"),"")</f>
        <v/>
      </c>
      <c r="DQ54" s="1738" t="str">
        <f>IF(TRIM(入力1!DQ54)&lt;&gt;"",LEFT(入力1!DQ54,1),"")</f>
        <v/>
      </c>
      <c r="DR54" s="1734" t="str">
        <f>IF(入力1!DR54&gt;=10000,MID(TEXT(入力1!DR54,"00000"),1,1),"")</f>
        <v/>
      </c>
      <c r="DS54" s="1732" t="str">
        <f>IF(入力1!DR54&gt;=1000,MID(TEXT(入力1!DR54,"00000"),2,1),"")</f>
        <v/>
      </c>
      <c r="DT54" s="1732" t="str">
        <f>IF(入力1!DR54&gt;=100,MID(TEXT(入力1!DR54,"00000"),3,1),"")</f>
        <v/>
      </c>
      <c r="DU54" s="1732" t="str">
        <f>IF(入力1!DR54&gt;=10,MID(TEXT(入力1!DR54,"00000"),4,1),"")</f>
        <v/>
      </c>
      <c r="DV54" s="1848" t="str">
        <f>IF(TRIM(入力1!DR54)&lt;&gt;"",IF(入力1!DR54&gt;=1,MID(TEXT(入力1!DR54,"00000"),5,1),"0"),"")</f>
        <v/>
      </c>
      <c r="DW54" s="1748"/>
      <c r="DX54" s="1736"/>
      <c r="DY54" s="1804"/>
      <c r="DZ54" s="1829"/>
      <c r="EA54" s="1831"/>
      <c r="EB54" s="1824"/>
      <c r="EC54" s="1833"/>
      <c r="ED54" s="1835"/>
      <c r="EE54" s="1831"/>
      <c r="EF54" s="1824"/>
      <c r="EG54" s="1826">
        <f>IF(入力1!$W$5=9,9,0)</f>
        <v>0</v>
      </c>
      <c r="EH54" s="1828"/>
      <c r="EI54" s="1736"/>
    </row>
    <row r="55" spans="1:145" s="87" customFormat="1" ht="12" customHeight="1">
      <c r="A55" s="1819"/>
      <c r="B55" s="1733"/>
      <c r="C55" s="1235"/>
      <c r="D55" s="1822" t="str">
        <f>IF(TRIM(入力1!D220)&lt;&gt;"",入力1!D220,"")</f>
        <v/>
      </c>
      <c r="E55" s="1823"/>
      <c r="F55" s="1823"/>
      <c r="G55" s="1823"/>
      <c r="H55" s="1823"/>
      <c r="I55" s="1823"/>
      <c r="J55" s="1984"/>
      <c r="K55" s="1982"/>
      <c r="L55" s="1258"/>
      <c r="M55" s="1952"/>
      <c r="N55" s="1279"/>
      <c r="O55" s="1739"/>
      <c r="P55" s="1739"/>
      <c r="Q55" s="1735"/>
      <c r="R55" s="1844"/>
      <c r="S55" s="1840"/>
      <c r="T55" s="1842"/>
      <c r="U55" s="1279"/>
      <c r="V55" s="1735"/>
      <c r="W55" s="1844"/>
      <c r="X55" s="1735"/>
      <c r="Y55" s="1235"/>
      <c r="Z55" s="1842"/>
      <c r="AA55" s="1279"/>
      <c r="AB55" s="964" t="str">
        <f>IF(入力1!AB55&gt;=100,MID(TEXT(入力1!AB55,"000.0"),1,1),"")</f>
        <v/>
      </c>
      <c r="AC55" s="963" t="str">
        <f>IF(入力1!AB55&gt;=10,MID(TEXT(入力1!AB55,"000.0"),2,1),"")</f>
        <v/>
      </c>
      <c r="AD55" s="963" t="str">
        <f>IF(入力1!AB55&gt;=0.1,MID(TEXT(入力1!AB55,"000.0"),3,1),IF(ISBLANK(入力1!AB55),"","0"))</f>
        <v/>
      </c>
      <c r="AE55" s="953" t="str">
        <f>IF(入力1!AB55&lt;&gt;"",MID(TEXT(入力1!AB55,"000.0"),5,1),"")</f>
        <v/>
      </c>
      <c r="AF55" s="1735"/>
      <c r="AG55" s="1733"/>
      <c r="AH55" s="1733"/>
      <c r="AI55" s="1279"/>
      <c r="AJ55" s="1735"/>
      <c r="AK55" s="1733"/>
      <c r="AL55" s="1733"/>
      <c r="AM55" s="1279"/>
      <c r="AN55" s="1735"/>
      <c r="AO55" s="1733"/>
      <c r="AP55" s="1733"/>
      <c r="AQ55" s="1279"/>
      <c r="AR55" s="1735"/>
      <c r="AS55" s="1733"/>
      <c r="AT55" s="1733"/>
      <c r="AU55" s="1733"/>
      <c r="AV55" s="1279"/>
      <c r="AW55" s="1735"/>
      <c r="AX55" s="1733"/>
      <c r="AY55" s="1733"/>
      <c r="AZ55" s="1733"/>
      <c r="BA55" s="1733"/>
      <c r="BB55" s="1733"/>
      <c r="BC55" s="1279"/>
      <c r="BD55" s="1817"/>
      <c r="BE55" s="1731"/>
      <c r="BF55" s="1731"/>
      <c r="BG55" s="1731"/>
      <c r="BH55" s="1731"/>
      <c r="BI55" s="1731"/>
      <c r="BJ55" s="1816"/>
      <c r="BK55" s="1078"/>
      <c r="BL55" s="1064"/>
      <c r="BM55" s="1064"/>
      <c r="BN55" s="1064"/>
      <c r="BO55" s="1064"/>
      <c r="BP55" s="1080"/>
      <c r="BQ55" s="1078"/>
      <c r="BR55" s="1064"/>
      <c r="BS55" s="1064"/>
      <c r="BT55" s="1064"/>
      <c r="BU55" s="1064"/>
      <c r="BV55" s="1708"/>
      <c r="BW55" s="1078"/>
      <c r="BX55" s="1064"/>
      <c r="BY55" s="1064"/>
      <c r="BZ55" s="1064"/>
      <c r="CA55" s="1064"/>
      <c r="CB55" s="1708"/>
      <c r="CC55" s="1960"/>
      <c r="CD55" s="1064"/>
      <c r="CE55" s="1064"/>
      <c r="CF55" s="1064"/>
      <c r="CG55" s="1064"/>
      <c r="CH55" s="1064"/>
      <c r="CI55" s="1064"/>
      <c r="CJ55" s="1110"/>
      <c r="CK55" s="1064"/>
      <c r="CL55" s="1064"/>
      <c r="CM55" s="1064"/>
      <c r="CN55" s="1064"/>
      <c r="CO55" s="1064"/>
      <c r="CP55" s="1064"/>
      <c r="CQ55" s="1110"/>
      <c r="CR55" s="1708"/>
      <c r="CS55" s="1064"/>
      <c r="CT55" s="1080"/>
      <c r="CU55" s="1096"/>
      <c r="CV55" s="1064"/>
      <c r="CW55" s="2032"/>
      <c r="CX55" s="1096"/>
      <c r="CY55" s="1064"/>
      <c r="CZ55" s="1110"/>
      <c r="DA55" s="1963"/>
      <c r="DB55" s="1731"/>
      <c r="DC55" s="1731"/>
      <c r="DD55" s="1731"/>
      <c r="DE55" s="1795"/>
      <c r="DF55" s="1739"/>
      <c r="DG55" s="1735"/>
      <c r="DH55" s="1733"/>
      <c r="DI55" s="1733"/>
      <c r="DJ55" s="1235"/>
      <c r="DK55" s="1739"/>
      <c r="DL55" s="1735"/>
      <c r="DM55" s="1733"/>
      <c r="DN55" s="1733"/>
      <c r="DO55" s="1733"/>
      <c r="DP55" s="1235"/>
      <c r="DQ55" s="1739"/>
      <c r="DR55" s="1735"/>
      <c r="DS55" s="1733"/>
      <c r="DT55" s="1733"/>
      <c r="DU55" s="1733"/>
      <c r="DV55" s="1849"/>
      <c r="DW55" s="1749"/>
      <c r="DX55" s="1737"/>
      <c r="DY55" s="1805"/>
      <c r="DZ55" s="1830"/>
      <c r="EA55" s="1832"/>
      <c r="EB55" s="1825"/>
      <c r="EC55" s="1834"/>
      <c r="ED55" s="1836"/>
      <c r="EE55" s="1832"/>
      <c r="EF55" s="1825"/>
      <c r="EG55" s="1827"/>
      <c r="EH55" s="1827"/>
      <c r="EI55" s="1737"/>
    </row>
    <row r="56" spans="1:145" s="87" customFormat="1" ht="12" customHeight="1">
      <c r="A56" s="1796" t="str">
        <f>IF(TRIM(入力1!A56)&lt;&gt;"",入力1!A56,"")</f>
        <v/>
      </c>
      <c r="B56" s="1746">
        <f>IF(TRIM(入力1!B56)&lt;&gt;"",入力1!B56,"")</f>
        <v>2</v>
      </c>
      <c r="C56" s="1750">
        <f>入力1!C56</f>
        <v>0</v>
      </c>
      <c r="D56" s="1798" t="str">
        <f>IF(TRIM(入力1!D56)&lt;&gt;"",入力1!D56,"")</f>
        <v/>
      </c>
      <c r="E56" s="1799"/>
      <c r="F56" s="1799"/>
      <c r="G56" s="1799"/>
      <c r="H56" s="1799"/>
      <c r="I56" s="1799"/>
      <c r="J56" s="1985"/>
      <c r="K56" s="2010" t="str">
        <f>IF(TRIM('提出（様式1）'!A56)&lt;&gt;"",'提出（様式1）'!A56,"")</f>
        <v/>
      </c>
      <c r="L56" s="1808">
        <f>IF(TRIM('提出（様式1）'!B56)&lt;&gt;"",'提出（様式1）'!B56,"")</f>
        <v>2</v>
      </c>
      <c r="M56" s="1978">
        <f>C56</f>
        <v>0</v>
      </c>
      <c r="N56" s="1756" t="str">
        <f>IF(TRIM(入力1!N56)&lt;&gt;"",入力1!N56,"")</f>
        <v/>
      </c>
      <c r="O56" s="1740" t="str">
        <f>IF(TRIM(入力1!O56)&lt;&gt;"",LEFT(入力1!O56,1),"")</f>
        <v/>
      </c>
      <c r="P56" s="1740" t="str">
        <f>IF(TRIM(入力1!P56)&lt;&gt;"",LEFT(入力1!P56,1),"")</f>
        <v/>
      </c>
      <c r="Q56" s="1742" t="str">
        <f>IF(TRIM(入力1!Q56)&lt;&gt;"",LEFT(入力1!Q56,1),"")</f>
        <v/>
      </c>
      <c r="R56" s="1811" t="str">
        <f>IF(TRIM(入力1!Q56)&lt;&gt;"",MID(入力1!Q56,2,1),"")</f>
        <v/>
      </c>
      <c r="S56" s="1802" t="str">
        <f>IF(TRIM(入力1!S56)&lt;&gt;"",LEFT(入力1!S56,1),"")</f>
        <v/>
      </c>
      <c r="T56" s="1760" t="str">
        <f>IF(LEN(入力1!T56)&gt;=2,MID(TEXT(入力1!T56,"00"),1,1),"")</f>
        <v/>
      </c>
      <c r="U56" s="1756" t="str">
        <f>IF(LEN(入力1!T56)&gt;=1,MID(TEXT(入力1!T56,"00"),2,1),"")</f>
        <v/>
      </c>
      <c r="V56" s="1742" t="str">
        <f>IF(LEN(入力1!V56)&gt;=2,MID(TEXT(入力1!V56,"00"),1,1),"")</f>
        <v/>
      </c>
      <c r="W56" s="1811" t="str">
        <f>IF(LEN(入力1!V56)&gt;=1,MID(TEXT(入力1!V56,"00"),2,1),"")</f>
        <v/>
      </c>
      <c r="X56" s="1742" t="str">
        <f>IF(LEN(入力1!X56)&gt;=2,MID(TEXT(入力1!X56,"00"),1,1),"")</f>
        <v/>
      </c>
      <c r="Y56" s="1750" t="str">
        <f>IF(LEN(入力1!X56)&gt;=1,MID(TEXT(入力1!X56,"00"),2,1),"")</f>
        <v/>
      </c>
      <c r="Z56" s="1760" t="str">
        <f>IF(LEN(入力1!Z56)&gt;=2,MID(TEXT(入力1!Z56,"00"),1,1),"")</f>
        <v/>
      </c>
      <c r="AA56" s="1756" t="str">
        <f>IF(LEN(入力1!Z56)&gt;=1,MID(TEXT(入力1!Z56,"00"),2,1),"")</f>
        <v/>
      </c>
      <c r="AB56" s="1813" t="str">
        <f>IF(TRIM(入力1!AB56)&lt;&gt;"",入力1!AB56,"")</f>
        <v/>
      </c>
      <c r="AC56" s="1814"/>
      <c r="AD56" s="1814"/>
      <c r="AE56" s="1815"/>
      <c r="AF56" s="1742" t="str">
        <f>IF(入力1!AF56&gt;=100,MID(TEXT(入力1!AF56,"000.0"),1,1),"")</f>
        <v/>
      </c>
      <c r="AG56" s="1746" t="str">
        <f>IF(入力1!AF56&gt;=10,MID(TEXT(入力1!AF56,"000.0"),2,1),"")</f>
        <v/>
      </c>
      <c r="AH56" s="1746" t="str">
        <f>IF(入力1!AF56&gt;=0.1,MID(TEXT(入力1!AF56,"000.0"),3,1),IF(ISBLANK(入力1!AF56),"","0"))</f>
        <v/>
      </c>
      <c r="AI56" s="1756" t="str">
        <f>IF(入力1!AF56&lt;&gt;"",MID(TEXT(入力1!AF56,"000.0"),5,1),"")</f>
        <v/>
      </c>
      <c r="AJ56" s="1742" t="str">
        <f>IF(入力1!AJ56&gt;=100,MID(TEXT(入力1!AJ56,"000.0"),1,1),"")</f>
        <v/>
      </c>
      <c r="AK56" s="1746" t="str">
        <f>IF(入力1!AJ56&gt;=10,MID(TEXT(入力1!AJ56,"000.0"),2,1),"")</f>
        <v/>
      </c>
      <c r="AL56" s="1746" t="str">
        <f>IF(入力1!AJ56&gt;=0.1,MID(TEXT(入力1!AJ56,"000.0"),3,1),IF(ISBLANK(入力1!AJ56),"","0"))</f>
        <v/>
      </c>
      <c r="AM56" s="1756" t="str">
        <f>IF(入力1!AJ56&lt;&gt;"",MID(TEXT(入力1!AJ56,"000.0"),5,1),"")</f>
        <v/>
      </c>
      <c r="AN56" s="1742" t="str">
        <f>IF(入力1!AN56&gt;=100,MID(TEXT(入力1!AN56,"000.0"),1,1),"")</f>
        <v/>
      </c>
      <c r="AO56" s="1746" t="str">
        <f>IF(入力1!AN56&gt;=10,MID(TEXT(入力1!AN56,"000.0"),2,1),"")</f>
        <v/>
      </c>
      <c r="AP56" s="1746" t="str">
        <f>IF(入力1!AN56&gt;=0.1,MID(TEXT(入力1!AN56,"000.0"),3,1),IF(ISBLANK(入力1!AN56),"","0"))</f>
        <v/>
      </c>
      <c r="AQ56" s="1756" t="str">
        <f>IF(入力1!AN56&lt;&gt;"",MID(TEXT(入力1!AN56,"000.0"),5,1),"")</f>
        <v/>
      </c>
      <c r="AR56" s="1742" t="str">
        <f>IF(TRIM(入力1!AR56)&lt;&gt;"",IF(入力1!AR56&gt;=10000,MID(TEXT(入力1!AR56,"00000"),1,1),""),"-")</f>
        <v>-</v>
      </c>
      <c r="AS56" s="1746" t="str">
        <f>IF(TRIM(入力1!AR56)&lt;&gt;"",IF(入力1!AR56&gt;=1000,MID(TEXT(入力1!AR56,"00000"),2,1),""),"-")</f>
        <v>-</v>
      </c>
      <c r="AT56" s="1746" t="str">
        <f>IF(TRIM(入力1!AR56)&lt;&gt;"",IF(入力1!AR56&gt;=100,MID(TEXT(入力1!AR56,"00000"),3,1),""),"-")</f>
        <v>-</v>
      </c>
      <c r="AU56" s="1746" t="str">
        <f>IF(TRIM(入力1!AR56)&lt;&gt;"",IF(入力1!AR56&gt;=10,MID(TEXT(入力1!AR56,"00000"),4,1),""),"-")</f>
        <v>-</v>
      </c>
      <c r="AV56" s="1756" t="str">
        <f>IF(TRIM(入力1!AR56)&lt;&gt;"",IF(入力1!AR56&gt;=0,MID(TEXT(入力1!AR56,"00000"),5,1),""),"-")</f>
        <v>-</v>
      </c>
      <c r="AW56" s="1742" t="str">
        <f>IF(TRIM(入力1!AW56)&lt;&gt;"",IF(入力1!AW56&gt;=1000000,MID(TEXT(入力1!AW56,"0000000"),1,1),""),"-")</f>
        <v>-</v>
      </c>
      <c r="AX56" s="1746" t="str">
        <f>IF(TRIM(入力1!AW56)&lt;&gt;"",IF(入力1!AW56&gt;=100000,MID(TEXT(入力1!AW56,"0000000"),2,1),""),"-")</f>
        <v>-</v>
      </c>
      <c r="AY56" s="1746" t="str">
        <f>IF(TRIM(入力1!AW56)&lt;&gt;"",IF(入力1!AW56&gt;=10000,MID(TEXT(入力1!AW56,"0000000"),3,1),""),"-")</f>
        <v>-</v>
      </c>
      <c r="AZ56" s="1746" t="str">
        <f>IF(TRIM(入力1!AW56)&lt;&gt;"",IF(入力1!AW56&gt;=1000,MID(TEXT(入力1!AW56,"0000000"),4,1),""),"-")</f>
        <v>-</v>
      </c>
      <c r="BA56" s="1746" t="str">
        <f>IF(TRIM(入力1!AW56)&lt;&gt;"",IF(入力1!AW56&gt;=100,MID(TEXT(入力1!AW56,"0000000"),5,1),""),"-")</f>
        <v>-</v>
      </c>
      <c r="BB56" s="1746" t="str">
        <f>IF(TRIM(入力1!AW56)&lt;&gt;"",IF(入力1!AW56&gt;=10,MID(TEXT(入力1!AW56,"0000000"),6,1),""),"-")</f>
        <v>-</v>
      </c>
      <c r="BC56" s="1756" t="str">
        <f>IF(TRIM(入力1!AW56)&lt;&gt;"",IF(入力1!AW56&gt;=0,MID(TEXT(入力1!AW56,"0000000"),7,1),""),"-")</f>
        <v>-</v>
      </c>
      <c r="BD56" s="1793" t="str">
        <f>IF(TRIM(入力1!BD56)&lt;&gt;"",IF(入力1!BD56&gt;=1000000,MID(TEXT(入力1!BD56,"0000000"),1,1),""),"")</f>
        <v/>
      </c>
      <c r="BE56" s="1729" t="str">
        <f>IF(TRIM(入力1!BD56)&lt;&gt;"",IF(入力1!BD56&gt;=100000,MID(TEXT(入力1!BD56,"0000000"),2,1),""),"")</f>
        <v/>
      </c>
      <c r="BF56" s="1729" t="str">
        <f>IF(TRIM(入力1!BD56)&lt;&gt;"",IF(入力1!BD56&gt;=10000,MID(TEXT(入力1!BD56,"0000000"),3,1),""),"")</f>
        <v/>
      </c>
      <c r="BG56" s="1729" t="str">
        <f>IF(TRIM(入力1!BD56)&lt;&gt;"",IF(入力1!BD56&gt;=1000,MID(TEXT(入力1!BD56,"0000000"),4,1),""),"")</f>
        <v/>
      </c>
      <c r="BH56" s="1729" t="str">
        <f>IF(TRIM(入力1!BD56)&lt;&gt;"",IF(入力1!BD56&gt;=100,MID(TEXT(入力1!BD56,"0000000"),5,1),""),"")</f>
        <v/>
      </c>
      <c r="BI56" s="1729" t="str">
        <f>IF(TRIM(入力1!BD56)&lt;&gt;"",IF(入力1!BD56&gt;=10,MID(TEXT(入力1!BD56,"0000000"),6,1),""),"")</f>
        <v/>
      </c>
      <c r="BJ56" s="1744" t="str">
        <f>IF(TRIM(入力1!BD56)&lt;&gt;"",IF(入力1!BD56&gt;=0,MID(TEXT(入力1!BD56,"0000000"),7,1),""),"0")</f>
        <v>0</v>
      </c>
      <c r="BK56" s="1724" t="str">
        <f>IF(TRIM(入力1!BK56)&lt;&gt;"",入力1!BK56,"")</f>
        <v/>
      </c>
      <c r="BL56" s="1701" t="str">
        <f>IF(TRIM(入力1!BL56)&lt;&gt;"",入力1!BL56,"")</f>
        <v/>
      </c>
      <c r="BM56" s="1701" t="str">
        <f>IF(TRIM(入力1!BM56)&lt;&gt;"",入力1!BM56,"")</f>
        <v/>
      </c>
      <c r="BN56" s="1701" t="str">
        <f>IF(TRIM(入力1!BN56)&lt;&gt;"",入力1!BN56,"")</f>
        <v/>
      </c>
      <c r="BO56" s="1701" t="str">
        <f>IF(TRIM(入力1!BO56)&lt;&gt;"",入力1!BO56,"")</f>
        <v/>
      </c>
      <c r="BP56" s="1709" t="str">
        <f>IF(TRIM(入力1!BP56)&lt;&gt;"",入力1!BP56,"")</f>
        <v>0</v>
      </c>
      <c r="BQ56" s="1724" t="str">
        <f>IF(TRIM(入力1!BQ56)&lt;&gt;"",入力1!BQ56,"")</f>
        <v/>
      </c>
      <c r="BR56" s="1701" t="str">
        <f>IF(TRIM(入力1!BR56)&lt;&gt;"",入力1!BR56,"")</f>
        <v/>
      </c>
      <c r="BS56" s="1701" t="str">
        <f>IF(TRIM(入力1!BS56)&lt;&gt;"",入力1!BS56,"")</f>
        <v/>
      </c>
      <c r="BT56" s="1701" t="str">
        <f>IF(TRIM(入力1!BT56)&lt;&gt;"",入力1!BT56,"")</f>
        <v/>
      </c>
      <c r="BU56" s="1701" t="str">
        <f>IF(TRIM(入力1!BU56)&lt;&gt;"",入力1!BU56,"")</f>
        <v/>
      </c>
      <c r="BV56" s="1954" t="str">
        <f>IF(TRIM(入力1!BV56)&lt;&gt;"",入力1!BV56,"")</f>
        <v>0</v>
      </c>
      <c r="BW56" s="1724" t="str">
        <f>IF(TRIM(入力1!BW56)&lt;&gt;"",入力1!BW56,"")</f>
        <v/>
      </c>
      <c r="BX56" s="1701" t="str">
        <f>IF(TRIM(入力1!BX56)&lt;&gt;"",入力1!BX56,"")</f>
        <v/>
      </c>
      <c r="BY56" s="1701" t="str">
        <f>IF(TRIM(入力1!BY56)&lt;&gt;"",入力1!BY56,"")</f>
        <v/>
      </c>
      <c r="BZ56" s="1701" t="str">
        <f>IF(TRIM(入力1!BZ56)&lt;&gt;"",入力1!BZ56,"")</f>
        <v/>
      </c>
      <c r="CA56" s="1701" t="str">
        <f>IF(TRIM(入力1!CA56)&lt;&gt;"",入力1!CA56,"")</f>
        <v/>
      </c>
      <c r="CB56" s="1954" t="str">
        <f>IF(TRIM(入力1!CB56)&lt;&gt;"",入力1!CB56,"")</f>
        <v>0</v>
      </c>
      <c r="CC56" s="1972" t="str">
        <f>IF(TRIM(入力1!CC56)&lt;&gt;"",入力1!CC56,"")</f>
        <v/>
      </c>
      <c r="CD56" s="1701" t="str">
        <f>IF(TRIM(入力1!CD56)&lt;&gt;"",入力1!CD56,"")</f>
        <v/>
      </c>
      <c r="CE56" s="1701" t="str">
        <f>IF(TRIM(入力1!CE56)&lt;&gt;"",入力1!CE56,"")</f>
        <v/>
      </c>
      <c r="CF56" s="1701" t="str">
        <f>IF(TRIM(入力1!CF56)&lt;&gt;"",入力1!CF56,"")</f>
        <v/>
      </c>
      <c r="CG56" s="1701" t="str">
        <f>IF(TRIM(入力1!CG56)&lt;&gt;"",入力1!CG56,"")</f>
        <v/>
      </c>
      <c r="CH56" s="1701" t="str">
        <f>IF(TRIM(入力1!CH56)&lt;&gt;"",入力1!CH56,"")</f>
        <v/>
      </c>
      <c r="CI56" s="1701" t="str">
        <f>IF(TRIM(入力1!CI56)&lt;&gt;"",入力1!CI56,"")</f>
        <v/>
      </c>
      <c r="CJ56" s="1703" t="str">
        <f>IF(TRIM(入力1!CJ56)&lt;&gt;"",入力1!CJ56,"")</f>
        <v>0</v>
      </c>
      <c r="CK56" s="1701" t="str">
        <f>IF(TRIM(入力1!CK56)&lt;&gt;"",入力1!CK56,"")</f>
        <v/>
      </c>
      <c r="CL56" s="1701" t="str">
        <f>IF(TRIM(入力1!CL56)&lt;&gt;"",入力1!CL56,"")</f>
        <v/>
      </c>
      <c r="CM56" s="1701" t="str">
        <f>IF(TRIM(入力1!CM56)&lt;&gt;"",入力1!CM56,"")</f>
        <v/>
      </c>
      <c r="CN56" s="1701" t="str">
        <f>IF(TRIM(入力1!CN56)&lt;&gt;"",入力1!CN56,"")</f>
        <v/>
      </c>
      <c r="CO56" s="1701" t="str">
        <f>IF(TRIM(入力1!CO56)&lt;&gt;"",入力1!CO56,"")</f>
        <v/>
      </c>
      <c r="CP56" s="1701" t="str">
        <f>IF(TRIM(入力1!CP56)&lt;&gt;"",入力1!CP56,"")</f>
        <v/>
      </c>
      <c r="CQ56" s="1703" t="str">
        <f>IF(TRIM(入力1!CQ56)&lt;&gt;"",入力1!CQ56,"")</f>
        <v/>
      </c>
      <c r="CR56" s="1954" t="str">
        <f>IF(TRIM(入力1!CR56)&lt;&gt;"",入力1!CR56,"")</f>
        <v>-</v>
      </c>
      <c r="CS56" s="1701" t="str">
        <f>IF(TRIM(入力1!CS56)&lt;&gt;"",入力1!CS56,"")</f>
        <v>-</v>
      </c>
      <c r="CT56" s="1709" t="str">
        <f>IF(TRIM(入力1!CT56)&lt;&gt;"",入力1!CT56,"")</f>
        <v>-</v>
      </c>
      <c r="CU56" s="1711" t="str">
        <f>IF(入力1!CU56&gt;=10,MID(TEXT(入力1!CU56,"00.0"),1,1),"")</f>
        <v/>
      </c>
      <c r="CV56" s="1701" t="str">
        <f>IF(入力1!CU56&gt;=0.1,MID(TEXT(入力1!CU56,"00.0"),2,1),IF(ISBLANK(入力1!CU56),"","0"))</f>
        <v/>
      </c>
      <c r="CW56" s="2033" t="str">
        <f>IF(入力1!CU56&lt;&gt;"",MID(TEXT(入力1!CU56,"00.0"),4,1),"")</f>
        <v/>
      </c>
      <c r="CX56" s="1711" t="str">
        <f>IF(入力1!CX56&gt;=100,MID(TEXT(入力1!CX56,"000"),1,1),"")</f>
        <v/>
      </c>
      <c r="CY56" s="1701" t="str">
        <f>IF(入力1!CX56&gt;=10,MID(TEXT(入力1!CX56,"000"),2,1),"")</f>
        <v/>
      </c>
      <c r="CZ56" s="1703" t="str">
        <f>IF(入力1!CX56&gt;=1,MID(TEXT(入力1!CX56,"000"),3,1),"")</f>
        <v/>
      </c>
      <c r="DA56" s="1966" t="str">
        <f>IF(TRIM(入力1!DA56)&lt;&gt;"",IF(入力1!DA56&gt;=10000,MID(TEXT(入力1!DA56,"00000"),1,1),""),"")</f>
        <v/>
      </c>
      <c r="DB56" s="1746" t="str">
        <f>IF(TRIM(入力1!DA56)&lt;&gt;"",IF(入力1!DA56&gt;=1000,MID(TEXT(入力1!DA56,"00000"),2,1),""),"")</f>
        <v/>
      </c>
      <c r="DC56" s="1746" t="str">
        <f>IF(TRIM(入力1!DA56)&lt;&gt;"",IF(入力1!DA56&gt;=100,MID(TEXT(入力1!DA56,"00000"),3,1),""),"")</f>
        <v/>
      </c>
      <c r="DD56" s="1746" t="str">
        <f>IF(TRIM(入力1!DA56)&lt;&gt;"",IF(入力1!DA56&gt;=10,MID(TEXT(入力1!DA56,"00000"),4,1),""),"")</f>
        <v/>
      </c>
      <c r="DE56" s="1756" t="str">
        <f>IF(TRIM(入力1!DA56)&lt;&gt;"",IF(入力1!DA56&gt;=0,MID(TEXT(入力1!DA56,"00000"),5,1),"0"),"")</f>
        <v/>
      </c>
      <c r="DF56" s="1740" t="str">
        <f>IF(TRIM(入力1!DF56)&lt;&gt;"",LEFT(入力1!DF56,1),"")</f>
        <v/>
      </c>
      <c r="DG56" s="1742" t="str">
        <f>IF(入力1!DG56&gt;=1000,MID(TEXT(入力1!DG56,"0000"),1,1),"")</f>
        <v/>
      </c>
      <c r="DH56" s="1746" t="str">
        <f>IF(入力1!DG56&gt;=100,MID(TEXT(入力1!DG56,"0000"),2,1),"")</f>
        <v/>
      </c>
      <c r="DI56" s="1746" t="str">
        <f>IF(入力1!DG56&gt;=10,MID(TEXT(入力1!DG56,"0000"),3,1),"")</f>
        <v/>
      </c>
      <c r="DJ56" s="1750" t="str">
        <f>IF(TRIM(入力1!DG56)&lt;&gt;"",IF(入力1!DG56&gt;=1,MID(TEXT(入力1!DG56,"0000"),4,1),"0"),"")</f>
        <v/>
      </c>
      <c r="DK56" s="1740" t="str">
        <f>IF(TRIM(入力1!DK56)&lt;&gt;"",LEFT(入力1!DK56,1),"")</f>
        <v/>
      </c>
      <c r="DL56" s="1742" t="str">
        <f>IF(入力1!DL56&gt;=10000,MID(TEXT(入力1!DL56,"00000"),1,1),"")</f>
        <v/>
      </c>
      <c r="DM56" s="1746" t="str">
        <f>IF(入力1!DL56&gt;=1000,MID(TEXT(入力1!DL56,"00000"),2,1),"")</f>
        <v/>
      </c>
      <c r="DN56" s="1746" t="str">
        <f>IF(入力1!DL56&gt;=100,MID(TEXT(入力1!DL56,"00000"),3,1),"")</f>
        <v/>
      </c>
      <c r="DO56" s="1746" t="str">
        <f>IF(入力1!DL56&gt;=10,MID(TEXT(入力1!DL56,"00000"),4,1),"")</f>
        <v/>
      </c>
      <c r="DP56" s="1750" t="str">
        <f>IF(TRIM(入力1!DL56)&lt;&gt;"",IF(入力1!DL56&gt;=1,MID(TEXT(入力1!DL56,"00000"),5,1),"0"),"")</f>
        <v/>
      </c>
      <c r="DQ56" s="1740" t="str">
        <f>IF(TRIM(入力1!DQ56)&lt;&gt;"",LEFT(入力1!DQ56,1),"")</f>
        <v/>
      </c>
      <c r="DR56" s="1742" t="str">
        <f>IF(入力1!DR56&gt;=10000,MID(TEXT(入力1!DR56,"00000"),1,1),"")</f>
        <v/>
      </c>
      <c r="DS56" s="1746" t="str">
        <f>IF(入力1!DR56&gt;=1000,MID(TEXT(入力1!DR56,"00000"),2,1),"")</f>
        <v/>
      </c>
      <c r="DT56" s="1746" t="str">
        <f>IF(入力1!DR56&gt;=100,MID(TEXT(入力1!DR56,"00000"),3,1),"")</f>
        <v/>
      </c>
      <c r="DU56" s="1746" t="str">
        <f>IF(入力1!DR56&gt;=10,MID(TEXT(入力1!DR56,"00000"),4,1),"")</f>
        <v/>
      </c>
      <c r="DV56" s="1837" t="str">
        <f>IF(TRIM(入力1!DR56)&lt;&gt;"",IF(入力1!DR56&gt;=1,MID(TEXT(入力1!DR56,"00000"),5,1),"0"),"")</f>
        <v/>
      </c>
      <c r="DW56" s="1748"/>
      <c r="DX56" s="1736"/>
      <c r="DY56" s="1804"/>
      <c r="DZ56" s="1829"/>
      <c r="EA56" s="1831"/>
      <c r="EB56" s="1824"/>
      <c r="EC56" s="1833"/>
      <c r="ED56" s="1835"/>
      <c r="EE56" s="1831"/>
      <c r="EF56" s="1824"/>
      <c r="EG56" s="1826">
        <f>IF(入力1!$W$5=9,9,0)</f>
        <v>0</v>
      </c>
      <c r="EH56" s="1828"/>
      <c r="EI56" s="1736"/>
    </row>
    <row r="57" spans="1:145" s="87" customFormat="1" ht="12" customHeight="1" thickBot="1">
      <c r="A57" s="1797"/>
      <c r="B57" s="1747"/>
      <c r="C57" s="1751"/>
      <c r="D57" s="1800" t="str">
        <f>IF(TRIM(入力1!D222)&lt;&gt;"",入力1!D222,"")</f>
        <v/>
      </c>
      <c r="E57" s="1801"/>
      <c r="F57" s="1801"/>
      <c r="G57" s="1801"/>
      <c r="H57" s="1801"/>
      <c r="I57" s="1801"/>
      <c r="J57" s="2014"/>
      <c r="K57" s="2016"/>
      <c r="L57" s="1809"/>
      <c r="M57" s="2012"/>
      <c r="N57" s="1792"/>
      <c r="O57" s="1741"/>
      <c r="P57" s="1741"/>
      <c r="Q57" s="1743"/>
      <c r="R57" s="1812"/>
      <c r="S57" s="1803"/>
      <c r="T57" s="1810"/>
      <c r="U57" s="1792"/>
      <c r="V57" s="1743"/>
      <c r="W57" s="1812"/>
      <c r="X57" s="1743"/>
      <c r="Y57" s="1751"/>
      <c r="Z57" s="1810"/>
      <c r="AA57" s="1792"/>
      <c r="AB57" s="966" t="str">
        <f>IF(入力1!AB57&gt;=100,MID(TEXT(入力1!AB57,"000.0"),1,1),"")</f>
        <v/>
      </c>
      <c r="AC57" s="967" t="str">
        <f>IF(入力1!AB57&gt;=10,MID(TEXT(入力1!AB57,"000.0"),2,1),"")</f>
        <v/>
      </c>
      <c r="AD57" s="967" t="str">
        <f>IF(入力1!AB57&gt;=0.1,MID(TEXT(入力1!AB57,"000.0"),3,1),IF(ISBLANK(入力1!AB57),"","0"))</f>
        <v/>
      </c>
      <c r="AE57" s="973" t="str">
        <f>IF(入力1!AB57&lt;&gt;"",MID(TEXT(入力1!AB57,"000.0"),5,1),"")</f>
        <v/>
      </c>
      <c r="AF57" s="1743"/>
      <c r="AG57" s="1747"/>
      <c r="AH57" s="1747"/>
      <c r="AI57" s="1792"/>
      <c r="AJ57" s="1743"/>
      <c r="AK57" s="1747"/>
      <c r="AL57" s="1747"/>
      <c r="AM57" s="1792"/>
      <c r="AN57" s="1743"/>
      <c r="AO57" s="1747"/>
      <c r="AP57" s="1747"/>
      <c r="AQ57" s="1792"/>
      <c r="AR57" s="1743"/>
      <c r="AS57" s="1747"/>
      <c r="AT57" s="1747"/>
      <c r="AU57" s="1747"/>
      <c r="AV57" s="1792"/>
      <c r="AW57" s="1743"/>
      <c r="AX57" s="1747"/>
      <c r="AY57" s="1747"/>
      <c r="AZ57" s="1747"/>
      <c r="BA57" s="1747"/>
      <c r="BB57" s="1747"/>
      <c r="BC57" s="1792"/>
      <c r="BD57" s="1794"/>
      <c r="BE57" s="1730"/>
      <c r="BF57" s="1730"/>
      <c r="BG57" s="1730"/>
      <c r="BH57" s="1730"/>
      <c r="BI57" s="1730"/>
      <c r="BJ57" s="1745"/>
      <c r="BK57" s="1725"/>
      <c r="BL57" s="1702"/>
      <c r="BM57" s="1702"/>
      <c r="BN57" s="1702"/>
      <c r="BO57" s="1702"/>
      <c r="BP57" s="1723"/>
      <c r="BQ57" s="1725"/>
      <c r="BR57" s="1702"/>
      <c r="BS57" s="1702"/>
      <c r="BT57" s="1702"/>
      <c r="BU57" s="1702"/>
      <c r="BV57" s="1955"/>
      <c r="BW57" s="1725"/>
      <c r="BX57" s="1702"/>
      <c r="BY57" s="1702"/>
      <c r="BZ57" s="1702"/>
      <c r="CA57" s="1702"/>
      <c r="CB57" s="1955"/>
      <c r="CC57" s="1973"/>
      <c r="CD57" s="1702"/>
      <c r="CE57" s="1702"/>
      <c r="CF57" s="1702"/>
      <c r="CG57" s="1702"/>
      <c r="CH57" s="1702"/>
      <c r="CI57" s="1702"/>
      <c r="CJ57" s="1704"/>
      <c r="CK57" s="1702"/>
      <c r="CL57" s="1702"/>
      <c r="CM57" s="1702"/>
      <c r="CN57" s="1702"/>
      <c r="CO57" s="1702"/>
      <c r="CP57" s="1702"/>
      <c r="CQ57" s="1704"/>
      <c r="CR57" s="1955"/>
      <c r="CS57" s="1702"/>
      <c r="CT57" s="1723"/>
      <c r="CU57" s="1791"/>
      <c r="CV57" s="1702"/>
      <c r="CW57" s="2035"/>
      <c r="CX57" s="1791"/>
      <c r="CY57" s="1702"/>
      <c r="CZ57" s="1704"/>
      <c r="DA57" s="1967"/>
      <c r="DB57" s="1747"/>
      <c r="DC57" s="1747"/>
      <c r="DD57" s="1747"/>
      <c r="DE57" s="1792"/>
      <c r="DF57" s="1741"/>
      <c r="DG57" s="1743"/>
      <c r="DH57" s="1747"/>
      <c r="DI57" s="1747"/>
      <c r="DJ57" s="1751"/>
      <c r="DK57" s="1741"/>
      <c r="DL57" s="1743"/>
      <c r="DM57" s="1747"/>
      <c r="DN57" s="1747"/>
      <c r="DO57" s="1747"/>
      <c r="DP57" s="1751"/>
      <c r="DQ57" s="1741"/>
      <c r="DR57" s="1743"/>
      <c r="DS57" s="1747"/>
      <c r="DT57" s="1747"/>
      <c r="DU57" s="1747"/>
      <c r="DV57" s="1838"/>
      <c r="DW57" s="1749"/>
      <c r="DX57" s="1737"/>
      <c r="DY57" s="1805"/>
      <c r="DZ57" s="1830"/>
      <c r="EA57" s="1832"/>
      <c r="EB57" s="1825"/>
      <c r="EC57" s="1834"/>
      <c r="ED57" s="1836"/>
      <c r="EE57" s="1832"/>
      <c r="EF57" s="1825"/>
      <c r="EG57" s="1827"/>
      <c r="EH57" s="1827"/>
      <c r="EI57" s="1737"/>
    </row>
    <row r="58" spans="1:145" s="89" customFormat="1" ht="21" customHeight="1" thickBot="1">
      <c r="A58" s="316"/>
      <c r="B58" s="316"/>
      <c r="D58" s="316" t="s">
        <v>347</v>
      </c>
      <c r="E58" s="316"/>
      <c r="F58" s="316"/>
      <c r="G58" s="316"/>
      <c r="H58" s="316"/>
      <c r="I58" s="316"/>
      <c r="J58" s="316"/>
      <c r="K58" s="907"/>
      <c r="L58" s="908"/>
      <c r="M58" s="91" t="s">
        <v>771</v>
      </c>
      <c r="N58" s="91"/>
      <c r="O58" s="317" t="s">
        <v>772</v>
      </c>
      <c r="P58" s="317"/>
      <c r="Q58" s="91"/>
      <c r="R58" s="91"/>
      <c r="S58" s="922"/>
      <c r="T58" s="91" t="s">
        <v>578</v>
      </c>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0" t="s">
        <v>541</v>
      </c>
      <c r="DG58" s="92"/>
      <c r="DH58" s="92"/>
      <c r="DI58" s="92"/>
      <c r="DJ58" s="92"/>
      <c r="DK58" s="400"/>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349"/>
    </row>
    <row r="59" spans="1:145" s="5" customFormat="1" ht="15" customHeight="1">
      <c r="A59" s="2214"/>
      <c r="B59" s="2215"/>
      <c r="C59" s="2216"/>
      <c r="D59" s="1717" t="s">
        <v>348</v>
      </c>
      <c r="E59" s="1718"/>
      <c r="F59" s="1718"/>
      <c r="G59" s="1718"/>
      <c r="H59" s="1718"/>
      <c r="I59" s="1718"/>
      <c r="J59" s="909"/>
      <c r="K59" s="905"/>
      <c r="L59" s="730"/>
      <c r="M59" s="906" t="s">
        <v>120</v>
      </c>
      <c r="N59" s="16"/>
      <c r="O59" s="15"/>
      <c r="P59" s="15" t="s">
        <v>121</v>
      </c>
      <c r="Q59" s="89"/>
      <c r="R59" s="89"/>
      <c r="S59" s="93"/>
      <c r="T59" s="19"/>
      <c r="U59" s="19"/>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730"/>
      <c r="CL59" s="730"/>
      <c r="CM59" s="730"/>
      <c r="CN59" s="730"/>
      <c r="CO59" s="730"/>
      <c r="CP59" s="730"/>
      <c r="CQ59" s="730"/>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7"/>
      <c r="EK59" s="7"/>
      <c r="EL59" s="7"/>
      <c r="EM59" s="7"/>
      <c r="EN59" s="7"/>
      <c r="EO59" s="7"/>
    </row>
    <row r="60" spans="1:145" ht="15" customHeight="1" thickBot="1">
      <c r="A60" s="2217"/>
      <c r="B60" s="2218"/>
      <c r="C60" s="2219"/>
      <c r="D60" s="1719"/>
      <c r="E60" s="1720"/>
      <c r="F60" s="1720"/>
      <c r="G60" s="1720"/>
      <c r="H60" s="1720"/>
      <c r="I60" s="1720"/>
      <c r="J60" s="909"/>
      <c r="K60" s="905"/>
      <c r="L60" s="730"/>
      <c r="M60" s="199"/>
      <c r="N60" s="199"/>
      <c r="O60" s="89"/>
      <c r="P60" s="15" t="s">
        <v>486</v>
      </c>
      <c r="Q60" s="89"/>
      <c r="R60" s="89"/>
      <c r="S60" s="93"/>
      <c r="CK60" s="730"/>
      <c r="CL60" s="730"/>
      <c r="CM60" s="730"/>
      <c r="CN60" s="730"/>
      <c r="CO60" s="730"/>
      <c r="CP60" s="730"/>
      <c r="CQ60" s="730"/>
    </row>
    <row r="61" spans="1:145" ht="15" customHeight="1">
      <c r="A61" s="2214"/>
      <c r="B61" s="2215"/>
      <c r="C61" s="2216"/>
      <c r="D61" s="1717" t="s">
        <v>634</v>
      </c>
      <c r="E61" s="1718"/>
      <c r="F61" s="1718"/>
      <c r="G61" s="1718"/>
      <c r="H61" s="1718"/>
      <c r="I61" s="1718"/>
      <c r="J61" s="909"/>
      <c r="K61" s="905"/>
      <c r="L61" s="730"/>
      <c r="M61" s="199"/>
      <c r="N61" s="199"/>
      <c r="O61" s="89"/>
      <c r="P61" s="15" t="s">
        <v>487</v>
      </c>
      <c r="Q61" s="15"/>
      <c r="R61" s="15"/>
      <c r="S61" s="93"/>
      <c r="CK61" s="730"/>
      <c r="CL61" s="730"/>
      <c r="CM61" s="730"/>
      <c r="CN61" s="730"/>
      <c r="CO61" s="730"/>
      <c r="CP61" s="730"/>
      <c r="CQ61" s="730"/>
    </row>
    <row r="62" spans="1:145" ht="15" customHeight="1" thickBot="1">
      <c r="A62" s="2217"/>
      <c r="B62" s="2218"/>
      <c r="C62" s="2219"/>
      <c r="D62" s="1719"/>
      <c r="E62" s="1720"/>
      <c r="F62" s="1720"/>
      <c r="G62" s="1720"/>
      <c r="H62" s="1720"/>
      <c r="I62" s="1720"/>
      <c r="J62" s="909"/>
      <c r="K62" s="905"/>
      <c r="L62" s="730"/>
      <c r="M62" s="730"/>
      <c r="N62" s="730"/>
      <c r="CK62" s="730"/>
      <c r="CL62" s="730"/>
      <c r="CM62" s="730"/>
      <c r="CN62" s="730"/>
      <c r="CO62" s="730"/>
      <c r="CP62" s="730"/>
      <c r="CQ62" s="730"/>
    </row>
    <row r="63" spans="1:145" ht="15" customHeight="1">
      <c r="A63" s="2215"/>
      <c r="B63" s="2215"/>
      <c r="C63" s="2220"/>
      <c r="D63" s="1949"/>
      <c r="E63" s="1949"/>
      <c r="F63" s="1949"/>
      <c r="G63" s="1949"/>
      <c r="H63" s="1949"/>
      <c r="I63" s="1949"/>
      <c r="J63" s="1950"/>
      <c r="K63" s="1950"/>
      <c r="L63" s="730"/>
      <c r="M63" s="730"/>
      <c r="N63" s="730"/>
      <c r="CK63" s="730"/>
      <c r="CL63" s="730"/>
      <c r="CM63" s="730"/>
      <c r="CN63" s="730"/>
      <c r="CO63" s="730"/>
      <c r="CP63" s="730"/>
      <c r="CQ63" s="730"/>
    </row>
    <row r="64" spans="1:145" ht="15" customHeight="1" thickBot="1">
      <c r="A64" s="2221"/>
      <c r="B64" s="2221"/>
      <c r="C64" s="2221"/>
      <c r="D64" s="1950"/>
      <c r="E64" s="1950"/>
      <c r="F64" s="1950"/>
      <c r="G64" s="1950"/>
      <c r="H64" s="1950"/>
      <c r="I64" s="1950"/>
      <c r="J64" s="1950"/>
      <c r="K64" s="1950"/>
      <c r="L64" s="730"/>
      <c r="M64" s="730"/>
      <c r="N64" s="730"/>
      <c r="CK64" s="730"/>
      <c r="CL64" s="730"/>
      <c r="CM64" s="730"/>
      <c r="CN64" s="730"/>
      <c r="CO64" s="730"/>
      <c r="CP64" s="730"/>
      <c r="CQ64" s="730"/>
    </row>
    <row r="65" spans="1:139" s="87" customFormat="1" ht="12" customHeight="1">
      <c r="A65" s="1940" t="str">
        <f>IF(TRIM(入力1!A58)&lt;&gt;"",入力1!A58,"")</f>
        <v/>
      </c>
      <c r="B65" s="1759">
        <f>IF(TRIM(入力1!B58)&lt;&gt;"",入力1!B58,"")</f>
        <v>2</v>
      </c>
      <c r="C65" s="1337">
        <f>入力1!C58</f>
        <v>1</v>
      </c>
      <c r="D65" s="1941" t="str">
        <f>IF(TRIM(入力1!D58)&lt;&gt;"",入力1!D58,"")</f>
        <v/>
      </c>
      <c r="E65" s="1942"/>
      <c r="F65" s="1942"/>
      <c r="G65" s="1942"/>
      <c r="H65" s="1942"/>
      <c r="I65" s="1942"/>
      <c r="J65" s="1942"/>
      <c r="K65" s="1338" t="str">
        <f>IF(TRIM('提出（様式1）'!A65)&lt;&gt;"",'提出（様式1）'!A65,"")</f>
        <v/>
      </c>
      <c r="L65" s="1378">
        <f>IF(TRIM('提出（様式1）'!B65)&lt;&gt;"",'提出（様式1）'!B65,"")</f>
        <v>2</v>
      </c>
      <c r="M65" s="1343">
        <f>C65</f>
        <v>1</v>
      </c>
      <c r="N65" s="1934" t="str">
        <f>IF(TRIM(入力1!N58)&lt;&gt;"",入力1!N58,"")</f>
        <v/>
      </c>
      <c r="O65" s="1934" t="str">
        <f>IF(TRIM(入力1!O58)&lt;&gt;"",LEFT(入力1!O58,1),"")</f>
        <v/>
      </c>
      <c r="P65" s="1934" t="str">
        <f>IF(TRIM(入力1!P58)&lt;&gt;"",LEFT(入力1!P58,1),"")</f>
        <v/>
      </c>
      <c r="Q65" s="1758" t="str">
        <f>IF(TRIM(入力1!Q58)&lt;&gt;"",LEFT(入力1!Q58,1),"")</f>
        <v/>
      </c>
      <c r="R65" s="1337" t="str">
        <f>IF(TRIM(入力1!Q58)&lt;&gt;"",MID(入力1!Q58,2,1),"")</f>
        <v/>
      </c>
      <c r="S65" s="1943" t="str">
        <f>IF(TRIM(入力1!S58)&lt;&gt;"",LEFT(入力1!S58,1),"")</f>
        <v/>
      </c>
      <c r="T65" s="1944" t="str">
        <f>IF(LEN(入力1!T58)&gt;=2,MID(TEXT(入力1!T58,"00"),1,1),"")</f>
        <v/>
      </c>
      <c r="U65" s="1343" t="str">
        <f>IF(LEN(入力1!T58)&gt;=1,MID(TEXT(入力1!T58,"00"),2,1),"")</f>
        <v/>
      </c>
      <c r="V65" s="1758" t="str">
        <f>IF(LEN(入力1!V58)&gt;=2,MID(TEXT(入力1!V58,"00"),1,1),"")</f>
        <v/>
      </c>
      <c r="W65" s="1945" t="str">
        <f>IF(LEN(入力1!V58)&gt;=1,MID(TEXT(入力1!V58,"00"),2,1),"")</f>
        <v/>
      </c>
      <c r="X65" s="1758" t="str">
        <f>IF(LEN(入力1!X58)&gt;=2,MID(TEXT(入力1!X58,"00"),1,1),"")</f>
        <v/>
      </c>
      <c r="Y65" s="1337" t="str">
        <f>IF(LEN(入力1!X58)&gt;=1,MID(TEXT(入力1!X58,"00"),2,1),"")</f>
        <v/>
      </c>
      <c r="Z65" s="1944" t="str">
        <f>IF(LEN(入力1!Z58)&gt;=2,MID(TEXT(入力1!Z58,"00"),1,1),"")</f>
        <v/>
      </c>
      <c r="AA65" s="1343" t="str">
        <f>IF(LEN(入力1!Z58)&gt;=1,MID(TEXT(入力1!Z58,"00"),2,1),"")</f>
        <v/>
      </c>
      <c r="AB65" s="1946" t="str">
        <f>IF(TRIM(入力1!AB58)&lt;&gt;"",入力1!AB58,"")</f>
        <v/>
      </c>
      <c r="AC65" s="1947"/>
      <c r="AD65" s="1947"/>
      <c r="AE65" s="1948"/>
      <c r="AF65" s="1758" t="str">
        <f>IF(入力1!AF58&gt;=100,MID(TEXT(入力1!AF58,"000.0"),1,1),"")</f>
        <v/>
      </c>
      <c r="AG65" s="1759" t="str">
        <f>IF(入力1!AF58&gt;=10,MID(TEXT(入力1!AF58,"000.0"),2,1),"")</f>
        <v/>
      </c>
      <c r="AH65" s="1759" t="str">
        <f>IF(入力1!AF58&gt;=0.1,MID(TEXT(入力1!AF58,"000.0"),3,1),IF(ISBLANK(入力1!AF58),"","0"))</f>
        <v/>
      </c>
      <c r="AI65" s="1337" t="str">
        <f>IF(入力1!AF58&lt;&gt;"",MID(TEXT(入力1!AF58,"000.0"),5,1),"")</f>
        <v/>
      </c>
      <c r="AJ65" s="1758" t="str">
        <f>IF(入力1!AJ58&gt;=100,MID(TEXT(入力1!AJ58,"000.0"),1,1),"")</f>
        <v/>
      </c>
      <c r="AK65" s="1759" t="str">
        <f>IF(入力1!AJ58&gt;=10,MID(TEXT(入力1!AJ58,"000.0"),2,1),"")</f>
        <v/>
      </c>
      <c r="AL65" s="1759" t="str">
        <f>IF(入力1!AJ58&gt;=0.1,MID(TEXT(入力1!AJ58,"000.0"),3,1),IF(ISBLANK(入力1!AJ58),"","0"))</f>
        <v/>
      </c>
      <c r="AM65" s="1337" t="str">
        <f>IF(入力1!AJ58&lt;&gt;"",MID(TEXT(入力1!AJ58,"000.0"),5,1),"")</f>
        <v/>
      </c>
      <c r="AN65" s="1758" t="str">
        <f>IF(入力1!AN58&gt;=100,MID(TEXT(入力1!AN58,"000.0"),1,1),"")</f>
        <v/>
      </c>
      <c r="AO65" s="1759" t="str">
        <f>IF(入力1!AN58&gt;=10,MID(TEXT(入力1!AN58,"000.0"),2,1),"")</f>
        <v/>
      </c>
      <c r="AP65" s="1759" t="str">
        <f>IF(入力1!AN58&gt;=0.1,MID(TEXT(入力1!AN58,"000.0"),3,1),IF(ISBLANK(入力1!AN58),"","0"))</f>
        <v/>
      </c>
      <c r="AQ65" s="1337" t="str">
        <f>IF(入力1!AN58&lt;&gt;"",MID(TEXT(入力1!AN58,"000.0"),5,1),"")</f>
        <v/>
      </c>
      <c r="AR65" s="1758" t="str">
        <f>IF(TRIM(入力1!AR58)&lt;&gt;"",IF(入力1!AR58&gt;=10000,MID(TEXT(入力1!AR58,"00000"),1,1),""),"-")</f>
        <v>-</v>
      </c>
      <c r="AS65" s="1759" t="str">
        <f>IF(TRIM(入力1!AR58)&lt;&gt;"",IF(入力1!AR58&gt;=1000,MID(TEXT(入力1!AR58,"00000"),2,1),""),"-")</f>
        <v>-</v>
      </c>
      <c r="AT65" s="1759" t="str">
        <f>IF(TRIM(入力1!AR58)&lt;&gt;"",IF(入力1!AR58&gt;=100,MID(TEXT(入力1!AR58,"00000"),3,1),""),"-")</f>
        <v>-</v>
      </c>
      <c r="AU65" s="1759" t="str">
        <f>IF(TRIM(入力1!AR58)&lt;&gt;"",IF(入力1!AR58&gt;=10,MID(TEXT(入力1!AR58,"00000"),4,1),""),"-")</f>
        <v>-</v>
      </c>
      <c r="AV65" s="1343" t="str">
        <f>IF(TRIM(入力1!AR58)&lt;&gt;"",IF(入力1!AR58&gt;=0,MID(TEXT(入力1!AR58,"00000"),5,1),""),"-")</f>
        <v>-</v>
      </c>
      <c r="AW65" s="1758" t="str">
        <f>IF(TRIM(入力1!AW58)&lt;&gt;"",IF(入力1!AW58&gt;=1000000,MID(TEXT(入力1!AW58,"0000000"),1,1),""),"-")</f>
        <v>-</v>
      </c>
      <c r="AX65" s="1759" t="str">
        <f>IF(TRIM(入力1!AW58)&lt;&gt;"",IF(入力1!AW58&gt;=100000,MID(TEXT(入力1!AW58,"0000000"),2,1),""),"-")</f>
        <v>-</v>
      </c>
      <c r="AY65" s="1759" t="str">
        <f>IF(TRIM(入力1!AW58)&lt;&gt;"",IF(入力1!AW58&gt;=10000,MID(TEXT(入力1!AW58,"0000000"),3,1),""),"-")</f>
        <v>-</v>
      </c>
      <c r="AZ65" s="1759" t="str">
        <f>IF(TRIM(入力1!AW58)&lt;&gt;"",IF(入力1!AW58&gt;=1000,MID(TEXT(入力1!AW58,"0000000"),4,1),""),"-")</f>
        <v>-</v>
      </c>
      <c r="BA65" s="1759" t="str">
        <f>IF(TRIM(入力1!AW58)&lt;&gt;"",IF(入力1!AW58&gt;=100,MID(TEXT(入力1!AW58,"0000000"),5,1),""),"-")</f>
        <v>-</v>
      </c>
      <c r="BB65" s="1759" t="str">
        <f>IF(TRIM(入力1!AW58)&lt;&gt;"",IF(入力1!AW58&gt;=10,MID(TEXT(入力1!AW58,"0000000"),6,1),""),"-")</f>
        <v>-</v>
      </c>
      <c r="BC65" s="1759" t="str">
        <f>IF(TRIM(入力1!AW58)&lt;&gt;"",IF(入力1!AW58&gt;=0,MID(TEXT(入力1!AW58,"0000000"),7,1),""),"-")</f>
        <v>-</v>
      </c>
      <c r="BD65" s="1931" t="str">
        <f>IF(TRIM(入力1!BD58)&lt;&gt;"",IF(入力1!BD58&gt;=1000000,MID(TEXT(入力1!BD58,"0000000"),1,1),""),"")</f>
        <v/>
      </c>
      <c r="BE65" s="1932" t="str">
        <f>IF(TRIM(入力1!BD58)&lt;&gt;"",IF(入力1!BD58&gt;=100000,MID(TEXT(入力1!BD58,"0000000"),2,1),""),"")</f>
        <v/>
      </c>
      <c r="BF65" s="1932" t="str">
        <f>IF(TRIM(入力1!BD58)&lt;&gt;"",IF(入力1!BD58&gt;=10000,MID(TEXT(入力1!BD58,"0000000"),3,1),""),"")</f>
        <v/>
      </c>
      <c r="BG65" s="1932" t="str">
        <f>IF(TRIM(入力1!BD58)&lt;&gt;"",IF(入力1!BD58&gt;=1000,MID(TEXT(入力1!BD58,"0000000"),4,1),""),"")</f>
        <v/>
      </c>
      <c r="BH65" s="1932" t="str">
        <f>IF(TRIM(入力1!BD58)&lt;&gt;"",IF(入力1!BD58&gt;=100,MID(TEXT(入力1!BD58,"0000000"),5,1),""),"")</f>
        <v/>
      </c>
      <c r="BI65" s="1932" t="str">
        <f>IF(TRIM(入力1!BD58)&lt;&gt;"",IF(入力1!BD58&gt;=10,MID(TEXT(入力1!BD58,"0000000"),6,1),""),"")</f>
        <v/>
      </c>
      <c r="BJ65" s="1953" t="str">
        <f>IF(TRIM(入力1!BD58)&lt;&gt;"",IF(入力1!BD58&gt;=0,MID(TEXT(入力1!BD58,"0000000"),7,1),""),"0")</f>
        <v>0</v>
      </c>
      <c r="BK65" s="1484" t="str">
        <f>IF(TRIM(入力1!BK58)&lt;&gt;"",入力1!BK58,"")</f>
        <v/>
      </c>
      <c r="BL65" s="1111" t="str">
        <f>IF(TRIM(入力1!BL58)&lt;&gt;"",入力1!BL58,"")</f>
        <v/>
      </c>
      <c r="BM65" s="1111" t="str">
        <f>IF(TRIM(入力1!BM58)&lt;&gt;"",入力1!BM58,"")</f>
        <v/>
      </c>
      <c r="BN65" s="1111" t="str">
        <f>IF(TRIM(入力1!BN58)&lt;&gt;"",入力1!BN58,"")</f>
        <v/>
      </c>
      <c r="BO65" s="1111" t="str">
        <f>IF(TRIM(入力1!BO58)&lt;&gt;"",入力1!BO58,"")</f>
        <v/>
      </c>
      <c r="BP65" s="1485" t="str">
        <f>IF(TRIM(入力1!BP58)&lt;&gt;"",入力1!BP58,"")</f>
        <v>0</v>
      </c>
      <c r="BQ65" s="1484" t="str">
        <f>IF(TRIM(入力1!BQ58)&lt;&gt;"",入力1!BQ58,"")</f>
        <v/>
      </c>
      <c r="BR65" s="1111" t="str">
        <f>IF(TRIM(入力1!BR58)&lt;&gt;"",入力1!BR58,"")</f>
        <v/>
      </c>
      <c r="BS65" s="1111" t="str">
        <f>IF(TRIM(入力1!BS58)&lt;&gt;"",入力1!BS58,"")</f>
        <v/>
      </c>
      <c r="BT65" s="1111" t="str">
        <f>IF(TRIM(入力1!BT58)&lt;&gt;"",入力1!BT58,"")</f>
        <v/>
      </c>
      <c r="BU65" s="1111" t="str">
        <f>IF(TRIM(入力1!BU58)&lt;&gt;"",入力1!BU58,"")</f>
        <v/>
      </c>
      <c r="BV65" s="1485" t="str">
        <f>IF(TRIM(入力1!BV58)&lt;&gt;"",入力1!BV58,"")</f>
        <v>0</v>
      </c>
      <c r="BW65" s="1484" t="str">
        <f>IF(TRIM(入力1!BW58)&lt;&gt;"",入力1!BW58,"")</f>
        <v/>
      </c>
      <c r="BX65" s="1111" t="str">
        <f>IF(TRIM(入力1!BX58)&lt;&gt;"",入力1!BX58,"")</f>
        <v/>
      </c>
      <c r="BY65" s="1111" t="str">
        <f>IF(TRIM(入力1!BY58)&lt;&gt;"",入力1!BY58,"")</f>
        <v/>
      </c>
      <c r="BZ65" s="1111" t="str">
        <f>IF(TRIM(入力1!BZ58)&lt;&gt;"",入力1!BZ58,"")</f>
        <v/>
      </c>
      <c r="CA65" s="1111" t="str">
        <f>IF(TRIM(入力1!CA58)&lt;&gt;"",入力1!CA58,"")</f>
        <v/>
      </c>
      <c r="CB65" s="1485" t="str">
        <f>IF(TRIM(入力1!CB58)&lt;&gt;"",入力1!CB58,"")</f>
        <v>0</v>
      </c>
      <c r="CC65" s="1484" t="str">
        <f>IF(TRIM(入力1!CC58)&lt;&gt;"",入力1!CC58,"")</f>
        <v/>
      </c>
      <c r="CD65" s="1111" t="str">
        <f>IF(TRIM(入力1!CD58)&lt;&gt;"",入力1!CD58,"")</f>
        <v/>
      </c>
      <c r="CE65" s="1111" t="str">
        <f>IF(TRIM(入力1!CE58)&lt;&gt;"",入力1!CE58,"")</f>
        <v/>
      </c>
      <c r="CF65" s="1111" t="str">
        <f>IF(TRIM(入力1!CF58)&lt;&gt;"",入力1!CF58,"")</f>
        <v/>
      </c>
      <c r="CG65" s="1111" t="str">
        <f>IF(TRIM(入力1!CG58)&lt;&gt;"",入力1!CG58,"")</f>
        <v/>
      </c>
      <c r="CH65" s="1111" t="str">
        <f>IF(TRIM(入力1!CH58)&lt;&gt;"",入力1!CH58,"")</f>
        <v/>
      </c>
      <c r="CI65" s="1111" t="str">
        <f>IF(TRIM(入力1!CI58)&lt;&gt;"",入力1!CI58,"")</f>
        <v/>
      </c>
      <c r="CJ65" s="1707" t="str">
        <f>IF(TRIM(入力1!CJ58)&lt;&gt;"",入力1!CJ58,"")</f>
        <v>0</v>
      </c>
      <c r="CK65" s="1111" t="str">
        <f>IF(TRIM(入力1!CK58)&lt;&gt;"",入力1!CK58,"")</f>
        <v/>
      </c>
      <c r="CL65" s="1111" t="str">
        <f>IF(TRIM(入力1!CL58)&lt;&gt;"",入力1!CL58,"")</f>
        <v/>
      </c>
      <c r="CM65" s="1111" t="str">
        <f>IF(TRIM(入力1!CM58)&lt;&gt;"",入力1!CM58,"")</f>
        <v/>
      </c>
      <c r="CN65" s="1111" t="str">
        <f>IF(TRIM(入力1!CN58)&lt;&gt;"",入力1!CN58,"")</f>
        <v/>
      </c>
      <c r="CO65" s="1111" t="str">
        <f>IF(TRIM(入力1!CO58)&lt;&gt;"",入力1!CO58,"")</f>
        <v/>
      </c>
      <c r="CP65" s="1111" t="str">
        <f>IF(TRIM(入力1!CP58)&lt;&gt;"",入力1!CP58,"")</f>
        <v/>
      </c>
      <c r="CQ65" s="1320" t="str">
        <f>IF(TRIM(入力1!CQ58)&lt;&gt;"",入力1!CQ58,"")</f>
        <v/>
      </c>
      <c r="CR65" s="1707" t="str">
        <f>IF(TRIM(入力1!CR58)&lt;&gt;"",入力1!CR58,"")</f>
        <v>-</v>
      </c>
      <c r="CS65" s="1111" t="str">
        <f>IF(TRIM(入力1!CS58)&lt;&gt;"",入力1!CS58,"")</f>
        <v>-</v>
      </c>
      <c r="CT65" s="1485" t="str">
        <f>IF(TRIM(入力1!CT58)&lt;&gt;"",入力1!CT58,"")</f>
        <v>-</v>
      </c>
      <c r="CU65" s="1111" t="str">
        <f>IF(入力1!CU58&gt;=10,MID(TEXT(入力1!CU58,"00.0"),1,1),"")</f>
        <v/>
      </c>
      <c r="CV65" s="1707" t="str">
        <f>IF(入力1!CU58&gt;=0.1,MID(TEXT(入力1!CU58,"00.0"),2,1),IF(ISBLANK(入力1!CU58),"","0"))</f>
        <v/>
      </c>
      <c r="CW65" s="1320" t="str">
        <f>IF(入力1!CU58&lt;&gt;"",MID(TEXT(入力1!CU58,"00.0"),4,1),"")</f>
        <v/>
      </c>
      <c r="CX65" s="1111" t="str">
        <f>IF(入力1!CX58&gt;=100,MID(TEXT(入力1!CX58,"000"),1,1),"")</f>
        <v/>
      </c>
      <c r="CY65" s="1707" t="str">
        <f>IF(入力1!CX58&gt;=10,MID(TEXT(入力1!CX58,"000"),2,1),"")</f>
        <v/>
      </c>
      <c r="CZ65" s="1320" t="str">
        <f>IF(入力1!CX58&gt;=1,MID(TEXT(入力1!CX58,"000"),3,1),"")</f>
        <v/>
      </c>
      <c r="DA65" s="1931" t="str">
        <f>IF(TRIM(入力1!DA58)&lt;&gt;"",IF(入力1!DA58&gt;=10000,MID(TEXT(入力1!DA58,"00000"),1,1),""),"")</f>
        <v/>
      </c>
      <c r="DB65" s="1932" t="str">
        <f>IF(TRIM(入力1!DA58)&lt;&gt;"",IF(入力1!DA58&gt;=1000,MID(TEXT(入力1!DA58,"00000"),2,1),""),"")</f>
        <v/>
      </c>
      <c r="DC65" s="1932" t="str">
        <f>IF(TRIM(入力1!DA58)&lt;&gt;"",IF(入力1!DA58&gt;=100,MID(TEXT(入力1!DA58,"00000"),3,1),""),"")</f>
        <v/>
      </c>
      <c r="DD65" s="1932" t="str">
        <f>IF(TRIM(入力1!DA58)&lt;&gt;"",IF(入力1!DA58&gt;=10,MID(TEXT(入力1!DA58,"00000"),4,1),""),"")</f>
        <v/>
      </c>
      <c r="DE65" s="1933" t="str">
        <f>IF(TRIM(入力1!DA58)&lt;&gt;"",IF(入力1!DA58&gt;=0,MID(TEXT(入力1!DA58,"00000"),5,1),"0"),"")</f>
        <v/>
      </c>
      <c r="DF65" s="1934" t="str">
        <f>IF(TRIM(入力1!DF58)&lt;&gt;"",LEFT(入力1!DF58,1),"")</f>
        <v/>
      </c>
      <c r="DG65" s="1758" t="str">
        <f>IF(入力1!DG58&gt;=1000,MID(TEXT(入力1!DG58,"0000"),1,1),"")</f>
        <v/>
      </c>
      <c r="DH65" s="1759" t="str">
        <f>IF(入力1!DG58&gt;=100,MID(TEXT(入力1!DG58,"0000"),2,1),"")</f>
        <v/>
      </c>
      <c r="DI65" s="1759" t="str">
        <f>IF(入力1!DG58&gt;=10,MID(TEXT(入力1!DG58,"0000"),3,1),"")</f>
        <v/>
      </c>
      <c r="DJ65" s="1343" t="str">
        <f>IF(TRIM(入力1!DG58)&lt;&gt;"",IF(入力1!DG58&gt;=1,MID(TEXT(入力1!DG58,"0000"),4,1),"0"),"")</f>
        <v/>
      </c>
      <c r="DK65" s="1934" t="str">
        <f>IF(TRIM(入力1!DK58)&lt;&gt;"",LEFT(入力1!DK58,1),"")</f>
        <v/>
      </c>
      <c r="DL65" s="1758" t="str">
        <f>IF(入力1!DL58&gt;=10000,MID(TEXT(入力1!DL58,"00000"),1,1),"")</f>
        <v/>
      </c>
      <c r="DM65" s="1759" t="str">
        <f>IF(入力1!DL58&gt;=1000,MID(TEXT(入力1!DL58,"00000"),2,1),"")</f>
        <v/>
      </c>
      <c r="DN65" s="1759" t="str">
        <f>IF(入力1!DL58&gt;=100,MID(TEXT(入力1!DL58,"00000"),3,1),"")</f>
        <v/>
      </c>
      <c r="DO65" s="1759" t="str">
        <f>IF(入力1!DL58&gt;=10,MID(TEXT(入力1!DL58,"00000"),4,1),"")</f>
        <v/>
      </c>
      <c r="DP65" s="1914" t="str">
        <f>IF(TRIM(入力1!DL58)&lt;&gt;"",IF(入力1!DL58&gt;=1,MID(TEXT(入力1!DL58,"00000"),5,1),"0"),"")</f>
        <v/>
      </c>
      <c r="DQ65" s="1934" t="str">
        <f>IF(TRIM(入力1!DQ58)&lt;&gt;"",LEFT(入力1!DQ58,1),"")</f>
        <v/>
      </c>
      <c r="DR65" s="1758" t="str">
        <f>IF(入力1!DR58&gt;=10000,MID(TEXT(入力1!DR58,"00000"),1,1),"")</f>
        <v/>
      </c>
      <c r="DS65" s="1759" t="str">
        <f>IF(入力1!DR58&gt;=1000,MID(TEXT(入力1!DR58,"00000"),2,1),"")</f>
        <v/>
      </c>
      <c r="DT65" s="1759" t="str">
        <f>IF(入力1!DR58&gt;=100,MID(TEXT(入力1!DR58,"00000"),3,1),"")</f>
        <v/>
      </c>
      <c r="DU65" s="1759" t="str">
        <f>IF(入力1!DR58&gt;=10,MID(TEXT(入力1!DR58,"00000"),4,1),"")</f>
        <v/>
      </c>
      <c r="DV65" s="1914" t="str">
        <f>IF(TRIM(入力1!DR58)&lt;&gt;"",IF(入力1!DR58&gt;=1,MID(TEXT(入力1!DR58,"00000"),5,1),"0"),"")</f>
        <v/>
      </c>
      <c r="DW65" s="1748"/>
      <c r="DX65" s="1736"/>
      <c r="DY65" s="1804"/>
      <c r="DZ65" s="1829"/>
      <c r="EA65" s="1831"/>
      <c r="EB65" s="1824"/>
      <c r="EC65" s="1833"/>
      <c r="ED65" s="1835"/>
      <c r="EE65" s="1831"/>
      <c r="EF65" s="1824"/>
      <c r="EG65" s="1828">
        <f>IF(入力1!$W$5=9,9,0)</f>
        <v>0</v>
      </c>
      <c r="EH65" s="1828"/>
      <c r="EI65" s="1736"/>
    </row>
    <row r="66" spans="1:139" s="87" customFormat="1" ht="12" customHeight="1">
      <c r="A66" s="1819"/>
      <c r="B66" s="1733"/>
      <c r="C66" s="1235"/>
      <c r="D66" s="1822" t="str">
        <f>IF(TRIM(入力1!D64)&lt;&gt;"",入力1!D64,"")</f>
        <v/>
      </c>
      <c r="E66" s="1823"/>
      <c r="F66" s="1823"/>
      <c r="G66" s="1823"/>
      <c r="H66" s="1823"/>
      <c r="I66" s="1823"/>
      <c r="J66" s="1823"/>
      <c r="K66" s="1256"/>
      <c r="L66" s="1258"/>
      <c r="M66" s="1279"/>
      <c r="N66" s="1739"/>
      <c r="O66" s="1739"/>
      <c r="P66" s="1739"/>
      <c r="Q66" s="1735"/>
      <c r="R66" s="1235"/>
      <c r="S66" s="1840"/>
      <c r="T66" s="1842"/>
      <c r="U66" s="1279"/>
      <c r="V66" s="1735"/>
      <c r="W66" s="1844"/>
      <c r="X66" s="1735"/>
      <c r="Y66" s="1235"/>
      <c r="Z66" s="1920"/>
      <c r="AA66" s="1279"/>
      <c r="AB66" s="964" t="str">
        <f>IF(入力1!AB59&gt;=100,MID(TEXT(入力1!AB59,"000.0"),1,1),"")</f>
        <v/>
      </c>
      <c r="AC66" s="963" t="str">
        <f>IF(入力1!AB59&gt;=10,MID(TEXT(入力1!AB59,"000.0"),2,1),"")</f>
        <v/>
      </c>
      <c r="AD66" s="963" t="str">
        <f>IF(入力1!AB59&gt;=0.1,MID(TEXT(入力1!AB59,"000.0"),3,1),IF(ISBLANK(入力1!AB59),"","0"))</f>
        <v/>
      </c>
      <c r="AE66" s="963" t="str">
        <f>IF(入力1!AB59&lt;&gt;"",MID(TEXT(入力1!AB59,"000.0"),5,1),"")</f>
        <v/>
      </c>
      <c r="AF66" s="1735"/>
      <c r="AG66" s="1733"/>
      <c r="AH66" s="1733"/>
      <c r="AI66" s="1235"/>
      <c r="AJ66" s="1735"/>
      <c r="AK66" s="1733"/>
      <c r="AL66" s="1733"/>
      <c r="AM66" s="1235"/>
      <c r="AN66" s="1735"/>
      <c r="AO66" s="1733"/>
      <c r="AP66" s="1733"/>
      <c r="AQ66" s="1235"/>
      <c r="AR66" s="1735"/>
      <c r="AS66" s="1733"/>
      <c r="AT66" s="1733"/>
      <c r="AU66" s="1733"/>
      <c r="AV66" s="1279"/>
      <c r="AW66" s="1735"/>
      <c r="AX66" s="1733"/>
      <c r="AY66" s="1733"/>
      <c r="AZ66" s="1733"/>
      <c r="BA66" s="1733"/>
      <c r="BB66" s="1733"/>
      <c r="BC66" s="1733"/>
      <c r="BD66" s="1817"/>
      <c r="BE66" s="1731"/>
      <c r="BF66" s="1731"/>
      <c r="BG66" s="1731"/>
      <c r="BH66" s="1731"/>
      <c r="BI66" s="1731"/>
      <c r="BJ66" s="1816"/>
      <c r="BK66" s="1078"/>
      <c r="BL66" s="1064"/>
      <c r="BM66" s="1064"/>
      <c r="BN66" s="1064"/>
      <c r="BO66" s="1064"/>
      <c r="BP66" s="1080"/>
      <c r="BQ66" s="1078"/>
      <c r="BR66" s="1064"/>
      <c r="BS66" s="1064"/>
      <c r="BT66" s="1064"/>
      <c r="BU66" s="1064"/>
      <c r="BV66" s="1080"/>
      <c r="BW66" s="1078"/>
      <c r="BX66" s="1064"/>
      <c r="BY66" s="1064"/>
      <c r="BZ66" s="1064"/>
      <c r="CA66" s="1064"/>
      <c r="CB66" s="1080"/>
      <c r="CC66" s="1078"/>
      <c r="CD66" s="1064"/>
      <c r="CE66" s="1064"/>
      <c r="CF66" s="1064"/>
      <c r="CG66" s="1064"/>
      <c r="CH66" s="1064"/>
      <c r="CI66" s="1064"/>
      <c r="CJ66" s="1708"/>
      <c r="CK66" s="1064"/>
      <c r="CL66" s="1064"/>
      <c r="CM66" s="1064"/>
      <c r="CN66" s="1064"/>
      <c r="CO66" s="1064"/>
      <c r="CP66" s="1064"/>
      <c r="CQ66" s="1110"/>
      <c r="CR66" s="1708"/>
      <c r="CS66" s="1064"/>
      <c r="CT66" s="1080"/>
      <c r="CU66" s="1064"/>
      <c r="CV66" s="1708"/>
      <c r="CW66" s="1110"/>
      <c r="CX66" s="1064"/>
      <c r="CY66" s="1708"/>
      <c r="CZ66" s="1110"/>
      <c r="DA66" s="1817"/>
      <c r="DB66" s="1731"/>
      <c r="DC66" s="1731"/>
      <c r="DD66" s="1731"/>
      <c r="DE66" s="1795"/>
      <c r="DF66" s="1739"/>
      <c r="DG66" s="1735"/>
      <c r="DH66" s="1733"/>
      <c r="DI66" s="1733"/>
      <c r="DJ66" s="1261"/>
      <c r="DK66" s="1739"/>
      <c r="DL66" s="1735"/>
      <c r="DM66" s="1733"/>
      <c r="DN66" s="1733"/>
      <c r="DO66" s="1733"/>
      <c r="DP66" s="1879"/>
      <c r="DQ66" s="1739"/>
      <c r="DR66" s="1735"/>
      <c r="DS66" s="1733"/>
      <c r="DT66" s="1733"/>
      <c r="DU66" s="1733"/>
      <c r="DV66" s="1879"/>
      <c r="DW66" s="1749"/>
      <c r="DX66" s="1737"/>
      <c r="DY66" s="1805"/>
      <c r="DZ66" s="1830"/>
      <c r="EA66" s="1832"/>
      <c r="EB66" s="1825"/>
      <c r="EC66" s="1834"/>
      <c r="ED66" s="1836"/>
      <c r="EE66" s="1832"/>
      <c r="EF66" s="1825"/>
      <c r="EG66" s="1827"/>
      <c r="EH66" s="1827"/>
      <c r="EI66" s="1737"/>
    </row>
    <row r="67" spans="1:139" s="87" customFormat="1" ht="12" customHeight="1">
      <c r="A67" s="1796" t="str">
        <f>IF(TRIM(入力1!A60)&lt;&gt;"",入力1!A60,"")</f>
        <v/>
      </c>
      <c r="B67" s="1746">
        <f>IF(TRIM(入力1!B60)&lt;&gt;"",入力1!B60,"")</f>
        <v>2</v>
      </c>
      <c r="C67" s="1750">
        <f>入力1!C60</f>
        <v>2</v>
      </c>
      <c r="D67" s="1798" t="str">
        <f>IF(TRIM(入力1!D60)&lt;&gt;"",入力1!D60,"")</f>
        <v/>
      </c>
      <c r="E67" s="1799"/>
      <c r="F67" s="1799"/>
      <c r="G67" s="1799"/>
      <c r="H67" s="1799"/>
      <c r="I67" s="1799"/>
      <c r="J67" s="1799"/>
      <c r="K67" s="1806" t="str">
        <f>IF(TRIM('提出（様式1）'!A67)&lt;&gt;"",'提出（様式1）'!A67,"")</f>
        <v/>
      </c>
      <c r="L67" s="1808">
        <f>IF(TRIM('提出（様式1）'!B67)&lt;&gt;"",'提出（様式1）'!B67,"")</f>
        <v>2</v>
      </c>
      <c r="M67" s="1756">
        <f>C67</f>
        <v>2</v>
      </c>
      <c r="N67" s="1740" t="str">
        <f>IF(TRIM(入力1!N60)&lt;&gt;"",入力1!N60,"")</f>
        <v/>
      </c>
      <c r="O67" s="1740" t="str">
        <f>IF(TRIM(入力1!O60)&lt;&gt;"",LEFT(入力1!O60,1),"")</f>
        <v/>
      </c>
      <c r="P67" s="1740" t="str">
        <f>IF(TRIM(入力1!P60)&lt;&gt;"",LEFT(入力1!P60,1),"")</f>
        <v/>
      </c>
      <c r="Q67" s="1742" t="str">
        <f>IF(TRIM(入力1!Q60)&lt;&gt;"",LEFT(入力1!Q60,1),"")</f>
        <v/>
      </c>
      <c r="R67" s="1750" t="str">
        <f>IF(TRIM(入力1!Q60)&lt;&gt;"",MID(入力1!Q60,2,1),"")</f>
        <v/>
      </c>
      <c r="S67" s="1802" t="str">
        <f>IF(TRIM(入力1!S60)&lt;&gt;"",LEFT(入力1!S60,1),"")</f>
        <v/>
      </c>
      <c r="T67" s="1760" t="str">
        <f>IF(LEN(入力1!T60)&gt;=2,MID(TEXT(入力1!T60,"00"),1,1),"")</f>
        <v/>
      </c>
      <c r="U67" s="1756" t="str">
        <f>IF(LEN(入力1!T60)&gt;=1,MID(TEXT(入力1!T60,"00"),2,1),"")</f>
        <v/>
      </c>
      <c r="V67" s="1742" t="str">
        <f>IF(LEN(入力1!V60)&gt;=2,MID(TEXT(入力1!V60,"00"),1,1),"")</f>
        <v/>
      </c>
      <c r="W67" s="1811" t="str">
        <f>IF(LEN(入力1!V60)&gt;=1,MID(TEXT(入力1!V60,"00"),2,1),"")</f>
        <v/>
      </c>
      <c r="X67" s="1742" t="str">
        <f>IF(LEN(入力1!X60)&gt;=2,MID(TEXT(入力1!X60,"00"),1,1),"")</f>
        <v/>
      </c>
      <c r="Y67" s="1750" t="str">
        <f>IF(LEN(入力1!X60)&gt;=1,MID(TEXT(入力1!X60,"00"),2,1),"")</f>
        <v/>
      </c>
      <c r="Z67" s="1760" t="str">
        <f>IF(LEN(入力1!Z60)&gt;=2,MID(TEXT(入力1!Z60,"00"),1,1),"")</f>
        <v/>
      </c>
      <c r="AA67" s="1756" t="str">
        <f>IF(LEN(入力1!Z60)&gt;=1,MID(TEXT(入力1!Z60,"00"),2,1),"")</f>
        <v/>
      </c>
      <c r="AB67" s="1813" t="str">
        <f>IF(TRIM(入力1!AB60)&lt;&gt;"",入力1!AB60,"")</f>
        <v/>
      </c>
      <c r="AC67" s="1814"/>
      <c r="AD67" s="1814"/>
      <c r="AE67" s="1815"/>
      <c r="AF67" s="1742" t="str">
        <f>IF(入力1!AF60&gt;=100,MID(TEXT(入力1!AF60,"000.0"),1,1),"")</f>
        <v/>
      </c>
      <c r="AG67" s="1746" t="str">
        <f>IF(入力1!AF60&gt;=10,MID(TEXT(入力1!AF60,"000.0"),2,1),"")</f>
        <v/>
      </c>
      <c r="AH67" s="1746" t="str">
        <f>IF(入力1!AF60&gt;=0.1,MID(TEXT(入力1!AF60,"000.0"),3,1),IF(ISBLANK(入力1!AF60),"","0"))</f>
        <v/>
      </c>
      <c r="AI67" s="1756" t="str">
        <f>IF(入力1!AF60&lt;&gt;"",MID(TEXT(入力1!AF60,"000.0"),5,1),"")</f>
        <v/>
      </c>
      <c r="AJ67" s="1742" t="str">
        <f>IF(入力1!AJ60&gt;=100,MID(TEXT(入力1!AJ60,"000.0"),1,1),"")</f>
        <v/>
      </c>
      <c r="AK67" s="1746" t="str">
        <f>IF(入力1!AJ60&gt;=10,MID(TEXT(入力1!AJ60,"000.0"),2,1),"")</f>
        <v/>
      </c>
      <c r="AL67" s="1746" t="str">
        <f>IF(入力1!AJ60&gt;=0.1,MID(TEXT(入力1!AJ60,"000.0"),3,1),IF(ISBLANK(入力1!AJ60),"","0"))</f>
        <v/>
      </c>
      <c r="AM67" s="1756" t="str">
        <f>IF(入力1!AJ60&lt;&gt;"",MID(TEXT(入力1!AJ60,"000.0"),5,1),"")</f>
        <v/>
      </c>
      <c r="AN67" s="1742" t="str">
        <f>IF(入力1!AN60&gt;=100,MID(TEXT(入力1!AN60,"000.0"),1,1),"")</f>
        <v/>
      </c>
      <c r="AO67" s="1746" t="str">
        <f>IF(入力1!AN60&gt;=10,MID(TEXT(入力1!AN60,"000.0"),2,1),"")</f>
        <v/>
      </c>
      <c r="AP67" s="1746" t="str">
        <f>IF(入力1!AN60&gt;=0.1,MID(TEXT(入力1!AN60,"000.0"),3,1),IF(ISBLANK(入力1!AN60),"","0"))</f>
        <v/>
      </c>
      <c r="AQ67" s="1756" t="str">
        <f>IF(入力1!AN60&lt;&gt;"",MID(TEXT(入力1!AN60,"000.0"),5,1),"")</f>
        <v/>
      </c>
      <c r="AR67" s="1742" t="str">
        <f>IF(TRIM(入力1!AR60)&lt;&gt;"",IF(入力1!AR60&gt;=10000,MID(TEXT(入力1!AR60,"00000"),1,1),""),"-")</f>
        <v>-</v>
      </c>
      <c r="AS67" s="1746" t="str">
        <f>IF(TRIM(入力1!AR60)&lt;&gt;"",IF(入力1!AR60&gt;=1000,MID(TEXT(入力1!AR60,"00000"),2,1),""),"-")</f>
        <v>-</v>
      </c>
      <c r="AT67" s="1746" t="str">
        <f>IF(TRIM(入力1!AR60)&lt;&gt;"",IF(入力1!AR60&gt;=100,MID(TEXT(入力1!AR60,"00000"),3,1),""),"-")</f>
        <v>-</v>
      </c>
      <c r="AU67" s="1746" t="str">
        <f>IF(TRIM(入力1!AR60)&lt;&gt;"",IF(入力1!AR60&gt;=10,MID(TEXT(入力1!AR60,"00000"),4,1),""),"-")</f>
        <v>-</v>
      </c>
      <c r="AV67" s="1756" t="str">
        <f>IF(TRIM(入力1!AR60)&lt;&gt;"",IF(入力1!AR60&gt;=0,MID(TEXT(入力1!AR60,"00000"),5,1),""),"-")</f>
        <v>-</v>
      </c>
      <c r="AW67" s="1742" t="str">
        <f>IF(TRIM(入力1!AW60)&lt;&gt;"",IF(入力1!AW60&gt;=1000000,MID(TEXT(入力1!AW60,"0000000"),1,1),""),"-")</f>
        <v>-</v>
      </c>
      <c r="AX67" s="1746" t="str">
        <f>IF(TRIM(入力1!AW60)&lt;&gt;"",IF(入力1!AW60&gt;=100000,MID(TEXT(入力1!AW60,"0000000"),2,1),""),"-")</f>
        <v>-</v>
      </c>
      <c r="AY67" s="1746" t="str">
        <f>IF(TRIM(入力1!AW60)&lt;&gt;"",IF(入力1!AW60&gt;=10000,MID(TEXT(入力1!AW60,"0000000"),3,1),""),"-")</f>
        <v>-</v>
      </c>
      <c r="AZ67" s="1746" t="str">
        <f>IF(TRIM(入力1!AW60)&lt;&gt;"",IF(入力1!AW60&gt;=1000,MID(TEXT(入力1!AW60,"0000000"),4,1),""),"-")</f>
        <v>-</v>
      </c>
      <c r="BA67" s="1746" t="str">
        <f>IF(TRIM(入力1!AW60)&lt;&gt;"",IF(入力1!AW60&gt;=100,MID(TEXT(入力1!AW60,"0000000"),5,1),""),"-")</f>
        <v>-</v>
      </c>
      <c r="BB67" s="1746" t="str">
        <f>IF(TRIM(入力1!AW60)&lt;&gt;"",IF(入力1!AW60&gt;=10,MID(TEXT(入力1!AW60,"0000000"),6,1),""),"-")</f>
        <v>-</v>
      </c>
      <c r="BC67" s="1756" t="str">
        <f>IF(TRIM(入力1!AW60)&lt;&gt;"",IF(入力1!AW60&gt;=0,MID(TEXT(入力1!AW60,"0000000"),7,1),""),"-")</f>
        <v>-</v>
      </c>
      <c r="BD67" s="1793" t="str">
        <f>IF(TRIM(入力1!BD60)&lt;&gt;"",IF(入力1!BD60&gt;=1000000,MID(TEXT(入力1!BD60,"0000000"),1,1),""),"")</f>
        <v/>
      </c>
      <c r="BE67" s="1729" t="str">
        <f>IF(TRIM(入力1!BD60)&lt;&gt;"",IF(入力1!BD60&gt;=100000,MID(TEXT(入力1!BD60,"0000000"),2,1),""),"")</f>
        <v/>
      </c>
      <c r="BF67" s="1729" t="str">
        <f>IF(TRIM(入力1!BD60)&lt;&gt;"",IF(入力1!BD60&gt;=10000,MID(TEXT(入力1!BD60,"0000000"),3,1),""),"")</f>
        <v/>
      </c>
      <c r="BG67" s="1729" t="str">
        <f>IF(TRIM(入力1!BD60)&lt;&gt;"",IF(入力1!BD60&gt;=1000,MID(TEXT(入力1!BD60,"0000000"),4,1),""),"")</f>
        <v/>
      </c>
      <c r="BH67" s="1729" t="str">
        <f>IF(TRIM(入力1!BD60)&lt;&gt;"",IF(入力1!BD60&gt;=100,MID(TEXT(入力1!BD60,"0000000"),5,1),""),"")</f>
        <v/>
      </c>
      <c r="BI67" s="1729" t="str">
        <f>IF(TRIM(入力1!BD60)&lt;&gt;"",IF(入力1!BD60&gt;=10,MID(TEXT(入力1!BD60,"0000000"),6,1),""),"")</f>
        <v/>
      </c>
      <c r="BJ67" s="1744" t="str">
        <f>IF(TRIM(入力1!BD60)&lt;&gt;"",IF(入力1!BD60&gt;=0,MID(TEXT(入力1!BD60,"0000000"),7,1),""),"0")</f>
        <v>0</v>
      </c>
      <c r="BK67" s="1724" t="str">
        <f>IF(TRIM(入力1!BK60)&lt;&gt;"",入力1!BK60,"")</f>
        <v/>
      </c>
      <c r="BL67" s="1701" t="str">
        <f>IF(TRIM(入力1!BL60)&lt;&gt;"",入力1!BL60,"")</f>
        <v/>
      </c>
      <c r="BM67" s="1701" t="str">
        <f>IF(TRIM(入力1!BM60)&lt;&gt;"",入力1!BM60,"")</f>
        <v/>
      </c>
      <c r="BN67" s="1701" t="str">
        <f>IF(TRIM(入力1!BN60)&lt;&gt;"",入力1!BN60,"")</f>
        <v/>
      </c>
      <c r="BO67" s="1701" t="str">
        <f>IF(TRIM(入力1!BO60)&lt;&gt;"",入力1!BO60,"")</f>
        <v/>
      </c>
      <c r="BP67" s="1709" t="str">
        <f>IF(TRIM(入力1!BP60)&lt;&gt;"",入力1!BP60,"")</f>
        <v>0</v>
      </c>
      <c r="BQ67" s="1724" t="str">
        <f>IF(TRIM(入力1!BQ60)&lt;&gt;"",入力1!BQ60,"")</f>
        <v/>
      </c>
      <c r="BR67" s="1701" t="str">
        <f>IF(TRIM(入力1!BR60)&lt;&gt;"",入力1!BR60,"")</f>
        <v/>
      </c>
      <c r="BS67" s="1701" t="str">
        <f>IF(TRIM(入力1!BS60)&lt;&gt;"",入力1!BS60,"")</f>
        <v/>
      </c>
      <c r="BT67" s="1701" t="str">
        <f>IF(TRIM(入力1!BT60)&lt;&gt;"",入力1!BT60,"")</f>
        <v/>
      </c>
      <c r="BU67" s="1701" t="str">
        <f>IF(TRIM(入力1!BU60)&lt;&gt;"",入力1!BU60,"")</f>
        <v/>
      </c>
      <c r="BV67" s="1709" t="str">
        <f>IF(TRIM(入力1!BV60)&lt;&gt;"",入力1!BV60,"")</f>
        <v>0</v>
      </c>
      <c r="BW67" s="1724" t="str">
        <f>IF(TRIM(入力1!BW60)&lt;&gt;"",入力1!BW60,"")</f>
        <v/>
      </c>
      <c r="BX67" s="1701" t="str">
        <f>IF(TRIM(入力1!BX60)&lt;&gt;"",入力1!BX60,"")</f>
        <v/>
      </c>
      <c r="BY67" s="1701" t="str">
        <f>IF(TRIM(入力1!BY60)&lt;&gt;"",入力1!BY60,"")</f>
        <v/>
      </c>
      <c r="BZ67" s="1701" t="str">
        <f>IF(TRIM(入力1!BZ60)&lt;&gt;"",入力1!BZ60,"")</f>
        <v/>
      </c>
      <c r="CA67" s="1701" t="str">
        <f>IF(TRIM(入力1!CA60)&lt;&gt;"",入力1!CA60,"")</f>
        <v/>
      </c>
      <c r="CB67" s="1709" t="str">
        <f>IF(TRIM(入力1!CB60)&lt;&gt;"",入力1!CB60,"")</f>
        <v>0</v>
      </c>
      <c r="CC67" s="1711" t="str">
        <f>IF(TRIM(入力1!CC60)&lt;&gt;"",入力1!CC60,"")</f>
        <v/>
      </c>
      <c r="CD67" s="1701" t="str">
        <f>IF(TRIM(入力1!CD60)&lt;&gt;"",入力1!CD60,"")</f>
        <v/>
      </c>
      <c r="CE67" s="1701" t="str">
        <f>IF(TRIM(入力1!CE60)&lt;&gt;"",入力1!CE60,"")</f>
        <v/>
      </c>
      <c r="CF67" s="1701" t="str">
        <f>IF(TRIM(入力1!CF60)&lt;&gt;"",入力1!CF60,"")</f>
        <v/>
      </c>
      <c r="CG67" s="1701" t="str">
        <f>IF(TRIM(入力1!CG60)&lt;&gt;"",入力1!CG60,"")</f>
        <v/>
      </c>
      <c r="CH67" s="1701" t="str">
        <f>IF(TRIM(入力1!CH60)&lt;&gt;"",入力1!CH60,"")</f>
        <v/>
      </c>
      <c r="CI67" s="1701" t="str">
        <f>IF(TRIM(入力1!CI60)&lt;&gt;"",入力1!CI60,"")</f>
        <v/>
      </c>
      <c r="CJ67" s="1703" t="str">
        <f>IF(TRIM(入力1!CJ60)&lt;&gt;"",入力1!CJ60,"")</f>
        <v>0</v>
      </c>
      <c r="CK67" s="1701" t="str">
        <f>IF(TRIM(入力1!CK60)&lt;&gt;"",入力1!CK60,"")</f>
        <v/>
      </c>
      <c r="CL67" s="1701" t="str">
        <f>IF(TRIM(入力1!CL60)&lt;&gt;"",入力1!CL60,"")</f>
        <v/>
      </c>
      <c r="CM67" s="1701" t="str">
        <f>IF(TRIM(入力1!CM60)&lt;&gt;"",入力1!CM60,"")</f>
        <v/>
      </c>
      <c r="CN67" s="1701" t="str">
        <f>IF(TRIM(入力1!CN60)&lt;&gt;"",入力1!CN60,"")</f>
        <v/>
      </c>
      <c r="CO67" s="1701" t="str">
        <f>IF(TRIM(入力1!CO60)&lt;&gt;"",入力1!CO60,"")</f>
        <v/>
      </c>
      <c r="CP67" s="1701" t="str">
        <f>IF(TRIM(入力1!CP60)&lt;&gt;"",入力1!CP60,"")</f>
        <v/>
      </c>
      <c r="CQ67" s="1703" t="str">
        <f>IF(TRIM(入力1!CQ60)&lt;&gt;"",入力1!CQ60,"")</f>
        <v/>
      </c>
      <c r="CR67" s="1724" t="str">
        <f>IF(TRIM(入力1!CR60)&lt;&gt;"",入力1!CR60,"")</f>
        <v>-</v>
      </c>
      <c r="CS67" s="1701" t="str">
        <f>IF(TRIM(入力1!CS60)&lt;&gt;"",入力1!CS60,"")</f>
        <v>-</v>
      </c>
      <c r="CT67" s="1709" t="str">
        <f>IF(TRIM(入力1!CT60)&lt;&gt;"",入力1!CT60,"")</f>
        <v>-</v>
      </c>
      <c r="CU67" s="1711" t="str">
        <f>IF(入力1!CU60&gt;=10,MID(TEXT(入力1!CU60,"00.0"),1,1),"")</f>
        <v/>
      </c>
      <c r="CV67" s="1701" t="str">
        <f>IF(入力1!CU60&gt;=0.1,MID(TEXT(入力1!CU60,"00.0"),2,1),IF(ISBLANK(入力1!CU60),"","0"))</f>
        <v/>
      </c>
      <c r="CW67" s="1703" t="str">
        <f>IF(入力1!CU60&lt;&gt;"",MID(TEXT(入力1!CU60,"00.0"),4,1),"")</f>
        <v/>
      </c>
      <c r="CX67" s="1711" t="str">
        <f>IF(入力1!CX60&gt;=100,MID(TEXT(入力1!CX60,"000"),1,1),"")</f>
        <v/>
      </c>
      <c r="CY67" s="1701" t="str">
        <f>IF(入力1!CX60&gt;=10,MID(TEXT(入力1!CX60,"000"),2,1),"")</f>
        <v/>
      </c>
      <c r="CZ67" s="1703" t="str">
        <f>IF(入力1!CX60&gt;=1,MID(TEXT(入力1!CX60,"000"),3,1),"")</f>
        <v/>
      </c>
      <c r="DA67" s="1793" t="str">
        <f>IF(TRIM(入力1!DA60)&lt;&gt;"",IF(入力1!DA60&gt;=10000,MID(TEXT(入力1!DA60,"00000"),1,1),""),"")</f>
        <v/>
      </c>
      <c r="DB67" s="1729" t="str">
        <f>IF(TRIM(入力1!DA60)&lt;&gt;"",IF(入力1!DA60&gt;=1000,MID(TEXT(入力1!DA60,"00000"),2,1),""),"")</f>
        <v/>
      </c>
      <c r="DC67" s="1729" t="str">
        <f>IF(TRIM(入力1!DA60)&lt;&gt;"",IF(入力1!DA60&gt;=100,MID(TEXT(入力1!DA60,"00000"),3,1),""),"")</f>
        <v/>
      </c>
      <c r="DD67" s="1729" t="str">
        <f>IF(TRIM(入力1!DA60)&lt;&gt;"",IF(入力1!DA60&gt;=10,MID(TEXT(入力1!DA60,"00000"),4,1),""),"")</f>
        <v/>
      </c>
      <c r="DE67" s="1852" t="str">
        <f>IF(TRIM(入力1!DA60)&lt;&gt;"",IF(入力1!DA60&gt;=0,MID(TEXT(入力1!DA60,"00000"),5,1),"0"),"")</f>
        <v/>
      </c>
      <c r="DF67" s="1740" t="str">
        <f>IF(TRIM(入力1!DF60)&lt;&gt;"",LEFT(入力1!DF60,1),"")</f>
        <v/>
      </c>
      <c r="DG67" s="1742" t="str">
        <f>IF(入力1!DG60&gt;=1000,MID(TEXT(入力1!DG60,"0000"),1,1),"")</f>
        <v/>
      </c>
      <c r="DH67" s="1746" t="str">
        <f>IF(入力1!DG60&gt;=100,MID(TEXT(入力1!DG60,"0000"),2,1),"")</f>
        <v/>
      </c>
      <c r="DI67" s="1746" t="str">
        <f>IF(入力1!DG60&gt;=10,MID(TEXT(入力1!DG60,"0000"),3,1),"")</f>
        <v/>
      </c>
      <c r="DJ67" s="1750" t="str">
        <f>IF(TRIM(入力1!DG60)&lt;&gt;"",IF(入力1!DG60&gt;=1,MID(TEXT(入力1!DG60,"0000"),4,1),"0"),"")</f>
        <v/>
      </c>
      <c r="DK67" s="1740" t="str">
        <f>IF(TRIM(入力1!DK60)&lt;&gt;"",LEFT(入力1!DK60,1),"")</f>
        <v/>
      </c>
      <c r="DL67" s="1742" t="str">
        <f>IF(入力1!DL60&gt;=10000,MID(TEXT(入力1!DL60,"00000"),1,1),"")</f>
        <v/>
      </c>
      <c r="DM67" s="1746" t="str">
        <f>IF(入力1!DL60&gt;=1000,MID(TEXT(入力1!DL60,"00000"),2,1),"")</f>
        <v/>
      </c>
      <c r="DN67" s="1746" t="str">
        <f>IF(入力1!DL60&gt;=100,MID(TEXT(入力1!DL60,"00000"),3,1),"")</f>
        <v/>
      </c>
      <c r="DO67" s="1746" t="str">
        <f>IF(入力1!DL60&gt;=10,MID(TEXT(入力1!DL60,"00000"),4,1),"")</f>
        <v/>
      </c>
      <c r="DP67" s="1750" t="str">
        <f>IF(TRIM(入力1!DL60)&lt;&gt;"",IF(入力1!DL60&gt;=1,MID(TEXT(入力1!DL60,"00000"),5,1),"0"),"")</f>
        <v/>
      </c>
      <c r="DQ67" s="1740" t="str">
        <f>IF(TRIM(入力1!DQ60)&lt;&gt;"",LEFT(入力1!DQ60,1),"")</f>
        <v/>
      </c>
      <c r="DR67" s="1742" t="str">
        <f>IF(入力1!DR60&gt;=10000,MID(TEXT(入力1!DR60,"00000"),1,1),"")</f>
        <v/>
      </c>
      <c r="DS67" s="1746" t="str">
        <f>IF(入力1!DR60&gt;=1000,MID(TEXT(入力1!DR60,"00000"),2,1),"")</f>
        <v/>
      </c>
      <c r="DT67" s="1746" t="str">
        <f>IF(入力1!DR60&gt;=100,MID(TEXT(入力1!DR60,"00000"),3,1),"")</f>
        <v/>
      </c>
      <c r="DU67" s="1746" t="str">
        <f>IF(入力1!DR60&gt;=10,MID(TEXT(入力1!DR60,"00000"),4,1),"")</f>
        <v/>
      </c>
      <c r="DV67" s="1837" t="str">
        <f>IF(TRIM(入力1!DR60)&lt;&gt;"",IF(入力1!DR60&gt;=1,MID(TEXT(入力1!DR60,"00000"),5,1),"0"),"")</f>
        <v/>
      </c>
      <c r="DW67" s="1748"/>
      <c r="DX67" s="1736"/>
      <c r="DY67" s="1804"/>
      <c r="DZ67" s="1829"/>
      <c r="EA67" s="1831"/>
      <c r="EB67" s="1824"/>
      <c r="EC67" s="1833"/>
      <c r="ED67" s="1835"/>
      <c r="EE67" s="1831"/>
      <c r="EF67" s="1824"/>
      <c r="EG67" s="1826">
        <f>IF(入力1!$W$5=9,9,0)</f>
        <v>0</v>
      </c>
      <c r="EH67" s="1828"/>
      <c r="EI67" s="1736"/>
    </row>
    <row r="68" spans="1:139" s="87" customFormat="1" ht="12" customHeight="1">
      <c r="A68" s="1853"/>
      <c r="B68" s="1752"/>
      <c r="C68" s="1753"/>
      <c r="D68" s="1854" t="str">
        <f>IF(TRIM(入力1!D66)&lt;&gt;"",入力1!D66,"")</f>
        <v/>
      </c>
      <c r="E68" s="1855"/>
      <c r="F68" s="1855"/>
      <c r="G68" s="1855"/>
      <c r="H68" s="1855"/>
      <c r="I68" s="1855"/>
      <c r="J68" s="1855"/>
      <c r="K68" s="1806"/>
      <c r="L68" s="1808"/>
      <c r="M68" s="1757"/>
      <c r="N68" s="1754"/>
      <c r="O68" s="1754"/>
      <c r="P68" s="1754"/>
      <c r="Q68" s="1755"/>
      <c r="R68" s="1753"/>
      <c r="S68" s="1856"/>
      <c r="T68" s="1761"/>
      <c r="U68" s="1757"/>
      <c r="V68" s="1755"/>
      <c r="W68" s="1857"/>
      <c r="X68" s="1755"/>
      <c r="Y68" s="1753"/>
      <c r="Z68" s="1897"/>
      <c r="AA68" s="1757"/>
      <c r="AB68" s="970" t="str">
        <f>IF(入力1!AB61&gt;=100,MID(TEXT(入力1!AB61,"000.0"),1,1),"")</f>
        <v/>
      </c>
      <c r="AC68" s="968" t="str">
        <f>IF(入力1!AB61&gt;=10,MID(TEXT(入力1!AB61,"000.0"),2,1),"")</f>
        <v/>
      </c>
      <c r="AD68" s="968" t="str">
        <f>IF(入力1!AB61&gt;=0.1,MID(TEXT(入力1!AB61,"000.0"),3,1),IF(ISBLANK(入力1!AB61),"","0"))</f>
        <v/>
      </c>
      <c r="AE68" s="972" t="str">
        <f>IF(入力1!AB61&lt;&gt;"",MID(TEXT(入力1!AB61,"000.0"),5,1),"")</f>
        <v/>
      </c>
      <c r="AF68" s="1755"/>
      <c r="AG68" s="1752"/>
      <c r="AH68" s="1752"/>
      <c r="AI68" s="1757"/>
      <c r="AJ68" s="1755"/>
      <c r="AK68" s="1752"/>
      <c r="AL68" s="1752"/>
      <c r="AM68" s="1757"/>
      <c r="AN68" s="1755"/>
      <c r="AO68" s="1752"/>
      <c r="AP68" s="1752"/>
      <c r="AQ68" s="1757"/>
      <c r="AR68" s="1755"/>
      <c r="AS68" s="1752"/>
      <c r="AT68" s="1752"/>
      <c r="AU68" s="1752"/>
      <c r="AV68" s="1757"/>
      <c r="AW68" s="1755"/>
      <c r="AX68" s="1752"/>
      <c r="AY68" s="1752"/>
      <c r="AZ68" s="1752"/>
      <c r="BA68" s="1752"/>
      <c r="BB68" s="1752"/>
      <c r="BC68" s="1757"/>
      <c r="BD68" s="1793"/>
      <c r="BE68" s="1729"/>
      <c r="BF68" s="1729"/>
      <c r="BG68" s="1729"/>
      <c r="BH68" s="1729"/>
      <c r="BI68" s="1729"/>
      <c r="BJ68" s="1744"/>
      <c r="BK68" s="1726"/>
      <c r="BL68" s="1705"/>
      <c r="BM68" s="1705"/>
      <c r="BN68" s="1705"/>
      <c r="BO68" s="1705"/>
      <c r="BP68" s="1710"/>
      <c r="BQ68" s="1726"/>
      <c r="BR68" s="1705"/>
      <c r="BS68" s="1705"/>
      <c r="BT68" s="1705"/>
      <c r="BU68" s="1705"/>
      <c r="BV68" s="1710"/>
      <c r="BW68" s="1726"/>
      <c r="BX68" s="1705"/>
      <c r="BY68" s="1705"/>
      <c r="BZ68" s="1705"/>
      <c r="CA68" s="1705"/>
      <c r="CB68" s="1710"/>
      <c r="CC68" s="1712"/>
      <c r="CD68" s="1705"/>
      <c r="CE68" s="1705"/>
      <c r="CF68" s="1705"/>
      <c r="CG68" s="1705"/>
      <c r="CH68" s="1705"/>
      <c r="CI68" s="1705"/>
      <c r="CJ68" s="1706"/>
      <c r="CK68" s="1705"/>
      <c r="CL68" s="1705"/>
      <c r="CM68" s="1705"/>
      <c r="CN68" s="1705"/>
      <c r="CO68" s="1705"/>
      <c r="CP68" s="1705"/>
      <c r="CQ68" s="1706"/>
      <c r="CR68" s="1726"/>
      <c r="CS68" s="1705"/>
      <c r="CT68" s="1710"/>
      <c r="CU68" s="1712"/>
      <c r="CV68" s="1705"/>
      <c r="CW68" s="1706"/>
      <c r="CX68" s="1712"/>
      <c r="CY68" s="1705"/>
      <c r="CZ68" s="1706"/>
      <c r="DA68" s="1793"/>
      <c r="DB68" s="1729"/>
      <c r="DC68" s="1729"/>
      <c r="DD68" s="1729"/>
      <c r="DE68" s="1852"/>
      <c r="DF68" s="1754"/>
      <c r="DG68" s="1755"/>
      <c r="DH68" s="1752"/>
      <c r="DI68" s="1752"/>
      <c r="DJ68" s="1891"/>
      <c r="DK68" s="1754"/>
      <c r="DL68" s="1755"/>
      <c r="DM68" s="1752"/>
      <c r="DN68" s="1752"/>
      <c r="DO68" s="1752"/>
      <c r="DP68" s="1891"/>
      <c r="DQ68" s="1754"/>
      <c r="DR68" s="1755"/>
      <c r="DS68" s="1752"/>
      <c r="DT68" s="1752"/>
      <c r="DU68" s="1752"/>
      <c r="DV68" s="1904"/>
      <c r="DW68" s="1749"/>
      <c r="DX68" s="1737"/>
      <c r="DY68" s="1805"/>
      <c r="DZ68" s="1830"/>
      <c r="EA68" s="1832"/>
      <c r="EB68" s="1825"/>
      <c r="EC68" s="1834"/>
      <c r="ED68" s="1836"/>
      <c r="EE68" s="1832"/>
      <c r="EF68" s="1825"/>
      <c r="EG68" s="1827"/>
      <c r="EH68" s="1827"/>
      <c r="EI68" s="1737"/>
    </row>
    <row r="69" spans="1:139" s="87" customFormat="1" ht="12" customHeight="1">
      <c r="A69" s="1818" t="str">
        <f>IF(TRIM(入力1!A62)&lt;&gt;"",入力1!A62,"")</f>
        <v/>
      </c>
      <c r="B69" s="1732">
        <f>IF(TRIM(入力1!B62)&lt;&gt;"",入力1!B62,"")</f>
        <v>2</v>
      </c>
      <c r="C69" s="1234">
        <f>入力1!C62</f>
        <v>3</v>
      </c>
      <c r="D69" s="1820" t="str">
        <f>IF(TRIM(入力1!D62)&lt;&gt;"",入力1!D62,"")</f>
        <v/>
      </c>
      <c r="E69" s="1821"/>
      <c r="F69" s="1821"/>
      <c r="G69" s="1821"/>
      <c r="H69" s="1821"/>
      <c r="I69" s="1821"/>
      <c r="J69" s="1821"/>
      <c r="K69" s="1256" t="str">
        <f>IF(TRIM('提出（様式1）'!A69)&lt;&gt;"",'提出（様式1）'!A69,"")</f>
        <v/>
      </c>
      <c r="L69" s="1258">
        <f>IF(TRIM('提出（様式1）'!B69)&lt;&gt;"",'提出（様式1）'!B69,"")</f>
        <v>2</v>
      </c>
      <c r="M69" s="1260">
        <f>C69</f>
        <v>3</v>
      </c>
      <c r="N69" s="1738" t="str">
        <f>IF(TRIM(入力1!N62)&lt;&gt;"",入力1!N62,"")</f>
        <v/>
      </c>
      <c r="O69" s="1738" t="str">
        <f>IF(TRIM(入力1!O62)&lt;&gt;"",LEFT(入力1!O62,1),"")</f>
        <v/>
      </c>
      <c r="P69" s="1738" t="str">
        <f>IF(TRIM(入力1!P62)&lt;&gt;"",LEFT(入力1!P62,1),"")</f>
        <v/>
      </c>
      <c r="Q69" s="1734" t="str">
        <f>IF(TRIM(入力1!Q62)&lt;&gt;"",LEFT(入力1!Q62,1),"")</f>
        <v/>
      </c>
      <c r="R69" s="1234" t="str">
        <f>IF(TRIM(入力1!Q62)&lt;&gt;"",MID(入力1!Q62,2,1),"")</f>
        <v/>
      </c>
      <c r="S69" s="1839" t="str">
        <f>IF(TRIM(入力1!S62)&lt;&gt;"",LEFT(入力1!S62,1),"")</f>
        <v/>
      </c>
      <c r="T69" s="1841" t="str">
        <f>IF(LEN(入力1!T62)&gt;=2,MID(TEXT(入力1!T62,"00"),1,1),"")</f>
        <v/>
      </c>
      <c r="U69" s="1260" t="str">
        <f>IF(LEN(入力1!T62)&gt;=1,MID(TEXT(入力1!T62,"00"),2,1),"")</f>
        <v/>
      </c>
      <c r="V69" s="1734" t="str">
        <f>IF(LEN(入力1!V62)&gt;=2,MID(TEXT(入力1!V62,"00"),1,1),"")</f>
        <v/>
      </c>
      <c r="W69" s="1843" t="str">
        <f>IF(LEN(入力1!V62)&gt;=1,MID(TEXT(入力1!V62,"00"),2,1),"")</f>
        <v/>
      </c>
      <c r="X69" s="1734" t="str">
        <f>IF(LEN(入力1!X62)&gt;=2,MID(TEXT(入力1!X62,"00"),1,1),"")</f>
        <v/>
      </c>
      <c r="Y69" s="1234" t="str">
        <f>IF(LEN(入力1!X62)&gt;=1,MID(TEXT(入力1!X62,"00"),2,1),"")</f>
        <v/>
      </c>
      <c r="Z69" s="1926" t="str">
        <f>IF(LEN(入力1!Z62)&gt;=2,MID(TEXT(入力1!Z62,"00"),1,1),"")</f>
        <v/>
      </c>
      <c r="AA69" s="1260" t="str">
        <f>IF(LEN(入力1!Z62)&gt;=1,MID(TEXT(入力1!Z62,"00"),2,1),"")</f>
        <v/>
      </c>
      <c r="AB69" s="1845" t="str">
        <f>IF(TRIM(入力1!AB62)&lt;&gt;"",入力1!AB62,"")</f>
        <v/>
      </c>
      <c r="AC69" s="1846"/>
      <c r="AD69" s="1846"/>
      <c r="AE69" s="1847"/>
      <c r="AF69" s="1734" t="str">
        <f>IF(入力1!AF62&gt;=100,MID(TEXT(入力1!AF62,"000.0"),1,1),"")</f>
        <v/>
      </c>
      <c r="AG69" s="1732" t="str">
        <f>IF(入力1!AF62&gt;=10,MID(TEXT(入力1!AF62,"000.0"),2,1),"")</f>
        <v/>
      </c>
      <c r="AH69" s="1732" t="str">
        <f>IF(入力1!AF62&gt;=0.1,MID(TEXT(入力1!AF62,"000.0"),3,1),IF(ISBLANK(入力1!AF62),"","0"))</f>
        <v/>
      </c>
      <c r="AI69" s="1260" t="str">
        <f>IF(入力1!AF62&lt;&gt;"",MID(TEXT(入力1!AF62,"000.0"),5,1),"")</f>
        <v/>
      </c>
      <c r="AJ69" s="1734" t="str">
        <f>IF(入力1!AJ62&gt;=100,MID(TEXT(入力1!AJ62,"000.0"),1,1),"")</f>
        <v/>
      </c>
      <c r="AK69" s="1732" t="str">
        <f>IF(入力1!AJ62&gt;=10,MID(TEXT(入力1!AJ62,"000.0"),2,1),"")</f>
        <v/>
      </c>
      <c r="AL69" s="1732" t="str">
        <f>IF(入力1!AJ62&gt;=0.1,MID(TEXT(入力1!AJ62,"000.0"),3,1),IF(ISBLANK(入力1!AJ62),"","0"))</f>
        <v/>
      </c>
      <c r="AM69" s="1260" t="str">
        <f>IF(入力1!AJ62&lt;&gt;"",MID(TEXT(入力1!AJ62,"000.0"),5,1),"")</f>
        <v/>
      </c>
      <c r="AN69" s="1734" t="str">
        <f>IF(入力1!AN62&gt;=100,MID(TEXT(入力1!AN62,"000.0"),1,1),"")</f>
        <v/>
      </c>
      <c r="AO69" s="1732" t="str">
        <f>IF(入力1!AN62&gt;=10,MID(TEXT(入力1!AN62,"000.0"),2,1),"")</f>
        <v/>
      </c>
      <c r="AP69" s="1732" t="str">
        <f>IF(入力1!AN62&gt;=0.1,MID(TEXT(入力1!AN62,"000.0"),3,1),IF(ISBLANK(入力1!AN62),"","0"))</f>
        <v/>
      </c>
      <c r="AQ69" s="1260" t="str">
        <f>IF(入力1!AN62&lt;&gt;"",MID(TEXT(入力1!AN62,"000.0"),5,1),"")</f>
        <v/>
      </c>
      <c r="AR69" s="1734" t="str">
        <f>IF(TRIM(入力1!AR62)&lt;&gt;"",IF(入力1!AR62&gt;=10000,MID(TEXT(入力1!AR62,"00000"),1,1),""),"-")</f>
        <v>-</v>
      </c>
      <c r="AS69" s="1732" t="str">
        <f>IF(TRIM(入力1!AR62)&lt;&gt;"",IF(入力1!AR62&gt;=1000,MID(TEXT(入力1!AR62,"00000"),2,1),""),"-")</f>
        <v>-</v>
      </c>
      <c r="AT69" s="1732" t="str">
        <f>IF(TRIM(入力1!AR62)&lt;&gt;"",IF(入力1!AR62&gt;=100,MID(TEXT(入力1!AR62,"00000"),3,1),""),"-")</f>
        <v>-</v>
      </c>
      <c r="AU69" s="1732" t="str">
        <f>IF(TRIM(入力1!AR62)&lt;&gt;"",IF(入力1!AR62&gt;=10,MID(TEXT(入力1!AR62,"00000"),4,1),""),"-")</f>
        <v>-</v>
      </c>
      <c r="AV69" s="1260" t="str">
        <f>IF(TRIM(入力1!AR62)&lt;&gt;"",IF(入力1!AR62&gt;=0,MID(TEXT(入力1!AR62,"00000"),5,1),""),"-")</f>
        <v>-</v>
      </c>
      <c r="AW69" s="1734" t="str">
        <f>IF(TRIM(入力1!AW62)&lt;&gt;"",IF(入力1!AW62&gt;=1000000,MID(TEXT(入力1!AW62,"0000000"),1,1),""),"-")</f>
        <v>-</v>
      </c>
      <c r="AX69" s="1732" t="str">
        <f>IF(TRIM(入力1!AW62)&lt;&gt;"",IF(入力1!AW62&gt;=100000,MID(TEXT(入力1!AW62,"0000000"),2,1),""),"-")</f>
        <v>-</v>
      </c>
      <c r="AY69" s="1732" t="str">
        <f>IF(TRIM(入力1!AW62)&lt;&gt;"",IF(入力1!AW62&gt;=10000,MID(TEXT(入力1!AW62,"0000000"),3,1),""),"-")</f>
        <v>-</v>
      </c>
      <c r="AZ69" s="1732" t="str">
        <f>IF(TRIM(入力1!AW62)&lt;&gt;"",IF(入力1!AW62&gt;=1000,MID(TEXT(入力1!AW62,"0000000"),4,1),""),"-")</f>
        <v>-</v>
      </c>
      <c r="BA69" s="1732" t="str">
        <f>IF(TRIM(入力1!AW62)&lt;&gt;"",IF(入力1!AW62&gt;=100,MID(TEXT(入力1!AW62,"0000000"),5,1),""),"-")</f>
        <v>-</v>
      </c>
      <c r="BB69" s="1732" t="str">
        <f>IF(TRIM(入力1!AW62)&lt;&gt;"",IF(入力1!AW62&gt;=10,MID(TEXT(入力1!AW62,"0000000"),6,1),""),"-")</f>
        <v>-</v>
      </c>
      <c r="BC69" s="1260" t="str">
        <f>IF(TRIM(入力1!AW62)&lt;&gt;"",IF(入力1!AW62&gt;=0,MID(TEXT(入力1!AW62,"0000000"),7,1),""),"-")</f>
        <v>-</v>
      </c>
      <c r="BD69" s="1817" t="str">
        <f>IF(TRIM(入力1!BD62)&lt;&gt;"",IF(入力1!BD62&gt;=1000000,MID(TEXT(入力1!BD62,"0000000"),1,1),""),"")</f>
        <v/>
      </c>
      <c r="BE69" s="1731" t="str">
        <f>IF(TRIM(入力1!BD62)&lt;&gt;"",IF(入力1!BD62&gt;=100000,MID(TEXT(入力1!BD62,"0000000"),2,1),""),"")</f>
        <v/>
      </c>
      <c r="BF69" s="1731" t="str">
        <f>IF(TRIM(入力1!BD62)&lt;&gt;"",IF(入力1!BD62&gt;=10000,MID(TEXT(入力1!BD62,"0000000"),3,1),""),"")</f>
        <v/>
      </c>
      <c r="BG69" s="1731" t="str">
        <f>IF(TRIM(入力1!BD62)&lt;&gt;"",IF(入力1!BD62&gt;=1000,MID(TEXT(入力1!BD62,"0000000"),4,1),""),"")</f>
        <v/>
      </c>
      <c r="BH69" s="1731" t="str">
        <f>IF(TRIM(入力1!BD62)&lt;&gt;"",IF(入力1!BD62&gt;=100,MID(TEXT(入力1!BD62,"0000000"),5,1),""),"")</f>
        <v/>
      </c>
      <c r="BI69" s="1731" t="str">
        <f>IF(TRIM(入力1!BD62)&lt;&gt;"",IF(入力1!BD62&gt;=10,MID(TEXT(入力1!BD62,"0000000"),6,1),""),"")</f>
        <v/>
      </c>
      <c r="BJ69" s="1816" t="str">
        <f>IF(TRIM(入力1!BD62)&lt;&gt;"",IF(入力1!BD62&gt;=0,MID(TEXT(入力1!BD62,"0000000"),7,1),""),"0")</f>
        <v>0</v>
      </c>
      <c r="BK69" s="1077" t="str">
        <f>IF(TRIM(入力1!BK62)&lt;&gt;"",入力1!BK62,"")</f>
        <v/>
      </c>
      <c r="BL69" s="1063" t="str">
        <f>IF(TRIM(入力1!BL62)&lt;&gt;"",入力1!BL62,"")</f>
        <v/>
      </c>
      <c r="BM69" s="1063" t="str">
        <f>IF(TRIM(入力1!BM62)&lt;&gt;"",入力1!BM62,"")</f>
        <v/>
      </c>
      <c r="BN69" s="1063" t="str">
        <f>IF(TRIM(入力1!BN62)&lt;&gt;"",入力1!BN62,"")</f>
        <v/>
      </c>
      <c r="BO69" s="1063" t="str">
        <f>IF(TRIM(入力1!BO62)&lt;&gt;"",入力1!BO62,"")</f>
        <v/>
      </c>
      <c r="BP69" s="1079" t="str">
        <f>IF(TRIM(入力1!BP62)&lt;&gt;"",入力1!BP62,"")</f>
        <v>0</v>
      </c>
      <c r="BQ69" s="1077" t="str">
        <f>IF(TRIM(入力1!BQ62)&lt;&gt;"",入力1!BQ62,"")</f>
        <v/>
      </c>
      <c r="BR69" s="1063" t="str">
        <f>IF(TRIM(入力1!BR62)&lt;&gt;"",入力1!BR62,"")</f>
        <v/>
      </c>
      <c r="BS69" s="1063" t="str">
        <f>IF(TRIM(入力1!BS62)&lt;&gt;"",入力1!BS62,"")</f>
        <v/>
      </c>
      <c r="BT69" s="1063" t="str">
        <f>IF(TRIM(入力1!BT62)&lt;&gt;"",入力1!BT62,"")</f>
        <v/>
      </c>
      <c r="BU69" s="1063" t="str">
        <f>IF(TRIM(入力1!BU62)&lt;&gt;"",入力1!BU62,"")</f>
        <v/>
      </c>
      <c r="BV69" s="1079" t="str">
        <f>IF(TRIM(入力1!BV62)&lt;&gt;"",入力1!BV62,"")</f>
        <v>0</v>
      </c>
      <c r="BW69" s="1077" t="str">
        <f>IF(TRIM(入力1!BW62)&lt;&gt;"",入力1!BW62,"")</f>
        <v/>
      </c>
      <c r="BX69" s="1063" t="str">
        <f>IF(TRIM(入力1!BX62)&lt;&gt;"",入力1!BX62,"")</f>
        <v/>
      </c>
      <c r="BY69" s="1063" t="str">
        <f>IF(TRIM(入力1!BY62)&lt;&gt;"",入力1!BY62,"")</f>
        <v/>
      </c>
      <c r="BZ69" s="1063" t="str">
        <f>IF(TRIM(入力1!BZ62)&lt;&gt;"",入力1!BZ62,"")</f>
        <v/>
      </c>
      <c r="CA69" s="1063" t="str">
        <f>IF(TRIM(入力1!CA62)&lt;&gt;"",入力1!CA62,"")</f>
        <v/>
      </c>
      <c r="CB69" s="1079" t="str">
        <f>IF(TRIM(入力1!CB62)&lt;&gt;"",入力1!CB62,"")</f>
        <v>0</v>
      </c>
      <c r="CC69" s="1095" t="str">
        <f>IF(TRIM(入力1!CC62)&lt;&gt;"",入力1!CC62,"")</f>
        <v/>
      </c>
      <c r="CD69" s="1063" t="str">
        <f>IF(TRIM(入力1!CD62)&lt;&gt;"",入力1!CD62,"")</f>
        <v/>
      </c>
      <c r="CE69" s="1063" t="str">
        <f>IF(TRIM(入力1!CE62)&lt;&gt;"",入力1!CE62,"")</f>
        <v/>
      </c>
      <c r="CF69" s="1063" t="str">
        <f>IF(TRIM(入力1!CF62)&lt;&gt;"",入力1!CF62,"")</f>
        <v/>
      </c>
      <c r="CG69" s="1063" t="str">
        <f>IF(TRIM(入力1!CG62)&lt;&gt;"",入力1!CG62,"")</f>
        <v/>
      </c>
      <c r="CH69" s="1063" t="str">
        <f>IF(TRIM(入力1!CH62)&lt;&gt;"",入力1!CH62,"")</f>
        <v/>
      </c>
      <c r="CI69" s="1063" t="str">
        <f>IF(TRIM(入力1!CI62)&lt;&gt;"",入力1!CI62,"")</f>
        <v/>
      </c>
      <c r="CJ69" s="1109" t="str">
        <f>IF(TRIM(入力1!CJ62)&lt;&gt;"",入力1!CJ62,"")</f>
        <v>0</v>
      </c>
      <c r="CK69" s="1063" t="str">
        <f>IF(TRIM(入力1!CK62)&lt;&gt;"",入力1!CK62,"")</f>
        <v/>
      </c>
      <c r="CL69" s="1063" t="str">
        <f>IF(TRIM(入力1!CL62)&lt;&gt;"",入力1!CL62,"")</f>
        <v/>
      </c>
      <c r="CM69" s="1063" t="str">
        <f>IF(TRIM(入力1!CM62)&lt;&gt;"",入力1!CM62,"")</f>
        <v/>
      </c>
      <c r="CN69" s="1063" t="str">
        <f>IF(TRIM(入力1!CN62)&lt;&gt;"",入力1!CN62,"")</f>
        <v/>
      </c>
      <c r="CO69" s="1063" t="str">
        <f>IF(TRIM(入力1!CO62)&lt;&gt;"",入力1!CO62,"")</f>
        <v/>
      </c>
      <c r="CP69" s="1063" t="str">
        <f>IF(TRIM(入力1!CP62)&lt;&gt;"",入力1!CP62,"")</f>
        <v/>
      </c>
      <c r="CQ69" s="1109" t="str">
        <f>IF(TRIM(入力1!CQ62)&lt;&gt;"",入力1!CQ62,"")</f>
        <v/>
      </c>
      <c r="CR69" s="1095" t="str">
        <f>IF(TRIM(入力1!CR62)&lt;&gt;"",入力1!CR62,"")</f>
        <v>-</v>
      </c>
      <c r="CS69" s="1063" t="str">
        <f>IF(TRIM(入力1!CS62)&lt;&gt;"",入力1!CS62,"")</f>
        <v>-</v>
      </c>
      <c r="CT69" s="1109" t="str">
        <f>IF(TRIM(入力1!CT62)&lt;&gt;"",入力1!CT62,"")</f>
        <v>-</v>
      </c>
      <c r="CU69" s="1095" t="str">
        <f>IF(入力1!CU62&gt;=10,MID(TEXT(入力1!CU62,"00.0"),1,1),"")</f>
        <v/>
      </c>
      <c r="CV69" s="1063" t="str">
        <f>IF(入力1!CU62&gt;=0.1,MID(TEXT(入力1!CU62,"00.0"),2,1),IF(ISBLANK(入力1!CU62),"","0"))</f>
        <v/>
      </c>
      <c r="CW69" s="1109" t="str">
        <f>IF(入力1!CU62&lt;&gt;"",MID(TEXT(入力1!CU62,"00.0"),4,1),"")</f>
        <v/>
      </c>
      <c r="CX69" s="1095" t="str">
        <f>IF(入力1!CX62&gt;=100,MID(TEXT(入力1!CX62,"000"),1,1),"")</f>
        <v/>
      </c>
      <c r="CY69" s="1063" t="str">
        <f>IF(入力1!CX62&gt;=10,MID(TEXT(入力1!CX62,"000"),2,1),"")</f>
        <v/>
      </c>
      <c r="CZ69" s="1109" t="str">
        <f>IF(入力1!CX62&gt;=1,MID(TEXT(入力1!CX62,"000"),3,1),"")</f>
        <v/>
      </c>
      <c r="DA69" s="1817" t="str">
        <f>IF(TRIM(入力1!DA62)&lt;&gt;"",IF(入力1!DA62&gt;=10000,MID(TEXT(入力1!DA62,"00000"),1,1),""),"")</f>
        <v/>
      </c>
      <c r="DB69" s="1731" t="str">
        <f>IF(TRIM(入力1!DA62)&lt;&gt;"",IF(入力1!DA62&gt;=1000,MID(TEXT(入力1!DA62,"00000"),2,1),""),"")</f>
        <v/>
      </c>
      <c r="DC69" s="1731" t="str">
        <f>IF(TRIM(入力1!DA62)&lt;&gt;"",IF(入力1!DA62&gt;=100,MID(TEXT(入力1!DA62,"00000"),3,1),""),"")</f>
        <v/>
      </c>
      <c r="DD69" s="1731" t="str">
        <f>IF(TRIM(入力1!DA62)&lt;&gt;"",IF(入力1!DA62&gt;=10,MID(TEXT(入力1!DA62,"00000"),4,1),""),"")</f>
        <v/>
      </c>
      <c r="DE69" s="1795" t="str">
        <f>IF(TRIM(入力1!DA62)&lt;&gt;"",IF(入力1!DA62&gt;=0,MID(TEXT(入力1!DA62,"00000"),5,1),"0"),"")</f>
        <v/>
      </c>
      <c r="DF69" s="1738" t="str">
        <f>IF(TRIM(入力1!DF62)&lt;&gt;"",LEFT(入力1!DF62,1),"")</f>
        <v/>
      </c>
      <c r="DG69" s="1734" t="str">
        <f>IF(入力1!DG62&gt;=1000,MID(TEXT(入力1!DG62,"0000"),1,1),"")</f>
        <v/>
      </c>
      <c r="DH69" s="1732" t="str">
        <f>IF(入力1!DG62&gt;=100,MID(TEXT(入力1!DG62,"0000"),2,1),"")</f>
        <v/>
      </c>
      <c r="DI69" s="1732" t="str">
        <f>IF(入力1!DG62&gt;=10,MID(TEXT(入力1!DG62,"0000"),3,1),"")</f>
        <v/>
      </c>
      <c r="DJ69" s="1234" t="str">
        <f>IF(TRIM(入力1!DG62)&lt;&gt;"",IF(入力1!DG62&gt;=1,MID(TEXT(入力1!DG62,"0000"),4,1),"0"),"")</f>
        <v/>
      </c>
      <c r="DK69" s="1738" t="str">
        <f>IF(TRIM(入力1!DK62)&lt;&gt;"",LEFT(入力1!DK62,1),"")</f>
        <v/>
      </c>
      <c r="DL69" s="1734" t="str">
        <f>IF(入力1!DL62&gt;=10000,MID(TEXT(入力1!DL62,"00000"),1,1),"")</f>
        <v/>
      </c>
      <c r="DM69" s="1732" t="str">
        <f>IF(入力1!DL62&gt;=1000,MID(TEXT(入力1!DL62,"00000"),2,1),"")</f>
        <v/>
      </c>
      <c r="DN69" s="1732" t="str">
        <f>IF(入力1!DL62&gt;=100,MID(TEXT(入力1!DL62,"00000"),3,1),"")</f>
        <v/>
      </c>
      <c r="DO69" s="1732" t="str">
        <f>IF(入力1!DL62&gt;=10,MID(TEXT(入力1!DL62,"00000"),4,1),"")</f>
        <v/>
      </c>
      <c r="DP69" s="1234" t="str">
        <f>IF(TRIM(入力1!DL62)&lt;&gt;"",IF(入力1!DL62&gt;=1,MID(TEXT(入力1!DL62,"00000"),5,1),"0"),"")</f>
        <v/>
      </c>
      <c r="DQ69" s="1738" t="str">
        <f>IF(TRIM(入力1!DQ62)&lt;&gt;"",LEFT(入力1!DQ62,1),"")</f>
        <v/>
      </c>
      <c r="DR69" s="1734" t="str">
        <f>IF(入力1!DR62&gt;=10000,MID(TEXT(入力1!DR62,"00000"),1,1),"")</f>
        <v/>
      </c>
      <c r="DS69" s="1732" t="str">
        <f>IF(入力1!DR62&gt;=1000,MID(TEXT(入力1!DR62,"00000"),2,1),"")</f>
        <v/>
      </c>
      <c r="DT69" s="1732" t="str">
        <f>IF(入力1!DR62&gt;=100,MID(TEXT(入力1!DR62,"00000"),3,1),"")</f>
        <v/>
      </c>
      <c r="DU69" s="1732" t="str">
        <f>IF(入力1!DR62&gt;=10,MID(TEXT(入力1!DR62,"00000"),4,1),"")</f>
        <v/>
      </c>
      <c r="DV69" s="1850" t="str">
        <f>IF(TRIM(入力1!DR62)&lt;&gt;"",IF(入力1!DR62&gt;=1,MID(TEXT(入力1!DR62,"00000"),5,1),"0"),"")</f>
        <v/>
      </c>
      <c r="DW69" s="1748"/>
      <c r="DX69" s="1736"/>
      <c r="DY69" s="1804"/>
      <c r="DZ69" s="1829"/>
      <c r="EA69" s="1831"/>
      <c r="EB69" s="1824"/>
      <c r="EC69" s="1833"/>
      <c r="ED69" s="1835"/>
      <c r="EE69" s="1831"/>
      <c r="EF69" s="1824"/>
      <c r="EG69" s="1826">
        <f>IF(入力1!$W$5=9,9,0)</f>
        <v>0</v>
      </c>
      <c r="EH69" s="1828"/>
      <c r="EI69" s="1736"/>
    </row>
    <row r="70" spans="1:139" s="87" customFormat="1" ht="12" customHeight="1">
      <c r="A70" s="1819"/>
      <c r="B70" s="1733"/>
      <c r="C70" s="1235"/>
      <c r="D70" s="1822" t="str">
        <f>IF(TRIM(入力1!D68)&lt;&gt;"",入力1!D68,"")</f>
        <v/>
      </c>
      <c r="E70" s="1823"/>
      <c r="F70" s="1823"/>
      <c r="G70" s="1823"/>
      <c r="H70" s="1823"/>
      <c r="I70" s="1823"/>
      <c r="J70" s="1823"/>
      <c r="K70" s="1256"/>
      <c r="L70" s="1258"/>
      <c r="M70" s="1279"/>
      <c r="N70" s="1739"/>
      <c r="O70" s="1739"/>
      <c r="P70" s="1739"/>
      <c r="Q70" s="1735"/>
      <c r="R70" s="1235"/>
      <c r="S70" s="1840"/>
      <c r="T70" s="1842"/>
      <c r="U70" s="1279"/>
      <c r="V70" s="1735"/>
      <c r="W70" s="1844"/>
      <c r="X70" s="1735"/>
      <c r="Y70" s="1235"/>
      <c r="Z70" s="1926"/>
      <c r="AA70" s="1279"/>
      <c r="AB70" s="964" t="str">
        <f>IF(入力1!AB63&gt;=100,MID(TEXT(入力1!AB63,"000.0"),1,1),"")</f>
        <v/>
      </c>
      <c r="AC70" s="963" t="str">
        <f>IF(入力1!AB63&gt;=10,MID(TEXT(入力1!AB63,"000.0"),2,1),"")</f>
        <v/>
      </c>
      <c r="AD70" s="963" t="str">
        <f>IF(入力1!AB63&gt;=0.1,MID(TEXT(入力1!AB63,"000.0"),3,1),IF(ISBLANK(入力1!AB63),"","0"))</f>
        <v/>
      </c>
      <c r="AE70" s="953" t="str">
        <f>IF(入力1!AB63&lt;&gt;"",MID(TEXT(入力1!AB63,"000.0"),5,1),"")</f>
        <v/>
      </c>
      <c r="AF70" s="1735"/>
      <c r="AG70" s="1733"/>
      <c r="AH70" s="1733"/>
      <c r="AI70" s="1279"/>
      <c r="AJ70" s="1735"/>
      <c r="AK70" s="1733"/>
      <c r="AL70" s="1733"/>
      <c r="AM70" s="1279"/>
      <c r="AN70" s="1735"/>
      <c r="AO70" s="1733"/>
      <c r="AP70" s="1733"/>
      <c r="AQ70" s="1279"/>
      <c r="AR70" s="1735"/>
      <c r="AS70" s="1733"/>
      <c r="AT70" s="1733"/>
      <c r="AU70" s="1733"/>
      <c r="AV70" s="1279"/>
      <c r="AW70" s="1735"/>
      <c r="AX70" s="1733"/>
      <c r="AY70" s="1733"/>
      <c r="AZ70" s="1733"/>
      <c r="BA70" s="1733"/>
      <c r="BB70" s="1733"/>
      <c r="BC70" s="1279"/>
      <c r="BD70" s="1817"/>
      <c r="BE70" s="1731"/>
      <c r="BF70" s="1731"/>
      <c r="BG70" s="1731"/>
      <c r="BH70" s="1731"/>
      <c r="BI70" s="1731"/>
      <c r="BJ70" s="1816"/>
      <c r="BK70" s="1078"/>
      <c r="BL70" s="1064"/>
      <c r="BM70" s="1064"/>
      <c r="BN70" s="1064"/>
      <c r="BO70" s="1064"/>
      <c r="BP70" s="1080"/>
      <c r="BQ70" s="1078"/>
      <c r="BR70" s="1064"/>
      <c r="BS70" s="1064"/>
      <c r="BT70" s="1064"/>
      <c r="BU70" s="1064"/>
      <c r="BV70" s="1080"/>
      <c r="BW70" s="1078"/>
      <c r="BX70" s="1064"/>
      <c r="BY70" s="1064"/>
      <c r="BZ70" s="1064"/>
      <c r="CA70" s="1064"/>
      <c r="CB70" s="1080"/>
      <c r="CC70" s="1096"/>
      <c r="CD70" s="1064"/>
      <c r="CE70" s="1064"/>
      <c r="CF70" s="1064"/>
      <c r="CG70" s="1064"/>
      <c r="CH70" s="1064"/>
      <c r="CI70" s="1064"/>
      <c r="CJ70" s="1110"/>
      <c r="CK70" s="1064"/>
      <c r="CL70" s="1064"/>
      <c r="CM70" s="1064"/>
      <c r="CN70" s="1064"/>
      <c r="CO70" s="1064"/>
      <c r="CP70" s="1064"/>
      <c r="CQ70" s="1110"/>
      <c r="CR70" s="1096"/>
      <c r="CS70" s="1064"/>
      <c r="CT70" s="1110"/>
      <c r="CU70" s="1096"/>
      <c r="CV70" s="1064"/>
      <c r="CW70" s="1110"/>
      <c r="CX70" s="1096"/>
      <c r="CY70" s="1064"/>
      <c r="CZ70" s="1110"/>
      <c r="DA70" s="1817"/>
      <c r="DB70" s="1731"/>
      <c r="DC70" s="1731"/>
      <c r="DD70" s="1731"/>
      <c r="DE70" s="1795"/>
      <c r="DF70" s="1739"/>
      <c r="DG70" s="1735"/>
      <c r="DH70" s="1733"/>
      <c r="DI70" s="1733"/>
      <c r="DJ70" s="1235"/>
      <c r="DK70" s="1739"/>
      <c r="DL70" s="1735"/>
      <c r="DM70" s="1733"/>
      <c r="DN70" s="1733"/>
      <c r="DO70" s="1733"/>
      <c r="DP70" s="1235"/>
      <c r="DQ70" s="1739"/>
      <c r="DR70" s="1735"/>
      <c r="DS70" s="1733"/>
      <c r="DT70" s="1733"/>
      <c r="DU70" s="1733"/>
      <c r="DV70" s="1849"/>
      <c r="DW70" s="1749"/>
      <c r="DX70" s="1737"/>
      <c r="DY70" s="1805"/>
      <c r="DZ70" s="1830"/>
      <c r="EA70" s="1832"/>
      <c r="EB70" s="1825"/>
      <c r="EC70" s="1834"/>
      <c r="ED70" s="1836"/>
      <c r="EE70" s="1832"/>
      <c r="EF70" s="1825"/>
      <c r="EG70" s="1827"/>
      <c r="EH70" s="1827"/>
      <c r="EI70" s="1737"/>
    </row>
    <row r="71" spans="1:139" s="87" customFormat="1" ht="12" customHeight="1">
      <c r="A71" s="1796" t="str">
        <f>IF(TRIM(入力1!A64)&lt;&gt;"",入力1!A64,"")</f>
        <v/>
      </c>
      <c r="B71" s="1746">
        <f>IF(TRIM(入力1!B64)&lt;&gt;"",入力1!B64,"")</f>
        <v>2</v>
      </c>
      <c r="C71" s="1750">
        <f>入力1!C64</f>
        <v>4</v>
      </c>
      <c r="D71" s="1798" t="str">
        <f>IF(TRIM(入力1!D64)&lt;&gt;"",入力1!D64,"")</f>
        <v/>
      </c>
      <c r="E71" s="1799"/>
      <c r="F71" s="1799"/>
      <c r="G71" s="1799"/>
      <c r="H71" s="1799"/>
      <c r="I71" s="1799"/>
      <c r="J71" s="1799"/>
      <c r="K71" s="1806" t="str">
        <f>IF(TRIM('提出（様式1）'!A71)&lt;&gt;"",'提出（様式1）'!A71,"")</f>
        <v/>
      </c>
      <c r="L71" s="1808">
        <f>IF(TRIM('提出（様式1）'!B71)&lt;&gt;"",'提出（様式1）'!B71,"")</f>
        <v>2</v>
      </c>
      <c r="M71" s="1756">
        <f>C71</f>
        <v>4</v>
      </c>
      <c r="N71" s="1740" t="str">
        <f>IF(TRIM(入力1!N64)&lt;&gt;"",入力1!N64,"")</f>
        <v/>
      </c>
      <c r="O71" s="1740" t="str">
        <f>IF(TRIM(入力1!O64)&lt;&gt;"",LEFT(入力1!O64,1),"")</f>
        <v/>
      </c>
      <c r="P71" s="1740" t="str">
        <f>IF(TRIM(入力1!P64)&lt;&gt;"",LEFT(入力1!P64,1),"")</f>
        <v/>
      </c>
      <c r="Q71" s="1742" t="str">
        <f>IF(TRIM(入力1!Q64)&lt;&gt;"",LEFT(入力1!Q64,1),"")</f>
        <v/>
      </c>
      <c r="R71" s="1750" t="str">
        <f>IF(TRIM(入力1!Q64)&lt;&gt;"",MID(入力1!Q64,2,1),"")</f>
        <v/>
      </c>
      <c r="S71" s="1802" t="str">
        <f>IF(TRIM(入力1!S64)&lt;&gt;"",LEFT(入力1!S64,1),"")</f>
        <v/>
      </c>
      <c r="T71" s="1760" t="str">
        <f>IF(LEN(入力1!T64)&gt;=2,MID(TEXT(入力1!T64,"00"),1,1),"")</f>
        <v/>
      </c>
      <c r="U71" s="1756" t="str">
        <f>IF(LEN(入力1!T64)&gt;=1,MID(TEXT(入力1!T64,"00"),2,1),"")</f>
        <v/>
      </c>
      <c r="V71" s="1742" t="str">
        <f>IF(LEN(入力1!V64)&gt;=2,MID(TEXT(入力1!V64,"00"),1,1),"")</f>
        <v/>
      </c>
      <c r="W71" s="1811" t="str">
        <f>IF(LEN(入力1!V64)&gt;=1,MID(TEXT(入力1!V64,"00"),2,1),"")</f>
        <v/>
      </c>
      <c r="X71" s="1742" t="str">
        <f>IF(LEN(入力1!X64)&gt;=2,MID(TEXT(入力1!X64,"00"),1,1),"")</f>
        <v/>
      </c>
      <c r="Y71" s="1750" t="str">
        <f>IF(LEN(入力1!X64)&gt;=1,MID(TEXT(入力1!X64,"00"),2,1),"")</f>
        <v/>
      </c>
      <c r="Z71" s="1928" t="str">
        <f>IF(LEN(入力1!Z64)&gt;=2,MID(TEXT(入力1!Z64,"00"),1,1),"")</f>
        <v/>
      </c>
      <c r="AA71" s="1756" t="str">
        <f>IF(LEN(入力1!Z64)&gt;=1,MID(TEXT(入力1!Z64,"00"),2,1),"")</f>
        <v/>
      </c>
      <c r="AB71" s="1813" t="str">
        <f>IF(TRIM(入力1!AB64)&lt;&gt;"",入力1!AB64,"")</f>
        <v/>
      </c>
      <c r="AC71" s="1814"/>
      <c r="AD71" s="1814"/>
      <c r="AE71" s="1815"/>
      <c r="AF71" s="1742" t="str">
        <f>IF(入力1!AF64&gt;=100,MID(TEXT(入力1!AF64,"000.0"),1,1),"")</f>
        <v/>
      </c>
      <c r="AG71" s="1746" t="str">
        <f>IF(入力1!AF64&gt;=10,MID(TEXT(入力1!AF64,"000.0"),2,1),"")</f>
        <v/>
      </c>
      <c r="AH71" s="1746" t="str">
        <f>IF(入力1!AF64&gt;=0.1,MID(TEXT(入力1!AF64,"000.0"),3,1),IF(ISBLANK(入力1!AF64),"","0"))</f>
        <v/>
      </c>
      <c r="AI71" s="1756" t="str">
        <f>IF(入力1!AF64&lt;&gt;"",MID(TEXT(入力1!AF64,"000.0"),5,1),"")</f>
        <v/>
      </c>
      <c r="AJ71" s="1742" t="str">
        <f>IF(入力1!AJ64&gt;=100,MID(TEXT(入力1!AJ64,"000.0"),1,1),"")</f>
        <v/>
      </c>
      <c r="AK71" s="1746" t="str">
        <f>IF(入力1!AJ64&gt;=10,MID(TEXT(入力1!AJ64,"000.0"),2,1),"")</f>
        <v/>
      </c>
      <c r="AL71" s="1746" t="str">
        <f>IF(入力1!AJ64&gt;=0.1,MID(TEXT(入力1!AJ64,"000.0"),3,1),IF(ISBLANK(入力1!AJ64),"","0"))</f>
        <v/>
      </c>
      <c r="AM71" s="1756" t="str">
        <f>IF(入力1!AJ64&lt;&gt;"",MID(TEXT(入力1!AJ64,"000.0"),5,1),"")</f>
        <v/>
      </c>
      <c r="AN71" s="1742" t="str">
        <f>IF(入力1!AN64&gt;=100,MID(TEXT(入力1!AN64,"000.0"),1,1),"")</f>
        <v/>
      </c>
      <c r="AO71" s="1746" t="str">
        <f>IF(入力1!AN64&gt;=10,MID(TEXT(入力1!AN64,"000.0"),2,1),"")</f>
        <v/>
      </c>
      <c r="AP71" s="1746" t="str">
        <f>IF(入力1!AN64&gt;=0.1,MID(TEXT(入力1!AN64,"000.0"),3,1),IF(ISBLANK(入力1!AN64),"","0"))</f>
        <v/>
      </c>
      <c r="AQ71" s="1756" t="str">
        <f>IF(入力1!AN64&lt;&gt;"",MID(TEXT(入力1!AN64,"000.0"),5,1),"")</f>
        <v/>
      </c>
      <c r="AR71" s="1742" t="str">
        <f>IF(TRIM(入力1!AR64)&lt;&gt;"",IF(入力1!AR64&gt;=10000,MID(TEXT(入力1!AR64,"00000"),1,1),""),"-")</f>
        <v>-</v>
      </c>
      <c r="AS71" s="1746" t="str">
        <f>IF(TRIM(入力1!AR64)&lt;&gt;"",IF(入力1!AR64&gt;=1000,MID(TEXT(入力1!AR64,"00000"),2,1),""),"-")</f>
        <v>-</v>
      </c>
      <c r="AT71" s="1746" t="str">
        <f>IF(TRIM(入力1!AR64)&lt;&gt;"",IF(入力1!AR64&gt;=100,MID(TEXT(入力1!AR64,"00000"),3,1),""),"-")</f>
        <v>-</v>
      </c>
      <c r="AU71" s="1746" t="str">
        <f>IF(TRIM(入力1!AR64)&lt;&gt;"",IF(入力1!AR64&gt;=10,MID(TEXT(入力1!AR64,"00000"),4,1),""),"-")</f>
        <v>-</v>
      </c>
      <c r="AV71" s="1756" t="str">
        <f>IF(TRIM(入力1!AR64)&lt;&gt;"",IF(入力1!AR64&gt;=0,MID(TEXT(入力1!AR64,"00000"),5,1),""),"-")</f>
        <v>-</v>
      </c>
      <c r="AW71" s="1742" t="str">
        <f>IF(TRIM(入力1!AW64)&lt;&gt;"",IF(入力1!AW64&gt;=1000000,MID(TEXT(入力1!AW64,"0000000"),1,1),""),"-")</f>
        <v>-</v>
      </c>
      <c r="AX71" s="1746" t="str">
        <f>IF(TRIM(入力1!AW64)&lt;&gt;"",IF(入力1!AW64&gt;=100000,MID(TEXT(入力1!AW64,"0000000"),2,1),""),"-")</f>
        <v>-</v>
      </c>
      <c r="AY71" s="1746" t="str">
        <f>IF(TRIM(入力1!AW64)&lt;&gt;"",IF(入力1!AW64&gt;=10000,MID(TEXT(入力1!AW64,"0000000"),3,1),""),"-")</f>
        <v>-</v>
      </c>
      <c r="AZ71" s="1746" t="str">
        <f>IF(TRIM(入力1!AW64)&lt;&gt;"",IF(入力1!AW64&gt;=1000,MID(TEXT(入力1!AW64,"0000000"),4,1),""),"-")</f>
        <v>-</v>
      </c>
      <c r="BA71" s="1746" t="str">
        <f>IF(TRIM(入力1!AW64)&lt;&gt;"",IF(入力1!AW64&gt;=100,MID(TEXT(入力1!AW64,"0000000"),5,1),""),"-")</f>
        <v>-</v>
      </c>
      <c r="BB71" s="1746" t="str">
        <f>IF(TRIM(入力1!AW64)&lt;&gt;"",IF(入力1!AW64&gt;=10,MID(TEXT(入力1!AW64,"0000000"),6,1),""),"-")</f>
        <v>-</v>
      </c>
      <c r="BC71" s="1756" t="str">
        <f>IF(TRIM(入力1!AW64)&lt;&gt;"",IF(入力1!AW64&gt;=0,MID(TEXT(入力1!AW64,"0000000"),7,1),""),"-")</f>
        <v>-</v>
      </c>
      <c r="BD71" s="1793" t="str">
        <f>IF(TRIM(入力1!BD64)&lt;&gt;"",IF(入力1!BD64&gt;=1000000,MID(TEXT(入力1!BD64,"0000000"),1,1),""),"")</f>
        <v/>
      </c>
      <c r="BE71" s="1729" t="str">
        <f>IF(TRIM(入力1!BD64)&lt;&gt;"",IF(入力1!BD64&gt;=100000,MID(TEXT(入力1!BD64,"0000000"),2,1),""),"")</f>
        <v/>
      </c>
      <c r="BF71" s="1729" t="str">
        <f>IF(TRIM(入力1!BD64)&lt;&gt;"",IF(入力1!BD64&gt;=10000,MID(TEXT(入力1!BD64,"0000000"),3,1),""),"")</f>
        <v/>
      </c>
      <c r="BG71" s="1729" t="str">
        <f>IF(TRIM(入力1!BD64)&lt;&gt;"",IF(入力1!BD64&gt;=1000,MID(TEXT(入力1!BD64,"0000000"),4,1),""),"")</f>
        <v/>
      </c>
      <c r="BH71" s="1729" t="str">
        <f>IF(TRIM(入力1!BD64)&lt;&gt;"",IF(入力1!BD64&gt;=100,MID(TEXT(入力1!BD64,"0000000"),5,1),""),"")</f>
        <v/>
      </c>
      <c r="BI71" s="1729" t="str">
        <f>IF(TRIM(入力1!BD64)&lt;&gt;"",IF(入力1!BD64&gt;=10,MID(TEXT(入力1!BD64,"0000000"),6,1),""),"")</f>
        <v/>
      </c>
      <c r="BJ71" s="1744" t="str">
        <f>IF(TRIM(入力1!BD64)&lt;&gt;"",IF(入力1!BD64&gt;=0,MID(TEXT(入力1!BD64,"0000000"),7,1),""),"0")</f>
        <v>0</v>
      </c>
      <c r="BK71" s="1724" t="str">
        <f>IF(TRIM(入力1!BK64)&lt;&gt;"",入力1!BK64,"")</f>
        <v/>
      </c>
      <c r="BL71" s="1701" t="str">
        <f>IF(TRIM(入力1!BL64)&lt;&gt;"",入力1!BL64,"")</f>
        <v/>
      </c>
      <c r="BM71" s="1701" t="str">
        <f>IF(TRIM(入力1!BM64)&lt;&gt;"",入力1!BM64,"")</f>
        <v/>
      </c>
      <c r="BN71" s="1701" t="str">
        <f>IF(TRIM(入力1!BN64)&lt;&gt;"",入力1!BN64,"")</f>
        <v/>
      </c>
      <c r="BO71" s="1701" t="str">
        <f>IF(TRIM(入力1!BO64)&lt;&gt;"",入力1!BO64,"")</f>
        <v/>
      </c>
      <c r="BP71" s="1709" t="str">
        <f>IF(TRIM(入力1!BP64)&lt;&gt;"",入力1!BP64,"")</f>
        <v>0</v>
      </c>
      <c r="BQ71" s="1724" t="str">
        <f>IF(TRIM(入力1!BQ64)&lt;&gt;"",入力1!BQ64,"")</f>
        <v/>
      </c>
      <c r="BR71" s="1701" t="str">
        <f>IF(TRIM(入力1!BR64)&lt;&gt;"",入力1!BR64,"")</f>
        <v/>
      </c>
      <c r="BS71" s="1701" t="str">
        <f>IF(TRIM(入力1!BS64)&lt;&gt;"",入力1!BS64,"")</f>
        <v/>
      </c>
      <c r="BT71" s="1701" t="str">
        <f>IF(TRIM(入力1!BT64)&lt;&gt;"",入力1!BT64,"")</f>
        <v/>
      </c>
      <c r="BU71" s="1701" t="str">
        <f>IF(TRIM(入力1!BU64)&lt;&gt;"",入力1!BU64,"")</f>
        <v/>
      </c>
      <c r="BV71" s="1709" t="str">
        <f>IF(TRIM(入力1!BV64)&lt;&gt;"",入力1!BV64,"")</f>
        <v>0</v>
      </c>
      <c r="BW71" s="1724" t="str">
        <f>IF(TRIM(入力1!BW64)&lt;&gt;"",入力1!BW64,"")</f>
        <v/>
      </c>
      <c r="BX71" s="1701" t="str">
        <f>IF(TRIM(入力1!BX64)&lt;&gt;"",入力1!BX64,"")</f>
        <v/>
      </c>
      <c r="BY71" s="1701" t="str">
        <f>IF(TRIM(入力1!BY64)&lt;&gt;"",入力1!BY64,"")</f>
        <v/>
      </c>
      <c r="BZ71" s="1701" t="str">
        <f>IF(TRIM(入力1!BZ64)&lt;&gt;"",入力1!BZ64,"")</f>
        <v/>
      </c>
      <c r="CA71" s="1701" t="str">
        <f>IF(TRIM(入力1!CA64)&lt;&gt;"",入力1!CA64,"")</f>
        <v/>
      </c>
      <c r="CB71" s="1709" t="str">
        <f>IF(TRIM(入力1!CB64)&lt;&gt;"",入力1!CB64,"")</f>
        <v>0</v>
      </c>
      <c r="CC71" s="1711" t="str">
        <f>IF(TRIM(入力1!CC64)&lt;&gt;"",入力1!CC64,"")</f>
        <v/>
      </c>
      <c r="CD71" s="1701" t="str">
        <f>IF(TRIM(入力1!CD64)&lt;&gt;"",入力1!CD64,"")</f>
        <v/>
      </c>
      <c r="CE71" s="1701" t="str">
        <f>IF(TRIM(入力1!CE64)&lt;&gt;"",入力1!CE64,"")</f>
        <v/>
      </c>
      <c r="CF71" s="1701" t="str">
        <f>IF(TRIM(入力1!CF64)&lt;&gt;"",入力1!CF64,"")</f>
        <v/>
      </c>
      <c r="CG71" s="1701" t="str">
        <f>IF(TRIM(入力1!CG64)&lt;&gt;"",入力1!CG64,"")</f>
        <v/>
      </c>
      <c r="CH71" s="1701" t="str">
        <f>IF(TRIM(入力1!CH64)&lt;&gt;"",入力1!CH64,"")</f>
        <v/>
      </c>
      <c r="CI71" s="1701" t="str">
        <f>IF(TRIM(入力1!CI64)&lt;&gt;"",入力1!CI64,"")</f>
        <v/>
      </c>
      <c r="CJ71" s="1703" t="str">
        <f>IF(TRIM(入力1!CJ64)&lt;&gt;"",入力1!CJ64,"")</f>
        <v>0</v>
      </c>
      <c r="CK71" s="1701" t="str">
        <f>IF(TRIM(入力1!CK64)&lt;&gt;"",入力1!CK64,"")</f>
        <v/>
      </c>
      <c r="CL71" s="1701" t="str">
        <f>IF(TRIM(入力1!CL64)&lt;&gt;"",入力1!CL64,"")</f>
        <v/>
      </c>
      <c r="CM71" s="1701" t="str">
        <f>IF(TRIM(入力1!CM64)&lt;&gt;"",入力1!CM64,"")</f>
        <v/>
      </c>
      <c r="CN71" s="1701" t="str">
        <f>IF(TRIM(入力1!CN64)&lt;&gt;"",入力1!CN64,"")</f>
        <v/>
      </c>
      <c r="CO71" s="1701" t="str">
        <f>IF(TRIM(入力1!CO64)&lt;&gt;"",入力1!CO64,"")</f>
        <v/>
      </c>
      <c r="CP71" s="1701" t="str">
        <f>IF(TRIM(入力1!CP64)&lt;&gt;"",入力1!CP64,"")</f>
        <v/>
      </c>
      <c r="CQ71" s="1703" t="str">
        <f>IF(TRIM(入力1!CQ64)&lt;&gt;"",入力1!CQ64,"")</f>
        <v/>
      </c>
      <c r="CR71" s="1724" t="str">
        <f>IF(TRIM(入力1!CR64)&lt;&gt;"",入力1!CR64,"")</f>
        <v>-</v>
      </c>
      <c r="CS71" s="1701" t="str">
        <f>IF(TRIM(入力1!CS64)&lt;&gt;"",入力1!CS64,"")</f>
        <v>-</v>
      </c>
      <c r="CT71" s="1709" t="str">
        <f>IF(TRIM(入力1!CT64)&lt;&gt;"",入力1!CT64,"")</f>
        <v>-</v>
      </c>
      <c r="CU71" s="1711" t="str">
        <f>IF(入力1!CU64&gt;=10,MID(TEXT(入力1!CU64,"00.0"),1,1),"")</f>
        <v/>
      </c>
      <c r="CV71" s="1701" t="str">
        <f>IF(入力1!CU64&gt;=0.1,MID(TEXT(入力1!CU64,"00.0"),2,1),IF(ISBLANK(入力1!CU64),"","0"))</f>
        <v/>
      </c>
      <c r="CW71" s="1703" t="str">
        <f>IF(入力1!CU64&lt;&gt;"",MID(TEXT(入力1!CU64,"00.0"),4,1),"")</f>
        <v/>
      </c>
      <c r="CX71" s="1711" t="str">
        <f>IF(入力1!CX64&gt;=100,MID(TEXT(入力1!CX64,"000"),1,1),"")</f>
        <v/>
      </c>
      <c r="CY71" s="1701" t="str">
        <f>IF(入力1!CX64&gt;=10,MID(TEXT(入力1!CX64,"000"),2,1),"")</f>
        <v/>
      </c>
      <c r="CZ71" s="1703" t="str">
        <f>IF(入力1!CX64&gt;=1,MID(TEXT(入力1!CX64,"000"),3,1),"")</f>
        <v/>
      </c>
      <c r="DA71" s="1793" t="str">
        <f>IF(TRIM(入力1!DA64)&lt;&gt;"",IF(入力1!DA64&gt;=10000,MID(TEXT(入力1!DA64,"00000"),1,1),""),"")</f>
        <v/>
      </c>
      <c r="DB71" s="1729" t="str">
        <f>IF(TRIM(入力1!DA64)&lt;&gt;"",IF(入力1!DA64&gt;=1000,MID(TEXT(入力1!DA64,"00000"),2,1),""),"")</f>
        <v/>
      </c>
      <c r="DC71" s="1729" t="str">
        <f>IF(TRIM(入力1!DA64)&lt;&gt;"",IF(入力1!DA64&gt;=100,MID(TEXT(入力1!DA64,"00000"),3,1),""),"")</f>
        <v/>
      </c>
      <c r="DD71" s="1729" t="str">
        <f>IF(TRIM(入力1!DA64)&lt;&gt;"",IF(入力1!DA64&gt;=10,MID(TEXT(入力1!DA64,"00000"),4,1),""),"")</f>
        <v/>
      </c>
      <c r="DE71" s="1852" t="str">
        <f>IF(TRIM(入力1!DA64)&lt;&gt;"",IF(入力1!DA64&gt;=0,MID(TEXT(入力1!DA64,"00000"),5,1),"0"),"")</f>
        <v/>
      </c>
      <c r="DF71" s="1740" t="str">
        <f>IF(TRIM(入力1!DF64)&lt;&gt;"",LEFT(入力1!DF64,1),"")</f>
        <v/>
      </c>
      <c r="DG71" s="1742" t="str">
        <f>IF(入力1!DG64&gt;=1000,MID(TEXT(入力1!DG64,"0000"),1,1),"")</f>
        <v/>
      </c>
      <c r="DH71" s="1746" t="str">
        <f>IF(入力1!DG64&gt;=100,MID(TEXT(入力1!DG64,"0000"),2,1),"")</f>
        <v/>
      </c>
      <c r="DI71" s="1746" t="str">
        <f>IF(入力1!DG64&gt;=10,MID(TEXT(入力1!DG64,"0000"),3,1),"")</f>
        <v/>
      </c>
      <c r="DJ71" s="1891" t="str">
        <f>IF(TRIM(入力1!DG64)&lt;&gt;"",IF(入力1!DG64&gt;=1,MID(TEXT(入力1!DG64,"0000"),4,1),"0"),"")</f>
        <v/>
      </c>
      <c r="DK71" s="1740" t="str">
        <f>IF(TRIM(入力1!DK64)&lt;&gt;"",LEFT(入力1!DK64,1),"")</f>
        <v/>
      </c>
      <c r="DL71" s="1742" t="str">
        <f>IF(入力1!DL64&gt;=10000,MID(TEXT(入力1!DL64,"00000"),1,1),"")</f>
        <v/>
      </c>
      <c r="DM71" s="1746" t="str">
        <f>IF(入力1!DL64&gt;=1000,MID(TEXT(入力1!DL64,"00000"),2,1),"")</f>
        <v/>
      </c>
      <c r="DN71" s="1746" t="str">
        <f>IF(入力1!DL64&gt;=100,MID(TEXT(入力1!DL64,"00000"),3,1),"")</f>
        <v/>
      </c>
      <c r="DO71" s="1746" t="str">
        <f>IF(入力1!DL64&gt;=10,MID(TEXT(入力1!DL64,"00000"),4,1),"")</f>
        <v/>
      </c>
      <c r="DP71" s="1891" t="str">
        <f>IF(TRIM(入力1!DL64)&lt;&gt;"",IF(入力1!DL64&gt;=1,MID(TEXT(入力1!DL64,"00000"),5,1),"0"),"")</f>
        <v/>
      </c>
      <c r="DQ71" s="1740" t="str">
        <f>IF(TRIM(入力1!DQ64)&lt;&gt;"",LEFT(入力1!DQ64,1),"")</f>
        <v/>
      </c>
      <c r="DR71" s="1742" t="str">
        <f>IF(入力1!DR64&gt;=10000,MID(TEXT(入力1!DR64,"00000"),1,1),"")</f>
        <v/>
      </c>
      <c r="DS71" s="1746" t="str">
        <f>IF(入力1!DR64&gt;=1000,MID(TEXT(入力1!DR64,"00000"),2,1),"")</f>
        <v/>
      </c>
      <c r="DT71" s="1746" t="str">
        <f>IF(入力1!DR64&gt;=100,MID(TEXT(入力1!DR64,"00000"),3,1),"")</f>
        <v/>
      </c>
      <c r="DU71" s="1746" t="str">
        <f>IF(入力1!DR64&gt;=10,MID(TEXT(入力1!DR64,"00000"),4,1),"")</f>
        <v/>
      </c>
      <c r="DV71" s="1904" t="str">
        <f>IF(TRIM(入力1!DR64)&lt;&gt;"",IF(入力1!DR64&gt;=1,MID(TEXT(入力1!DR64,"00000"),5,1),"0"),"")</f>
        <v/>
      </c>
      <c r="DW71" s="1748"/>
      <c r="DX71" s="1736"/>
      <c r="DY71" s="1804"/>
      <c r="DZ71" s="1829"/>
      <c r="EA71" s="1831"/>
      <c r="EB71" s="1824"/>
      <c r="EC71" s="1833"/>
      <c r="ED71" s="1835"/>
      <c r="EE71" s="1831"/>
      <c r="EF71" s="1824"/>
      <c r="EG71" s="1826">
        <f>IF(入力1!$W$5=9,9,0)</f>
        <v>0</v>
      </c>
      <c r="EH71" s="1828"/>
      <c r="EI71" s="1736"/>
    </row>
    <row r="72" spans="1:139" s="87" customFormat="1" ht="12" customHeight="1">
      <c r="A72" s="1853"/>
      <c r="B72" s="1752"/>
      <c r="C72" s="1753"/>
      <c r="D72" s="1854" t="str">
        <f>IF(TRIM(入力1!D70)&lt;&gt;"",入力1!D70,"")</f>
        <v/>
      </c>
      <c r="E72" s="1855"/>
      <c r="F72" s="1855"/>
      <c r="G72" s="1855"/>
      <c r="H72" s="1855"/>
      <c r="I72" s="1855"/>
      <c r="J72" s="1855"/>
      <c r="K72" s="1806"/>
      <c r="L72" s="1808"/>
      <c r="M72" s="1757"/>
      <c r="N72" s="1754"/>
      <c r="O72" s="1754"/>
      <c r="P72" s="1754"/>
      <c r="Q72" s="1755"/>
      <c r="R72" s="1753"/>
      <c r="S72" s="1856"/>
      <c r="T72" s="1761"/>
      <c r="U72" s="1757"/>
      <c r="V72" s="1755"/>
      <c r="W72" s="1857"/>
      <c r="X72" s="1755"/>
      <c r="Y72" s="1753"/>
      <c r="Z72" s="1928"/>
      <c r="AA72" s="1757"/>
      <c r="AB72" s="970" t="str">
        <f>IF(入力1!AB65&gt;=100,MID(TEXT(入力1!AB65,"000.0"),1,1),"")</f>
        <v/>
      </c>
      <c r="AC72" s="968" t="str">
        <f>IF(入力1!AB65&gt;=10,MID(TEXT(入力1!AB65,"000.0"),2,1),"")</f>
        <v/>
      </c>
      <c r="AD72" s="968" t="str">
        <f>IF(入力1!AB65&gt;=0.1,MID(TEXT(入力1!AB65,"000.0"),3,1),IF(ISBLANK(入力1!AB65),"","0"))</f>
        <v/>
      </c>
      <c r="AE72" s="972" t="str">
        <f>IF(入力1!AB65&lt;&gt;"",MID(TEXT(入力1!AB65,"000.0"),5,1),"")</f>
        <v/>
      </c>
      <c r="AF72" s="1755"/>
      <c r="AG72" s="1752"/>
      <c r="AH72" s="1752"/>
      <c r="AI72" s="1757"/>
      <c r="AJ72" s="1755"/>
      <c r="AK72" s="1752"/>
      <c r="AL72" s="1752"/>
      <c r="AM72" s="1757"/>
      <c r="AN72" s="1755"/>
      <c r="AO72" s="1752"/>
      <c r="AP72" s="1752"/>
      <c r="AQ72" s="1757"/>
      <c r="AR72" s="1755"/>
      <c r="AS72" s="1752"/>
      <c r="AT72" s="1752"/>
      <c r="AU72" s="1752"/>
      <c r="AV72" s="1757"/>
      <c r="AW72" s="1755"/>
      <c r="AX72" s="1752"/>
      <c r="AY72" s="1752"/>
      <c r="AZ72" s="1752"/>
      <c r="BA72" s="1752"/>
      <c r="BB72" s="1752"/>
      <c r="BC72" s="1757"/>
      <c r="BD72" s="1793"/>
      <c r="BE72" s="1729"/>
      <c r="BF72" s="1729"/>
      <c r="BG72" s="1729"/>
      <c r="BH72" s="1729"/>
      <c r="BI72" s="1729"/>
      <c r="BJ72" s="1744"/>
      <c r="BK72" s="1726"/>
      <c r="BL72" s="1705"/>
      <c r="BM72" s="1705"/>
      <c r="BN72" s="1705"/>
      <c r="BO72" s="1705"/>
      <c r="BP72" s="1710"/>
      <c r="BQ72" s="1726"/>
      <c r="BR72" s="1705"/>
      <c r="BS72" s="1705"/>
      <c r="BT72" s="1705"/>
      <c r="BU72" s="1705"/>
      <c r="BV72" s="1710"/>
      <c r="BW72" s="1726"/>
      <c r="BX72" s="1705"/>
      <c r="BY72" s="1705"/>
      <c r="BZ72" s="1705"/>
      <c r="CA72" s="1705"/>
      <c r="CB72" s="1710"/>
      <c r="CC72" s="1712"/>
      <c r="CD72" s="1705"/>
      <c r="CE72" s="1705"/>
      <c r="CF72" s="1705"/>
      <c r="CG72" s="1705"/>
      <c r="CH72" s="1705"/>
      <c r="CI72" s="1705"/>
      <c r="CJ72" s="1706"/>
      <c r="CK72" s="1705"/>
      <c r="CL72" s="1705"/>
      <c r="CM72" s="1705"/>
      <c r="CN72" s="1705"/>
      <c r="CO72" s="1705"/>
      <c r="CP72" s="1705"/>
      <c r="CQ72" s="1706"/>
      <c r="CR72" s="1726"/>
      <c r="CS72" s="1705"/>
      <c r="CT72" s="1710"/>
      <c r="CU72" s="1712"/>
      <c r="CV72" s="1705"/>
      <c r="CW72" s="1706"/>
      <c r="CX72" s="1712"/>
      <c r="CY72" s="1705"/>
      <c r="CZ72" s="1706"/>
      <c r="DA72" s="1793"/>
      <c r="DB72" s="1729"/>
      <c r="DC72" s="1729"/>
      <c r="DD72" s="1729"/>
      <c r="DE72" s="1852"/>
      <c r="DF72" s="1754"/>
      <c r="DG72" s="1755"/>
      <c r="DH72" s="1752"/>
      <c r="DI72" s="1752"/>
      <c r="DJ72" s="1753"/>
      <c r="DK72" s="1754"/>
      <c r="DL72" s="1755"/>
      <c r="DM72" s="1752"/>
      <c r="DN72" s="1752"/>
      <c r="DO72" s="1752"/>
      <c r="DP72" s="1753"/>
      <c r="DQ72" s="1754"/>
      <c r="DR72" s="1755"/>
      <c r="DS72" s="1752"/>
      <c r="DT72" s="1752"/>
      <c r="DU72" s="1752"/>
      <c r="DV72" s="1851"/>
      <c r="DW72" s="1749"/>
      <c r="DX72" s="1737"/>
      <c r="DY72" s="1805"/>
      <c r="DZ72" s="1830"/>
      <c r="EA72" s="1832"/>
      <c r="EB72" s="1825"/>
      <c r="EC72" s="1834"/>
      <c r="ED72" s="1836"/>
      <c r="EE72" s="1832"/>
      <c r="EF72" s="1825"/>
      <c r="EG72" s="1827"/>
      <c r="EH72" s="1827"/>
      <c r="EI72" s="1737"/>
    </row>
    <row r="73" spans="1:139" s="87" customFormat="1" ht="12" customHeight="1">
      <c r="A73" s="1818" t="str">
        <f>IF(TRIM(入力1!A66)&lt;&gt;"",入力1!A66,"")</f>
        <v/>
      </c>
      <c r="B73" s="1732">
        <f>IF(TRIM(入力1!B66)&lt;&gt;"",入力1!B66,"")</f>
        <v>2</v>
      </c>
      <c r="C73" s="1234">
        <f>入力1!C66</f>
        <v>5</v>
      </c>
      <c r="D73" s="1820" t="str">
        <f>IF(TRIM(入力1!D66)&lt;&gt;"",入力1!D66,"")</f>
        <v/>
      </c>
      <c r="E73" s="1821"/>
      <c r="F73" s="1821"/>
      <c r="G73" s="1821"/>
      <c r="H73" s="1821"/>
      <c r="I73" s="1821"/>
      <c r="J73" s="1821"/>
      <c r="K73" s="1256" t="str">
        <f>IF(TRIM('提出（様式1）'!A73)&lt;&gt;"",'提出（様式1）'!A73,"")</f>
        <v/>
      </c>
      <c r="L73" s="1258">
        <f>IF(TRIM('提出（様式1）'!B73)&lt;&gt;"",'提出（様式1）'!B73,"")</f>
        <v>2</v>
      </c>
      <c r="M73" s="1260">
        <f>C73</f>
        <v>5</v>
      </c>
      <c r="N73" s="1738" t="str">
        <f>IF(TRIM(入力1!N66)&lt;&gt;"",入力1!N66,"")</f>
        <v/>
      </c>
      <c r="O73" s="1738" t="str">
        <f>IF(TRIM(入力1!O66)&lt;&gt;"",LEFT(入力1!O66,1),"")</f>
        <v/>
      </c>
      <c r="P73" s="1738" t="str">
        <f>IF(TRIM(入力1!P66)&lt;&gt;"",LEFT(入力1!P66,1),"")</f>
        <v/>
      </c>
      <c r="Q73" s="1734" t="str">
        <f>IF(TRIM(入力1!Q66)&lt;&gt;"",LEFT(入力1!Q66,1),"")</f>
        <v/>
      </c>
      <c r="R73" s="1234" t="str">
        <f>IF(TRIM(入力1!Q66)&lt;&gt;"",MID(入力1!Q66,2,1),"")</f>
        <v/>
      </c>
      <c r="S73" s="1839" t="str">
        <f>IF(TRIM(入力1!S66)&lt;&gt;"",LEFT(入力1!S66,1),"")</f>
        <v/>
      </c>
      <c r="T73" s="1841" t="str">
        <f>IF(LEN(入力1!T66)&gt;=2,MID(TEXT(入力1!T66,"00"),1,1),"")</f>
        <v/>
      </c>
      <c r="U73" s="1260" t="str">
        <f>IF(LEN(入力1!T66)&gt;=1,MID(TEXT(入力1!T66,"00"),2,1),"")</f>
        <v/>
      </c>
      <c r="V73" s="1734" t="str">
        <f>IF(LEN(入力1!V66)&gt;=2,MID(TEXT(入力1!V66,"00"),1,1),"")</f>
        <v/>
      </c>
      <c r="W73" s="1843" t="str">
        <f>IF(LEN(入力1!V66)&gt;=1,MID(TEXT(入力1!V66,"00"),2,1),"")</f>
        <v/>
      </c>
      <c r="X73" s="1734" t="str">
        <f>IF(LEN(入力1!X66)&gt;=2,MID(TEXT(入力1!X66,"00"),1,1),"")</f>
        <v/>
      </c>
      <c r="Y73" s="1234" t="str">
        <f>IF(LEN(入力1!X66)&gt;=1,MID(TEXT(入力1!X66,"00"),2,1),"")</f>
        <v/>
      </c>
      <c r="Z73" s="1926" t="str">
        <f>IF(LEN(入力1!Z66)&gt;=2,MID(TEXT(入力1!Z66,"00"),1,1),"")</f>
        <v/>
      </c>
      <c r="AA73" s="1260" t="str">
        <f>IF(LEN(入力1!Z66)&gt;=1,MID(TEXT(入力1!Z66,"00"),2,1),"")</f>
        <v/>
      </c>
      <c r="AB73" s="1845" t="str">
        <f>IF(TRIM(入力1!AB66)&lt;&gt;"",入力1!AB66,"")</f>
        <v/>
      </c>
      <c r="AC73" s="1846"/>
      <c r="AD73" s="1846"/>
      <c r="AE73" s="1847"/>
      <c r="AF73" s="1734" t="str">
        <f>IF(入力1!AF66&gt;=100,MID(TEXT(入力1!AF66,"000.0"),1,1),"")</f>
        <v/>
      </c>
      <c r="AG73" s="1732" t="str">
        <f>IF(入力1!AF66&gt;=10,MID(TEXT(入力1!AF66,"000.0"),2,1),"")</f>
        <v/>
      </c>
      <c r="AH73" s="1732" t="str">
        <f>IF(入力1!AF66&gt;=0.1,MID(TEXT(入力1!AF66,"000.0"),3,1),IF(ISBLANK(入力1!AF66),"","0"))</f>
        <v/>
      </c>
      <c r="AI73" s="1260" t="str">
        <f>IF(入力1!AF66&lt;&gt;"",MID(TEXT(入力1!AF66,"000.0"),5,1),"")</f>
        <v/>
      </c>
      <c r="AJ73" s="1734" t="str">
        <f>IF(入力1!AJ66&gt;=100,MID(TEXT(入力1!AJ66,"000.0"),1,1),"")</f>
        <v/>
      </c>
      <c r="AK73" s="1732" t="str">
        <f>IF(入力1!AJ66&gt;=10,MID(TEXT(入力1!AJ66,"000.0"),2,1),"")</f>
        <v/>
      </c>
      <c r="AL73" s="1732" t="str">
        <f>IF(入力1!AJ66&gt;=0.1,MID(TEXT(入力1!AJ66,"000.0"),3,1),IF(ISBLANK(入力1!AJ66),"","0"))</f>
        <v/>
      </c>
      <c r="AM73" s="1260" t="str">
        <f>IF(入力1!AJ66&lt;&gt;"",MID(TEXT(入力1!AJ66,"000.0"),5,1),"")</f>
        <v/>
      </c>
      <c r="AN73" s="1734" t="str">
        <f>IF(入力1!AN66&gt;=100,MID(TEXT(入力1!AN66,"000.0"),1,1),"")</f>
        <v/>
      </c>
      <c r="AO73" s="1732" t="str">
        <f>IF(入力1!AN66&gt;=10,MID(TEXT(入力1!AN66,"000.0"),2,1),"")</f>
        <v/>
      </c>
      <c r="AP73" s="1732" t="str">
        <f>IF(入力1!AN66&gt;=0.1,MID(TEXT(入力1!AN66,"000.0"),3,1),IF(ISBLANK(入力1!AN66),"","0"))</f>
        <v/>
      </c>
      <c r="AQ73" s="1260" t="str">
        <f>IF(入力1!AN66&lt;&gt;"",MID(TEXT(入力1!AN66,"000.0"),5,1),"")</f>
        <v/>
      </c>
      <c r="AR73" s="1734" t="str">
        <f>IF(TRIM(入力1!AR66)&lt;&gt;"",IF(入力1!AR66&gt;=10000,MID(TEXT(入力1!AR66,"00000"),1,1),""),"-")</f>
        <v>-</v>
      </c>
      <c r="AS73" s="1732" t="str">
        <f>IF(TRIM(入力1!AR66)&lt;&gt;"",IF(入力1!AR66&gt;=1000,MID(TEXT(入力1!AR66,"00000"),2,1),""),"-")</f>
        <v>-</v>
      </c>
      <c r="AT73" s="1732" t="str">
        <f>IF(TRIM(入力1!AR66)&lt;&gt;"",IF(入力1!AR66&gt;=100,MID(TEXT(入力1!AR66,"00000"),3,1),""),"-")</f>
        <v>-</v>
      </c>
      <c r="AU73" s="1732" t="str">
        <f>IF(TRIM(入力1!AR66)&lt;&gt;"",IF(入力1!AR66&gt;=10,MID(TEXT(入力1!AR66,"00000"),4,1),""),"-")</f>
        <v>-</v>
      </c>
      <c r="AV73" s="1260" t="str">
        <f>IF(TRIM(入力1!AR66)&lt;&gt;"",IF(入力1!AR66&gt;=0,MID(TEXT(入力1!AR66,"00000"),5,1),""),"-")</f>
        <v>-</v>
      </c>
      <c r="AW73" s="1734" t="str">
        <f>IF(TRIM(入力1!AW66)&lt;&gt;"",IF(入力1!AW66&gt;=1000000,MID(TEXT(入力1!AW66,"0000000"),1,1),""),"-")</f>
        <v>-</v>
      </c>
      <c r="AX73" s="1732" t="str">
        <f>IF(TRIM(入力1!AW66)&lt;&gt;"",IF(入力1!AW66&gt;=100000,MID(TEXT(入力1!AW66,"0000000"),2,1),""),"-")</f>
        <v>-</v>
      </c>
      <c r="AY73" s="1732" t="str">
        <f>IF(TRIM(入力1!AW66)&lt;&gt;"",IF(入力1!AW66&gt;=10000,MID(TEXT(入力1!AW66,"0000000"),3,1),""),"-")</f>
        <v>-</v>
      </c>
      <c r="AZ73" s="1732" t="str">
        <f>IF(TRIM(入力1!AW66)&lt;&gt;"",IF(入力1!AW66&gt;=1000,MID(TEXT(入力1!AW66,"0000000"),4,1),""),"-")</f>
        <v>-</v>
      </c>
      <c r="BA73" s="1732" t="str">
        <f>IF(TRIM(入力1!AW66)&lt;&gt;"",IF(入力1!AW66&gt;=100,MID(TEXT(入力1!AW66,"0000000"),5,1),""),"-")</f>
        <v>-</v>
      </c>
      <c r="BB73" s="1732" t="str">
        <f>IF(TRIM(入力1!AW66)&lt;&gt;"",IF(入力1!AW66&gt;=10,MID(TEXT(入力1!AW66,"0000000"),6,1),""),"-")</f>
        <v>-</v>
      </c>
      <c r="BC73" s="1260" t="str">
        <f>IF(TRIM(入力1!AW66)&lt;&gt;"",IF(入力1!AW66&gt;=0,MID(TEXT(入力1!AW66,"0000000"),7,1),""),"-")</f>
        <v>-</v>
      </c>
      <c r="BD73" s="1817" t="str">
        <f>IF(TRIM(入力1!BD66)&lt;&gt;"",IF(入力1!BD66&gt;=1000000,MID(TEXT(入力1!BD66,"0000000"),1,1),""),"")</f>
        <v/>
      </c>
      <c r="BE73" s="1731" t="str">
        <f>IF(TRIM(入力1!BD66)&lt;&gt;"",IF(入力1!BD66&gt;=100000,MID(TEXT(入力1!BD66,"0000000"),2,1),""),"")</f>
        <v/>
      </c>
      <c r="BF73" s="1731" t="str">
        <f>IF(TRIM(入力1!BD66)&lt;&gt;"",IF(入力1!BD66&gt;=10000,MID(TEXT(入力1!BD66,"0000000"),3,1),""),"")</f>
        <v/>
      </c>
      <c r="BG73" s="1731" t="str">
        <f>IF(TRIM(入力1!BD66)&lt;&gt;"",IF(入力1!BD66&gt;=1000,MID(TEXT(入力1!BD66,"0000000"),4,1),""),"")</f>
        <v/>
      </c>
      <c r="BH73" s="1731" t="str">
        <f>IF(TRIM(入力1!BD66)&lt;&gt;"",IF(入力1!BD66&gt;=100,MID(TEXT(入力1!BD66,"0000000"),5,1),""),"")</f>
        <v/>
      </c>
      <c r="BI73" s="1731" t="str">
        <f>IF(TRIM(入力1!BD66)&lt;&gt;"",IF(入力1!BD66&gt;=10,MID(TEXT(入力1!BD66,"0000000"),6,1),""),"")</f>
        <v/>
      </c>
      <c r="BJ73" s="1816" t="str">
        <f>IF(TRIM(入力1!BD66)&lt;&gt;"",IF(入力1!BD66&gt;=0,MID(TEXT(入力1!BD66,"0000000"),7,1),""),"0")</f>
        <v>0</v>
      </c>
      <c r="BK73" s="1077" t="str">
        <f>IF(TRIM(入力1!BK66)&lt;&gt;"",入力1!BK66,"")</f>
        <v/>
      </c>
      <c r="BL73" s="1063" t="str">
        <f>IF(TRIM(入力1!BL66)&lt;&gt;"",入力1!BL66,"")</f>
        <v/>
      </c>
      <c r="BM73" s="1063" t="str">
        <f>IF(TRIM(入力1!BM66)&lt;&gt;"",入力1!BM66,"")</f>
        <v/>
      </c>
      <c r="BN73" s="1063" t="str">
        <f>IF(TRIM(入力1!BN66)&lt;&gt;"",入力1!BN66,"")</f>
        <v/>
      </c>
      <c r="BO73" s="1063" t="str">
        <f>IF(TRIM(入力1!BO66)&lt;&gt;"",入力1!BO66,"")</f>
        <v/>
      </c>
      <c r="BP73" s="1079" t="str">
        <f>IF(TRIM(入力1!BP66)&lt;&gt;"",入力1!BP66,"")</f>
        <v>0</v>
      </c>
      <c r="BQ73" s="1077" t="str">
        <f>IF(TRIM(入力1!BQ66)&lt;&gt;"",入力1!BQ66,"")</f>
        <v/>
      </c>
      <c r="BR73" s="1063" t="str">
        <f>IF(TRIM(入力1!BR66)&lt;&gt;"",入力1!BR66,"")</f>
        <v/>
      </c>
      <c r="BS73" s="1063" t="str">
        <f>IF(TRIM(入力1!BS66)&lt;&gt;"",入力1!BS66,"")</f>
        <v/>
      </c>
      <c r="BT73" s="1063" t="str">
        <f>IF(TRIM(入力1!BT66)&lt;&gt;"",入力1!BT66,"")</f>
        <v/>
      </c>
      <c r="BU73" s="1063" t="str">
        <f>IF(TRIM(入力1!BU66)&lt;&gt;"",入力1!BU66,"")</f>
        <v/>
      </c>
      <c r="BV73" s="1079" t="str">
        <f>IF(TRIM(入力1!BV66)&lt;&gt;"",入力1!BV66,"")</f>
        <v>0</v>
      </c>
      <c r="BW73" s="1077" t="str">
        <f>IF(TRIM(入力1!BW66)&lt;&gt;"",入力1!BW66,"")</f>
        <v/>
      </c>
      <c r="BX73" s="1063" t="str">
        <f>IF(TRIM(入力1!BX66)&lt;&gt;"",入力1!BX66,"")</f>
        <v/>
      </c>
      <c r="BY73" s="1063" t="str">
        <f>IF(TRIM(入力1!BY66)&lt;&gt;"",入力1!BY66,"")</f>
        <v/>
      </c>
      <c r="BZ73" s="1063" t="str">
        <f>IF(TRIM(入力1!BZ66)&lt;&gt;"",入力1!BZ66,"")</f>
        <v/>
      </c>
      <c r="CA73" s="1063" t="str">
        <f>IF(TRIM(入力1!CA66)&lt;&gt;"",入力1!CA66,"")</f>
        <v/>
      </c>
      <c r="CB73" s="1079" t="str">
        <f>IF(TRIM(入力1!CB66)&lt;&gt;"",入力1!CB66,"")</f>
        <v>0</v>
      </c>
      <c r="CC73" s="1095" t="str">
        <f>IF(TRIM(入力1!CC66)&lt;&gt;"",入力1!CC66,"")</f>
        <v/>
      </c>
      <c r="CD73" s="1063" t="str">
        <f>IF(TRIM(入力1!CD66)&lt;&gt;"",入力1!CD66,"")</f>
        <v/>
      </c>
      <c r="CE73" s="1063" t="str">
        <f>IF(TRIM(入力1!CE66)&lt;&gt;"",入力1!CE66,"")</f>
        <v/>
      </c>
      <c r="CF73" s="1063" t="str">
        <f>IF(TRIM(入力1!CF66)&lt;&gt;"",入力1!CF66,"")</f>
        <v/>
      </c>
      <c r="CG73" s="1063" t="str">
        <f>IF(TRIM(入力1!CG66)&lt;&gt;"",入力1!CG66,"")</f>
        <v/>
      </c>
      <c r="CH73" s="1063" t="str">
        <f>IF(TRIM(入力1!CH66)&lt;&gt;"",入力1!CH66,"")</f>
        <v/>
      </c>
      <c r="CI73" s="1063" t="str">
        <f>IF(TRIM(入力1!CI66)&lt;&gt;"",入力1!CI66,"")</f>
        <v/>
      </c>
      <c r="CJ73" s="1109" t="str">
        <f>IF(TRIM(入力1!CJ66)&lt;&gt;"",入力1!CJ66,"")</f>
        <v>0</v>
      </c>
      <c r="CK73" s="1063" t="str">
        <f>IF(TRIM(入力1!CK66)&lt;&gt;"",入力1!CK66,"")</f>
        <v/>
      </c>
      <c r="CL73" s="1063" t="str">
        <f>IF(TRIM(入力1!CL66)&lt;&gt;"",入力1!CL66,"")</f>
        <v/>
      </c>
      <c r="CM73" s="1063" t="str">
        <f>IF(TRIM(入力1!CM66)&lt;&gt;"",入力1!CM66,"")</f>
        <v/>
      </c>
      <c r="CN73" s="1063" t="str">
        <f>IF(TRIM(入力1!CN66)&lt;&gt;"",入力1!CN66,"")</f>
        <v/>
      </c>
      <c r="CO73" s="1063" t="str">
        <f>IF(TRIM(入力1!CO66)&lt;&gt;"",入力1!CO66,"")</f>
        <v/>
      </c>
      <c r="CP73" s="1063" t="str">
        <f>IF(TRIM(入力1!CP66)&lt;&gt;"",入力1!CP66,"")</f>
        <v/>
      </c>
      <c r="CQ73" s="1109" t="str">
        <f>IF(TRIM(入力1!CQ66)&lt;&gt;"",入力1!CQ66,"")</f>
        <v/>
      </c>
      <c r="CR73" s="1077" t="str">
        <f>IF(TRIM(入力1!CR66)&lt;&gt;"",入力1!CR66,"")</f>
        <v>-</v>
      </c>
      <c r="CS73" s="1063" t="str">
        <f>IF(TRIM(入力1!CS66)&lt;&gt;"",入力1!CS66,"")</f>
        <v>-</v>
      </c>
      <c r="CT73" s="1079" t="str">
        <f>IF(TRIM(入力1!CT66)&lt;&gt;"",入力1!CT66,"")</f>
        <v>-</v>
      </c>
      <c r="CU73" s="1095" t="str">
        <f>IF(入力1!CU66&gt;=10,MID(TEXT(入力1!CU66,"00.0"),1,1),"")</f>
        <v/>
      </c>
      <c r="CV73" s="1063" t="str">
        <f>IF(入力1!CU66&gt;=0.1,MID(TEXT(入力1!CU66,"00.0"),2,1),IF(ISBLANK(入力1!CU66),"","0"))</f>
        <v/>
      </c>
      <c r="CW73" s="1109" t="str">
        <f>IF(入力1!CU66&lt;&gt;"",MID(TEXT(入力1!CU66,"00.0"),4,1),"")</f>
        <v/>
      </c>
      <c r="CX73" s="1095" t="str">
        <f>IF(入力1!CX66&gt;=100,MID(TEXT(入力1!CX66,"000"),1,1),"")</f>
        <v/>
      </c>
      <c r="CY73" s="1063" t="str">
        <f>IF(入力1!CX66&gt;=10,MID(TEXT(入力1!CX66,"000"),2,1),"")</f>
        <v/>
      </c>
      <c r="CZ73" s="1109" t="str">
        <f>IF(入力1!CX66&gt;=1,MID(TEXT(入力1!CX66,"000"),3,1),"")</f>
        <v/>
      </c>
      <c r="DA73" s="1817" t="str">
        <f>IF(TRIM(入力1!DA66)&lt;&gt;"",IF(入力1!DA66&gt;=10000,MID(TEXT(入力1!DA66,"00000"),1,1),""),"")</f>
        <v/>
      </c>
      <c r="DB73" s="1731" t="str">
        <f>IF(TRIM(入力1!DA66)&lt;&gt;"",IF(入力1!DA66&gt;=1000,MID(TEXT(入力1!DA66,"00000"),2,1),""),"")</f>
        <v/>
      </c>
      <c r="DC73" s="1731" t="str">
        <f>IF(TRIM(入力1!DA66)&lt;&gt;"",IF(入力1!DA66&gt;=100,MID(TEXT(入力1!DA66,"00000"),3,1),""),"")</f>
        <v/>
      </c>
      <c r="DD73" s="1731" t="str">
        <f>IF(TRIM(入力1!DA66)&lt;&gt;"",IF(入力1!DA66&gt;=10,MID(TEXT(入力1!DA66,"00000"),4,1),""),"")</f>
        <v/>
      </c>
      <c r="DE73" s="1795" t="str">
        <f>IF(TRIM(入力1!DA66)&lt;&gt;"",IF(入力1!DA66&gt;=0,MID(TEXT(入力1!DA66,"00000"),5,1),"0"),"")</f>
        <v/>
      </c>
      <c r="DF73" s="1738" t="str">
        <f>IF(TRIM(入力1!DF66)&lt;&gt;"",LEFT(入力1!DF66,1),"")</f>
        <v/>
      </c>
      <c r="DG73" s="1734" t="str">
        <f>IF(入力1!DG66&gt;=1000,MID(TEXT(入力1!DG66,"0000"),1,1),"")</f>
        <v/>
      </c>
      <c r="DH73" s="1732" t="str">
        <f>IF(入力1!DG66&gt;=100,MID(TEXT(入力1!DG66,"0000"),2,1),"")</f>
        <v/>
      </c>
      <c r="DI73" s="1732" t="str">
        <f>IF(入力1!DG66&gt;=10,MID(TEXT(入力1!DG66,"0000"),3,1),"")</f>
        <v/>
      </c>
      <c r="DJ73" s="1261" t="str">
        <f>IF(TRIM(入力1!DG66)&lt;&gt;"",IF(入力1!DG66&gt;=1,MID(TEXT(入力1!DG66,"0000"),4,1),"0"),"")</f>
        <v/>
      </c>
      <c r="DK73" s="1738" t="str">
        <f>IF(TRIM(入力1!DK66)&lt;&gt;"",LEFT(入力1!DK66,1),"")</f>
        <v/>
      </c>
      <c r="DL73" s="1734" t="str">
        <f>IF(入力1!DL66&gt;=10000,MID(TEXT(入力1!DL66,"00000"),1,1),"")</f>
        <v/>
      </c>
      <c r="DM73" s="1732" t="str">
        <f>IF(入力1!DL66&gt;=1000,MID(TEXT(入力1!DL66,"00000"),2,1),"")</f>
        <v/>
      </c>
      <c r="DN73" s="1732" t="str">
        <f>IF(入力1!DL66&gt;=100,MID(TEXT(入力1!DL66,"00000"),3,1),"")</f>
        <v/>
      </c>
      <c r="DO73" s="1732" t="str">
        <f>IF(入力1!DL66&gt;=10,MID(TEXT(入力1!DL66,"00000"),4,1),"")</f>
        <v/>
      </c>
      <c r="DP73" s="1879" t="str">
        <f>IF(TRIM(入力1!DL66)&lt;&gt;"",IF(入力1!DL66&gt;=1,MID(TEXT(入力1!DL66,"00000"),5,1),"0"),"")</f>
        <v/>
      </c>
      <c r="DQ73" s="1738" t="str">
        <f>IF(TRIM(入力1!DQ66)&lt;&gt;"",LEFT(入力1!DQ66,1),"")</f>
        <v/>
      </c>
      <c r="DR73" s="1734" t="str">
        <f>IF(入力1!DR66&gt;=10000,MID(TEXT(入力1!DR66,"00000"),1,1),"")</f>
        <v/>
      </c>
      <c r="DS73" s="1732" t="str">
        <f>IF(入力1!DR66&gt;=1000,MID(TEXT(入力1!DR66,"00000"),2,1),"")</f>
        <v/>
      </c>
      <c r="DT73" s="1732" t="str">
        <f>IF(入力1!DR66&gt;=100,MID(TEXT(入力1!DR66,"00000"),3,1),"")</f>
        <v/>
      </c>
      <c r="DU73" s="1732" t="str">
        <f>IF(入力1!DR66&gt;=10,MID(TEXT(入力1!DR66,"00000"),4,1),"")</f>
        <v/>
      </c>
      <c r="DV73" s="1879" t="str">
        <f>IF(TRIM(入力1!DR66)&lt;&gt;"",IF(入力1!DR66&gt;=1,MID(TEXT(入力1!DR66,"00000"),5,1),"0"),"")</f>
        <v/>
      </c>
      <c r="DW73" s="1748"/>
      <c r="DX73" s="1736"/>
      <c r="DY73" s="1804"/>
      <c r="DZ73" s="1829"/>
      <c r="EA73" s="1831"/>
      <c r="EB73" s="1824"/>
      <c r="EC73" s="1833"/>
      <c r="ED73" s="1835"/>
      <c r="EE73" s="1831"/>
      <c r="EF73" s="1824"/>
      <c r="EG73" s="1804">
        <f>IF(入力1!$W$5=9,9,0)</f>
        <v>0</v>
      </c>
      <c r="EH73" s="1828"/>
      <c r="EI73" s="1736"/>
    </row>
    <row r="74" spans="1:139" s="87" customFormat="1" ht="12" customHeight="1" thickBot="1">
      <c r="A74" s="1905"/>
      <c r="B74" s="1878"/>
      <c r="C74" s="1251"/>
      <c r="D74" s="1906" t="str">
        <f>IF(TRIM(入力1!D72)&lt;&gt;"",入力1!D72,"")</f>
        <v/>
      </c>
      <c r="E74" s="1907"/>
      <c r="F74" s="1907"/>
      <c r="G74" s="1907"/>
      <c r="H74" s="1907"/>
      <c r="I74" s="1907"/>
      <c r="J74" s="1907"/>
      <c r="K74" s="1490"/>
      <c r="L74" s="1259"/>
      <c r="M74" s="1491"/>
      <c r="N74" s="1876"/>
      <c r="O74" s="1876"/>
      <c r="P74" s="1876"/>
      <c r="Q74" s="1877"/>
      <c r="R74" s="1251"/>
      <c r="S74" s="1908"/>
      <c r="T74" s="1909"/>
      <c r="U74" s="1491"/>
      <c r="V74" s="1877"/>
      <c r="W74" s="1910"/>
      <c r="X74" s="1877"/>
      <c r="Y74" s="1251"/>
      <c r="Z74" s="1929"/>
      <c r="AA74" s="1491"/>
      <c r="AB74" s="979" t="str">
        <f>IF(入力1!AB67&gt;=100,MID(TEXT(入力1!AB67,"000.0"),1,1),"")</f>
        <v/>
      </c>
      <c r="AC74" s="980" t="str">
        <f>IF(入力1!AB67&gt;=10,MID(TEXT(入力1!AB67,"000.0"),2,1),"")</f>
        <v/>
      </c>
      <c r="AD74" s="980" t="str">
        <f>IF(入力1!AB67&gt;=0.1,MID(TEXT(入力1!AB67,"000.0"),3,1),IF(ISBLANK(入力1!AB67),"","0"))</f>
        <v/>
      </c>
      <c r="AE74" s="958" t="str">
        <f>IF(入力1!AB67&lt;&gt;"",MID(TEXT(入力1!AB67,"000.0"),5,1),"")</f>
        <v/>
      </c>
      <c r="AF74" s="1877"/>
      <c r="AG74" s="1878"/>
      <c r="AH74" s="1878"/>
      <c r="AI74" s="1491"/>
      <c r="AJ74" s="1877"/>
      <c r="AK74" s="1878"/>
      <c r="AL74" s="1878"/>
      <c r="AM74" s="1491"/>
      <c r="AN74" s="1877"/>
      <c r="AO74" s="1878"/>
      <c r="AP74" s="1878"/>
      <c r="AQ74" s="1491"/>
      <c r="AR74" s="1877"/>
      <c r="AS74" s="1878"/>
      <c r="AT74" s="1878"/>
      <c r="AU74" s="1878"/>
      <c r="AV74" s="1491"/>
      <c r="AW74" s="1877"/>
      <c r="AX74" s="1878"/>
      <c r="AY74" s="1878"/>
      <c r="AZ74" s="1930"/>
      <c r="BA74" s="1878"/>
      <c r="BB74" s="1878"/>
      <c r="BC74" s="1491"/>
      <c r="BD74" s="1903"/>
      <c r="BE74" s="1901"/>
      <c r="BF74" s="1901"/>
      <c r="BG74" s="1901"/>
      <c r="BH74" s="1901"/>
      <c r="BI74" s="1901"/>
      <c r="BJ74" s="1902"/>
      <c r="BK74" s="1504"/>
      <c r="BL74" s="1248"/>
      <c r="BM74" s="1248"/>
      <c r="BN74" s="1248"/>
      <c r="BO74" s="1248"/>
      <c r="BP74" s="1505"/>
      <c r="BQ74" s="1504"/>
      <c r="BR74" s="1248"/>
      <c r="BS74" s="1248"/>
      <c r="BT74" s="1248"/>
      <c r="BU74" s="1248"/>
      <c r="BV74" s="1505"/>
      <c r="BW74" s="1504"/>
      <c r="BX74" s="1248"/>
      <c r="BY74" s="1248"/>
      <c r="BZ74" s="1248"/>
      <c r="CA74" s="1248"/>
      <c r="CB74" s="1505"/>
      <c r="CC74" s="1102"/>
      <c r="CD74" s="1248"/>
      <c r="CE74" s="1248"/>
      <c r="CF74" s="1248"/>
      <c r="CG74" s="1248"/>
      <c r="CH74" s="1248"/>
      <c r="CI74" s="1248"/>
      <c r="CJ74" s="1216"/>
      <c r="CK74" s="1248"/>
      <c r="CL74" s="1248"/>
      <c r="CM74" s="1248"/>
      <c r="CN74" s="1248"/>
      <c r="CO74" s="1248"/>
      <c r="CP74" s="1248"/>
      <c r="CQ74" s="1216"/>
      <c r="CR74" s="1504"/>
      <c r="CS74" s="1248"/>
      <c r="CT74" s="1505"/>
      <c r="CU74" s="1102"/>
      <c r="CV74" s="1248"/>
      <c r="CW74" s="1216"/>
      <c r="CX74" s="1102"/>
      <c r="CY74" s="1248"/>
      <c r="CZ74" s="1216"/>
      <c r="DA74" s="1903"/>
      <c r="DB74" s="1901"/>
      <c r="DC74" s="1901"/>
      <c r="DD74" s="1901"/>
      <c r="DE74" s="1875"/>
      <c r="DF74" s="1876"/>
      <c r="DG74" s="1877"/>
      <c r="DH74" s="1878"/>
      <c r="DI74" s="1878"/>
      <c r="DJ74" s="1279"/>
      <c r="DK74" s="1876"/>
      <c r="DL74" s="1877"/>
      <c r="DM74" s="1878"/>
      <c r="DN74" s="1878"/>
      <c r="DO74" s="1878"/>
      <c r="DP74" s="1880"/>
      <c r="DQ74" s="1876"/>
      <c r="DR74" s="1877"/>
      <c r="DS74" s="1878"/>
      <c r="DT74" s="1878"/>
      <c r="DU74" s="1878"/>
      <c r="DV74" s="1880"/>
      <c r="DW74" s="1881"/>
      <c r="DX74" s="1882"/>
      <c r="DY74" s="1883"/>
      <c r="DZ74" s="1884"/>
      <c r="EA74" s="1885"/>
      <c r="EB74" s="1886"/>
      <c r="EC74" s="1887"/>
      <c r="ED74" s="1888"/>
      <c r="EE74" s="1885"/>
      <c r="EF74" s="1886"/>
      <c r="EG74" s="1883"/>
      <c r="EH74" s="1889"/>
      <c r="EI74" s="1882"/>
    </row>
    <row r="75" spans="1:139" s="87" customFormat="1" ht="12" customHeight="1">
      <c r="A75" s="1890" t="str">
        <f>IF(TRIM(入力1!A68)&lt;&gt;"",入力1!A68,"")</f>
        <v/>
      </c>
      <c r="B75" s="1872">
        <f>IF(TRIM(入力1!B68)&lt;&gt;"",入力1!B68,"")</f>
        <v>2</v>
      </c>
      <c r="C75" s="1891">
        <f>入力1!C68</f>
        <v>6</v>
      </c>
      <c r="D75" s="1892" t="str">
        <f>IF(TRIM(入力1!D68)&lt;&gt;"",入力1!D68,"")</f>
        <v/>
      </c>
      <c r="E75" s="1893"/>
      <c r="F75" s="1893"/>
      <c r="G75" s="1893"/>
      <c r="H75" s="1893"/>
      <c r="I75" s="1893"/>
      <c r="J75" s="1893"/>
      <c r="K75" s="1895" t="str">
        <f>IF(TRIM('提出（様式1）'!A75)&lt;&gt;"",'提出（様式1）'!A75,"")</f>
        <v/>
      </c>
      <c r="L75" s="1896">
        <f>IF(TRIM('提出（様式1）'!B75)&lt;&gt;"",'提出（様式1）'!B75,"")</f>
        <v>2</v>
      </c>
      <c r="M75" s="1874">
        <f>C75</f>
        <v>6</v>
      </c>
      <c r="N75" s="1870" t="str">
        <f>IF(TRIM(入力1!N68)&lt;&gt;"",入力1!N68,"")</f>
        <v/>
      </c>
      <c r="O75" s="1870" t="str">
        <f>IF(TRIM(入力1!O68)&lt;&gt;"",LEFT(入力1!O68,1),"")</f>
        <v/>
      </c>
      <c r="P75" s="1870" t="str">
        <f>IF(TRIM(入力1!P68)&lt;&gt;"",LEFT(入力1!P68,1),"")</f>
        <v/>
      </c>
      <c r="Q75" s="1871" t="str">
        <f>IF(TRIM(入力1!Q68)&lt;&gt;"",LEFT(入力1!Q68,1),"")</f>
        <v/>
      </c>
      <c r="R75" s="1891" t="str">
        <f>IF(TRIM(入力1!Q68)&lt;&gt;"",MID(入力1!Q68,2,1),"")</f>
        <v/>
      </c>
      <c r="S75" s="1894" t="str">
        <f>IF(TRIM(入力1!S68)&lt;&gt;"",LEFT(入力1!S68,1),"")</f>
        <v/>
      </c>
      <c r="T75" s="1897" t="str">
        <f>IF(LEN(入力1!T68)&gt;=2,MID(TEXT(入力1!T68,"00"),1,1),"")</f>
        <v/>
      </c>
      <c r="U75" s="1874" t="str">
        <f>IF(LEN(入力1!T68)&gt;=1,MID(TEXT(入力1!T68,"00"),2,1),"")</f>
        <v/>
      </c>
      <c r="V75" s="1871" t="str">
        <f>IF(LEN(入力1!V68)&gt;=2,MID(TEXT(入力1!V68,"00"),1,1),"")</f>
        <v/>
      </c>
      <c r="W75" s="1927" t="str">
        <f>IF(LEN(入力1!V68)&gt;=1,MID(TEXT(入力1!V68,"00"),2,1),"")</f>
        <v/>
      </c>
      <c r="X75" s="1871" t="str">
        <f>IF(LEN(入力1!X68)&gt;=2,MID(TEXT(入力1!X68,"00"),1,1),"")</f>
        <v/>
      </c>
      <c r="Y75" s="1891" t="str">
        <f>IF(LEN(入力1!X68)&gt;=1,MID(TEXT(入力1!X68,"00"),2,1),"")</f>
        <v/>
      </c>
      <c r="Z75" s="1761" t="str">
        <f>IF(LEN(入力1!Z68)&gt;=2,MID(TEXT(入力1!Z68,"00"),1,1),"")</f>
        <v/>
      </c>
      <c r="AA75" s="1874" t="str">
        <f>IF(LEN(入力1!Z68)&gt;=1,MID(TEXT(入力1!Z68,"00"),2,1),"")</f>
        <v/>
      </c>
      <c r="AB75" s="1898" t="str">
        <f>IF(TRIM(入力1!AB68)&lt;&gt;"",入力1!AB68,"")</f>
        <v/>
      </c>
      <c r="AC75" s="1899"/>
      <c r="AD75" s="1899"/>
      <c r="AE75" s="1900"/>
      <c r="AF75" s="1871" t="str">
        <f>IF(入力1!AF68&gt;=100,MID(TEXT(入力1!AF68,"000.0"),1,1),"")</f>
        <v/>
      </c>
      <c r="AG75" s="1872" t="str">
        <f>IF(入力1!AF68&gt;=10,MID(TEXT(入力1!AF68,"000.0"),2,1),"")</f>
        <v/>
      </c>
      <c r="AH75" s="1872" t="str">
        <f>IF(入力1!AF68&gt;=0.1,MID(TEXT(入力1!AF68,"000.0"),3,1),IF(ISBLANK(入力1!AF68),"","0"))</f>
        <v/>
      </c>
      <c r="AI75" s="1874" t="str">
        <f>IF(入力1!AF68&lt;&gt;"",MID(TEXT(入力1!AF68,"000.0"),5,1),"")</f>
        <v/>
      </c>
      <c r="AJ75" s="1871" t="str">
        <f>IF(入力1!AJ68&gt;=100,MID(TEXT(入力1!AJ68,"000.0"),1,1),"")</f>
        <v/>
      </c>
      <c r="AK75" s="1872" t="str">
        <f>IF(入力1!AJ68&gt;=10,MID(TEXT(入力1!AJ68,"000.0"),2,1),"")</f>
        <v/>
      </c>
      <c r="AL75" s="1872" t="str">
        <f>IF(入力1!AJ68&gt;=0.1,MID(TEXT(入力1!AJ68,"000.0"),3,1),IF(ISBLANK(入力1!AJ68),"","0"))</f>
        <v/>
      </c>
      <c r="AM75" s="1874" t="str">
        <f>IF(入力1!AJ68&lt;&gt;"",MID(TEXT(入力1!AJ68,"000.0"),5,1),"")</f>
        <v/>
      </c>
      <c r="AN75" s="1871" t="str">
        <f>IF(入力1!AN68&gt;=100,MID(TEXT(入力1!AN68,"000.0"),1,1),"")</f>
        <v/>
      </c>
      <c r="AO75" s="1872" t="str">
        <f>IF(入力1!AN68&gt;=10,MID(TEXT(入力1!AN68,"000.0"),2,1),"")</f>
        <v/>
      </c>
      <c r="AP75" s="1872" t="str">
        <f>IF(入力1!AN68&gt;=0.1,MID(TEXT(入力1!AN68,"000.0"),3,1),IF(ISBLANK(入力1!AN68),"","0"))</f>
        <v/>
      </c>
      <c r="AQ75" s="1874" t="str">
        <f>IF(入力1!AN68&lt;&gt;"",MID(TEXT(入力1!AN68,"000.0"),5,1),"")</f>
        <v/>
      </c>
      <c r="AR75" s="1871" t="str">
        <f>IF(TRIM(入力1!AR68)&lt;&gt;"",IF(入力1!AR68&gt;=10000,MID(TEXT(入力1!AR68,"00000"),1,1),""),"-")</f>
        <v>-</v>
      </c>
      <c r="AS75" s="1872" t="str">
        <f>IF(TRIM(入力1!AR68)&lt;&gt;"",IF(入力1!AR68&gt;=1000,MID(TEXT(入力1!AR68,"00000"),2,1),""),"-")</f>
        <v>-</v>
      </c>
      <c r="AT75" s="1872" t="str">
        <f>IF(TRIM(入力1!AR68)&lt;&gt;"",IF(入力1!AR68&gt;=100,MID(TEXT(入力1!AR68,"00000"),3,1),""),"-")</f>
        <v>-</v>
      </c>
      <c r="AU75" s="1872" t="str">
        <f>IF(TRIM(入力1!AR68)&lt;&gt;"",IF(入力1!AR68&gt;=10,MID(TEXT(入力1!AR68,"00000"),4,1),""),"-")</f>
        <v>-</v>
      </c>
      <c r="AV75" s="1874" t="str">
        <f>IF(TRIM(入力1!AR68)&lt;&gt;"",IF(入力1!AR68&gt;=0,MID(TEXT(入力1!AR68,"00000"),5,1),""),"-")</f>
        <v>-</v>
      </c>
      <c r="AW75" s="1871" t="str">
        <f>IF(TRIM(入力1!AW68)&lt;&gt;"",IF(入力1!AW68&gt;=1000000,MID(TEXT(入力1!AW68,"0000000"),1,1),""),"-")</f>
        <v>-</v>
      </c>
      <c r="AX75" s="1872" t="str">
        <f>IF(TRIM(入力1!AW68)&lt;&gt;"",IF(入力1!AW68&gt;=100000,MID(TEXT(入力1!AW68,"0000000"),2,1),""),"-")</f>
        <v>-</v>
      </c>
      <c r="AY75" s="1872" t="str">
        <f>IF(TRIM(入力1!AW68)&lt;&gt;"",IF(入力1!AW68&gt;=10000,MID(TEXT(入力1!AW68,"0000000"),3,1),""),"-")</f>
        <v>-</v>
      </c>
      <c r="AZ75" s="1872" t="str">
        <f>IF(TRIM(入力1!AW68)&lt;&gt;"",IF(入力1!AW68&gt;=1000,MID(TEXT(入力1!AW68,"0000000"),4,1),""),"-")</f>
        <v>-</v>
      </c>
      <c r="BA75" s="1872" t="str">
        <f>IF(TRIM(入力1!AW68)&lt;&gt;"",IF(入力1!AW68&gt;=100,MID(TEXT(入力1!AW68,"0000000"),5,1),""),"-")</f>
        <v>-</v>
      </c>
      <c r="BB75" s="1872" t="str">
        <f>IF(TRIM(入力1!AW68)&lt;&gt;"",IF(入力1!AW68&gt;=10,MID(TEXT(入力1!AW68,"0000000"),6,1),""),"-")</f>
        <v>-</v>
      </c>
      <c r="BC75" s="1874" t="str">
        <f>IF(TRIM(入力1!AW68)&lt;&gt;"",IF(入力1!AW68&gt;=0,MID(TEXT(入力1!AW68,"0000000"),7,1),""),"-")</f>
        <v>-</v>
      </c>
      <c r="BD75" s="1755" t="str">
        <f>IF(TRIM(入力1!BD68)&lt;&gt;"",IF(入力1!BD68&gt;=1000000,MID(TEXT(入力1!BD68,"0000000"),1,1),""),"")</f>
        <v/>
      </c>
      <c r="BE75" s="1752" t="str">
        <f>IF(TRIM(入力1!BD68)&lt;&gt;"",IF(入力1!BD68&gt;=100000,MID(TEXT(入力1!BD68,"0000000"),2,1),""),"")</f>
        <v/>
      </c>
      <c r="BF75" s="1752" t="str">
        <f>IF(TRIM(入力1!BD68)&lt;&gt;"",IF(入力1!BD68&gt;=10000,MID(TEXT(入力1!BD68,"0000000"),3,1),""),"")</f>
        <v/>
      </c>
      <c r="BG75" s="1752" t="str">
        <f>IF(TRIM(入力1!BD68)&lt;&gt;"",IF(入力1!BD68&gt;=1000,MID(TEXT(入力1!BD68,"0000000"),4,1),""),"")</f>
        <v/>
      </c>
      <c r="BH75" s="1752" t="str">
        <f>IF(TRIM(入力1!BD68)&lt;&gt;"",IF(入力1!BD68&gt;=100,MID(TEXT(入力1!BD68,"0000000"),5,1),""),"")</f>
        <v/>
      </c>
      <c r="BI75" s="1752" t="str">
        <f>IF(TRIM(入力1!BD68)&lt;&gt;"",IF(入力1!BD68&gt;=10,MID(TEXT(入力1!BD68,"0000000"),6,1),""),"")</f>
        <v/>
      </c>
      <c r="BJ75" s="1753" t="str">
        <f>IF(TRIM(入力1!BD68)&lt;&gt;"",IF(入力1!BD68&gt;=0,MID(TEXT(入力1!BD68,"0000000"),7,1),""),"0")</f>
        <v>0</v>
      </c>
      <c r="BK75" s="1727" t="str">
        <f>IF(TRIM(入力1!BK68)&lt;&gt;"",入力1!BK68,"")</f>
        <v/>
      </c>
      <c r="BL75" s="1728" t="str">
        <f>IF(TRIM(入力1!BL68)&lt;&gt;"",入力1!BL68,"")</f>
        <v/>
      </c>
      <c r="BM75" s="1728" t="str">
        <f>IF(TRIM(入力1!BM68)&lt;&gt;"",入力1!BM68,"")</f>
        <v/>
      </c>
      <c r="BN75" s="1728" t="str">
        <f>IF(TRIM(入力1!BN68)&lt;&gt;"",入力1!BN68,"")</f>
        <v/>
      </c>
      <c r="BO75" s="1728" t="str">
        <f>IF(TRIM(入力1!BO68)&lt;&gt;"",入力1!BO68,"")</f>
        <v/>
      </c>
      <c r="BP75" s="1868" t="str">
        <f>IF(TRIM(入力1!BP68)&lt;&gt;"",入力1!BP68,"")</f>
        <v>0</v>
      </c>
      <c r="BQ75" s="1727" t="str">
        <f>IF(TRIM(入力1!BQ68)&lt;&gt;"",入力1!BQ68,"")</f>
        <v/>
      </c>
      <c r="BR75" s="1728" t="str">
        <f>IF(TRIM(入力1!BR68)&lt;&gt;"",入力1!BR68,"")</f>
        <v/>
      </c>
      <c r="BS75" s="1728" t="str">
        <f>IF(TRIM(入力1!BS68)&lt;&gt;"",入力1!BS68,"")</f>
        <v/>
      </c>
      <c r="BT75" s="1728" t="str">
        <f>IF(TRIM(入力1!BT68)&lt;&gt;"",入力1!BT68,"")</f>
        <v/>
      </c>
      <c r="BU75" s="1728" t="str">
        <f>IF(TRIM(入力1!BU68)&lt;&gt;"",入力1!BU68,"")</f>
        <v/>
      </c>
      <c r="BV75" s="1868" t="str">
        <f>IF(TRIM(入力1!BV68)&lt;&gt;"",入力1!BV68,"")</f>
        <v>0</v>
      </c>
      <c r="BW75" s="1727" t="str">
        <f>IF(TRIM(入力1!BW68)&lt;&gt;"",入力1!BW68,"")</f>
        <v/>
      </c>
      <c r="BX75" s="1728" t="str">
        <f>IF(TRIM(入力1!BX68)&lt;&gt;"",入力1!BX68,"")</f>
        <v/>
      </c>
      <c r="BY75" s="1728" t="str">
        <f>IF(TRIM(入力1!BY68)&lt;&gt;"",入力1!BY68,"")</f>
        <v/>
      </c>
      <c r="BZ75" s="1728" t="str">
        <f>IF(TRIM(入力1!BZ68)&lt;&gt;"",入力1!BZ68,"")</f>
        <v/>
      </c>
      <c r="CA75" s="1728" t="str">
        <f>IF(TRIM(入力1!CA68)&lt;&gt;"",入力1!CA68,"")</f>
        <v/>
      </c>
      <c r="CB75" s="1868" t="str">
        <f>IF(TRIM(入力1!CB68)&lt;&gt;"",入力1!CB68,"")</f>
        <v>0</v>
      </c>
      <c r="CC75" s="1869" t="str">
        <f>IF(TRIM(入力1!CC68)&lt;&gt;"",入力1!CC68,"")</f>
        <v/>
      </c>
      <c r="CD75" s="1721" t="str">
        <f>IF(TRIM(入力1!CD68)&lt;&gt;"",入力1!CD68,"")</f>
        <v/>
      </c>
      <c r="CE75" s="1721" t="str">
        <f>IF(TRIM(入力1!CE68)&lt;&gt;"",入力1!CE68,"")</f>
        <v/>
      </c>
      <c r="CF75" s="1721" t="str">
        <f>IF(TRIM(入力1!CF68)&lt;&gt;"",入力1!CF68,"")</f>
        <v/>
      </c>
      <c r="CG75" s="1721" t="str">
        <f>IF(TRIM(入力1!CG68)&lt;&gt;"",入力1!CG68,"")</f>
        <v/>
      </c>
      <c r="CH75" s="1721" t="str">
        <f>IF(TRIM(入力1!CH68)&lt;&gt;"",入力1!CH68,"")</f>
        <v/>
      </c>
      <c r="CI75" s="1721" t="str">
        <f>IF(TRIM(入力1!CI68)&lt;&gt;"",入力1!CI68,"")</f>
        <v/>
      </c>
      <c r="CJ75" s="1722" t="str">
        <f>IF(TRIM(入力1!CJ68)&lt;&gt;"",入力1!CJ68,"")</f>
        <v>0</v>
      </c>
      <c r="CK75" s="1721" t="str">
        <f>IF(TRIM(入力1!CK68)&lt;&gt;"",入力1!CK68,"")</f>
        <v/>
      </c>
      <c r="CL75" s="1721" t="str">
        <f>IF(TRIM(入力1!CL68)&lt;&gt;"",入力1!CL68,"")</f>
        <v/>
      </c>
      <c r="CM75" s="1721" t="str">
        <f>IF(TRIM(入力1!CM68)&lt;&gt;"",入力1!CM68,"")</f>
        <v/>
      </c>
      <c r="CN75" s="1721" t="str">
        <f>IF(TRIM(入力1!CN68)&lt;&gt;"",入力1!CN68,"")</f>
        <v/>
      </c>
      <c r="CO75" s="1721" t="str">
        <f>IF(TRIM(入力1!CO68)&lt;&gt;"",入力1!CO68,"")</f>
        <v/>
      </c>
      <c r="CP75" s="1721" t="str">
        <f>IF(TRIM(入力1!CP68)&lt;&gt;"",入力1!CP68,"")</f>
        <v/>
      </c>
      <c r="CQ75" s="1722" t="str">
        <f>IF(TRIM(入力1!CQ68)&lt;&gt;"",入力1!CQ68,"")</f>
        <v/>
      </c>
      <c r="CR75" s="1727" t="str">
        <f>IF(TRIM(入力1!CR68)&lt;&gt;"",入力1!CR68,"")</f>
        <v>-</v>
      </c>
      <c r="CS75" s="1728" t="str">
        <f>IF(TRIM(入力1!CS68)&lt;&gt;"",入力1!CS68,"")</f>
        <v>-</v>
      </c>
      <c r="CT75" s="1868" t="str">
        <f>IF(TRIM(入力1!CT68)&lt;&gt;"",入力1!CT68,"")</f>
        <v>-</v>
      </c>
      <c r="CU75" s="1869" t="str">
        <f>IF(入力1!CU68&gt;=10,MID(TEXT(入力1!CU68,"00.0"),1,1),"")</f>
        <v/>
      </c>
      <c r="CV75" s="1721" t="str">
        <f>IF(入力1!CU68&gt;=0.1,MID(TEXT(入力1!CU68,"00.0"),2,1),IF(ISBLANK(入力1!CU68),"","0"))</f>
        <v/>
      </c>
      <c r="CW75" s="1722" t="str">
        <f>IF(入力1!CU68&lt;&gt;"",MID(TEXT(入力1!CU68,"00.0"),4,1),"")</f>
        <v/>
      </c>
      <c r="CX75" s="1869" t="str">
        <f>IF(入力1!CX68&gt;=100,MID(TEXT(入力1!CX68,"000"),1,1),"")</f>
        <v/>
      </c>
      <c r="CY75" s="1721" t="str">
        <f>IF(入力1!CX68&gt;=10,MID(TEXT(入力1!CX68,"000"),2,1),"")</f>
        <v/>
      </c>
      <c r="CZ75" s="1722" t="str">
        <f>IF(入力1!CX68&gt;=1,MID(TEXT(入力1!CX68,"000"),3,1),"")</f>
        <v/>
      </c>
      <c r="DA75" s="1755" t="str">
        <f>IF(TRIM(入力1!DA68)&lt;&gt;"",IF(入力1!DA68&gt;=10000,MID(TEXT(入力1!DA68,"00000"),1,1),""),"")</f>
        <v/>
      </c>
      <c r="DB75" s="1752" t="str">
        <f>IF(TRIM(入力1!DA68)&lt;&gt;"",IF(入力1!DA68&gt;=1000,MID(TEXT(入力1!DA68,"00000"),2,1),""),"")</f>
        <v/>
      </c>
      <c r="DC75" s="1752" t="str">
        <f>IF(TRIM(入力1!DA68)&lt;&gt;"",IF(入力1!DA68&gt;=100,MID(TEXT(入力1!DA68,"00000"),3,1),""),"")</f>
        <v/>
      </c>
      <c r="DD75" s="1752" t="str">
        <f>IF(TRIM(入力1!DA68)&lt;&gt;"",IF(入力1!DA68&gt;=10,MID(TEXT(入力1!DA68,"00000"),4,1),""),"")</f>
        <v/>
      </c>
      <c r="DE75" s="1757" t="str">
        <f>IF(TRIM(入力1!DA68)&lt;&gt;"",IF(入力1!DA68&gt;=0,MID(TEXT(入力1!DA68,"00000"),5,1),"0"),"")</f>
        <v/>
      </c>
      <c r="DF75" s="1870" t="str">
        <f>IF(TRIM(入力1!DF68)&lt;&gt;"",LEFT(入力1!DF68,1),"")</f>
        <v/>
      </c>
      <c r="DG75" s="1871" t="str">
        <f>IF(入力1!DG68&gt;=1000,MID(TEXT(入力1!DG68,"0000"),1,1),"")</f>
        <v/>
      </c>
      <c r="DH75" s="1872" t="str">
        <f>IF(入力1!DG68&gt;=100,MID(TEXT(入力1!DG68,"0000"),2,1),"")</f>
        <v/>
      </c>
      <c r="DI75" s="1872" t="str">
        <f>IF(入力1!DG68&gt;=10,MID(TEXT(入力1!DG68,"0000"),3,1),"")</f>
        <v/>
      </c>
      <c r="DJ75" s="1873" t="str">
        <f>IF(TRIM(入力1!DG68)&lt;&gt;"",IF(入力1!DG68&gt;=1,MID(TEXT(入力1!DG68,"0000"),4,1),"0"),"")</f>
        <v/>
      </c>
      <c r="DK75" s="1870" t="str">
        <f>IF(TRIM(入力1!DK68)&lt;&gt;"",LEFT(入力1!DK68,1),"")</f>
        <v/>
      </c>
      <c r="DL75" s="1871" t="str">
        <f>IF(入力1!DL68&gt;=10000,MID(TEXT(入力1!DL68,"00000"),1,1),"")</f>
        <v/>
      </c>
      <c r="DM75" s="1872" t="str">
        <f>IF(入力1!DL68&gt;=1000,MID(TEXT(入力1!DL68,"00000"),2,1),"")</f>
        <v/>
      </c>
      <c r="DN75" s="1872" t="str">
        <f>IF(入力1!DL68&gt;=100,MID(TEXT(入力1!DL68,"00000"),3,1),"")</f>
        <v/>
      </c>
      <c r="DO75" s="1872" t="str">
        <f>IF(入力1!DL68&gt;=10,MID(TEXT(入力1!DL68,"00000"),4,1),"")</f>
        <v/>
      </c>
      <c r="DP75" s="1858" t="str">
        <f>IF(TRIM(入力1!DL68)&lt;&gt;"",IF(入力1!DL68&gt;=1,MID(TEXT(入力1!DL68,"00000"),5,1),"0"),"")</f>
        <v/>
      </c>
      <c r="DQ75" s="1870" t="str">
        <f>IF(TRIM(入力1!DQ68)&lt;&gt;"",LEFT(入力1!DQ68,1),"")</f>
        <v/>
      </c>
      <c r="DR75" s="1871" t="str">
        <f>IF(入力1!DR68&gt;=10000,MID(TEXT(入力1!DR68,"00000"),1,1),"")</f>
        <v/>
      </c>
      <c r="DS75" s="1872" t="str">
        <f>IF(入力1!DR68&gt;=1000,MID(TEXT(入力1!DR68,"00000"),2,1),"")</f>
        <v/>
      </c>
      <c r="DT75" s="1872" t="str">
        <f>IF(入力1!DR68&gt;=100,MID(TEXT(入力1!DR68,"00000"),3,1),"")</f>
        <v/>
      </c>
      <c r="DU75" s="1872" t="str">
        <f>IF(入力1!DR68&gt;=10,MID(TEXT(入力1!DR68,"00000"),4,1),"")</f>
        <v/>
      </c>
      <c r="DV75" s="1858" t="str">
        <f>IF(TRIM(入力1!DR68)&lt;&gt;"",IF(入力1!DR68&gt;=1,MID(TEXT(入力1!DR68,"00000"),5,1),"0"),"")</f>
        <v/>
      </c>
      <c r="DW75" s="1860"/>
      <c r="DX75" s="1861"/>
      <c r="DY75" s="1862"/>
      <c r="DZ75" s="1863"/>
      <c r="EA75" s="1864"/>
      <c r="EB75" s="1865"/>
      <c r="EC75" s="1866"/>
      <c r="ED75" s="1867"/>
      <c r="EE75" s="1864"/>
      <c r="EF75" s="1865"/>
      <c r="EG75" s="1826">
        <f>IF(入力1!$W$5=9,9,0)</f>
        <v>0</v>
      </c>
      <c r="EH75" s="1826"/>
      <c r="EI75" s="1861"/>
    </row>
    <row r="76" spans="1:139" s="87" customFormat="1" ht="12" customHeight="1">
      <c r="A76" s="1853"/>
      <c r="B76" s="1752"/>
      <c r="C76" s="1753"/>
      <c r="D76" s="1854" t="str">
        <f>IF(TRIM(入力1!D74)&lt;&gt;"",入力1!D74,"")</f>
        <v/>
      </c>
      <c r="E76" s="1855"/>
      <c r="F76" s="1855"/>
      <c r="G76" s="1855"/>
      <c r="H76" s="1855"/>
      <c r="I76" s="1855"/>
      <c r="J76" s="1855"/>
      <c r="K76" s="1806"/>
      <c r="L76" s="1808"/>
      <c r="M76" s="1757"/>
      <c r="N76" s="1754"/>
      <c r="O76" s="1754"/>
      <c r="P76" s="1754"/>
      <c r="Q76" s="1755"/>
      <c r="R76" s="1753"/>
      <c r="S76" s="1856"/>
      <c r="T76" s="1761"/>
      <c r="U76" s="1757"/>
      <c r="V76" s="1755"/>
      <c r="W76" s="1857"/>
      <c r="X76" s="1755"/>
      <c r="Y76" s="1753"/>
      <c r="Z76" s="1928"/>
      <c r="AA76" s="1757"/>
      <c r="AB76" s="970" t="str">
        <f>IF(入力1!AB69&gt;=100,MID(TEXT(入力1!AB69,"000.0"),1,1),"")</f>
        <v/>
      </c>
      <c r="AC76" s="968" t="str">
        <f>IF(入力1!AB69&gt;=10,MID(TEXT(入力1!AB69,"000.0"),2,1),"")</f>
        <v/>
      </c>
      <c r="AD76" s="968" t="str">
        <f>IF(入力1!AB69&gt;=0.1,MID(TEXT(入力1!AB69,"000.0"),3,1),IF(ISBLANK(入力1!AB69),"","0"))</f>
        <v/>
      </c>
      <c r="AE76" s="972" t="str">
        <f>IF(入力1!AB69&lt;&gt;"",MID(TEXT(入力1!AB69,"000.0"),5,1),"")</f>
        <v/>
      </c>
      <c r="AF76" s="1755"/>
      <c r="AG76" s="1752"/>
      <c r="AH76" s="1752"/>
      <c r="AI76" s="1757"/>
      <c r="AJ76" s="1755"/>
      <c r="AK76" s="1752"/>
      <c r="AL76" s="1752"/>
      <c r="AM76" s="1757"/>
      <c r="AN76" s="1755"/>
      <c r="AO76" s="1752"/>
      <c r="AP76" s="1752"/>
      <c r="AQ76" s="1757"/>
      <c r="AR76" s="1755"/>
      <c r="AS76" s="1752"/>
      <c r="AT76" s="1752"/>
      <c r="AU76" s="1752"/>
      <c r="AV76" s="1757"/>
      <c r="AW76" s="1755"/>
      <c r="AX76" s="1752"/>
      <c r="AY76" s="1752"/>
      <c r="AZ76" s="1752"/>
      <c r="BA76" s="1752"/>
      <c r="BB76" s="1752"/>
      <c r="BC76" s="1757"/>
      <c r="BD76" s="1793"/>
      <c r="BE76" s="1729"/>
      <c r="BF76" s="1729"/>
      <c r="BG76" s="1729"/>
      <c r="BH76" s="1729"/>
      <c r="BI76" s="1729"/>
      <c r="BJ76" s="1744"/>
      <c r="BK76" s="1726"/>
      <c r="BL76" s="1705"/>
      <c r="BM76" s="1705"/>
      <c r="BN76" s="1705"/>
      <c r="BO76" s="1705"/>
      <c r="BP76" s="1710"/>
      <c r="BQ76" s="1726"/>
      <c r="BR76" s="1705"/>
      <c r="BS76" s="1705"/>
      <c r="BT76" s="1705"/>
      <c r="BU76" s="1705"/>
      <c r="BV76" s="1710"/>
      <c r="BW76" s="1726"/>
      <c r="BX76" s="1705"/>
      <c r="BY76" s="1705"/>
      <c r="BZ76" s="1705"/>
      <c r="CA76" s="1705"/>
      <c r="CB76" s="1710"/>
      <c r="CC76" s="1712"/>
      <c r="CD76" s="1705"/>
      <c r="CE76" s="1705"/>
      <c r="CF76" s="1705"/>
      <c r="CG76" s="1705"/>
      <c r="CH76" s="1705"/>
      <c r="CI76" s="1705"/>
      <c r="CJ76" s="1706"/>
      <c r="CK76" s="1705"/>
      <c r="CL76" s="1705"/>
      <c r="CM76" s="1705"/>
      <c r="CN76" s="1705"/>
      <c r="CO76" s="1705"/>
      <c r="CP76" s="1705"/>
      <c r="CQ76" s="1706"/>
      <c r="CR76" s="1726"/>
      <c r="CS76" s="1705"/>
      <c r="CT76" s="1710"/>
      <c r="CU76" s="1712"/>
      <c r="CV76" s="1705"/>
      <c r="CW76" s="1706"/>
      <c r="CX76" s="1712"/>
      <c r="CY76" s="1705"/>
      <c r="CZ76" s="1706"/>
      <c r="DA76" s="1793"/>
      <c r="DB76" s="1729"/>
      <c r="DC76" s="1729"/>
      <c r="DD76" s="1729"/>
      <c r="DE76" s="1852"/>
      <c r="DF76" s="1754"/>
      <c r="DG76" s="1755"/>
      <c r="DH76" s="1752"/>
      <c r="DI76" s="1752"/>
      <c r="DJ76" s="1874"/>
      <c r="DK76" s="1754"/>
      <c r="DL76" s="1755"/>
      <c r="DM76" s="1752"/>
      <c r="DN76" s="1752"/>
      <c r="DO76" s="1752"/>
      <c r="DP76" s="1859"/>
      <c r="DQ76" s="1754"/>
      <c r="DR76" s="1755"/>
      <c r="DS76" s="1752"/>
      <c r="DT76" s="1752"/>
      <c r="DU76" s="1752"/>
      <c r="DV76" s="1859"/>
      <c r="DW76" s="1749"/>
      <c r="DX76" s="1737"/>
      <c r="DY76" s="1805"/>
      <c r="DZ76" s="1830"/>
      <c r="EA76" s="1832"/>
      <c r="EB76" s="1825"/>
      <c r="EC76" s="1834"/>
      <c r="ED76" s="1836"/>
      <c r="EE76" s="1832"/>
      <c r="EF76" s="1825"/>
      <c r="EG76" s="1827"/>
      <c r="EH76" s="1827"/>
      <c r="EI76" s="1737"/>
    </row>
    <row r="77" spans="1:139" s="87" customFormat="1" ht="12" customHeight="1">
      <c r="A77" s="1818" t="str">
        <f>IF(TRIM(入力1!A70)&lt;&gt;"",入力1!A70,"")</f>
        <v/>
      </c>
      <c r="B77" s="1732">
        <f>IF(TRIM(入力1!B70)&lt;&gt;"",入力1!B70,"")</f>
        <v>2</v>
      </c>
      <c r="C77" s="1234">
        <f>入力1!C70</f>
        <v>7</v>
      </c>
      <c r="D77" s="1820" t="str">
        <f>IF(TRIM(入力1!D70)&lt;&gt;"",入力1!D70,"")</f>
        <v/>
      </c>
      <c r="E77" s="1821"/>
      <c r="F77" s="1821"/>
      <c r="G77" s="1821"/>
      <c r="H77" s="1821"/>
      <c r="I77" s="1821"/>
      <c r="J77" s="1821"/>
      <c r="K77" s="1256" t="str">
        <f>IF(TRIM('提出（様式1）'!A77)&lt;&gt;"",'提出（様式1）'!A77,"")</f>
        <v/>
      </c>
      <c r="L77" s="1258">
        <f>IF(TRIM('提出（様式1）'!B77)&lt;&gt;"",'提出（様式1）'!B77,"")</f>
        <v>2</v>
      </c>
      <c r="M77" s="1260">
        <f>C77</f>
        <v>7</v>
      </c>
      <c r="N77" s="1738" t="str">
        <f>IF(TRIM(入力1!N70)&lt;&gt;"",入力1!N70,"")</f>
        <v/>
      </c>
      <c r="O77" s="1738" t="str">
        <f>IF(TRIM(入力1!O70)&lt;&gt;"",LEFT(入力1!O70,1),"")</f>
        <v/>
      </c>
      <c r="P77" s="1738" t="str">
        <f>IF(TRIM(入力1!P70)&lt;&gt;"",LEFT(入力1!P70,1),"")</f>
        <v/>
      </c>
      <c r="Q77" s="1734" t="str">
        <f>IF(TRIM(入力1!Q70)&lt;&gt;"",LEFT(入力1!Q70,1),"")</f>
        <v/>
      </c>
      <c r="R77" s="1234" t="str">
        <f>IF(TRIM(入力1!Q70)&lt;&gt;"",MID(入力1!Q70,2,1),"")</f>
        <v/>
      </c>
      <c r="S77" s="1839" t="str">
        <f>IF(TRIM(入力1!S70)&lt;&gt;"",LEFT(入力1!S70,1),"")</f>
        <v/>
      </c>
      <c r="T77" s="1841" t="str">
        <f>IF(LEN(入力1!T70)&gt;=2,MID(TEXT(入力1!T70,"00"),1,1),"")</f>
        <v/>
      </c>
      <c r="U77" s="1260" t="str">
        <f>IF(LEN(入力1!T70)&gt;=1,MID(TEXT(入力1!T70,"00"),2,1),"")</f>
        <v/>
      </c>
      <c r="V77" s="1734" t="str">
        <f>IF(LEN(入力1!V70)&gt;=2,MID(TEXT(入力1!V70,"00"),1,1),"")</f>
        <v/>
      </c>
      <c r="W77" s="1843" t="str">
        <f>IF(LEN(入力1!V70)&gt;=1,MID(TEXT(入力1!V70,"00"),2,1),"")</f>
        <v/>
      </c>
      <c r="X77" s="1734" t="str">
        <f>IF(LEN(入力1!X70)&gt;=2,MID(TEXT(入力1!X70,"00"),1,1),"")</f>
        <v/>
      </c>
      <c r="Y77" s="1234" t="str">
        <f>IF(LEN(入力1!X70)&gt;=1,MID(TEXT(入力1!X70,"00"),2,1),"")</f>
        <v/>
      </c>
      <c r="Z77" s="1926" t="str">
        <f>IF(LEN(入力1!Z70)&gt;=2,MID(TEXT(入力1!Z70,"00"),1,1),"")</f>
        <v/>
      </c>
      <c r="AA77" s="1260" t="str">
        <f>IF(LEN(入力1!Z70)&gt;=1,MID(TEXT(入力1!Z70,"00"),2,1),"")</f>
        <v/>
      </c>
      <c r="AB77" s="1845" t="str">
        <f>IF(TRIM(入力1!AB70)&lt;&gt;"",入力1!AB70,"")</f>
        <v/>
      </c>
      <c r="AC77" s="1846"/>
      <c r="AD77" s="1846"/>
      <c r="AE77" s="1847"/>
      <c r="AF77" s="1734" t="str">
        <f>IF(入力1!AF70&gt;=100,MID(TEXT(入力1!AF70,"000.0"),1,1),"")</f>
        <v/>
      </c>
      <c r="AG77" s="1732" t="str">
        <f>IF(入力1!AF70&gt;=10,MID(TEXT(入力1!AF70,"000.0"),2,1),"")</f>
        <v/>
      </c>
      <c r="AH77" s="1732" t="str">
        <f>IF(入力1!AF70&gt;=0.1,MID(TEXT(入力1!AF70,"000.0"),3,1),IF(ISBLANK(入力1!AF70),"","0"))</f>
        <v/>
      </c>
      <c r="AI77" s="1260" t="str">
        <f>IF(入力1!AF70&lt;&gt;"",MID(TEXT(入力1!AF70,"000.0"),5,1),"")</f>
        <v/>
      </c>
      <c r="AJ77" s="1734" t="str">
        <f>IF(入力1!AJ70&gt;=100,MID(TEXT(入力1!AJ70,"000.0"),1,1),"")</f>
        <v/>
      </c>
      <c r="AK77" s="1732" t="str">
        <f>IF(入力1!AJ70&gt;=10,MID(TEXT(入力1!AJ70,"000.0"),2,1),"")</f>
        <v/>
      </c>
      <c r="AL77" s="1732" t="str">
        <f>IF(入力1!AJ70&gt;=0.1,MID(TEXT(入力1!AJ70,"000.0"),3,1),IF(ISBLANK(入力1!AJ70),"","0"))</f>
        <v/>
      </c>
      <c r="AM77" s="1260" t="str">
        <f>IF(入力1!AJ70&lt;&gt;"",MID(TEXT(入力1!AJ70,"000.0"),5,1),"")</f>
        <v/>
      </c>
      <c r="AN77" s="1734" t="str">
        <f>IF(入力1!AN70&gt;=100,MID(TEXT(入力1!AN70,"000.0"),1,1),"")</f>
        <v/>
      </c>
      <c r="AO77" s="1732" t="str">
        <f>IF(入力1!AN70&gt;=10,MID(TEXT(入力1!AN70,"000.0"),2,1),"")</f>
        <v/>
      </c>
      <c r="AP77" s="1732" t="str">
        <f>IF(入力1!AN70&gt;=0.1,MID(TEXT(入力1!AN70,"000.0"),3,1),IF(ISBLANK(入力1!AN70),"","0"))</f>
        <v/>
      </c>
      <c r="AQ77" s="1260" t="str">
        <f>IF(入力1!AN70&lt;&gt;"",MID(TEXT(入力1!AN70,"000.0"),5,1),"")</f>
        <v/>
      </c>
      <c r="AR77" s="1734" t="str">
        <f>IF(TRIM(入力1!AR70)&lt;&gt;"",IF(入力1!AR70&gt;=10000,MID(TEXT(入力1!AR70,"00000"),1,1),""),"-")</f>
        <v>-</v>
      </c>
      <c r="AS77" s="1732" t="str">
        <f>IF(TRIM(入力1!AR70)&lt;&gt;"",IF(入力1!AR70&gt;=1000,MID(TEXT(入力1!AR70,"00000"),2,1),""),"-")</f>
        <v>-</v>
      </c>
      <c r="AT77" s="1732" t="str">
        <f>IF(TRIM(入力1!AR70)&lt;&gt;"",IF(入力1!AR70&gt;=100,MID(TEXT(入力1!AR70,"00000"),3,1),""),"-")</f>
        <v>-</v>
      </c>
      <c r="AU77" s="1732" t="str">
        <f>IF(TRIM(入力1!AR70)&lt;&gt;"",IF(入力1!AR70&gt;=10,MID(TEXT(入力1!AR70,"00000"),4,1),""),"-")</f>
        <v>-</v>
      </c>
      <c r="AV77" s="1260" t="str">
        <f>IF(TRIM(入力1!AR70)&lt;&gt;"",IF(入力1!AR70&gt;=0,MID(TEXT(入力1!AR70,"00000"),5,1),""),"-")</f>
        <v>-</v>
      </c>
      <c r="AW77" s="1734" t="str">
        <f>IF(TRIM(入力1!AW70)&lt;&gt;"",IF(入力1!AW70&gt;=1000000,MID(TEXT(入力1!AW70,"0000000"),1,1),""),"-")</f>
        <v>-</v>
      </c>
      <c r="AX77" s="1732" t="str">
        <f>IF(TRIM(入力1!AW70)&lt;&gt;"",IF(入力1!AW70&gt;=100000,MID(TEXT(入力1!AW70,"0000000"),2,1),""),"-")</f>
        <v>-</v>
      </c>
      <c r="AY77" s="1732" t="str">
        <f>IF(TRIM(入力1!AW70)&lt;&gt;"",IF(入力1!AW70&gt;=10000,MID(TEXT(入力1!AW70,"0000000"),3,1),""),"-")</f>
        <v>-</v>
      </c>
      <c r="AZ77" s="1732" t="str">
        <f>IF(TRIM(入力1!AW70)&lt;&gt;"",IF(入力1!AW70&gt;=1000,MID(TEXT(入力1!AW70,"0000000"),4,1),""),"-")</f>
        <v>-</v>
      </c>
      <c r="BA77" s="1732" t="str">
        <f>IF(TRIM(入力1!AW70)&lt;&gt;"",IF(入力1!AW70&gt;=100,MID(TEXT(入力1!AW70,"0000000"),5,1),""),"-")</f>
        <v>-</v>
      </c>
      <c r="BB77" s="1732" t="str">
        <f>IF(TRIM(入力1!AW70)&lt;&gt;"",IF(入力1!AW70&gt;=10,MID(TEXT(入力1!AW70,"0000000"),6,1),""),"-")</f>
        <v>-</v>
      </c>
      <c r="BC77" s="1260" t="str">
        <f>IF(TRIM(入力1!AW70)&lt;&gt;"",IF(入力1!AW70&gt;=0,MID(TEXT(入力1!AW70,"0000000"),7,1),""),"-")</f>
        <v>-</v>
      </c>
      <c r="BD77" s="1817" t="str">
        <f>IF(TRIM(入力1!BD70)&lt;&gt;"",IF(入力1!BD70&gt;=1000000,MID(TEXT(入力1!BD70,"0000000"),1,1),""),"")</f>
        <v/>
      </c>
      <c r="BE77" s="1731" t="str">
        <f>IF(TRIM(入力1!BD70)&lt;&gt;"",IF(入力1!BD70&gt;=100000,MID(TEXT(入力1!BD70,"0000000"),2,1),""),"")</f>
        <v/>
      </c>
      <c r="BF77" s="1731" t="str">
        <f>IF(TRIM(入力1!BD70)&lt;&gt;"",IF(入力1!BD70&gt;=10000,MID(TEXT(入力1!BD70,"0000000"),3,1),""),"")</f>
        <v/>
      </c>
      <c r="BG77" s="1731" t="str">
        <f>IF(TRIM(入力1!BD70)&lt;&gt;"",IF(入力1!BD70&gt;=1000,MID(TEXT(入力1!BD70,"0000000"),4,1),""),"")</f>
        <v/>
      </c>
      <c r="BH77" s="1731" t="str">
        <f>IF(TRIM(入力1!BD70)&lt;&gt;"",IF(入力1!BD70&gt;=100,MID(TEXT(入力1!BD70,"0000000"),5,1),""),"")</f>
        <v/>
      </c>
      <c r="BI77" s="1731" t="str">
        <f>IF(TRIM(入力1!BD70)&lt;&gt;"",IF(入力1!BD70&gt;=10,MID(TEXT(入力1!BD70,"0000000"),6,1),""),"")</f>
        <v/>
      </c>
      <c r="BJ77" s="1816" t="str">
        <f>IF(TRIM(入力1!BD70)&lt;&gt;"",IF(入力1!BD70&gt;=0,MID(TEXT(入力1!BD70,"0000000"),7,1),""),"0")</f>
        <v>0</v>
      </c>
      <c r="BK77" s="1077" t="str">
        <f>IF(TRIM(入力1!BK70)&lt;&gt;"",入力1!BK70,"")</f>
        <v/>
      </c>
      <c r="BL77" s="1063" t="str">
        <f>IF(TRIM(入力1!BL70)&lt;&gt;"",入力1!BL70,"")</f>
        <v/>
      </c>
      <c r="BM77" s="1063" t="str">
        <f>IF(TRIM(入力1!BM70)&lt;&gt;"",入力1!BM70,"")</f>
        <v/>
      </c>
      <c r="BN77" s="1063" t="str">
        <f>IF(TRIM(入力1!BN70)&lt;&gt;"",入力1!BN70,"")</f>
        <v/>
      </c>
      <c r="BO77" s="1063" t="str">
        <f>IF(TRIM(入力1!BO70)&lt;&gt;"",入力1!BO70,"")</f>
        <v/>
      </c>
      <c r="BP77" s="1079" t="str">
        <f>IF(TRIM(入力1!BP70)&lt;&gt;"",入力1!BP70,"")</f>
        <v>0</v>
      </c>
      <c r="BQ77" s="1077" t="str">
        <f>IF(TRIM(入力1!BQ70)&lt;&gt;"",入力1!BQ70,"")</f>
        <v/>
      </c>
      <c r="BR77" s="1063" t="str">
        <f>IF(TRIM(入力1!BR70)&lt;&gt;"",入力1!BR70,"")</f>
        <v/>
      </c>
      <c r="BS77" s="1063" t="str">
        <f>IF(TRIM(入力1!BS70)&lt;&gt;"",入力1!BS70,"")</f>
        <v/>
      </c>
      <c r="BT77" s="1063" t="str">
        <f>IF(TRIM(入力1!BT70)&lt;&gt;"",入力1!BT70,"")</f>
        <v/>
      </c>
      <c r="BU77" s="1063" t="str">
        <f>IF(TRIM(入力1!BU70)&lt;&gt;"",入力1!BU70,"")</f>
        <v/>
      </c>
      <c r="BV77" s="1079" t="str">
        <f>IF(TRIM(入力1!BV70)&lt;&gt;"",入力1!BV70,"")</f>
        <v>0</v>
      </c>
      <c r="BW77" s="1077" t="str">
        <f>IF(TRIM(入力1!BW70)&lt;&gt;"",入力1!BW70,"")</f>
        <v/>
      </c>
      <c r="BX77" s="1063" t="str">
        <f>IF(TRIM(入力1!BX70)&lt;&gt;"",入力1!BX70,"")</f>
        <v/>
      </c>
      <c r="BY77" s="1063" t="str">
        <f>IF(TRIM(入力1!BY70)&lt;&gt;"",入力1!BY70,"")</f>
        <v/>
      </c>
      <c r="BZ77" s="1063" t="str">
        <f>IF(TRIM(入力1!BZ70)&lt;&gt;"",入力1!BZ70,"")</f>
        <v/>
      </c>
      <c r="CA77" s="1063" t="str">
        <f>IF(TRIM(入力1!CA70)&lt;&gt;"",入力1!CA70,"")</f>
        <v/>
      </c>
      <c r="CB77" s="1079" t="str">
        <f>IF(TRIM(入力1!CB70)&lt;&gt;"",入力1!CB70,"")</f>
        <v>0</v>
      </c>
      <c r="CC77" s="1095" t="str">
        <f>IF(TRIM(入力1!CC70)&lt;&gt;"",入力1!CC70,"")</f>
        <v/>
      </c>
      <c r="CD77" s="1063" t="str">
        <f>IF(TRIM(入力1!CD70)&lt;&gt;"",入力1!CD70,"")</f>
        <v/>
      </c>
      <c r="CE77" s="1063" t="str">
        <f>IF(TRIM(入力1!CE70)&lt;&gt;"",入力1!CE70,"")</f>
        <v/>
      </c>
      <c r="CF77" s="1063" t="str">
        <f>IF(TRIM(入力1!CF70)&lt;&gt;"",入力1!CF70,"")</f>
        <v/>
      </c>
      <c r="CG77" s="1063" t="str">
        <f>IF(TRIM(入力1!CG70)&lt;&gt;"",入力1!CG70,"")</f>
        <v/>
      </c>
      <c r="CH77" s="1063" t="str">
        <f>IF(TRIM(入力1!CH70)&lt;&gt;"",入力1!CH70,"")</f>
        <v/>
      </c>
      <c r="CI77" s="1063" t="str">
        <f>IF(TRIM(入力1!CI70)&lt;&gt;"",入力1!CI70,"")</f>
        <v/>
      </c>
      <c r="CJ77" s="1109" t="str">
        <f>IF(TRIM(入力1!CJ70)&lt;&gt;"",入力1!CJ70,"")</f>
        <v>0</v>
      </c>
      <c r="CK77" s="1063" t="str">
        <f>IF(TRIM(入力1!CK70)&lt;&gt;"",入力1!CK70,"")</f>
        <v/>
      </c>
      <c r="CL77" s="1063" t="str">
        <f>IF(TRIM(入力1!CL70)&lt;&gt;"",入力1!CL70,"")</f>
        <v/>
      </c>
      <c r="CM77" s="1063" t="str">
        <f>IF(TRIM(入力1!CM70)&lt;&gt;"",入力1!CM70,"")</f>
        <v/>
      </c>
      <c r="CN77" s="1063" t="str">
        <f>IF(TRIM(入力1!CN70)&lt;&gt;"",入力1!CN70,"")</f>
        <v/>
      </c>
      <c r="CO77" s="1063" t="str">
        <f>IF(TRIM(入力1!CO70)&lt;&gt;"",入力1!CO70,"")</f>
        <v/>
      </c>
      <c r="CP77" s="1063" t="str">
        <f>IF(TRIM(入力1!CP70)&lt;&gt;"",入力1!CP70,"")</f>
        <v/>
      </c>
      <c r="CQ77" s="1109" t="str">
        <f>IF(TRIM(入力1!CQ70)&lt;&gt;"",入力1!CQ70,"")</f>
        <v/>
      </c>
      <c r="CR77" s="1077" t="str">
        <f>IF(TRIM(入力1!CR70)&lt;&gt;"",入力1!CR70,"")</f>
        <v>-</v>
      </c>
      <c r="CS77" s="1063" t="str">
        <f>IF(TRIM(入力1!CS70)&lt;&gt;"",入力1!CS70,"")</f>
        <v>-</v>
      </c>
      <c r="CT77" s="1079" t="str">
        <f>IF(TRIM(入力1!CT70)&lt;&gt;"",入力1!CT70,"")</f>
        <v>-</v>
      </c>
      <c r="CU77" s="1095" t="str">
        <f>IF(入力1!CU70&gt;=10,MID(TEXT(入力1!CU70,"00.0"),1,1),"")</f>
        <v/>
      </c>
      <c r="CV77" s="1063" t="str">
        <f>IF(入力1!CU70&gt;=0.1,MID(TEXT(入力1!CU70,"00.0"),2,1),IF(ISBLANK(入力1!CU70),"","0"))</f>
        <v/>
      </c>
      <c r="CW77" s="1109" t="str">
        <f>IF(入力1!CU70&lt;&gt;"",MID(TEXT(入力1!CU70,"00.0"),4,1),"")</f>
        <v/>
      </c>
      <c r="CX77" s="1095" t="str">
        <f>IF(入力1!CX70&gt;=100,MID(TEXT(入力1!CX70,"000"),1,1),"")</f>
        <v/>
      </c>
      <c r="CY77" s="1063" t="str">
        <f>IF(入力1!CX70&gt;=10,MID(TEXT(入力1!CX70,"000"),2,1),"")</f>
        <v/>
      </c>
      <c r="CZ77" s="1109" t="str">
        <f>IF(入力1!CX70&gt;=1,MID(TEXT(入力1!CX70,"000"),3,1),"")</f>
        <v/>
      </c>
      <c r="DA77" s="1817" t="str">
        <f>IF(TRIM(入力1!DA70)&lt;&gt;"",IF(入力1!DA70&gt;=10000,MID(TEXT(入力1!DA70,"00000"),1,1),""),"")</f>
        <v/>
      </c>
      <c r="DB77" s="1731" t="str">
        <f>IF(TRIM(入力1!DA70)&lt;&gt;"",IF(入力1!DA70&gt;=1000,MID(TEXT(入力1!DA70,"00000"),2,1),""),"")</f>
        <v/>
      </c>
      <c r="DC77" s="1731" t="str">
        <f>IF(TRIM(入力1!DA70)&lt;&gt;"",IF(入力1!DA70&gt;=100,MID(TEXT(入力1!DA70,"00000"),3,1),""),"")</f>
        <v/>
      </c>
      <c r="DD77" s="1731" t="str">
        <f>IF(TRIM(入力1!DA70)&lt;&gt;"",IF(入力1!DA70&gt;=10,MID(TEXT(入力1!DA70,"00000"),4,1),""),"")</f>
        <v/>
      </c>
      <c r="DE77" s="1795" t="str">
        <f>IF(TRIM(入力1!DA70)&lt;&gt;"",IF(入力1!DA70&gt;=0,MID(TEXT(入力1!DA70,"00000"),5,1),"0"),"")</f>
        <v/>
      </c>
      <c r="DF77" s="1738" t="str">
        <f>IF(TRIM(入力1!DF70)&lt;&gt;"",LEFT(入力1!DF70,1),"")</f>
        <v/>
      </c>
      <c r="DG77" s="1734" t="str">
        <f>IF(入力1!DG70&gt;=1000,MID(TEXT(入力1!DG70,"0000"),1,1),"")</f>
        <v/>
      </c>
      <c r="DH77" s="1732" t="str">
        <f>IF(入力1!DG70&gt;=100,MID(TEXT(入力1!DG70,"0000"),2,1),"")</f>
        <v/>
      </c>
      <c r="DI77" s="1732" t="str">
        <f>IF(入力1!DG70&gt;=10,MID(TEXT(入力1!DG70,"0000"),3,1),"")</f>
        <v/>
      </c>
      <c r="DJ77" s="1234" t="str">
        <f>IF(TRIM(入力1!DG70)&lt;&gt;"",IF(入力1!DG70&gt;=1,MID(TEXT(入力1!DG70,"0000"),4,1),"0"),"")</f>
        <v/>
      </c>
      <c r="DK77" s="1738" t="str">
        <f>IF(TRIM(入力1!DK70)&lt;&gt;"",LEFT(入力1!DK70,1),"")</f>
        <v/>
      </c>
      <c r="DL77" s="1734" t="str">
        <f>IF(入力1!DL70&gt;=10000,MID(TEXT(入力1!DL70,"00000"),1,1),"")</f>
        <v/>
      </c>
      <c r="DM77" s="1732" t="str">
        <f>IF(入力1!DL70&gt;=1000,MID(TEXT(入力1!DL70,"00000"),2,1),"")</f>
        <v/>
      </c>
      <c r="DN77" s="1732" t="str">
        <f>IF(入力1!DL70&gt;=100,MID(TEXT(入力1!DL70,"00000"),3,1),"")</f>
        <v/>
      </c>
      <c r="DO77" s="1732" t="str">
        <f>IF(入力1!DL70&gt;=10,MID(TEXT(入力1!DL70,"00000"),4,1),"")</f>
        <v/>
      </c>
      <c r="DP77" s="1234" t="str">
        <f>IF(TRIM(入力1!DL70)&lt;&gt;"",IF(入力1!DL70&gt;=1,MID(TEXT(入力1!DL70,"00000"),5,1),"0"),"")</f>
        <v/>
      </c>
      <c r="DQ77" s="1738" t="str">
        <f>IF(TRIM(入力1!DQ70)&lt;&gt;"",LEFT(入力1!DQ70,1),"")</f>
        <v/>
      </c>
      <c r="DR77" s="1734" t="str">
        <f>IF(入力1!DR70&gt;=10000,MID(TEXT(入力1!DR70,"00000"),1,1),"")</f>
        <v/>
      </c>
      <c r="DS77" s="1732" t="str">
        <f>IF(入力1!DR70&gt;=1000,MID(TEXT(入力1!DR70,"00000"),2,1),"")</f>
        <v/>
      </c>
      <c r="DT77" s="1732" t="str">
        <f>IF(入力1!DR70&gt;=100,MID(TEXT(入力1!DR70,"00000"),3,1),"")</f>
        <v/>
      </c>
      <c r="DU77" s="1732" t="str">
        <f>IF(入力1!DR70&gt;=10,MID(TEXT(入力1!DR70,"00000"),4,1),"")</f>
        <v/>
      </c>
      <c r="DV77" s="1850" t="str">
        <f>IF(TRIM(入力1!DR70)&lt;&gt;"",IF(入力1!DR70&gt;=1,MID(TEXT(入力1!DR70,"00000"),5,1),"0"),"")</f>
        <v/>
      </c>
      <c r="DW77" s="1748"/>
      <c r="DX77" s="1736"/>
      <c r="DY77" s="1804"/>
      <c r="DZ77" s="1829"/>
      <c r="EA77" s="1831"/>
      <c r="EB77" s="1824"/>
      <c r="EC77" s="1833"/>
      <c r="ED77" s="1835"/>
      <c r="EE77" s="1831"/>
      <c r="EF77" s="1824"/>
      <c r="EG77" s="1826">
        <f>IF(入力1!$W$5=9,9,0)</f>
        <v>0</v>
      </c>
      <c r="EH77" s="1828"/>
      <c r="EI77" s="1736"/>
    </row>
    <row r="78" spans="1:139" s="87" customFormat="1" ht="12" customHeight="1">
      <c r="A78" s="1819"/>
      <c r="B78" s="1733"/>
      <c r="C78" s="1235"/>
      <c r="D78" s="1822" t="str">
        <f>IF(TRIM(入力1!D76)&lt;&gt;"",入力1!D76,"")</f>
        <v/>
      </c>
      <c r="E78" s="1823"/>
      <c r="F78" s="1823"/>
      <c r="G78" s="1823"/>
      <c r="H78" s="1823"/>
      <c r="I78" s="1823"/>
      <c r="J78" s="1823"/>
      <c r="K78" s="1256"/>
      <c r="L78" s="1258"/>
      <c r="M78" s="1279"/>
      <c r="N78" s="1739"/>
      <c r="O78" s="1739"/>
      <c r="P78" s="1739"/>
      <c r="Q78" s="1735"/>
      <c r="R78" s="1235"/>
      <c r="S78" s="1840"/>
      <c r="T78" s="1842"/>
      <c r="U78" s="1279"/>
      <c r="V78" s="1735"/>
      <c r="W78" s="1844"/>
      <c r="X78" s="1735"/>
      <c r="Y78" s="1235"/>
      <c r="Z78" s="1926"/>
      <c r="AA78" s="1279"/>
      <c r="AB78" s="964" t="str">
        <f>IF(入力1!AB71&gt;=100,MID(TEXT(入力1!AB71,"000.0"),1,1),"")</f>
        <v/>
      </c>
      <c r="AC78" s="963" t="str">
        <f>IF(入力1!AB71&gt;=10,MID(TEXT(入力1!AB71,"000.0"),2,1),"")</f>
        <v/>
      </c>
      <c r="AD78" s="963" t="str">
        <f>IF(入力1!AB71&gt;=0.1,MID(TEXT(入力1!AB71,"000.0"),3,1),IF(ISBLANK(入力1!AB71),"","0"))</f>
        <v/>
      </c>
      <c r="AE78" s="953" t="str">
        <f>IF(入力1!AB71&lt;&gt;"",MID(TEXT(入力1!AB71,"000.0"),5,1),"")</f>
        <v/>
      </c>
      <c r="AF78" s="1735"/>
      <c r="AG78" s="1733"/>
      <c r="AH78" s="1733"/>
      <c r="AI78" s="1279"/>
      <c r="AJ78" s="1735"/>
      <c r="AK78" s="1733"/>
      <c r="AL78" s="1733"/>
      <c r="AM78" s="1279"/>
      <c r="AN78" s="1735"/>
      <c r="AO78" s="1733"/>
      <c r="AP78" s="1733"/>
      <c r="AQ78" s="1279"/>
      <c r="AR78" s="1735"/>
      <c r="AS78" s="1733"/>
      <c r="AT78" s="1733"/>
      <c r="AU78" s="1733"/>
      <c r="AV78" s="1279"/>
      <c r="AW78" s="1735"/>
      <c r="AX78" s="1733"/>
      <c r="AY78" s="1733"/>
      <c r="AZ78" s="1733"/>
      <c r="BA78" s="1733"/>
      <c r="BB78" s="1733"/>
      <c r="BC78" s="1279"/>
      <c r="BD78" s="1817"/>
      <c r="BE78" s="1731"/>
      <c r="BF78" s="1731"/>
      <c r="BG78" s="1731"/>
      <c r="BH78" s="1731"/>
      <c r="BI78" s="1731"/>
      <c r="BJ78" s="1816"/>
      <c r="BK78" s="1078"/>
      <c r="BL78" s="1064"/>
      <c r="BM78" s="1064"/>
      <c r="BN78" s="1064"/>
      <c r="BO78" s="1064"/>
      <c r="BP78" s="1080"/>
      <c r="BQ78" s="1078"/>
      <c r="BR78" s="1064"/>
      <c r="BS78" s="1064"/>
      <c r="BT78" s="1064"/>
      <c r="BU78" s="1064"/>
      <c r="BV78" s="1080"/>
      <c r="BW78" s="1078"/>
      <c r="BX78" s="1064"/>
      <c r="BY78" s="1064"/>
      <c r="BZ78" s="1064"/>
      <c r="CA78" s="1064"/>
      <c r="CB78" s="1080"/>
      <c r="CC78" s="1096"/>
      <c r="CD78" s="1064"/>
      <c r="CE78" s="1064"/>
      <c r="CF78" s="1064"/>
      <c r="CG78" s="1064"/>
      <c r="CH78" s="1064"/>
      <c r="CI78" s="1064"/>
      <c r="CJ78" s="1110"/>
      <c r="CK78" s="1064"/>
      <c r="CL78" s="1064"/>
      <c r="CM78" s="1064"/>
      <c r="CN78" s="1064"/>
      <c r="CO78" s="1064"/>
      <c r="CP78" s="1064"/>
      <c r="CQ78" s="1110"/>
      <c r="CR78" s="1078"/>
      <c r="CS78" s="1064"/>
      <c r="CT78" s="1080"/>
      <c r="CU78" s="1096"/>
      <c r="CV78" s="1064"/>
      <c r="CW78" s="1110"/>
      <c r="CX78" s="1096"/>
      <c r="CY78" s="1064"/>
      <c r="CZ78" s="1110"/>
      <c r="DA78" s="1817"/>
      <c r="DB78" s="1731"/>
      <c r="DC78" s="1731"/>
      <c r="DD78" s="1731"/>
      <c r="DE78" s="1795"/>
      <c r="DF78" s="1739"/>
      <c r="DG78" s="1735"/>
      <c r="DH78" s="1733"/>
      <c r="DI78" s="1733"/>
      <c r="DJ78" s="1309"/>
      <c r="DK78" s="1739"/>
      <c r="DL78" s="1735"/>
      <c r="DM78" s="1733"/>
      <c r="DN78" s="1733"/>
      <c r="DO78" s="1733"/>
      <c r="DP78" s="1309"/>
      <c r="DQ78" s="1739"/>
      <c r="DR78" s="1735"/>
      <c r="DS78" s="1733"/>
      <c r="DT78" s="1733"/>
      <c r="DU78" s="1733"/>
      <c r="DV78" s="1848"/>
      <c r="DW78" s="1749"/>
      <c r="DX78" s="1737"/>
      <c r="DY78" s="1805"/>
      <c r="DZ78" s="1830"/>
      <c r="EA78" s="1832"/>
      <c r="EB78" s="1825"/>
      <c r="EC78" s="1834"/>
      <c r="ED78" s="1836"/>
      <c r="EE78" s="1832"/>
      <c r="EF78" s="1825"/>
      <c r="EG78" s="1827"/>
      <c r="EH78" s="1827"/>
      <c r="EI78" s="1737"/>
    </row>
    <row r="79" spans="1:139" s="87" customFormat="1" ht="12" customHeight="1">
      <c r="A79" s="1796" t="str">
        <f>IF(TRIM(入力1!A72)&lt;&gt;"",入力1!A72,"")</f>
        <v/>
      </c>
      <c r="B79" s="1746">
        <f>IF(TRIM(入力1!B72)&lt;&gt;"",入力1!B72,"")</f>
        <v>2</v>
      </c>
      <c r="C79" s="1750">
        <f>入力1!C72</f>
        <v>8</v>
      </c>
      <c r="D79" s="1798" t="str">
        <f>IF(TRIM(入力1!D72)&lt;&gt;"",入力1!D72,"")</f>
        <v/>
      </c>
      <c r="E79" s="1799"/>
      <c r="F79" s="1799"/>
      <c r="G79" s="1799"/>
      <c r="H79" s="1799"/>
      <c r="I79" s="1799"/>
      <c r="J79" s="1799"/>
      <c r="K79" s="1806" t="str">
        <f>IF(TRIM('提出（様式1）'!A79)&lt;&gt;"",'提出（様式1）'!A79,"")</f>
        <v/>
      </c>
      <c r="L79" s="1808">
        <f>IF(TRIM('提出（様式1）'!B79)&lt;&gt;"",'提出（様式1）'!B79,"")</f>
        <v>2</v>
      </c>
      <c r="M79" s="1756">
        <f>C79</f>
        <v>8</v>
      </c>
      <c r="N79" s="1740" t="str">
        <f>IF(TRIM(入力1!N72)&lt;&gt;"",入力1!N72,"")</f>
        <v/>
      </c>
      <c r="O79" s="1740" t="str">
        <f>IF(TRIM(入力1!O72)&lt;&gt;"",LEFT(入力1!O72,1),"")</f>
        <v/>
      </c>
      <c r="P79" s="1740" t="str">
        <f>IF(TRIM(入力1!P72)&lt;&gt;"",LEFT(入力1!P72,1),"")</f>
        <v/>
      </c>
      <c r="Q79" s="1742" t="str">
        <f>IF(TRIM(入力1!Q72)&lt;&gt;"",LEFT(入力1!Q72,1),"")</f>
        <v/>
      </c>
      <c r="R79" s="1750" t="str">
        <f>IF(TRIM(入力1!Q72)&lt;&gt;"",MID(入力1!Q72,2,1),"")</f>
        <v/>
      </c>
      <c r="S79" s="1802" t="str">
        <f>IF(TRIM(入力1!S72)&lt;&gt;"",LEFT(入力1!S72,1),"")</f>
        <v/>
      </c>
      <c r="T79" s="1760" t="str">
        <f>IF(LEN(入力1!T72)&gt;=2,MID(TEXT(入力1!T72,"00"),1,1),"")</f>
        <v/>
      </c>
      <c r="U79" s="1756" t="str">
        <f>IF(LEN(入力1!T72)&gt;=1,MID(TEXT(入力1!T72,"00"),2,1),"")</f>
        <v/>
      </c>
      <c r="V79" s="1742" t="str">
        <f>IF(LEN(入力1!V72)&gt;=2,MID(TEXT(入力1!V72,"00"),1,1),"")</f>
        <v/>
      </c>
      <c r="W79" s="1811" t="str">
        <f>IF(LEN(入力1!V72)&gt;=1,MID(TEXT(入力1!V72,"00"),2,1),"")</f>
        <v/>
      </c>
      <c r="X79" s="1742" t="str">
        <f>IF(LEN(入力1!X72)&gt;=2,MID(TEXT(入力1!X72,"00"),1,1),"")</f>
        <v/>
      </c>
      <c r="Y79" s="1750" t="str">
        <f>IF(LEN(入力1!X72)&gt;=1,MID(TEXT(入力1!X72,"00"),2,1),"")</f>
        <v/>
      </c>
      <c r="Z79" s="1897" t="str">
        <f>IF(LEN(入力1!Z72)&gt;=2,MID(TEXT(入力1!Z72,"00"),1,1),"")</f>
        <v/>
      </c>
      <c r="AA79" s="1756" t="str">
        <f>IF(LEN(入力1!Z72)&gt;=1,MID(TEXT(入力1!Z72,"00"),2,1),"")</f>
        <v/>
      </c>
      <c r="AB79" s="1813" t="str">
        <f>IF(TRIM(入力1!AB72)&lt;&gt;"",入力1!AB72,"")</f>
        <v/>
      </c>
      <c r="AC79" s="1814"/>
      <c r="AD79" s="1814"/>
      <c r="AE79" s="1815"/>
      <c r="AF79" s="1742" t="str">
        <f>IF(入力1!AF72&gt;=100,MID(TEXT(入力1!AF72,"000.0"),1,1),"")</f>
        <v/>
      </c>
      <c r="AG79" s="1746" t="str">
        <f>IF(入力1!AF72&gt;=10,MID(TEXT(入力1!AF72,"000.0"),2,1),"")</f>
        <v/>
      </c>
      <c r="AH79" s="1746" t="str">
        <f>IF(入力1!AF72&gt;=0.1,MID(TEXT(入力1!AF72,"000.0"),3,1),IF(ISBLANK(入力1!AF72),"","0"))</f>
        <v/>
      </c>
      <c r="AI79" s="1756" t="str">
        <f>IF(入力1!AF72&lt;&gt;"",MID(TEXT(入力1!AF72,"000.0"),5,1),"")</f>
        <v/>
      </c>
      <c r="AJ79" s="1742" t="str">
        <f>IF(入力1!AJ72&gt;=100,MID(TEXT(入力1!AJ72,"000.0"),1,1),"")</f>
        <v/>
      </c>
      <c r="AK79" s="1746" t="str">
        <f>IF(入力1!AJ72&gt;=10,MID(TEXT(入力1!AJ72,"000.0"),2,1),"")</f>
        <v/>
      </c>
      <c r="AL79" s="1746" t="str">
        <f>IF(入力1!AJ72&gt;=0.1,MID(TEXT(入力1!AJ72,"000.0"),3,1),IF(ISBLANK(入力1!AJ72),"","0"))</f>
        <v/>
      </c>
      <c r="AM79" s="1756" t="str">
        <f>IF(入力1!AJ72&lt;&gt;"",MID(TEXT(入力1!AJ72,"000.0"),5,1),"")</f>
        <v/>
      </c>
      <c r="AN79" s="1742" t="str">
        <f>IF(入力1!AN72&gt;=100,MID(TEXT(入力1!AN72,"000.0"),1,1),"")</f>
        <v/>
      </c>
      <c r="AO79" s="1746" t="str">
        <f>IF(入力1!AN72&gt;=10,MID(TEXT(入力1!AN72,"000.0"),2,1),"")</f>
        <v/>
      </c>
      <c r="AP79" s="1746" t="str">
        <f>IF(入力1!AN72&gt;=0.1,MID(TEXT(入力1!AN72,"000.0"),3,1),IF(ISBLANK(入力1!AN72),"","0"))</f>
        <v/>
      </c>
      <c r="AQ79" s="1756" t="str">
        <f>IF(入力1!AN72&lt;&gt;"",MID(TEXT(入力1!AN72,"000.0"),5,1),"")</f>
        <v/>
      </c>
      <c r="AR79" s="1742" t="str">
        <f>IF(TRIM(入力1!AR72)&lt;&gt;"",IF(入力1!AR72&gt;=10000,MID(TEXT(入力1!AR72,"00000"),1,1),""),"-")</f>
        <v>-</v>
      </c>
      <c r="AS79" s="1746" t="str">
        <f>IF(TRIM(入力1!AR72)&lt;&gt;"",IF(入力1!AR72&gt;=1000,MID(TEXT(入力1!AR72,"00000"),2,1),""),"-")</f>
        <v>-</v>
      </c>
      <c r="AT79" s="1746" t="str">
        <f>IF(TRIM(入力1!AR72)&lt;&gt;"",IF(入力1!AR72&gt;=100,MID(TEXT(入力1!AR72,"00000"),3,1),""),"-")</f>
        <v>-</v>
      </c>
      <c r="AU79" s="1746" t="str">
        <f>IF(TRIM(入力1!AR72)&lt;&gt;"",IF(入力1!AR72&gt;=10,MID(TEXT(入力1!AR72,"00000"),4,1),""),"-")</f>
        <v>-</v>
      </c>
      <c r="AV79" s="1756" t="str">
        <f>IF(TRIM(入力1!AR72)&lt;&gt;"",IF(入力1!AR72&gt;=0,MID(TEXT(入力1!AR72,"00000"),5,1),""),"-")</f>
        <v>-</v>
      </c>
      <c r="AW79" s="1742" t="str">
        <f>IF(TRIM(入力1!AW72)&lt;&gt;"",IF(入力1!AW72&gt;=1000000,MID(TEXT(入力1!AW72,"0000000"),1,1),""),"-")</f>
        <v>-</v>
      </c>
      <c r="AX79" s="1746" t="str">
        <f>IF(TRIM(入力1!AW72)&lt;&gt;"",IF(入力1!AW72&gt;=100000,MID(TEXT(入力1!AW72,"0000000"),2,1),""),"-")</f>
        <v>-</v>
      </c>
      <c r="AY79" s="1746" t="str">
        <f>IF(TRIM(入力1!AW72)&lt;&gt;"",IF(入力1!AW72&gt;=10000,MID(TEXT(入力1!AW72,"0000000"),3,1),""),"-")</f>
        <v>-</v>
      </c>
      <c r="AZ79" s="1746" t="str">
        <f>IF(TRIM(入力1!AW72)&lt;&gt;"",IF(入力1!AW72&gt;=1000,MID(TEXT(入力1!AW72,"0000000"),4,1),""),"-")</f>
        <v>-</v>
      </c>
      <c r="BA79" s="1746" t="str">
        <f>IF(TRIM(入力1!AW72)&lt;&gt;"",IF(入力1!AW72&gt;=100,MID(TEXT(入力1!AW72,"0000000"),5,1),""),"-")</f>
        <v>-</v>
      </c>
      <c r="BB79" s="1746" t="str">
        <f>IF(TRIM(入力1!AW72)&lt;&gt;"",IF(入力1!AW72&gt;=10,MID(TEXT(入力1!AW72,"0000000"),6,1),""),"-")</f>
        <v>-</v>
      </c>
      <c r="BC79" s="1756" t="str">
        <f>IF(TRIM(入力1!AW72)&lt;&gt;"",IF(入力1!AW72&gt;=0,MID(TEXT(入力1!AW72,"0000000"),7,1),""),"-")</f>
        <v>-</v>
      </c>
      <c r="BD79" s="1793" t="str">
        <f>IF(TRIM(入力1!BD72)&lt;&gt;"",IF(入力1!BD72&gt;=1000000,MID(TEXT(入力1!BD72,"0000000"),1,1),""),"")</f>
        <v/>
      </c>
      <c r="BE79" s="1729" t="str">
        <f>IF(TRIM(入力1!BD72)&lt;&gt;"",IF(入力1!BD72&gt;=100000,MID(TEXT(入力1!BD72,"0000000"),2,1),""),"")</f>
        <v/>
      </c>
      <c r="BF79" s="1729" t="str">
        <f>IF(TRIM(入力1!BD72)&lt;&gt;"",IF(入力1!BD72&gt;=10000,MID(TEXT(入力1!BD72,"0000000"),3,1),""),"")</f>
        <v/>
      </c>
      <c r="BG79" s="1729" t="str">
        <f>IF(TRIM(入力1!BD72)&lt;&gt;"",IF(入力1!BD72&gt;=1000,MID(TEXT(入力1!BD72,"0000000"),4,1),""),"")</f>
        <v/>
      </c>
      <c r="BH79" s="1729" t="str">
        <f>IF(TRIM(入力1!BD72)&lt;&gt;"",IF(入力1!BD72&gt;=100,MID(TEXT(入力1!BD72,"0000000"),5,1),""),"")</f>
        <v/>
      </c>
      <c r="BI79" s="1729" t="str">
        <f>IF(TRIM(入力1!BD72)&lt;&gt;"",IF(入力1!BD72&gt;=10,MID(TEXT(入力1!BD72,"0000000"),6,1),""),"")</f>
        <v/>
      </c>
      <c r="BJ79" s="1744" t="str">
        <f>IF(TRIM(入力1!BD72)&lt;&gt;"",IF(入力1!BD72&gt;=0,MID(TEXT(入力1!BD72,"0000000"),7,1),""),"0")</f>
        <v>0</v>
      </c>
      <c r="BK79" s="1724" t="str">
        <f>IF(TRIM(入力1!BK72)&lt;&gt;"",入力1!BK72,"")</f>
        <v/>
      </c>
      <c r="BL79" s="1701" t="str">
        <f>IF(TRIM(入力1!BL72)&lt;&gt;"",入力1!BL72,"")</f>
        <v/>
      </c>
      <c r="BM79" s="1701" t="str">
        <f>IF(TRIM(入力1!BM72)&lt;&gt;"",入力1!BM72,"")</f>
        <v/>
      </c>
      <c r="BN79" s="1701" t="str">
        <f>IF(TRIM(入力1!BN72)&lt;&gt;"",入力1!BN72,"")</f>
        <v/>
      </c>
      <c r="BO79" s="1701" t="str">
        <f>IF(TRIM(入力1!BO72)&lt;&gt;"",入力1!BO72,"")</f>
        <v/>
      </c>
      <c r="BP79" s="1709" t="str">
        <f>IF(TRIM(入力1!BP72)&lt;&gt;"",入力1!BP72,"")</f>
        <v>0</v>
      </c>
      <c r="BQ79" s="1724" t="str">
        <f>IF(TRIM(入力1!BQ72)&lt;&gt;"",入力1!BQ72,"")</f>
        <v/>
      </c>
      <c r="BR79" s="1701" t="str">
        <f>IF(TRIM(入力1!BR72)&lt;&gt;"",入力1!BR72,"")</f>
        <v/>
      </c>
      <c r="BS79" s="1701" t="str">
        <f>IF(TRIM(入力1!BS72)&lt;&gt;"",入力1!BS72,"")</f>
        <v/>
      </c>
      <c r="BT79" s="1701" t="str">
        <f>IF(TRIM(入力1!BT72)&lt;&gt;"",入力1!BT72,"")</f>
        <v/>
      </c>
      <c r="BU79" s="1701" t="str">
        <f>IF(TRIM(入力1!BU72)&lt;&gt;"",入力1!BU72,"")</f>
        <v/>
      </c>
      <c r="BV79" s="1709" t="str">
        <f>IF(TRIM(入力1!BV72)&lt;&gt;"",入力1!BV72,"")</f>
        <v>0</v>
      </c>
      <c r="BW79" s="1724" t="str">
        <f>IF(TRIM(入力1!BW72)&lt;&gt;"",入力1!BW72,"")</f>
        <v/>
      </c>
      <c r="BX79" s="1701" t="str">
        <f>IF(TRIM(入力1!BX72)&lt;&gt;"",入力1!BX72,"")</f>
        <v/>
      </c>
      <c r="BY79" s="1701" t="str">
        <f>IF(TRIM(入力1!BY72)&lt;&gt;"",入力1!BY72,"")</f>
        <v/>
      </c>
      <c r="BZ79" s="1701" t="str">
        <f>IF(TRIM(入力1!BZ72)&lt;&gt;"",入力1!BZ72,"")</f>
        <v/>
      </c>
      <c r="CA79" s="1701" t="str">
        <f>IF(TRIM(入力1!CA72)&lt;&gt;"",入力1!CA72,"")</f>
        <v/>
      </c>
      <c r="CB79" s="1709" t="str">
        <f>IF(TRIM(入力1!CB72)&lt;&gt;"",入力1!CB72,"")</f>
        <v>0</v>
      </c>
      <c r="CC79" s="1711" t="str">
        <f>IF(TRIM(入力1!CC72)&lt;&gt;"",入力1!CC72,"")</f>
        <v/>
      </c>
      <c r="CD79" s="1701" t="str">
        <f>IF(TRIM(入力1!CD72)&lt;&gt;"",入力1!CD72,"")</f>
        <v/>
      </c>
      <c r="CE79" s="1701" t="str">
        <f>IF(TRIM(入力1!CE72)&lt;&gt;"",入力1!CE72,"")</f>
        <v/>
      </c>
      <c r="CF79" s="1701" t="str">
        <f>IF(TRIM(入力1!CF72)&lt;&gt;"",入力1!CF72,"")</f>
        <v/>
      </c>
      <c r="CG79" s="1701" t="str">
        <f>IF(TRIM(入力1!CG72)&lt;&gt;"",入力1!CG72,"")</f>
        <v/>
      </c>
      <c r="CH79" s="1701" t="str">
        <f>IF(TRIM(入力1!CH72)&lt;&gt;"",入力1!CH72,"")</f>
        <v/>
      </c>
      <c r="CI79" s="1701" t="str">
        <f>IF(TRIM(入力1!CI72)&lt;&gt;"",入力1!CI72,"")</f>
        <v/>
      </c>
      <c r="CJ79" s="1703" t="str">
        <f>IF(TRIM(入力1!CJ72)&lt;&gt;"",入力1!CJ72,"")</f>
        <v>0</v>
      </c>
      <c r="CK79" s="1701" t="str">
        <f>IF(TRIM(入力1!CK72)&lt;&gt;"",入力1!CK72,"")</f>
        <v/>
      </c>
      <c r="CL79" s="1701" t="str">
        <f>IF(TRIM(入力1!CL72)&lt;&gt;"",入力1!CL72,"")</f>
        <v/>
      </c>
      <c r="CM79" s="1701" t="str">
        <f>IF(TRIM(入力1!CM72)&lt;&gt;"",入力1!CM72,"")</f>
        <v/>
      </c>
      <c r="CN79" s="1701" t="str">
        <f>IF(TRIM(入力1!CN72)&lt;&gt;"",入力1!CN72,"")</f>
        <v/>
      </c>
      <c r="CO79" s="1701" t="str">
        <f>IF(TRIM(入力1!CO72)&lt;&gt;"",入力1!CO72,"")</f>
        <v/>
      </c>
      <c r="CP79" s="1701" t="str">
        <f>IF(TRIM(入力1!CP72)&lt;&gt;"",入力1!CP72,"")</f>
        <v/>
      </c>
      <c r="CQ79" s="1703" t="str">
        <f>IF(TRIM(入力1!CQ72)&lt;&gt;"",入力1!CQ72,"")</f>
        <v/>
      </c>
      <c r="CR79" s="1724" t="str">
        <f>IF(TRIM(入力1!CR72)&lt;&gt;"",入力1!CR72,"")</f>
        <v>-</v>
      </c>
      <c r="CS79" s="1701" t="str">
        <f>IF(TRIM(入力1!CS72)&lt;&gt;"",入力1!CS72,"")</f>
        <v>-</v>
      </c>
      <c r="CT79" s="1709" t="str">
        <f>IF(TRIM(入力1!CT72)&lt;&gt;"",入力1!CT72,"")</f>
        <v>-</v>
      </c>
      <c r="CU79" s="1711" t="str">
        <f>IF(入力1!CU72&gt;=10,MID(TEXT(入力1!CU72,"00.0"),1,1),"")</f>
        <v/>
      </c>
      <c r="CV79" s="1701" t="str">
        <f>IF(入力1!CU72&gt;=0.1,MID(TEXT(入力1!CU72,"00.0"),2,1),IF(ISBLANK(入力1!CU72),"","0"))</f>
        <v/>
      </c>
      <c r="CW79" s="1703" t="str">
        <f>IF(入力1!CU72&lt;&gt;"",MID(TEXT(入力1!CU72,"00.0"),4,1),"")</f>
        <v/>
      </c>
      <c r="CX79" s="1711" t="str">
        <f>IF(入力1!CX72&gt;=100,MID(TEXT(入力1!CX72,"000"),1,1),"")</f>
        <v/>
      </c>
      <c r="CY79" s="1701" t="str">
        <f>IF(入力1!CX72&gt;=10,MID(TEXT(入力1!CX72,"000"),2,1),"")</f>
        <v/>
      </c>
      <c r="CZ79" s="1703" t="str">
        <f>IF(入力1!CX72&gt;=1,MID(TEXT(入力1!CX72,"000"),3,1),"")</f>
        <v/>
      </c>
      <c r="DA79" s="1793" t="str">
        <f>IF(TRIM(入力1!DA72)&lt;&gt;"",IF(入力1!DA72&gt;=10000,MID(TEXT(入力1!DA72,"00000"),1,1),""),"")</f>
        <v/>
      </c>
      <c r="DB79" s="1729" t="str">
        <f>IF(TRIM(入力1!DA72)&lt;&gt;"",IF(入力1!DA72&gt;=1000,MID(TEXT(入力1!DA72,"00000"),2,1),""),"")</f>
        <v/>
      </c>
      <c r="DC79" s="1729" t="str">
        <f>IF(TRIM(入力1!DA72)&lt;&gt;"",IF(入力1!DA72&gt;=100,MID(TEXT(入力1!DA72,"00000"),3,1),""),"")</f>
        <v/>
      </c>
      <c r="DD79" s="1729" t="str">
        <f>IF(TRIM(入力1!DA72)&lt;&gt;"",IF(入力1!DA72&gt;=10,MID(TEXT(入力1!DA72,"00000"),4,1),""),"")</f>
        <v/>
      </c>
      <c r="DE79" s="1852" t="str">
        <f>IF(TRIM(入力1!DA72)&lt;&gt;"",IF(入力1!DA72&gt;=0,MID(TEXT(入力1!DA72,"00000"),5,1),"0"),"")</f>
        <v/>
      </c>
      <c r="DF79" s="1740" t="str">
        <f>IF(TRIM(入力1!DF72)&lt;&gt;"",LEFT(入力1!DF72,1),"")</f>
        <v/>
      </c>
      <c r="DG79" s="1742" t="str">
        <f>IF(入力1!DG72&gt;=1000,MID(TEXT(入力1!DG72,"0000"),1,1),"")</f>
        <v/>
      </c>
      <c r="DH79" s="1746" t="str">
        <f>IF(入力1!DG72&gt;=100,MID(TEXT(入力1!DG72,"0000"),2,1),"")</f>
        <v/>
      </c>
      <c r="DI79" s="1746" t="str">
        <f>IF(入力1!DG72&gt;=10,MID(TEXT(入力1!DG72,"0000"),3,1),"")</f>
        <v/>
      </c>
      <c r="DJ79" s="1750" t="str">
        <f>IF(TRIM(入力1!DG72)&lt;&gt;"",IF(入力1!DG72&gt;=1,MID(TEXT(入力1!DG72,"0000"),4,1),"0"),"")</f>
        <v/>
      </c>
      <c r="DK79" s="1740" t="str">
        <f>IF(TRIM(入力1!DK72)&lt;&gt;"",LEFT(入力1!DK72,1),"")</f>
        <v/>
      </c>
      <c r="DL79" s="1742" t="str">
        <f>IF(入力1!DL72&gt;=10000,MID(TEXT(入力1!DL72,"00000"),1,1),"")</f>
        <v/>
      </c>
      <c r="DM79" s="1746" t="str">
        <f>IF(入力1!DL72&gt;=1000,MID(TEXT(入力1!DL72,"00000"),2,1),"")</f>
        <v/>
      </c>
      <c r="DN79" s="1746" t="str">
        <f>IF(入力1!DL72&gt;=100,MID(TEXT(入力1!DL72,"00000"),3,1),"")</f>
        <v/>
      </c>
      <c r="DO79" s="1746" t="str">
        <f>IF(入力1!DL72&gt;=10,MID(TEXT(入力1!DL72,"00000"),4,1),"")</f>
        <v/>
      </c>
      <c r="DP79" s="1750" t="str">
        <f>IF(TRIM(入力1!DL72)&lt;&gt;"",IF(入力1!DL72&gt;=1,MID(TEXT(入力1!DL72,"00000"),5,1),"0"),"")</f>
        <v/>
      </c>
      <c r="DQ79" s="1740" t="str">
        <f>IF(TRIM(入力1!DQ72)&lt;&gt;"",LEFT(入力1!DQ72,1),"")</f>
        <v/>
      </c>
      <c r="DR79" s="1742" t="str">
        <f>IF(入力1!DR72&gt;=10000,MID(TEXT(入力1!DR72,"00000"),1,1),"")</f>
        <v/>
      </c>
      <c r="DS79" s="1746" t="str">
        <f>IF(入力1!DR72&gt;=1000,MID(TEXT(入力1!DR72,"00000"),2,1),"")</f>
        <v/>
      </c>
      <c r="DT79" s="1746" t="str">
        <f>IF(入力1!DR72&gt;=100,MID(TEXT(入力1!DR72,"00000"),3,1),"")</f>
        <v/>
      </c>
      <c r="DU79" s="1746" t="str">
        <f>IF(入力1!DR72&gt;=10,MID(TEXT(入力1!DR72,"00000"),4,1),"")</f>
        <v/>
      </c>
      <c r="DV79" s="1837" t="str">
        <f>IF(TRIM(入力1!DR72)&lt;&gt;"",IF(入力1!DR72&gt;=1,MID(TEXT(入力1!DR72,"00000"),5,1),"0"),"")</f>
        <v/>
      </c>
      <c r="DW79" s="1748"/>
      <c r="DX79" s="1736"/>
      <c r="DY79" s="1804"/>
      <c r="DZ79" s="1829"/>
      <c r="EA79" s="1831"/>
      <c r="EB79" s="1824"/>
      <c r="EC79" s="1833"/>
      <c r="ED79" s="1835"/>
      <c r="EE79" s="1831"/>
      <c r="EF79" s="1824"/>
      <c r="EG79" s="1826">
        <f>IF(入力1!$W$5=9,9,0)</f>
        <v>0</v>
      </c>
      <c r="EH79" s="1828"/>
      <c r="EI79" s="1736"/>
    </row>
    <row r="80" spans="1:139" s="87" customFormat="1" ht="12" customHeight="1">
      <c r="A80" s="1853"/>
      <c r="B80" s="1752"/>
      <c r="C80" s="1753"/>
      <c r="D80" s="1854" t="str">
        <f>IF(TRIM(入力1!D78)&lt;&gt;"",入力1!D78,"")</f>
        <v/>
      </c>
      <c r="E80" s="1855"/>
      <c r="F80" s="1855"/>
      <c r="G80" s="1855"/>
      <c r="H80" s="1855"/>
      <c r="I80" s="1855"/>
      <c r="J80" s="1855"/>
      <c r="K80" s="1806"/>
      <c r="L80" s="1808"/>
      <c r="M80" s="1757"/>
      <c r="N80" s="1754"/>
      <c r="O80" s="1754"/>
      <c r="P80" s="1754"/>
      <c r="Q80" s="1755"/>
      <c r="R80" s="1753"/>
      <c r="S80" s="1856"/>
      <c r="T80" s="1761"/>
      <c r="U80" s="1757"/>
      <c r="V80" s="1755"/>
      <c r="W80" s="1857"/>
      <c r="X80" s="1755"/>
      <c r="Y80" s="1753"/>
      <c r="Z80" s="1761"/>
      <c r="AA80" s="1757"/>
      <c r="AB80" s="970" t="str">
        <f>IF(入力1!AB73&gt;=100,MID(TEXT(入力1!AB73,"000.0"),1,1),"")</f>
        <v/>
      </c>
      <c r="AC80" s="968" t="str">
        <f>IF(入力1!AB73&gt;=10,MID(TEXT(入力1!AB73,"000.0"),2,1),"")</f>
        <v/>
      </c>
      <c r="AD80" s="968" t="str">
        <f>IF(入力1!AB73&gt;=0.1,MID(TEXT(入力1!AB73,"000.0"),3,1),IF(ISBLANK(入力1!AB73),"","0"))</f>
        <v/>
      </c>
      <c r="AE80" s="972" t="str">
        <f>IF(入力1!AB73&lt;&gt;"",MID(TEXT(入力1!AB73,"000.0"),5,1),"")</f>
        <v/>
      </c>
      <c r="AF80" s="1755"/>
      <c r="AG80" s="1752"/>
      <c r="AH80" s="1752"/>
      <c r="AI80" s="1757"/>
      <c r="AJ80" s="1755"/>
      <c r="AK80" s="1752"/>
      <c r="AL80" s="1752"/>
      <c r="AM80" s="1757"/>
      <c r="AN80" s="1755"/>
      <c r="AO80" s="1752"/>
      <c r="AP80" s="1752"/>
      <c r="AQ80" s="1757"/>
      <c r="AR80" s="1755"/>
      <c r="AS80" s="1752"/>
      <c r="AT80" s="1752"/>
      <c r="AU80" s="1752"/>
      <c r="AV80" s="1757"/>
      <c r="AW80" s="1755"/>
      <c r="AX80" s="1752"/>
      <c r="AY80" s="1752"/>
      <c r="AZ80" s="1752"/>
      <c r="BA80" s="1752"/>
      <c r="BB80" s="1752"/>
      <c r="BC80" s="1757"/>
      <c r="BD80" s="1793"/>
      <c r="BE80" s="1729"/>
      <c r="BF80" s="1729"/>
      <c r="BG80" s="1729"/>
      <c r="BH80" s="1729"/>
      <c r="BI80" s="1729"/>
      <c r="BJ80" s="1744"/>
      <c r="BK80" s="1726"/>
      <c r="BL80" s="1705"/>
      <c r="BM80" s="1705"/>
      <c r="BN80" s="1705"/>
      <c r="BO80" s="1705"/>
      <c r="BP80" s="1710"/>
      <c r="BQ80" s="1726"/>
      <c r="BR80" s="1705"/>
      <c r="BS80" s="1705"/>
      <c r="BT80" s="1705"/>
      <c r="BU80" s="1705"/>
      <c r="BV80" s="1710"/>
      <c r="BW80" s="1726"/>
      <c r="BX80" s="1705"/>
      <c r="BY80" s="1705"/>
      <c r="BZ80" s="1705"/>
      <c r="CA80" s="1705"/>
      <c r="CB80" s="1710"/>
      <c r="CC80" s="1712"/>
      <c r="CD80" s="1705"/>
      <c r="CE80" s="1705"/>
      <c r="CF80" s="1705"/>
      <c r="CG80" s="1705"/>
      <c r="CH80" s="1705"/>
      <c r="CI80" s="1705"/>
      <c r="CJ80" s="1706"/>
      <c r="CK80" s="1705"/>
      <c r="CL80" s="1705"/>
      <c r="CM80" s="1705"/>
      <c r="CN80" s="1705"/>
      <c r="CO80" s="1705"/>
      <c r="CP80" s="1705"/>
      <c r="CQ80" s="1706"/>
      <c r="CR80" s="1726"/>
      <c r="CS80" s="1705"/>
      <c r="CT80" s="1710"/>
      <c r="CU80" s="1712"/>
      <c r="CV80" s="1705"/>
      <c r="CW80" s="1706"/>
      <c r="CX80" s="1712"/>
      <c r="CY80" s="1705"/>
      <c r="CZ80" s="1706"/>
      <c r="DA80" s="1793"/>
      <c r="DB80" s="1729"/>
      <c r="DC80" s="1729"/>
      <c r="DD80" s="1729"/>
      <c r="DE80" s="1852"/>
      <c r="DF80" s="1754"/>
      <c r="DG80" s="1755"/>
      <c r="DH80" s="1752"/>
      <c r="DI80" s="1752"/>
      <c r="DJ80" s="1753"/>
      <c r="DK80" s="1754"/>
      <c r="DL80" s="1755"/>
      <c r="DM80" s="1752"/>
      <c r="DN80" s="1752"/>
      <c r="DO80" s="1752"/>
      <c r="DP80" s="1753"/>
      <c r="DQ80" s="1754"/>
      <c r="DR80" s="1755"/>
      <c r="DS80" s="1752"/>
      <c r="DT80" s="1752"/>
      <c r="DU80" s="1752"/>
      <c r="DV80" s="1851"/>
      <c r="DW80" s="1749"/>
      <c r="DX80" s="1737"/>
      <c r="DY80" s="1805"/>
      <c r="DZ80" s="1830"/>
      <c r="EA80" s="1832"/>
      <c r="EB80" s="1825"/>
      <c r="EC80" s="1834"/>
      <c r="ED80" s="1836"/>
      <c r="EE80" s="1832"/>
      <c r="EF80" s="1825"/>
      <c r="EG80" s="1827"/>
      <c r="EH80" s="1827"/>
      <c r="EI80" s="1737"/>
    </row>
    <row r="81" spans="1:140" s="87" customFormat="1" ht="12" customHeight="1">
      <c r="A81" s="1818" t="str">
        <f>IF(TRIM(入力1!A74)&lt;&gt;"",入力1!A74,"")</f>
        <v/>
      </c>
      <c r="B81" s="1732">
        <f>IF(TRIM(入力1!B74)&lt;&gt;"",入力1!B74,"")</f>
        <v>2</v>
      </c>
      <c r="C81" s="1234">
        <f>入力1!C74</f>
        <v>9</v>
      </c>
      <c r="D81" s="1820" t="str">
        <f>IF(TRIM(入力1!D74)&lt;&gt;"",入力1!D74,"")</f>
        <v/>
      </c>
      <c r="E81" s="1821"/>
      <c r="F81" s="1821"/>
      <c r="G81" s="1821"/>
      <c r="H81" s="1821"/>
      <c r="I81" s="1821"/>
      <c r="J81" s="1821"/>
      <c r="K81" s="1256" t="str">
        <f>IF(TRIM('提出（様式1）'!A81)&lt;&gt;"",'提出（様式1）'!A81,"")</f>
        <v/>
      </c>
      <c r="L81" s="1258">
        <f>IF(TRIM('提出（様式1）'!B81)&lt;&gt;"",'提出（様式1）'!B81,"")</f>
        <v>2</v>
      </c>
      <c r="M81" s="1260">
        <f>C81</f>
        <v>9</v>
      </c>
      <c r="N81" s="1738" t="str">
        <f>IF(TRIM(入力1!N74)&lt;&gt;"",入力1!N74,"")</f>
        <v/>
      </c>
      <c r="O81" s="1738" t="str">
        <f>IF(TRIM(入力1!O74)&lt;&gt;"",LEFT(入力1!O74,1),"")</f>
        <v/>
      </c>
      <c r="P81" s="1738" t="str">
        <f>IF(TRIM(入力1!P74)&lt;&gt;"",LEFT(入力1!P74,1),"")</f>
        <v/>
      </c>
      <c r="Q81" s="1734" t="str">
        <f>IF(TRIM(入力1!Q74)&lt;&gt;"",LEFT(入力1!Q74,1),"")</f>
        <v/>
      </c>
      <c r="R81" s="1234" t="str">
        <f>IF(TRIM(入力1!Q74)&lt;&gt;"",MID(入力1!Q74,2,1),"")</f>
        <v/>
      </c>
      <c r="S81" s="1839" t="str">
        <f>IF(TRIM(入力1!S74)&lt;&gt;"",LEFT(入力1!S74,1),"")</f>
        <v/>
      </c>
      <c r="T81" s="1841" t="str">
        <f>IF(LEN(入力1!T74)&gt;=2,MID(TEXT(入力1!T74,"00"),1,1),"")</f>
        <v/>
      </c>
      <c r="U81" s="1260" t="str">
        <f>IF(LEN(入力1!T74)&gt;=1,MID(TEXT(入力1!T74,"00"),2,1),"")</f>
        <v/>
      </c>
      <c r="V81" s="1734" t="str">
        <f>IF(LEN(入力1!V74)&gt;=2,MID(TEXT(入力1!V74,"00"),1,1),"")</f>
        <v/>
      </c>
      <c r="W81" s="1843" t="str">
        <f>IF(LEN(入力1!V74)&gt;=1,MID(TEXT(入力1!V74,"00"),2,1),"")</f>
        <v/>
      </c>
      <c r="X81" s="1734" t="str">
        <f>IF(LEN(入力1!X74)&gt;=2,MID(TEXT(入力1!X74,"00"),1,1),"")</f>
        <v/>
      </c>
      <c r="Y81" s="1234" t="str">
        <f>IF(LEN(入力1!X74)&gt;=1,MID(TEXT(入力1!X74,"00"),2,1),"")</f>
        <v/>
      </c>
      <c r="Z81" s="1920" t="str">
        <f>IF(LEN(入力1!Z74)&gt;=2,MID(TEXT(入力1!Z74,"00"),1,1),"")</f>
        <v/>
      </c>
      <c r="AA81" s="1260" t="str">
        <f>IF(LEN(入力1!Z74)&gt;=1,MID(TEXT(入力1!Z74,"00"),2,1),"")</f>
        <v/>
      </c>
      <c r="AB81" s="1845" t="str">
        <f>IF(TRIM(入力1!AB74)&lt;&gt;"",入力1!AB74,"")</f>
        <v/>
      </c>
      <c r="AC81" s="1846"/>
      <c r="AD81" s="1846"/>
      <c r="AE81" s="1847"/>
      <c r="AF81" s="1734" t="str">
        <f>IF(入力1!AF74&gt;=100,MID(TEXT(入力1!AF74,"000.0"),1,1),"")</f>
        <v/>
      </c>
      <c r="AG81" s="1732" t="str">
        <f>IF(入力1!AF74&gt;=10,MID(TEXT(入力1!AF74,"000.0"),2,1),"")</f>
        <v/>
      </c>
      <c r="AH81" s="1732" t="str">
        <f>IF(入力1!AF74&gt;=0.1,MID(TEXT(入力1!AF74,"000.0"),3,1),IF(ISBLANK(入力1!AF74),"","0"))</f>
        <v/>
      </c>
      <c r="AI81" s="1260" t="str">
        <f>IF(入力1!AF74&lt;&gt;"",MID(TEXT(入力1!AF74,"000.0"),5,1),"")</f>
        <v/>
      </c>
      <c r="AJ81" s="1734" t="str">
        <f>IF(入力1!AJ74&gt;=100,MID(TEXT(入力1!AJ74,"000.0"),1,1),"")</f>
        <v/>
      </c>
      <c r="AK81" s="1732" t="str">
        <f>IF(入力1!AJ74&gt;=10,MID(TEXT(入力1!AJ74,"000.0"),2,1),"")</f>
        <v/>
      </c>
      <c r="AL81" s="1732" t="str">
        <f>IF(入力1!AJ74&gt;=0.1,MID(TEXT(入力1!AJ74,"000.0"),3,1),IF(ISBLANK(入力1!AJ74),"","0"))</f>
        <v/>
      </c>
      <c r="AM81" s="1260" t="str">
        <f>IF(入力1!AJ74&lt;&gt;"",MID(TEXT(入力1!AJ74,"000.0"),5,1),"")</f>
        <v/>
      </c>
      <c r="AN81" s="1734" t="str">
        <f>IF(入力1!AN74&gt;=100,MID(TEXT(入力1!AN74,"000.0"),1,1),"")</f>
        <v/>
      </c>
      <c r="AO81" s="1732" t="str">
        <f>IF(入力1!AN74&gt;=10,MID(TEXT(入力1!AN74,"000.0"),2,1),"")</f>
        <v/>
      </c>
      <c r="AP81" s="1732" t="str">
        <f>IF(入力1!AN74&gt;=0.1,MID(TEXT(入力1!AN74,"000.0"),3,1),IF(ISBLANK(入力1!AN74),"","0"))</f>
        <v/>
      </c>
      <c r="AQ81" s="1260" t="str">
        <f>IF(入力1!AN74&lt;&gt;"",MID(TEXT(入力1!AN74,"000.0"),5,1),"")</f>
        <v/>
      </c>
      <c r="AR81" s="1734" t="str">
        <f>IF(TRIM(入力1!AR74)&lt;&gt;"",IF(入力1!AR74&gt;=10000,MID(TEXT(入力1!AR74,"00000"),1,1),""),"-")</f>
        <v>-</v>
      </c>
      <c r="AS81" s="1732" t="str">
        <f>IF(TRIM(入力1!AR74)&lt;&gt;"",IF(入力1!AR74&gt;=1000,MID(TEXT(入力1!AR74,"00000"),2,1),""),"-")</f>
        <v>-</v>
      </c>
      <c r="AT81" s="1732" t="str">
        <f>IF(TRIM(入力1!AR74)&lt;&gt;"",IF(入力1!AR74&gt;=100,MID(TEXT(入力1!AR74,"00000"),3,1),""),"-")</f>
        <v>-</v>
      </c>
      <c r="AU81" s="1732" t="str">
        <f>IF(TRIM(入力1!AR74)&lt;&gt;"",IF(入力1!AR74&gt;=10,MID(TEXT(入力1!AR74,"00000"),4,1),""),"-")</f>
        <v>-</v>
      </c>
      <c r="AV81" s="1260" t="str">
        <f>IF(TRIM(入力1!AR74)&lt;&gt;"",IF(入力1!AR74&gt;=0,MID(TEXT(入力1!AR74,"00000"),5,1),""),"-")</f>
        <v>-</v>
      </c>
      <c r="AW81" s="1734" t="str">
        <f>IF(TRIM(入力1!AW74)&lt;&gt;"",IF(入力1!AW74&gt;=1000000,MID(TEXT(入力1!AW74,"0000000"),1,1),""),"-")</f>
        <v>-</v>
      </c>
      <c r="AX81" s="1732" t="str">
        <f>IF(TRIM(入力1!AW74)&lt;&gt;"",IF(入力1!AW74&gt;=100000,MID(TEXT(入力1!AW74,"0000000"),2,1),""),"-")</f>
        <v>-</v>
      </c>
      <c r="AY81" s="1732" t="str">
        <f>IF(TRIM(入力1!AW74)&lt;&gt;"",IF(入力1!AW74&gt;=10000,MID(TEXT(入力1!AW74,"0000000"),3,1),""),"-")</f>
        <v>-</v>
      </c>
      <c r="AZ81" s="1732" t="str">
        <f>IF(TRIM(入力1!AW74)&lt;&gt;"",IF(入力1!AW74&gt;=1000,MID(TEXT(入力1!AW74,"0000000"),4,1),""),"-")</f>
        <v>-</v>
      </c>
      <c r="BA81" s="1732" t="str">
        <f>IF(TRIM(入力1!AW74)&lt;&gt;"",IF(入力1!AW74&gt;=100,MID(TEXT(入力1!AW74,"0000000"),5,1),""),"-")</f>
        <v>-</v>
      </c>
      <c r="BB81" s="1732" t="str">
        <f>IF(TRIM(入力1!AW74)&lt;&gt;"",IF(入力1!AW74&gt;=10,MID(TEXT(入力1!AW74,"0000000"),6,1),""),"-")</f>
        <v>-</v>
      </c>
      <c r="BC81" s="1260" t="str">
        <f>IF(TRIM(入力1!AW74)&lt;&gt;"",IF(入力1!AW74&gt;=0,MID(TEXT(入力1!AW74,"0000000"),7,1),""),"-")</f>
        <v>-</v>
      </c>
      <c r="BD81" s="1817" t="str">
        <f>IF(TRIM(入力1!BD74)&lt;&gt;"",IF(入力1!BD74&gt;=1000000,MID(TEXT(入力1!BD74,"0000000"),1,1),""),"")</f>
        <v/>
      </c>
      <c r="BE81" s="1731" t="str">
        <f>IF(TRIM(入力1!BD74)&lt;&gt;"",IF(入力1!BD74&gt;=100000,MID(TEXT(入力1!BD74,"0000000"),2,1),""),"")</f>
        <v/>
      </c>
      <c r="BF81" s="1731" t="str">
        <f>IF(TRIM(入力1!BD74)&lt;&gt;"",IF(入力1!BD74&gt;=10000,MID(TEXT(入力1!BD74,"0000000"),3,1),""),"")</f>
        <v/>
      </c>
      <c r="BG81" s="1731" t="str">
        <f>IF(TRIM(入力1!BD74)&lt;&gt;"",IF(入力1!BD74&gt;=1000,MID(TEXT(入力1!BD74,"0000000"),4,1),""),"")</f>
        <v/>
      </c>
      <c r="BH81" s="1731" t="str">
        <f>IF(TRIM(入力1!BD74)&lt;&gt;"",IF(入力1!BD74&gt;=100,MID(TEXT(入力1!BD74,"0000000"),5,1),""),"")</f>
        <v/>
      </c>
      <c r="BI81" s="1731" t="str">
        <f>IF(TRIM(入力1!BD74)&lt;&gt;"",IF(入力1!BD74&gt;=10,MID(TEXT(入力1!BD74,"0000000"),6,1),""),"")</f>
        <v/>
      </c>
      <c r="BJ81" s="1816" t="str">
        <f>IF(TRIM(入力1!BD74)&lt;&gt;"",IF(入力1!BD74&gt;=0,MID(TEXT(入力1!BD74,"0000000"),7,1),""),"0")</f>
        <v>0</v>
      </c>
      <c r="BK81" s="1077" t="str">
        <f>IF(TRIM(入力1!BK74)&lt;&gt;"",入力1!BK74,"")</f>
        <v/>
      </c>
      <c r="BL81" s="1063" t="str">
        <f>IF(TRIM(入力1!BL74)&lt;&gt;"",入力1!BL74,"")</f>
        <v/>
      </c>
      <c r="BM81" s="1063" t="str">
        <f>IF(TRIM(入力1!BM74)&lt;&gt;"",入力1!BM74,"")</f>
        <v/>
      </c>
      <c r="BN81" s="1063" t="str">
        <f>IF(TRIM(入力1!BN74)&lt;&gt;"",入力1!BN74,"")</f>
        <v/>
      </c>
      <c r="BO81" s="1063" t="str">
        <f>IF(TRIM(入力1!BO74)&lt;&gt;"",入力1!BO74,"")</f>
        <v/>
      </c>
      <c r="BP81" s="1079" t="str">
        <f>IF(TRIM(入力1!BP74)&lt;&gt;"",入力1!BP74,"")</f>
        <v>0</v>
      </c>
      <c r="BQ81" s="1077" t="str">
        <f>IF(TRIM(入力1!BQ74)&lt;&gt;"",入力1!BQ74,"")</f>
        <v/>
      </c>
      <c r="BR81" s="1063" t="str">
        <f>IF(TRIM(入力1!BR74)&lt;&gt;"",入力1!BR74,"")</f>
        <v/>
      </c>
      <c r="BS81" s="1063" t="str">
        <f>IF(TRIM(入力1!BS74)&lt;&gt;"",入力1!BS74,"")</f>
        <v/>
      </c>
      <c r="BT81" s="1063" t="str">
        <f>IF(TRIM(入力1!BT74)&lt;&gt;"",入力1!BT74,"")</f>
        <v/>
      </c>
      <c r="BU81" s="1063" t="str">
        <f>IF(TRIM(入力1!BU74)&lt;&gt;"",入力1!BU74,"")</f>
        <v/>
      </c>
      <c r="BV81" s="1079" t="str">
        <f>IF(TRIM(入力1!BV74)&lt;&gt;"",入力1!BV74,"")</f>
        <v>0</v>
      </c>
      <c r="BW81" s="1077" t="str">
        <f>IF(TRIM(入力1!BW74)&lt;&gt;"",入力1!BW74,"")</f>
        <v/>
      </c>
      <c r="BX81" s="1063" t="str">
        <f>IF(TRIM(入力1!BX74)&lt;&gt;"",入力1!BX74,"")</f>
        <v/>
      </c>
      <c r="BY81" s="1063" t="str">
        <f>IF(TRIM(入力1!BY74)&lt;&gt;"",入力1!BY74,"")</f>
        <v/>
      </c>
      <c r="BZ81" s="1063" t="str">
        <f>IF(TRIM(入力1!BZ74)&lt;&gt;"",入力1!BZ74,"")</f>
        <v/>
      </c>
      <c r="CA81" s="1063" t="str">
        <f>IF(TRIM(入力1!CA74)&lt;&gt;"",入力1!CA74,"")</f>
        <v/>
      </c>
      <c r="CB81" s="1079" t="str">
        <f>IF(TRIM(入力1!CB74)&lt;&gt;"",入力1!CB74,"")</f>
        <v>0</v>
      </c>
      <c r="CC81" s="1095" t="str">
        <f>IF(TRIM(入力1!CC74)&lt;&gt;"",入力1!CC74,"")</f>
        <v/>
      </c>
      <c r="CD81" s="1063" t="str">
        <f>IF(TRIM(入力1!CD74)&lt;&gt;"",入力1!CD74,"")</f>
        <v/>
      </c>
      <c r="CE81" s="1063" t="str">
        <f>IF(TRIM(入力1!CE74)&lt;&gt;"",入力1!CE74,"")</f>
        <v/>
      </c>
      <c r="CF81" s="1063" t="str">
        <f>IF(TRIM(入力1!CF74)&lt;&gt;"",入力1!CF74,"")</f>
        <v/>
      </c>
      <c r="CG81" s="1063" t="str">
        <f>IF(TRIM(入力1!CG74)&lt;&gt;"",入力1!CG74,"")</f>
        <v/>
      </c>
      <c r="CH81" s="1063" t="str">
        <f>IF(TRIM(入力1!CH74)&lt;&gt;"",入力1!CH74,"")</f>
        <v/>
      </c>
      <c r="CI81" s="1063" t="str">
        <f>IF(TRIM(入力1!CI74)&lt;&gt;"",入力1!CI74,"")</f>
        <v/>
      </c>
      <c r="CJ81" s="1109" t="str">
        <f>IF(TRIM(入力1!CJ74)&lt;&gt;"",入力1!CJ74,"")</f>
        <v>0</v>
      </c>
      <c r="CK81" s="1063" t="str">
        <f>IF(TRIM(入力1!CK74)&lt;&gt;"",入力1!CK74,"")</f>
        <v/>
      </c>
      <c r="CL81" s="1063" t="str">
        <f>IF(TRIM(入力1!CL74)&lt;&gt;"",入力1!CL74,"")</f>
        <v/>
      </c>
      <c r="CM81" s="1063" t="str">
        <f>IF(TRIM(入力1!CM74)&lt;&gt;"",入力1!CM74,"")</f>
        <v/>
      </c>
      <c r="CN81" s="1063" t="str">
        <f>IF(TRIM(入力1!CN74)&lt;&gt;"",入力1!CN74,"")</f>
        <v/>
      </c>
      <c r="CO81" s="1063" t="str">
        <f>IF(TRIM(入力1!CO74)&lt;&gt;"",入力1!CO74,"")</f>
        <v/>
      </c>
      <c r="CP81" s="1063" t="str">
        <f>IF(TRIM(入力1!CP74)&lt;&gt;"",入力1!CP74,"")</f>
        <v/>
      </c>
      <c r="CQ81" s="1109" t="str">
        <f>IF(TRIM(入力1!CQ74)&lt;&gt;"",入力1!CQ74,"")</f>
        <v/>
      </c>
      <c r="CR81" s="1077" t="str">
        <f>IF(TRIM(入力1!CR74)&lt;&gt;"",入力1!CR74,"")</f>
        <v>-</v>
      </c>
      <c r="CS81" s="1063" t="str">
        <f>IF(TRIM(入力1!CS74)&lt;&gt;"",入力1!CS74,"")</f>
        <v>-</v>
      </c>
      <c r="CT81" s="1079" t="str">
        <f>IF(TRIM(入力1!CT74)&lt;&gt;"",入力1!CT74,"")</f>
        <v>-</v>
      </c>
      <c r="CU81" s="1095" t="str">
        <f>IF(入力1!CU74&gt;=10,MID(TEXT(入力1!CU74,"00.0"),1,1),"")</f>
        <v/>
      </c>
      <c r="CV81" s="1063" t="str">
        <f>IF(入力1!CU74&gt;=0.1,MID(TEXT(入力1!CU74,"00.0"),2,1),IF(ISBLANK(入力1!CU74),"","0"))</f>
        <v/>
      </c>
      <c r="CW81" s="1109" t="str">
        <f>IF(入力1!CU74&lt;&gt;"",MID(TEXT(入力1!CU74,"00.0"),4,1),"")</f>
        <v/>
      </c>
      <c r="CX81" s="1095" t="str">
        <f>IF(入力1!CX74&gt;=100,MID(TEXT(入力1!CX74,"000"),1,1),"")</f>
        <v/>
      </c>
      <c r="CY81" s="1063" t="str">
        <f>IF(入力1!CX74&gt;=10,MID(TEXT(入力1!CX74,"000"),2,1),"")</f>
        <v/>
      </c>
      <c r="CZ81" s="1109" t="str">
        <f>IF(入力1!CX74&gt;=1,MID(TEXT(入力1!CX74,"000"),3,1),"")</f>
        <v/>
      </c>
      <c r="DA81" s="1817" t="str">
        <f>IF(TRIM(入力1!DA74)&lt;&gt;"",IF(入力1!DA74&gt;=10000,MID(TEXT(入力1!DA74,"00000"),1,1),""),"")</f>
        <v/>
      </c>
      <c r="DB81" s="1731" t="str">
        <f>IF(TRIM(入力1!DA74)&lt;&gt;"",IF(入力1!DA74&gt;=1000,MID(TEXT(入力1!DA74,"00000"),2,1),""),"")</f>
        <v/>
      </c>
      <c r="DC81" s="1731" t="str">
        <f>IF(TRIM(入力1!DA74)&lt;&gt;"",IF(入力1!DA74&gt;=100,MID(TEXT(入力1!DA74,"00000"),3,1),""),"")</f>
        <v/>
      </c>
      <c r="DD81" s="1731" t="str">
        <f>IF(TRIM(入力1!DA74)&lt;&gt;"",IF(入力1!DA74&gt;=10,MID(TEXT(入力1!DA74,"00000"),4,1),""),"")</f>
        <v/>
      </c>
      <c r="DE81" s="1795" t="str">
        <f>IF(TRIM(入力1!DA74)&lt;&gt;"",IF(入力1!DA74&gt;=0,MID(TEXT(入力1!DA74,"00000"),5,1),"0"),"")</f>
        <v/>
      </c>
      <c r="DF81" s="1738" t="str">
        <f>IF(TRIM(入力1!DF74)&lt;&gt;"",LEFT(入力1!DF74,1),"")</f>
        <v/>
      </c>
      <c r="DG81" s="1734" t="str">
        <f>IF(入力1!DG74&gt;=1000,MID(TEXT(入力1!DG74,"0000"),1,1),"")</f>
        <v/>
      </c>
      <c r="DH81" s="1732" t="str">
        <f>IF(入力1!DG74&gt;=100,MID(TEXT(入力1!DG74,"0000"),2,1),"")</f>
        <v/>
      </c>
      <c r="DI81" s="1732" t="str">
        <f>IF(入力1!DG74&gt;=10,MID(TEXT(入力1!DG74,"0000"),3,1),"")</f>
        <v/>
      </c>
      <c r="DJ81" s="1309" t="str">
        <f>IF(TRIM(入力1!DG74)&lt;&gt;"",IF(入力1!DG74&gt;=1,MID(TEXT(入力1!DG74,"0000"),4,1),"0"),"")</f>
        <v/>
      </c>
      <c r="DK81" s="1738" t="str">
        <f>IF(TRIM(入力1!DK74)&lt;&gt;"",LEFT(入力1!DK74,1),"")</f>
        <v/>
      </c>
      <c r="DL81" s="1734" t="str">
        <f>IF(入力1!DL74&gt;=10000,MID(TEXT(入力1!DL74,"00000"),1,1),"")</f>
        <v/>
      </c>
      <c r="DM81" s="1732" t="str">
        <f>IF(入力1!DL74&gt;=1000,MID(TEXT(入力1!DL74,"00000"),2,1),"")</f>
        <v/>
      </c>
      <c r="DN81" s="1732" t="str">
        <f>IF(入力1!DL74&gt;=100,MID(TEXT(入力1!DL74,"00000"),3,1),"")</f>
        <v/>
      </c>
      <c r="DO81" s="1732" t="str">
        <f>IF(入力1!DL74&gt;=10,MID(TEXT(入力1!DL74,"00000"),4,1),"")</f>
        <v/>
      </c>
      <c r="DP81" s="1309" t="str">
        <f>IF(TRIM(入力1!DL74)&lt;&gt;"",IF(入力1!DL74&gt;=1,MID(TEXT(入力1!DL74,"00000"),5,1),"0"),"")</f>
        <v/>
      </c>
      <c r="DQ81" s="1738" t="str">
        <f>IF(TRIM(入力1!DQ74)&lt;&gt;"",LEFT(入力1!DQ74,1),"")</f>
        <v/>
      </c>
      <c r="DR81" s="1734" t="str">
        <f>IF(入力1!DR74&gt;=10000,MID(TEXT(入力1!DR74,"00000"),1,1),"")</f>
        <v/>
      </c>
      <c r="DS81" s="1732" t="str">
        <f>IF(入力1!DR74&gt;=1000,MID(TEXT(入力1!DR74,"00000"),2,1),"")</f>
        <v/>
      </c>
      <c r="DT81" s="1732" t="str">
        <f>IF(入力1!DR74&gt;=100,MID(TEXT(入力1!DR74,"00000"),3,1),"")</f>
        <v/>
      </c>
      <c r="DU81" s="1732" t="str">
        <f>IF(入力1!DR74&gt;=10,MID(TEXT(入力1!DR74,"00000"),4,1),"")</f>
        <v/>
      </c>
      <c r="DV81" s="1848" t="str">
        <f>IF(TRIM(入力1!DR74)&lt;&gt;"",IF(入力1!DR74&gt;=1,MID(TEXT(入力1!DR74,"00000"),5,1),"0"),"")</f>
        <v/>
      </c>
      <c r="DW81" s="1748"/>
      <c r="DX81" s="1736"/>
      <c r="DY81" s="1804"/>
      <c r="DZ81" s="1829"/>
      <c r="EA81" s="1831"/>
      <c r="EB81" s="1824"/>
      <c r="EC81" s="1833"/>
      <c r="ED81" s="1835"/>
      <c r="EE81" s="1831"/>
      <c r="EF81" s="1824"/>
      <c r="EG81" s="1826">
        <f>IF(入力1!$W$5=9,9,0)</f>
        <v>0</v>
      </c>
      <c r="EH81" s="1828"/>
      <c r="EI81" s="1736"/>
    </row>
    <row r="82" spans="1:140" s="87" customFormat="1" ht="12" customHeight="1">
      <c r="A82" s="1819"/>
      <c r="B82" s="1733"/>
      <c r="C82" s="1235"/>
      <c r="D82" s="1822" t="str">
        <f>IF(TRIM(入力1!D80)&lt;&gt;"",入力1!D80,"")</f>
        <v/>
      </c>
      <c r="E82" s="1823"/>
      <c r="F82" s="1823"/>
      <c r="G82" s="1823"/>
      <c r="H82" s="1823"/>
      <c r="I82" s="1823"/>
      <c r="J82" s="1823"/>
      <c r="K82" s="1256"/>
      <c r="L82" s="1258"/>
      <c r="M82" s="1279"/>
      <c r="N82" s="1739"/>
      <c r="O82" s="1739"/>
      <c r="P82" s="1739"/>
      <c r="Q82" s="1735"/>
      <c r="R82" s="1235"/>
      <c r="S82" s="1840"/>
      <c r="T82" s="1842"/>
      <c r="U82" s="1279"/>
      <c r="V82" s="1735"/>
      <c r="W82" s="1844"/>
      <c r="X82" s="1735"/>
      <c r="Y82" s="1235"/>
      <c r="Z82" s="1842"/>
      <c r="AA82" s="1279"/>
      <c r="AB82" s="964" t="str">
        <f>IF(入力1!AB75&gt;=100,MID(TEXT(入力1!AB75,"000.0"),1,1),"")</f>
        <v/>
      </c>
      <c r="AC82" s="963" t="str">
        <f>IF(入力1!AB75&gt;=10,MID(TEXT(入力1!AB75,"000.0"),2,1),"")</f>
        <v/>
      </c>
      <c r="AD82" s="963" t="str">
        <f>IF(入力1!AB75&gt;=0.1,MID(TEXT(入力1!AB75,"000.0"),3,1),IF(ISBLANK(入力1!AB75),"","0"))</f>
        <v/>
      </c>
      <c r="AE82" s="953" t="str">
        <f>IF(入力1!AB75&lt;&gt;"",MID(TEXT(入力1!AB75,"000.0"),5,1),"")</f>
        <v/>
      </c>
      <c r="AF82" s="1735"/>
      <c r="AG82" s="1733"/>
      <c r="AH82" s="1733"/>
      <c r="AI82" s="1279"/>
      <c r="AJ82" s="1735"/>
      <c r="AK82" s="1733"/>
      <c r="AL82" s="1733"/>
      <c r="AM82" s="1279"/>
      <c r="AN82" s="1735"/>
      <c r="AO82" s="1733"/>
      <c r="AP82" s="1733"/>
      <c r="AQ82" s="1279"/>
      <c r="AR82" s="1735"/>
      <c r="AS82" s="1733"/>
      <c r="AT82" s="1733"/>
      <c r="AU82" s="1733"/>
      <c r="AV82" s="1279"/>
      <c r="AW82" s="1735"/>
      <c r="AX82" s="1733"/>
      <c r="AY82" s="1733"/>
      <c r="AZ82" s="1733"/>
      <c r="BA82" s="1733"/>
      <c r="BB82" s="1733"/>
      <c r="BC82" s="1279"/>
      <c r="BD82" s="1817"/>
      <c r="BE82" s="1731"/>
      <c r="BF82" s="1731"/>
      <c r="BG82" s="1731"/>
      <c r="BH82" s="1731"/>
      <c r="BI82" s="1731"/>
      <c r="BJ82" s="1816"/>
      <c r="BK82" s="1078"/>
      <c r="BL82" s="1064"/>
      <c r="BM82" s="1064"/>
      <c r="BN82" s="1064"/>
      <c r="BO82" s="1064"/>
      <c r="BP82" s="1080"/>
      <c r="BQ82" s="1078"/>
      <c r="BR82" s="1064"/>
      <c r="BS82" s="1064"/>
      <c r="BT82" s="1064"/>
      <c r="BU82" s="1064"/>
      <c r="BV82" s="1080"/>
      <c r="BW82" s="1078"/>
      <c r="BX82" s="1064"/>
      <c r="BY82" s="1064"/>
      <c r="BZ82" s="1064"/>
      <c r="CA82" s="1064"/>
      <c r="CB82" s="1080"/>
      <c r="CC82" s="1096"/>
      <c r="CD82" s="1064"/>
      <c r="CE82" s="1064"/>
      <c r="CF82" s="1064"/>
      <c r="CG82" s="1064"/>
      <c r="CH82" s="1064"/>
      <c r="CI82" s="1064"/>
      <c r="CJ82" s="1110"/>
      <c r="CK82" s="1064"/>
      <c r="CL82" s="1064"/>
      <c r="CM82" s="1064"/>
      <c r="CN82" s="1064"/>
      <c r="CO82" s="1064"/>
      <c r="CP82" s="1064"/>
      <c r="CQ82" s="1110"/>
      <c r="CR82" s="1078"/>
      <c r="CS82" s="1064"/>
      <c r="CT82" s="1080"/>
      <c r="CU82" s="1096"/>
      <c r="CV82" s="1064"/>
      <c r="CW82" s="1110"/>
      <c r="CX82" s="1096"/>
      <c r="CY82" s="1064"/>
      <c r="CZ82" s="1110"/>
      <c r="DA82" s="1817"/>
      <c r="DB82" s="1731"/>
      <c r="DC82" s="1731"/>
      <c r="DD82" s="1731"/>
      <c r="DE82" s="1795"/>
      <c r="DF82" s="1739"/>
      <c r="DG82" s="1735"/>
      <c r="DH82" s="1733"/>
      <c r="DI82" s="1733"/>
      <c r="DJ82" s="1235"/>
      <c r="DK82" s="1739"/>
      <c r="DL82" s="1735"/>
      <c r="DM82" s="1733"/>
      <c r="DN82" s="1733"/>
      <c r="DO82" s="1733"/>
      <c r="DP82" s="1235"/>
      <c r="DQ82" s="1739"/>
      <c r="DR82" s="1735"/>
      <c r="DS82" s="1733"/>
      <c r="DT82" s="1733"/>
      <c r="DU82" s="1733"/>
      <c r="DV82" s="1849"/>
      <c r="DW82" s="1749"/>
      <c r="DX82" s="1737"/>
      <c r="DY82" s="1805"/>
      <c r="DZ82" s="1830"/>
      <c r="EA82" s="1832"/>
      <c r="EB82" s="1825"/>
      <c r="EC82" s="1834"/>
      <c r="ED82" s="1836"/>
      <c r="EE82" s="1832"/>
      <c r="EF82" s="1825"/>
      <c r="EG82" s="1827"/>
      <c r="EH82" s="1827"/>
      <c r="EI82" s="1737"/>
    </row>
    <row r="83" spans="1:140" s="87" customFormat="1" ht="12" customHeight="1">
      <c r="A83" s="1796" t="str">
        <f>IF(TRIM(入力1!A76)&lt;&gt;"",入力1!A76,"")</f>
        <v/>
      </c>
      <c r="B83" s="1746">
        <f>IF(TRIM(入力1!B76)&lt;&gt;"",入力1!B76,"")</f>
        <v>3</v>
      </c>
      <c r="C83" s="1750">
        <f>入力1!C76</f>
        <v>0</v>
      </c>
      <c r="D83" s="1798" t="str">
        <f>IF(TRIM(入力1!D76)&lt;&gt;"",入力1!D76,"")</f>
        <v/>
      </c>
      <c r="E83" s="1799"/>
      <c r="F83" s="1799"/>
      <c r="G83" s="1799"/>
      <c r="H83" s="1799"/>
      <c r="I83" s="1799"/>
      <c r="J83" s="1799"/>
      <c r="K83" s="1806" t="str">
        <f>IF(TRIM('提出（様式1）'!A83)&lt;&gt;"",'提出（様式1）'!A83,"")</f>
        <v/>
      </c>
      <c r="L83" s="1808">
        <f>IF(TRIM('提出（様式1）'!B83)&lt;&gt;"",'提出（様式1）'!B83,"")</f>
        <v>3</v>
      </c>
      <c r="M83" s="1756">
        <f>C83</f>
        <v>0</v>
      </c>
      <c r="N83" s="1740" t="str">
        <f>IF(TRIM(入力1!N76)&lt;&gt;"",入力1!N76,"")</f>
        <v/>
      </c>
      <c r="O83" s="1740" t="str">
        <f>IF(TRIM(入力1!O76)&lt;&gt;"",LEFT(入力1!O76,1),"")</f>
        <v/>
      </c>
      <c r="P83" s="1740" t="str">
        <f>IF(TRIM(入力1!P76)&lt;&gt;"",LEFT(入力1!P76,1),"")</f>
        <v/>
      </c>
      <c r="Q83" s="1742" t="str">
        <f>IF(TRIM(入力1!Q76)&lt;&gt;"",LEFT(入力1!Q76,1),"")</f>
        <v/>
      </c>
      <c r="R83" s="1750" t="str">
        <f>IF(TRIM(入力1!Q76)&lt;&gt;"",MID(入力1!Q76,2,1),"")</f>
        <v/>
      </c>
      <c r="S83" s="1802" t="str">
        <f>IF(TRIM(入力1!S76)&lt;&gt;"",LEFT(入力1!S76,1),"")</f>
        <v/>
      </c>
      <c r="T83" s="1760" t="str">
        <f>IF(LEN(入力1!T76)&gt;=2,MID(TEXT(入力1!T76,"00"),1,1),"")</f>
        <v/>
      </c>
      <c r="U83" s="1756" t="str">
        <f>IF(LEN(入力1!T76)&gt;=1,MID(TEXT(入力1!T76,"00"),2,1),"")</f>
        <v/>
      </c>
      <c r="V83" s="1742" t="str">
        <f>IF(LEN(入力1!V76)&gt;=2,MID(TEXT(入力1!V76,"00"),1,1),"")</f>
        <v/>
      </c>
      <c r="W83" s="1811" t="str">
        <f>IF(LEN(入力1!V76)&gt;=1,MID(TEXT(入力1!V76,"00"),2,1),"")</f>
        <v/>
      </c>
      <c r="X83" s="1742" t="str">
        <f>IF(LEN(入力1!X76)&gt;=2,MID(TEXT(入力1!X76,"00"),1,1),"")</f>
        <v/>
      </c>
      <c r="Y83" s="1750" t="str">
        <f>IF(LEN(入力1!X76)&gt;=1,MID(TEXT(入力1!X76,"00"),2,1),"")</f>
        <v/>
      </c>
      <c r="Z83" s="1760" t="str">
        <f>IF(LEN(入力1!Z76)&gt;=2,MID(TEXT(入力1!Z76,"00"),1,1),"")</f>
        <v/>
      </c>
      <c r="AA83" s="1756" t="str">
        <f>IF(LEN(入力1!Z76)&gt;=1,MID(TEXT(入力1!Z76,"00"),2,1),"")</f>
        <v/>
      </c>
      <c r="AB83" s="1813" t="str">
        <f>IF(TRIM(入力1!AB76)&lt;&gt;"",入力1!AB76,"")</f>
        <v/>
      </c>
      <c r="AC83" s="1814"/>
      <c r="AD83" s="1814"/>
      <c r="AE83" s="1815"/>
      <c r="AF83" s="1742" t="str">
        <f>IF(入力1!AF76&gt;=100,MID(TEXT(入力1!AF76,"000.0"),1,1),"")</f>
        <v/>
      </c>
      <c r="AG83" s="1746" t="str">
        <f>IF(入力1!AF76&gt;=10,MID(TEXT(入力1!AF76,"000.0"),2,1),"")</f>
        <v/>
      </c>
      <c r="AH83" s="1746" t="str">
        <f>IF(入力1!AF76&gt;=0.1,MID(TEXT(入力1!AF76,"000.0"),3,1),IF(ISBLANK(入力1!AF76),"","0"))</f>
        <v/>
      </c>
      <c r="AI83" s="1756" t="str">
        <f>IF(入力1!AF76&lt;&gt;"",MID(TEXT(入力1!AF76,"000.0"),5,1),"")</f>
        <v/>
      </c>
      <c r="AJ83" s="1742" t="str">
        <f>IF(入力1!AJ76&gt;=100,MID(TEXT(入力1!AJ76,"000.0"),1,1),"")</f>
        <v/>
      </c>
      <c r="AK83" s="1746" t="str">
        <f>IF(入力1!AJ76&gt;=10,MID(TEXT(入力1!AJ76,"000.0"),2,1),"")</f>
        <v/>
      </c>
      <c r="AL83" s="1746" t="str">
        <f>IF(入力1!AJ76&gt;=0.1,MID(TEXT(入力1!AJ76,"000.0"),3,1),IF(ISBLANK(入力1!AJ76),"","0"))</f>
        <v/>
      </c>
      <c r="AM83" s="1756" t="str">
        <f>IF(入力1!AJ76&lt;&gt;"",MID(TEXT(入力1!AJ76,"000.0"),5,1),"")</f>
        <v/>
      </c>
      <c r="AN83" s="1742" t="str">
        <f>IF(入力1!AN76&gt;=100,MID(TEXT(入力1!AN76,"000.0"),1,1),"")</f>
        <v/>
      </c>
      <c r="AO83" s="1746" t="str">
        <f>IF(入力1!AN76&gt;=10,MID(TEXT(入力1!AN76,"000.0"),2,1),"")</f>
        <v/>
      </c>
      <c r="AP83" s="1746" t="str">
        <f>IF(入力1!AN76&gt;=0.1,MID(TEXT(入力1!AN76,"000.0"),3,1),IF(ISBLANK(入力1!AN76),"","0"))</f>
        <v/>
      </c>
      <c r="AQ83" s="1756" t="str">
        <f>IF(入力1!AN76&lt;&gt;"",MID(TEXT(入力1!AN76,"000.0"),5,1),"")</f>
        <v/>
      </c>
      <c r="AR83" s="1742" t="str">
        <f>IF(TRIM(入力1!AR76)&lt;&gt;"",IF(入力1!AR76&gt;=10000,MID(TEXT(入力1!AR76,"00000"),1,1),""),"-")</f>
        <v>-</v>
      </c>
      <c r="AS83" s="1746" t="str">
        <f>IF(TRIM(入力1!AR76)&lt;&gt;"",IF(入力1!AR76&gt;=1000,MID(TEXT(入力1!AR76,"00000"),2,1),""),"-")</f>
        <v>-</v>
      </c>
      <c r="AT83" s="1746" t="str">
        <f>IF(TRIM(入力1!AR76)&lt;&gt;"",IF(入力1!AR76&gt;=100,MID(TEXT(入力1!AR76,"00000"),3,1),""),"-")</f>
        <v>-</v>
      </c>
      <c r="AU83" s="1746" t="str">
        <f>IF(TRIM(入力1!AR76)&lt;&gt;"",IF(入力1!AR76&gt;=10,MID(TEXT(入力1!AR76,"00000"),4,1),""),"-")</f>
        <v>-</v>
      </c>
      <c r="AV83" s="1756" t="str">
        <f>IF(TRIM(入力1!AR76)&lt;&gt;"",IF(入力1!AR76&gt;=0,MID(TEXT(入力1!AR76,"00000"),5,1),""),"-")</f>
        <v>-</v>
      </c>
      <c r="AW83" s="1742" t="str">
        <f>IF(TRIM(入力1!AW76)&lt;&gt;"",IF(入力1!AW76&gt;=1000000,MID(TEXT(入力1!AW76,"0000000"),1,1),""),"-")</f>
        <v>-</v>
      </c>
      <c r="AX83" s="1746" t="str">
        <f>IF(TRIM(入力1!AW76)&lt;&gt;"",IF(入力1!AW76&gt;=100000,MID(TEXT(入力1!AW76,"0000000"),2,1),""),"-")</f>
        <v>-</v>
      </c>
      <c r="AY83" s="1746" t="str">
        <f>IF(TRIM(入力1!AW76)&lt;&gt;"",IF(入力1!AW76&gt;=10000,MID(TEXT(入力1!AW76,"0000000"),3,1),""),"-")</f>
        <v>-</v>
      </c>
      <c r="AZ83" s="1746" t="str">
        <f>IF(TRIM(入力1!AW76)&lt;&gt;"",IF(入力1!AW76&gt;=1000,MID(TEXT(入力1!AW76,"0000000"),4,1),""),"-")</f>
        <v>-</v>
      </c>
      <c r="BA83" s="1746" t="str">
        <f>IF(TRIM(入力1!AW76)&lt;&gt;"",IF(入力1!AW76&gt;=100,MID(TEXT(入力1!AW76,"0000000"),5,1),""),"-")</f>
        <v>-</v>
      </c>
      <c r="BB83" s="1746" t="str">
        <f>IF(TRIM(入力1!AW76)&lt;&gt;"",IF(入力1!AW76&gt;=10,MID(TEXT(入力1!AW76,"0000000"),6,1),""),"-")</f>
        <v>-</v>
      </c>
      <c r="BC83" s="1756" t="str">
        <f>IF(TRIM(入力1!AW76)&lt;&gt;"",IF(入力1!AW76&gt;=0,MID(TEXT(入力1!AW76,"0000000"),7,1),""),"-")</f>
        <v>-</v>
      </c>
      <c r="BD83" s="1793" t="str">
        <f>IF(TRIM(入力1!BD76)&lt;&gt;"",IF(入力1!BD76&gt;=1000000,MID(TEXT(入力1!BD76,"0000000"),1,1),""),"")</f>
        <v/>
      </c>
      <c r="BE83" s="1729" t="str">
        <f>IF(TRIM(入力1!BD76)&lt;&gt;"",IF(入力1!BD76&gt;=100000,MID(TEXT(入力1!BD76,"0000000"),2,1),""),"")</f>
        <v/>
      </c>
      <c r="BF83" s="1729" t="str">
        <f>IF(TRIM(入力1!BD76)&lt;&gt;"",IF(入力1!BD76&gt;=10000,MID(TEXT(入力1!BD76,"0000000"),3,1),""),"")</f>
        <v/>
      </c>
      <c r="BG83" s="1729" t="str">
        <f>IF(TRIM(入力1!BD76)&lt;&gt;"",IF(入力1!BD76&gt;=1000,MID(TEXT(入力1!BD76,"0000000"),4,1),""),"")</f>
        <v/>
      </c>
      <c r="BH83" s="1729" t="str">
        <f>IF(TRIM(入力1!BD76)&lt;&gt;"",IF(入力1!BD76&gt;=100,MID(TEXT(入力1!BD76,"0000000"),5,1),""),"")</f>
        <v/>
      </c>
      <c r="BI83" s="1729" t="str">
        <f>IF(TRIM(入力1!BD76)&lt;&gt;"",IF(入力1!BD76&gt;=10,MID(TEXT(入力1!BD76,"0000000"),6,1),""),"")</f>
        <v/>
      </c>
      <c r="BJ83" s="1744" t="str">
        <f>IF(TRIM(入力1!BD76)&lt;&gt;"",IF(入力1!BD76&gt;=0,MID(TEXT(入力1!BD76,"0000000"),7,1),""),"0")</f>
        <v>0</v>
      </c>
      <c r="BK83" s="1724" t="str">
        <f>IF(TRIM(入力1!BK76)&lt;&gt;"",入力1!BK76,"")</f>
        <v/>
      </c>
      <c r="BL83" s="1701" t="str">
        <f>IF(TRIM(入力1!BL76)&lt;&gt;"",入力1!BL76,"")</f>
        <v/>
      </c>
      <c r="BM83" s="1701" t="str">
        <f>IF(TRIM(入力1!BM76)&lt;&gt;"",入力1!BM76,"")</f>
        <v/>
      </c>
      <c r="BN83" s="1701" t="str">
        <f>IF(TRIM(入力1!BN76)&lt;&gt;"",入力1!BN76,"")</f>
        <v/>
      </c>
      <c r="BO83" s="1701" t="str">
        <f>IF(TRIM(入力1!BO76)&lt;&gt;"",入力1!BO76,"")</f>
        <v/>
      </c>
      <c r="BP83" s="1709" t="str">
        <f>IF(TRIM(入力1!BP76)&lt;&gt;"",入力1!BP76,"")</f>
        <v>0</v>
      </c>
      <c r="BQ83" s="1724" t="str">
        <f>IF(TRIM(入力1!BQ76)&lt;&gt;"",入力1!BQ76,"")</f>
        <v/>
      </c>
      <c r="BR83" s="1701" t="str">
        <f>IF(TRIM(入力1!BR76)&lt;&gt;"",入力1!BR76,"")</f>
        <v/>
      </c>
      <c r="BS83" s="1701" t="str">
        <f>IF(TRIM(入力1!BS76)&lt;&gt;"",入力1!BS76,"")</f>
        <v/>
      </c>
      <c r="BT83" s="1701" t="str">
        <f>IF(TRIM(入力1!BT76)&lt;&gt;"",入力1!BT76,"")</f>
        <v/>
      </c>
      <c r="BU83" s="1701" t="str">
        <f>IF(TRIM(入力1!BU76)&lt;&gt;"",入力1!BU76,"")</f>
        <v/>
      </c>
      <c r="BV83" s="1709" t="str">
        <f>IF(TRIM(入力1!BV76)&lt;&gt;"",入力1!BV76,"")</f>
        <v>0</v>
      </c>
      <c r="BW83" s="1724" t="str">
        <f>IF(TRIM(入力1!BW76)&lt;&gt;"",入力1!BW76,"")</f>
        <v/>
      </c>
      <c r="BX83" s="1701" t="str">
        <f>IF(TRIM(入力1!BX76)&lt;&gt;"",入力1!BX76,"")</f>
        <v/>
      </c>
      <c r="BY83" s="1701" t="str">
        <f>IF(TRIM(入力1!BY76)&lt;&gt;"",入力1!BY76,"")</f>
        <v/>
      </c>
      <c r="BZ83" s="1701" t="str">
        <f>IF(TRIM(入力1!BZ76)&lt;&gt;"",入力1!BZ76,"")</f>
        <v/>
      </c>
      <c r="CA83" s="1701" t="str">
        <f>IF(TRIM(入力1!CA76)&lt;&gt;"",入力1!CA76,"")</f>
        <v/>
      </c>
      <c r="CB83" s="1709" t="str">
        <f>IF(TRIM(入力1!CB76)&lt;&gt;"",入力1!CB76,"")</f>
        <v>0</v>
      </c>
      <c r="CC83" s="1711" t="str">
        <f>IF(TRIM(入力1!CC76)&lt;&gt;"",入力1!CC76,"")</f>
        <v/>
      </c>
      <c r="CD83" s="1701" t="str">
        <f>IF(TRIM(入力1!CD76)&lt;&gt;"",入力1!CD76,"")</f>
        <v/>
      </c>
      <c r="CE83" s="1701" t="str">
        <f>IF(TRIM(入力1!CE76)&lt;&gt;"",入力1!CE76,"")</f>
        <v/>
      </c>
      <c r="CF83" s="1701" t="str">
        <f>IF(TRIM(入力1!CF76)&lt;&gt;"",入力1!CF76,"")</f>
        <v/>
      </c>
      <c r="CG83" s="1701" t="str">
        <f>IF(TRIM(入力1!CG76)&lt;&gt;"",入力1!CG76,"")</f>
        <v/>
      </c>
      <c r="CH83" s="1701" t="str">
        <f>IF(TRIM(入力1!CH76)&lt;&gt;"",入力1!CH76,"")</f>
        <v/>
      </c>
      <c r="CI83" s="1701" t="str">
        <f>IF(TRIM(入力1!CI76)&lt;&gt;"",入力1!CI76,"")</f>
        <v/>
      </c>
      <c r="CJ83" s="1703" t="str">
        <f>IF(TRIM(入力1!CJ76)&lt;&gt;"",入力1!CJ76,"")</f>
        <v>0</v>
      </c>
      <c r="CK83" s="1701" t="str">
        <f>IF(TRIM(入力1!CK76)&lt;&gt;"",入力1!CK76,"")</f>
        <v/>
      </c>
      <c r="CL83" s="1701" t="str">
        <f>IF(TRIM(入力1!CL76)&lt;&gt;"",入力1!CL76,"")</f>
        <v/>
      </c>
      <c r="CM83" s="1701" t="str">
        <f>IF(TRIM(入力1!CM76)&lt;&gt;"",入力1!CM76,"")</f>
        <v/>
      </c>
      <c r="CN83" s="1701" t="str">
        <f>IF(TRIM(入力1!CN76)&lt;&gt;"",入力1!CN76,"")</f>
        <v/>
      </c>
      <c r="CO83" s="1701" t="str">
        <f>IF(TRIM(入力1!CO76)&lt;&gt;"",入力1!CO76,"")</f>
        <v/>
      </c>
      <c r="CP83" s="1701" t="str">
        <f>IF(TRIM(入力1!CP76)&lt;&gt;"",入力1!CP76,"")</f>
        <v/>
      </c>
      <c r="CQ83" s="1703" t="str">
        <f>IF(TRIM(入力1!CQ76)&lt;&gt;"",入力1!CQ76,"")</f>
        <v/>
      </c>
      <c r="CR83" s="1724" t="str">
        <f>IF(TRIM(入力1!CR76)&lt;&gt;"",入力1!CR76,"")</f>
        <v>-</v>
      </c>
      <c r="CS83" s="1701" t="str">
        <f>IF(TRIM(入力1!CS76)&lt;&gt;"",入力1!CS76,"")</f>
        <v>-</v>
      </c>
      <c r="CT83" s="1709" t="str">
        <f>IF(TRIM(入力1!CT76)&lt;&gt;"",入力1!CT76,"")</f>
        <v>-</v>
      </c>
      <c r="CU83" s="1711" t="str">
        <f>IF(入力1!CU76&gt;=10,MID(TEXT(入力1!CU76,"00.0"),1,1),"")</f>
        <v/>
      </c>
      <c r="CV83" s="1701" t="str">
        <f>IF(入力1!CU76&gt;=0.1,MID(TEXT(入力1!CU76,"00.0"),2,1),IF(ISBLANK(入力1!CU76),"","0"))</f>
        <v/>
      </c>
      <c r="CW83" s="1703" t="str">
        <f>IF(入力1!CU76&lt;&gt;"",MID(TEXT(入力1!CU76,"00.0"),4,1),"")</f>
        <v/>
      </c>
      <c r="CX83" s="1711" t="str">
        <f>IF(入力1!CX76&gt;=100,MID(TEXT(入力1!CX76,"000"),1,1),"")</f>
        <v/>
      </c>
      <c r="CY83" s="1701" t="str">
        <f>IF(入力1!CX76&gt;=10,MID(TEXT(入力1!CX76,"000"),2,1),"")</f>
        <v/>
      </c>
      <c r="CZ83" s="1703" t="str">
        <f>IF(入力1!CX76&gt;=1,MID(TEXT(入力1!CX76,"000"),3,1),"")</f>
        <v/>
      </c>
      <c r="DA83" s="1793" t="str">
        <f>IF(TRIM(入力1!DA76)&lt;&gt;"",IF(入力1!DA76&gt;=10000,MID(TEXT(入力1!DA76,"00000"),1,1),""),"")</f>
        <v/>
      </c>
      <c r="DB83" s="1729" t="str">
        <f>IF(TRIM(入力1!DA76)&lt;&gt;"",IF(入力1!DA76&gt;=1000,MID(TEXT(入力1!DA76,"00000"),2,1),""),"")</f>
        <v/>
      </c>
      <c r="DC83" s="1729" t="str">
        <f>IF(TRIM(入力1!DA76)&lt;&gt;"",IF(入力1!DA76&gt;=100,MID(TEXT(入力1!DA76,"00000"),3,1),""),"")</f>
        <v/>
      </c>
      <c r="DD83" s="1729" t="str">
        <f>IF(TRIM(入力1!DA76)&lt;&gt;"",IF(入力1!DA76&gt;=10,MID(TEXT(入力1!DA76,"00000"),4,1),""),"")</f>
        <v/>
      </c>
      <c r="DE83" s="1852" t="str">
        <f>IF(TRIM(入力1!DA76)&lt;&gt;"",IF(入力1!DA76&gt;=0,MID(TEXT(入力1!DA76,"00000"),5,1),"0"),"")</f>
        <v/>
      </c>
      <c r="DF83" s="1740" t="str">
        <f>IF(TRIM(入力1!DF76)&lt;&gt;"",LEFT(入力1!DF76,1),"")</f>
        <v/>
      </c>
      <c r="DG83" s="1742" t="str">
        <f>IF(入力1!DG76&gt;=1000,MID(TEXT(入力1!DG76,"0000"),1,1),"")</f>
        <v/>
      </c>
      <c r="DH83" s="1746" t="str">
        <f>IF(入力1!DG76&gt;=100,MID(TEXT(入力1!DG76,"0000"),2,1),"")</f>
        <v/>
      </c>
      <c r="DI83" s="1746" t="str">
        <f>IF(入力1!DG76&gt;=10,MID(TEXT(入力1!DG76,"0000"),3,1),"")</f>
        <v/>
      </c>
      <c r="DJ83" s="1874" t="str">
        <f>IF(TRIM(入力1!DG76)&lt;&gt;"",IF(入力1!DG76&gt;=1,MID(TEXT(入力1!DG76,"0000"),4,1),"0"),"")</f>
        <v/>
      </c>
      <c r="DK83" s="1740" t="str">
        <f>IF(TRIM(入力1!DK76)&lt;&gt;"",LEFT(入力1!DK76,1),"")</f>
        <v/>
      </c>
      <c r="DL83" s="1742" t="str">
        <f>IF(入力1!DL76&gt;=10000,MID(TEXT(入力1!DL76,"00000"),1,1),"")</f>
        <v/>
      </c>
      <c r="DM83" s="1746" t="str">
        <f>IF(入力1!DL76&gt;=1000,MID(TEXT(入力1!DL76,"00000"),2,1),"")</f>
        <v/>
      </c>
      <c r="DN83" s="1746" t="str">
        <f>IF(入力1!DL76&gt;=100,MID(TEXT(入力1!DL76,"00000"),3,1),"")</f>
        <v/>
      </c>
      <c r="DO83" s="1746" t="str">
        <f>IF(入力1!DL76&gt;=10,MID(TEXT(入力1!DL76,"00000"),4,1),"")</f>
        <v/>
      </c>
      <c r="DP83" s="1859" t="str">
        <f>IF(TRIM(入力1!DL76)&lt;&gt;"",IF(入力1!DL76&gt;=1,MID(TEXT(入力1!DL76,"00000"),5,1),"0"),"")</f>
        <v/>
      </c>
      <c r="DQ83" s="1740" t="str">
        <f>IF(TRIM(入力1!DQ76)&lt;&gt;"",LEFT(入力1!DQ76,1),"")</f>
        <v/>
      </c>
      <c r="DR83" s="1742" t="str">
        <f>IF(入力1!DR76&gt;=10000,MID(TEXT(入力1!DR76,"00000"),1,1),"")</f>
        <v/>
      </c>
      <c r="DS83" s="1746" t="str">
        <f>IF(入力1!DR76&gt;=1000,MID(TEXT(入力1!DR76,"00000"),2,1),"")</f>
        <v/>
      </c>
      <c r="DT83" s="1746" t="str">
        <f>IF(入力1!DR76&gt;=100,MID(TEXT(入力1!DR76,"00000"),3,1),"")</f>
        <v/>
      </c>
      <c r="DU83" s="1746" t="str">
        <f>IF(入力1!DR76&gt;=10,MID(TEXT(入力1!DR76,"00000"),4,1),"")</f>
        <v/>
      </c>
      <c r="DV83" s="1859" t="str">
        <f>IF(TRIM(入力1!DR76)&lt;&gt;"",IF(入力1!DR76&gt;=1,MID(TEXT(入力1!DR76,"00000"),5,1),"0"),"")</f>
        <v/>
      </c>
      <c r="DW83" s="1748"/>
      <c r="DX83" s="1736"/>
      <c r="DY83" s="1804"/>
      <c r="DZ83" s="1829"/>
      <c r="EA83" s="1831"/>
      <c r="EB83" s="1824"/>
      <c r="EC83" s="1833"/>
      <c r="ED83" s="1835"/>
      <c r="EE83" s="1831"/>
      <c r="EF83" s="1824"/>
      <c r="EG83" s="1804">
        <f>IF(入力1!$W$5=9,9,0)</f>
        <v>0</v>
      </c>
      <c r="EH83" s="1828"/>
      <c r="EI83" s="1736"/>
      <c r="EJ83" s="363"/>
    </row>
    <row r="84" spans="1:140" s="87" customFormat="1" ht="12" customHeight="1" thickBot="1">
      <c r="A84" s="1797"/>
      <c r="B84" s="1747"/>
      <c r="C84" s="1751"/>
      <c r="D84" s="1800" t="str">
        <f>IF(TRIM(入力1!D82)&lt;&gt;"",入力1!D82,"")</f>
        <v/>
      </c>
      <c r="E84" s="1801"/>
      <c r="F84" s="1801"/>
      <c r="G84" s="1801"/>
      <c r="H84" s="1801"/>
      <c r="I84" s="1801"/>
      <c r="J84" s="1801"/>
      <c r="K84" s="1807"/>
      <c r="L84" s="1809"/>
      <c r="M84" s="1792"/>
      <c r="N84" s="1741"/>
      <c r="O84" s="1741"/>
      <c r="P84" s="1741"/>
      <c r="Q84" s="1743"/>
      <c r="R84" s="1751"/>
      <c r="S84" s="1803"/>
      <c r="T84" s="1810"/>
      <c r="U84" s="1792"/>
      <c r="V84" s="1743"/>
      <c r="W84" s="1812"/>
      <c r="X84" s="1743"/>
      <c r="Y84" s="1751"/>
      <c r="Z84" s="1810"/>
      <c r="AA84" s="1792"/>
      <c r="AB84" s="966" t="str">
        <f>IF(入力1!AB77&gt;=100,MID(TEXT(入力1!AB77,"000.0"),1,1),"")</f>
        <v/>
      </c>
      <c r="AC84" s="967" t="str">
        <f>IF(入力1!AB77&gt;=10,MID(TEXT(入力1!AB77,"000.0"),2,1),"")</f>
        <v/>
      </c>
      <c r="AD84" s="967" t="str">
        <f>IF(入力1!AB77&gt;=0.1,MID(TEXT(入力1!AB77,"000.0"),3,1),IF(ISBLANK(入力1!AB77),"","0"))</f>
        <v/>
      </c>
      <c r="AE84" s="973" t="str">
        <f>IF(入力1!AB77&lt;&gt;"",MID(TEXT(入力1!AB77,"000.0"),5,1),"")</f>
        <v/>
      </c>
      <c r="AF84" s="1743"/>
      <c r="AG84" s="1747"/>
      <c r="AH84" s="1747"/>
      <c r="AI84" s="1792"/>
      <c r="AJ84" s="1743"/>
      <c r="AK84" s="1747"/>
      <c r="AL84" s="1747"/>
      <c r="AM84" s="1792"/>
      <c r="AN84" s="1743"/>
      <c r="AO84" s="1747"/>
      <c r="AP84" s="1747"/>
      <c r="AQ84" s="1792"/>
      <c r="AR84" s="1743"/>
      <c r="AS84" s="1747"/>
      <c r="AT84" s="1747"/>
      <c r="AU84" s="1747"/>
      <c r="AV84" s="1792"/>
      <c r="AW84" s="1743"/>
      <c r="AX84" s="1747"/>
      <c r="AY84" s="1747"/>
      <c r="AZ84" s="1747"/>
      <c r="BA84" s="1747"/>
      <c r="BB84" s="1747"/>
      <c r="BC84" s="1792"/>
      <c r="BD84" s="1794"/>
      <c r="BE84" s="1730"/>
      <c r="BF84" s="1730"/>
      <c r="BG84" s="1730"/>
      <c r="BH84" s="1730"/>
      <c r="BI84" s="1730"/>
      <c r="BJ84" s="1745"/>
      <c r="BK84" s="1725"/>
      <c r="BL84" s="1702"/>
      <c r="BM84" s="1702"/>
      <c r="BN84" s="1702"/>
      <c r="BO84" s="1702"/>
      <c r="BP84" s="1723"/>
      <c r="BQ84" s="1725"/>
      <c r="BR84" s="1702"/>
      <c r="BS84" s="1702"/>
      <c r="BT84" s="1702"/>
      <c r="BU84" s="1702"/>
      <c r="BV84" s="1723"/>
      <c r="BW84" s="1725"/>
      <c r="BX84" s="1702"/>
      <c r="BY84" s="1702"/>
      <c r="BZ84" s="1702"/>
      <c r="CA84" s="1702"/>
      <c r="CB84" s="1723"/>
      <c r="CC84" s="1791"/>
      <c r="CD84" s="1702"/>
      <c r="CE84" s="1702"/>
      <c r="CF84" s="1702"/>
      <c r="CG84" s="1702"/>
      <c r="CH84" s="1702"/>
      <c r="CI84" s="1702"/>
      <c r="CJ84" s="1704"/>
      <c r="CK84" s="1702"/>
      <c r="CL84" s="1702"/>
      <c r="CM84" s="1702"/>
      <c r="CN84" s="1702"/>
      <c r="CO84" s="1702"/>
      <c r="CP84" s="1702"/>
      <c r="CQ84" s="1704"/>
      <c r="CR84" s="1725"/>
      <c r="CS84" s="1702"/>
      <c r="CT84" s="1723"/>
      <c r="CU84" s="1791"/>
      <c r="CV84" s="1702"/>
      <c r="CW84" s="1704"/>
      <c r="CX84" s="1791"/>
      <c r="CY84" s="1702"/>
      <c r="CZ84" s="1704"/>
      <c r="DA84" s="1794"/>
      <c r="DB84" s="1730"/>
      <c r="DC84" s="1730"/>
      <c r="DD84" s="1730"/>
      <c r="DE84" s="1925"/>
      <c r="DF84" s="1741"/>
      <c r="DG84" s="1743"/>
      <c r="DH84" s="1747"/>
      <c r="DI84" s="1747"/>
      <c r="DJ84" s="1757"/>
      <c r="DK84" s="1741"/>
      <c r="DL84" s="1743"/>
      <c r="DM84" s="1747"/>
      <c r="DN84" s="1747"/>
      <c r="DO84" s="1747"/>
      <c r="DP84" s="1915"/>
      <c r="DQ84" s="1741"/>
      <c r="DR84" s="1743"/>
      <c r="DS84" s="1747"/>
      <c r="DT84" s="1747"/>
      <c r="DU84" s="1747"/>
      <c r="DV84" s="1915"/>
      <c r="DW84" s="1881"/>
      <c r="DX84" s="1882"/>
      <c r="DY84" s="1883"/>
      <c r="DZ84" s="1884"/>
      <c r="EA84" s="1885"/>
      <c r="EB84" s="1886"/>
      <c r="EC84" s="1887"/>
      <c r="ED84" s="1888"/>
      <c r="EE84" s="1885"/>
      <c r="EF84" s="1886"/>
      <c r="EG84" s="1883"/>
      <c r="EH84" s="1889"/>
      <c r="EI84" s="1882"/>
      <c r="EJ84" s="382"/>
    </row>
    <row r="85" spans="1:140" s="87" customFormat="1" ht="12" customHeight="1">
      <c r="A85" s="1916" t="str">
        <f>IF(TRIM(入力1!A78)&lt;&gt;"",入力1!A78,"")</f>
        <v/>
      </c>
      <c r="B85" s="1913">
        <f>IF(TRIM(入力1!B78)&lt;&gt;"",入力1!B78,"")</f>
        <v>3</v>
      </c>
      <c r="C85" s="1309">
        <f>入力1!C78</f>
        <v>1</v>
      </c>
      <c r="D85" s="1917" t="str">
        <f>IF(TRIM(入力1!D78)&lt;&gt;"",入力1!D78,"")</f>
        <v/>
      </c>
      <c r="E85" s="1918"/>
      <c r="F85" s="1918"/>
      <c r="G85" s="1918"/>
      <c r="H85" s="1918"/>
      <c r="I85" s="1918"/>
      <c r="J85" s="1918"/>
      <c r="K85" s="1312" t="str">
        <f>IF(TRIM('提出（様式1）'!A85)&lt;&gt;"",'提出（様式1）'!A85,"")</f>
        <v/>
      </c>
      <c r="L85" s="1313">
        <f>IF(TRIM('提出（様式1）'!B85)&lt;&gt;"",'提出（様式1）'!B85,"")</f>
        <v>3</v>
      </c>
      <c r="M85" s="1261">
        <f>C85</f>
        <v>1</v>
      </c>
      <c r="N85" s="1911" t="str">
        <f>IF(TRIM(入力1!N78)&lt;&gt;"",入力1!N78,"")</f>
        <v/>
      </c>
      <c r="O85" s="1911" t="str">
        <f>IF(TRIM(入力1!O78)&lt;&gt;"",LEFT(入力1!O78,1),"")</f>
        <v/>
      </c>
      <c r="P85" s="1911" t="str">
        <f>IF(TRIM(入力1!P78)&lt;&gt;"",LEFT(入力1!P78,1),"")</f>
        <v/>
      </c>
      <c r="Q85" s="1912" t="str">
        <f>IF(TRIM(入力1!Q78)&lt;&gt;"",LEFT(入力1!Q78,1),"")</f>
        <v/>
      </c>
      <c r="R85" s="1309" t="str">
        <f>IF(TRIM(入力1!Q78)&lt;&gt;"",MID(入力1!Q78,2,1),"")</f>
        <v/>
      </c>
      <c r="S85" s="1919" t="str">
        <f>IF(TRIM(入力1!S78)&lt;&gt;"",LEFT(入力1!S78,1),"")</f>
        <v/>
      </c>
      <c r="T85" s="1920" t="str">
        <f>IF(LEN(入力1!T78)&gt;=2,MID(TEXT(入力1!T78,"00"),1,1),"")</f>
        <v/>
      </c>
      <c r="U85" s="1261" t="str">
        <f>IF(LEN(入力1!T78)&gt;=1,MID(TEXT(入力1!T78,"00"),2,1),"")</f>
        <v/>
      </c>
      <c r="V85" s="1912" t="str">
        <f>IF(LEN(入力1!V78)&gt;=2,MID(TEXT(入力1!V78,"00"),1,1),"")</f>
        <v/>
      </c>
      <c r="W85" s="1921" t="str">
        <f>IF(LEN(入力1!V78)&gt;=1,MID(TEXT(入力1!V78,"00"),2,1),"")</f>
        <v/>
      </c>
      <c r="X85" s="1912" t="str">
        <f>IF(LEN(入力1!X78)&gt;=2,MID(TEXT(入力1!X78,"00"),1,1),"")</f>
        <v/>
      </c>
      <c r="Y85" s="1309" t="str">
        <f>IF(LEN(入力1!X78)&gt;=1,MID(TEXT(入力1!X78,"00"),2,1),"")</f>
        <v/>
      </c>
      <c r="Z85" s="1920" t="str">
        <f>IF(LEN(入力1!Z78)&gt;=2,MID(TEXT(入力1!Z78,"00"),1,1),"")</f>
        <v/>
      </c>
      <c r="AA85" s="1261" t="str">
        <f>IF(LEN(入力1!Z78)&gt;=1,MID(TEXT(入力1!Z78,"00"),2,1),"")</f>
        <v/>
      </c>
      <c r="AB85" s="1922" t="str">
        <f>IF(TRIM(入力1!AB78)&lt;&gt;"",入力1!AB78,"")</f>
        <v/>
      </c>
      <c r="AC85" s="1923"/>
      <c r="AD85" s="1923"/>
      <c r="AE85" s="1924"/>
      <c r="AF85" s="1912" t="str">
        <f>IF(入力1!AF78&gt;=100,MID(TEXT(入力1!AF78,"000.0"),1,1),"")</f>
        <v/>
      </c>
      <c r="AG85" s="1913" t="str">
        <f>IF(入力1!AF78&gt;=10,MID(TEXT(入力1!AF78,"000.0"),2,1),"")</f>
        <v/>
      </c>
      <c r="AH85" s="1913" t="str">
        <f>IF(入力1!AF78&gt;=0.1,MID(TEXT(入力1!AF78,"000.0"),3,1),IF(ISBLANK(入力1!AF78),"","0"))</f>
        <v/>
      </c>
      <c r="AI85" s="1261" t="str">
        <f>IF(入力1!AF78&lt;&gt;"",MID(TEXT(入力1!AF78,"000.0"),5,1),"")</f>
        <v/>
      </c>
      <c r="AJ85" s="1912" t="str">
        <f>IF(入力1!AJ78&gt;=100,MID(TEXT(入力1!AJ78,"000.0"),1,1),"")</f>
        <v/>
      </c>
      <c r="AK85" s="1913" t="str">
        <f>IF(入力1!AJ78&gt;=10,MID(TEXT(入力1!AJ78,"000.0"),2,1),"")</f>
        <v/>
      </c>
      <c r="AL85" s="1913" t="str">
        <f>IF(入力1!AJ78&gt;=0.1,MID(TEXT(入力1!AJ78,"000.0"),3,1),IF(ISBLANK(入力1!AJ78),"","0"))</f>
        <v/>
      </c>
      <c r="AM85" s="1261" t="str">
        <f>IF(入力1!AJ78&lt;&gt;"",MID(TEXT(入力1!AJ78,"000.0"),5,1),"")</f>
        <v/>
      </c>
      <c r="AN85" s="1912" t="str">
        <f>IF(入力1!AN78&gt;=100,MID(TEXT(入力1!AN78,"000.0"),1,1),"")</f>
        <v/>
      </c>
      <c r="AO85" s="1913" t="str">
        <f>IF(入力1!AN78&gt;=10,MID(TEXT(入力1!AN78,"000.0"),2,1),"")</f>
        <v/>
      </c>
      <c r="AP85" s="1913" t="str">
        <f>IF(入力1!AN78&gt;=0.1,MID(TEXT(入力1!AN78,"000.0"),3,1),IF(ISBLANK(入力1!AN78),"","0"))</f>
        <v/>
      </c>
      <c r="AQ85" s="1261" t="str">
        <f>IF(入力1!AN78&lt;&gt;"",MID(TEXT(入力1!AN78,"000.0"),5,1),"")</f>
        <v/>
      </c>
      <c r="AR85" s="1912" t="str">
        <f>IF(TRIM(入力1!AR78)&lt;&gt;"",IF(入力1!AR78&gt;=10000,MID(TEXT(入力1!AR78,"00000"),1,1),""),"-")</f>
        <v>-</v>
      </c>
      <c r="AS85" s="1913" t="str">
        <f>IF(TRIM(入力1!AR78)&lt;&gt;"",IF(入力1!AR78&gt;=1000,MID(TEXT(入力1!AR78,"00000"),2,1),""),"-")</f>
        <v>-</v>
      </c>
      <c r="AT85" s="1913" t="str">
        <f>IF(TRIM(入力1!AR78)&lt;&gt;"",IF(入力1!AR78&gt;=100,MID(TEXT(入力1!AR78,"00000"),3,1),""),"-")</f>
        <v>-</v>
      </c>
      <c r="AU85" s="1913" t="str">
        <f>IF(TRIM(入力1!AR78)&lt;&gt;"",IF(入力1!AR78&gt;=10,MID(TEXT(入力1!AR78,"00000"),4,1),""),"-")</f>
        <v>-</v>
      </c>
      <c r="AV85" s="1261" t="str">
        <f>IF(TRIM(入力1!AR78)&lt;&gt;"",IF(入力1!AR78&gt;=0,MID(TEXT(入力1!AR78,"00000"),5,1),""),"-")</f>
        <v>-</v>
      </c>
      <c r="AW85" s="1912" t="str">
        <f>IF(TRIM(入力1!AW78)&lt;&gt;"",IF(入力1!AW78&gt;=1000000,MID(TEXT(入力1!AW78,"0000000"),1,1),""),"-")</f>
        <v>-</v>
      </c>
      <c r="AX85" s="1913" t="str">
        <f>IF(TRIM(入力1!AW78)&lt;&gt;"",IF(入力1!AW78&gt;=100000,MID(TEXT(入力1!AW78,"0000000"),2,1),""),"-")</f>
        <v>-</v>
      </c>
      <c r="AY85" s="1913" t="str">
        <f>IF(TRIM(入力1!AW78)&lt;&gt;"",IF(入力1!AW78&gt;=10000,MID(TEXT(入力1!AW78,"0000000"),3,1),""),"-")</f>
        <v>-</v>
      </c>
      <c r="AZ85" s="1913" t="str">
        <f>IF(TRIM(入力1!AW78)&lt;&gt;"",IF(入力1!AW78&gt;=1000,MID(TEXT(入力1!AW78,"0000000"),4,1),""),"-")</f>
        <v>-</v>
      </c>
      <c r="BA85" s="1913" t="str">
        <f>IF(TRIM(入力1!AW78)&lt;&gt;"",IF(入力1!AW78&gt;=100,MID(TEXT(入力1!AW78,"0000000"),5,1),""),"-")</f>
        <v>-</v>
      </c>
      <c r="BB85" s="1913" t="str">
        <f>IF(TRIM(入力1!AW78)&lt;&gt;"",IF(入力1!AW78&gt;=10,MID(TEXT(入力1!AW78,"0000000"),6,1),""),"-")</f>
        <v>-</v>
      </c>
      <c r="BC85" s="1261" t="str">
        <f>IF(TRIM(入力1!AW78)&lt;&gt;"",IF(入力1!AW78&gt;=0,MID(TEXT(入力1!AW78,"0000000"),7,1),""),"-")</f>
        <v>-</v>
      </c>
      <c r="BD85" s="1735" t="str">
        <f>IF(TRIM(入力1!BD78)&lt;&gt;"",IF(入力1!BD78&gt;=1000000,MID(TEXT(入力1!BD78,"0000000"),1,1),""),"")</f>
        <v/>
      </c>
      <c r="BE85" s="1733" t="str">
        <f>IF(TRIM(入力1!BD78)&lt;&gt;"",IF(入力1!BD78&gt;=100000,MID(TEXT(入力1!BD78,"0000000"),2,1),""),"")</f>
        <v/>
      </c>
      <c r="BF85" s="1733" t="str">
        <f>IF(TRIM(入力1!BD78)&lt;&gt;"",IF(入力1!BD78&gt;=10000,MID(TEXT(入力1!BD78,"0000000"),3,1),""),"")</f>
        <v/>
      </c>
      <c r="BG85" s="1733" t="str">
        <f>IF(TRIM(入力1!BD78)&lt;&gt;"",IF(入力1!BD78&gt;=1000,MID(TEXT(入力1!BD78,"0000000"),4,1),""),"")</f>
        <v/>
      </c>
      <c r="BH85" s="1733" t="str">
        <f>IF(TRIM(入力1!BD78)&lt;&gt;"",IF(入力1!BD78&gt;=100,MID(TEXT(入力1!BD78,"0000000"),5,1),""),"")</f>
        <v/>
      </c>
      <c r="BI85" s="1733" t="str">
        <f>IF(TRIM(入力1!BD78)&lt;&gt;"",IF(入力1!BD78&gt;=10,MID(TEXT(入力1!BD78,"0000000"),6,1),""),"")</f>
        <v/>
      </c>
      <c r="BJ85" s="1235" t="str">
        <f>IF(TRIM(入力1!BD78)&lt;&gt;"",IF(入力1!BD78&gt;=0,MID(TEXT(入力1!BD78,"0000000"),7,1),""),"0")</f>
        <v>0</v>
      </c>
      <c r="BK85" s="1204" t="str">
        <f>IF(TRIM(入力1!BK78)&lt;&gt;"",入力1!BK78,"")</f>
        <v/>
      </c>
      <c r="BL85" s="1214" t="str">
        <f>IF(TRIM(入力1!BL78)&lt;&gt;"",入力1!BL78,"")</f>
        <v/>
      </c>
      <c r="BM85" s="1214" t="str">
        <f>IF(TRIM(入力1!BM78)&lt;&gt;"",入力1!BM78,"")</f>
        <v/>
      </c>
      <c r="BN85" s="1214" t="str">
        <f>IF(TRIM(入力1!BN78)&lt;&gt;"",入力1!BN78,"")</f>
        <v/>
      </c>
      <c r="BO85" s="1214" t="str">
        <f>IF(TRIM(入力1!BO78)&lt;&gt;"",入力1!BO78,"")</f>
        <v/>
      </c>
      <c r="BP85" s="1215" t="str">
        <f>IF(TRIM(入力1!BP78)&lt;&gt;"",入力1!BP78,"")</f>
        <v>0</v>
      </c>
      <c r="BQ85" s="1204" t="str">
        <f>IF(TRIM(入力1!BQ78)&lt;&gt;"",入力1!BQ78,"")</f>
        <v/>
      </c>
      <c r="BR85" s="1214" t="str">
        <f>IF(TRIM(入力1!BR78)&lt;&gt;"",入力1!BR78,"")</f>
        <v/>
      </c>
      <c r="BS85" s="1214" t="str">
        <f>IF(TRIM(入力1!BS78)&lt;&gt;"",入力1!BS78,"")</f>
        <v/>
      </c>
      <c r="BT85" s="1214" t="str">
        <f>IF(TRIM(入力1!BT78)&lt;&gt;"",入力1!BT78,"")</f>
        <v/>
      </c>
      <c r="BU85" s="1214" t="str">
        <f>IF(TRIM(入力1!BU78)&lt;&gt;"",入力1!BU78,"")</f>
        <v/>
      </c>
      <c r="BV85" s="1215" t="str">
        <f>IF(TRIM(入力1!BV78)&lt;&gt;"",入力1!BV78,"")</f>
        <v>0</v>
      </c>
      <c r="BW85" s="1204" t="str">
        <f>IF(TRIM(入力1!BW78)&lt;&gt;"",入力1!BW78,"")</f>
        <v/>
      </c>
      <c r="BX85" s="1214" t="str">
        <f>IF(TRIM(入力1!BX78)&lt;&gt;"",入力1!BX78,"")</f>
        <v/>
      </c>
      <c r="BY85" s="1214" t="str">
        <f>IF(TRIM(入力1!BY78)&lt;&gt;"",入力1!BY78,"")</f>
        <v/>
      </c>
      <c r="BZ85" s="1214" t="str">
        <f>IF(TRIM(入力1!BZ78)&lt;&gt;"",入力1!BZ78,"")</f>
        <v/>
      </c>
      <c r="CA85" s="1214" t="str">
        <f>IF(TRIM(入力1!CA78)&lt;&gt;"",入力1!CA78,"")</f>
        <v/>
      </c>
      <c r="CB85" s="1215" t="str">
        <f>IF(TRIM(入力1!CB78)&lt;&gt;"",入力1!CB78,"")</f>
        <v>0</v>
      </c>
      <c r="CC85" s="1319" t="str">
        <f>IF(TRIM(入力1!CC78)&lt;&gt;"",入力1!CC78,"")</f>
        <v/>
      </c>
      <c r="CD85" s="1111" t="str">
        <f>IF(TRIM(入力1!CD78)&lt;&gt;"",入力1!CD78,"")</f>
        <v/>
      </c>
      <c r="CE85" s="1111" t="str">
        <f>IF(TRIM(入力1!CE78)&lt;&gt;"",入力1!CE78,"")</f>
        <v/>
      </c>
      <c r="CF85" s="1111" t="str">
        <f>IF(TRIM(入力1!CF78)&lt;&gt;"",入力1!CF78,"")</f>
        <v/>
      </c>
      <c r="CG85" s="1111" t="str">
        <f>IF(TRIM(入力1!CG78)&lt;&gt;"",入力1!CG78,"")</f>
        <v/>
      </c>
      <c r="CH85" s="1111" t="str">
        <f>IF(TRIM(入力1!CH78)&lt;&gt;"",入力1!CH78,"")</f>
        <v/>
      </c>
      <c r="CI85" s="1111" t="str">
        <f>IF(TRIM(入力1!CI78)&lt;&gt;"",入力1!CI78,"")</f>
        <v/>
      </c>
      <c r="CJ85" s="1320" t="str">
        <f>IF(TRIM(入力1!CJ78)&lt;&gt;"",入力1!CJ78,"")</f>
        <v>0</v>
      </c>
      <c r="CK85" s="1111" t="str">
        <f>IF(TRIM(入力1!CK78)&lt;&gt;"",入力1!CK78,"")</f>
        <v/>
      </c>
      <c r="CL85" s="1111" t="str">
        <f>IF(TRIM(入力1!CL78)&lt;&gt;"",入力1!CL78,"")</f>
        <v/>
      </c>
      <c r="CM85" s="1111" t="str">
        <f>IF(TRIM(入力1!CM78)&lt;&gt;"",入力1!CM78,"")</f>
        <v/>
      </c>
      <c r="CN85" s="1111" t="str">
        <f>IF(TRIM(入力1!CN78)&lt;&gt;"",入力1!CN78,"")</f>
        <v/>
      </c>
      <c r="CO85" s="1111" t="str">
        <f>IF(TRIM(入力1!CO78)&lt;&gt;"",入力1!CO78,"")</f>
        <v/>
      </c>
      <c r="CP85" s="1111" t="str">
        <f>IF(TRIM(入力1!CP78)&lt;&gt;"",入力1!CP78,"")</f>
        <v/>
      </c>
      <c r="CQ85" s="1320" t="str">
        <f>IF(TRIM(入力1!CQ78)&lt;&gt;"",入力1!CQ78,"")</f>
        <v/>
      </c>
      <c r="CR85" s="1204" t="str">
        <f>IF(TRIM(入力1!CR78)&lt;&gt;"",入力1!CR78,"")</f>
        <v>-</v>
      </c>
      <c r="CS85" s="1214" t="str">
        <f>IF(TRIM(入力1!CS78)&lt;&gt;"",入力1!CS78,"")</f>
        <v>-</v>
      </c>
      <c r="CT85" s="1215" t="str">
        <f>IF(TRIM(入力1!CT78)&lt;&gt;"",入力1!CT78,"")</f>
        <v>-</v>
      </c>
      <c r="CU85" s="1319" t="str">
        <f>IF(入力1!CU78&gt;=10,MID(TEXT(入力1!CU78,"00.0"),1,1),"")</f>
        <v/>
      </c>
      <c r="CV85" s="1111" t="str">
        <f>IF(入力1!CU78&gt;=0.1,MID(TEXT(入力1!CU78,"00.0"),2,1),IF(ISBLANK(入力1!CU78),"","0"))</f>
        <v/>
      </c>
      <c r="CW85" s="1320" t="str">
        <f>IF(入力1!CU78&lt;&gt;"",MID(TEXT(入力1!CU78,"00.0"),4,1),"")</f>
        <v/>
      </c>
      <c r="CX85" s="1319" t="str">
        <f>IF(入力1!CX78&gt;=100,MID(TEXT(入力1!CX78,"000"),1,1),"")</f>
        <v/>
      </c>
      <c r="CY85" s="1111" t="str">
        <f>IF(入力1!CX78&gt;=10,MID(TEXT(入力1!CX78,"000"),2,1),"")</f>
        <v/>
      </c>
      <c r="CZ85" s="1320" t="str">
        <f>IF(入力1!CX78&gt;=1,MID(TEXT(入力1!CX78,"000"),3,1),"")</f>
        <v/>
      </c>
      <c r="DA85" s="1735" t="str">
        <f>IF(TRIM(入力1!DA78)&lt;&gt;"",IF(入力1!DA78&gt;=10000,MID(TEXT(入力1!DA78,"00000"),1,1),""),"")</f>
        <v/>
      </c>
      <c r="DB85" s="1733" t="str">
        <f>IF(TRIM(入力1!DA78)&lt;&gt;"",IF(入力1!DA78&gt;=1000,MID(TEXT(入力1!DA78,"00000"),2,1),""),"")</f>
        <v/>
      </c>
      <c r="DC85" s="1733" t="str">
        <f>IF(TRIM(入力1!DA78)&lt;&gt;"",IF(入力1!DA78&gt;=100,MID(TEXT(入力1!DA78,"00000"),3,1),""),"")</f>
        <v/>
      </c>
      <c r="DD85" s="1733" t="str">
        <f>IF(TRIM(入力1!DA78)&lt;&gt;"",IF(入力1!DA78&gt;=10,MID(TEXT(入力1!DA78,"00000"),4,1),""),"")</f>
        <v/>
      </c>
      <c r="DE85" s="1279" t="str">
        <f>IF(TRIM(入力1!DA78)&lt;&gt;"",IF(入力1!DA78&gt;=0,MID(TEXT(入力1!DA78,"00000"),5,1),"0"),"")</f>
        <v/>
      </c>
      <c r="DF85" s="1911" t="str">
        <f>IF(TRIM(入力1!DF78)&lt;&gt;"",LEFT(入力1!DF78,1),"")</f>
        <v/>
      </c>
      <c r="DG85" s="1912" t="str">
        <f>IF(入力1!DG78&gt;=1000,MID(TEXT(入力1!DG78,"0000"),1,1),"")</f>
        <v/>
      </c>
      <c r="DH85" s="1913" t="str">
        <f>IF(入力1!DG78&gt;=100,MID(TEXT(入力1!DG78,"0000"),2,1),"")</f>
        <v/>
      </c>
      <c r="DI85" s="1913" t="str">
        <f>IF(入力1!DG78&gt;=10,MID(TEXT(入力1!DG78,"0000"),3,1),"")</f>
        <v/>
      </c>
      <c r="DJ85" s="1343" t="str">
        <f>IF(TRIM(入力1!DG78)&lt;&gt;"",IF(入力1!DG78&gt;=1,MID(TEXT(入力1!DG78,"0000"),4,1),"0"),"")</f>
        <v/>
      </c>
      <c r="DK85" s="1911" t="str">
        <f>IF(TRIM(入力1!DK78)&lt;&gt;"",LEFT(入力1!DK78,1),"")</f>
        <v/>
      </c>
      <c r="DL85" s="1912" t="str">
        <f>IF(入力1!DL78&gt;=10000,MID(TEXT(入力1!DL78,"00000"),1,1),"")</f>
        <v/>
      </c>
      <c r="DM85" s="1913" t="str">
        <f>IF(入力1!DL78&gt;=1000,MID(TEXT(入力1!DL78,"00000"),2,1),"")</f>
        <v/>
      </c>
      <c r="DN85" s="1913" t="str">
        <f>IF(入力1!DL78&gt;=100,MID(TEXT(入力1!DL78,"00000"),3,1),"")</f>
        <v/>
      </c>
      <c r="DO85" s="1913" t="str">
        <f>IF(入力1!DL78&gt;=10,MID(TEXT(入力1!DL78,"00000"),4,1),"")</f>
        <v/>
      </c>
      <c r="DP85" s="1914" t="str">
        <f>IF(TRIM(入力1!DL78)&lt;&gt;"",IF(入力1!DL78&gt;=1,MID(TEXT(入力1!DL78,"00000"),5,1),"0"),"")</f>
        <v/>
      </c>
      <c r="DQ85" s="1911" t="str">
        <f>IF(TRIM(入力1!DQ78)&lt;&gt;"",LEFT(入力1!DQ78,1),"")</f>
        <v/>
      </c>
      <c r="DR85" s="1912" t="str">
        <f>IF(入力1!DR78&gt;=10000,MID(TEXT(入力1!DR78,"00000"),1,1),"")</f>
        <v/>
      </c>
      <c r="DS85" s="1913" t="str">
        <f>IF(入力1!DR78&gt;=1000,MID(TEXT(入力1!DR78,"00000"),2,1),"")</f>
        <v/>
      </c>
      <c r="DT85" s="1913" t="str">
        <f>IF(入力1!DR78&gt;=100,MID(TEXT(入力1!DR78,"00000"),3,1),"")</f>
        <v/>
      </c>
      <c r="DU85" s="1913" t="str">
        <f>IF(入力1!DR78&gt;=10,MID(TEXT(入力1!DR78,"00000"),4,1),"")</f>
        <v/>
      </c>
      <c r="DV85" s="1914" t="str">
        <f>IF(TRIM(入力1!DR78)&lt;&gt;"",IF(入力1!DR78&gt;=1,MID(TEXT(入力1!DR78,"00000"),5,1),"0"),"")</f>
        <v/>
      </c>
      <c r="DW85" s="1860"/>
      <c r="DX85" s="1861"/>
      <c r="DY85" s="1862"/>
      <c r="DZ85" s="1863"/>
      <c r="EA85" s="1864"/>
      <c r="EB85" s="1865"/>
      <c r="EC85" s="1866"/>
      <c r="ED85" s="1867"/>
      <c r="EE85" s="1864"/>
      <c r="EF85" s="1865"/>
      <c r="EG85" s="1826">
        <f>IF(入力1!$W$5=9,9,0)</f>
        <v>0</v>
      </c>
      <c r="EH85" s="1826"/>
      <c r="EI85" s="1861"/>
      <c r="EJ85" s="382"/>
    </row>
    <row r="86" spans="1:140" s="87" customFormat="1" ht="12" customHeight="1">
      <c r="A86" s="1819"/>
      <c r="B86" s="1733"/>
      <c r="C86" s="1235"/>
      <c r="D86" s="1822" t="str">
        <f>IF(TRIM(入力1!D84)&lt;&gt;"",入力1!D84,"")</f>
        <v/>
      </c>
      <c r="E86" s="1823"/>
      <c r="F86" s="1823"/>
      <c r="G86" s="1823"/>
      <c r="H86" s="1823"/>
      <c r="I86" s="1823"/>
      <c r="J86" s="1823"/>
      <c r="K86" s="1256"/>
      <c r="L86" s="1258"/>
      <c r="M86" s="1279"/>
      <c r="N86" s="1739"/>
      <c r="O86" s="1739"/>
      <c r="P86" s="1739"/>
      <c r="Q86" s="1735"/>
      <c r="R86" s="1235"/>
      <c r="S86" s="1840"/>
      <c r="T86" s="1842"/>
      <c r="U86" s="1279"/>
      <c r="V86" s="1735"/>
      <c r="W86" s="1844"/>
      <c r="X86" s="1735"/>
      <c r="Y86" s="1235"/>
      <c r="Z86" s="1842"/>
      <c r="AA86" s="1279"/>
      <c r="AB86" s="964" t="str">
        <f>IF(入力1!AB79&gt;=100,MID(TEXT(入力1!AB79,"000.0"),1,1),"")</f>
        <v/>
      </c>
      <c r="AC86" s="963" t="str">
        <f>IF(入力1!AB79&gt;=10,MID(TEXT(入力1!AB79,"000.0"),2,1),"")</f>
        <v/>
      </c>
      <c r="AD86" s="963" t="str">
        <f>IF(入力1!AB79&gt;=0.1,MID(TEXT(入力1!AB79,"000.0"),3,1),IF(ISBLANK(入力1!AB79),"","0"))</f>
        <v/>
      </c>
      <c r="AE86" s="953" t="str">
        <f>IF(入力1!AB79&lt;&gt;"",MID(TEXT(入力1!AB79,"000.0"),5,1),"")</f>
        <v/>
      </c>
      <c r="AF86" s="1735"/>
      <c r="AG86" s="1733"/>
      <c r="AH86" s="1733"/>
      <c r="AI86" s="1279"/>
      <c r="AJ86" s="1735"/>
      <c r="AK86" s="1733"/>
      <c r="AL86" s="1733"/>
      <c r="AM86" s="1279"/>
      <c r="AN86" s="1735"/>
      <c r="AO86" s="1733"/>
      <c r="AP86" s="1733"/>
      <c r="AQ86" s="1279"/>
      <c r="AR86" s="1735"/>
      <c r="AS86" s="1733"/>
      <c r="AT86" s="1733"/>
      <c r="AU86" s="1733"/>
      <c r="AV86" s="1279"/>
      <c r="AW86" s="1735"/>
      <c r="AX86" s="1733"/>
      <c r="AY86" s="1733"/>
      <c r="AZ86" s="1733"/>
      <c r="BA86" s="1733"/>
      <c r="BB86" s="1733"/>
      <c r="BC86" s="1279"/>
      <c r="BD86" s="1817"/>
      <c r="BE86" s="1731"/>
      <c r="BF86" s="1731"/>
      <c r="BG86" s="1731"/>
      <c r="BH86" s="1731"/>
      <c r="BI86" s="1731"/>
      <c r="BJ86" s="1816"/>
      <c r="BK86" s="1078"/>
      <c r="BL86" s="1064"/>
      <c r="BM86" s="1064"/>
      <c r="BN86" s="1064"/>
      <c r="BO86" s="1064"/>
      <c r="BP86" s="1080"/>
      <c r="BQ86" s="1078"/>
      <c r="BR86" s="1064"/>
      <c r="BS86" s="1064"/>
      <c r="BT86" s="1064"/>
      <c r="BU86" s="1064"/>
      <c r="BV86" s="1080"/>
      <c r="BW86" s="1078"/>
      <c r="BX86" s="1064"/>
      <c r="BY86" s="1064"/>
      <c r="BZ86" s="1064"/>
      <c r="CA86" s="1064"/>
      <c r="CB86" s="1080"/>
      <c r="CC86" s="1096"/>
      <c r="CD86" s="1064"/>
      <c r="CE86" s="1064"/>
      <c r="CF86" s="1064"/>
      <c r="CG86" s="1064"/>
      <c r="CH86" s="1064"/>
      <c r="CI86" s="1064"/>
      <c r="CJ86" s="1110"/>
      <c r="CK86" s="1064"/>
      <c r="CL86" s="1064"/>
      <c r="CM86" s="1064"/>
      <c r="CN86" s="1064"/>
      <c r="CO86" s="1064"/>
      <c r="CP86" s="1064"/>
      <c r="CQ86" s="1110"/>
      <c r="CR86" s="1078"/>
      <c r="CS86" s="1064"/>
      <c r="CT86" s="1080"/>
      <c r="CU86" s="1096"/>
      <c r="CV86" s="1064"/>
      <c r="CW86" s="1110"/>
      <c r="CX86" s="1096"/>
      <c r="CY86" s="1064"/>
      <c r="CZ86" s="1110"/>
      <c r="DA86" s="1817"/>
      <c r="DB86" s="1731"/>
      <c r="DC86" s="1731"/>
      <c r="DD86" s="1731"/>
      <c r="DE86" s="1795"/>
      <c r="DF86" s="1739"/>
      <c r="DG86" s="1735"/>
      <c r="DH86" s="1733"/>
      <c r="DI86" s="1733"/>
      <c r="DJ86" s="1261"/>
      <c r="DK86" s="1739"/>
      <c r="DL86" s="1735"/>
      <c r="DM86" s="1733"/>
      <c r="DN86" s="1733"/>
      <c r="DO86" s="1733"/>
      <c r="DP86" s="1879"/>
      <c r="DQ86" s="1739"/>
      <c r="DR86" s="1735"/>
      <c r="DS86" s="1733"/>
      <c r="DT86" s="1733"/>
      <c r="DU86" s="1733"/>
      <c r="DV86" s="1879"/>
      <c r="DW86" s="1749"/>
      <c r="DX86" s="1737"/>
      <c r="DY86" s="1805"/>
      <c r="DZ86" s="1830"/>
      <c r="EA86" s="1832"/>
      <c r="EB86" s="1825"/>
      <c r="EC86" s="1834"/>
      <c r="ED86" s="1836"/>
      <c r="EE86" s="1832"/>
      <c r="EF86" s="1825"/>
      <c r="EG86" s="1827"/>
      <c r="EH86" s="1827"/>
      <c r="EI86" s="1737"/>
    </row>
    <row r="87" spans="1:140" s="87" customFormat="1" ht="12" customHeight="1">
      <c r="A87" s="1796" t="str">
        <f>IF(TRIM(入力1!A80)&lt;&gt;"",入力1!A80,"")</f>
        <v/>
      </c>
      <c r="B87" s="1746">
        <f>IF(TRIM(入力1!B80)&lt;&gt;"",入力1!B80,"")</f>
        <v>3</v>
      </c>
      <c r="C87" s="1750">
        <f>入力1!C80</f>
        <v>2</v>
      </c>
      <c r="D87" s="1798" t="str">
        <f>IF(TRIM(入力1!D80)&lt;&gt;"",入力1!D80,"")</f>
        <v/>
      </c>
      <c r="E87" s="1799"/>
      <c r="F87" s="1799"/>
      <c r="G87" s="1799"/>
      <c r="H87" s="1799"/>
      <c r="I87" s="1799"/>
      <c r="J87" s="1799"/>
      <c r="K87" s="1806" t="str">
        <f>IF(TRIM('提出（様式1）'!A87)&lt;&gt;"",'提出（様式1）'!A87,"")</f>
        <v/>
      </c>
      <c r="L87" s="1808">
        <f>IF(TRIM('提出（様式1）'!B87)&lt;&gt;"",'提出（様式1）'!B87,"")</f>
        <v>3</v>
      </c>
      <c r="M87" s="1756">
        <f>C87</f>
        <v>2</v>
      </c>
      <c r="N87" s="1740" t="str">
        <f>IF(TRIM(入力1!N80)&lt;&gt;"",入力1!N80,"")</f>
        <v/>
      </c>
      <c r="O87" s="1740" t="str">
        <f>IF(TRIM(入力1!O80)&lt;&gt;"",LEFT(入力1!O80,1),"")</f>
        <v/>
      </c>
      <c r="P87" s="1740" t="str">
        <f>IF(TRIM(入力1!P80)&lt;&gt;"",LEFT(入力1!P80,1),"")</f>
        <v/>
      </c>
      <c r="Q87" s="1742" t="str">
        <f>IF(TRIM(入力1!Q80)&lt;&gt;"",LEFT(入力1!Q80,1),"")</f>
        <v/>
      </c>
      <c r="R87" s="1750" t="str">
        <f>IF(TRIM(入力1!Q80)&lt;&gt;"",MID(入力1!Q80,2,1),"")</f>
        <v/>
      </c>
      <c r="S87" s="1802" t="str">
        <f>IF(TRIM(入力1!S80)&lt;&gt;"",LEFT(入力1!S80,1),"")</f>
        <v/>
      </c>
      <c r="T87" s="1760" t="str">
        <f>IF(LEN(入力1!T80)&gt;=2,MID(TEXT(入力1!T80,"00"),1,1),"")</f>
        <v/>
      </c>
      <c r="U87" s="1756" t="str">
        <f>IF(LEN(入力1!T80)&gt;=1,MID(TEXT(入力1!T80,"00"),2,1),"")</f>
        <v/>
      </c>
      <c r="V87" s="1742" t="str">
        <f>IF(LEN(入力1!V80)&gt;=2,MID(TEXT(入力1!V80,"00"),1,1),"")</f>
        <v/>
      </c>
      <c r="W87" s="1811" t="str">
        <f>IF(LEN(入力1!V80)&gt;=1,MID(TEXT(入力1!V80,"00"),2,1),"")</f>
        <v/>
      </c>
      <c r="X87" s="1742" t="str">
        <f>IF(LEN(入力1!X80)&gt;=2,MID(TEXT(入力1!X80,"00"),1,1),"")</f>
        <v/>
      </c>
      <c r="Y87" s="1750" t="str">
        <f>IF(LEN(入力1!X80)&gt;=1,MID(TEXT(入力1!X80,"00"),2,1),"")</f>
        <v/>
      </c>
      <c r="Z87" s="1760" t="str">
        <f>IF(LEN(入力1!Z80)&gt;=2,MID(TEXT(入力1!Z80,"00"),1,1),"")</f>
        <v/>
      </c>
      <c r="AA87" s="1756" t="str">
        <f>IF(LEN(入力1!Z80)&gt;=1,MID(TEXT(入力1!Z80,"00"),2,1),"")</f>
        <v/>
      </c>
      <c r="AB87" s="1813" t="str">
        <f>IF(TRIM(入力1!AB80)&lt;&gt;"",入力1!AB80,"")</f>
        <v/>
      </c>
      <c r="AC87" s="1814"/>
      <c r="AD87" s="1814"/>
      <c r="AE87" s="1815"/>
      <c r="AF87" s="1742" t="str">
        <f>IF(入力1!AF80&gt;=100,MID(TEXT(入力1!AF80,"000.0"),1,1),"")</f>
        <v/>
      </c>
      <c r="AG87" s="1746" t="str">
        <f>IF(入力1!AF80&gt;=10,MID(TEXT(入力1!AF80,"000.0"),2,1),"")</f>
        <v/>
      </c>
      <c r="AH87" s="1746" t="str">
        <f>IF(入力1!AF80&gt;=0.1,MID(TEXT(入力1!AF80,"000.0"),3,1),IF(ISBLANK(入力1!AF80),"","0"))</f>
        <v/>
      </c>
      <c r="AI87" s="1756" t="str">
        <f>IF(入力1!AF80&lt;&gt;"",MID(TEXT(入力1!AF80,"000.0"),5,1),"")</f>
        <v/>
      </c>
      <c r="AJ87" s="1742" t="str">
        <f>IF(入力1!AJ80&gt;=100,MID(TEXT(入力1!AJ80,"000.0"),1,1),"")</f>
        <v/>
      </c>
      <c r="AK87" s="1746" t="str">
        <f>IF(入力1!AJ80&gt;=10,MID(TEXT(入力1!AJ80,"000.0"),2,1),"")</f>
        <v/>
      </c>
      <c r="AL87" s="1746" t="str">
        <f>IF(入力1!AJ80&gt;=0.1,MID(TEXT(入力1!AJ80,"000.0"),3,1),IF(ISBLANK(入力1!AJ80),"","0"))</f>
        <v/>
      </c>
      <c r="AM87" s="1756" t="str">
        <f>IF(入力1!AJ80&lt;&gt;"",MID(TEXT(入力1!AJ80,"000.0"),5,1),"")</f>
        <v/>
      </c>
      <c r="AN87" s="1742" t="str">
        <f>IF(入力1!AN80&gt;=100,MID(TEXT(入力1!AN80,"000.0"),1,1),"")</f>
        <v/>
      </c>
      <c r="AO87" s="1746" t="str">
        <f>IF(入力1!AN80&gt;=10,MID(TEXT(入力1!AN80,"000.0"),2,1),"")</f>
        <v/>
      </c>
      <c r="AP87" s="1746" t="str">
        <f>IF(入力1!AN80&gt;=0.1,MID(TEXT(入力1!AN80,"000.0"),3,1),IF(ISBLANK(入力1!AN80),"","0"))</f>
        <v/>
      </c>
      <c r="AQ87" s="1756" t="str">
        <f>IF(入力1!AN80&lt;&gt;"",MID(TEXT(入力1!AN80,"000.0"),5,1),"")</f>
        <v/>
      </c>
      <c r="AR87" s="1742" t="str">
        <f>IF(TRIM(入力1!AR80)&lt;&gt;"",IF(入力1!AR80&gt;=10000,MID(TEXT(入力1!AR80,"00000"),1,1),""),"-")</f>
        <v>-</v>
      </c>
      <c r="AS87" s="1746" t="str">
        <f>IF(TRIM(入力1!AR80)&lt;&gt;"",IF(入力1!AR80&gt;=1000,MID(TEXT(入力1!AR80,"00000"),2,1),""),"-")</f>
        <v>-</v>
      </c>
      <c r="AT87" s="1746" t="str">
        <f>IF(TRIM(入力1!AR80)&lt;&gt;"",IF(入力1!AR80&gt;=100,MID(TEXT(入力1!AR80,"00000"),3,1),""),"-")</f>
        <v>-</v>
      </c>
      <c r="AU87" s="1746" t="str">
        <f>IF(TRIM(入力1!AR80)&lt;&gt;"",IF(入力1!AR80&gt;=10,MID(TEXT(入力1!AR80,"00000"),4,1),""),"-")</f>
        <v>-</v>
      </c>
      <c r="AV87" s="1756" t="str">
        <f>IF(TRIM(入力1!AR80)&lt;&gt;"",IF(入力1!AR80&gt;=0,MID(TEXT(入力1!AR80,"00000"),5,1),""),"-")</f>
        <v>-</v>
      </c>
      <c r="AW87" s="1742" t="str">
        <f>IF(TRIM(入力1!AW80)&lt;&gt;"",IF(入力1!AW80&gt;=1000000,MID(TEXT(入力1!AW80,"0000000"),1,1),""),"-")</f>
        <v>-</v>
      </c>
      <c r="AX87" s="1746" t="str">
        <f>IF(TRIM(入力1!AW80)&lt;&gt;"",IF(入力1!AW80&gt;=100000,MID(TEXT(入力1!AW80,"0000000"),2,1),""),"-")</f>
        <v>-</v>
      </c>
      <c r="AY87" s="1746" t="str">
        <f>IF(TRIM(入力1!AW80)&lt;&gt;"",IF(入力1!AW80&gt;=10000,MID(TEXT(入力1!AW80,"0000000"),3,1),""),"-")</f>
        <v>-</v>
      </c>
      <c r="AZ87" s="1746" t="str">
        <f>IF(TRIM(入力1!AW80)&lt;&gt;"",IF(入力1!AW80&gt;=1000,MID(TEXT(入力1!AW80,"0000000"),4,1),""),"-")</f>
        <v>-</v>
      </c>
      <c r="BA87" s="1746" t="str">
        <f>IF(TRIM(入力1!AW80)&lt;&gt;"",IF(入力1!AW80&gt;=100,MID(TEXT(入力1!AW80,"0000000"),5,1),""),"-")</f>
        <v>-</v>
      </c>
      <c r="BB87" s="1746" t="str">
        <f>IF(TRIM(入力1!AW80)&lt;&gt;"",IF(入力1!AW80&gt;=10,MID(TEXT(入力1!AW80,"0000000"),6,1),""),"-")</f>
        <v>-</v>
      </c>
      <c r="BC87" s="1756" t="str">
        <f>IF(TRIM(入力1!AW80)&lt;&gt;"",IF(入力1!AW80&gt;=0,MID(TEXT(入力1!AW80,"0000000"),7,1),""),"-")</f>
        <v>-</v>
      </c>
      <c r="BD87" s="1793" t="str">
        <f>IF(TRIM(入力1!BD80)&lt;&gt;"",IF(入力1!BD80&gt;=1000000,MID(TEXT(入力1!BD80,"0000000"),1,1),""),"")</f>
        <v/>
      </c>
      <c r="BE87" s="1729" t="str">
        <f>IF(TRIM(入力1!BD80)&lt;&gt;"",IF(入力1!BD80&gt;=100000,MID(TEXT(入力1!BD80,"0000000"),2,1),""),"")</f>
        <v/>
      </c>
      <c r="BF87" s="1729" t="str">
        <f>IF(TRIM(入力1!BD80)&lt;&gt;"",IF(入力1!BD80&gt;=10000,MID(TEXT(入力1!BD80,"0000000"),3,1),""),"")</f>
        <v/>
      </c>
      <c r="BG87" s="1729" t="str">
        <f>IF(TRIM(入力1!BD80)&lt;&gt;"",IF(入力1!BD80&gt;=1000,MID(TEXT(入力1!BD80,"0000000"),4,1),""),"")</f>
        <v/>
      </c>
      <c r="BH87" s="1729" t="str">
        <f>IF(TRIM(入力1!BD80)&lt;&gt;"",IF(入力1!BD80&gt;=100,MID(TEXT(入力1!BD80,"0000000"),5,1),""),"")</f>
        <v/>
      </c>
      <c r="BI87" s="1729" t="str">
        <f>IF(TRIM(入力1!BD80)&lt;&gt;"",IF(入力1!BD80&gt;=10,MID(TEXT(入力1!BD80,"0000000"),6,1),""),"")</f>
        <v/>
      </c>
      <c r="BJ87" s="1744" t="str">
        <f>IF(TRIM(入力1!BD80)&lt;&gt;"",IF(入力1!BD80&gt;=0,MID(TEXT(入力1!BD80,"0000000"),7,1),""),"0")</f>
        <v>0</v>
      </c>
      <c r="BK87" s="1724" t="str">
        <f>IF(TRIM(入力1!BK80)&lt;&gt;"",入力1!BK80,"")</f>
        <v/>
      </c>
      <c r="BL87" s="1701" t="str">
        <f>IF(TRIM(入力1!BL80)&lt;&gt;"",入力1!BL80,"")</f>
        <v/>
      </c>
      <c r="BM87" s="1701" t="str">
        <f>IF(TRIM(入力1!BM80)&lt;&gt;"",入力1!BM80,"")</f>
        <v/>
      </c>
      <c r="BN87" s="1701" t="str">
        <f>IF(TRIM(入力1!BN80)&lt;&gt;"",入力1!BN80,"")</f>
        <v/>
      </c>
      <c r="BO87" s="1701" t="str">
        <f>IF(TRIM(入力1!BO80)&lt;&gt;"",入力1!BO80,"")</f>
        <v/>
      </c>
      <c r="BP87" s="1709" t="str">
        <f>IF(TRIM(入力1!BP80)&lt;&gt;"",入力1!BP80,"")</f>
        <v>0</v>
      </c>
      <c r="BQ87" s="1724" t="str">
        <f>IF(TRIM(入力1!BQ80)&lt;&gt;"",入力1!BQ80,"")</f>
        <v/>
      </c>
      <c r="BR87" s="1701" t="str">
        <f>IF(TRIM(入力1!BR80)&lt;&gt;"",入力1!BR80,"")</f>
        <v/>
      </c>
      <c r="BS87" s="1701" t="str">
        <f>IF(TRIM(入力1!BS80)&lt;&gt;"",入力1!BS80,"")</f>
        <v/>
      </c>
      <c r="BT87" s="1701" t="str">
        <f>IF(TRIM(入力1!BT80)&lt;&gt;"",入力1!BT80,"")</f>
        <v/>
      </c>
      <c r="BU87" s="1701" t="str">
        <f>IF(TRIM(入力1!BU80)&lt;&gt;"",入力1!BU80,"")</f>
        <v/>
      </c>
      <c r="BV87" s="1709" t="str">
        <f>IF(TRIM(入力1!BV80)&lt;&gt;"",入力1!BV80,"")</f>
        <v>0</v>
      </c>
      <c r="BW87" s="1724" t="str">
        <f>IF(TRIM(入力1!BW80)&lt;&gt;"",入力1!BW80,"")</f>
        <v/>
      </c>
      <c r="BX87" s="1701" t="str">
        <f>IF(TRIM(入力1!BX80)&lt;&gt;"",入力1!BX80,"")</f>
        <v/>
      </c>
      <c r="BY87" s="1701" t="str">
        <f>IF(TRIM(入力1!BY80)&lt;&gt;"",入力1!BY80,"")</f>
        <v/>
      </c>
      <c r="BZ87" s="1701" t="str">
        <f>IF(TRIM(入力1!BZ80)&lt;&gt;"",入力1!BZ80,"")</f>
        <v/>
      </c>
      <c r="CA87" s="1701" t="str">
        <f>IF(TRIM(入力1!CA80)&lt;&gt;"",入力1!CA80,"")</f>
        <v/>
      </c>
      <c r="CB87" s="1709" t="str">
        <f>IF(TRIM(入力1!CB80)&lt;&gt;"",入力1!CB80,"")</f>
        <v>0</v>
      </c>
      <c r="CC87" s="1711" t="str">
        <f>IF(TRIM(入力1!CC80)&lt;&gt;"",入力1!CC80,"")</f>
        <v/>
      </c>
      <c r="CD87" s="1701" t="str">
        <f>IF(TRIM(入力1!CD80)&lt;&gt;"",入力1!CD80,"")</f>
        <v/>
      </c>
      <c r="CE87" s="1701" t="str">
        <f>IF(TRIM(入力1!CE80)&lt;&gt;"",入力1!CE80,"")</f>
        <v/>
      </c>
      <c r="CF87" s="1701" t="str">
        <f>IF(TRIM(入力1!CF80)&lt;&gt;"",入力1!CF80,"")</f>
        <v/>
      </c>
      <c r="CG87" s="1701" t="str">
        <f>IF(TRIM(入力1!CG80)&lt;&gt;"",入力1!CG80,"")</f>
        <v/>
      </c>
      <c r="CH87" s="1701" t="str">
        <f>IF(TRIM(入力1!CH80)&lt;&gt;"",入力1!CH80,"")</f>
        <v/>
      </c>
      <c r="CI87" s="1701" t="str">
        <f>IF(TRIM(入力1!CI80)&lt;&gt;"",入力1!CI80,"")</f>
        <v/>
      </c>
      <c r="CJ87" s="1703" t="str">
        <f>IF(TRIM(入力1!CJ80)&lt;&gt;"",入力1!CJ80,"")</f>
        <v>0</v>
      </c>
      <c r="CK87" s="1701" t="str">
        <f>IF(TRIM(入力1!CK80)&lt;&gt;"",入力1!CK80,"")</f>
        <v/>
      </c>
      <c r="CL87" s="1701" t="str">
        <f>IF(TRIM(入力1!CL80)&lt;&gt;"",入力1!CL80,"")</f>
        <v/>
      </c>
      <c r="CM87" s="1701" t="str">
        <f>IF(TRIM(入力1!CM80)&lt;&gt;"",入力1!CM80,"")</f>
        <v/>
      </c>
      <c r="CN87" s="1701" t="str">
        <f>IF(TRIM(入力1!CN80)&lt;&gt;"",入力1!CN80,"")</f>
        <v/>
      </c>
      <c r="CO87" s="1701" t="str">
        <f>IF(TRIM(入力1!CO80)&lt;&gt;"",入力1!CO80,"")</f>
        <v/>
      </c>
      <c r="CP87" s="1701" t="str">
        <f>IF(TRIM(入力1!CP80)&lt;&gt;"",入力1!CP80,"")</f>
        <v/>
      </c>
      <c r="CQ87" s="1703" t="str">
        <f>IF(TRIM(入力1!CQ80)&lt;&gt;"",入力1!CQ80,"")</f>
        <v/>
      </c>
      <c r="CR87" s="1724" t="str">
        <f>IF(TRIM(入力1!CR80)&lt;&gt;"",入力1!CR80,"")</f>
        <v>-</v>
      </c>
      <c r="CS87" s="1701" t="str">
        <f>IF(TRIM(入力1!CS80)&lt;&gt;"",入力1!CS80,"")</f>
        <v>-</v>
      </c>
      <c r="CT87" s="1709" t="str">
        <f>IF(TRIM(入力1!CT80)&lt;&gt;"",入力1!CT80,"")</f>
        <v>-</v>
      </c>
      <c r="CU87" s="1711" t="str">
        <f>IF(入力1!CU80&gt;=10,MID(TEXT(入力1!CU80,"00.0"),1,1),"")</f>
        <v/>
      </c>
      <c r="CV87" s="1701" t="str">
        <f>IF(入力1!CU80&gt;=0.1,MID(TEXT(入力1!CU80,"00.0"),2,1),IF(ISBLANK(入力1!CU80),"","0"))</f>
        <v/>
      </c>
      <c r="CW87" s="1703" t="str">
        <f>IF(入力1!CU80&lt;&gt;"",MID(TEXT(入力1!CU80,"00.0"),4,1),"")</f>
        <v/>
      </c>
      <c r="CX87" s="1711" t="str">
        <f>IF(入力1!CX80&gt;=100,MID(TEXT(入力1!CX80,"000"),1,1),"")</f>
        <v/>
      </c>
      <c r="CY87" s="1701" t="str">
        <f>IF(入力1!CX80&gt;=10,MID(TEXT(入力1!CX80,"000"),2,1),"")</f>
        <v/>
      </c>
      <c r="CZ87" s="1703" t="str">
        <f>IF(入力1!CX80&gt;=1,MID(TEXT(入力1!CX80,"000"),3,1),"")</f>
        <v/>
      </c>
      <c r="DA87" s="1793" t="str">
        <f>IF(TRIM(入力1!DA80)&lt;&gt;"",IF(入力1!DA80&gt;=10000,MID(TEXT(入力1!DA80,"00000"),1,1),""),"")</f>
        <v/>
      </c>
      <c r="DB87" s="1729" t="str">
        <f>IF(TRIM(入力1!DA80)&lt;&gt;"",IF(入力1!DA80&gt;=1000,MID(TEXT(入力1!DA80,"00000"),2,1),""),"")</f>
        <v/>
      </c>
      <c r="DC87" s="1729" t="str">
        <f>IF(TRIM(入力1!DA80)&lt;&gt;"",IF(入力1!DA80&gt;=100,MID(TEXT(入力1!DA80,"00000"),3,1),""),"")</f>
        <v/>
      </c>
      <c r="DD87" s="1729" t="str">
        <f>IF(TRIM(入力1!DA80)&lt;&gt;"",IF(入力1!DA80&gt;=10,MID(TEXT(入力1!DA80,"00000"),4,1),""),"")</f>
        <v/>
      </c>
      <c r="DE87" s="1852" t="str">
        <f>IF(TRIM(入力1!DA80)&lt;&gt;"",IF(入力1!DA80&gt;=0,MID(TEXT(入力1!DA80,"00000"),5,1),"0"),"")</f>
        <v/>
      </c>
      <c r="DF87" s="1740" t="str">
        <f>IF(TRIM(入力1!DF80)&lt;&gt;"",LEFT(入力1!DF80,1),"")</f>
        <v/>
      </c>
      <c r="DG87" s="1742" t="str">
        <f>IF(入力1!DG80&gt;=1000,MID(TEXT(入力1!DG80,"0000"),1,1),"")</f>
        <v/>
      </c>
      <c r="DH87" s="1746" t="str">
        <f>IF(入力1!DG80&gt;=100,MID(TEXT(入力1!DG80,"0000"),2,1),"")</f>
        <v/>
      </c>
      <c r="DI87" s="1746" t="str">
        <f>IF(入力1!DG80&gt;=10,MID(TEXT(入力1!DG80,"0000"),3,1),"")</f>
        <v/>
      </c>
      <c r="DJ87" s="1750" t="str">
        <f>IF(TRIM(入力1!DG80)&lt;&gt;"",IF(入力1!DG80&gt;=1,MID(TEXT(入力1!DG80,"0000"),4,1),"0"),"")</f>
        <v/>
      </c>
      <c r="DK87" s="1740" t="str">
        <f>IF(TRIM(入力1!DK80)&lt;&gt;"",LEFT(入力1!DK80,1),"")</f>
        <v/>
      </c>
      <c r="DL87" s="1742" t="str">
        <f>IF(入力1!DL80&gt;=10000,MID(TEXT(入力1!DL80,"00000"),1,1),"")</f>
        <v/>
      </c>
      <c r="DM87" s="1746" t="str">
        <f>IF(入力1!DL80&gt;=1000,MID(TEXT(入力1!DL80,"00000"),2,1),"")</f>
        <v/>
      </c>
      <c r="DN87" s="1746" t="str">
        <f>IF(入力1!DL80&gt;=100,MID(TEXT(入力1!DL80,"00000"),3,1),"")</f>
        <v/>
      </c>
      <c r="DO87" s="1746" t="str">
        <f>IF(入力1!DL80&gt;=10,MID(TEXT(入力1!DL80,"00000"),4,1),"")</f>
        <v/>
      </c>
      <c r="DP87" s="1750" t="str">
        <f>IF(TRIM(入力1!DL80)&lt;&gt;"",IF(入力1!DL80&gt;=1,MID(TEXT(入力1!DL80,"00000"),5,1),"0"),"")</f>
        <v/>
      </c>
      <c r="DQ87" s="1740" t="str">
        <f>IF(TRIM(入力1!DQ80)&lt;&gt;"",LEFT(入力1!DQ80,1),"")</f>
        <v/>
      </c>
      <c r="DR87" s="1742" t="str">
        <f>IF(入力1!DR80&gt;=10000,MID(TEXT(入力1!DR80,"00000"),1,1),"")</f>
        <v/>
      </c>
      <c r="DS87" s="1746" t="str">
        <f>IF(入力1!DR80&gt;=1000,MID(TEXT(入力1!DR80,"00000"),2,1),"")</f>
        <v/>
      </c>
      <c r="DT87" s="1746" t="str">
        <f>IF(入力1!DR80&gt;=100,MID(TEXT(入力1!DR80,"00000"),3,1),"")</f>
        <v/>
      </c>
      <c r="DU87" s="1746" t="str">
        <f>IF(入力1!DR80&gt;=10,MID(TEXT(入力1!DR80,"00000"),4,1),"")</f>
        <v/>
      </c>
      <c r="DV87" s="1837" t="str">
        <f>IF(TRIM(入力1!DR80)&lt;&gt;"",IF(入力1!DR80&gt;=1,MID(TEXT(入力1!DR80,"00000"),5,1),"0"),"")</f>
        <v/>
      </c>
      <c r="DW87" s="1748"/>
      <c r="DX87" s="1736"/>
      <c r="DY87" s="1804"/>
      <c r="DZ87" s="1829"/>
      <c r="EA87" s="1831"/>
      <c r="EB87" s="1824"/>
      <c r="EC87" s="1833"/>
      <c r="ED87" s="1835"/>
      <c r="EE87" s="1831"/>
      <c r="EF87" s="1824"/>
      <c r="EG87" s="1826">
        <f>IF(入力1!$W$5=9,9,0)</f>
        <v>0</v>
      </c>
      <c r="EH87" s="1828"/>
      <c r="EI87" s="1736"/>
    </row>
    <row r="88" spans="1:140" s="87" customFormat="1" ht="12" customHeight="1">
      <c r="A88" s="1853"/>
      <c r="B88" s="1752"/>
      <c r="C88" s="1753"/>
      <c r="D88" s="1854" t="str">
        <f>IF(TRIM(入力1!D86)&lt;&gt;"",入力1!D86,"")</f>
        <v/>
      </c>
      <c r="E88" s="1855"/>
      <c r="F88" s="1855"/>
      <c r="G88" s="1855"/>
      <c r="H88" s="1855"/>
      <c r="I88" s="1855"/>
      <c r="J88" s="1855"/>
      <c r="K88" s="1806"/>
      <c r="L88" s="1808"/>
      <c r="M88" s="1757"/>
      <c r="N88" s="1754"/>
      <c r="O88" s="1754"/>
      <c r="P88" s="1754"/>
      <c r="Q88" s="1755"/>
      <c r="R88" s="1753"/>
      <c r="S88" s="1856"/>
      <c r="T88" s="1761"/>
      <c r="U88" s="1757"/>
      <c r="V88" s="1755"/>
      <c r="W88" s="1857"/>
      <c r="X88" s="1755"/>
      <c r="Y88" s="1753"/>
      <c r="Z88" s="1761"/>
      <c r="AA88" s="1757"/>
      <c r="AB88" s="970" t="str">
        <f>IF(入力1!AB81&gt;=100,MID(TEXT(入力1!AB81,"000.0"),1,1),"")</f>
        <v/>
      </c>
      <c r="AC88" s="968" t="str">
        <f>IF(入力1!AB81&gt;=10,MID(TEXT(入力1!AB81,"000.0"),2,1),"")</f>
        <v/>
      </c>
      <c r="AD88" s="968" t="str">
        <f>IF(入力1!AB81&gt;=0.1,MID(TEXT(入力1!AB81,"000.0"),3,1),IF(ISBLANK(入力1!AB81),"","0"))</f>
        <v/>
      </c>
      <c r="AE88" s="972" t="str">
        <f>IF(入力1!AB81&lt;&gt;"",MID(TEXT(入力1!AB81,"000.0"),5,1),"")</f>
        <v/>
      </c>
      <c r="AF88" s="1755"/>
      <c r="AG88" s="1752"/>
      <c r="AH88" s="1752"/>
      <c r="AI88" s="1757"/>
      <c r="AJ88" s="1755"/>
      <c r="AK88" s="1752"/>
      <c r="AL88" s="1752"/>
      <c r="AM88" s="1757"/>
      <c r="AN88" s="1755"/>
      <c r="AO88" s="1752"/>
      <c r="AP88" s="1752"/>
      <c r="AQ88" s="1757"/>
      <c r="AR88" s="1755"/>
      <c r="AS88" s="1752"/>
      <c r="AT88" s="1752"/>
      <c r="AU88" s="1752"/>
      <c r="AV88" s="1757"/>
      <c r="AW88" s="1755"/>
      <c r="AX88" s="1752"/>
      <c r="AY88" s="1752"/>
      <c r="AZ88" s="1752"/>
      <c r="BA88" s="1752"/>
      <c r="BB88" s="1752"/>
      <c r="BC88" s="1757"/>
      <c r="BD88" s="1793"/>
      <c r="BE88" s="1729"/>
      <c r="BF88" s="1729"/>
      <c r="BG88" s="1729"/>
      <c r="BH88" s="1729"/>
      <c r="BI88" s="1729"/>
      <c r="BJ88" s="1744"/>
      <c r="BK88" s="1726"/>
      <c r="BL88" s="1705"/>
      <c r="BM88" s="1705"/>
      <c r="BN88" s="1705"/>
      <c r="BO88" s="1705"/>
      <c r="BP88" s="1710"/>
      <c r="BQ88" s="1726"/>
      <c r="BR88" s="1705"/>
      <c r="BS88" s="1705"/>
      <c r="BT88" s="1705"/>
      <c r="BU88" s="1705"/>
      <c r="BV88" s="1710"/>
      <c r="BW88" s="1726"/>
      <c r="BX88" s="1705"/>
      <c r="BY88" s="1705"/>
      <c r="BZ88" s="1705"/>
      <c r="CA88" s="1705"/>
      <c r="CB88" s="1710"/>
      <c r="CC88" s="1712"/>
      <c r="CD88" s="1705"/>
      <c r="CE88" s="1705"/>
      <c r="CF88" s="1705"/>
      <c r="CG88" s="1705"/>
      <c r="CH88" s="1705"/>
      <c r="CI88" s="1705"/>
      <c r="CJ88" s="1706"/>
      <c r="CK88" s="1705"/>
      <c r="CL88" s="1705"/>
      <c r="CM88" s="1705"/>
      <c r="CN88" s="1705"/>
      <c r="CO88" s="1705"/>
      <c r="CP88" s="1705"/>
      <c r="CQ88" s="1706"/>
      <c r="CR88" s="1726"/>
      <c r="CS88" s="1705"/>
      <c r="CT88" s="1710"/>
      <c r="CU88" s="1712"/>
      <c r="CV88" s="1705"/>
      <c r="CW88" s="1706"/>
      <c r="CX88" s="1712"/>
      <c r="CY88" s="1705"/>
      <c r="CZ88" s="1706"/>
      <c r="DA88" s="1793"/>
      <c r="DB88" s="1729"/>
      <c r="DC88" s="1729"/>
      <c r="DD88" s="1729"/>
      <c r="DE88" s="1852"/>
      <c r="DF88" s="1754"/>
      <c r="DG88" s="1755"/>
      <c r="DH88" s="1752"/>
      <c r="DI88" s="1752"/>
      <c r="DJ88" s="1891"/>
      <c r="DK88" s="1754"/>
      <c r="DL88" s="1755"/>
      <c r="DM88" s="1752"/>
      <c r="DN88" s="1752"/>
      <c r="DO88" s="1752"/>
      <c r="DP88" s="1891"/>
      <c r="DQ88" s="1754"/>
      <c r="DR88" s="1755"/>
      <c r="DS88" s="1752"/>
      <c r="DT88" s="1752"/>
      <c r="DU88" s="1752"/>
      <c r="DV88" s="1904"/>
      <c r="DW88" s="1749"/>
      <c r="DX88" s="1737"/>
      <c r="DY88" s="1805"/>
      <c r="DZ88" s="1830"/>
      <c r="EA88" s="1832"/>
      <c r="EB88" s="1825"/>
      <c r="EC88" s="1834"/>
      <c r="ED88" s="1836"/>
      <c r="EE88" s="1832"/>
      <c r="EF88" s="1825"/>
      <c r="EG88" s="1827"/>
      <c r="EH88" s="1827"/>
      <c r="EI88" s="1737"/>
    </row>
    <row r="89" spans="1:140" s="87" customFormat="1" ht="12" customHeight="1">
      <c r="A89" s="1818" t="str">
        <f>IF(TRIM(入力1!A82)&lt;&gt;"",入力1!A82,"")</f>
        <v/>
      </c>
      <c r="B89" s="1732">
        <f>IF(TRIM(入力1!B82)&lt;&gt;"",入力1!B82,"")</f>
        <v>3</v>
      </c>
      <c r="C89" s="1234">
        <f>入力1!C82</f>
        <v>3</v>
      </c>
      <c r="D89" s="1820" t="str">
        <f>IF(TRIM(入力1!D82)&lt;&gt;"",入力1!D82,"")</f>
        <v/>
      </c>
      <c r="E89" s="1821"/>
      <c r="F89" s="1821"/>
      <c r="G89" s="1821"/>
      <c r="H89" s="1821"/>
      <c r="I89" s="1821"/>
      <c r="J89" s="1821"/>
      <c r="K89" s="1256" t="str">
        <f>IF(TRIM('提出（様式1）'!A89)&lt;&gt;"",'提出（様式1）'!A89,"")</f>
        <v/>
      </c>
      <c r="L89" s="1258">
        <f>IF(TRIM('提出（様式1）'!B89)&lt;&gt;"",'提出（様式1）'!B89,"")</f>
        <v>3</v>
      </c>
      <c r="M89" s="1260">
        <f>C89</f>
        <v>3</v>
      </c>
      <c r="N89" s="1738" t="str">
        <f>IF(TRIM(入力1!N82)&lt;&gt;"",入力1!N82,"")</f>
        <v/>
      </c>
      <c r="O89" s="1738" t="str">
        <f>IF(TRIM(入力1!O82)&lt;&gt;"",LEFT(入力1!O82,1),"")</f>
        <v/>
      </c>
      <c r="P89" s="1738" t="str">
        <f>IF(TRIM(入力1!P82)&lt;&gt;"",LEFT(入力1!P82,1),"")</f>
        <v/>
      </c>
      <c r="Q89" s="1734" t="str">
        <f>IF(TRIM(入力1!Q82)&lt;&gt;"",LEFT(入力1!Q82,1),"")</f>
        <v/>
      </c>
      <c r="R89" s="1234" t="str">
        <f>IF(TRIM(入力1!Q82)&lt;&gt;"",MID(入力1!Q82,2,1),"")</f>
        <v/>
      </c>
      <c r="S89" s="1839" t="str">
        <f>IF(TRIM(入力1!S82)&lt;&gt;"",LEFT(入力1!S82,1),"")</f>
        <v/>
      </c>
      <c r="T89" s="1841" t="str">
        <f>IF(LEN(入力1!T82)&gt;=2,MID(TEXT(入力1!T82,"00"),1,1),"")</f>
        <v/>
      </c>
      <c r="U89" s="1260" t="str">
        <f>IF(LEN(入力1!T82)&gt;=1,MID(TEXT(入力1!T82,"00"),2,1),"")</f>
        <v/>
      </c>
      <c r="V89" s="1734" t="str">
        <f>IF(LEN(入力1!V82)&gt;=2,MID(TEXT(入力1!V82,"00"),1,1),"")</f>
        <v/>
      </c>
      <c r="W89" s="1843" t="str">
        <f>IF(LEN(入力1!V82)&gt;=1,MID(TEXT(入力1!V82,"00"),2,1),"")</f>
        <v/>
      </c>
      <c r="X89" s="1734" t="str">
        <f>IF(LEN(入力1!X82)&gt;=2,MID(TEXT(入力1!X82,"00"),1,1),"")</f>
        <v/>
      </c>
      <c r="Y89" s="1234" t="str">
        <f>IF(LEN(入力1!X82)&gt;=1,MID(TEXT(入力1!X82,"00"),2,1),"")</f>
        <v/>
      </c>
      <c r="Z89" s="1841" t="str">
        <f>IF(LEN(入力1!Z82)&gt;=2,MID(TEXT(入力1!Z82,"00"),1,1),"")</f>
        <v/>
      </c>
      <c r="AA89" s="1260" t="str">
        <f>IF(LEN(入力1!Z82)&gt;=1,MID(TEXT(入力1!Z82,"00"),2,1),"")</f>
        <v/>
      </c>
      <c r="AB89" s="1845" t="str">
        <f>IF(TRIM(入力1!AB82)&lt;&gt;"",入力1!AB82,"")</f>
        <v/>
      </c>
      <c r="AC89" s="1846"/>
      <c r="AD89" s="1846"/>
      <c r="AE89" s="1847"/>
      <c r="AF89" s="1734" t="str">
        <f>IF(入力1!AF82&gt;=100,MID(TEXT(入力1!AF82,"000.0"),1,1),"")</f>
        <v/>
      </c>
      <c r="AG89" s="1732" t="str">
        <f>IF(入力1!AF82&gt;=10,MID(TEXT(入力1!AF82,"000.0"),2,1),"")</f>
        <v/>
      </c>
      <c r="AH89" s="1732" t="str">
        <f>IF(入力1!AF82&gt;=0.1,MID(TEXT(入力1!AF82,"000.0"),3,1),IF(ISBLANK(入力1!AF82),"","0"))</f>
        <v/>
      </c>
      <c r="AI89" s="1260" t="str">
        <f>IF(入力1!AF82&lt;&gt;"",MID(TEXT(入力1!AF82,"000.0"),5,1),"")</f>
        <v/>
      </c>
      <c r="AJ89" s="1734" t="str">
        <f>IF(入力1!AJ82&gt;=100,MID(TEXT(入力1!AJ82,"000.0"),1,1),"")</f>
        <v/>
      </c>
      <c r="AK89" s="1732" t="str">
        <f>IF(入力1!AJ82&gt;=10,MID(TEXT(入力1!AJ82,"000.0"),2,1),"")</f>
        <v/>
      </c>
      <c r="AL89" s="1732" t="str">
        <f>IF(入力1!AJ82&gt;=0.1,MID(TEXT(入力1!AJ82,"000.0"),3,1),IF(ISBLANK(入力1!AJ82),"","0"))</f>
        <v/>
      </c>
      <c r="AM89" s="1260" t="str">
        <f>IF(入力1!AJ82&lt;&gt;"",MID(TEXT(入力1!AJ82,"000.0"),5,1),"")</f>
        <v/>
      </c>
      <c r="AN89" s="1734" t="str">
        <f>IF(入力1!AN82&gt;=100,MID(TEXT(入力1!AN82,"000.0"),1,1),"")</f>
        <v/>
      </c>
      <c r="AO89" s="1732" t="str">
        <f>IF(入力1!AN82&gt;=10,MID(TEXT(入力1!AN82,"000.0"),2,1),"")</f>
        <v/>
      </c>
      <c r="AP89" s="1732" t="str">
        <f>IF(入力1!AN82&gt;=0.1,MID(TEXT(入力1!AN82,"000.0"),3,1),IF(ISBLANK(入力1!AN82),"","0"))</f>
        <v/>
      </c>
      <c r="AQ89" s="1260" t="str">
        <f>IF(入力1!AN82&lt;&gt;"",MID(TEXT(入力1!AN82,"000.0"),5,1),"")</f>
        <v/>
      </c>
      <c r="AR89" s="1734" t="str">
        <f>IF(TRIM(入力1!AR82)&lt;&gt;"",IF(入力1!AR82&gt;=10000,MID(TEXT(入力1!AR82,"00000"),1,1),""),"-")</f>
        <v>-</v>
      </c>
      <c r="AS89" s="1732" t="str">
        <f>IF(TRIM(入力1!AR82)&lt;&gt;"",IF(入力1!AR82&gt;=1000,MID(TEXT(入力1!AR82,"00000"),2,1),""),"-")</f>
        <v>-</v>
      </c>
      <c r="AT89" s="1732" t="str">
        <f>IF(TRIM(入力1!AR82)&lt;&gt;"",IF(入力1!AR82&gt;=100,MID(TEXT(入力1!AR82,"00000"),3,1),""),"-")</f>
        <v>-</v>
      </c>
      <c r="AU89" s="1732" t="str">
        <f>IF(TRIM(入力1!AR82)&lt;&gt;"",IF(入力1!AR82&gt;=10,MID(TEXT(入力1!AR82,"00000"),4,1),""),"-")</f>
        <v>-</v>
      </c>
      <c r="AV89" s="1260" t="str">
        <f>IF(TRIM(入力1!AR82)&lt;&gt;"",IF(入力1!AR82&gt;=0,MID(TEXT(入力1!AR82,"00000"),5,1),""),"-")</f>
        <v>-</v>
      </c>
      <c r="AW89" s="1734" t="str">
        <f>IF(TRIM(入力1!AW82)&lt;&gt;"",IF(入力1!AW82&gt;=1000000,MID(TEXT(入力1!AW82,"0000000"),1,1),""),"-")</f>
        <v>-</v>
      </c>
      <c r="AX89" s="1732" t="str">
        <f>IF(TRIM(入力1!AW82)&lt;&gt;"",IF(入力1!AW82&gt;=100000,MID(TEXT(入力1!AW82,"0000000"),2,1),""),"-")</f>
        <v>-</v>
      </c>
      <c r="AY89" s="1732" t="str">
        <f>IF(TRIM(入力1!AW82)&lt;&gt;"",IF(入力1!AW82&gt;=10000,MID(TEXT(入力1!AW82,"0000000"),3,1),""),"-")</f>
        <v>-</v>
      </c>
      <c r="AZ89" s="1732" t="str">
        <f>IF(TRIM(入力1!AW82)&lt;&gt;"",IF(入力1!AW82&gt;=1000,MID(TEXT(入力1!AW82,"0000000"),4,1),""),"-")</f>
        <v>-</v>
      </c>
      <c r="BA89" s="1732" t="str">
        <f>IF(TRIM(入力1!AW82)&lt;&gt;"",IF(入力1!AW82&gt;=100,MID(TEXT(入力1!AW82,"0000000"),5,1),""),"-")</f>
        <v>-</v>
      </c>
      <c r="BB89" s="1732" t="str">
        <f>IF(TRIM(入力1!AW82)&lt;&gt;"",IF(入力1!AW82&gt;=10,MID(TEXT(入力1!AW82,"0000000"),6,1),""),"-")</f>
        <v>-</v>
      </c>
      <c r="BC89" s="1260" t="str">
        <f>IF(TRIM(入力1!AW82)&lt;&gt;"",IF(入力1!AW82&gt;=0,MID(TEXT(入力1!AW82,"0000000"),7,1),""),"-")</f>
        <v>-</v>
      </c>
      <c r="BD89" s="1817" t="str">
        <f>IF(TRIM(入力1!BD82)&lt;&gt;"",IF(入力1!BD82&gt;=1000000,MID(TEXT(入力1!BD82,"0000000"),1,1),""),"")</f>
        <v/>
      </c>
      <c r="BE89" s="1731" t="str">
        <f>IF(TRIM(入力1!BD82)&lt;&gt;"",IF(入力1!BD82&gt;=100000,MID(TEXT(入力1!BD82,"0000000"),2,1),""),"")</f>
        <v/>
      </c>
      <c r="BF89" s="1731" t="str">
        <f>IF(TRIM(入力1!BD82)&lt;&gt;"",IF(入力1!BD82&gt;=10000,MID(TEXT(入力1!BD82,"0000000"),3,1),""),"")</f>
        <v/>
      </c>
      <c r="BG89" s="1731" t="str">
        <f>IF(TRIM(入力1!BD82)&lt;&gt;"",IF(入力1!BD82&gt;=1000,MID(TEXT(入力1!BD82,"0000000"),4,1),""),"")</f>
        <v/>
      </c>
      <c r="BH89" s="1731" t="str">
        <f>IF(TRIM(入力1!BD82)&lt;&gt;"",IF(入力1!BD82&gt;=100,MID(TEXT(入力1!BD82,"0000000"),5,1),""),"")</f>
        <v/>
      </c>
      <c r="BI89" s="1731" t="str">
        <f>IF(TRIM(入力1!BD82)&lt;&gt;"",IF(入力1!BD82&gt;=10,MID(TEXT(入力1!BD82,"0000000"),6,1),""),"")</f>
        <v/>
      </c>
      <c r="BJ89" s="1816" t="str">
        <f>IF(TRIM(入力1!BD82)&lt;&gt;"",IF(入力1!BD82&gt;=0,MID(TEXT(入力1!BD82,"0000000"),7,1),""),"0")</f>
        <v>0</v>
      </c>
      <c r="BK89" s="1077" t="str">
        <f>IF(TRIM(入力1!BK82)&lt;&gt;"",入力1!BK82,"")</f>
        <v/>
      </c>
      <c r="BL89" s="1063" t="str">
        <f>IF(TRIM(入力1!BL82)&lt;&gt;"",入力1!BL82,"")</f>
        <v/>
      </c>
      <c r="BM89" s="1063" t="str">
        <f>IF(TRIM(入力1!BM82)&lt;&gt;"",入力1!BM82,"")</f>
        <v/>
      </c>
      <c r="BN89" s="1063" t="str">
        <f>IF(TRIM(入力1!BN82)&lt;&gt;"",入力1!BN82,"")</f>
        <v/>
      </c>
      <c r="BO89" s="1063" t="str">
        <f>IF(TRIM(入力1!BO82)&lt;&gt;"",入力1!BO82,"")</f>
        <v/>
      </c>
      <c r="BP89" s="1079" t="str">
        <f>IF(TRIM(入力1!BP82)&lt;&gt;"",入力1!BP82,"")</f>
        <v>0</v>
      </c>
      <c r="BQ89" s="1077" t="str">
        <f>IF(TRIM(入力1!BQ82)&lt;&gt;"",入力1!BQ82,"")</f>
        <v/>
      </c>
      <c r="BR89" s="1063" t="str">
        <f>IF(TRIM(入力1!BR82)&lt;&gt;"",入力1!BR82,"")</f>
        <v/>
      </c>
      <c r="BS89" s="1063" t="str">
        <f>IF(TRIM(入力1!BS82)&lt;&gt;"",入力1!BS82,"")</f>
        <v/>
      </c>
      <c r="BT89" s="1063" t="str">
        <f>IF(TRIM(入力1!BT82)&lt;&gt;"",入力1!BT82,"")</f>
        <v/>
      </c>
      <c r="BU89" s="1063" t="str">
        <f>IF(TRIM(入力1!BU82)&lt;&gt;"",入力1!BU82,"")</f>
        <v/>
      </c>
      <c r="BV89" s="1079" t="str">
        <f>IF(TRIM(入力1!BV82)&lt;&gt;"",入力1!BV82,"")</f>
        <v>0</v>
      </c>
      <c r="BW89" s="1077" t="str">
        <f>IF(TRIM(入力1!BW82)&lt;&gt;"",入力1!BW82,"")</f>
        <v/>
      </c>
      <c r="BX89" s="1063" t="str">
        <f>IF(TRIM(入力1!BX82)&lt;&gt;"",入力1!BX82,"")</f>
        <v/>
      </c>
      <c r="BY89" s="1063" t="str">
        <f>IF(TRIM(入力1!BY82)&lt;&gt;"",入力1!BY82,"")</f>
        <v/>
      </c>
      <c r="BZ89" s="1063" t="str">
        <f>IF(TRIM(入力1!BZ82)&lt;&gt;"",入力1!BZ82,"")</f>
        <v/>
      </c>
      <c r="CA89" s="1063" t="str">
        <f>IF(TRIM(入力1!CA82)&lt;&gt;"",入力1!CA82,"")</f>
        <v/>
      </c>
      <c r="CB89" s="1079" t="str">
        <f>IF(TRIM(入力1!CB82)&lt;&gt;"",入力1!CB82,"")</f>
        <v>0</v>
      </c>
      <c r="CC89" s="1095" t="str">
        <f>IF(TRIM(入力1!CC82)&lt;&gt;"",入力1!CC82,"")</f>
        <v/>
      </c>
      <c r="CD89" s="1063" t="str">
        <f>IF(TRIM(入力1!CD82)&lt;&gt;"",入力1!CD82,"")</f>
        <v/>
      </c>
      <c r="CE89" s="1063" t="str">
        <f>IF(TRIM(入力1!CE82)&lt;&gt;"",入力1!CE82,"")</f>
        <v/>
      </c>
      <c r="CF89" s="1063" t="str">
        <f>IF(TRIM(入力1!CF82)&lt;&gt;"",入力1!CF82,"")</f>
        <v/>
      </c>
      <c r="CG89" s="1063" t="str">
        <f>IF(TRIM(入力1!CG82)&lt;&gt;"",入力1!CG82,"")</f>
        <v/>
      </c>
      <c r="CH89" s="1063" t="str">
        <f>IF(TRIM(入力1!CH82)&lt;&gt;"",入力1!CH82,"")</f>
        <v/>
      </c>
      <c r="CI89" s="1063" t="str">
        <f>IF(TRIM(入力1!CI82)&lt;&gt;"",入力1!CI82,"")</f>
        <v/>
      </c>
      <c r="CJ89" s="1109" t="str">
        <f>IF(TRIM(入力1!CJ82)&lt;&gt;"",入力1!CJ82,"")</f>
        <v>0</v>
      </c>
      <c r="CK89" s="1063" t="str">
        <f>IF(TRIM(入力1!CK82)&lt;&gt;"",入力1!CK82,"")</f>
        <v/>
      </c>
      <c r="CL89" s="1063" t="str">
        <f>IF(TRIM(入力1!CL82)&lt;&gt;"",入力1!CL82,"")</f>
        <v/>
      </c>
      <c r="CM89" s="1063" t="str">
        <f>IF(TRIM(入力1!CM82)&lt;&gt;"",入力1!CM82,"")</f>
        <v/>
      </c>
      <c r="CN89" s="1063" t="str">
        <f>IF(TRIM(入力1!CN82)&lt;&gt;"",入力1!CN82,"")</f>
        <v/>
      </c>
      <c r="CO89" s="1063" t="str">
        <f>IF(TRIM(入力1!CO82)&lt;&gt;"",入力1!CO82,"")</f>
        <v/>
      </c>
      <c r="CP89" s="1063" t="str">
        <f>IF(TRIM(入力1!CP82)&lt;&gt;"",入力1!CP82,"")</f>
        <v/>
      </c>
      <c r="CQ89" s="1109" t="str">
        <f>IF(TRIM(入力1!CQ82)&lt;&gt;"",入力1!CQ82,"")</f>
        <v/>
      </c>
      <c r="CR89" s="1077" t="str">
        <f>IF(TRIM(入力1!CR82)&lt;&gt;"",入力1!CR82,"")</f>
        <v>-</v>
      </c>
      <c r="CS89" s="1063" t="str">
        <f>IF(TRIM(入力1!CS82)&lt;&gt;"",入力1!CS82,"")</f>
        <v>-</v>
      </c>
      <c r="CT89" s="1079" t="str">
        <f>IF(TRIM(入力1!CT82)&lt;&gt;"",入力1!CT82,"")</f>
        <v>-</v>
      </c>
      <c r="CU89" s="1095" t="str">
        <f>IF(入力1!CU82&gt;=10,MID(TEXT(入力1!CU82,"00.0"),1,1),"")</f>
        <v/>
      </c>
      <c r="CV89" s="1063" t="str">
        <f>IF(入力1!CU82&gt;=0.1,MID(TEXT(入力1!CU82,"00.0"),2,1),IF(ISBLANK(入力1!CU82),"","0"))</f>
        <v/>
      </c>
      <c r="CW89" s="1109" t="str">
        <f>IF(入力1!CU82&lt;&gt;"",MID(TEXT(入力1!CU82,"00.0"),4,1),"")</f>
        <v/>
      </c>
      <c r="CX89" s="1095" t="str">
        <f>IF(入力1!CX82&gt;=100,MID(TEXT(入力1!CX82,"000"),1,1),"")</f>
        <v/>
      </c>
      <c r="CY89" s="1063" t="str">
        <f>IF(入力1!CX82&gt;=10,MID(TEXT(入力1!CX82,"000"),2,1),"")</f>
        <v/>
      </c>
      <c r="CZ89" s="1109" t="str">
        <f>IF(入力1!CX82&gt;=1,MID(TEXT(入力1!CX82,"000"),3,1),"")</f>
        <v/>
      </c>
      <c r="DA89" s="1817" t="str">
        <f>IF(TRIM(入力1!DA82)&lt;&gt;"",IF(入力1!DA82&gt;=10000,MID(TEXT(入力1!DA82,"00000"),1,1),""),"")</f>
        <v/>
      </c>
      <c r="DB89" s="1731" t="str">
        <f>IF(TRIM(入力1!DA82)&lt;&gt;"",IF(入力1!DA82&gt;=1000,MID(TEXT(入力1!DA82,"00000"),2,1),""),"")</f>
        <v/>
      </c>
      <c r="DC89" s="1731" t="str">
        <f>IF(TRIM(入力1!DA82)&lt;&gt;"",IF(入力1!DA82&gt;=100,MID(TEXT(入力1!DA82,"00000"),3,1),""),"")</f>
        <v/>
      </c>
      <c r="DD89" s="1731" t="str">
        <f>IF(TRIM(入力1!DA82)&lt;&gt;"",IF(入力1!DA82&gt;=10,MID(TEXT(入力1!DA82,"00000"),4,1),""),"")</f>
        <v/>
      </c>
      <c r="DE89" s="1795" t="str">
        <f>IF(TRIM(入力1!DA82)&lt;&gt;"",IF(入力1!DA82&gt;=0,MID(TEXT(入力1!DA82,"00000"),5,1),"0"),"")</f>
        <v/>
      </c>
      <c r="DF89" s="1738" t="str">
        <f>IF(TRIM(入力1!DF82)&lt;&gt;"",LEFT(入力1!DF82,1),"")</f>
        <v/>
      </c>
      <c r="DG89" s="1734" t="str">
        <f>IF(入力1!DG82&gt;=1000,MID(TEXT(入力1!DG82,"0000"),1,1),"")</f>
        <v/>
      </c>
      <c r="DH89" s="1732" t="str">
        <f>IF(入力1!DG82&gt;=100,MID(TEXT(入力1!DG82,"0000"),2,1),"")</f>
        <v/>
      </c>
      <c r="DI89" s="1732" t="str">
        <f>IF(入力1!DG82&gt;=10,MID(TEXT(入力1!DG82,"0000"),3,1),"")</f>
        <v/>
      </c>
      <c r="DJ89" s="1234" t="str">
        <f>IF(TRIM(入力1!DG82)&lt;&gt;"",IF(入力1!DG82&gt;=1,MID(TEXT(入力1!DG82,"0000"),4,1),"0"),"")</f>
        <v/>
      </c>
      <c r="DK89" s="1738" t="str">
        <f>IF(TRIM(入力1!DK82)&lt;&gt;"",LEFT(入力1!DK82,1),"")</f>
        <v/>
      </c>
      <c r="DL89" s="1734" t="str">
        <f>IF(入力1!DL82&gt;=10000,MID(TEXT(入力1!DL82,"00000"),1,1),"")</f>
        <v/>
      </c>
      <c r="DM89" s="1732" t="str">
        <f>IF(入力1!DL82&gt;=1000,MID(TEXT(入力1!DL82,"00000"),2,1),"")</f>
        <v/>
      </c>
      <c r="DN89" s="1732" t="str">
        <f>IF(入力1!DL82&gt;=100,MID(TEXT(入力1!DL82,"00000"),3,1),"")</f>
        <v/>
      </c>
      <c r="DO89" s="1732" t="str">
        <f>IF(入力1!DL82&gt;=10,MID(TEXT(入力1!DL82,"00000"),4,1),"")</f>
        <v/>
      </c>
      <c r="DP89" s="1234" t="str">
        <f>IF(TRIM(入力1!DL82)&lt;&gt;"",IF(入力1!DL82&gt;=1,MID(TEXT(入力1!DL82,"00000"),5,1),"0"),"")</f>
        <v/>
      </c>
      <c r="DQ89" s="1738" t="str">
        <f>IF(TRIM(入力1!DQ82)&lt;&gt;"",LEFT(入力1!DQ82,1),"")</f>
        <v/>
      </c>
      <c r="DR89" s="1734" t="str">
        <f>IF(入力1!DR82&gt;=10000,MID(TEXT(入力1!DR82,"00000"),1,1),"")</f>
        <v/>
      </c>
      <c r="DS89" s="1732" t="str">
        <f>IF(入力1!DR82&gt;=1000,MID(TEXT(入力1!DR82,"00000"),2,1),"")</f>
        <v/>
      </c>
      <c r="DT89" s="1732" t="str">
        <f>IF(入力1!DR82&gt;=100,MID(TEXT(入力1!DR82,"00000"),3,1),"")</f>
        <v/>
      </c>
      <c r="DU89" s="1732" t="str">
        <f>IF(入力1!DR82&gt;=10,MID(TEXT(入力1!DR82,"00000"),4,1),"")</f>
        <v/>
      </c>
      <c r="DV89" s="1850" t="str">
        <f>IF(TRIM(入力1!DR82)&lt;&gt;"",IF(入力1!DR82&gt;=1,MID(TEXT(入力1!DR82,"00000"),5,1),"0"),"")</f>
        <v/>
      </c>
      <c r="DW89" s="1748"/>
      <c r="DX89" s="1736"/>
      <c r="DY89" s="1804"/>
      <c r="DZ89" s="1829"/>
      <c r="EA89" s="1831"/>
      <c r="EB89" s="1824"/>
      <c r="EC89" s="1833"/>
      <c r="ED89" s="1835"/>
      <c r="EE89" s="1831"/>
      <c r="EF89" s="1824"/>
      <c r="EG89" s="1826">
        <f>IF(入力1!$W$5=9,9,0)</f>
        <v>0</v>
      </c>
      <c r="EH89" s="1828"/>
      <c r="EI89" s="1736"/>
    </row>
    <row r="90" spans="1:140" s="87" customFormat="1" ht="12" customHeight="1">
      <c r="A90" s="1819"/>
      <c r="B90" s="1733"/>
      <c r="C90" s="1235"/>
      <c r="D90" s="1822" t="str">
        <f>IF(TRIM(入力1!D88)&lt;&gt;"",入力1!D88,"")</f>
        <v/>
      </c>
      <c r="E90" s="1823"/>
      <c r="F90" s="1823"/>
      <c r="G90" s="1823"/>
      <c r="H90" s="1823"/>
      <c r="I90" s="1823"/>
      <c r="J90" s="1823"/>
      <c r="K90" s="1256"/>
      <c r="L90" s="1258"/>
      <c r="M90" s="1279"/>
      <c r="N90" s="1739"/>
      <c r="O90" s="1739"/>
      <c r="P90" s="1739"/>
      <c r="Q90" s="1735"/>
      <c r="R90" s="1235"/>
      <c r="S90" s="1840"/>
      <c r="T90" s="1842"/>
      <c r="U90" s="1279"/>
      <c r="V90" s="1735"/>
      <c r="W90" s="1844"/>
      <c r="X90" s="1735"/>
      <c r="Y90" s="1235"/>
      <c r="Z90" s="1842"/>
      <c r="AA90" s="1279"/>
      <c r="AB90" s="964" t="str">
        <f>IF(入力1!AB83&gt;=100,MID(TEXT(入力1!AB83,"000.0"),1,1),"")</f>
        <v/>
      </c>
      <c r="AC90" s="963" t="str">
        <f>IF(入力1!AB83&gt;=10,MID(TEXT(入力1!AB83,"000.0"),2,1),"")</f>
        <v/>
      </c>
      <c r="AD90" s="963" t="str">
        <f>IF(入力1!AB83&gt;=0.1,MID(TEXT(入力1!AB83,"000.0"),3,1),IF(ISBLANK(入力1!AB83),"","0"))</f>
        <v/>
      </c>
      <c r="AE90" s="953" t="str">
        <f>IF(入力1!AB83&lt;&gt;"",MID(TEXT(入力1!AB83,"000.0"),5,1),"")</f>
        <v/>
      </c>
      <c r="AF90" s="1735"/>
      <c r="AG90" s="1733"/>
      <c r="AH90" s="1733"/>
      <c r="AI90" s="1279"/>
      <c r="AJ90" s="1735"/>
      <c r="AK90" s="1733"/>
      <c r="AL90" s="1733"/>
      <c r="AM90" s="1279"/>
      <c r="AN90" s="1735"/>
      <c r="AO90" s="1733"/>
      <c r="AP90" s="1733"/>
      <c r="AQ90" s="1279"/>
      <c r="AR90" s="1735"/>
      <c r="AS90" s="1733"/>
      <c r="AT90" s="1733"/>
      <c r="AU90" s="1733"/>
      <c r="AV90" s="1279"/>
      <c r="AW90" s="1735"/>
      <c r="AX90" s="1733"/>
      <c r="AY90" s="1733"/>
      <c r="AZ90" s="1733"/>
      <c r="BA90" s="1733"/>
      <c r="BB90" s="1733"/>
      <c r="BC90" s="1279"/>
      <c r="BD90" s="1817"/>
      <c r="BE90" s="1731"/>
      <c r="BF90" s="1731"/>
      <c r="BG90" s="1731"/>
      <c r="BH90" s="1731"/>
      <c r="BI90" s="1731"/>
      <c r="BJ90" s="1816"/>
      <c r="BK90" s="1078"/>
      <c r="BL90" s="1064"/>
      <c r="BM90" s="1064"/>
      <c r="BN90" s="1064"/>
      <c r="BO90" s="1064"/>
      <c r="BP90" s="1080"/>
      <c r="BQ90" s="1078"/>
      <c r="BR90" s="1064"/>
      <c r="BS90" s="1064"/>
      <c r="BT90" s="1064"/>
      <c r="BU90" s="1064"/>
      <c r="BV90" s="1080"/>
      <c r="BW90" s="1078"/>
      <c r="BX90" s="1064"/>
      <c r="BY90" s="1064"/>
      <c r="BZ90" s="1064"/>
      <c r="CA90" s="1064"/>
      <c r="CB90" s="1080"/>
      <c r="CC90" s="1096"/>
      <c r="CD90" s="1064"/>
      <c r="CE90" s="1064"/>
      <c r="CF90" s="1064"/>
      <c r="CG90" s="1064"/>
      <c r="CH90" s="1064"/>
      <c r="CI90" s="1064"/>
      <c r="CJ90" s="1110"/>
      <c r="CK90" s="1064"/>
      <c r="CL90" s="1064"/>
      <c r="CM90" s="1064"/>
      <c r="CN90" s="1064"/>
      <c r="CO90" s="1064"/>
      <c r="CP90" s="1064"/>
      <c r="CQ90" s="1110"/>
      <c r="CR90" s="1078"/>
      <c r="CS90" s="1064"/>
      <c r="CT90" s="1080"/>
      <c r="CU90" s="1096"/>
      <c r="CV90" s="1064"/>
      <c r="CW90" s="1110"/>
      <c r="CX90" s="1096"/>
      <c r="CY90" s="1064"/>
      <c r="CZ90" s="1110"/>
      <c r="DA90" s="1817"/>
      <c r="DB90" s="1731"/>
      <c r="DC90" s="1731"/>
      <c r="DD90" s="1731"/>
      <c r="DE90" s="1795"/>
      <c r="DF90" s="1739"/>
      <c r="DG90" s="1735"/>
      <c r="DH90" s="1733"/>
      <c r="DI90" s="1733"/>
      <c r="DJ90" s="1235"/>
      <c r="DK90" s="1739"/>
      <c r="DL90" s="1735"/>
      <c r="DM90" s="1733"/>
      <c r="DN90" s="1733"/>
      <c r="DO90" s="1733"/>
      <c r="DP90" s="1235"/>
      <c r="DQ90" s="1739"/>
      <c r="DR90" s="1735"/>
      <c r="DS90" s="1733"/>
      <c r="DT90" s="1733"/>
      <c r="DU90" s="1733"/>
      <c r="DV90" s="1849"/>
      <c r="DW90" s="1749"/>
      <c r="DX90" s="1737"/>
      <c r="DY90" s="1805"/>
      <c r="DZ90" s="1830"/>
      <c r="EA90" s="1832"/>
      <c r="EB90" s="1825"/>
      <c r="EC90" s="1834"/>
      <c r="ED90" s="1836"/>
      <c r="EE90" s="1832"/>
      <c r="EF90" s="1825"/>
      <c r="EG90" s="1827"/>
      <c r="EH90" s="1827"/>
      <c r="EI90" s="1737"/>
    </row>
    <row r="91" spans="1:140" s="87" customFormat="1" ht="12" customHeight="1">
      <c r="A91" s="1796" t="str">
        <f>IF(TRIM(入力1!A84)&lt;&gt;"",入力1!A84,"")</f>
        <v/>
      </c>
      <c r="B91" s="1746">
        <f>IF(TRIM(入力1!B84)&lt;&gt;"",入力1!B84,"")</f>
        <v>3</v>
      </c>
      <c r="C91" s="1750">
        <f>入力1!C84</f>
        <v>4</v>
      </c>
      <c r="D91" s="1798" t="str">
        <f>IF(TRIM(入力1!D84)&lt;&gt;"",入力1!D84,"")</f>
        <v/>
      </c>
      <c r="E91" s="1799"/>
      <c r="F91" s="1799"/>
      <c r="G91" s="1799"/>
      <c r="H91" s="1799"/>
      <c r="I91" s="1799"/>
      <c r="J91" s="1799"/>
      <c r="K91" s="1806" t="str">
        <f>IF(TRIM('提出（様式1）'!A91)&lt;&gt;"",'提出（様式1）'!A91,"")</f>
        <v/>
      </c>
      <c r="L91" s="1808">
        <f>IF(TRIM('提出（様式1）'!B91)&lt;&gt;"",'提出（様式1）'!B91,"")</f>
        <v>3</v>
      </c>
      <c r="M91" s="1756">
        <f>C91</f>
        <v>4</v>
      </c>
      <c r="N91" s="1740" t="str">
        <f>IF(TRIM(入力1!N84)&lt;&gt;"",入力1!N84,"")</f>
        <v/>
      </c>
      <c r="O91" s="1740" t="str">
        <f>IF(TRIM(入力1!O84)&lt;&gt;"",LEFT(入力1!O84,1),"")</f>
        <v/>
      </c>
      <c r="P91" s="1740" t="str">
        <f>IF(TRIM(入力1!P84)&lt;&gt;"",LEFT(入力1!P84,1),"")</f>
        <v/>
      </c>
      <c r="Q91" s="1742" t="str">
        <f>IF(TRIM(入力1!Q84)&lt;&gt;"",LEFT(入力1!Q84,1),"")</f>
        <v/>
      </c>
      <c r="R91" s="1750" t="str">
        <f>IF(TRIM(入力1!Q84)&lt;&gt;"",MID(入力1!Q84,2,1),"")</f>
        <v/>
      </c>
      <c r="S91" s="1802" t="str">
        <f>IF(TRIM(入力1!S84)&lt;&gt;"",LEFT(入力1!S84,1),"")</f>
        <v/>
      </c>
      <c r="T91" s="1760" t="str">
        <f>IF(LEN(入力1!T84)&gt;=2,MID(TEXT(入力1!T84,"00"),1,1),"")</f>
        <v/>
      </c>
      <c r="U91" s="1756" t="str">
        <f>IF(LEN(入力1!T84)&gt;=1,MID(TEXT(入力1!T84,"00"),2,1),"")</f>
        <v/>
      </c>
      <c r="V91" s="1742" t="str">
        <f>IF(LEN(入力1!V84)&gt;=2,MID(TEXT(入力1!V84,"00"),1,1),"")</f>
        <v/>
      </c>
      <c r="W91" s="1811" t="str">
        <f>IF(LEN(入力1!V84)&gt;=1,MID(TEXT(入力1!V84,"00"),2,1),"")</f>
        <v/>
      </c>
      <c r="X91" s="1742" t="str">
        <f>IF(LEN(入力1!X84)&gt;=2,MID(TEXT(入力1!X84,"00"),1,1),"")</f>
        <v/>
      </c>
      <c r="Y91" s="1750" t="str">
        <f>IF(LEN(入力1!X84)&gt;=1,MID(TEXT(入力1!X84,"00"),2,1),"")</f>
        <v/>
      </c>
      <c r="Z91" s="1760" t="str">
        <f>IF(LEN(入力1!Z84)&gt;=2,MID(TEXT(入力1!Z84,"00"),1,1),"")</f>
        <v/>
      </c>
      <c r="AA91" s="1756" t="str">
        <f>IF(LEN(入力1!Z84)&gt;=1,MID(TEXT(入力1!Z84,"00"),2,1),"")</f>
        <v/>
      </c>
      <c r="AB91" s="1813" t="str">
        <f>IF(TRIM(入力1!AB84)&lt;&gt;"",入力1!AB84,"")</f>
        <v/>
      </c>
      <c r="AC91" s="1814"/>
      <c r="AD91" s="1814"/>
      <c r="AE91" s="1815"/>
      <c r="AF91" s="1742" t="str">
        <f>IF(入力1!AF84&gt;=100,MID(TEXT(入力1!AF84,"000.0"),1,1),"")</f>
        <v/>
      </c>
      <c r="AG91" s="1746" t="str">
        <f>IF(入力1!AF84&gt;=10,MID(TEXT(入力1!AF84,"000.0"),2,1),"")</f>
        <v/>
      </c>
      <c r="AH91" s="1746" t="str">
        <f>IF(入力1!AF84&gt;=0.1,MID(TEXT(入力1!AF84,"000.0"),3,1),IF(ISBLANK(入力1!AF84),"","0"))</f>
        <v/>
      </c>
      <c r="AI91" s="1756" t="str">
        <f>IF(入力1!AF84&lt;&gt;"",MID(TEXT(入力1!AF84,"000.0"),5,1),"")</f>
        <v/>
      </c>
      <c r="AJ91" s="1742" t="str">
        <f>IF(入力1!AJ84&gt;=100,MID(TEXT(入力1!AJ84,"000.0"),1,1),"")</f>
        <v/>
      </c>
      <c r="AK91" s="1746" t="str">
        <f>IF(入力1!AJ84&gt;=10,MID(TEXT(入力1!AJ84,"000.0"),2,1),"")</f>
        <v/>
      </c>
      <c r="AL91" s="1746" t="str">
        <f>IF(入力1!AJ84&gt;=0.1,MID(TEXT(入力1!AJ84,"000.0"),3,1),IF(ISBLANK(入力1!AJ84),"","0"))</f>
        <v/>
      </c>
      <c r="AM91" s="1756" t="str">
        <f>IF(入力1!AJ84&lt;&gt;"",MID(TEXT(入力1!AJ84,"000.0"),5,1),"")</f>
        <v/>
      </c>
      <c r="AN91" s="1742" t="str">
        <f>IF(入力1!AN84&gt;=100,MID(TEXT(入力1!AN84,"000.0"),1,1),"")</f>
        <v/>
      </c>
      <c r="AO91" s="1746" t="str">
        <f>IF(入力1!AN84&gt;=10,MID(TEXT(入力1!AN84,"000.0"),2,1),"")</f>
        <v/>
      </c>
      <c r="AP91" s="1746" t="str">
        <f>IF(入力1!AN84&gt;=0.1,MID(TEXT(入力1!AN84,"000.0"),3,1),IF(ISBLANK(入力1!AN84),"","0"))</f>
        <v/>
      </c>
      <c r="AQ91" s="1756" t="str">
        <f>IF(入力1!AN84&lt;&gt;"",MID(TEXT(入力1!AN84,"000.0"),5,1),"")</f>
        <v/>
      </c>
      <c r="AR91" s="1742" t="str">
        <f>IF(TRIM(入力1!AR84)&lt;&gt;"",IF(入力1!AR84&gt;=10000,MID(TEXT(入力1!AR84,"00000"),1,1),""),"-")</f>
        <v>-</v>
      </c>
      <c r="AS91" s="1746" t="str">
        <f>IF(TRIM(入力1!AR84)&lt;&gt;"",IF(入力1!AR84&gt;=1000,MID(TEXT(入力1!AR84,"00000"),2,1),""),"-")</f>
        <v>-</v>
      </c>
      <c r="AT91" s="1746" t="str">
        <f>IF(TRIM(入力1!AR84)&lt;&gt;"",IF(入力1!AR84&gt;=100,MID(TEXT(入力1!AR84,"00000"),3,1),""),"-")</f>
        <v>-</v>
      </c>
      <c r="AU91" s="1746" t="str">
        <f>IF(TRIM(入力1!AR84)&lt;&gt;"",IF(入力1!AR84&gt;=10,MID(TEXT(入力1!AR84,"00000"),4,1),""),"-")</f>
        <v>-</v>
      </c>
      <c r="AV91" s="1756" t="str">
        <f>IF(TRIM(入力1!AR84)&lt;&gt;"",IF(入力1!AR84&gt;=0,MID(TEXT(入力1!AR84,"00000"),5,1),""),"-")</f>
        <v>-</v>
      </c>
      <c r="AW91" s="1742" t="str">
        <f>IF(TRIM(入力1!AW84)&lt;&gt;"",IF(入力1!AW84&gt;=1000000,MID(TEXT(入力1!AW84,"0000000"),1,1),""),"-")</f>
        <v>-</v>
      </c>
      <c r="AX91" s="1746" t="str">
        <f>IF(TRIM(入力1!AW84)&lt;&gt;"",IF(入力1!AW84&gt;=100000,MID(TEXT(入力1!AW84,"0000000"),2,1),""),"-")</f>
        <v>-</v>
      </c>
      <c r="AY91" s="1746" t="str">
        <f>IF(TRIM(入力1!AW84)&lt;&gt;"",IF(入力1!AW84&gt;=10000,MID(TEXT(入力1!AW84,"0000000"),3,1),""),"-")</f>
        <v>-</v>
      </c>
      <c r="AZ91" s="1746" t="str">
        <f>IF(TRIM(入力1!AW84)&lt;&gt;"",IF(入力1!AW84&gt;=1000,MID(TEXT(入力1!AW84,"0000000"),4,1),""),"-")</f>
        <v>-</v>
      </c>
      <c r="BA91" s="1746" t="str">
        <f>IF(TRIM(入力1!AW84)&lt;&gt;"",IF(入力1!AW84&gt;=100,MID(TEXT(入力1!AW84,"0000000"),5,1),""),"-")</f>
        <v>-</v>
      </c>
      <c r="BB91" s="1746" t="str">
        <f>IF(TRIM(入力1!AW84)&lt;&gt;"",IF(入力1!AW84&gt;=10,MID(TEXT(入力1!AW84,"0000000"),6,1),""),"-")</f>
        <v>-</v>
      </c>
      <c r="BC91" s="1756" t="str">
        <f>IF(TRIM(入力1!AW84)&lt;&gt;"",IF(入力1!AW84&gt;=0,MID(TEXT(入力1!AW84,"0000000"),7,1),""),"-")</f>
        <v>-</v>
      </c>
      <c r="BD91" s="1793" t="str">
        <f>IF(TRIM(入力1!BD84)&lt;&gt;"",IF(入力1!BD84&gt;=1000000,MID(TEXT(入力1!BD84,"0000000"),1,1),""),"")</f>
        <v/>
      </c>
      <c r="BE91" s="1729" t="str">
        <f>IF(TRIM(入力1!BD84)&lt;&gt;"",IF(入力1!BD84&gt;=100000,MID(TEXT(入力1!BD84,"0000000"),2,1),""),"")</f>
        <v/>
      </c>
      <c r="BF91" s="1729" t="str">
        <f>IF(TRIM(入力1!BD84)&lt;&gt;"",IF(入力1!BD84&gt;=10000,MID(TEXT(入力1!BD84,"0000000"),3,1),""),"")</f>
        <v/>
      </c>
      <c r="BG91" s="1729" t="str">
        <f>IF(TRIM(入力1!BD84)&lt;&gt;"",IF(入力1!BD84&gt;=1000,MID(TEXT(入力1!BD84,"0000000"),4,1),""),"")</f>
        <v/>
      </c>
      <c r="BH91" s="1729" t="str">
        <f>IF(TRIM(入力1!BD84)&lt;&gt;"",IF(入力1!BD84&gt;=100,MID(TEXT(入力1!BD84,"0000000"),5,1),""),"")</f>
        <v/>
      </c>
      <c r="BI91" s="1729" t="str">
        <f>IF(TRIM(入力1!BD84)&lt;&gt;"",IF(入力1!BD84&gt;=10,MID(TEXT(入力1!BD84,"0000000"),6,1),""),"")</f>
        <v/>
      </c>
      <c r="BJ91" s="1744" t="str">
        <f>IF(TRIM(入力1!BD84)&lt;&gt;"",IF(入力1!BD84&gt;=0,MID(TEXT(入力1!BD84,"0000000"),7,1),""),"0")</f>
        <v>0</v>
      </c>
      <c r="BK91" s="1724" t="str">
        <f>IF(TRIM(入力1!BK84)&lt;&gt;"",入力1!BK84,"")</f>
        <v/>
      </c>
      <c r="BL91" s="1701" t="str">
        <f>IF(TRIM(入力1!BL84)&lt;&gt;"",入力1!BL84,"")</f>
        <v/>
      </c>
      <c r="BM91" s="1701" t="str">
        <f>IF(TRIM(入力1!BM84)&lt;&gt;"",入力1!BM84,"")</f>
        <v/>
      </c>
      <c r="BN91" s="1701" t="str">
        <f>IF(TRIM(入力1!BN84)&lt;&gt;"",入力1!BN84,"")</f>
        <v/>
      </c>
      <c r="BO91" s="1701" t="str">
        <f>IF(TRIM(入力1!BO84)&lt;&gt;"",入力1!BO84,"")</f>
        <v/>
      </c>
      <c r="BP91" s="1709" t="str">
        <f>IF(TRIM(入力1!BP84)&lt;&gt;"",入力1!BP84,"")</f>
        <v>0</v>
      </c>
      <c r="BQ91" s="1724" t="str">
        <f>IF(TRIM(入力1!BQ84)&lt;&gt;"",入力1!BQ84,"")</f>
        <v/>
      </c>
      <c r="BR91" s="1701" t="str">
        <f>IF(TRIM(入力1!BR84)&lt;&gt;"",入力1!BR84,"")</f>
        <v/>
      </c>
      <c r="BS91" s="1701" t="str">
        <f>IF(TRIM(入力1!BS84)&lt;&gt;"",入力1!BS84,"")</f>
        <v/>
      </c>
      <c r="BT91" s="1701" t="str">
        <f>IF(TRIM(入力1!BT84)&lt;&gt;"",入力1!BT84,"")</f>
        <v/>
      </c>
      <c r="BU91" s="1701" t="str">
        <f>IF(TRIM(入力1!BU84)&lt;&gt;"",入力1!BU84,"")</f>
        <v/>
      </c>
      <c r="BV91" s="1709" t="str">
        <f>IF(TRIM(入力1!BV84)&lt;&gt;"",入力1!BV84,"")</f>
        <v>0</v>
      </c>
      <c r="BW91" s="1724" t="str">
        <f>IF(TRIM(入力1!BW84)&lt;&gt;"",入力1!BW84,"")</f>
        <v/>
      </c>
      <c r="BX91" s="1701" t="str">
        <f>IF(TRIM(入力1!BX84)&lt;&gt;"",入力1!BX84,"")</f>
        <v/>
      </c>
      <c r="BY91" s="1701" t="str">
        <f>IF(TRIM(入力1!BY84)&lt;&gt;"",入力1!BY84,"")</f>
        <v/>
      </c>
      <c r="BZ91" s="1701" t="str">
        <f>IF(TRIM(入力1!BZ84)&lt;&gt;"",入力1!BZ84,"")</f>
        <v/>
      </c>
      <c r="CA91" s="1701" t="str">
        <f>IF(TRIM(入力1!CA84)&lt;&gt;"",入力1!CA84,"")</f>
        <v/>
      </c>
      <c r="CB91" s="1709" t="str">
        <f>IF(TRIM(入力1!CB84)&lt;&gt;"",入力1!CB84,"")</f>
        <v>0</v>
      </c>
      <c r="CC91" s="1711" t="str">
        <f>IF(TRIM(入力1!CC84)&lt;&gt;"",入力1!CC84,"")</f>
        <v/>
      </c>
      <c r="CD91" s="1701" t="str">
        <f>IF(TRIM(入力1!CD84)&lt;&gt;"",入力1!CD84,"")</f>
        <v/>
      </c>
      <c r="CE91" s="1701" t="str">
        <f>IF(TRIM(入力1!CE84)&lt;&gt;"",入力1!CE84,"")</f>
        <v/>
      </c>
      <c r="CF91" s="1701" t="str">
        <f>IF(TRIM(入力1!CF84)&lt;&gt;"",入力1!CF84,"")</f>
        <v/>
      </c>
      <c r="CG91" s="1701" t="str">
        <f>IF(TRIM(入力1!CG84)&lt;&gt;"",入力1!CG84,"")</f>
        <v/>
      </c>
      <c r="CH91" s="1701" t="str">
        <f>IF(TRIM(入力1!CH84)&lt;&gt;"",入力1!CH84,"")</f>
        <v/>
      </c>
      <c r="CI91" s="1701" t="str">
        <f>IF(TRIM(入力1!CI84)&lt;&gt;"",入力1!CI84,"")</f>
        <v/>
      </c>
      <c r="CJ91" s="1703" t="str">
        <f>IF(TRIM(入力1!CJ84)&lt;&gt;"",入力1!CJ84,"")</f>
        <v>0</v>
      </c>
      <c r="CK91" s="1701" t="str">
        <f>IF(TRIM(入力1!CK84)&lt;&gt;"",入力1!CK84,"")</f>
        <v/>
      </c>
      <c r="CL91" s="1701" t="str">
        <f>IF(TRIM(入力1!CL84)&lt;&gt;"",入力1!CL84,"")</f>
        <v/>
      </c>
      <c r="CM91" s="1701" t="str">
        <f>IF(TRIM(入力1!CM84)&lt;&gt;"",入力1!CM84,"")</f>
        <v/>
      </c>
      <c r="CN91" s="1701" t="str">
        <f>IF(TRIM(入力1!CN84)&lt;&gt;"",入力1!CN84,"")</f>
        <v/>
      </c>
      <c r="CO91" s="1701" t="str">
        <f>IF(TRIM(入力1!CO84)&lt;&gt;"",入力1!CO84,"")</f>
        <v/>
      </c>
      <c r="CP91" s="1701" t="str">
        <f>IF(TRIM(入力1!CP84)&lt;&gt;"",入力1!CP84,"")</f>
        <v/>
      </c>
      <c r="CQ91" s="1703" t="str">
        <f>IF(TRIM(入力1!CQ84)&lt;&gt;"",入力1!CQ84,"")</f>
        <v/>
      </c>
      <c r="CR91" s="1724" t="str">
        <f>IF(TRIM(入力1!CR84)&lt;&gt;"",入力1!CR84,"")</f>
        <v>-</v>
      </c>
      <c r="CS91" s="1701" t="str">
        <f>IF(TRIM(入力1!CS84)&lt;&gt;"",入力1!CS84,"")</f>
        <v>-</v>
      </c>
      <c r="CT91" s="1709" t="str">
        <f>IF(TRIM(入力1!CT84)&lt;&gt;"",入力1!CT84,"")</f>
        <v>-</v>
      </c>
      <c r="CU91" s="1711" t="str">
        <f>IF(入力1!CU84&gt;=10,MID(TEXT(入力1!CU84,"00.0"),1,1),"")</f>
        <v/>
      </c>
      <c r="CV91" s="1701" t="str">
        <f>IF(入力1!CU84&gt;=0.1,MID(TEXT(入力1!CU84,"00.0"),2,1),IF(ISBLANK(入力1!CU84),"","0"))</f>
        <v/>
      </c>
      <c r="CW91" s="1703" t="str">
        <f>IF(入力1!CU84&lt;&gt;"",MID(TEXT(入力1!CU84,"00.0"),4,1),"")</f>
        <v/>
      </c>
      <c r="CX91" s="1711" t="str">
        <f>IF(入力1!CX84&gt;=100,MID(TEXT(入力1!CX84,"000"),1,1),"")</f>
        <v/>
      </c>
      <c r="CY91" s="1701" t="str">
        <f>IF(入力1!CX84&gt;=10,MID(TEXT(入力1!CX84,"000"),2,1),"")</f>
        <v/>
      </c>
      <c r="CZ91" s="1703" t="str">
        <f>IF(入力1!CX84&gt;=1,MID(TEXT(入力1!CX84,"000"),3,1),"")</f>
        <v/>
      </c>
      <c r="DA91" s="1793" t="str">
        <f>IF(TRIM(入力1!DA84)&lt;&gt;"",IF(入力1!DA84&gt;=10000,MID(TEXT(入力1!DA84,"00000"),1,1),""),"")</f>
        <v/>
      </c>
      <c r="DB91" s="1729" t="str">
        <f>IF(TRIM(入力1!DA84)&lt;&gt;"",IF(入力1!DA84&gt;=1000,MID(TEXT(入力1!DA84,"00000"),2,1),""),"")</f>
        <v/>
      </c>
      <c r="DC91" s="1729" t="str">
        <f>IF(TRIM(入力1!DA84)&lt;&gt;"",IF(入力1!DA84&gt;=100,MID(TEXT(入力1!DA84,"00000"),3,1),""),"")</f>
        <v/>
      </c>
      <c r="DD91" s="1729" t="str">
        <f>IF(TRIM(入力1!DA84)&lt;&gt;"",IF(入力1!DA84&gt;=10,MID(TEXT(入力1!DA84,"00000"),4,1),""),"")</f>
        <v/>
      </c>
      <c r="DE91" s="1852" t="str">
        <f>IF(TRIM(入力1!DA84)&lt;&gt;"",IF(入力1!DA84&gt;=0,MID(TEXT(入力1!DA84,"00000"),5,1),"0"),"")</f>
        <v/>
      </c>
      <c r="DF91" s="1740" t="str">
        <f>IF(TRIM(入力1!DF84)&lt;&gt;"",LEFT(入力1!DF84,1),"")</f>
        <v/>
      </c>
      <c r="DG91" s="1742" t="str">
        <f>IF(入力1!DG84&gt;=1000,MID(TEXT(入力1!DG84,"0000"),1,1),"")</f>
        <v/>
      </c>
      <c r="DH91" s="1746" t="str">
        <f>IF(入力1!DG84&gt;=100,MID(TEXT(入力1!DG84,"0000"),2,1),"")</f>
        <v/>
      </c>
      <c r="DI91" s="1746" t="str">
        <f>IF(入力1!DG84&gt;=10,MID(TEXT(入力1!DG84,"0000"),3,1),"")</f>
        <v/>
      </c>
      <c r="DJ91" s="1891" t="str">
        <f>IF(TRIM(入力1!DG84)&lt;&gt;"",IF(入力1!DG84&gt;=1,MID(TEXT(入力1!DG84,"0000"),4,1),"0"),"")</f>
        <v/>
      </c>
      <c r="DK91" s="1740" t="str">
        <f>IF(TRIM(入力1!DK84)&lt;&gt;"",LEFT(入力1!DK84,1),"")</f>
        <v/>
      </c>
      <c r="DL91" s="1742" t="str">
        <f>IF(入力1!DL84&gt;=10000,MID(TEXT(入力1!DL84,"00000"),1,1),"")</f>
        <v/>
      </c>
      <c r="DM91" s="1746" t="str">
        <f>IF(入力1!DL84&gt;=1000,MID(TEXT(入力1!DL84,"00000"),2,1),"")</f>
        <v/>
      </c>
      <c r="DN91" s="1746" t="str">
        <f>IF(入力1!DL84&gt;=100,MID(TEXT(入力1!DL84,"00000"),3,1),"")</f>
        <v/>
      </c>
      <c r="DO91" s="1746" t="str">
        <f>IF(入力1!DL84&gt;=10,MID(TEXT(入力1!DL84,"00000"),4,1),"")</f>
        <v/>
      </c>
      <c r="DP91" s="1891" t="str">
        <f>IF(TRIM(入力1!DL84)&lt;&gt;"",IF(入力1!DL84&gt;=1,MID(TEXT(入力1!DL84,"00000"),5,1),"0"),"")</f>
        <v/>
      </c>
      <c r="DQ91" s="1740" t="str">
        <f>IF(TRIM(入力1!DQ84)&lt;&gt;"",LEFT(入力1!DQ84,1),"")</f>
        <v/>
      </c>
      <c r="DR91" s="1742" t="str">
        <f>IF(入力1!DR84&gt;=10000,MID(TEXT(入力1!DR84,"00000"),1,1),"")</f>
        <v/>
      </c>
      <c r="DS91" s="1746" t="str">
        <f>IF(入力1!DR84&gt;=1000,MID(TEXT(入力1!DR84,"00000"),2,1),"")</f>
        <v/>
      </c>
      <c r="DT91" s="1746" t="str">
        <f>IF(入力1!DR84&gt;=100,MID(TEXT(入力1!DR84,"00000"),3,1),"")</f>
        <v/>
      </c>
      <c r="DU91" s="1746" t="str">
        <f>IF(入力1!DR84&gt;=10,MID(TEXT(入力1!DR84,"00000"),4,1),"")</f>
        <v/>
      </c>
      <c r="DV91" s="1904" t="str">
        <f>IF(TRIM(入力1!DR84)&lt;&gt;"",IF(入力1!DR84&gt;=1,MID(TEXT(入力1!DR84,"00000"),5,1),"0"),"")</f>
        <v/>
      </c>
      <c r="DW91" s="1748"/>
      <c r="DX91" s="1736"/>
      <c r="DY91" s="1804"/>
      <c r="DZ91" s="1829"/>
      <c r="EA91" s="1831"/>
      <c r="EB91" s="1824"/>
      <c r="EC91" s="1833"/>
      <c r="ED91" s="1835"/>
      <c r="EE91" s="1831"/>
      <c r="EF91" s="1824"/>
      <c r="EG91" s="1826">
        <f>IF(入力1!$W$5=9,9,0)</f>
        <v>0</v>
      </c>
      <c r="EH91" s="1828"/>
      <c r="EI91" s="1736"/>
    </row>
    <row r="92" spans="1:140" s="87" customFormat="1" ht="12" customHeight="1">
      <c r="A92" s="1853"/>
      <c r="B92" s="1752"/>
      <c r="C92" s="1753"/>
      <c r="D92" s="1854" t="str">
        <f>IF(TRIM(入力1!D90)&lt;&gt;"",入力1!D90,"")</f>
        <v/>
      </c>
      <c r="E92" s="1855"/>
      <c r="F92" s="1855"/>
      <c r="G92" s="1855"/>
      <c r="H92" s="1855"/>
      <c r="I92" s="1855"/>
      <c r="J92" s="1855"/>
      <c r="K92" s="1806"/>
      <c r="L92" s="1808"/>
      <c r="M92" s="1757"/>
      <c r="N92" s="1754"/>
      <c r="O92" s="1754"/>
      <c r="P92" s="1754"/>
      <c r="Q92" s="1755"/>
      <c r="R92" s="1753"/>
      <c r="S92" s="1856"/>
      <c r="T92" s="1761"/>
      <c r="U92" s="1757"/>
      <c r="V92" s="1755"/>
      <c r="W92" s="1857"/>
      <c r="X92" s="1755"/>
      <c r="Y92" s="1753"/>
      <c r="Z92" s="1761"/>
      <c r="AA92" s="1757"/>
      <c r="AB92" s="970" t="str">
        <f>IF(入力1!AB85&gt;=100,MID(TEXT(入力1!AB85,"000.0"),1,1),"")</f>
        <v/>
      </c>
      <c r="AC92" s="968" t="str">
        <f>IF(入力1!AB85&gt;=10,MID(TEXT(入力1!AB85,"000.0"),2,1),"")</f>
        <v/>
      </c>
      <c r="AD92" s="968" t="str">
        <f>IF(入力1!AB85&gt;=0.1,MID(TEXT(入力1!AB85,"000.0"),3,1),IF(ISBLANK(入力1!AB85),"","0"))</f>
        <v/>
      </c>
      <c r="AE92" s="972" t="str">
        <f>IF(入力1!AB85&lt;&gt;"",MID(TEXT(入力1!AB85,"000.0"),5,1),"")</f>
        <v/>
      </c>
      <c r="AF92" s="1755"/>
      <c r="AG92" s="1752"/>
      <c r="AH92" s="1752"/>
      <c r="AI92" s="1757"/>
      <c r="AJ92" s="1755"/>
      <c r="AK92" s="1752"/>
      <c r="AL92" s="1752"/>
      <c r="AM92" s="1757"/>
      <c r="AN92" s="1755"/>
      <c r="AO92" s="1752"/>
      <c r="AP92" s="1752"/>
      <c r="AQ92" s="1757"/>
      <c r="AR92" s="1755"/>
      <c r="AS92" s="1752"/>
      <c r="AT92" s="1752"/>
      <c r="AU92" s="1752"/>
      <c r="AV92" s="1757"/>
      <c r="AW92" s="1755"/>
      <c r="AX92" s="1752"/>
      <c r="AY92" s="1752"/>
      <c r="AZ92" s="1752"/>
      <c r="BA92" s="1752"/>
      <c r="BB92" s="1752"/>
      <c r="BC92" s="1757"/>
      <c r="BD92" s="1793"/>
      <c r="BE92" s="1729"/>
      <c r="BF92" s="1729"/>
      <c r="BG92" s="1729"/>
      <c r="BH92" s="1729"/>
      <c r="BI92" s="1729"/>
      <c r="BJ92" s="1744"/>
      <c r="BK92" s="1726"/>
      <c r="BL92" s="1705"/>
      <c r="BM92" s="1705"/>
      <c r="BN92" s="1705"/>
      <c r="BO92" s="1705"/>
      <c r="BP92" s="1710"/>
      <c r="BQ92" s="1726"/>
      <c r="BR92" s="1705"/>
      <c r="BS92" s="1705"/>
      <c r="BT92" s="1705"/>
      <c r="BU92" s="1705"/>
      <c r="BV92" s="1710"/>
      <c r="BW92" s="1726"/>
      <c r="BX92" s="1705"/>
      <c r="BY92" s="1705"/>
      <c r="BZ92" s="1705"/>
      <c r="CA92" s="1705"/>
      <c r="CB92" s="1710"/>
      <c r="CC92" s="1712"/>
      <c r="CD92" s="1705"/>
      <c r="CE92" s="1705"/>
      <c r="CF92" s="1705"/>
      <c r="CG92" s="1705"/>
      <c r="CH92" s="1705"/>
      <c r="CI92" s="1705"/>
      <c r="CJ92" s="1706"/>
      <c r="CK92" s="1705"/>
      <c r="CL92" s="1705"/>
      <c r="CM92" s="1705"/>
      <c r="CN92" s="1705"/>
      <c r="CO92" s="1705"/>
      <c r="CP92" s="1705"/>
      <c r="CQ92" s="1706"/>
      <c r="CR92" s="1726"/>
      <c r="CS92" s="1705"/>
      <c r="CT92" s="1710"/>
      <c r="CU92" s="1712"/>
      <c r="CV92" s="1705"/>
      <c r="CW92" s="1706"/>
      <c r="CX92" s="1712"/>
      <c r="CY92" s="1705"/>
      <c r="CZ92" s="1706"/>
      <c r="DA92" s="1793"/>
      <c r="DB92" s="1729"/>
      <c r="DC92" s="1729"/>
      <c r="DD92" s="1729"/>
      <c r="DE92" s="1852"/>
      <c r="DF92" s="1754"/>
      <c r="DG92" s="1755"/>
      <c r="DH92" s="1752"/>
      <c r="DI92" s="1752"/>
      <c r="DJ92" s="1753"/>
      <c r="DK92" s="1754"/>
      <c r="DL92" s="1755"/>
      <c r="DM92" s="1752"/>
      <c r="DN92" s="1752"/>
      <c r="DO92" s="1752"/>
      <c r="DP92" s="1753"/>
      <c r="DQ92" s="1754"/>
      <c r="DR92" s="1755"/>
      <c r="DS92" s="1752"/>
      <c r="DT92" s="1752"/>
      <c r="DU92" s="1752"/>
      <c r="DV92" s="1851"/>
      <c r="DW92" s="1749"/>
      <c r="DX92" s="1737"/>
      <c r="DY92" s="1805"/>
      <c r="DZ92" s="1830"/>
      <c r="EA92" s="1832"/>
      <c r="EB92" s="1825"/>
      <c r="EC92" s="1834"/>
      <c r="ED92" s="1836"/>
      <c r="EE92" s="1832"/>
      <c r="EF92" s="1825"/>
      <c r="EG92" s="1827"/>
      <c r="EH92" s="1827"/>
      <c r="EI92" s="1737"/>
    </row>
    <row r="93" spans="1:140" s="87" customFormat="1" ht="12" customHeight="1">
      <c r="A93" s="1818" t="str">
        <f>IF(TRIM(入力1!A86)&lt;&gt;"",入力1!A86,"")</f>
        <v/>
      </c>
      <c r="B93" s="1732">
        <f>IF(TRIM(入力1!B86)&lt;&gt;"",入力1!B86,"")</f>
        <v>3</v>
      </c>
      <c r="C93" s="1234">
        <f>入力1!C86</f>
        <v>5</v>
      </c>
      <c r="D93" s="1820" t="str">
        <f>IF(TRIM(入力1!D86)&lt;&gt;"",入力1!D86,"")</f>
        <v/>
      </c>
      <c r="E93" s="1821"/>
      <c r="F93" s="1821"/>
      <c r="G93" s="1821"/>
      <c r="H93" s="1821"/>
      <c r="I93" s="1821"/>
      <c r="J93" s="1821"/>
      <c r="K93" s="1256" t="str">
        <f>IF(TRIM('提出（様式1）'!A93)&lt;&gt;"",'提出（様式1）'!A93,"")</f>
        <v/>
      </c>
      <c r="L93" s="1258">
        <f>IF(TRIM('提出（様式1）'!B93)&lt;&gt;"",'提出（様式1）'!B93,"")</f>
        <v>3</v>
      </c>
      <c r="M93" s="1260">
        <f>C93</f>
        <v>5</v>
      </c>
      <c r="N93" s="1738" t="str">
        <f>IF(TRIM(入力1!N86)&lt;&gt;"",入力1!N86,"")</f>
        <v/>
      </c>
      <c r="O93" s="1738" t="str">
        <f>IF(TRIM(入力1!O86)&lt;&gt;"",LEFT(入力1!O86,1),"")</f>
        <v/>
      </c>
      <c r="P93" s="1738" t="str">
        <f>IF(TRIM(入力1!P86)&lt;&gt;"",LEFT(入力1!P86,1),"")</f>
        <v/>
      </c>
      <c r="Q93" s="1734" t="str">
        <f>IF(TRIM(入力1!Q86)&lt;&gt;"",LEFT(入力1!Q86,1),"")</f>
        <v/>
      </c>
      <c r="R93" s="1234" t="str">
        <f>IF(TRIM(入力1!Q86)&lt;&gt;"",MID(入力1!Q86,2,1),"")</f>
        <v/>
      </c>
      <c r="S93" s="1839" t="str">
        <f>IF(TRIM(入力1!S86)&lt;&gt;"",LEFT(入力1!S86,1),"")</f>
        <v/>
      </c>
      <c r="T93" s="1841" t="str">
        <f>IF(LEN(入力1!T86)&gt;=2,MID(TEXT(入力1!T86,"00"),1,1),"")</f>
        <v/>
      </c>
      <c r="U93" s="1260" t="str">
        <f>IF(LEN(入力1!T86)&gt;=1,MID(TEXT(入力1!T86,"00"),2,1),"")</f>
        <v/>
      </c>
      <c r="V93" s="1734" t="str">
        <f>IF(LEN(入力1!V86)&gt;=2,MID(TEXT(入力1!V86,"00"),1,1),"")</f>
        <v/>
      </c>
      <c r="W93" s="1843" t="str">
        <f>IF(LEN(入力1!V86)&gt;=1,MID(TEXT(入力1!V86,"00"),2,1),"")</f>
        <v/>
      </c>
      <c r="X93" s="1734" t="str">
        <f>IF(LEN(入力1!X86)&gt;=2,MID(TEXT(入力1!X86,"00"),1,1),"")</f>
        <v/>
      </c>
      <c r="Y93" s="1234" t="str">
        <f>IF(LEN(入力1!X86)&gt;=1,MID(TEXT(入力1!X86,"00"),2,1),"")</f>
        <v/>
      </c>
      <c r="Z93" s="1841" t="str">
        <f>IF(LEN(入力1!Z86)&gt;=2,MID(TEXT(入力1!Z86,"00"),1,1),"")</f>
        <v/>
      </c>
      <c r="AA93" s="1260" t="str">
        <f>IF(LEN(入力1!Z86)&gt;=1,MID(TEXT(入力1!Z86,"00"),2,1),"")</f>
        <v/>
      </c>
      <c r="AB93" s="1845" t="str">
        <f>IF(TRIM(入力1!AB86)&lt;&gt;"",入力1!AB86,"")</f>
        <v/>
      </c>
      <c r="AC93" s="1846"/>
      <c r="AD93" s="1846"/>
      <c r="AE93" s="1847"/>
      <c r="AF93" s="1734" t="str">
        <f>IF(入力1!AF86&gt;=100,MID(TEXT(入力1!AF86,"000.0"),1,1),"")</f>
        <v/>
      </c>
      <c r="AG93" s="1732" t="str">
        <f>IF(入力1!AF86&gt;=10,MID(TEXT(入力1!AF86,"000.0"),2,1),"")</f>
        <v/>
      </c>
      <c r="AH93" s="1732" t="str">
        <f>IF(入力1!AF86&gt;=0.1,MID(TEXT(入力1!AF86,"000.0"),3,1),IF(ISBLANK(入力1!AF86),"","0"))</f>
        <v/>
      </c>
      <c r="AI93" s="1260" t="str">
        <f>IF(入力1!AF86&lt;&gt;"",MID(TEXT(入力1!AF86,"000.0"),5,1),"")</f>
        <v/>
      </c>
      <c r="AJ93" s="1734" t="str">
        <f>IF(入力1!AJ86&gt;=100,MID(TEXT(入力1!AJ86,"000.0"),1,1),"")</f>
        <v/>
      </c>
      <c r="AK93" s="1732" t="str">
        <f>IF(入力1!AJ86&gt;=10,MID(TEXT(入力1!AJ86,"000.0"),2,1),"")</f>
        <v/>
      </c>
      <c r="AL93" s="1732" t="str">
        <f>IF(入力1!AJ86&gt;=0.1,MID(TEXT(入力1!AJ86,"000.0"),3,1),IF(ISBLANK(入力1!AJ86),"","0"))</f>
        <v/>
      </c>
      <c r="AM93" s="1260" t="str">
        <f>IF(入力1!AJ86&lt;&gt;"",MID(TEXT(入力1!AJ86,"000.0"),5,1),"")</f>
        <v/>
      </c>
      <c r="AN93" s="1734" t="str">
        <f>IF(入力1!AN86&gt;=100,MID(TEXT(入力1!AN86,"000.0"),1,1),"")</f>
        <v/>
      </c>
      <c r="AO93" s="1732" t="str">
        <f>IF(入力1!AN86&gt;=10,MID(TEXT(入力1!AN86,"000.0"),2,1),"")</f>
        <v/>
      </c>
      <c r="AP93" s="1732" t="str">
        <f>IF(入力1!AN86&gt;=0.1,MID(TEXT(入力1!AN86,"000.0"),3,1),IF(ISBLANK(入力1!AN86),"","0"))</f>
        <v/>
      </c>
      <c r="AQ93" s="1260" t="str">
        <f>IF(入力1!AN86&lt;&gt;"",MID(TEXT(入力1!AN86,"000.0"),5,1),"")</f>
        <v/>
      </c>
      <c r="AR93" s="1734" t="str">
        <f>IF(TRIM(入力1!AR86)&lt;&gt;"",IF(入力1!AR86&gt;=10000,MID(TEXT(入力1!AR86,"00000"),1,1),""),"-")</f>
        <v>-</v>
      </c>
      <c r="AS93" s="1732" t="str">
        <f>IF(TRIM(入力1!AR86)&lt;&gt;"",IF(入力1!AR86&gt;=1000,MID(TEXT(入力1!AR86,"00000"),2,1),""),"-")</f>
        <v>-</v>
      </c>
      <c r="AT93" s="1732" t="str">
        <f>IF(TRIM(入力1!AR86)&lt;&gt;"",IF(入力1!AR86&gt;=100,MID(TEXT(入力1!AR86,"00000"),3,1),""),"-")</f>
        <v>-</v>
      </c>
      <c r="AU93" s="1732" t="str">
        <f>IF(TRIM(入力1!AR86)&lt;&gt;"",IF(入力1!AR86&gt;=10,MID(TEXT(入力1!AR86,"00000"),4,1),""),"-")</f>
        <v>-</v>
      </c>
      <c r="AV93" s="1260" t="str">
        <f>IF(TRIM(入力1!AR86)&lt;&gt;"",IF(入力1!AR86&gt;=0,MID(TEXT(入力1!AR86,"00000"),5,1),""),"-")</f>
        <v>-</v>
      </c>
      <c r="AW93" s="1734" t="str">
        <f>IF(TRIM(入力1!AW86)&lt;&gt;"",IF(入力1!AW86&gt;=1000000,MID(TEXT(入力1!AW86,"0000000"),1,1),""),"-")</f>
        <v>-</v>
      </c>
      <c r="AX93" s="1732" t="str">
        <f>IF(TRIM(入力1!AW86)&lt;&gt;"",IF(入力1!AW86&gt;=100000,MID(TEXT(入力1!AW86,"0000000"),2,1),""),"-")</f>
        <v>-</v>
      </c>
      <c r="AY93" s="1732" t="str">
        <f>IF(TRIM(入力1!AW86)&lt;&gt;"",IF(入力1!AW86&gt;=10000,MID(TEXT(入力1!AW86,"0000000"),3,1),""),"-")</f>
        <v>-</v>
      </c>
      <c r="AZ93" s="1732" t="str">
        <f>IF(TRIM(入力1!AW86)&lt;&gt;"",IF(入力1!AW86&gt;=1000,MID(TEXT(入力1!AW86,"0000000"),4,1),""),"-")</f>
        <v>-</v>
      </c>
      <c r="BA93" s="1732" t="str">
        <f>IF(TRIM(入力1!AW86)&lt;&gt;"",IF(入力1!AW86&gt;=100,MID(TEXT(入力1!AW86,"0000000"),5,1),""),"-")</f>
        <v>-</v>
      </c>
      <c r="BB93" s="1732" t="str">
        <f>IF(TRIM(入力1!AW86)&lt;&gt;"",IF(入力1!AW86&gt;=10,MID(TEXT(入力1!AW86,"0000000"),6,1),""),"-")</f>
        <v>-</v>
      </c>
      <c r="BC93" s="1260" t="str">
        <f>IF(TRIM(入力1!AW86)&lt;&gt;"",IF(入力1!AW86&gt;=0,MID(TEXT(入力1!AW86,"0000000"),7,1),""),"-")</f>
        <v>-</v>
      </c>
      <c r="BD93" s="1817" t="str">
        <f>IF(TRIM(入力1!BD86)&lt;&gt;"",IF(入力1!BD86&gt;=1000000,MID(TEXT(入力1!BD86,"0000000"),1,1),""),"")</f>
        <v/>
      </c>
      <c r="BE93" s="1731" t="str">
        <f>IF(TRIM(入力1!BD86)&lt;&gt;"",IF(入力1!BD86&gt;=100000,MID(TEXT(入力1!BD86,"0000000"),2,1),""),"")</f>
        <v/>
      </c>
      <c r="BF93" s="1731" t="str">
        <f>IF(TRIM(入力1!BD86)&lt;&gt;"",IF(入力1!BD86&gt;=10000,MID(TEXT(入力1!BD86,"0000000"),3,1),""),"")</f>
        <v/>
      </c>
      <c r="BG93" s="1731" t="str">
        <f>IF(TRIM(入力1!BD86)&lt;&gt;"",IF(入力1!BD86&gt;=1000,MID(TEXT(入力1!BD86,"0000000"),4,1),""),"")</f>
        <v/>
      </c>
      <c r="BH93" s="1731" t="str">
        <f>IF(TRIM(入力1!BD86)&lt;&gt;"",IF(入力1!BD86&gt;=100,MID(TEXT(入力1!BD86,"0000000"),5,1),""),"")</f>
        <v/>
      </c>
      <c r="BI93" s="1731" t="str">
        <f>IF(TRIM(入力1!BD86)&lt;&gt;"",IF(入力1!BD86&gt;=10,MID(TEXT(入力1!BD86,"0000000"),6,1),""),"")</f>
        <v/>
      </c>
      <c r="BJ93" s="1816" t="str">
        <f>IF(TRIM(入力1!BD86)&lt;&gt;"",IF(入力1!BD86&gt;=0,MID(TEXT(入力1!BD86,"0000000"),7,1),""),"0")</f>
        <v>0</v>
      </c>
      <c r="BK93" s="1077" t="str">
        <f>IF(TRIM(入力1!BK86)&lt;&gt;"",入力1!BK86,"")</f>
        <v/>
      </c>
      <c r="BL93" s="1063" t="str">
        <f>IF(TRIM(入力1!BL86)&lt;&gt;"",入力1!BL86,"")</f>
        <v/>
      </c>
      <c r="BM93" s="1063" t="str">
        <f>IF(TRIM(入力1!BM86)&lt;&gt;"",入力1!BM86,"")</f>
        <v/>
      </c>
      <c r="BN93" s="1063" t="str">
        <f>IF(TRIM(入力1!BN86)&lt;&gt;"",入力1!BN86,"")</f>
        <v/>
      </c>
      <c r="BO93" s="1063" t="str">
        <f>IF(TRIM(入力1!BO86)&lt;&gt;"",入力1!BO86,"")</f>
        <v/>
      </c>
      <c r="BP93" s="1079" t="str">
        <f>IF(TRIM(入力1!BP86)&lt;&gt;"",入力1!BP86,"")</f>
        <v>0</v>
      </c>
      <c r="BQ93" s="1077" t="str">
        <f>IF(TRIM(入力1!BQ86)&lt;&gt;"",入力1!BQ86,"")</f>
        <v/>
      </c>
      <c r="BR93" s="1063" t="str">
        <f>IF(TRIM(入力1!BR86)&lt;&gt;"",入力1!BR86,"")</f>
        <v/>
      </c>
      <c r="BS93" s="1063" t="str">
        <f>IF(TRIM(入力1!BS86)&lt;&gt;"",入力1!BS86,"")</f>
        <v/>
      </c>
      <c r="BT93" s="1063" t="str">
        <f>IF(TRIM(入力1!BT86)&lt;&gt;"",入力1!BT86,"")</f>
        <v/>
      </c>
      <c r="BU93" s="1063" t="str">
        <f>IF(TRIM(入力1!BU86)&lt;&gt;"",入力1!BU86,"")</f>
        <v/>
      </c>
      <c r="BV93" s="1079" t="str">
        <f>IF(TRIM(入力1!BV86)&lt;&gt;"",入力1!BV86,"")</f>
        <v>0</v>
      </c>
      <c r="BW93" s="1077" t="str">
        <f>IF(TRIM(入力1!BW86)&lt;&gt;"",入力1!BW86,"")</f>
        <v/>
      </c>
      <c r="BX93" s="1063" t="str">
        <f>IF(TRIM(入力1!BX86)&lt;&gt;"",入力1!BX86,"")</f>
        <v/>
      </c>
      <c r="BY93" s="1063" t="str">
        <f>IF(TRIM(入力1!BY86)&lt;&gt;"",入力1!BY86,"")</f>
        <v/>
      </c>
      <c r="BZ93" s="1063" t="str">
        <f>IF(TRIM(入力1!BZ86)&lt;&gt;"",入力1!BZ86,"")</f>
        <v/>
      </c>
      <c r="CA93" s="1063" t="str">
        <f>IF(TRIM(入力1!CA86)&lt;&gt;"",入力1!CA86,"")</f>
        <v/>
      </c>
      <c r="CB93" s="1079" t="str">
        <f>IF(TRIM(入力1!CB86)&lt;&gt;"",入力1!CB86,"")</f>
        <v>0</v>
      </c>
      <c r="CC93" s="1095" t="str">
        <f>IF(TRIM(入力1!CC86)&lt;&gt;"",入力1!CC86,"")</f>
        <v/>
      </c>
      <c r="CD93" s="1063" t="str">
        <f>IF(TRIM(入力1!CD86)&lt;&gt;"",入力1!CD86,"")</f>
        <v/>
      </c>
      <c r="CE93" s="1063" t="str">
        <f>IF(TRIM(入力1!CE86)&lt;&gt;"",入力1!CE86,"")</f>
        <v/>
      </c>
      <c r="CF93" s="1063" t="str">
        <f>IF(TRIM(入力1!CF86)&lt;&gt;"",入力1!CF86,"")</f>
        <v/>
      </c>
      <c r="CG93" s="1063" t="str">
        <f>IF(TRIM(入力1!CG86)&lt;&gt;"",入力1!CG86,"")</f>
        <v/>
      </c>
      <c r="CH93" s="1063" t="str">
        <f>IF(TRIM(入力1!CH86)&lt;&gt;"",入力1!CH86,"")</f>
        <v/>
      </c>
      <c r="CI93" s="1063" t="str">
        <f>IF(TRIM(入力1!CI86)&lt;&gt;"",入力1!CI86,"")</f>
        <v/>
      </c>
      <c r="CJ93" s="1109" t="str">
        <f>IF(TRIM(入力1!CJ86)&lt;&gt;"",入力1!CJ86,"")</f>
        <v>0</v>
      </c>
      <c r="CK93" s="1063" t="str">
        <f>IF(TRIM(入力1!CK86)&lt;&gt;"",入力1!CK86,"")</f>
        <v/>
      </c>
      <c r="CL93" s="1063" t="str">
        <f>IF(TRIM(入力1!CL86)&lt;&gt;"",入力1!CL86,"")</f>
        <v/>
      </c>
      <c r="CM93" s="1063" t="str">
        <f>IF(TRIM(入力1!CM86)&lt;&gt;"",入力1!CM86,"")</f>
        <v/>
      </c>
      <c r="CN93" s="1063" t="str">
        <f>IF(TRIM(入力1!CN86)&lt;&gt;"",入力1!CN86,"")</f>
        <v/>
      </c>
      <c r="CO93" s="1063" t="str">
        <f>IF(TRIM(入力1!CO86)&lt;&gt;"",入力1!CO86,"")</f>
        <v/>
      </c>
      <c r="CP93" s="1063" t="str">
        <f>IF(TRIM(入力1!CP86)&lt;&gt;"",入力1!CP86,"")</f>
        <v/>
      </c>
      <c r="CQ93" s="1109" t="str">
        <f>IF(TRIM(入力1!CQ86)&lt;&gt;"",入力1!CQ86,"")</f>
        <v/>
      </c>
      <c r="CR93" s="1077" t="str">
        <f>IF(TRIM(入力1!CR86)&lt;&gt;"",入力1!CR86,"")</f>
        <v>-</v>
      </c>
      <c r="CS93" s="1063" t="str">
        <f>IF(TRIM(入力1!CS86)&lt;&gt;"",入力1!CS86,"")</f>
        <v>-</v>
      </c>
      <c r="CT93" s="1079" t="str">
        <f>IF(TRIM(入力1!CT86)&lt;&gt;"",入力1!CT86,"")</f>
        <v>-</v>
      </c>
      <c r="CU93" s="1095" t="str">
        <f>IF(入力1!CU86&gt;=10,MID(TEXT(入力1!CU86,"00.0"),1,1),"")</f>
        <v/>
      </c>
      <c r="CV93" s="1063" t="str">
        <f>IF(入力1!CU86&gt;=0.1,MID(TEXT(入力1!CU86,"00.0"),2,1),IF(ISBLANK(入力1!CU86),"","0"))</f>
        <v/>
      </c>
      <c r="CW93" s="1109" t="str">
        <f>IF(入力1!CU86&lt;&gt;"",MID(TEXT(入力1!CU86,"00.0"),4,1),"")</f>
        <v/>
      </c>
      <c r="CX93" s="1095" t="str">
        <f>IF(入力1!CX86&gt;=100,MID(TEXT(入力1!CX86,"000"),1,1),"")</f>
        <v/>
      </c>
      <c r="CY93" s="1063" t="str">
        <f>IF(入力1!CX86&gt;=10,MID(TEXT(入力1!CX86,"000"),2,1),"")</f>
        <v/>
      </c>
      <c r="CZ93" s="1109" t="str">
        <f>IF(入力1!CX86&gt;=1,MID(TEXT(入力1!CX86,"000"),3,1),"")</f>
        <v/>
      </c>
      <c r="DA93" s="1817" t="str">
        <f>IF(TRIM(入力1!DA86)&lt;&gt;"",IF(入力1!DA86&gt;=10000,MID(TEXT(入力1!DA86,"00000"),1,1),""),"")</f>
        <v/>
      </c>
      <c r="DB93" s="1731" t="str">
        <f>IF(TRIM(入力1!DA86)&lt;&gt;"",IF(入力1!DA86&gt;=1000,MID(TEXT(入力1!DA86,"00000"),2,1),""),"")</f>
        <v/>
      </c>
      <c r="DC93" s="1731" t="str">
        <f>IF(TRIM(入力1!DA86)&lt;&gt;"",IF(入力1!DA86&gt;=100,MID(TEXT(入力1!DA86,"00000"),3,1),""),"")</f>
        <v/>
      </c>
      <c r="DD93" s="1731" t="str">
        <f>IF(TRIM(入力1!DA86)&lt;&gt;"",IF(入力1!DA86&gt;=10,MID(TEXT(入力1!DA86,"00000"),4,1),""),"")</f>
        <v/>
      </c>
      <c r="DE93" s="1795" t="str">
        <f>IF(TRIM(入力1!DA86)&lt;&gt;"",IF(入力1!DA86&gt;=0,MID(TEXT(入力1!DA86,"00000"),5,1),"0"),"")</f>
        <v/>
      </c>
      <c r="DF93" s="1738" t="str">
        <f>IF(TRIM(入力1!DF86)&lt;&gt;"",LEFT(入力1!DF86,1),"")</f>
        <v/>
      </c>
      <c r="DG93" s="1734" t="str">
        <f>IF(入力1!DG86&gt;=1000,MID(TEXT(入力1!DG86,"0000"),1,1),"")</f>
        <v/>
      </c>
      <c r="DH93" s="1732" t="str">
        <f>IF(入力1!DG86&gt;=100,MID(TEXT(入力1!DG86,"0000"),2,1),"")</f>
        <v/>
      </c>
      <c r="DI93" s="1732" t="str">
        <f>IF(入力1!DG86&gt;=10,MID(TEXT(入力1!DG86,"0000"),3,1),"")</f>
        <v/>
      </c>
      <c r="DJ93" s="1261" t="str">
        <f>IF(TRIM(入力1!DG86)&lt;&gt;"",IF(入力1!DG86&gt;=1,MID(TEXT(入力1!DG86,"0000"),4,1),"0"),"")</f>
        <v/>
      </c>
      <c r="DK93" s="1738" t="str">
        <f>IF(TRIM(入力1!DK86)&lt;&gt;"",LEFT(入力1!DK86,1),"")</f>
        <v/>
      </c>
      <c r="DL93" s="1734" t="str">
        <f>IF(入力1!DL86&gt;=10000,MID(TEXT(入力1!DL86,"00000"),1,1),"")</f>
        <v/>
      </c>
      <c r="DM93" s="1732" t="str">
        <f>IF(入力1!DL86&gt;=1000,MID(TEXT(入力1!DL86,"00000"),2,1),"")</f>
        <v/>
      </c>
      <c r="DN93" s="1732" t="str">
        <f>IF(入力1!DL86&gt;=100,MID(TEXT(入力1!DL86,"00000"),3,1),"")</f>
        <v/>
      </c>
      <c r="DO93" s="1732" t="str">
        <f>IF(入力1!DL86&gt;=10,MID(TEXT(入力1!DL86,"00000"),4,1),"")</f>
        <v/>
      </c>
      <c r="DP93" s="1879" t="str">
        <f>IF(TRIM(入力1!DL86)&lt;&gt;"",IF(入力1!DL86&gt;=1,MID(TEXT(入力1!DL86,"00000"),5,1),"0"),"")</f>
        <v/>
      </c>
      <c r="DQ93" s="1738" t="str">
        <f>IF(TRIM(入力1!DQ86)&lt;&gt;"",LEFT(入力1!DQ86,1),"")</f>
        <v/>
      </c>
      <c r="DR93" s="1734" t="str">
        <f>IF(入力1!DR86&gt;=10000,MID(TEXT(入力1!DR86,"00000"),1,1),"")</f>
        <v/>
      </c>
      <c r="DS93" s="1732" t="str">
        <f>IF(入力1!DR86&gt;=1000,MID(TEXT(入力1!DR86,"00000"),2,1),"")</f>
        <v/>
      </c>
      <c r="DT93" s="1732" t="str">
        <f>IF(入力1!DR86&gt;=100,MID(TEXT(入力1!DR86,"00000"),3,1),"")</f>
        <v/>
      </c>
      <c r="DU93" s="1732" t="str">
        <f>IF(入力1!DR86&gt;=10,MID(TEXT(入力1!DR86,"00000"),4,1),"")</f>
        <v/>
      </c>
      <c r="DV93" s="1879" t="str">
        <f>IF(TRIM(入力1!DR86)&lt;&gt;"",IF(入力1!DR86&gt;=1,MID(TEXT(入力1!DR86,"00000"),5,1),"0"),"")</f>
        <v/>
      </c>
      <c r="DW93" s="1748"/>
      <c r="DX93" s="1736"/>
      <c r="DY93" s="1804"/>
      <c r="DZ93" s="1829"/>
      <c r="EA93" s="1831"/>
      <c r="EB93" s="1824"/>
      <c r="EC93" s="1833"/>
      <c r="ED93" s="1835"/>
      <c r="EE93" s="1831"/>
      <c r="EF93" s="1824"/>
      <c r="EG93" s="1804">
        <f>IF(入力1!$W$5=9,9,0)</f>
        <v>0</v>
      </c>
      <c r="EH93" s="1828"/>
      <c r="EI93" s="1736"/>
      <c r="EJ93" s="363"/>
    </row>
    <row r="94" spans="1:140" s="87" customFormat="1" ht="12" customHeight="1" thickBot="1">
      <c r="A94" s="1905"/>
      <c r="B94" s="1878"/>
      <c r="C94" s="1251"/>
      <c r="D94" s="1906" t="str">
        <f>IF(TRIM(入力1!D92)&lt;&gt;"",入力1!D92,"")</f>
        <v/>
      </c>
      <c r="E94" s="1907"/>
      <c r="F94" s="1907"/>
      <c r="G94" s="1907"/>
      <c r="H94" s="1907"/>
      <c r="I94" s="1907"/>
      <c r="J94" s="1907"/>
      <c r="K94" s="1490"/>
      <c r="L94" s="1259"/>
      <c r="M94" s="1491"/>
      <c r="N94" s="1876"/>
      <c r="O94" s="1876"/>
      <c r="P94" s="1876"/>
      <c r="Q94" s="1877"/>
      <c r="R94" s="1251"/>
      <c r="S94" s="1908"/>
      <c r="T94" s="1909"/>
      <c r="U94" s="1491"/>
      <c r="V94" s="1877"/>
      <c r="W94" s="1910"/>
      <c r="X94" s="1877"/>
      <c r="Y94" s="1251"/>
      <c r="Z94" s="1909"/>
      <c r="AA94" s="1491"/>
      <c r="AB94" s="979" t="str">
        <f>IF(入力1!AB87&gt;=100,MID(TEXT(入力1!AB87,"000.0"),1,1),"")</f>
        <v/>
      </c>
      <c r="AC94" s="980" t="str">
        <f>IF(入力1!AB87&gt;=10,MID(TEXT(入力1!AB87,"000.0"),2,1),"")</f>
        <v/>
      </c>
      <c r="AD94" s="980" t="str">
        <f>IF(入力1!AB87&gt;=0.1,MID(TEXT(入力1!AB87,"000.0"),3,1),IF(ISBLANK(入力1!AB87),"","0"))</f>
        <v/>
      </c>
      <c r="AE94" s="958" t="str">
        <f>IF(入力1!AB87&lt;&gt;"",MID(TEXT(入力1!AB87,"000.0"),5,1),"")</f>
        <v/>
      </c>
      <c r="AF94" s="1877"/>
      <c r="AG94" s="1878"/>
      <c r="AH94" s="1878"/>
      <c r="AI94" s="1491"/>
      <c r="AJ94" s="1877"/>
      <c r="AK94" s="1878"/>
      <c r="AL94" s="1878"/>
      <c r="AM94" s="1491"/>
      <c r="AN94" s="1877"/>
      <c r="AO94" s="1878"/>
      <c r="AP94" s="1878"/>
      <c r="AQ94" s="1491"/>
      <c r="AR94" s="1877"/>
      <c r="AS94" s="1878"/>
      <c r="AT94" s="1878"/>
      <c r="AU94" s="1878"/>
      <c r="AV94" s="1491"/>
      <c r="AW94" s="1877"/>
      <c r="AX94" s="1878"/>
      <c r="AY94" s="1878"/>
      <c r="AZ94" s="1878"/>
      <c r="BA94" s="1878"/>
      <c r="BB94" s="1878"/>
      <c r="BC94" s="1491"/>
      <c r="BD94" s="1903"/>
      <c r="BE94" s="1901"/>
      <c r="BF94" s="1901"/>
      <c r="BG94" s="1901"/>
      <c r="BH94" s="1901"/>
      <c r="BI94" s="1901"/>
      <c r="BJ94" s="1902"/>
      <c r="BK94" s="1504"/>
      <c r="BL94" s="1248"/>
      <c r="BM94" s="1248"/>
      <c r="BN94" s="1248"/>
      <c r="BO94" s="1248"/>
      <c r="BP94" s="1505"/>
      <c r="BQ94" s="1504"/>
      <c r="BR94" s="1248"/>
      <c r="BS94" s="1248"/>
      <c r="BT94" s="1248"/>
      <c r="BU94" s="1248"/>
      <c r="BV94" s="1505"/>
      <c r="BW94" s="1504"/>
      <c r="BX94" s="1248"/>
      <c r="BY94" s="1248"/>
      <c r="BZ94" s="1248"/>
      <c r="CA94" s="1248"/>
      <c r="CB94" s="1505"/>
      <c r="CC94" s="1102"/>
      <c r="CD94" s="1248"/>
      <c r="CE94" s="1248"/>
      <c r="CF94" s="1248"/>
      <c r="CG94" s="1248"/>
      <c r="CH94" s="1248"/>
      <c r="CI94" s="1248"/>
      <c r="CJ94" s="1216"/>
      <c r="CK94" s="1248"/>
      <c r="CL94" s="1248"/>
      <c r="CM94" s="1248"/>
      <c r="CN94" s="1248"/>
      <c r="CO94" s="1248"/>
      <c r="CP94" s="1248"/>
      <c r="CQ94" s="1216"/>
      <c r="CR94" s="1504"/>
      <c r="CS94" s="1248"/>
      <c r="CT94" s="1505"/>
      <c r="CU94" s="1102"/>
      <c r="CV94" s="1248"/>
      <c r="CW94" s="1216"/>
      <c r="CX94" s="1102"/>
      <c r="CY94" s="1248"/>
      <c r="CZ94" s="1216"/>
      <c r="DA94" s="1903"/>
      <c r="DB94" s="1901"/>
      <c r="DC94" s="1901"/>
      <c r="DD94" s="1901"/>
      <c r="DE94" s="1875"/>
      <c r="DF94" s="1876"/>
      <c r="DG94" s="1877"/>
      <c r="DH94" s="1878"/>
      <c r="DI94" s="1878"/>
      <c r="DJ94" s="1279"/>
      <c r="DK94" s="1876"/>
      <c r="DL94" s="1877"/>
      <c r="DM94" s="1878"/>
      <c r="DN94" s="1878"/>
      <c r="DO94" s="1878"/>
      <c r="DP94" s="1880"/>
      <c r="DQ94" s="1876"/>
      <c r="DR94" s="1877"/>
      <c r="DS94" s="1878"/>
      <c r="DT94" s="1878"/>
      <c r="DU94" s="1878"/>
      <c r="DV94" s="1880"/>
      <c r="DW94" s="1881"/>
      <c r="DX94" s="1882"/>
      <c r="DY94" s="1883"/>
      <c r="DZ94" s="1884"/>
      <c r="EA94" s="1885"/>
      <c r="EB94" s="1886"/>
      <c r="EC94" s="1887"/>
      <c r="ED94" s="1888"/>
      <c r="EE94" s="1885"/>
      <c r="EF94" s="1886"/>
      <c r="EG94" s="1883"/>
      <c r="EH94" s="1889"/>
      <c r="EI94" s="1882"/>
      <c r="EJ94" s="382"/>
    </row>
    <row r="95" spans="1:140" s="87" customFormat="1" ht="12" customHeight="1">
      <c r="A95" s="1890" t="str">
        <f>IF(TRIM(入力1!A88)&lt;&gt;"",入力1!A88,"")</f>
        <v/>
      </c>
      <c r="B95" s="1872">
        <f>IF(TRIM(入力1!B88)&lt;&gt;"",入力1!B88,"")</f>
        <v>3</v>
      </c>
      <c r="C95" s="1891">
        <f>入力1!C88</f>
        <v>6</v>
      </c>
      <c r="D95" s="1892" t="str">
        <f>IF(TRIM(入力1!D88)&lt;&gt;"",入力1!D88,"")</f>
        <v/>
      </c>
      <c r="E95" s="1893"/>
      <c r="F95" s="1893"/>
      <c r="G95" s="1893"/>
      <c r="H95" s="1893"/>
      <c r="I95" s="1893"/>
      <c r="J95" s="1893"/>
      <c r="K95" s="1895" t="str">
        <f>IF(TRIM('提出（様式1）'!A95)&lt;&gt;"",'提出（様式1）'!A95,"")</f>
        <v/>
      </c>
      <c r="L95" s="1896">
        <f>IF(TRIM('提出（様式1）'!B95)&lt;&gt;"",'提出（様式1）'!B95,"")</f>
        <v>3</v>
      </c>
      <c r="M95" s="1874">
        <f>C95</f>
        <v>6</v>
      </c>
      <c r="N95" s="1870" t="str">
        <f>IF(TRIM(入力1!N88)&lt;&gt;"",入力1!N88,"")</f>
        <v/>
      </c>
      <c r="O95" s="1870" t="str">
        <f>IF(TRIM(入力1!O88)&lt;&gt;"",LEFT(入力1!O88,1),"")</f>
        <v/>
      </c>
      <c r="P95" s="1870" t="str">
        <f>IF(TRIM(入力1!P88)&lt;&gt;"",LEFT(入力1!P88,1),"")</f>
        <v/>
      </c>
      <c r="Q95" s="1871" t="str">
        <f>IF(TRIM(入力1!Q88)&lt;&gt;"",LEFT(入力1!Q88,1),"")</f>
        <v/>
      </c>
      <c r="R95" s="1891" t="str">
        <f>IF(TRIM(入力1!Q88)&lt;&gt;"",MID(入力1!Q88,2,1),"")</f>
        <v/>
      </c>
      <c r="S95" s="1894" t="str">
        <f>IF(TRIM(入力1!S88)&lt;&gt;"",LEFT(入力1!S88,1),"")</f>
        <v/>
      </c>
      <c r="T95" s="1897" t="str">
        <f>IF(LEN(入力1!T88)&gt;=2,MID(TEXT(入力1!T88,"00"),1,1),"")</f>
        <v/>
      </c>
      <c r="U95" s="1874" t="str">
        <f>IF(LEN(入力1!T88)&gt;=1,MID(TEXT(入力1!T88,"00"),2,1),"")</f>
        <v/>
      </c>
      <c r="V95" s="1871" t="str">
        <f>IF(LEN(入力1!V88)&gt;=2,MID(TEXT(入力1!V88,"00"),1,1),"")</f>
        <v/>
      </c>
      <c r="W95" s="1927" t="str">
        <f>IF(LEN(入力1!V88)&gt;=1,MID(TEXT(入力1!V88,"00"),2,1),"")</f>
        <v/>
      </c>
      <c r="X95" s="1871" t="str">
        <f>IF(LEN(入力1!X88)&gt;=2,MID(TEXT(入力1!X88,"00"),1,1),"")</f>
        <v/>
      </c>
      <c r="Y95" s="1891" t="str">
        <f>IF(LEN(入力1!X88)&gt;=1,MID(TEXT(入力1!X88,"00"),2,1),"")</f>
        <v/>
      </c>
      <c r="Z95" s="1897" t="str">
        <f>IF(LEN(入力1!Z88)&gt;=2,MID(TEXT(入力1!Z88,"00"),1,1),"")</f>
        <v/>
      </c>
      <c r="AA95" s="1874" t="str">
        <f>IF(LEN(入力1!Z88)&gt;=1,MID(TEXT(入力1!Z88,"00"),2,1),"")</f>
        <v/>
      </c>
      <c r="AB95" s="1898" t="str">
        <f>IF(TRIM(入力1!AB88)&lt;&gt;"",入力1!AB88,"")</f>
        <v/>
      </c>
      <c r="AC95" s="1899"/>
      <c r="AD95" s="1899"/>
      <c r="AE95" s="1900"/>
      <c r="AF95" s="1871" t="str">
        <f>IF(入力1!AF88&gt;=100,MID(TEXT(入力1!AF88,"000.0"),1,1),"")</f>
        <v/>
      </c>
      <c r="AG95" s="1872" t="str">
        <f>IF(入力1!AF88&gt;=10,MID(TEXT(入力1!AF88,"000.0"),2,1),"")</f>
        <v/>
      </c>
      <c r="AH95" s="1872" t="str">
        <f>IF(入力1!AF88&gt;=0.1,MID(TEXT(入力1!AF88,"000.0"),3,1),IF(ISBLANK(入力1!AF88),"","0"))</f>
        <v/>
      </c>
      <c r="AI95" s="1874" t="str">
        <f>IF(入力1!AF88&lt;&gt;"",MID(TEXT(入力1!AF88,"000.0"),5,1),"")</f>
        <v/>
      </c>
      <c r="AJ95" s="1871" t="str">
        <f>IF(入力1!AJ88&gt;=100,MID(TEXT(入力1!AJ88,"000.0"),1,1),"")</f>
        <v/>
      </c>
      <c r="AK95" s="1872" t="str">
        <f>IF(入力1!AJ88&gt;=10,MID(TEXT(入力1!AJ88,"000.0"),2,1),"")</f>
        <v/>
      </c>
      <c r="AL95" s="1872" t="str">
        <f>IF(入力1!AJ88&gt;=0.1,MID(TEXT(入力1!AJ88,"000.0"),3,1),IF(ISBLANK(入力1!AJ88),"","0"))</f>
        <v/>
      </c>
      <c r="AM95" s="1874" t="str">
        <f>IF(入力1!AJ88&lt;&gt;"",MID(TEXT(入力1!AJ88,"000.0"),5,1),"")</f>
        <v/>
      </c>
      <c r="AN95" s="1871" t="str">
        <f>IF(入力1!AN88&gt;=100,MID(TEXT(入力1!AN88,"000.0"),1,1),"")</f>
        <v/>
      </c>
      <c r="AO95" s="1872" t="str">
        <f>IF(入力1!AN88&gt;=10,MID(TEXT(入力1!AN88,"000.0"),2,1),"")</f>
        <v/>
      </c>
      <c r="AP95" s="1872" t="str">
        <f>IF(入力1!AN88&gt;=0.1,MID(TEXT(入力1!AN88,"000.0"),3,1),IF(ISBLANK(入力1!AN88),"","0"))</f>
        <v/>
      </c>
      <c r="AQ95" s="1874" t="str">
        <f>IF(入力1!AN88&lt;&gt;"",MID(TEXT(入力1!AN88,"000.0"),5,1),"")</f>
        <v/>
      </c>
      <c r="AR95" s="1871" t="str">
        <f>IF(TRIM(入力1!AR88)&lt;&gt;"",IF(入力1!AR88&gt;=10000,MID(TEXT(入力1!AR88,"00000"),1,1),""),"-")</f>
        <v>-</v>
      </c>
      <c r="AS95" s="1872" t="str">
        <f>IF(TRIM(入力1!AR88)&lt;&gt;"",IF(入力1!AR88&gt;=1000,MID(TEXT(入力1!AR88,"00000"),2,1),""),"-")</f>
        <v>-</v>
      </c>
      <c r="AT95" s="1872" t="str">
        <f>IF(TRIM(入力1!AR88)&lt;&gt;"",IF(入力1!AR88&gt;=100,MID(TEXT(入力1!AR88,"00000"),3,1),""),"-")</f>
        <v>-</v>
      </c>
      <c r="AU95" s="1872" t="str">
        <f>IF(TRIM(入力1!AR88)&lt;&gt;"",IF(入力1!AR88&gt;=10,MID(TEXT(入力1!AR88,"00000"),4,1),""),"-")</f>
        <v>-</v>
      </c>
      <c r="AV95" s="1874" t="str">
        <f>IF(TRIM(入力1!AR88)&lt;&gt;"",IF(入力1!AR88&gt;=0,MID(TEXT(入力1!AR88,"00000"),5,1),""),"-")</f>
        <v>-</v>
      </c>
      <c r="AW95" s="1871" t="str">
        <f>IF(TRIM(入力1!AW88)&lt;&gt;"",IF(入力1!AW88&gt;=1000000,MID(TEXT(入力1!AW88,"0000000"),1,1),""),"-")</f>
        <v>-</v>
      </c>
      <c r="AX95" s="1872" t="str">
        <f>IF(TRIM(入力1!AW88)&lt;&gt;"",IF(入力1!AW88&gt;=100000,MID(TEXT(入力1!AW88,"0000000"),2,1),""),"-")</f>
        <v>-</v>
      </c>
      <c r="AY95" s="1872" t="str">
        <f>IF(TRIM(入力1!AW88)&lt;&gt;"",IF(入力1!AW88&gt;=10000,MID(TEXT(入力1!AW88,"0000000"),3,1),""),"-")</f>
        <v>-</v>
      </c>
      <c r="AZ95" s="1872" t="str">
        <f>IF(TRIM(入力1!AW88)&lt;&gt;"",IF(入力1!AW88&gt;=1000,MID(TEXT(入力1!AW88,"0000000"),4,1),""),"-")</f>
        <v>-</v>
      </c>
      <c r="BA95" s="1872" t="str">
        <f>IF(TRIM(入力1!AW88)&lt;&gt;"",IF(入力1!AW88&gt;=100,MID(TEXT(入力1!AW88,"0000000"),5,1),""),"-")</f>
        <v>-</v>
      </c>
      <c r="BB95" s="1872" t="str">
        <f>IF(TRIM(入力1!AW88)&lt;&gt;"",IF(入力1!AW88&gt;=10,MID(TEXT(入力1!AW88,"0000000"),6,1),""),"-")</f>
        <v>-</v>
      </c>
      <c r="BC95" s="1874" t="str">
        <f>IF(TRIM(入力1!AW88)&lt;&gt;"",IF(入力1!AW88&gt;=0,MID(TEXT(入力1!AW88,"0000000"),7,1),""),"-")</f>
        <v>-</v>
      </c>
      <c r="BD95" s="1755" t="str">
        <f>IF(TRIM(入力1!BD88)&lt;&gt;"",IF(入力1!BD88&gt;=1000000,MID(TEXT(入力1!BD88,"0000000"),1,1),""),"")</f>
        <v/>
      </c>
      <c r="BE95" s="1752" t="str">
        <f>IF(TRIM(入力1!BD88)&lt;&gt;"",IF(入力1!BD88&gt;=100000,MID(TEXT(入力1!BD88,"0000000"),2,1),""),"")</f>
        <v/>
      </c>
      <c r="BF95" s="1752" t="str">
        <f>IF(TRIM(入力1!BD88)&lt;&gt;"",IF(入力1!BD88&gt;=10000,MID(TEXT(入力1!BD88,"0000000"),3,1),""),"")</f>
        <v/>
      </c>
      <c r="BG95" s="1752" t="str">
        <f>IF(TRIM(入力1!BD88)&lt;&gt;"",IF(入力1!BD88&gt;=1000,MID(TEXT(入力1!BD88,"0000000"),4,1),""),"")</f>
        <v/>
      </c>
      <c r="BH95" s="1752" t="str">
        <f>IF(TRIM(入力1!BD88)&lt;&gt;"",IF(入力1!BD88&gt;=100,MID(TEXT(入力1!BD88,"0000000"),5,1),""),"")</f>
        <v/>
      </c>
      <c r="BI95" s="1752" t="str">
        <f>IF(TRIM(入力1!BD88)&lt;&gt;"",IF(入力1!BD88&gt;=10,MID(TEXT(入力1!BD88,"0000000"),6,1),""),"")</f>
        <v/>
      </c>
      <c r="BJ95" s="1753" t="str">
        <f>IF(TRIM(入力1!BD88)&lt;&gt;"",IF(入力1!BD88&gt;=0,MID(TEXT(入力1!BD88,"0000000"),7,1),""),"0")</f>
        <v>0</v>
      </c>
      <c r="BK95" s="1727" t="str">
        <f>IF(TRIM(入力1!BK88)&lt;&gt;"",入力1!BK88,"")</f>
        <v/>
      </c>
      <c r="BL95" s="1728" t="str">
        <f>IF(TRIM(入力1!BL88)&lt;&gt;"",入力1!BL88,"")</f>
        <v/>
      </c>
      <c r="BM95" s="1728" t="str">
        <f>IF(TRIM(入力1!BM88)&lt;&gt;"",入力1!BM88,"")</f>
        <v/>
      </c>
      <c r="BN95" s="1728" t="str">
        <f>IF(TRIM(入力1!BN88)&lt;&gt;"",入力1!BN88,"")</f>
        <v/>
      </c>
      <c r="BO95" s="1728" t="str">
        <f>IF(TRIM(入力1!BO88)&lt;&gt;"",入力1!BO88,"")</f>
        <v/>
      </c>
      <c r="BP95" s="1868" t="str">
        <f>IF(TRIM(入力1!BP88)&lt;&gt;"",入力1!BP88,"")</f>
        <v>0</v>
      </c>
      <c r="BQ95" s="1727" t="str">
        <f>IF(TRIM(入力1!BQ88)&lt;&gt;"",入力1!BQ88,"")</f>
        <v/>
      </c>
      <c r="BR95" s="1728" t="str">
        <f>IF(TRIM(入力1!BR88)&lt;&gt;"",入力1!BR88,"")</f>
        <v/>
      </c>
      <c r="BS95" s="1728" t="str">
        <f>IF(TRIM(入力1!BS88)&lt;&gt;"",入力1!BS88,"")</f>
        <v/>
      </c>
      <c r="BT95" s="1728" t="str">
        <f>IF(TRIM(入力1!BT88)&lt;&gt;"",入力1!BT88,"")</f>
        <v/>
      </c>
      <c r="BU95" s="1728" t="str">
        <f>IF(TRIM(入力1!BU88)&lt;&gt;"",入力1!BU88,"")</f>
        <v/>
      </c>
      <c r="BV95" s="1868" t="str">
        <f>IF(TRIM(入力1!BV88)&lt;&gt;"",入力1!BV88,"")</f>
        <v>0</v>
      </c>
      <c r="BW95" s="1727" t="str">
        <f>IF(TRIM(入力1!BW88)&lt;&gt;"",入力1!BW88,"")</f>
        <v/>
      </c>
      <c r="BX95" s="1728" t="str">
        <f>IF(TRIM(入力1!BX88)&lt;&gt;"",入力1!BX88,"")</f>
        <v/>
      </c>
      <c r="BY95" s="1728" t="str">
        <f>IF(TRIM(入力1!BY88)&lt;&gt;"",入力1!BY88,"")</f>
        <v/>
      </c>
      <c r="BZ95" s="1728" t="str">
        <f>IF(TRIM(入力1!BZ88)&lt;&gt;"",入力1!BZ88,"")</f>
        <v/>
      </c>
      <c r="CA95" s="1728" t="str">
        <f>IF(TRIM(入力1!CA88)&lt;&gt;"",入力1!CA88,"")</f>
        <v/>
      </c>
      <c r="CB95" s="1868" t="str">
        <f>IF(TRIM(入力1!CB88)&lt;&gt;"",入力1!CB88,"")</f>
        <v>0</v>
      </c>
      <c r="CC95" s="1869" t="str">
        <f>IF(TRIM(入力1!CC88)&lt;&gt;"",入力1!CC88,"")</f>
        <v/>
      </c>
      <c r="CD95" s="1721" t="str">
        <f>IF(TRIM(入力1!CD88)&lt;&gt;"",入力1!CD88,"")</f>
        <v/>
      </c>
      <c r="CE95" s="1721" t="str">
        <f>IF(TRIM(入力1!CE88)&lt;&gt;"",入力1!CE88,"")</f>
        <v/>
      </c>
      <c r="CF95" s="1721" t="str">
        <f>IF(TRIM(入力1!CF88)&lt;&gt;"",入力1!CF88,"")</f>
        <v/>
      </c>
      <c r="CG95" s="1721" t="str">
        <f>IF(TRIM(入力1!CG88)&lt;&gt;"",入力1!CG88,"")</f>
        <v/>
      </c>
      <c r="CH95" s="1721" t="str">
        <f>IF(TRIM(入力1!CH88)&lt;&gt;"",入力1!CH88,"")</f>
        <v/>
      </c>
      <c r="CI95" s="1721" t="str">
        <f>IF(TRIM(入力1!CI88)&lt;&gt;"",入力1!CI88,"")</f>
        <v/>
      </c>
      <c r="CJ95" s="1722" t="str">
        <f>IF(TRIM(入力1!CJ88)&lt;&gt;"",入力1!CJ88,"")</f>
        <v>0</v>
      </c>
      <c r="CK95" s="1721" t="str">
        <f>IF(TRIM(入力1!CK88)&lt;&gt;"",入力1!CK88,"")</f>
        <v/>
      </c>
      <c r="CL95" s="1721" t="str">
        <f>IF(TRIM(入力1!CL88)&lt;&gt;"",入力1!CL88,"")</f>
        <v/>
      </c>
      <c r="CM95" s="1721" t="str">
        <f>IF(TRIM(入力1!CM88)&lt;&gt;"",入力1!CM88,"")</f>
        <v/>
      </c>
      <c r="CN95" s="1721" t="str">
        <f>IF(TRIM(入力1!CN88)&lt;&gt;"",入力1!CN88,"")</f>
        <v/>
      </c>
      <c r="CO95" s="1721" t="str">
        <f>IF(TRIM(入力1!CO88)&lt;&gt;"",入力1!CO88,"")</f>
        <v/>
      </c>
      <c r="CP95" s="1721" t="str">
        <f>IF(TRIM(入力1!CP88)&lt;&gt;"",入力1!CP88,"")</f>
        <v/>
      </c>
      <c r="CQ95" s="1722" t="str">
        <f>IF(TRIM(入力1!CQ88)&lt;&gt;"",入力1!CQ88,"")</f>
        <v/>
      </c>
      <c r="CR95" s="1727" t="str">
        <f>IF(TRIM(入力1!CR88)&lt;&gt;"",入力1!CR88,"")</f>
        <v>-</v>
      </c>
      <c r="CS95" s="1728" t="str">
        <f>IF(TRIM(入力1!CS88)&lt;&gt;"",入力1!CS88,"")</f>
        <v>-</v>
      </c>
      <c r="CT95" s="1868" t="str">
        <f>IF(TRIM(入力1!CT88)&lt;&gt;"",入力1!CT88,"")</f>
        <v>-</v>
      </c>
      <c r="CU95" s="1869" t="str">
        <f>IF(入力1!CU88&gt;=10,MID(TEXT(入力1!CU88,"00.0"),1,1),"")</f>
        <v/>
      </c>
      <c r="CV95" s="1721" t="str">
        <f>IF(入力1!CU88&gt;=0.1,MID(TEXT(入力1!CU88,"00.0"),2,1),IF(ISBLANK(入力1!CU88),"","0"))</f>
        <v/>
      </c>
      <c r="CW95" s="1722" t="str">
        <f>IF(入力1!CU88&lt;&gt;"",MID(TEXT(入力1!CU88,"00.0"),4,1),"")</f>
        <v/>
      </c>
      <c r="CX95" s="1869" t="str">
        <f>IF(入力1!CX88&gt;=100,MID(TEXT(入力1!CX88,"000"),1,1),"")</f>
        <v/>
      </c>
      <c r="CY95" s="1721" t="str">
        <f>IF(入力1!CX88&gt;=10,MID(TEXT(入力1!CX88,"000"),2,1),"")</f>
        <v/>
      </c>
      <c r="CZ95" s="1722" t="str">
        <f>IF(入力1!CX88&gt;=1,MID(TEXT(入力1!CX88,"000"),3,1),"")</f>
        <v/>
      </c>
      <c r="DA95" s="1755" t="str">
        <f>IF(TRIM(入力1!DA88)&lt;&gt;"",IF(入力1!DA88&gt;=10000,MID(TEXT(入力1!DA88,"00000"),1,1),""),"")</f>
        <v/>
      </c>
      <c r="DB95" s="1752" t="str">
        <f>IF(TRIM(入力1!DA88)&lt;&gt;"",IF(入力1!DA88&gt;=1000,MID(TEXT(入力1!DA88,"00000"),2,1),""),"")</f>
        <v/>
      </c>
      <c r="DC95" s="1752" t="str">
        <f>IF(TRIM(入力1!DA88)&lt;&gt;"",IF(入力1!DA88&gt;=100,MID(TEXT(入力1!DA88,"00000"),3,1),""),"")</f>
        <v/>
      </c>
      <c r="DD95" s="1752" t="str">
        <f>IF(TRIM(入力1!DA88)&lt;&gt;"",IF(入力1!DA88&gt;=10,MID(TEXT(入力1!DA88,"00000"),4,1),""),"")</f>
        <v/>
      </c>
      <c r="DE95" s="1757" t="str">
        <f>IF(TRIM(入力1!DA88)&lt;&gt;"",IF(入力1!DA88&gt;=0,MID(TEXT(入力1!DA88,"00000"),5,1),"0"),"")</f>
        <v/>
      </c>
      <c r="DF95" s="1870" t="str">
        <f>IF(TRIM(入力1!DF88)&lt;&gt;"",LEFT(入力1!DF88,1),"")</f>
        <v/>
      </c>
      <c r="DG95" s="1871" t="str">
        <f>IF(入力1!DG88&gt;=1000,MID(TEXT(入力1!DG88,"0000"),1,1),"")</f>
        <v/>
      </c>
      <c r="DH95" s="1872" t="str">
        <f>IF(入力1!DG88&gt;=100,MID(TEXT(入力1!DG88,"0000"),2,1),"")</f>
        <v/>
      </c>
      <c r="DI95" s="1872" t="str">
        <f>IF(入力1!DG88&gt;=10,MID(TEXT(入力1!DG88,"0000"),3,1),"")</f>
        <v/>
      </c>
      <c r="DJ95" s="1873" t="str">
        <f>IF(TRIM(入力1!DG88)&lt;&gt;"",IF(入力1!DG88&gt;=1,MID(TEXT(入力1!DG88,"0000"),4,1),"0"),"")</f>
        <v/>
      </c>
      <c r="DK95" s="1870" t="str">
        <f>IF(TRIM(入力1!DK88)&lt;&gt;"",LEFT(入力1!DK88,1),"")</f>
        <v/>
      </c>
      <c r="DL95" s="1871" t="str">
        <f>IF(入力1!DL88&gt;=10000,MID(TEXT(入力1!DL88,"00000"),1,1),"")</f>
        <v/>
      </c>
      <c r="DM95" s="1872" t="str">
        <f>IF(入力1!DL88&gt;=1000,MID(TEXT(入力1!DL88,"00000"),2,1),"")</f>
        <v/>
      </c>
      <c r="DN95" s="1872" t="str">
        <f>IF(入力1!DL88&gt;=100,MID(TEXT(入力1!DL88,"00000"),3,1),"")</f>
        <v/>
      </c>
      <c r="DO95" s="1872" t="str">
        <f>IF(入力1!DL88&gt;=10,MID(TEXT(入力1!DL88,"00000"),4,1),"")</f>
        <v/>
      </c>
      <c r="DP95" s="1858" t="str">
        <f>IF(TRIM(入力1!DL88)&lt;&gt;"",IF(入力1!DL88&gt;=1,MID(TEXT(入力1!DL88,"00000"),5,1),"0"),"")</f>
        <v/>
      </c>
      <c r="DQ95" s="1870" t="str">
        <f>IF(TRIM(入力1!DQ88)&lt;&gt;"",LEFT(入力1!DQ88,1),"")</f>
        <v/>
      </c>
      <c r="DR95" s="1871" t="str">
        <f>IF(入力1!DR88&gt;=10000,MID(TEXT(入力1!DR88,"00000"),1,1),"")</f>
        <v/>
      </c>
      <c r="DS95" s="1872" t="str">
        <f>IF(入力1!DR88&gt;=1000,MID(TEXT(入力1!DR88,"00000"),2,1),"")</f>
        <v/>
      </c>
      <c r="DT95" s="1872" t="str">
        <f>IF(入力1!DR88&gt;=100,MID(TEXT(入力1!DR88,"00000"),3,1),"")</f>
        <v/>
      </c>
      <c r="DU95" s="1872" t="str">
        <f>IF(入力1!DR88&gt;=10,MID(TEXT(入力1!DR88,"00000"),4,1),"")</f>
        <v/>
      </c>
      <c r="DV95" s="1858" t="str">
        <f>IF(TRIM(入力1!DR88)&lt;&gt;"",IF(入力1!DR88&gt;=1,MID(TEXT(入力1!DR88,"00000"),5,1),"0"),"")</f>
        <v/>
      </c>
      <c r="DW95" s="1860"/>
      <c r="DX95" s="1861"/>
      <c r="DY95" s="1862"/>
      <c r="DZ95" s="1863"/>
      <c r="EA95" s="1864"/>
      <c r="EB95" s="1865"/>
      <c r="EC95" s="1866"/>
      <c r="ED95" s="1867"/>
      <c r="EE95" s="1864"/>
      <c r="EF95" s="1865"/>
      <c r="EG95" s="1826">
        <f>IF(入力1!$W$5=9,9,0)</f>
        <v>0</v>
      </c>
      <c r="EH95" s="1826"/>
      <c r="EI95" s="1861"/>
      <c r="EJ95" s="382"/>
    </row>
    <row r="96" spans="1:140" s="87" customFormat="1" ht="12" customHeight="1">
      <c r="A96" s="1853"/>
      <c r="B96" s="1752"/>
      <c r="C96" s="1753"/>
      <c r="D96" s="1854" t="str">
        <f>IF(TRIM(入力1!D94)&lt;&gt;"",入力1!D94,"")</f>
        <v/>
      </c>
      <c r="E96" s="1855"/>
      <c r="F96" s="1855"/>
      <c r="G96" s="1855"/>
      <c r="H96" s="1855"/>
      <c r="I96" s="1855"/>
      <c r="J96" s="1855"/>
      <c r="K96" s="1806"/>
      <c r="L96" s="1808"/>
      <c r="M96" s="1757"/>
      <c r="N96" s="1754"/>
      <c r="O96" s="1754"/>
      <c r="P96" s="1754"/>
      <c r="Q96" s="1755"/>
      <c r="R96" s="1753"/>
      <c r="S96" s="1856"/>
      <c r="T96" s="1761"/>
      <c r="U96" s="1757"/>
      <c r="V96" s="1755"/>
      <c r="W96" s="1857"/>
      <c r="X96" s="1755"/>
      <c r="Y96" s="1753"/>
      <c r="Z96" s="1761"/>
      <c r="AA96" s="1757"/>
      <c r="AB96" s="970" t="str">
        <f>IF(入力1!AB89&gt;=100,MID(TEXT(入力1!AB89,"000.0"),1,1),"")</f>
        <v/>
      </c>
      <c r="AC96" s="968" t="str">
        <f>IF(入力1!AB89&gt;=10,MID(TEXT(入力1!AB89,"000.0"),2,1),"")</f>
        <v/>
      </c>
      <c r="AD96" s="968" t="str">
        <f>IF(入力1!AB89&gt;=0.1,MID(TEXT(入力1!AB89,"000.0"),3,1),IF(ISBLANK(入力1!AB89),"","0"))</f>
        <v/>
      </c>
      <c r="AE96" s="972" t="str">
        <f>IF(入力1!AB89&lt;&gt;"",MID(TEXT(入力1!AB89,"000.0"),5,1),"")</f>
        <v/>
      </c>
      <c r="AF96" s="1755"/>
      <c r="AG96" s="1752"/>
      <c r="AH96" s="1752"/>
      <c r="AI96" s="1757"/>
      <c r="AJ96" s="1755"/>
      <c r="AK96" s="1752"/>
      <c r="AL96" s="1752"/>
      <c r="AM96" s="1757"/>
      <c r="AN96" s="1755"/>
      <c r="AO96" s="1752"/>
      <c r="AP96" s="1752"/>
      <c r="AQ96" s="1757"/>
      <c r="AR96" s="1755"/>
      <c r="AS96" s="1752"/>
      <c r="AT96" s="1752"/>
      <c r="AU96" s="1752"/>
      <c r="AV96" s="1757"/>
      <c r="AW96" s="1755"/>
      <c r="AX96" s="1752"/>
      <c r="AY96" s="1752"/>
      <c r="AZ96" s="1752"/>
      <c r="BA96" s="1752"/>
      <c r="BB96" s="1752"/>
      <c r="BC96" s="1757"/>
      <c r="BD96" s="1793"/>
      <c r="BE96" s="1729"/>
      <c r="BF96" s="1729"/>
      <c r="BG96" s="1729"/>
      <c r="BH96" s="1729"/>
      <c r="BI96" s="1729"/>
      <c r="BJ96" s="1744"/>
      <c r="BK96" s="1726"/>
      <c r="BL96" s="1705"/>
      <c r="BM96" s="1705"/>
      <c r="BN96" s="1705"/>
      <c r="BO96" s="1705"/>
      <c r="BP96" s="1710"/>
      <c r="BQ96" s="1726"/>
      <c r="BR96" s="1705"/>
      <c r="BS96" s="1705"/>
      <c r="BT96" s="1705"/>
      <c r="BU96" s="1705"/>
      <c r="BV96" s="1710"/>
      <c r="BW96" s="1726"/>
      <c r="BX96" s="1705"/>
      <c r="BY96" s="1705"/>
      <c r="BZ96" s="1705"/>
      <c r="CA96" s="1705"/>
      <c r="CB96" s="1710"/>
      <c r="CC96" s="1712"/>
      <c r="CD96" s="1705"/>
      <c r="CE96" s="1705"/>
      <c r="CF96" s="1705"/>
      <c r="CG96" s="1705"/>
      <c r="CH96" s="1705"/>
      <c r="CI96" s="1705"/>
      <c r="CJ96" s="1706"/>
      <c r="CK96" s="1705"/>
      <c r="CL96" s="1705"/>
      <c r="CM96" s="1705"/>
      <c r="CN96" s="1705"/>
      <c r="CO96" s="1705"/>
      <c r="CP96" s="1705"/>
      <c r="CQ96" s="1706"/>
      <c r="CR96" s="1726"/>
      <c r="CS96" s="1705"/>
      <c r="CT96" s="1710"/>
      <c r="CU96" s="1712"/>
      <c r="CV96" s="1705"/>
      <c r="CW96" s="1706"/>
      <c r="CX96" s="1712"/>
      <c r="CY96" s="1705"/>
      <c r="CZ96" s="1706"/>
      <c r="DA96" s="1793"/>
      <c r="DB96" s="1729"/>
      <c r="DC96" s="1729"/>
      <c r="DD96" s="1729"/>
      <c r="DE96" s="1852"/>
      <c r="DF96" s="1754"/>
      <c r="DG96" s="1755"/>
      <c r="DH96" s="1752"/>
      <c r="DI96" s="1752"/>
      <c r="DJ96" s="1874"/>
      <c r="DK96" s="1754"/>
      <c r="DL96" s="1755"/>
      <c r="DM96" s="1752"/>
      <c r="DN96" s="1752"/>
      <c r="DO96" s="1752"/>
      <c r="DP96" s="1859"/>
      <c r="DQ96" s="1754"/>
      <c r="DR96" s="1755"/>
      <c r="DS96" s="1752"/>
      <c r="DT96" s="1752"/>
      <c r="DU96" s="1752"/>
      <c r="DV96" s="1859"/>
      <c r="DW96" s="1749"/>
      <c r="DX96" s="1737"/>
      <c r="DY96" s="1805"/>
      <c r="DZ96" s="1830"/>
      <c r="EA96" s="1832"/>
      <c r="EB96" s="1825"/>
      <c r="EC96" s="1834"/>
      <c r="ED96" s="1836"/>
      <c r="EE96" s="1832"/>
      <c r="EF96" s="1825"/>
      <c r="EG96" s="1827"/>
      <c r="EH96" s="1827"/>
      <c r="EI96" s="1737"/>
    </row>
    <row r="97" spans="1:145" s="87" customFormat="1" ht="12" customHeight="1">
      <c r="A97" s="1818" t="str">
        <f>IF(TRIM(入力1!A90)&lt;&gt;"",入力1!A90,"")</f>
        <v/>
      </c>
      <c r="B97" s="1732">
        <f>IF(TRIM(入力1!B90)&lt;&gt;"",入力1!B90,"")</f>
        <v>3</v>
      </c>
      <c r="C97" s="1234">
        <f>入力1!C90</f>
        <v>7</v>
      </c>
      <c r="D97" s="1820" t="str">
        <f>IF(TRIM(入力1!D90)&lt;&gt;"",入力1!D90,"")</f>
        <v/>
      </c>
      <c r="E97" s="1821"/>
      <c r="F97" s="1821"/>
      <c r="G97" s="1821"/>
      <c r="H97" s="1821"/>
      <c r="I97" s="1821"/>
      <c r="J97" s="1821"/>
      <c r="K97" s="1256" t="str">
        <f>IF(TRIM('提出（様式1）'!A97)&lt;&gt;"",'提出（様式1）'!A97,"")</f>
        <v/>
      </c>
      <c r="L97" s="1258">
        <f>IF(TRIM('提出（様式1）'!B97)&lt;&gt;"",'提出（様式1）'!B97,"")</f>
        <v>3</v>
      </c>
      <c r="M97" s="1260">
        <f>C97</f>
        <v>7</v>
      </c>
      <c r="N97" s="1738" t="str">
        <f>IF(TRIM(入力1!N90)&lt;&gt;"",入力1!N90,"")</f>
        <v/>
      </c>
      <c r="O97" s="1738" t="str">
        <f>IF(TRIM(入力1!O90)&lt;&gt;"",LEFT(入力1!O90,1),"")</f>
        <v/>
      </c>
      <c r="P97" s="1738" t="str">
        <f>IF(TRIM(入力1!P90)&lt;&gt;"",LEFT(入力1!P90,1),"")</f>
        <v/>
      </c>
      <c r="Q97" s="1734" t="str">
        <f>IF(TRIM(入力1!Q90)&lt;&gt;"",LEFT(入力1!Q90,1),"")</f>
        <v/>
      </c>
      <c r="R97" s="1234" t="str">
        <f>IF(TRIM(入力1!Q90)&lt;&gt;"",MID(入力1!Q90,2,1),"")</f>
        <v/>
      </c>
      <c r="S97" s="1839" t="str">
        <f>IF(TRIM(入力1!S90)&lt;&gt;"",LEFT(入力1!S90,1),"")</f>
        <v/>
      </c>
      <c r="T97" s="1841" t="str">
        <f>IF(LEN(入力1!T90)&gt;=2,MID(TEXT(入力1!T90,"00"),1,1),"")</f>
        <v/>
      </c>
      <c r="U97" s="1260" t="str">
        <f>IF(LEN(入力1!T90)&gt;=1,MID(TEXT(入力1!T90,"00"),2,1),"")</f>
        <v/>
      </c>
      <c r="V97" s="1734" t="str">
        <f>IF(LEN(入力1!V90)&gt;=2,MID(TEXT(入力1!V90,"00"),1,1),"")</f>
        <v/>
      </c>
      <c r="W97" s="1843" t="str">
        <f>IF(LEN(入力1!V90)&gt;=1,MID(TEXT(入力1!V90,"00"),2,1),"")</f>
        <v/>
      </c>
      <c r="X97" s="1734" t="str">
        <f>IF(LEN(入力1!X90)&gt;=2,MID(TEXT(入力1!X90,"00"),1,1),"")</f>
        <v/>
      </c>
      <c r="Y97" s="1234" t="str">
        <f>IF(LEN(入力1!X90)&gt;=1,MID(TEXT(入力1!X90,"00"),2,1),"")</f>
        <v/>
      </c>
      <c r="Z97" s="1841" t="str">
        <f>IF(LEN(入力1!Z90)&gt;=2,MID(TEXT(入力1!Z90,"00"),1,1),"")</f>
        <v/>
      </c>
      <c r="AA97" s="1260" t="str">
        <f>IF(LEN(入力1!Z90)&gt;=1,MID(TEXT(入力1!Z90,"00"),2,1),"")</f>
        <v/>
      </c>
      <c r="AB97" s="1845" t="str">
        <f>IF(TRIM(入力1!AB90)&lt;&gt;"",入力1!AB90,"")</f>
        <v/>
      </c>
      <c r="AC97" s="1846"/>
      <c r="AD97" s="1846"/>
      <c r="AE97" s="1847"/>
      <c r="AF97" s="1734" t="str">
        <f>IF(入力1!AF90&gt;=100,MID(TEXT(入力1!AF90,"000.0"),1,1),"")</f>
        <v/>
      </c>
      <c r="AG97" s="1732" t="str">
        <f>IF(入力1!AF90&gt;=10,MID(TEXT(入力1!AF90,"000.0"),2,1),"")</f>
        <v/>
      </c>
      <c r="AH97" s="1732" t="str">
        <f>IF(入力1!AF90&gt;=0.1,MID(TEXT(入力1!AF90,"000.0"),3,1),IF(ISBLANK(入力1!AF90),"","0"))</f>
        <v/>
      </c>
      <c r="AI97" s="1260" t="str">
        <f>IF(入力1!AF90&lt;&gt;"",MID(TEXT(入力1!AF90,"000.0"),5,1),"")</f>
        <v/>
      </c>
      <c r="AJ97" s="1734" t="str">
        <f>IF(入力1!AJ90&gt;=100,MID(TEXT(入力1!AJ90,"000.0"),1,1),"")</f>
        <v/>
      </c>
      <c r="AK97" s="1732" t="str">
        <f>IF(入力1!AJ90&gt;=10,MID(TEXT(入力1!AJ90,"000.0"),2,1),"")</f>
        <v/>
      </c>
      <c r="AL97" s="1732" t="str">
        <f>IF(入力1!AJ90&gt;=0.1,MID(TEXT(入力1!AJ90,"000.0"),3,1),IF(ISBLANK(入力1!AJ90),"","0"))</f>
        <v/>
      </c>
      <c r="AM97" s="1260" t="str">
        <f>IF(入力1!AJ90&lt;&gt;"",MID(TEXT(入力1!AJ90,"000.0"),5,1),"")</f>
        <v/>
      </c>
      <c r="AN97" s="1734" t="str">
        <f>IF(入力1!AN90&gt;=100,MID(TEXT(入力1!AN90,"000.0"),1,1),"")</f>
        <v/>
      </c>
      <c r="AO97" s="1732" t="str">
        <f>IF(入力1!AN90&gt;=10,MID(TEXT(入力1!AN90,"000.0"),2,1),"")</f>
        <v/>
      </c>
      <c r="AP97" s="1732" t="str">
        <f>IF(入力1!AN90&gt;=0.1,MID(TEXT(入力1!AN90,"000.0"),3,1),IF(ISBLANK(入力1!AN90),"","0"))</f>
        <v/>
      </c>
      <c r="AQ97" s="1260" t="str">
        <f>IF(入力1!AN90&lt;&gt;"",MID(TEXT(入力1!AN90,"000.0"),5,1),"")</f>
        <v/>
      </c>
      <c r="AR97" s="1734" t="str">
        <f>IF(TRIM(入力1!AR90)&lt;&gt;"",IF(入力1!AR90&gt;=10000,MID(TEXT(入力1!AR90,"00000"),1,1),""),"-")</f>
        <v>-</v>
      </c>
      <c r="AS97" s="1732" t="str">
        <f>IF(TRIM(入力1!AR90)&lt;&gt;"",IF(入力1!AR90&gt;=1000,MID(TEXT(入力1!AR90,"00000"),2,1),""),"-")</f>
        <v>-</v>
      </c>
      <c r="AT97" s="1732" t="str">
        <f>IF(TRIM(入力1!AR90)&lt;&gt;"",IF(入力1!AR90&gt;=100,MID(TEXT(入力1!AR90,"00000"),3,1),""),"-")</f>
        <v>-</v>
      </c>
      <c r="AU97" s="1732" t="str">
        <f>IF(TRIM(入力1!AR90)&lt;&gt;"",IF(入力1!AR90&gt;=10,MID(TEXT(入力1!AR90,"00000"),4,1),""),"-")</f>
        <v>-</v>
      </c>
      <c r="AV97" s="1260" t="str">
        <f>IF(TRIM(入力1!AR90)&lt;&gt;"",IF(入力1!AR90&gt;=0,MID(TEXT(入力1!AR90,"00000"),5,1),""),"-")</f>
        <v>-</v>
      </c>
      <c r="AW97" s="1734" t="str">
        <f>IF(TRIM(入力1!AW90)&lt;&gt;"",IF(入力1!AW90&gt;=1000000,MID(TEXT(入力1!AW90,"0000000"),1,1),""),"-")</f>
        <v>-</v>
      </c>
      <c r="AX97" s="1732" t="str">
        <f>IF(TRIM(入力1!AW90)&lt;&gt;"",IF(入力1!AW90&gt;=100000,MID(TEXT(入力1!AW90,"0000000"),2,1),""),"-")</f>
        <v>-</v>
      </c>
      <c r="AY97" s="1732" t="str">
        <f>IF(TRIM(入力1!AW90)&lt;&gt;"",IF(入力1!AW90&gt;=10000,MID(TEXT(入力1!AW90,"0000000"),3,1),""),"-")</f>
        <v>-</v>
      </c>
      <c r="AZ97" s="1732" t="str">
        <f>IF(TRIM(入力1!AW90)&lt;&gt;"",IF(入力1!AW90&gt;=1000,MID(TEXT(入力1!AW90,"0000000"),4,1),""),"-")</f>
        <v>-</v>
      </c>
      <c r="BA97" s="1732" t="str">
        <f>IF(TRIM(入力1!AW90)&lt;&gt;"",IF(入力1!AW90&gt;=100,MID(TEXT(入力1!AW90,"0000000"),5,1),""),"-")</f>
        <v>-</v>
      </c>
      <c r="BB97" s="1732" t="str">
        <f>IF(TRIM(入力1!AW90)&lt;&gt;"",IF(入力1!AW90&gt;=10,MID(TEXT(入力1!AW90,"0000000"),6,1),""),"-")</f>
        <v>-</v>
      </c>
      <c r="BC97" s="1260" t="str">
        <f>IF(TRIM(入力1!AW90)&lt;&gt;"",IF(入力1!AW90&gt;=0,MID(TEXT(入力1!AW90,"0000000"),7,1),""),"-")</f>
        <v>-</v>
      </c>
      <c r="BD97" s="1817" t="str">
        <f>IF(TRIM(入力1!BD90)&lt;&gt;"",IF(入力1!BD90&gt;=1000000,MID(TEXT(入力1!BD90,"0000000"),1,1),""),"")</f>
        <v/>
      </c>
      <c r="BE97" s="1731" t="str">
        <f>IF(TRIM(入力1!BD90)&lt;&gt;"",IF(入力1!BD90&gt;=100000,MID(TEXT(入力1!BD90,"0000000"),2,1),""),"")</f>
        <v/>
      </c>
      <c r="BF97" s="1731" t="str">
        <f>IF(TRIM(入力1!BD90)&lt;&gt;"",IF(入力1!BD90&gt;=10000,MID(TEXT(入力1!BD90,"0000000"),3,1),""),"")</f>
        <v/>
      </c>
      <c r="BG97" s="1731" t="str">
        <f>IF(TRIM(入力1!BD90)&lt;&gt;"",IF(入力1!BD90&gt;=1000,MID(TEXT(入力1!BD90,"0000000"),4,1),""),"")</f>
        <v/>
      </c>
      <c r="BH97" s="1731" t="str">
        <f>IF(TRIM(入力1!BD90)&lt;&gt;"",IF(入力1!BD90&gt;=100,MID(TEXT(入力1!BD90,"0000000"),5,1),""),"")</f>
        <v/>
      </c>
      <c r="BI97" s="1731" t="str">
        <f>IF(TRIM(入力1!BD90)&lt;&gt;"",IF(入力1!BD90&gt;=10,MID(TEXT(入力1!BD90,"0000000"),6,1),""),"")</f>
        <v/>
      </c>
      <c r="BJ97" s="1816" t="str">
        <f>IF(TRIM(入力1!BD90)&lt;&gt;"",IF(入力1!BD90&gt;=0,MID(TEXT(入力1!BD90,"0000000"),7,1),""),"0")</f>
        <v>0</v>
      </c>
      <c r="BK97" s="1077" t="str">
        <f>IF(TRIM(入力1!BK90)&lt;&gt;"",入力1!BK90,"")</f>
        <v/>
      </c>
      <c r="BL97" s="1063" t="str">
        <f>IF(TRIM(入力1!BL90)&lt;&gt;"",入力1!BL90,"")</f>
        <v/>
      </c>
      <c r="BM97" s="1063" t="str">
        <f>IF(TRIM(入力1!BM90)&lt;&gt;"",入力1!BM90,"")</f>
        <v/>
      </c>
      <c r="BN97" s="1063" t="str">
        <f>IF(TRIM(入力1!BN90)&lt;&gt;"",入力1!BN90,"")</f>
        <v/>
      </c>
      <c r="BO97" s="1063" t="str">
        <f>IF(TRIM(入力1!BO90)&lt;&gt;"",入力1!BO90,"")</f>
        <v/>
      </c>
      <c r="BP97" s="1079" t="str">
        <f>IF(TRIM(入力1!BP90)&lt;&gt;"",入力1!BP90,"")</f>
        <v>0</v>
      </c>
      <c r="BQ97" s="1077" t="str">
        <f>IF(TRIM(入力1!BQ90)&lt;&gt;"",入力1!BQ90,"")</f>
        <v/>
      </c>
      <c r="BR97" s="1063" t="str">
        <f>IF(TRIM(入力1!BR90)&lt;&gt;"",入力1!BR90,"")</f>
        <v/>
      </c>
      <c r="BS97" s="1063" t="str">
        <f>IF(TRIM(入力1!BS90)&lt;&gt;"",入力1!BS90,"")</f>
        <v/>
      </c>
      <c r="BT97" s="1063" t="str">
        <f>IF(TRIM(入力1!BT90)&lt;&gt;"",入力1!BT90,"")</f>
        <v/>
      </c>
      <c r="BU97" s="1063" t="str">
        <f>IF(TRIM(入力1!BU90)&lt;&gt;"",入力1!BU90,"")</f>
        <v/>
      </c>
      <c r="BV97" s="1079" t="str">
        <f>IF(TRIM(入力1!BV90)&lt;&gt;"",入力1!BV90,"")</f>
        <v>0</v>
      </c>
      <c r="BW97" s="1077" t="str">
        <f>IF(TRIM(入力1!BW90)&lt;&gt;"",入力1!BW90,"")</f>
        <v/>
      </c>
      <c r="BX97" s="1063" t="str">
        <f>IF(TRIM(入力1!BX90)&lt;&gt;"",入力1!BX90,"")</f>
        <v/>
      </c>
      <c r="BY97" s="1063" t="str">
        <f>IF(TRIM(入力1!BY90)&lt;&gt;"",入力1!BY90,"")</f>
        <v/>
      </c>
      <c r="BZ97" s="1063" t="str">
        <f>IF(TRIM(入力1!BZ90)&lt;&gt;"",入力1!BZ90,"")</f>
        <v/>
      </c>
      <c r="CA97" s="1063" t="str">
        <f>IF(TRIM(入力1!CA90)&lt;&gt;"",入力1!CA90,"")</f>
        <v/>
      </c>
      <c r="CB97" s="1079" t="str">
        <f>IF(TRIM(入力1!CB90)&lt;&gt;"",入力1!CB90,"")</f>
        <v>0</v>
      </c>
      <c r="CC97" s="1095" t="str">
        <f>IF(TRIM(入力1!CC90)&lt;&gt;"",入力1!CC90,"")</f>
        <v/>
      </c>
      <c r="CD97" s="1063" t="str">
        <f>IF(TRIM(入力1!CD90)&lt;&gt;"",入力1!CD90,"")</f>
        <v/>
      </c>
      <c r="CE97" s="1063" t="str">
        <f>IF(TRIM(入力1!CE90)&lt;&gt;"",入力1!CE90,"")</f>
        <v/>
      </c>
      <c r="CF97" s="1063" t="str">
        <f>IF(TRIM(入力1!CF90)&lt;&gt;"",入力1!CF90,"")</f>
        <v/>
      </c>
      <c r="CG97" s="1063" t="str">
        <f>IF(TRIM(入力1!CG90)&lt;&gt;"",入力1!CG90,"")</f>
        <v/>
      </c>
      <c r="CH97" s="1063" t="str">
        <f>IF(TRIM(入力1!CH90)&lt;&gt;"",入力1!CH90,"")</f>
        <v/>
      </c>
      <c r="CI97" s="1063" t="str">
        <f>IF(TRIM(入力1!CI90)&lt;&gt;"",入力1!CI90,"")</f>
        <v/>
      </c>
      <c r="CJ97" s="1109" t="str">
        <f>IF(TRIM(入力1!CJ90)&lt;&gt;"",入力1!CJ90,"")</f>
        <v>0</v>
      </c>
      <c r="CK97" s="1063" t="str">
        <f>IF(TRIM(入力1!CK90)&lt;&gt;"",入力1!CK90,"")</f>
        <v/>
      </c>
      <c r="CL97" s="1063" t="str">
        <f>IF(TRIM(入力1!CL90)&lt;&gt;"",入力1!CL90,"")</f>
        <v/>
      </c>
      <c r="CM97" s="1063" t="str">
        <f>IF(TRIM(入力1!CM90)&lt;&gt;"",入力1!CM90,"")</f>
        <v/>
      </c>
      <c r="CN97" s="1063" t="str">
        <f>IF(TRIM(入力1!CN90)&lt;&gt;"",入力1!CN90,"")</f>
        <v/>
      </c>
      <c r="CO97" s="1063" t="str">
        <f>IF(TRIM(入力1!CO90)&lt;&gt;"",入力1!CO90,"")</f>
        <v/>
      </c>
      <c r="CP97" s="1063" t="str">
        <f>IF(TRIM(入力1!CP90)&lt;&gt;"",入力1!CP90,"")</f>
        <v/>
      </c>
      <c r="CQ97" s="1109" t="str">
        <f>IF(TRIM(入力1!CQ90)&lt;&gt;"",入力1!CQ90,"")</f>
        <v/>
      </c>
      <c r="CR97" s="1077" t="str">
        <f>IF(TRIM(入力1!CR90)&lt;&gt;"",入力1!CR90,"")</f>
        <v>-</v>
      </c>
      <c r="CS97" s="1063" t="str">
        <f>IF(TRIM(入力1!CS90)&lt;&gt;"",入力1!CS90,"")</f>
        <v>-</v>
      </c>
      <c r="CT97" s="1079" t="str">
        <f>IF(TRIM(入力1!CT90)&lt;&gt;"",入力1!CT90,"")</f>
        <v>-</v>
      </c>
      <c r="CU97" s="1095" t="str">
        <f>IF(入力1!CU90&gt;=10,MID(TEXT(入力1!CU90,"00.0"),1,1),"")</f>
        <v/>
      </c>
      <c r="CV97" s="1063" t="str">
        <f>IF(入力1!CU90&gt;=0.1,MID(TEXT(入力1!CU90,"00.0"),2,1),IF(ISBLANK(入力1!CU90),"","0"))</f>
        <v/>
      </c>
      <c r="CW97" s="1109" t="str">
        <f>IF(入力1!CU90&lt;&gt;"",MID(TEXT(入力1!CU90,"00.0"),4,1),"")</f>
        <v/>
      </c>
      <c r="CX97" s="1095" t="str">
        <f>IF(入力1!CX90&gt;=100,MID(TEXT(入力1!CX90,"000"),1,1),"")</f>
        <v/>
      </c>
      <c r="CY97" s="1063" t="str">
        <f>IF(入力1!CX90&gt;=10,MID(TEXT(入力1!CX90,"000"),2,1),"")</f>
        <v/>
      </c>
      <c r="CZ97" s="1109" t="str">
        <f>IF(入力1!CX90&gt;=1,MID(TEXT(入力1!CX90,"000"),3,1),"")</f>
        <v/>
      </c>
      <c r="DA97" s="1817" t="str">
        <f>IF(TRIM(入力1!DA90)&lt;&gt;"",IF(入力1!DA90&gt;=10000,MID(TEXT(入力1!DA90,"00000"),1,1),""),"")</f>
        <v/>
      </c>
      <c r="DB97" s="1731" t="str">
        <f>IF(TRIM(入力1!DA90)&lt;&gt;"",IF(入力1!DA90&gt;=1000,MID(TEXT(入力1!DA90,"00000"),2,1),""),"")</f>
        <v/>
      </c>
      <c r="DC97" s="1731" t="str">
        <f>IF(TRIM(入力1!DA90)&lt;&gt;"",IF(入力1!DA90&gt;=100,MID(TEXT(入力1!DA90,"00000"),3,1),""),"")</f>
        <v/>
      </c>
      <c r="DD97" s="1731" t="str">
        <f>IF(TRIM(入力1!DA90)&lt;&gt;"",IF(入力1!DA90&gt;=10,MID(TEXT(入力1!DA90,"00000"),4,1),""),"")</f>
        <v/>
      </c>
      <c r="DE97" s="1795" t="str">
        <f>IF(TRIM(入力1!DA90)&lt;&gt;"",IF(入力1!DA90&gt;=0,MID(TEXT(入力1!DA90,"00000"),5,1),"0"),"")</f>
        <v/>
      </c>
      <c r="DF97" s="1738" t="str">
        <f>IF(TRIM(入力1!DF90)&lt;&gt;"",LEFT(入力1!DF90,1),"")</f>
        <v/>
      </c>
      <c r="DG97" s="1734" t="str">
        <f>IF(入力1!DG90&gt;=1000,MID(TEXT(入力1!DG90,"0000"),1,1),"")</f>
        <v/>
      </c>
      <c r="DH97" s="1732" t="str">
        <f>IF(入力1!DG90&gt;=100,MID(TEXT(入力1!DG90,"0000"),2,1),"")</f>
        <v/>
      </c>
      <c r="DI97" s="1732" t="str">
        <f>IF(入力1!DG90&gt;=10,MID(TEXT(入力1!DG90,"0000"),3,1),"")</f>
        <v/>
      </c>
      <c r="DJ97" s="1234" t="str">
        <f>IF(TRIM(入力1!DG90)&lt;&gt;"",IF(入力1!DG90&gt;=1,MID(TEXT(入力1!DG90,"0000"),4,1),"0"),"")</f>
        <v/>
      </c>
      <c r="DK97" s="1738" t="str">
        <f>IF(TRIM(入力1!DK90)&lt;&gt;"",LEFT(入力1!DK90,1),"")</f>
        <v/>
      </c>
      <c r="DL97" s="1734" t="str">
        <f>IF(入力1!DL90&gt;=10000,MID(TEXT(入力1!DL90,"00000"),1,1),"")</f>
        <v/>
      </c>
      <c r="DM97" s="1732" t="str">
        <f>IF(入力1!DL90&gt;=1000,MID(TEXT(入力1!DL90,"00000"),2,1),"")</f>
        <v/>
      </c>
      <c r="DN97" s="1732" t="str">
        <f>IF(入力1!DL90&gt;=100,MID(TEXT(入力1!DL90,"00000"),3,1),"")</f>
        <v/>
      </c>
      <c r="DO97" s="1732" t="str">
        <f>IF(入力1!DL90&gt;=10,MID(TEXT(入力1!DL90,"00000"),4,1),"")</f>
        <v/>
      </c>
      <c r="DP97" s="1234" t="str">
        <f>IF(TRIM(入力1!DL90)&lt;&gt;"",IF(入力1!DL90&gt;=1,MID(TEXT(入力1!DL90,"00000"),5,1),"0"),"")</f>
        <v/>
      </c>
      <c r="DQ97" s="1738" t="str">
        <f>IF(TRIM(入力1!DQ90)&lt;&gt;"",LEFT(入力1!DQ90,1),"")</f>
        <v/>
      </c>
      <c r="DR97" s="1734" t="str">
        <f>IF(入力1!DR90&gt;=10000,MID(TEXT(入力1!DR90,"00000"),1,1),"")</f>
        <v/>
      </c>
      <c r="DS97" s="1732" t="str">
        <f>IF(入力1!DR90&gt;=1000,MID(TEXT(入力1!DR90,"00000"),2,1),"")</f>
        <v/>
      </c>
      <c r="DT97" s="1732" t="str">
        <f>IF(入力1!DR90&gt;=100,MID(TEXT(入力1!DR90,"00000"),3,1),"")</f>
        <v/>
      </c>
      <c r="DU97" s="1732" t="str">
        <f>IF(入力1!DR90&gt;=10,MID(TEXT(入力1!DR90,"00000"),4,1),"")</f>
        <v/>
      </c>
      <c r="DV97" s="1850" t="str">
        <f>IF(TRIM(入力1!DR90)&lt;&gt;"",IF(入力1!DR90&gt;=1,MID(TEXT(入力1!DR90,"00000"),5,1),"0"),"")</f>
        <v/>
      </c>
      <c r="DW97" s="1748"/>
      <c r="DX97" s="1736"/>
      <c r="DY97" s="1804"/>
      <c r="DZ97" s="1829"/>
      <c r="EA97" s="1831"/>
      <c r="EB97" s="1824"/>
      <c r="EC97" s="1833"/>
      <c r="ED97" s="1835"/>
      <c r="EE97" s="1831"/>
      <c r="EF97" s="1824"/>
      <c r="EG97" s="1826">
        <f>IF(入力1!$W$5=9,9,0)</f>
        <v>0</v>
      </c>
      <c r="EH97" s="1828"/>
      <c r="EI97" s="1736"/>
    </row>
    <row r="98" spans="1:145" s="87" customFormat="1" ht="12" customHeight="1">
      <c r="A98" s="1819"/>
      <c r="B98" s="1733"/>
      <c r="C98" s="1235"/>
      <c r="D98" s="1822" t="str">
        <f>IF(TRIM(入力1!D96)&lt;&gt;"",入力1!D96,"")</f>
        <v/>
      </c>
      <c r="E98" s="1823"/>
      <c r="F98" s="1823"/>
      <c r="G98" s="1823"/>
      <c r="H98" s="1823"/>
      <c r="I98" s="1823"/>
      <c r="J98" s="1823"/>
      <c r="K98" s="1256"/>
      <c r="L98" s="1258"/>
      <c r="M98" s="1279"/>
      <c r="N98" s="1739"/>
      <c r="O98" s="1739"/>
      <c r="P98" s="1739"/>
      <c r="Q98" s="1735"/>
      <c r="R98" s="1235"/>
      <c r="S98" s="1840"/>
      <c r="T98" s="1842"/>
      <c r="U98" s="1279"/>
      <c r="V98" s="1735"/>
      <c r="W98" s="1844"/>
      <c r="X98" s="1735"/>
      <c r="Y98" s="1235"/>
      <c r="Z98" s="1842"/>
      <c r="AA98" s="1279"/>
      <c r="AB98" s="964" t="str">
        <f>IF(入力1!AB91&gt;=100,MID(TEXT(入力1!AB91,"000.0"),1,1),"")</f>
        <v/>
      </c>
      <c r="AC98" s="963" t="str">
        <f>IF(入力1!AB91&gt;=10,MID(TEXT(入力1!AB91,"000.0"),2,1),"")</f>
        <v/>
      </c>
      <c r="AD98" s="963" t="str">
        <f>IF(入力1!AB91&gt;=0.1,MID(TEXT(入力1!AB91,"000.0"),3,1),IF(ISBLANK(入力1!AB91),"","0"))</f>
        <v/>
      </c>
      <c r="AE98" s="953" t="str">
        <f>IF(入力1!AB91&lt;&gt;"",MID(TEXT(入力1!AB91,"000.0"),5,1),"")</f>
        <v/>
      </c>
      <c r="AF98" s="1735"/>
      <c r="AG98" s="1733"/>
      <c r="AH98" s="1733"/>
      <c r="AI98" s="1279"/>
      <c r="AJ98" s="1735"/>
      <c r="AK98" s="1733"/>
      <c r="AL98" s="1733"/>
      <c r="AM98" s="1279"/>
      <c r="AN98" s="1735"/>
      <c r="AO98" s="1733"/>
      <c r="AP98" s="1733"/>
      <c r="AQ98" s="1279"/>
      <c r="AR98" s="1735"/>
      <c r="AS98" s="1733"/>
      <c r="AT98" s="1733"/>
      <c r="AU98" s="1733"/>
      <c r="AV98" s="1279"/>
      <c r="AW98" s="1735"/>
      <c r="AX98" s="1733"/>
      <c r="AY98" s="1733"/>
      <c r="AZ98" s="1733"/>
      <c r="BA98" s="1733"/>
      <c r="BB98" s="1733"/>
      <c r="BC98" s="1279"/>
      <c r="BD98" s="1817"/>
      <c r="BE98" s="1731"/>
      <c r="BF98" s="1731"/>
      <c r="BG98" s="1731"/>
      <c r="BH98" s="1731"/>
      <c r="BI98" s="1731"/>
      <c r="BJ98" s="1816"/>
      <c r="BK98" s="1078"/>
      <c r="BL98" s="1064"/>
      <c r="BM98" s="1064"/>
      <c r="BN98" s="1064"/>
      <c r="BO98" s="1064"/>
      <c r="BP98" s="1080"/>
      <c r="BQ98" s="1078"/>
      <c r="BR98" s="1064"/>
      <c r="BS98" s="1064"/>
      <c r="BT98" s="1064"/>
      <c r="BU98" s="1064"/>
      <c r="BV98" s="1080"/>
      <c r="BW98" s="1078"/>
      <c r="BX98" s="1064"/>
      <c r="BY98" s="1064"/>
      <c r="BZ98" s="1064"/>
      <c r="CA98" s="1064"/>
      <c r="CB98" s="1080"/>
      <c r="CC98" s="1096"/>
      <c r="CD98" s="1064"/>
      <c r="CE98" s="1064"/>
      <c r="CF98" s="1064"/>
      <c r="CG98" s="1064"/>
      <c r="CH98" s="1064"/>
      <c r="CI98" s="1064"/>
      <c r="CJ98" s="1110"/>
      <c r="CK98" s="1064"/>
      <c r="CL98" s="1064"/>
      <c r="CM98" s="1064"/>
      <c r="CN98" s="1064"/>
      <c r="CO98" s="1064"/>
      <c r="CP98" s="1064"/>
      <c r="CQ98" s="1110"/>
      <c r="CR98" s="1078"/>
      <c r="CS98" s="1064"/>
      <c r="CT98" s="1080"/>
      <c r="CU98" s="1096"/>
      <c r="CV98" s="1064"/>
      <c r="CW98" s="1110"/>
      <c r="CX98" s="1096"/>
      <c r="CY98" s="1064"/>
      <c r="CZ98" s="1110"/>
      <c r="DA98" s="1817"/>
      <c r="DB98" s="1731"/>
      <c r="DC98" s="1731"/>
      <c r="DD98" s="1731"/>
      <c r="DE98" s="1795"/>
      <c r="DF98" s="1739"/>
      <c r="DG98" s="1735"/>
      <c r="DH98" s="1733"/>
      <c r="DI98" s="1733"/>
      <c r="DJ98" s="1309"/>
      <c r="DK98" s="1739"/>
      <c r="DL98" s="1735"/>
      <c r="DM98" s="1733"/>
      <c r="DN98" s="1733"/>
      <c r="DO98" s="1733"/>
      <c r="DP98" s="1309"/>
      <c r="DQ98" s="1739"/>
      <c r="DR98" s="1735"/>
      <c r="DS98" s="1733"/>
      <c r="DT98" s="1733"/>
      <c r="DU98" s="1733"/>
      <c r="DV98" s="1848"/>
      <c r="DW98" s="1749"/>
      <c r="DX98" s="1737"/>
      <c r="DY98" s="1805"/>
      <c r="DZ98" s="1830"/>
      <c r="EA98" s="1832"/>
      <c r="EB98" s="1825"/>
      <c r="EC98" s="1834"/>
      <c r="ED98" s="1836"/>
      <c r="EE98" s="1832"/>
      <c r="EF98" s="1825"/>
      <c r="EG98" s="1827"/>
      <c r="EH98" s="1827"/>
      <c r="EI98" s="1737"/>
    </row>
    <row r="99" spans="1:145" s="87" customFormat="1" ht="12" customHeight="1">
      <c r="A99" s="1796" t="str">
        <f>IF(TRIM(入力1!A92)&lt;&gt;"",入力1!A92,"")</f>
        <v/>
      </c>
      <c r="B99" s="1746">
        <f>IF(TRIM(入力1!B92)&lt;&gt;"",入力1!B92,"")</f>
        <v>3</v>
      </c>
      <c r="C99" s="1750">
        <f>入力1!C92</f>
        <v>8</v>
      </c>
      <c r="D99" s="1798" t="str">
        <f>IF(TRIM(入力1!D92)&lt;&gt;"",入力1!D92,"")</f>
        <v/>
      </c>
      <c r="E99" s="1799"/>
      <c r="F99" s="1799"/>
      <c r="G99" s="1799"/>
      <c r="H99" s="1799"/>
      <c r="I99" s="1799"/>
      <c r="J99" s="1799"/>
      <c r="K99" s="1806" t="str">
        <f>IF(TRIM('提出（様式1）'!A99)&lt;&gt;"",'提出（様式1）'!A99,"")</f>
        <v/>
      </c>
      <c r="L99" s="1808">
        <f>IF(TRIM('提出（様式1）'!B99)&lt;&gt;"",'提出（様式1）'!B99,"")</f>
        <v>3</v>
      </c>
      <c r="M99" s="1756">
        <f>C99</f>
        <v>8</v>
      </c>
      <c r="N99" s="1740" t="str">
        <f>IF(TRIM(入力1!N92)&lt;&gt;"",入力1!N92,"")</f>
        <v/>
      </c>
      <c r="O99" s="1740" t="str">
        <f>IF(TRIM(入力1!O92)&lt;&gt;"",LEFT(入力1!O92,1),"")</f>
        <v/>
      </c>
      <c r="P99" s="1740" t="str">
        <f>IF(TRIM(入力1!P92)&lt;&gt;"",LEFT(入力1!P92,1),"")</f>
        <v/>
      </c>
      <c r="Q99" s="1742" t="str">
        <f>IF(TRIM(入力1!Q92)&lt;&gt;"",LEFT(入力1!Q92,1),"")</f>
        <v/>
      </c>
      <c r="R99" s="1750" t="str">
        <f>IF(TRIM(入力1!Q92)&lt;&gt;"",MID(入力1!Q92,2,1),"")</f>
        <v/>
      </c>
      <c r="S99" s="1802" t="str">
        <f>IF(TRIM(入力1!S92)&lt;&gt;"",LEFT(入力1!S92,1),"")</f>
        <v/>
      </c>
      <c r="T99" s="1760" t="str">
        <f>IF(LEN(入力1!T92)&gt;=2,MID(TEXT(入力1!T92,"00"),1,1),"")</f>
        <v/>
      </c>
      <c r="U99" s="1756" t="str">
        <f>IF(LEN(入力1!T92)&gt;=1,MID(TEXT(入力1!T92,"00"),2,1),"")</f>
        <v/>
      </c>
      <c r="V99" s="1742" t="str">
        <f>IF(LEN(入力1!V92)&gt;=2,MID(TEXT(入力1!V92,"00"),1,1),"")</f>
        <v/>
      </c>
      <c r="W99" s="1811" t="str">
        <f>IF(LEN(入力1!V92)&gt;=1,MID(TEXT(入力1!V92,"00"),2,1),"")</f>
        <v/>
      </c>
      <c r="X99" s="1742" t="str">
        <f>IF(LEN(入力1!X92)&gt;=2,MID(TEXT(入力1!X92,"00"),1,1),"")</f>
        <v/>
      </c>
      <c r="Y99" s="1750" t="str">
        <f>IF(LEN(入力1!X92)&gt;=1,MID(TEXT(入力1!X92,"00"),2,1),"")</f>
        <v/>
      </c>
      <c r="Z99" s="1760" t="str">
        <f>IF(LEN(入力1!Z92)&gt;=2,MID(TEXT(入力1!Z92,"00"),1,1),"")</f>
        <v/>
      </c>
      <c r="AA99" s="1756" t="str">
        <f>IF(LEN(入力1!Z92)&gt;=1,MID(TEXT(入力1!Z92,"00"),2,1),"")</f>
        <v/>
      </c>
      <c r="AB99" s="1813" t="str">
        <f>IF(TRIM(入力1!AB92)&lt;&gt;"",入力1!AB92,"")</f>
        <v/>
      </c>
      <c r="AC99" s="1814"/>
      <c r="AD99" s="1814"/>
      <c r="AE99" s="1815"/>
      <c r="AF99" s="1742" t="str">
        <f>IF(入力1!AF92&gt;=100,MID(TEXT(入力1!AF92,"000.0"),1,1),"")</f>
        <v/>
      </c>
      <c r="AG99" s="1746" t="str">
        <f>IF(入力1!AF92&gt;=10,MID(TEXT(入力1!AF92,"000.0"),2,1),"")</f>
        <v/>
      </c>
      <c r="AH99" s="1746" t="str">
        <f>IF(入力1!AF92&gt;=0.1,MID(TEXT(入力1!AF92,"000.0"),3,1),IF(ISBLANK(入力1!AF92),"","0"))</f>
        <v/>
      </c>
      <c r="AI99" s="1756" t="str">
        <f>IF(入力1!AF92&lt;&gt;"",MID(TEXT(入力1!AF92,"000.0"),5,1),"")</f>
        <v/>
      </c>
      <c r="AJ99" s="1742" t="str">
        <f>IF(入力1!AJ92&gt;=100,MID(TEXT(入力1!AJ92,"000.0"),1,1),"")</f>
        <v/>
      </c>
      <c r="AK99" s="1746" t="str">
        <f>IF(入力1!AJ92&gt;=10,MID(TEXT(入力1!AJ92,"000.0"),2,1),"")</f>
        <v/>
      </c>
      <c r="AL99" s="1746" t="str">
        <f>IF(入力1!AJ92&gt;=0.1,MID(TEXT(入力1!AJ92,"000.0"),3,1),IF(ISBLANK(入力1!AJ92),"","0"))</f>
        <v/>
      </c>
      <c r="AM99" s="1756" t="str">
        <f>IF(入力1!AJ92&lt;&gt;"",MID(TEXT(入力1!AJ92,"000.0"),5,1),"")</f>
        <v/>
      </c>
      <c r="AN99" s="1742" t="str">
        <f>IF(入力1!AN92&gt;=100,MID(TEXT(入力1!AN92,"000.0"),1,1),"")</f>
        <v/>
      </c>
      <c r="AO99" s="1746" t="str">
        <f>IF(入力1!AN92&gt;=10,MID(TEXT(入力1!AN92,"000.0"),2,1),"")</f>
        <v/>
      </c>
      <c r="AP99" s="1746" t="str">
        <f>IF(入力1!AN92&gt;=0.1,MID(TEXT(入力1!AN92,"000.0"),3,1),IF(ISBLANK(入力1!AN92),"","0"))</f>
        <v/>
      </c>
      <c r="AQ99" s="1756" t="str">
        <f>IF(入力1!AN92&lt;&gt;"",MID(TEXT(入力1!AN92,"000.0"),5,1),"")</f>
        <v/>
      </c>
      <c r="AR99" s="1742" t="str">
        <f>IF(TRIM(入力1!AR92)&lt;&gt;"",IF(入力1!AR92&gt;=10000,MID(TEXT(入力1!AR92,"00000"),1,1),""),"-")</f>
        <v>-</v>
      </c>
      <c r="AS99" s="1746" t="str">
        <f>IF(TRIM(入力1!AR92)&lt;&gt;"",IF(入力1!AR92&gt;=1000,MID(TEXT(入力1!AR92,"00000"),2,1),""),"-")</f>
        <v>-</v>
      </c>
      <c r="AT99" s="1746" t="str">
        <f>IF(TRIM(入力1!AR92)&lt;&gt;"",IF(入力1!AR92&gt;=100,MID(TEXT(入力1!AR92,"00000"),3,1),""),"-")</f>
        <v>-</v>
      </c>
      <c r="AU99" s="1746" t="str">
        <f>IF(TRIM(入力1!AR92)&lt;&gt;"",IF(入力1!AR92&gt;=10,MID(TEXT(入力1!AR92,"00000"),4,1),""),"-")</f>
        <v>-</v>
      </c>
      <c r="AV99" s="1756" t="str">
        <f>IF(TRIM(入力1!AR92)&lt;&gt;"",IF(入力1!AR92&gt;=0,MID(TEXT(入力1!AR92,"00000"),5,1),""),"-")</f>
        <v>-</v>
      </c>
      <c r="AW99" s="1742" t="str">
        <f>IF(TRIM(入力1!AW92)&lt;&gt;"",IF(入力1!AW92&gt;=1000000,MID(TEXT(入力1!AW92,"0000000"),1,1),""),"-")</f>
        <v>-</v>
      </c>
      <c r="AX99" s="1746" t="str">
        <f>IF(TRIM(入力1!AW92)&lt;&gt;"",IF(入力1!AW92&gt;=100000,MID(TEXT(入力1!AW92,"0000000"),2,1),""),"-")</f>
        <v>-</v>
      </c>
      <c r="AY99" s="1746" t="str">
        <f>IF(TRIM(入力1!AW92)&lt;&gt;"",IF(入力1!AW92&gt;=10000,MID(TEXT(入力1!AW92,"0000000"),3,1),""),"-")</f>
        <v>-</v>
      </c>
      <c r="AZ99" s="1746" t="str">
        <f>IF(TRIM(入力1!AW92)&lt;&gt;"",IF(入力1!AW92&gt;=1000,MID(TEXT(入力1!AW92,"0000000"),4,1),""),"-")</f>
        <v>-</v>
      </c>
      <c r="BA99" s="1746" t="str">
        <f>IF(TRIM(入力1!AW92)&lt;&gt;"",IF(入力1!AW92&gt;=100,MID(TEXT(入力1!AW92,"0000000"),5,1),""),"-")</f>
        <v>-</v>
      </c>
      <c r="BB99" s="1746" t="str">
        <f>IF(TRIM(入力1!AW92)&lt;&gt;"",IF(入力1!AW92&gt;=10,MID(TEXT(入力1!AW92,"0000000"),6,1),""),"-")</f>
        <v>-</v>
      </c>
      <c r="BC99" s="1756" t="str">
        <f>IF(TRIM(入力1!AW92)&lt;&gt;"",IF(入力1!AW92&gt;=0,MID(TEXT(入力1!AW92,"0000000"),7,1),""),"-")</f>
        <v>-</v>
      </c>
      <c r="BD99" s="1793" t="str">
        <f>IF(TRIM(入力1!BD92)&lt;&gt;"",IF(入力1!BD92&gt;=1000000,MID(TEXT(入力1!BD92,"0000000"),1,1),""),"")</f>
        <v/>
      </c>
      <c r="BE99" s="1729" t="str">
        <f>IF(TRIM(入力1!BD92)&lt;&gt;"",IF(入力1!BD92&gt;=100000,MID(TEXT(入力1!BD92,"0000000"),2,1),""),"")</f>
        <v/>
      </c>
      <c r="BF99" s="1729" t="str">
        <f>IF(TRIM(入力1!BD92)&lt;&gt;"",IF(入力1!BD92&gt;=10000,MID(TEXT(入力1!BD92,"0000000"),3,1),""),"")</f>
        <v/>
      </c>
      <c r="BG99" s="1729" t="str">
        <f>IF(TRIM(入力1!BD92)&lt;&gt;"",IF(入力1!BD92&gt;=1000,MID(TEXT(入力1!BD92,"0000000"),4,1),""),"")</f>
        <v/>
      </c>
      <c r="BH99" s="1729" t="str">
        <f>IF(TRIM(入力1!BD92)&lt;&gt;"",IF(入力1!BD92&gt;=100,MID(TEXT(入力1!BD92,"0000000"),5,1),""),"")</f>
        <v/>
      </c>
      <c r="BI99" s="1729" t="str">
        <f>IF(TRIM(入力1!BD92)&lt;&gt;"",IF(入力1!BD92&gt;=10,MID(TEXT(入力1!BD92,"0000000"),6,1),""),"")</f>
        <v/>
      </c>
      <c r="BJ99" s="1744" t="str">
        <f>IF(TRIM(入力1!BD92)&lt;&gt;"",IF(入力1!BD92&gt;=0,MID(TEXT(入力1!BD92,"0000000"),7,1),""),"0")</f>
        <v>0</v>
      </c>
      <c r="BK99" s="1724" t="str">
        <f>IF(TRIM(入力1!BK92)&lt;&gt;"",入力1!BK92,"")</f>
        <v/>
      </c>
      <c r="BL99" s="1701" t="str">
        <f>IF(TRIM(入力1!BL92)&lt;&gt;"",入力1!BL92,"")</f>
        <v/>
      </c>
      <c r="BM99" s="1701" t="str">
        <f>IF(TRIM(入力1!BM92)&lt;&gt;"",入力1!BM92,"")</f>
        <v/>
      </c>
      <c r="BN99" s="1701" t="str">
        <f>IF(TRIM(入力1!BN92)&lt;&gt;"",入力1!BN92,"")</f>
        <v/>
      </c>
      <c r="BO99" s="1701" t="str">
        <f>IF(TRIM(入力1!BO92)&lt;&gt;"",入力1!BO92,"")</f>
        <v/>
      </c>
      <c r="BP99" s="1709" t="str">
        <f>IF(TRIM(入力1!BP92)&lt;&gt;"",入力1!BP92,"")</f>
        <v>0</v>
      </c>
      <c r="BQ99" s="1724" t="str">
        <f>IF(TRIM(入力1!BQ92)&lt;&gt;"",入力1!BQ92,"")</f>
        <v/>
      </c>
      <c r="BR99" s="1701" t="str">
        <f>IF(TRIM(入力1!BR92)&lt;&gt;"",入力1!BR92,"")</f>
        <v/>
      </c>
      <c r="BS99" s="1701" t="str">
        <f>IF(TRIM(入力1!BS92)&lt;&gt;"",入力1!BS92,"")</f>
        <v/>
      </c>
      <c r="BT99" s="1701" t="str">
        <f>IF(TRIM(入力1!BT92)&lt;&gt;"",入力1!BT92,"")</f>
        <v/>
      </c>
      <c r="BU99" s="1701" t="str">
        <f>IF(TRIM(入力1!BU92)&lt;&gt;"",入力1!BU92,"")</f>
        <v/>
      </c>
      <c r="BV99" s="1709" t="str">
        <f>IF(TRIM(入力1!BV92)&lt;&gt;"",入力1!BV92,"")</f>
        <v>0</v>
      </c>
      <c r="BW99" s="1724" t="str">
        <f>IF(TRIM(入力1!BW92)&lt;&gt;"",入力1!BW92,"")</f>
        <v/>
      </c>
      <c r="BX99" s="1701" t="str">
        <f>IF(TRIM(入力1!BX92)&lt;&gt;"",入力1!BX92,"")</f>
        <v/>
      </c>
      <c r="BY99" s="1701" t="str">
        <f>IF(TRIM(入力1!BY92)&lt;&gt;"",入力1!BY92,"")</f>
        <v/>
      </c>
      <c r="BZ99" s="1701" t="str">
        <f>IF(TRIM(入力1!BZ92)&lt;&gt;"",入力1!BZ92,"")</f>
        <v/>
      </c>
      <c r="CA99" s="1701" t="str">
        <f>IF(TRIM(入力1!CA92)&lt;&gt;"",入力1!CA92,"")</f>
        <v/>
      </c>
      <c r="CB99" s="1709" t="str">
        <f>IF(TRIM(入力1!CB92)&lt;&gt;"",入力1!CB92,"")</f>
        <v>0</v>
      </c>
      <c r="CC99" s="1711" t="str">
        <f>IF(TRIM(入力1!CC92)&lt;&gt;"",入力1!CC92,"")</f>
        <v/>
      </c>
      <c r="CD99" s="1701" t="str">
        <f>IF(TRIM(入力1!CD92)&lt;&gt;"",入力1!CD92,"")</f>
        <v/>
      </c>
      <c r="CE99" s="1701" t="str">
        <f>IF(TRIM(入力1!CE92)&lt;&gt;"",入力1!CE92,"")</f>
        <v/>
      </c>
      <c r="CF99" s="1701" t="str">
        <f>IF(TRIM(入力1!CF92)&lt;&gt;"",入力1!CF92,"")</f>
        <v/>
      </c>
      <c r="CG99" s="1701" t="str">
        <f>IF(TRIM(入力1!CG92)&lt;&gt;"",入力1!CG92,"")</f>
        <v/>
      </c>
      <c r="CH99" s="1701" t="str">
        <f>IF(TRIM(入力1!CH92)&lt;&gt;"",入力1!CH92,"")</f>
        <v/>
      </c>
      <c r="CI99" s="1701" t="str">
        <f>IF(TRIM(入力1!CI92)&lt;&gt;"",入力1!CI92,"")</f>
        <v/>
      </c>
      <c r="CJ99" s="1703" t="str">
        <f>IF(TRIM(入力1!CJ92)&lt;&gt;"",入力1!CJ92,"")</f>
        <v>0</v>
      </c>
      <c r="CK99" s="1701" t="str">
        <f>IF(TRIM(入力1!CK92)&lt;&gt;"",入力1!CK92,"")</f>
        <v/>
      </c>
      <c r="CL99" s="1701" t="str">
        <f>IF(TRIM(入力1!CL92)&lt;&gt;"",入力1!CL92,"")</f>
        <v/>
      </c>
      <c r="CM99" s="1701" t="str">
        <f>IF(TRIM(入力1!CM92)&lt;&gt;"",入力1!CM92,"")</f>
        <v/>
      </c>
      <c r="CN99" s="1701" t="str">
        <f>IF(TRIM(入力1!CN92)&lt;&gt;"",入力1!CN92,"")</f>
        <v/>
      </c>
      <c r="CO99" s="1701" t="str">
        <f>IF(TRIM(入力1!CO92)&lt;&gt;"",入力1!CO92,"")</f>
        <v/>
      </c>
      <c r="CP99" s="1701" t="str">
        <f>IF(TRIM(入力1!CP92)&lt;&gt;"",入力1!CP92,"")</f>
        <v/>
      </c>
      <c r="CQ99" s="1703" t="str">
        <f>IF(TRIM(入力1!CQ92)&lt;&gt;"",入力1!CQ92,"")</f>
        <v/>
      </c>
      <c r="CR99" s="1724" t="str">
        <f>IF(TRIM(入力1!CR92)&lt;&gt;"",入力1!CR92,"")</f>
        <v>-</v>
      </c>
      <c r="CS99" s="1701" t="str">
        <f>IF(TRIM(入力1!CS92)&lt;&gt;"",入力1!CS92,"")</f>
        <v>-</v>
      </c>
      <c r="CT99" s="1709" t="str">
        <f>IF(TRIM(入力1!CT92)&lt;&gt;"",入力1!CT92,"")</f>
        <v>-</v>
      </c>
      <c r="CU99" s="1711" t="str">
        <f>IF(入力1!CU92&gt;=10,MID(TEXT(入力1!CU92,"00.0"),1,1),"")</f>
        <v/>
      </c>
      <c r="CV99" s="1701" t="str">
        <f>IF(入力1!CU92&gt;=0.1,MID(TEXT(入力1!CU92,"00.0"),2,1),IF(ISBLANK(入力1!CU92),"","0"))</f>
        <v/>
      </c>
      <c r="CW99" s="1703" t="str">
        <f>IF(入力1!CU92&lt;&gt;"",MID(TEXT(入力1!CU92,"00.0"),4,1),"")</f>
        <v/>
      </c>
      <c r="CX99" s="1711" t="str">
        <f>IF(入力1!CX92&gt;=100,MID(TEXT(入力1!CX92,"000"),1,1),"")</f>
        <v/>
      </c>
      <c r="CY99" s="1701" t="str">
        <f>IF(入力1!CX92&gt;=10,MID(TEXT(入力1!CX92,"000"),2,1),"")</f>
        <v/>
      </c>
      <c r="CZ99" s="1703" t="str">
        <f>IF(入力1!CX92&gt;=1,MID(TEXT(入力1!CX92,"000"),3,1),"")</f>
        <v/>
      </c>
      <c r="DA99" s="1793" t="str">
        <f>IF(TRIM(入力1!DA92)&lt;&gt;"",IF(入力1!DA92&gt;=10000,MID(TEXT(入力1!DA92,"00000"),1,1),""),"")</f>
        <v/>
      </c>
      <c r="DB99" s="1729" t="str">
        <f>IF(TRIM(入力1!DA92)&lt;&gt;"",IF(入力1!DA92&gt;=1000,MID(TEXT(入力1!DA92,"00000"),2,1),""),"")</f>
        <v/>
      </c>
      <c r="DC99" s="1729" t="str">
        <f>IF(TRIM(入力1!DA92)&lt;&gt;"",IF(入力1!DA92&gt;=100,MID(TEXT(入力1!DA92,"00000"),3,1),""),"")</f>
        <v/>
      </c>
      <c r="DD99" s="1729" t="str">
        <f>IF(TRIM(入力1!DA92)&lt;&gt;"",IF(入力1!DA92&gt;=10,MID(TEXT(入力1!DA92,"00000"),4,1),""),"")</f>
        <v/>
      </c>
      <c r="DE99" s="1852" t="str">
        <f>IF(TRIM(入力1!DA92)&lt;&gt;"",IF(入力1!DA92&gt;=0,MID(TEXT(入力1!DA92,"00000"),5,1),"0"),"")</f>
        <v/>
      </c>
      <c r="DF99" s="1740" t="str">
        <f>IF(TRIM(入力1!DF92)&lt;&gt;"",LEFT(入力1!DF92,1),"")</f>
        <v/>
      </c>
      <c r="DG99" s="1742" t="str">
        <f>IF(入力1!DG92&gt;=1000,MID(TEXT(入力1!DG92,"0000"),1,1),"")</f>
        <v/>
      </c>
      <c r="DH99" s="1746" t="str">
        <f>IF(入力1!DG92&gt;=100,MID(TEXT(入力1!DG92,"0000"),2,1),"")</f>
        <v/>
      </c>
      <c r="DI99" s="1746" t="str">
        <f>IF(入力1!DG92&gt;=10,MID(TEXT(入力1!DG92,"0000"),3,1),"")</f>
        <v/>
      </c>
      <c r="DJ99" s="1750" t="str">
        <f>IF(TRIM(入力1!DG92)&lt;&gt;"",IF(入力1!DG92&gt;=1,MID(TEXT(入力1!DG92,"0000"),4,1),"0"),"")</f>
        <v/>
      </c>
      <c r="DK99" s="1740" t="str">
        <f>IF(TRIM(入力1!DK92)&lt;&gt;"",LEFT(入力1!DK92,1),"")</f>
        <v/>
      </c>
      <c r="DL99" s="1742" t="str">
        <f>IF(入力1!DL92&gt;=10000,MID(TEXT(入力1!DL92,"00000"),1,1),"")</f>
        <v/>
      </c>
      <c r="DM99" s="1746" t="str">
        <f>IF(入力1!DL92&gt;=1000,MID(TEXT(入力1!DL92,"00000"),2,1),"")</f>
        <v/>
      </c>
      <c r="DN99" s="1746" t="str">
        <f>IF(入力1!DL92&gt;=100,MID(TEXT(入力1!DL92,"00000"),3,1),"")</f>
        <v/>
      </c>
      <c r="DO99" s="1746" t="str">
        <f>IF(入力1!DL92&gt;=10,MID(TEXT(入力1!DL92,"00000"),4,1),"")</f>
        <v/>
      </c>
      <c r="DP99" s="1750" t="str">
        <f>IF(TRIM(入力1!DL92)&lt;&gt;"",IF(入力1!DL92&gt;=1,MID(TEXT(入力1!DL92,"00000"),5,1),"0"),"")</f>
        <v/>
      </c>
      <c r="DQ99" s="1740" t="str">
        <f>IF(TRIM(入力1!DQ92)&lt;&gt;"",LEFT(入力1!DQ92,1),"")</f>
        <v/>
      </c>
      <c r="DR99" s="1742" t="str">
        <f>IF(入力1!DR92&gt;=10000,MID(TEXT(入力1!DR92,"00000"),1,1),"")</f>
        <v/>
      </c>
      <c r="DS99" s="1746" t="str">
        <f>IF(入力1!DR92&gt;=1000,MID(TEXT(入力1!DR92,"00000"),2,1),"")</f>
        <v/>
      </c>
      <c r="DT99" s="1746" t="str">
        <f>IF(入力1!DR92&gt;=100,MID(TEXT(入力1!DR92,"00000"),3,1),"")</f>
        <v/>
      </c>
      <c r="DU99" s="1746" t="str">
        <f>IF(入力1!DR92&gt;=10,MID(TEXT(入力1!DR92,"00000"),4,1),"")</f>
        <v/>
      </c>
      <c r="DV99" s="1837" t="str">
        <f>IF(TRIM(入力1!DR92)&lt;&gt;"",IF(入力1!DR92&gt;=1,MID(TEXT(入力1!DR92,"00000"),5,1),"0"),"")</f>
        <v/>
      </c>
      <c r="DW99" s="1748"/>
      <c r="DX99" s="1736"/>
      <c r="DY99" s="1804"/>
      <c r="DZ99" s="1829"/>
      <c r="EA99" s="1831"/>
      <c r="EB99" s="1824"/>
      <c r="EC99" s="1833"/>
      <c r="ED99" s="1835"/>
      <c r="EE99" s="1831"/>
      <c r="EF99" s="1824"/>
      <c r="EG99" s="1826">
        <f>IF(入力1!$W$5=9,9,0)</f>
        <v>0</v>
      </c>
      <c r="EH99" s="1828"/>
      <c r="EI99" s="1736"/>
    </row>
    <row r="100" spans="1:145" s="87" customFormat="1" ht="12" customHeight="1">
      <c r="A100" s="1853"/>
      <c r="B100" s="1752"/>
      <c r="C100" s="1753"/>
      <c r="D100" s="1854" t="str">
        <f>IF(TRIM(入力1!D258)&lt;&gt;"",入力1!D258,"")</f>
        <v/>
      </c>
      <c r="E100" s="1855"/>
      <c r="F100" s="1855"/>
      <c r="G100" s="1855"/>
      <c r="H100" s="1855"/>
      <c r="I100" s="1855"/>
      <c r="J100" s="1855"/>
      <c r="K100" s="1806"/>
      <c r="L100" s="1808"/>
      <c r="M100" s="1757"/>
      <c r="N100" s="1754"/>
      <c r="O100" s="1754"/>
      <c r="P100" s="1754"/>
      <c r="Q100" s="1755"/>
      <c r="R100" s="1753"/>
      <c r="S100" s="1856"/>
      <c r="T100" s="1761"/>
      <c r="U100" s="1757"/>
      <c r="V100" s="1755"/>
      <c r="W100" s="1857"/>
      <c r="X100" s="1755"/>
      <c r="Y100" s="1753"/>
      <c r="Z100" s="1761"/>
      <c r="AA100" s="1757"/>
      <c r="AB100" s="970" t="str">
        <f>IF(入力1!AB93&gt;=100,MID(TEXT(入力1!AB93,"000.0"),1,1),"")</f>
        <v/>
      </c>
      <c r="AC100" s="968" t="str">
        <f>IF(入力1!AB93&gt;=10,MID(TEXT(入力1!AB93,"000.0"),2,1),"")</f>
        <v/>
      </c>
      <c r="AD100" s="968" t="str">
        <f>IF(入力1!AB93&gt;=0.1,MID(TEXT(入力1!AB93,"000.0"),3,1),IF(ISBLANK(入力1!AB93),"","0"))</f>
        <v/>
      </c>
      <c r="AE100" s="972" t="str">
        <f>IF(入力1!AB93&lt;&gt;"",MID(TEXT(入力1!AB93,"000.0"),5,1),"")</f>
        <v/>
      </c>
      <c r="AF100" s="1755"/>
      <c r="AG100" s="1752"/>
      <c r="AH100" s="1752"/>
      <c r="AI100" s="1757"/>
      <c r="AJ100" s="1755"/>
      <c r="AK100" s="1752"/>
      <c r="AL100" s="1752"/>
      <c r="AM100" s="1757"/>
      <c r="AN100" s="1755"/>
      <c r="AO100" s="1752"/>
      <c r="AP100" s="1752"/>
      <c r="AQ100" s="1757"/>
      <c r="AR100" s="1755"/>
      <c r="AS100" s="1752"/>
      <c r="AT100" s="1752"/>
      <c r="AU100" s="1752"/>
      <c r="AV100" s="1757"/>
      <c r="AW100" s="1755"/>
      <c r="AX100" s="1752"/>
      <c r="AY100" s="1752"/>
      <c r="AZ100" s="1752"/>
      <c r="BA100" s="1752"/>
      <c r="BB100" s="1752"/>
      <c r="BC100" s="1757"/>
      <c r="BD100" s="1793"/>
      <c r="BE100" s="1729"/>
      <c r="BF100" s="1729"/>
      <c r="BG100" s="1729"/>
      <c r="BH100" s="1729"/>
      <c r="BI100" s="1729"/>
      <c r="BJ100" s="1744"/>
      <c r="BK100" s="1726"/>
      <c r="BL100" s="1705"/>
      <c r="BM100" s="1705"/>
      <c r="BN100" s="1705"/>
      <c r="BO100" s="1705"/>
      <c r="BP100" s="1710"/>
      <c r="BQ100" s="1726"/>
      <c r="BR100" s="1705"/>
      <c r="BS100" s="1705"/>
      <c r="BT100" s="1705"/>
      <c r="BU100" s="1705"/>
      <c r="BV100" s="1710"/>
      <c r="BW100" s="1726"/>
      <c r="BX100" s="1705"/>
      <c r="BY100" s="1705"/>
      <c r="BZ100" s="1705"/>
      <c r="CA100" s="1705"/>
      <c r="CB100" s="1710"/>
      <c r="CC100" s="1712"/>
      <c r="CD100" s="1705"/>
      <c r="CE100" s="1705"/>
      <c r="CF100" s="1705"/>
      <c r="CG100" s="1705"/>
      <c r="CH100" s="1705"/>
      <c r="CI100" s="1705"/>
      <c r="CJ100" s="1706"/>
      <c r="CK100" s="1705"/>
      <c r="CL100" s="1705"/>
      <c r="CM100" s="1705"/>
      <c r="CN100" s="1705"/>
      <c r="CO100" s="1705"/>
      <c r="CP100" s="1705"/>
      <c r="CQ100" s="1706"/>
      <c r="CR100" s="1726"/>
      <c r="CS100" s="1705"/>
      <c r="CT100" s="1710"/>
      <c r="CU100" s="1712"/>
      <c r="CV100" s="1705"/>
      <c r="CW100" s="1706"/>
      <c r="CX100" s="1712"/>
      <c r="CY100" s="1705"/>
      <c r="CZ100" s="1706"/>
      <c r="DA100" s="1793"/>
      <c r="DB100" s="1729"/>
      <c r="DC100" s="1729"/>
      <c r="DD100" s="1729"/>
      <c r="DE100" s="1852"/>
      <c r="DF100" s="1754"/>
      <c r="DG100" s="1755"/>
      <c r="DH100" s="1752"/>
      <c r="DI100" s="1752"/>
      <c r="DJ100" s="1753"/>
      <c r="DK100" s="1754"/>
      <c r="DL100" s="1755"/>
      <c r="DM100" s="1752"/>
      <c r="DN100" s="1752"/>
      <c r="DO100" s="1752"/>
      <c r="DP100" s="1753"/>
      <c r="DQ100" s="1754"/>
      <c r="DR100" s="1755"/>
      <c r="DS100" s="1752"/>
      <c r="DT100" s="1752"/>
      <c r="DU100" s="1752"/>
      <c r="DV100" s="1851"/>
      <c r="DW100" s="1749"/>
      <c r="DX100" s="1737"/>
      <c r="DY100" s="1805"/>
      <c r="DZ100" s="1830"/>
      <c r="EA100" s="1832"/>
      <c r="EB100" s="1825"/>
      <c r="EC100" s="1834"/>
      <c r="ED100" s="1836"/>
      <c r="EE100" s="1832"/>
      <c r="EF100" s="1825"/>
      <c r="EG100" s="1827"/>
      <c r="EH100" s="1827"/>
      <c r="EI100" s="1737"/>
    </row>
    <row r="101" spans="1:145" s="87" customFormat="1" ht="12" customHeight="1">
      <c r="A101" s="1818" t="str">
        <f>IF(TRIM(入力1!A94)&lt;&gt;"",入力1!A94,"")</f>
        <v/>
      </c>
      <c r="B101" s="1732">
        <f>IF(TRIM(入力1!B94)&lt;&gt;"",入力1!B94,"")</f>
        <v>3</v>
      </c>
      <c r="C101" s="1234">
        <f>入力1!C94</f>
        <v>9</v>
      </c>
      <c r="D101" s="1820" t="str">
        <f>IF(TRIM(入力1!D94)&lt;&gt;"",入力1!D94,"")</f>
        <v/>
      </c>
      <c r="E101" s="1821"/>
      <c r="F101" s="1821"/>
      <c r="G101" s="1821"/>
      <c r="H101" s="1821"/>
      <c r="I101" s="1821"/>
      <c r="J101" s="1821"/>
      <c r="K101" s="1256" t="str">
        <f>IF(TRIM('提出（様式1）'!A101)&lt;&gt;"",'提出（様式1）'!A101,"")</f>
        <v/>
      </c>
      <c r="L101" s="1258">
        <f>IF(TRIM('提出（様式1）'!B101)&lt;&gt;"",'提出（様式1）'!B101,"")</f>
        <v>3</v>
      </c>
      <c r="M101" s="1260">
        <f>C101</f>
        <v>9</v>
      </c>
      <c r="N101" s="1738" t="str">
        <f>IF(TRIM(入力1!N94)&lt;&gt;"",入力1!N94,"")</f>
        <v/>
      </c>
      <c r="O101" s="1738" t="str">
        <f>IF(TRIM(入力1!O94)&lt;&gt;"",LEFT(入力1!O94,1),"")</f>
        <v/>
      </c>
      <c r="P101" s="1738" t="str">
        <f>IF(TRIM(入力1!P94)&lt;&gt;"",LEFT(入力1!P94,1),"")</f>
        <v/>
      </c>
      <c r="Q101" s="1734" t="str">
        <f>IF(TRIM(入力1!Q94)&lt;&gt;"",LEFT(入力1!Q94,1),"")</f>
        <v/>
      </c>
      <c r="R101" s="1234" t="str">
        <f>IF(TRIM(入力1!Q94)&lt;&gt;"",MID(入力1!Q94,2,1),"")</f>
        <v/>
      </c>
      <c r="S101" s="1839" t="str">
        <f>IF(TRIM(入力1!S94)&lt;&gt;"",LEFT(入力1!S94,1),"")</f>
        <v/>
      </c>
      <c r="T101" s="1841" t="str">
        <f>IF(LEN(入力1!T94)&gt;=2,MID(TEXT(入力1!T94,"00"),1,1),"")</f>
        <v/>
      </c>
      <c r="U101" s="1260" t="str">
        <f>IF(LEN(入力1!T94)&gt;=1,MID(TEXT(入力1!T94,"00"),2,1),"")</f>
        <v/>
      </c>
      <c r="V101" s="1734" t="str">
        <f>IF(LEN(入力1!V94)&gt;=2,MID(TEXT(入力1!V94,"00"),1,1),"")</f>
        <v/>
      </c>
      <c r="W101" s="1843" t="str">
        <f>IF(LEN(入力1!V94)&gt;=1,MID(TEXT(入力1!V94,"00"),2,1),"")</f>
        <v/>
      </c>
      <c r="X101" s="1734" t="str">
        <f>IF(LEN(入力1!X94)&gt;=2,MID(TEXT(入力1!X94,"00"),1,1),"")</f>
        <v/>
      </c>
      <c r="Y101" s="1234" t="str">
        <f>IF(LEN(入力1!X94)&gt;=1,MID(TEXT(入力1!X94,"00"),2,1),"")</f>
        <v/>
      </c>
      <c r="Z101" s="1841" t="str">
        <f>IF(LEN(入力1!Z94)&gt;=2,MID(TEXT(入力1!Z94,"00"),1,1),"")</f>
        <v/>
      </c>
      <c r="AA101" s="1260" t="str">
        <f>IF(LEN(入力1!Z94)&gt;=1,MID(TEXT(入力1!Z94,"00"),2,1),"")</f>
        <v/>
      </c>
      <c r="AB101" s="1845" t="str">
        <f>IF(TRIM(入力1!AB94)&lt;&gt;"",入力1!AB94,"")</f>
        <v/>
      </c>
      <c r="AC101" s="1846"/>
      <c r="AD101" s="1846"/>
      <c r="AE101" s="1847"/>
      <c r="AF101" s="1734" t="str">
        <f>IF(入力1!AF94&gt;=100,MID(TEXT(入力1!AF94,"000.0"),1,1),"")</f>
        <v/>
      </c>
      <c r="AG101" s="1732" t="str">
        <f>IF(入力1!AF94&gt;=10,MID(TEXT(入力1!AF94,"000.0"),2,1),"")</f>
        <v/>
      </c>
      <c r="AH101" s="1732" t="str">
        <f>IF(入力1!AF94&gt;=0.1,MID(TEXT(入力1!AF94,"000.0"),3,1),IF(ISBLANK(入力1!AF94),"","0"))</f>
        <v/>
      </c>
      <c r="AI101" s="1260" t="str">
        <f>IF(入力1!AF94&lt;&gt;"",MID(TEXT(入力1!AF94,"000.0"),5,1),"")</f>
        <v/>
      </c>
      <c r="AJ101" s="1734" t="str">
        <f>IF(入力1!AJ94&gt;=100,MID(TEXT(入力1!AJ94,"000.0"),1,1),"")</f>
        <v/>
      </c>
      <c r="AK101" s="1732" t="str">
        <f>IF(入力1!AJ94&gt;=10,MID(TEXT(入力1!AJ94,"000.0"),2,1),"")</f>
        <v/>
      </c>
      <c r="AL101" s="1732" t="str">
        <f>IF(入力1!AJ94&gt;=0.1,MID(TEXT(入力1!AJ94,"000.0"),3,1),IF(ISBLANK(入力1!AJ94),"","0"))</f>
        <v/>
      </c>
      <c r="AM101" s="1260" t="str">
        <f>IF(入力1!AJ94&lt;&gt;"",MID(TEXT(入力1!AJ94,"000.0"),5,1),"")</f>
        <v/>
      </c>
      <c r="AN101" s="1734" t="str">
        <f>IF(入力1!AN94&gt;=100,MID(TEXT(入力1!AN94,"000.0"),1,1),"")</f>
        <v/>
      </c>
      <c r="AO101" s="1732" t="str">
        <f>IF(入力1!AN94&gt;=10,MID(TEXT(入力1!AN94,"000.0"),2,1),"")</f>
        <v/>
      </c>
      <c r="AP101" s="1732" t="str">
        <f>IF(入力1!AN94&gt;=0.1,MID(TEXT(入力1!AN94,"000.0"),3,1),IF(ISBLANK(入力1!AN94),"","0"))</f>
        <v/>
      </c>
      <c r="AQ101" s="1260" t="str">
        <f>IF(入力1!AN94&lt;&gt;"",MID(TEXT(入力1!AN94,"000.0"),5,1),"")</f>
        <v/>
      </c>
      <c r="AR101" s="1734" t="str">
        <f>IF(TRIM(入力1!AR94)&lt;&gt;"",IF(入力1!AR94&gt;=10000,MID(TEXT(入力1!AR94,"00000"),1,1),""),"-")</f>
        <v>-</v>
      </c>
      <c r="AS101" s="1732" t="str">
        <f>IF(TRIM(入力1!AR94)&lt;&gt;"",IF(入力1!AR94&gt;=1000,MID(TEXT(入力1!AR94,"00000"),2,1),""),"-")</f>
        <v>-</v>
      </c>
      <c r="AT101" s="1732" t="str">
        <f>IF(TRIM(入力1!AR94)&lt;&gt;"",IF(入力1!AR94&gt;=100,MID(TEXT(入力1!AR94,"00000"),3,1),""),"-")</f>
        <v>-</v>
      </c>
      <c r="AU101" s="1732" t="str">
        <f>IF(TRIM(入力1!AR94)&lt;&gt;"",IF(入力1!AR94&gt;=10,MID(TEXT(入力1!AR94,"00000"),4,1),""),"-")</f>
        <v>-</v>
      </c>
      <c r="AV101" s="1260" t="str">
        <f>IF(TRIM(入力1!AR94)&lt;&gt;"",IF(入力1!AR94&gt;=0,MID(TEXT(入力1!AR94,"00000"),5,1),""),"-")</f>
        <v>-</v>
      </c>
      <c r="AW101" s="1734" t="str">
        <f>IF(TRIM(入力1!AW94)&lt;&gt;"",IF(入力1!AW94&gt;=1000000,MID(TEXT(入力1!AW94,"0000000"),1,1),""),"-")</f>
        <v>-</v>
      </c>
      <c r="AX101" s="1732" t="str">
        <f>IF(TRIM(入力1!AW94)&lt;&gt;"",IF(入力1!AW94&gt;=100000,MID(TEXT(入力1!AW94,"0000000"),2,1),""),"-")</f>
        <v>-</v>
      </c>
      <c r="AY101" s="1732" t="str">
        <f>IF(TRIM(入力1!AW94)&lt;&gt;"",IF(入力1!AW94&gt;=10000,MID(TEXT(入力1!AW94,"0000000"),3,1),""),"-")</f>
        <v>-</v>
      </c>
      <c r="AZ101" s="1732" t="str">
        <f>IF(TRIM(入力1!AW94)&lt;&gt;"",IF(入力1!AW94&gt;=1000,MID(TEXT(入力1!AW94,"0000000"),4,1),""),"-")</f>
        <v>-</v>
      </c>
      <c r="BA101" s="1732" t="str">
        <f>IF(TRIM(入力1!AW94)&lt;&gt;"",IF(入力1!AW94&gt;=100,MID(TEXT(入力1!AW94,"0000000"),5,1),""),"-")</f>
        <v>-</v>
      </c>
      <c r="BB101" s="1732" t="str">
        <f>IF(TRIM(入力1!AW94)&lt;&gt;"",IF(入力1!AW94&gt;=10,MID(TEXT(入力1!AW94,"0000000"),6,1),""),"-")</f>
        <v>-</v>
      </c>
      <c r="BC101" s="1260" t="str">
        <f>IF(TRIM(入力1!AW94)&lt;&gt;"",IF(入力1!AW94&gt;=0,MID(TEXT(入力1!AW94,"0000000"),7,1),""),"-")</f>
        <v>-</v>
      </c>
      <c r="BD101" s="1817" t="str">
        <f>IF(TRIM(入力1!BD94)&lt;&gt;"",IF(入力1!BD94&gt;=1000000,MID(TEXT(入力1!BD94,"0000000"),1,1),""),"")</f>
        <v/>
      </c>
      <c r="BE101" s="1731" t="str">
        <f>IF(TRIM(入力1!BD94)&lt;&gt;"",IF(入力1!BD94&gt;=100000,MID(TEXT(入力1!BD94,"0000000"),2,1),""),"")</f>
        <v/>
      </c>
      <c r="BF101" s="1731" t="str">
        <f>IF(TRIM(入力1!BD94)&lt;&gt;"",IF(入力1!BD94&gt;=10000,MID(TEXT(入力1!BD94,"0000000"),3,1),""),"")</f>
        <v/>
      </c>
      <c r="BG101" s="1731" t="str">
        <f>IF(TRIM(入力1!BD94)&lt;&gt;"",IF(入力1!BD94&gt;=1000,MID(TEXT(入力1!BD94,"0000000"),4,1),""),"")</f>
        <v/>
      </c>
      <c r="BH101" s="1731" t="str">
        <f>IF(TRIM(入力1!BD94)&lt;&gt;"",IF(入力1!BD94&gt;=100,MID(TEXT(入力1!BD94,"0000000"),5,1),""),"")</f>
        <v/>
      </c>
      <c r="BI101" s="1731" t="str">
        <f>IF(TRIM(入力1!BD94)&lt;&gt;"",IF(入力1!BD94&gt;=10,MID(TEXT(入力1!BD94,"0000000"),6,1),""),"")</f>
        <v/>
      </c>
      <c r="BJ101" s="1816" t="str">
        <f>IF(TRIM(入力1!BD94)&lt;&gt;"",IF(入力1!BD94&gt;=0,MID(TEXT(入力1!BD94,"0000000"),7,1),""),"0")</f>
        <v>0</v>
      </c>
      <c r="BK101" s="1077" t="str">
        <f>IF(TRIM(入力1!BK94)&lt;&gt;"",入力1!BK94,"")</f>
        <v/>
      </c>
      <c r="BL101" s="1063" t="str">
        <f>IF(TRIM(入力1!BL94)&lt;&gt;"",入力1!BL94,"")</f>
        <v/>
      </c>
      <c r="BM101" s="1063" t="str">
        <f>IF(TRIM(入力1!BM94)&lt;&gt;"",入力1!BM94,"")</f>
        <v/>
      </c>
      <c r="BN101" s="1063" t="str">
        <f>IF(TRIM(入力1!BN94)&lt;&gt;"",入力1!BN94,"")</f>
        <v/>
      </c>
      <c r="BO101" s="1063" t="str">
        <f>IF(TRIM(入力1!BO94)&lt;&gt;"",入力1!BO94,"")</f>
        <v/>
      </c>
      <c r="BP101" s="1079" t="str">
        <f>IF(TRIM(入力1!BP94)&lt;&gt;"",入力1!BP94,"")</f>
        <v>0</v>
      </c>
      <c r="BQ101" s="1077" t="str">
        <f>IF(TRIM(入力1!BQ94)&lt;&gt;"",入力1!BQ94,"")</f>
        <v/>
      </c>
      <c r="BR101" s="1063" t="str">
        <f>IF(TRIM(入力1!BR94)&lt;&gt;"",入力1!BR94,"")</f>
        <v/>
      </c>
      <c r="BS101" s="1063" t="str">
        <f>IF(TRIM(入力1!BS94)&lt;&gt;"",入力1!BS94,"")</f>
        <v/>
      </c>
      <c r="BT101" s="1063" t="str">
        <f>IF(TRIM(入力1!BT94)&lt;&gt;"",入力1!BT94,"")</f>
        <v/>
      </c>
      <c r="BU101" s="1063" t="str">
        <f>IF(TRIM(入力1!BU94)&lt;&gt;"",入力1!BU94,"")</f>
        <v/>
      </c>
      <c r="BV101" s="1079" t="str">
        <f>IF(TRIM(入力1!BV94)&lt;&gt;"",入力1!BV94,"")</f>
        <v>0</v>
      </c>
      <c r="BW101" s="1077" t="str">
        <f>IF(TRIM(入力1!BW94)&lt;&gt;"",入力1!BW94,"")</f>
        <v/>
      </c>
      <c r="BX101" s="1063" t="str">
        <f>IF(TRIM(入力1!BX94)&lt;&gt;"",入力1!BX94,"")</f>
        <v/>
      </c>
      <c r="BY101" s="1063" t="str">
        <f>IF(TRIM(入力1!BY94)&lt;&gt;"",入力1!BY94,"")</f>
        <v/>
      </c>
      <c r="BZ101" s="1063" t="str">
        <f>IF(TRIM(入力1!BZ94)&lt;&gt;"",入力1!BZ94,"")</f>
        <v/>
      </c>
      <c r="CA101" s="1063" t="str">
        <f>IF(TRIM(入力1!CA94)&lt;&gt;"",入力1!CA94,"")</f>
        <v/>
      </c>
      <c r="CB101" s="1079" t="str">
        <f>IF(TRIM(入力1!CB94)&lt;&gt;"",入力1!CB94,"")</f>
        <v>0</v>
      </c>
      <c r="CC101" s="1095" t="str">
        <f>IF(TRIM(入力1!CC94)&lt;&gt;"",入力1!CC94,"")</f>
        <v/>
      </c>
      <c r="CD101" s="1063" t="str">
        <f>IF(TRIM(入力1!CD94)&lt;&gt;"",入力1!CD94,"")</f>
        <v/>
      </c>
      <c r="CE101" s="1063" t="str">
        <f>IF(TRIM(入力1!CE94)&lt;&gt;"",入力1!CE94,"")</f>
        <v/>
      </c>
      <c r="CF101" s="1063" t="str">
        <f>IF(TRIM(入力1!CF94)&lt;&gt;"",入力1!CF94,"")</f>
        <v/>
      </c>
      <c r="CG101" s="1063" t="str">
        <f>IF(TRIM(入力1!CG94)&lt;&gt;"",入力1!CG94,"")</f>
        <v/>
      </c>
      <c r="CH101" s="1063" t="str">
        <f>IF(TRIM(入力1!CH94)&lt;&gt;"",入力1!CH94,"")</f>
        <v/>
      </c>
      <c r="CI101" s="1063" t="str">
        <f>IF(TRIM(入力1!CI94)&lt;&gt;"",入力1!CI94,"")</f>
        <v/>
      </c>
      <c r="CJ101" s="1109" t="str">
        <f>IF(TRIM(入力1!CJ94)&lt;&gt;"",入力1!CJ94,"")</f>
        <v>0</v>
      </c>
      <c r="CK101" s="1063" t="str">
        <f>IF(TRIM(入力1!CK94)&lt;&gt;"",入力1!CK94,"")</f>
        <v/>
      </c>
      <c r="CL101" s="1063" t="str">
        <f>IF(TRIM(入力1!CL94)&lt;&gt;"",入力1!CL94,"")</f>
        <v/>
      </c>
      <c r="CM101" s="1063" t="str">
        <f>IF(TRIM(入力1!CM94)&lt;&gt;"",入力1!CM94,"")</f>
        <v/>
      </c>
      <c r="CN101" s="1063" t="str">
        <f>IF(TRIM(入力1!CN94)&lt;&gt;"",入力1!CN94,"")</f>
        <v/>
      </c>
      <c r="CO101" s="1063" t="str">
        <f>IF(TRIM(入力1!CO94)&lt;&gt;"",入力1!CO94,"")</f>
        <v/>
      </c>
      <c r="CP101" s="1063" t="str">
        <f>IF(TRIM(入力1!CP94)&lt;&gt;"",入力1!CP94,"")</f>
        <v/>
      </c>
      <c r="CQ101" s="1109" t="str">
        <f>IF(TRIM(入力1!CQ94)&lt;&gt;"",入力1!CQ94,"")</f>
        <v/>
      </c>
      <c r="CR101" s="1077" t="str">
        <f>IF(TRIM(入力1!CR94)&lt;&gt;"",入力1!CR94,"")</f>
        <v>-</v>
      </c>
      <c r="CS101" s="1063" t="str">
        <f>IF(TRIM(入力1!CS94)&lt;&gt;"",入力1!CS94,"")</f>
        <v>-</v>
      </c>
      <c r="CT101" s="1079" t="str">
        <f>IF(TRIM(入力1!CT94)&lt;&gt;"",入力1!CT94,"")</f>
        <v>-</v>
      </c>
      <c r="CU101" s="1095" t="str">
        <f>IF(入力1!CU94&gt;=10,MID(TEXT(入力1!CU94,"00.0"),1,1),"")</f>
        <v/>
      </c>
      <c r="CV101" s="1063" t="str">
        <f>IF(入力1!CU94&gt;=0.1,MID(TEXT(入力1!CU94,"00.0"),2,1),IF(ISBLANK(入力1!CU94),"","0"))</f>
        <v/>
      </c>
      <c r="CW101" s="1109" t="str">
        <f>IF(入力1!CU94&lt;&gt;"",MID(TEXT(入力1!CU94,"00.0"),4,1),"")</f>
        <v/>
      </c>
      <c r="CX101" s="1095" t="str">
        <f>IF(入力1!CX94&gt;=100,MID(TEXT(入力1!CX94,"000"),1,1),"")</f>
        <v/>
      </c>
      <c r="CY101" s="1063" t="str">
        <f>IF(入力1!CX94&gt;=10,MID(TEXT(入力1!CX94,"000"),2,1),"")</f>
        <v/>
      </c>
      <c r="CZ101" s="1109" t="str">
        <f>IF(入力1!CX94&gt;=1,MID(TEXT(入力1!CX94,"000"),3,1),"")</f>
        <v/>
      </c>
      <c r="DA101" s="1817" t="str">
        <f>IF(TRIM(入力1!DA94)&lt;&gt;"",IF(入力1!DA94&gt;=10000,MID(TEXT(入力1!DA94,"00000"),1,1),""),"")</f>
        <v/>
      </c>
      <c r="DB101" s="1731" t="str">
        <f>IF(TRIM(入力1!DA94)&lt;&gt;"",IF(入力1!DA94&gt;=1000,MID(TEXT(入力1!DA94,"00000"),2,1),""),"")</f>
        <v/>
      </c>
      <c r="DC101" s="1731" t="str">
        <f>IF(TRIM(入力1!DA94)&lt;&gt;"",IF(入力1!DA94&gt;=100,MID(TEXT(入力1!DA94,"00000"),3,1),""),"")</f>
        <v/>
      </c>
      <c r="DD101" s="1731" t="str">
        <f>IF(TRIM(入力1!DA94)&lt;&gt;"",IF(入力1!DA94&gt;=10,MID(TEXT(入力1!DA94,"00000"),4,1),""),"")</f>
        <v/>
      </c>
      <c r="DE101" s="1795" t="str">
        <f>IF(TRIM(入力1!DA94)&lt;&gt;"",IF(入力1!DA94&gt;=0,MID(TEXT(入力1!DA94,"00000"),5,1),"0"),"")</f>
        <v/>
      </c>
      <c r="DF101" s="1738" t="str">
        <f>IF(TRIM(入力1!DF94)&lt;&gt;"",LEFT(入力1!DF94,1),"")</f>
        <v/>
      </c>
      <c r="DG101" s="1734" t="str">
        <f>IF(入力1!DG94&gt;=1000,MID(TEXT(入力1!DG94,"0000"),1,1),"")</f>
        <v/>
      </c>
      <c r="DH101" s="1732" t="str">
        <f>IF(入力1!DG94&gt;=100,MID(TEXT(入力1!DG94,"0000"),2,1),"")</f>
        <v/>
      </c>
      <c r="DI101" s="1732" t="str">
        <f>IF(入力1!DG94&gt;=10,MID(TEXT(入力1!DG94,"0000"),3,1),"")</f>
        <v/>
      </c>
      <c r="DJ101" s="1309" t="str">
        <f>IF(TRIM(入力1!DG94)&lt;&gt;"",IF(入力1!DG94&gt;=1,MID(TEXT(入力1!DG94,"0000"),4,1),"0"),"")</f>
        <v/>
      </c>
      <c r="DK101" s="1738" t="str">
        <f>IF(TRIM(入力1!DK94)&lt;&gt;"",LEFT(入力1!DK94,1),"")</f>
        <v/>
      </c>
      <c r="DL101" s="1734" t="str">
        <f>IF(入力1!DL94&gt;=10000,MID(TEXT(入力1!DL94,"00000"),1,1),"")</f>
        <v/>
      </c>
      <c r="DM101" s="1732" t="str">
        <f>IF(入力1!DL94&gt;=1000,MID(TEXT(入力1!DL94,"00000"),2,1),"")</f>
        <v/>
      </c>
      <c r="DN101" s="1732" t="str">
        <f>IF(入力1!DL94&gt;=100,MID(TEXT(入力1!DL94,"00000"),3,1),"")</f>
        <v/>
      </c>
      <c r="DO101" s="1732" t="str">
        <f>IF(入力1!DL94&gt;=10,MID(TEXT(入力1!DL94,"00000"),4,1),"")</f>
        <v/>
      </c>
      <c r="DP101" s="1309" t="str">
        <f>IF(TRIM(入力1!DL94)&lt;&gt;"",IF(入力1!DL94&gt;=1,MID(TEXT(入力1!DL94,"00000"),5,1),"0"),"")</f>
        <v/>
      </c>
      <c r="DQ101" s="1738" t="str">
        <f>IF(TRIM(入力1!DQ94)&lt;&gt;"",LEFT(入力1!DQ94,1),"")</f>
        <v/>
      </c>
      <c r="DR101" s="1734" t="str">
        <f>IF(入力1!DR94&gt;=10000,MID(TEXT(入力1!DR94,"00000"),1,1),"")</f>
        <v/>
      </c>
      <c r="DS101" s="1732" t="str">
        <f>IF(入力1!DR94&gt;=1000,MID(TEXT(入力1!DR94,"00000"),2,1),"")</f>
        <v/>
      </c>
      <c r="DT101" s="1732" t="str">
        <f>IF(入力1!DR94&gt;=100,MID(TEXT(入力1!DR94,"00000"),3,1),"")</f>
        <v/>
      </c>
      <c r="DU101" s="1732" t="str">
        <f>IF(入力1!DR94&gt;=10,MID(TEXT(入力1!DR94,"00000"),4,1),"")</f>
        <v/>
      </c>
      <c r="DV101" s="1848" t="str">
        <f>IF(TRIM(入力1!DR94)&lt;&gt;"",IF(入力1!DR94&gt;=1,MID(TEXT(入力1!DR94,"00000"),5,1),"0"),"")</f>
        <v/>
      </c>
      <c r="DW101" s="1748"/>
      <c r="DX101" s="1736"/>
      <c r="DY101" s="1804"/>
      <c r="DZ101" s="1829"/>
      <c r="EA101" s="1831"/>
      <c r="EB101" s="1824"/>
      <c r="EC101" s="1833"/>
      <c r="ED101" s="1835"/>
      <c r="EE101" s="1831"/>
      <c r="EF101" s="1824"/>
      <c r="EG101" s="1826">
        <f>IF(入力1!$W$5=9,9,0)</f>
        <v>0</v>
      </c>
      <c r="EH101" s="1828"/>
      <c r="EI101" s="1736"/>
    </row>
    <row r="102" spans="1:145" s="87" customFormat="1" ht="12" customHeight="1">
      <c r="A102" s="1819"/>
      <c r="B102" s="1733"/>
      <c r="C102" s="1235"/>
      <c r="D102" s="1822" t="str">
        <f>IF(TRIM(入力1!D260)&lt;&gt;"",入力1!D260,"")</f>
        <v/>
      </c>
      <c r="E102" s="1823"/>
      <c r="F102" s="1823"/>
      <c r="G102" s="1823"/>
      <c r="H102" s="1823"/>
      <c r="I102" s="1823"/>
      <c r="J102" s="1823"/>
      <c r="K102" s="1256"/>
      <c r="L102" s="1258"/>
      <c r="M102" s="1279"/>
      <c r="N102" s="1739"/>
      <c r="O102" s="1739"/>
      <c r="P102" s="1739"/>
      <c r="Q102" s="1735"/>
      <c r="R102" s="1235"/>
      <c r="S102" s="1840"/>
      <c r="T102" s="1842"/>
      <c r="U102" s="1279"/>
      <c r="V102" s="1735"/>
      <c r="W102" s="1844"/>
      <c r="X102" s="1735"/>
      <c r="Y102" s="1235"/>
      <c r="Z102" s="1842"/>
      <c r="AA102" s="1279"/>
      <c r="AB102" s="964" t="str">
        <f>IF(入力1!AB95&gt;=100,MID(TEXT(入力1!AB95,"000.0"),1,1),"")</f>
        <v/>
      </c>
      <c r="AC102" s="963" t="str">
        <f>IF(入力1!AB95&gt;=10,MID(TEXT(入力1!AB95,"000.0"),2,1),"")</f>
        <v/>
      </c>
      <c r="AD102" s="963" t="str">
        <f>IF(入力1!AB95&gt;=0.1,MID(TEXT(入力1!AB95,"000.0"),3,1),IF(ISBLANK(入力1!AB95),"","0"))</f>
        <v/>
      </c>
      <c r="AE102" s="953" t="str">
        <f>IF(入力1!AB95&lt;&gt;"",MID(TEXT(入力1!AB95,"000.0"),5,1),"")</f>
        <v/>
      </c>
      <c r="AF102" s="1735"/>
      <c r="AG102" s="1733"/>
      <c r="AH102" s="1733"/>
      <c r="AI102" s="1279"/>
      <c r="AJ102" s="1735"/>
      <c r="AK102" s="1733"/>
      <c r="AL102" s="1733"/>
      <c r="AM102" s="1279"/>
      <c r="AN102" s="1735"/>
      <c r="AO102" s="1733"/>
      <c r="AP102" s="1733"/>
      <c r="AQ102" s="1279"/>
      <c r="AR102" s="1735"/>
      <c r="AS102" s="1733"/>
      <c r="AT102" s="1733"/>
      <c r="AU102" s="1733"/>
      <c r="AV102" s="1279"/>
      <c r="AW102" s="1735"/>
      <c r="AX102" s="1733"/>
      <c r="AY102" s="1733"/>
      <c r="AZ102" s="1733"/>
      <c r="BA102" s="1733"/>
      <c r="BB102" s="1733"/>
      <c r="BC102" s="1279"/>
      <c r="BD102" s="1817"/>
      <c r="BE102" s="1731"/>
      <c r="BF102" s="1731"/>
      <c r="BG102" s="1731"/>
      <c r="BH102" s="1731"/>
      <c r="BI102" s="1731"/>
      <c r="BJ102" s="1816"/>
      <c r="BK102" s="1078"/>
      <c r="BL102" s="1064"/>
      <c r="BM102" s="1064"/>
      <c r="BN102" s="1064"/>
      <c r="BO102" s="1064"/>
      <c r="BP102" s="1080"/>
      <c r="BQ102" s="1078"/>
      <c r="BR102" s="1064"/>
      <c r="BS102" s="1064"/>
      <c r="BT102" s="1064"/>
      <c r="BU102" s="1064"/>
      <c r="BV102" s="1080"/>
      <c r="BW102" s="1078"/>
      <c r="BX102" s="1064"/>
      <c r="BY102" s="1064"/>
      <c r="BZ102" s="1064"/>
      <c r="CA102" s="1064"/>
      <c r="CB102" s="1080"/>
      <c r="CC102" s="1096"/>
      <c r="CD102" s="1064"/>
      <c r="CE102" s="1064"/>
      <c r="CF102" s="1064"/>
      <c r="CG102" s="1064"/>
      <c r="CH102" s="1064"/>
      <c r="CI102" s="1064"/>
      <c r="CJ102" s="1110"/>
      <c r="CK102" s="1064"/>
      <c r="CL102" s="1064"/>
      <c r="CM102" s="1064"/>
      <c r="CN102" s="1064"/>
      <c r="CO102" s="1064"/>
      <c r="CP102" s="1064"/>
      <c r="CQ102" s="1110"/>
      <c r="CR102" s="1078"/>
      <c r="CS102" s="1064"/>
      <c r="CT102" s="1080"/>
      <c r="CU102" s="1096"/>
      <c r="CV102" s="1064"/>
      <c r="CW102" s="1110"/>
      <c r="CX102" s="1096"/>
      <c r="CY102" s="1064"/>
      <c r="CZ102" s="1110"/>
      <c r="DA102" s="1817"/>
      <c r="DB102" s="1731"/>
      <c r="DC102" s="1731"/>
      <c r="DD102" s="1731"/>
      <c r="DE102" s="1795"/>
      <c r="DF102" s="1739"/>
      <c r="DG102" s="1735"/>
      <c r="DH102" s="1733"/>
      <c r="DI102" s="1733"/>
      <c r="DJ102" s="1235"/>
      <c r="DK102" s="1739"/>
      <c r="DL102" s="1735"/>
      <c r="DM102" s="1733"/>
      <c r="DN102" s="1733"/>
      <c r="DO102" s="1733"/>
      <c r="DP102" s="1235"/>
      <c r="DQ102" s="1739"/>
      <c r="DR102" s="1735"/>
      <c r="DS102" s="1733"/>
      <c r="DT102" s="1733"/>
      <c r="DU102" s="1733"/>
      <c r="DV102" s="1849"/>
      <c r="DW102" s="1749"/>
      <c r="DX102" s="1737"/>
      <c r="DY102" s="1805"/>
      <c r="DZ102" s="1830"/>
      <c r="EA102" s="1832"/>
      <c r="EB102" s="1825"/>
      <c r="EC102" s="1834"/>
      <c r="ED102" s="1836"/>
      <c r="EE102" s="1832"/>
      <c r="EF102" s="1825"/>
      <c r="EG102" s="1827"/>
      <c r="EH102" s="1827"/>
      <c r="EI102" s="1737"/>
    </row>
    <row r="103" spans="1:145" s="87" customFormat="1" ht="12" customHeight="1">
      <c r="A103" s="1796" t="str">
        <f>IF(TRIM(入力1!A96)&lt;&gt;"",入力1!A96,"")</f>
        <v/>
      </c>
      <c r="B103" s="1746">
        <f>IF(TRIM(入力1!B96)&lt;&gt;"",入力1!B96,"")</f>
        <v>4</v>
      </c>
      <c r="C103" s="1750">
        <f>入力1!C96</f>
        <v>0</v>
      </c>
      <c r="D103" s="1798" t="str">
        <f>IF(TRIM(入力1!D96)&lt;&gt;"",入力1!D96,"")</f>
        <v/>
      </c>
      <c r="E103" s="1799"/>
      <c r="F103" s="1799"/>
      <c r="G103" s="1799"/>
      <c r="H103" s="1799"/>
      <c r="I103" s="1799"/>
      <c r="J103" s="1799"/>
      <c r="K103" s="1806" t="str">
        <f>IF(TRIM('提出（様式1）'!A103)&lt;&gt;"",'提出（様式1）'!A103,"")</f>
        <v/>
      </c>
      <c r="L103" s="1808">
        <f>IF(TRIM('提出（様式1）'!B103)&lt;&gt;"",'提出（様式1）'!B103,"")</f>
        <v>4</v>
      </c>
      <c r="M103" s="1756">
        <f>C103</f>
        <v>0</v>
      </c>
      <c r="N103" s="1740" t="str">
        <f>IF(TRIM(入力1!N96)&lt;&gt;"",入力1!N96,"")</f>
        <v/>
      </c>
      <c r="O103" s="1740" t="str">
        <f>IF(TRIM(入力1!O96)&lt;&gt;"",LEFT(入力1!O96,1),"")</f>
        <v/>
      </c>
      <c r="P103" s="1740" t="str">
        <f>IF(TRIM(入力1!P96)&lt;&gt;"",LEFT(入力1!P96,1),"")</f>
        <v/>
      </c>
      <c r="Q103" s="1742" t="str">
        <f>IF(TRIM(入力1!Q96)&lt;&gt;"",LEFT(入力1!Q96,1),"")</f>
        <v/>
      </c>
      <c r="R103" s="1750" t="str">
        <f>IF(TRIM(入力1!Q96)&lt;&gt;"",MID(入力1!Q96,2,1),"")</f>
        <v/>
      </c>
      <c r="S103" s="1802" t="str">
        <f>IF(TRIM(入力1!S96)&lt;&gt;"",LEFT(入力1!S96,1),"")</f>
        <v/>
      </c>
      <c r="T103" s="1760" t="str">
        <f>IF(LEN(入力1!T96)&gt;=2,MID(TEXT(入力1!T96,"00"),1,1),"")</f>
        <v/>
      </c>
      <c r="U103" s="1756" t="str">
        <f>IF(LEN(入力1!T96)&gt;=1,MID(TEXT(入力1!T96,"00"),2,1),"")</f>
        <v/>
      </c>
      <c r="V103" s="1742" t="str">
        <f>IF(LEN(入力1!V96)&gt;=2,MID(TEXT(入力1!V96,"00"),1,1),"")</f>
        <v/>
      </c>
      <c r="W103" s="1811" t="str">
        <f>IF(LEN(入力1!V96)&gt;=1,MID(TEXT(入力1!V96,"00"),2,1),"")</f>
        <v/>
      </c>
      <c r="X103" s="1742" t="str">
        <f>IF(LEN(入力1!X96)&gt;=2,MID(TEXT(入力1!X96,"00"),1,1),"")</f>
        <v/>
      </c>
      <c r="Y103" s="1750" t="str">
        <f>IF(LEN(入力1!X96)&gt;=1,MID(TEXT(入力1!X96,"00"),2,1),"")</f>
        <v/>
      </c>
      <c r="Z103" s="1760" t="str">
        <f>IF(LEN(入力1!Z96)&gt;=2,MID(TEXT(入力1!Z96,"00"),1,1),"")</f>
        <v/>
      </c>
      <c r="AA103" s="1756" t="str">
        <f>IF(LEN(入力1!Z96)&gt;=1,MID(TEXT(入力1!Z96,"00"),2,1),"")</f>
        <v/>
      </c>
      <c r="AB103" s="1813" t="str">
        <f>IF(TRIM(入力1!AB96)&lt;&gt;"",入力1!AB96,"")</f>
        <v/>
      </c>
      <c r="AC103" s="1814"/>
      <c r="AD103" s="1814"/>
      <c r="AE103" s="1815"/>
      <c r="AF103" s="1742" t="str">
        <f>IF(入力1!AF96&gt;=100,MID(TEXT(入力1!AF96,"000.0"),1,1),"")</f>
        <v/>
      </c>
      <c r="AG103" s="1746" t="str">
        <f>IF(入力1!AF96&gt;=10,MID(TEXT(入力1!AF96,"000.0"),2,1),"")</f>
        <v/>
      </c>
      <c r="AH103" s="1746" t="str">
        <f>IF(入力1!AF96&gt;=0.1,MID(TEXT(入力1!AF96,"000.0"),3,1),IF(ISBLANK(入力1!AF96),"","0"))</f>
        <v/>
      </c>
      <c r="AI103" s="1756" t="str">
        <f>IF(入力1!AF96&lt;&gt;"",MID(TEXT(入力1!AF96,"000.0"),5,1),"")</f>
        <v/>
      </c>
      <c r="AJ103" s="1742" t="str">
        <f>IF(入力1!AJ96&gt;=100,MID(TEXT(入力1!AJ96,"000.0"),1,1),"")</f>
        <v/>
      </c>
      <c r="AK103" s="1746" t="str">
        <f>IF(入力1!AJ96&gt;=10,MID(TEXT(入力1!AJ96,"000.0"),2,1),"")</f>
        <v/>
      </c>
      <c r="AL103" s="1746" t="str">
        <f>IF(入力1!AJ96&gt;=0.1,MID(TEXT(入力1!AJ96,"000.0"),3,1),IF(ISBLANK(入力1!AJ96),"","0"))</f>
        <v/>
      </c>
      <c r="AM103" s="1756" t="str">
        <f>IF(入力1!AJ96&lt;&gt;"",MID(TEXT(入力1!AJ96,"000.0"),5,1),"")</f>
        <v/>
      </c>
      <c r="AN103" s="1742" t="str">
        <f>IF(入力1!AN96&gt;=100,MID(TEXT(入力1!AN96,"000.0"),1,1),"")</f>
        <v/>
      </c>
      <c r="AO103" s="1746" t="str">
        <f>IF(入力1!AN96&gt;=10,MID(TEXT(入力1!AN96,"000.0"),2,1),"")</f>
        <v/>
      </c>
      <c r="AP103" s="1746" t="str">
        <f>IF(入力1!AN96&gt;=0.1,MID(TEXT(入力1!AN96,"000.0"),3,1),IF(ISBLANK(入力1!AN96),"","0"))</f>
        <v/>
      </c>
      <c r="AQ103" s="1756" t="str">
        <f>IF(入力1!AN96&lt;&gt;"",MID(TEXT(入力1!AN96,"000.0"),5,1),"")</f>
        <v/>
      </c>
      <c r="AR103" s="1742" t="str">
        <f>IF(TRIM(入力1!AR96)&lt;&gt;"",IF(入力1!AR96&gt;=10000,MID(TEXT(入力1!AR96,"00000"),1,1),""),"-")</f>
        <v>-</v>
      </c>
      <c r="AS103" s="1746" t="str">
        <f>IF(TRIM(入力1!AR96)&lt;&gt;"",IF(入力1!AR96&gt;=1000,MID(TEXT(入力1!AR96,"00000"),2,1),""),"-")</f>
        <v>-</v>
      </c>
      <c r="AT103" s="1746" t="str">
        <f>IF(TRIM(入力1!AR96)&lt;&gt;"",IF(入力1!AR96&gt;=100,MID(TEXT(入力1!AR96,"00000"),3,1),""),"-")</f>
        <v>-</v>
      </c>
      <c r="AU103" s="1746" t="str">
        <f>IF(TRIM(入力1!AR96)&lt;&gt;"",IF(入力1!AR96&gt;=10,MID(TEXT(入力1!AR96,"00000"),4,1),""),"-")</f>
        <v>-</v>
      </c>
      <c r="AV103" s="1756" t="str">
        <f>IF(TRIM(入力1!AR96)&lt;&gt;"",IF(入力1!AR96&gt;=0,MID(TEXT(入力1!AR96,"00000"),5,1),""),"-")</f>
        <v>-</v>
      </c>
      <c r="AW103" s="1742" t="str">
        <f>IF(TRIM(入力1!AW96)&lt;&gt;"",IF(入力1!AW96&gt;=1000000,MID(TEXT(入力1!AW96,"0000000"),1,1),""),"-")</f>
        <v>-</v>
      </c>
      <c r="AX103" s="1746" t="str">
        <f>IF(TRIM(入力1!AW96)&lt;&gt;"",IF(入力1!AW96&gt;=100000,MID(TEXT(入力1!AW96,"0000000"),2,1),""),"-")</f>
        <v>-</v>
      </c>
      <c r="AY103" s="1746" t="str">
        <f>IF(TRIM(入力1!AW96)&lt;&gt;"",IF(入力1!AW96&gt;=10000,MID(TEXT(入力1!AW96,"0000000"),3,1),""),"-")</f>
        <v>-</v>
      </c>
      <c r="AZ103" s="1746" t="str">
        <f>IF(TRIM(入力1!AW96)&lt;&gt;"",IF(入力1!AW96&gt;=1000,MID(TEXT(入力1!AW96,"0000000"),4,1),""),"-")</f>
        <v>-</v>
      </c>
      <c r="BA103" s="1746" t="str">
        <f>IF(TRIM(入力1!AW96)&lt;&gt;"",IF(入力1!AW96&gt;=100,MID(TEXT(入力1!AW96,"0000000"),5,1),""),"-")</f>
        <v>-</v>
      </c>
      <c r="BB103" s="1746" t="str">
        <f>IF(TRIM(入力1!AW96)&lt;&gt;"",IF(入力1!AW96&gt;=10,MID(TEXT(入力1!AW96,"0000000"),6,1),""),"-")</f>
        <v>-</v>
      </c>
      <c r="BC103" s="1756" t="str">
        <f>IF(TRIM(入力1!AW96)&lt;&gt;"",IF(入力1!AW96&gt;=0,MID(TEXT(入力1!AW96,"0000000"),7,1),""),"-")</f>
        <v>-</v>
      </c>
      <c r="BD103" s="1793" t="str">
        <f>IF(TRIM(入力1!BD96)&lt;&gt;"",IF(入力1!BD96&gt;=1000000,MID(TEXT(入力1!BD96,"0000000"),1,1),""),"")</f>
        <v/>
      </c>
      <c r="BE103" s="1729" t="str">
        <f>IF(TRIM(入力1!BD96)&lt;&gt;"",IF(入力1!BD96&gt;=100000,MID(TEXT(入力1!BD96,"0000000"),2,1),""),"")</f>
        <v/>
      </c>
      <c r="BF103" s="1729" t="str">
        <f>IF(TRIM(入力1!BD96)&lt;&gt;"",IF(入力1!BD96&gt;=10000,MID(TEXT(入力1!BD96,"0000000"),3,1),""),"")</f>
        <v/>
      </c>
      <c r="BG103" s="1729" t="str">
        <f>IF(TRIM(入力1!BD96)&lt;&gt;"",IF(入力1!BD96&gt;=1000,MID(TEXT(入力1!BD96,"0000000"),4,1),""),"")</f>
        <v/>
      </c>
      <c r="BH103" s="1729" t="str">
        <f>IF(TRIM(入力1!BD96)&lt;&gt;"",IF(入力1!BD96&gt;=100,MID(TEXT(入力1!BD96,"0000000"),5,1),""),"")</f>
        <v/>
      </c>
      <c r="BI103" s="1729" t="str">
        <f>IF(TRIM(入力1!BD96)&lt;&gt;"",IF(入力1!BD96&gt;=10,MID(TEXT(入力1!BD96,"0000000"),6,1),""),"")</f>
        <v/>
      </c>
      <c r="BJ103" s="1744" t="str">
        <f>IF(TRIM(入力1!BD96)&lt;&gt;"",IF(入力1!BD96&gt;=0,MID(TEXT(入力1!BD96,"0000000"),7,1),""),"0")</f>
        <v>0</v>
      </c>
      <c r="BK103" s="1724" t="str">
        <f>IF(TRIM(入力1!BK96)&lt;&gt;"",入力1!BK96,"")</f>
        <v/>
      </c>
      <c r="BL103" s="1701" t="str">
        <f>IF(TRIM(入力1!BL96)&lt;&gt;"",入力1!BL96,"")</f>
        <v/>
      </c>
      <c r="BM103" s="1701" t="str">
        <f>IF(TRIM(入力1!BM96)&lt;&gt;"",入力1!BM96,"")</f>
        <v/>
      </c>
      <c r="BN103" s="1701" t="str">
        <f>IF(TRIM(入力1!BN96)&lt;&gt;"",入力1!BN96,"")</f>
        <v/>
      </c>
      <c r="BO103" s="1701" t="str">
        <f>IF(TRIM(入力1!BO96)&lt;&gt;"",入力1!BO96,"")</f>
        <v/>
      </c>
      <c r="BP103" s="1709" t="str">
        <f>IF(TRIM(入力1!BP96)&lt;&gt;"",入力1!BP96,"")</f>
        <v>0</v>
      </c>
      <c r="BQ103" s="1724" t="str">
        <f>IF(TRIM(入力1!BQ96)&lt;&gt;"",入力1!BQ96,"")</f>
        <v/>
      </c>
      <c r="BR103" s="1701" t="str">
        <f>IF(TRIM(入力1!BR96)&lt;&gt;"",入力1!BR96,"")</f>
        <v/>
      </c>
      <c r="BS103" s="1701" t="str">
        <f>IF(TRIM(入力1!BS96)&lt;&gt;"",入力1!BS96,"")</f>
        <v/>
      </c>
      <c r="BT103" s="1701" t="str">
        <f>IF(TRIM(入力1!BT96)&lt;&gt;"",入力1!BT96,"")</f>
        <v/>
      </c>
      <c r="BU103" s="1701" t="str">
        <f>IF(TRIM(入力1!BU96)&lt;&gt;"",入力1!BU96,"")</f>
        <v/>
      </c>
      <c r="BV103" s="1709" t="str">
        <f>IF(TRIM(入力1!BV96)&lt;&gt;"",入力1!BV96,"")</f>
        <v>0</v>
      </c>
      <c r="BW103" s="1724" t="str">
        <f>IF(TRIM(入力1!BW96)&lt;&gt;"",入力1!BW96,"")</f>
        <v/>
      </c>
      <c r="BX103" s="1701" t="str">
        <f>IF(TRIM(入力1!BX96)&lt;&gt;"",入力1!BX96,"")</f>
        <v/>
      </c>
      <c r="BY103" s="1701" t="str">
        <f>IF(TRIM(入力1!BY96)&lt;&gt;"",入力1!BY96,"")</f>
        <v/>
      </c>
      <c r="BZ103" s="1701" t="str">
        <f>IF(TRIM(入力1!BZ96)&lt;&gt;"",入力1!BZ96,"")</f>
        <v/>
      </c>
      <c r="CA103" s="1701" t="str">
        <f>IF(TRIM(入力1!CA96)&lt;&gt;"",入力1!CA96,"")</f>
        <v/>
      </c>
      <c r="CB103" s="1709" t="str">
        <f>IF(TRIM(入力1!CB96)&lt;&gt;"",入力1!CB96,"")</f>
        <v>0</v>
      </c>
      <c r="CC103" s="1711" t="str">
        <f>IF(TRIM(入力1!CC96)&lt;&gt;"",入力1!CC96,"")</f>
        <v/>
      </c>
      <c r="CD103" s="1701" t="str">
        <f>IF(TRIM(入力1!CD96)&lt;&gt;"",入力1!CD96,"")</f>
        <v/>
      </c>
      <c r="CE103" s="1701" t="str">
        <f>IF(TRIM(入力1!CE96)&lt;&gt;"",入力1!CE96,"")</f>
        <v/>
      </c>
      <c r="CF103" s="1701" t="str">
        <f>IF(TRIM(入力1!CF96)&lt;&gt;"",入力1!CF96,"")</f>
        <v/>
      </c>
      <c r="CG103" s="1701" t="str">
        <f>IF(TRIM(入力1!CG96)&lt;&gt;"",入力1!CG96,"")</f>
        <v/>
      </c>
      <c r="CH103" s="1701" t="str">
        <f>IF(TRIM(入力1!CH96)&lt;&gt;"",入力1!CH96,"")</f>
        <v/>
      </c>
      <c r="CI103" s="1701" t="str">
        <f>IF(TRIM(入力1!CI96)&lt;&gt;"",入力1!CI96,"")</f>
        <v/>
      </c>
      <c r="CJ103" s="1703" t="str">
        <f>IF(TRIM(入力1!CJ96)&lt;&gt;"",入力1!CJ96,"")</f>
        <v>0</v>
      </c>
      <c r="CK103" s="1701" t="str">
        <f>IF(TRIM(入力1!CK96)&lt;&gt;"",入力1!CK96,"")</f>
        <v/>
      </c>
      <c r="CL103" s="1701" t="str">
        <f>IF(TRIM(入力1!CL96)&lt;&gt;"",入力1!CL96,"")</f>
        <v/>
      </c>
      <c r="CM103" s="1701" t="str">
        <f>IF(TRIM(入力1!CM96)&lt;&gt;"",入力1!CM96,"")</f>
        <v/>
      </c>
      <c r="CN103" s="1701" t="str">
        <f>IF(TRIM(入力1!CN96)&lt;&gt;"",入力1!CN96,"")</f>
        <v/>
      </c>
      <c r="CO103" s="1701" t="str">
        <f>IF(TRIM(入力1!CO96)&lt;&gt;"",入力1!CO96,"")</f>
        <v/>
      </c>
      <c r="CP103" s="1701" t="str">
        <f>IF(TRIM(入力1!CP96)&lt;&gt;"",入力1!CP96,"")</f>
        <v/>
      </c>
      <c r="CQ103" s="1703" t="str">
        <f>IF(TRIM(入力1!CQ96)&lt;&gt;"",入力1!CQ96,"")</f>
        <v/>
      </c>
      <c r="CR103" s="1724" t="str">
        <f>IF(TRIM(入力1!CR96)&lt;&gt;"",入力1!CR96,"")</f>
        <v>-</v>
      </c>
      <c r="CS103" s="1701" t="str">
        <f>IF(TRIM(入力1!CS96)&lt;&gt;"",入力1!CS96,"")</f>
        <v>-</v>
      </c>
      <c r="CT103" s="1709" t="str">
        <f>IF(TRIM(入力1!CT96)&lt;&gt;"",入力1!CT96,"")</f>
        <v>-</v>
      </c>
      <c r="CU103" s="1711" t="str">
        <f>IF(入力1!CU96&gt;=10,MID(TEXT(入力1!CU96,"00.0"),1,1),"")</f>
        <v/>
      </c>
      <c r="CV103" s="1701" t="str">
        <f>IF(入力1!CU96&gt;=0.1,MID(TEXT(入力1!CU96,"00.0"),2,1),IF(ISBLANK(入力1!CU96),"","0"))</f>
        <v/>
      </c>
      <c r="CW103" s="1703" t="str">
        <f>IF(入力1!CU96&lt;&gt;"",MID(TEXT(入力1!CU96,"00.0"),4,1),"")</f>
        <v/>
      </c>
      <c r="CX103" s="1711" t="str">
        <f>IF(入力1!CX96&gt;=100,MID(TEXT(入力1!CX96,"000"),1,1),"")</f>
        <v/>
      </c>
      <c r="CY103" s="1701" t="str">
        <f>IF(入力1!CX96&gt;=10,MID(TEXT(入力1!CX96,"000"),2,1),"")</f>
        <v/>
      </c>
      <c r="CZ103" s="1703" t="str">
        <f>IF(入力1!CX96&gt;=1,MID(TEXT(入力1!CX96,"000"),3,1),"")</f>
        <v/>
      </c>
      <c r="DA103" s="1742" t="str">
        <f>IF(TRIM(入力1!DA96)&lt;&gt;"",IF(入力1!DA96&gt;=10000,MID(TEXT(入力1!DA96,"00000"),1,1),""),"")</f>
        <v/>
      </c>
      <c r="DB103" s="1746" t="str">
        <f>IF(TRIM(入力1!DA96)&lt;&gt;"",IF(入力1!DA96&gt;=1000,MID(TEXT(入力1!DA96,"00000"),2,1),""),"")</f>
        <v/>
      </c>
      <c r="DC103" s="1746" t="str">
        <f>IF(TRIM(入力1!DA96)&lt;&gt;"",IF(入力1!DA96&gt;=100,MID(TEXT(入力1!DA96,"00000"),3,1),""),"")</f>
        <v/>
      </c>
      <c r="DD103" s="1746" t="str">
        <f>IF(TRIM(入力1!DA96)&lt;&gt;"",IF(入力1!DA96&gt;=10,MID(TEXT(入力1!DA96,"00000"),4,1),""),"")</f>
        <v/>
      </c>
      <c r="DE103" s="1756" t="str">
        <f>IF(TRIM(入力1!DA96)&lt;&gt;"",IF(入力1!DA96&gt;=0,MID(TEXT(入力1!DA96,"00000"),5,1),"0"),"")</f>
        <v/>
      </c>
      <c r="DF103" s="1740" t="str">
        <f>IF(TRIM(入力1!DF96)&lt;&gt;"",LEFT(入力1!DF96,1),"")</f>
        <v/>
      </c>
      <c r="DG103" s="1742" t="str">
        <f>IF(入力1!DG96&gt;=1000,MID(TEXT(入力1!DG96,"0000"),1,1),"")</f>
        <v/>
      </c>
      <c r="DH103" s="1746" t="str">
        <f>IF(入力1!DG96&gt;=100,MID(TEXT(入力1!DG96,"0000"),2,1),"")</f>
        <v/>
      </c>
      <c r="DI103" s="1746" t="str">
        <f>IF(入力1!DG96&gt;=10,MID(TEXT(入力1!DG96,"0000"),3,1),"")</f>
        <v/>
      </c>
      <c r="DJ103" s="1750" t="str">
        <f>IF(TRIM(入力1!DG96)&lt;&gt;"",IF(入力1!DG96&gt;=1,MID(TEXT(入力1!DG96,"0000"),4,1),"0"),"")</f>
        <v/>
      </c>
      <c r="DK103" s="1740" t="str">
        <f>IF(TRIM(入力1!DK96)&lt;&gt;"",LEFT(入力1!DK96,1),"")</f>
        <v/>
      </c>
      <c r="DL103" s="1742" t="str">
        <f>IF(入力1!DL96&gt;=10000,MID(TEXT(入力1!DL96,"00000"),1,1),"")</f>
        <v/>
      </c>
      <c r="DM103" s="1746" t="str">
        <f>IF(入力1!DL96&gt;=1000,MID(TEXT(入力1!DL96,"00000"),2,1),"")</f>
        <v/>
      </c>
      <c r="DN103" s="1746" t="str">
        <f>IF(入力1!DL96&gt;=100,MID(TEXT(入力1!DL96,"00000"),3,1),"")</f>
        <v/>
      </c>
      <c r="DO103" s="1746" t="str">
        <f>IF(入力1!DL96&gt;=10,MID(TEXT(入力1!DL96,"00000"),4,1),"")</f>
        <v/>
      </c>
      <c r="DP103" s="1750" t="str">
        <f>IF(TRIM(入力1!DL96)&lt;&gt;"",IF(入力1!DL96&gt;=1,MID(TEXT(入力1!DL96,"00000"),5,1),"0"),"")</f>
        <v/>
      </c>
      <c r="DQ103" s="1740" t="str">
        <f>IF(TRIM(入力1!DQ96)&lt;&gt;"",LEFT(入力1!DQ96,1),"")</f>
        <v/>
      </c>
      <c r="DR103" s="1742" t="str">
        <f>IF(入力1!DR96&gt;=10000,MID(TEXT(入力1!DR96,"00000"),1,1),"")</f>
        <v/>
      </c>
      <c r="DS103" s="1746" t="str">
        <f>IF(入力1!DR96&gt;=1000,MID(TEXT(入力1!DR96,"00000"),2,1),"")</f>
        <v/>
      </c>
      <c r="DT103" s="1746" t="str">
        <f>IF(入力1!DR96&gt;=100,MID(TEXT(入力1!DR96,"00000"),3,1),"")</f>
        <v/>
      </c>
      <c r="DU103" s="1746" t="str">
        <f>IF(入力1!DR96&gt;=10,MID(TEXT(入力1!DR96,"00000"),4,1),"")</f>
        <v/>
      </c>
      <c r="DV103" s="1837" t="str">
        <f>IF(TRIM(入力1!DR96)&lt;&gt;"",IF(入力1!DR96&gt;=1,MID(TEXT(入力1!DR96,"00000"),5,1),"0"),"")</f>
        <v/>
      </c>
      <c r="DW103" s="1748"/>
      <c r="DX103" s="1736"/>
      <c r="DY103" s="1804"/>
      <c r="DZ103" s="1829"/>
      <c r="EA103" s="1831"/>
      <c r="EB103" s="1824"/>
      <c r="EC103" s="1833"/>
      <c r="ED103" s="1835"/>
      <c r="EE103" s="1831"/>
      <c r="EF103" s="1824"/>
      <c r="EG103" s="1826">
        <f>IF(入力1!$W$5=9,9,0)</f>
        <v>0</v>
      </c>
      <c r="EH103" s="1828"/>
      <c r="EI103" s="1736"/>
    </row>
    <row r="104" spans="1:145" s="87" customFormat="1" ht="12" customHeight="1" thickBot="1">
      <c r="A104" s="1797"/>
      <c r="B104" s="1747"/>
      <c r="C104" s="1751"/>
      <c r="D104" s="1800" t="str">
        <f>IF(TRIM(入力1!D262)&lt;&gt;"",入力1!D262,"")</f>
        <v/>
      </c>
      <c r="E104" s="1801"/>
      <c r="F104" s="1801"/>
      <c r="G104" s="1801"/>
      <c r="H104" s="1801"/>
      <c r="I104" s="1801"/>
      <c r="J104" s="1801"/>
      <c r="K104" s="1807"/>
      <c r="L104" s="1809"/>
      <c r="M104" s="1792"/>
      <c r="N104" s="1741"/>
      <c r="O104" s="1741"/>
      <c r="P104" s="1741"/>
      <c r="Q104" s="1743"/>
      <c r="R104" s="1751"/>
      <c r="S104" s="1803"/>
      <c r="T104" s="1810"/>
      <c r="U104" s="1792"/>
      <c r="V104" s="1743"/>
      <c r="W104" s="1812"/>
      <c r="X104" s="1743"/>
      <c r="Y104" s="1751"/>
      <c r="Z104" s="1810"/>
      <c r="AA104" s="1792"/>
      <c r="AB104" s="966" t="str">
        <f>IF(入力1!AB97&gt;=100,MID(TEXT(入力1!AB97,"000.0"),1,1),"")</f>
        <v/>
      </c>
      <c r="AC104" s="967" t="str">
        <f>IF(入力1!AB97&gt;=10,MID(TEXT(入力1!AB97,"000.0"),2,1),"")</f>
        <v/>
      </c>
      <c r="AD104" s="967" t="str">
        <f>IF(入力1!AB97&gt;=0.1,MID(TEXT(入力1!AB97,"000.0"),3,1),IF(ISBLANK(入力1!AB97),"","0"))</f>
        <v/>
      </c>
      <c r="AE104" s="973" t="str">
        <f>IF(入力1!AB97&lt;&gt;"",MID(TEXT(入力1!AB97,"000.0"),5,1),"")</f>
        <v/>
      </c>
      <c r="AF104" s="1743"/>
      <c r="AG104" s="1747"/>
      <c r="AH104" s="1747"/>
      <c r="AI104" s="1792"/>
      <c r="AJ104" s="1743"/>
      <c r="AK104" s="1747"/>
      <c r="AL104" s="1747"/>
      <c r="AM104" s="1792"/>
      <c r="AN104" s="1743"/>
      <c r="AO104" s="1747"/>
      <c r="AP104" s="1747"/>
      <c r="AQ104" s="1792"/>
      <c r="AR104" s="1743"/>
      <c r="AS104" s="1747"/>
      <c r="AT104" s="1747"/>
      <c r="AU104" s="1747"/>
      <c r="AV104" s="1792"/>
      <c r="AW104" s="1743"/>
      <c r="AX104" s="1747"/>
      <c r="AY104" s="1747"/>
      <c r="AZ104" s="1747"/>
      <c r="BA104" s="1747"/>
      <c r="BB104" s="1747"/>
      <c r="BC104" s="1792"/>
      <c r="BD104" s="1794"/>
      <c r="BE104" s="1730"/>
      <c r="BF104" s="1730"/>
      <c r="BG104" s="1730"/>
      <c r="BH104" s="1730"/>
      <c r="BI104" s="1730"/>
      <c r="BJ104" s="1745"/>
      <c r="BK104" s="1725"/>
      <c r="BL104" s="1702"/>
      <c r="BM104" s="1702"/>
      <c r="BN104" s="1702"/>
      <c r="BO104" s="1702"/>
      <c r="BP104" s="1723"/>
      <c r="BQ104" s="1725"/>
      <c r="BR104" s="1702"/>
      <c r="BS104" s="1702"/>
      <c r="BT104" s="1702"/>
      <c r="BU104" s="1702"/>
      <c r="BV104" s="1723"/>
      <c r="BW104" s="1725"/>
      <c r="BX104" s="1702"/>
      <c r="BY104" s="1702"/>
      <c r="BZ104" s="1702"/>
      <c r="CA104" s="1702"/>
      <c r="CB104" s="1723"/>
      <c r="CC104" s="1791"/>
      <c r="CD104" s="1702"/>
      <c r="CE104" s="1702"/>
      <c r="CF104" s="1702"/>
      <c r="CG104" s="1702"/>
      <c r="CH104" s="1702"/>
      <c r="CI104" s="1702"/>
      <c r="CJ104" s="1704"/>
      <c r="CK104" s="1702"/>
      <c r="CL104" s="1702"/>
      <c r="CM104" s="1702"/>
      <c r="CN104" s="1702"/>
      <c r="CO104" s="1702"/>
      <c r="CP104" s="1702"/>
      <c r="CQ104" s="1704"/>
      <c r="CR104" s="1725"/>
      <c r="CS104" s="1702"/>
      <c r="CT104" s="1723"/>
      <c r="CU104" s="1791"/>
      <c r="CV104" s="1702"/>
      <c r="CW104" s="1704"/>
      <c r="CX104" s="1791"/>
      <c r="CY104" s="1702"/>
      <c r="CZ104" s="1704"/>
      <c r="DA104" s="1743"/>
      <c r="DB104" s="1747"/>
      <c r="DC104" s="1747"/>
      <c r="DD104" s="1747"/>
      <c r="DE104" s="1792"/>
      <c r="DF104" s="1741"/>
      <c r="DG104" s="1743"/>
      <c r="DH104" s="1747"/>
      <c r="DI104" s="1747"/>
      <c r="DJ104" s="1751"/>
      <c r="DK104" s="1741"/>
      <c r="DL104" s="1743"/>
      <c r="DM104" s="1747"/>
      <c r="DN104" s="1747"/>
      <c r="DO104" s="1747"/>
      <c r="DP104" s="1751"/>
      <c r="DQ104" s="1741"/>
      <c r="DR104" s="1743"/>
      <c r="DS104" s="1747"/>
      <c r="DT104" s="1747"/>
      <c r="DU104" s="1747"/>
      <c r="DV104" s="1838"/>
      <c r="DW104" s="1749"/>
      <c r="DX104" s="1737"/>
      <c r="DY104" s="1805"/>
      <c r="DZ104" s="1830"/>
      <c r="EA104" s="1832"/>
      <c r="EB104" s="1825"/>
      <c r="EC104" s="1834"/>
      <c r="ED104" s="1836"/>
      <c r="EE104" s="1832"/>
      <c r="EF104" s="1825"/>
      <c r="EG104" s="1827"/>
      <c r="EH104" s="1827"/>
      <c r="EI104" s="1737"/>
    </row>
    <row r="105" spans="1:145" s="89" customFormat="1" ht="21" customHeight="1" thickBot="1">
      <c r="A105" s="316"/>
      <c r="B105" s="316"/>
      <c r="D105" s="316" t="s">
        <v>347</v>
      </c>
      <c r="E105" s="316"/>
      <c r="F105" s="316"/>
      <c r="G105" s="316"/>
      <c r="H105" s="316"/>
      <c r="I105" s="316"/>
      <c r="J105" s="316"/>
      <c r="K105" s="907"/>
      <c r="L105" s="908"/>
      <c r="M105" s="91" t="s">
        <v>771</v>
      </c>
      <c r="N105" s="91"/>
      <c r="O105" s="317" t="s">
        <v>772</v>
      </c>
      <c r="P105" s="317"/>
      <c r="Q105" s="91"/>
      <c r="R105" s="91"/>
      <c r="S105" s="922"/>
      <c r="T105" s="91" t="s">
        <v>578</v>
      </c>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0" t="s">
        <v>541</v>
      </c>
      <c r="DG105" s="92"/>
      <c r="DH105" s="92"/>
      <c r="DI105" s="92"/>
      <c r="DJ105" s="92"/>
      <c r="DK105" s="400"/>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349"/>
    </row>
    <row r="106" spans="1:145" s="5" customFormat="1" ht="15" customHeight="1">
      <c r="A106" s="2214"/>
      <c r="B106" s="2215"/>
      <c r="C106" s="2216"/>
      <c r="D106" s="1713" t="s">
        <v>348</v>
      </c>
      <c r="E106" s="1714"/>
      <c r="F106" s="1714"/>
      <c r="G106" s="1714"/>
      <c r="H106" s="1714"/>
      <c r="I106" s="1714"/>
      <c r="J106" s="905"/>
      <c r="K106" s="905"/>
      <c r="L106" s="730"/>
      <c r="M106" s="906" t="s">
        <v>120</v>
      </c>
      <c r="N106" s="16"/>
      <c r="O106" s="15"/>
      <c r="P106" s="15" t="s">
        <v>121</v>
      </c>
      <c r="Q106" s="89"/>
      <c r="R106" s="89"/>
      <c r="S106" s="93"/>
      <c r="T106" s="19"/>
      <c r="U106" s="19"/>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730"/>
      <c r="CL106" s="730"/>
      <c r="CM106" s="730"/>
      <c r="CN106" s="730"/>
      <c r="CO106" s="730"/>
      <c r="CP106" s="730"/>
      <c r="CQ106" s="730"/>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7"/>
      <c r="EK106" s="7"/>
      <c r="EL106" s="7"/>
      <c r="EM106" s="7"/>
      <c r="EN106" s="7"/>
      <c r="EO106" s="7"/>
    </row>
    <row r="107" spans="1:145" ht="15" customHeight="1" thickBot="1">
      <c r="A107" s="2217"/>
      <c r="B107" s="2218"/>
      <c r="C107" s="2219"/>
      <c r="D107" s="1715"/>
      <c r="E107" s="1716"/>
      <c r="F107" s="1716"/>
      <c r="G107" s="1716"/>
      <c r="H107" s="1716"/>
      <c r="I107" s="1716"/>
      <c r="J107" s="905"/>
      <c r="K107" s="905"/>
      <c r="L107" s="730"/>
      <c r="M107" s="199"/>
      <c r="N107" s="199"/>
      <c r="O107" s="89"/>
      <c r="P107" s="15" t="s">
        <v>486</v>
      </c>
      <c r="Q107" s="89"/>
      <c r="R107" s="89"/>
      <c r="S107" s="93"/>
      <c r="CK107" s="730"/>
      <c r="CL107" s="730"/>
      <c r="CM107" s="730"/>
      <c r="CN107" s="730"/>
      <c r="CO107" s="730"/>
      <c r="CP107" s="730"/>
      <c r="CQ107" s="730"/>
    </row>
    <row r="108" spans="1:145" ht="15" customHeight="1">
      <c r="A108" s="2214"/>
      <c r="B108" s="2215"/>
      <c r="C108" s="2216"/>
      <c r="D108" s="1713" t="s">
        <v>634</v>
      </c>
      <c r="E108" s="1714"/>
      <c r="F108" s="1714"/>
      <c r="G108" s="1714"/>
      <c r="H108" s="1714"/>
      <c r="I108" s="1714"/>
      <c r="J108" s="905"/>
      <c r="K108" s="905"/>
      <c r="L108" s="730"/>
      <c r="M108" s="199"/>
      <c r="N108" s="199"/>
      <c r="O108" s="89"/>
      <c r="P108" s="15" t="s">
        <v>487</v>
      </c>
      <c r="Q108" s="15"/>
      <c r="R108" s="15"/>
      <c r="S108" s="93"/>
      <c r="CK108" s="730"/>
      <c r="CL108" s="730"/>
      <c r="CM108" s="730"/>
      <c r="CN108" s="730"/>
      <c r="CO108" s="730"/>
      <c r="CP108" s="730"/>
      <c r="CQ108" s="730"/>
    </row>
    <row r="109" spans="1:145" ht="15" customHeight="1" thickBot="1">
      <c r="A109" s="2217"/>
      <c r="B109" s="2218"/>
      <c r="C109" s="2219"/>
      <c r="D109" s="1715"/>
      <c r="E109" s="1716"/>
      <c r="F109" s="1716"/>
      <c r="G109" s="1716"/>
      <c r="H109" s="1716"/>
      <c r="I109" s="1716"/>
      <c r="J109" s="905"/>
      <c r="K109" s="905"/>
      <c r="L109" s="730"/>
      <c r="M109" s="730"/>
      <c r="N109" s="730"/>
      <c r="CK109" s="730"/>
      <c r="CL109" s="730"/>
      <c r="CM109" s="730"/>
      <c r="CN109" s="730"/>
      <c r="CO109" s="730"/>
      <c r="CP109" s="730"/>
      <c r="CQ109" s="730"/>
    </row>
    <row r="110" spans="1:145" ht="15" customHeight="1">
      <c r="A110" s="2215"/>
      <c r="B110" s="2215"/>
      <c r="C110" s="2220"/>
      <c r="D110" s="1949"/>
      <c r="E110" s="1949"/>
      <c r="F110" s="1949"/>
      <c r="G110" s="1949"/>
      <c r="H110" s="1949"/>
      <c r="I110" s="1949"/>
      <c r="J110" s="1950"/>
      <c r="K110" s="1950"/>
      <c r="L110" s="730"/>
      <c r="M110" s="730"/>
      <c r="N110" s="730"/>
      <c r="CK110" s="730"/>
      <c r="CL110" s="730"/>
      <c r="CM110" s="730"/>
      <c r="CN110" s="730"/>
      <c r="CO110" s="730"/>
      <c r="CP110" s="730"/>
      <c r="CQ110" s="730"/>
    </row>
    <row r="111" spans="1:145" ht="15" customHeight="1" thickBot="1">
      <c r="A111" s="2221"/>
      <c r="B111" s="2221"/>
      <c r="C111" s="2221"/>
      <c r="D111" s="1950"/>
      <c r="E111" s="1950"/>
      <c r="F111" s="1950"/>
      <c r="G111" s="1950"/>
      <c r="H111" s="1950"/>
      <c r="I111" s="1950"/>
      <c r="J111" s="1950"/>
      <c r="K111" s="1950"/>
      <c r="L111" s="730"/>
      <c r="M111" s="730"/>
      <c r="N111" s="730"/>
      <c r="CK111" s="730"/>
      <c r="CL111" s="730"/>
      <c r="CM111" s="730"/>
      <c r="CN111" s="730"/>
      <c r="CO111" s="730"/>
      <c r="CP111" s="730"/>
      <c r="CQ111" s="730"/>
    </row>
    <row r="112" spans="1:145" s="87" customFormat="1" ht="12" customHeight="1">
      <c r="A112" s="1940" t="str">
        <f>IF(TRIM(入力1!A98)&lt;&gt;"",入力1!A98,"")</f>
        <v/>
      </c>
      <c r="B112" s="1759">
        <f>IF(TRIM(入力1!B98)&lt;&gt;"",入力1!B98,"")</f>
        <v>4</v>
      </c>
      <c r="C112" s="1337">
        <f>入力1!C98</f>
        <v>1</v>
      </c>
      <c r="D112" s="1941" t="str">
        <f>IF(TRIM(入力1!D98)&lt;&gt;"",入力1!D98,"")</f>
        <v/>
      </c>
      <c r="E112" s="1942"/>
      <c r="F112" s="1942"/>
      <c r="G112" s="1942"/>
      <c r="H112" s="1942"/>
      <c r="I112" s="1942"/>
      <c r="J112" s="1942"/>
      <c r="K112" s="1338" t="str">
        <f>IF(TRIM('提出（様式1）'!A112)&lt;&gt;"",'提出（様式1）'!A112,"")</f>
        <v/>
      </c>
      <c r="L112" s="1378">
        <f>IF(TRIM('提出（様式1）'!B112)&lt;&gt;"",'提出（様式1）'!B112,"")</f>
        <v>4</v>
      </c>
      <c r="M112" s="1343">
        <f>C112</f>
        <v>1</v>
      </c>
      <c r="N112" s="1934" t="str">
        <f>IF(TRIM(入力1!N98)&lt;&gt;"",入力1!N98,"")</f>
        <v/>
      </c>
      <c r="O112" s="1934" t="str">
        <f>IF(TRIM(入力1!O98)&lt;&gt;"",LEFT(入力1!O98,1),"")</f>
        <v/>
      </c>
      <c r="P112" s="1934" t="str">
        <f>IF(TRIM(入力1!P98)&lt;&gt;"",LEFT(入力1!P98,1),"")</f>
        <v/>
      </c>
      <c r="Q112" s="1758" t="str">
        <f>IF(TRIM(入力1!Q98)&lt;&gt;"",LEFT(入力1!Q98,1),"")</f>
        <v/>
      </c>
      <c r="R112" s="1337" t="str">
        <f>IF(TRIM(入力1!Q98)&lt;&gt;"",MID(入力1!Q98,2,1),"")</f>
        <v/>
      </c>
      <c r="S112" s="1943" t="str">
        <f>IF(TRIM(入力1!S98)&lt;&gt;"",LEFT(入力1!S98,1),"")</f>
        <v/>
      </c>
      <c r="T112" s="1944" t="str">
        <f>IF(LEN(入力1!T98)&gt;=2,MID(TEXT(入力1!T98,"00"),1,1),"")</f>
        <v/>
      </c>
      <c r="U112" s="1343" t="str">
        <f>IF(LEN(入力1!T98)&gt;=1,MID(TEXT(入力1!T98,"00"),2,1),"")</f>
        <v/>
      </c>
      <c r="V112" s="1758" t="str">
        <f>IF(LEN(入力1!V98)&gt;=2,MID(TEXT(入力1!V98,"00"),1,1),"")</f>
        <v/>
      </c>
      <c r="W112" s="1945" t="str">
        <f>IF(LEN(入力1!V98)&gt;=1,MID(TEXT(入力1!V98,"00"),2,1),"")</f>
        <v/>
      </c>
      <c r="X112" s="1758" t="str">
        <f>IF(LEN(入力1!X98)&gt;=2,MID(TEXT(入力1!X98,"00"),1,1),"")</f>
        <v/>
      </c>
      <c r="Y112" s="1337" t="str">
        <f>IF(LEN(入力1!X98)&gt;=1,MID(TEXT(入力1!X98,"00"),2,1),"")</f>
        <v/>
      </c>
      <c r="Z112" s="1944" t="str">
        <f>IF(LEN(入力1!Z98)&gt;=2,MID(TEXT(入力1!Z98,"00"),1,1),"")</f>
        <v/>
      </c>
      <c r="AA112" s="1343" t="str">
        <f>IF(LEN(入力1!Z98)&gt;=1,MID(TEXT(入力1!Z98,"00"),2,1),"")</f>
        <v/>
      </c>
      <c r="AB112" s="1946" t="str">
        <f>IF(TRIM(入力1!AB98)&lt;&gt;"",入力1!AB98,"")</f>
        <v/>
      </c>
      <c r="AC112" s="1947"/>
      <c r="AD112" s="1947"/>
      <c r="AE112" s="1948"/>
      <c r="AF112" s="1758" t="str">
        <f>IF(入力1!AF98&gt;=100,MID(TEXT(入力1!AF98,"000.0"),1,1),"")</f>
        <v/>
      </c>
      <c r="AG112" s="1759" t="str">
        <f>IF(入力1!AF98&gt;=10,MID(TEXT(入力1!AF98,"000.0"),2,1),"")</f>
        <v/>
      </c>
      <c r="AH112" s="1759" t="str">
        <f>IF(入力1!AF98&gt;=0.1,MID(TEXT(入力1!AF98,"000.0"),3,1),IF(ISBLANK(入力1!AF98),"","0"))</f>
        <v/>
      </c>
      <c r="AI112" s="1337" t="str">
        <f>IF(入力1!AF98&lt;&gt;"",MID(TEXT(入力1!AF98,"000.0"),5,1),"")</f>
        <v/>
      </c>
      <c r="AJ112" s="1758" t="str">
        <f>IF(入力1!AJ98&gt;=100,MID(TEXT(入力1!AJ98,"000.0"),1,1),"")</f>
        <v/>
      </c>
      <c r="AK112" s="1759" t="str">
        <f>IF(入力1!AJ98&gt;=10,MID(TEXT(入力1!AJ98,"000.0"),2,1),"")</f>
        <v/>
      </c>
      <c r="AL112" s="1759" t="str">
        <f>IF(入力1!AJ98&gt;=0.1,MID(TEXT(入力1!AJ98,"000.0"),3,1),IF(ISBLANK(入力1!AJ98),"","0"))</f>
        <v/>
      </c>
      <c r="AM112" s="1337" t="str">
        <f>IF(入力1!AJ98&lt;&gt;"",MID(TEXT(入力1!AJ98,"000.0"),5,1),"")</f>
        <v/>
      </c>
      <c r="AN112" s="1758" t="str">
        <f>IF(入力1!AN98&gt;=100,MID(TEXT(入力1!AN98,"000.0"),1,1),"")</f>
        <v/>
      </c>
      <c r="AO112" s="1759" t="str">
        <f>IF(入力1!AN98&gt;=10,MID(TEXT(入力1!AN98,"000.0"),2,1),"")</f>
        <v/>
      </c>
      <c r="AP112" s="1759" t="str">
        <f>IF(入力1!AN98&gt;=0.1,MID(TEXT(入力1!AN98,"000.0"),3,1),IF(ISBLANK(入力1!AN98),"","0"))</f>
        <v/>
      </c>
      <c r="AQ112" s="1337" t="str">
        <f>IF(入力1!AN98&lt;&gt;"",MID(TEXT(入力1!AN98,"000.0"),5,1),"")</f>
        <v/>
      </c>
      <c r="AR112" s="1758" t="str">
        <f>IF(TRIM(入力1!AR98)&lt;&gt;"",IF(入力1!AR98&gt;=10000,MID(TEXT(入力1!AR98,"00000"),1,1),""),"-")</f>
        <v>-</v>
      </c>
      <c r="AS112" s="1759" t="str">
        <f>IF(TRIM(入力1!AR98)&lt;&gt;"",IF(入力1!AR98&gt;=1000,MID(TEXT(入力1!AR98,"00000"),2,1),""),"-")</f>
        <v>-</v>
      </c>
      <c r="AT112" s="1759" t="str">
        <f>IF(TRIM(入力1!AR98)&lt;&gt;"",IF(入力1!AR98&gt;=100,MID(TEXT(入力1!AR98,"00000"),3,1),""),"-")</f>
        <v>-</v>
      </c>
      <c r="AU112" s="1759" t="str">
        <f>IF(TRIM(入力1!AR98)&lt;&gt;"",IF(入力1!AR98&gt;=10,MID(TEXT(入力1!AR98,"00000"),4,1),""),"-")</f>
        <v>-</v>
      </c>
      <c r="AV112" s="1343" t="str">
        <f>IF(TRIM(入力1!AR98)&lt;&gt;"",IF(入力1!AR98&gt;=0,MID(TEXT(入力1!AR98,"00000"),5,1),""),"-")</f>
        <v>-</v>
      </c>
      <c r="AW112" s="1758" t="str">
        <f>IF(TRIM(入力1!AW98)&lt;&gt;"",IF(入力1!AW98&gt;=1000000,MID(TEXT(入力1!AW98,"0000000"),1,1),""),"-")</f>
        <v>-</v>
      </c>
      <c r="AX112" s="1759" t="str">
        <f>IF(TRIM(入力1!AW98)&lt;&gt;"",IF(入力1!AW98&gt;=100000,MID(TEXT(入力1!AW98,"0000000"),2,1),""),"-")</f>
        <v>-</v>
      </c>
      <c r="AY112" s="1759" t="str">
        <f>IF(TRIM(入力1!AW98)&lt;&gt;"",IF(入力1!AW98&gt;=10000,MID(TEXT(入力1!AW98,"0000000"),3,1),""),"-")</f>
        <v>-</v>
      </c>
      <c r="AZ112" s="1759" t="str">
        <f>IF(TRIM(入力1!AW98)&lt;&gt;"",IF(入力1!AW98&gt;=1000,MID(TEXT(入力1!AW98,"0000000"),4,1),""),"-")</f>
        <v>-</v>
      </c>
      <c r="BA112" s="1759" t="str">
        <f>IF(TRIM(入力1!AW98)&lt;&gt;"",IF(入力1!AW98&gt;=100,MID(TEXT(入力1!AW98,"0000000"),5,1),""),"-")</f>
        <v>-</v>
      </c>
      <c r="BB112" s="1759" t="str">
        <f>IF(TRIM(入力1!AW98)&lt;&gt;"",IF(入力1!AW98&gt;=10,MID(TEXT(入力1!AW98,"0000000"),6,1),""),"-")</f>
        <v>-</v>
      </c>
      <c r="BC112" s="1759" t="str">
        <f>IF(TRIM(入力1!AW98)&lt;&gt;"",IF(入力1!AW98&gt;=0,MID(TEXT(入力1!AW98,"0000000"),7,1),""),"-")</f>
        <v>-</v>
      </c>
      <c r="BD112" s="1931" t="str">
        <f>IF(TRIM(入力1!BD98)&lt;&gt;"",IF(入力1!BD98&gt;=1000000,MID(TEXT(入力1!BD98,"0000000"),1,1),""),"")</f>
        <v/>
      </c>
      <c r="BE112" s="1932" t="str">
        <f>IF(TRIM(入力1!BD98)&lt;&gt;"",IF(入力1!BD98&gt;=100000,MID(TEXT(入力1!BD98,"0000000"),2,1),""),"")</f>
        <v/>
      </c>
      <c r="BF112" s="1932" t="str">
        <f>IF(TRIM(入力1!BD98)&lt;&gt;"",IF(入力1!BD98&gt;=10000,MID(TEXT(入力1!BD98,"0000000"),3,1),""),"")</f>
        <v/>
      </c>
      <c r="BG112" s="1932" t="str">
        <f>IF(TRIM(入力1!BD98)&lt;&gt;"",IF(入力1!BD98&gt;=1000,MID(TEXT(入力1!BD98,"0000000"),4,1),""),"")</f>
        <v/>
      </c>
      <c r="BH112" s="1932" t="str">
        <f>IF(TRIM(入力1!BD98)&lt;&gt;"",IF(入力1!BD98&gt;=100,MID(TEXT(入力1!BD98,"0000000"),5,1),""),"")</f>
        <v/>
      </c>
      <c r="BI112" s="1932" t="str">
        <f>IF(TRIM(入力1!BD98)&lt;&gt;"",IF(入力1!BD98&gt;=10,MID(TEXT(入力1!BD98,"0000000"),6,1),""),"")</f>
        <v/>
      </c>
      <c r="BJ112" s="1953" t="str">
        <f>IF(TRIM(入力1!BD98)&lt;&gt;"",IF(入力1!BD98&gt;=0,MID(TEXT(入力1!BD98,"0000000"),7,1),""),"0")</f>
        <v>0</v>
      </c>
      <c r="BK112" s="1484" t="str">
        <f>IF(TRIM(入力1!BK98)&lt;&gt;"",入力1!BK98,"")</f>
        <v/>
      </c>
      <c r="BL112" s="1111" t="str">
        <f>IF(TRIM(入力1!BL98)&lt;&gt;"",入力1!BL98,"")</f>
        <v/>
      </c>
      <c r="BM112" s="1111" t="str">
        <f>IF(TRIM(入力1!BM98)&lt;&gt;"",入力1!BM98,"")</f>
        <v/>
      </c>
      <c r="BN112" s="1111" t="str">
        <f>IF(TRIM(入力1!BN98)&lt;&gt;"",入力1!BN98,"")</f>
        <v/>
      </c>
      <c r="BO112" s="1111" t="str">
        <f>IF(TRIM(入力1!BO98)&lt;&gt;"",入力1!BO98,"")</f>
        <v/>
      </c>
      <c r="BP112" s="1485" t="str">
        <f>IF(TRIM(入力1!BP98)&lt;&gt;"",入力1!BP98,"")</f>
        <v>0</v>
      </c>
      <c r="BQ112" s="1484" t="str">
        <f>IF(TRIM(入力1!BQ98)&lt;&gt;"",入力1!BQ98,"")</f>
        <v/>
      </c>
      <c r="BR112" s="1111" t="str">
        <f>IF(TRIM(入力1!BR98)&lt;&gt;"",入力1!BR98,"")</f>
        <v/>
      </c>
      <c r="BS112" s="1111" t="str">
        <f>IF(TRIM(入力1!BS98)&lt;&gt;"",入力1!BS98,"")</f>
        <v/>
      </c>
      <c r="BT112" s="1111" t="str">
        <f>IF(TRIM(入力1!BT98)&lt;&gt;"",入力1!BT98,"")</f>
        <v/>
      </c>
      <c r="BU112" s="1111" t="str">
        <f>IF(TRIM(入力1!BU98)&lt;&gt;"",入力1!BU98,"")</f>
        <v/>
      </c>
      <c r="BV112" s="1485" t="str">
        <f>IF(TRIM(入力1!BV98)&lt;&gt;"",入力1!BV98,"")</f>
        <v>0</v>
      </c>
      <c r="BW112" s="1484" t="str">
        <f>IF(TRIM(入力1!BW98)&lt;&gt;"",入力1!BW98,"")</f>
        <v/>
      </c>
      <c r="BX112" s="1111" t="str">
        <f>IF(TRIM(入力1!BX98)&lt;&gt;"",入力1!BX98,"")</f>
        <v/>
      </c>
      <c r="BY112" s="1111" t="str">
        <f>IF(TRIM(入力1!BY98)&lt;&gt;"",入力1!BY98,"")</f>
        <v/>
      </c>
      <c r="BZ112" s="1111" t="str">
        <f>IF(TRIM(入力1!BZ98)&lt;&gt;"",入力1!BZ98,"")</f>
        <v/>
      </c>
      <c r="CA112" s="1111" t="str">
        <f>IF(TRIM(入力1!CA98)&lt;&gt;"",入力1!CA98,"")</f>
        <v/>
      </c>
      <c r="CB112" s="1485" t="str">
        <f>IF(TRIM(入力1!CB98)&lt;&gt;"",入力1!CB98,"")</f>
        <v>0</v>
      </c>
      <c r="CC112" s="1484" t="str">
        <f>IF(TRIM(入力1!CC98)&lt;&gt;"",入力1!CC98,"")</f>
        <v/>
      </c>
      <c r="CD112" s="1111" t="str">
        <f>IF(TRIM(入力1!CD98)&lt;&gt;"",入力1!CD98,"")</f>
        <v/>
      </c>
      <c r="CE112" s="1111" t="str">
        <f>IF(TRIM(入力1!CE98)&lt;&gt;"",入力1!CE98,"")</f>
        <v/>
      </c>
      <c r="CF112" s="1111" t="str">
        <f>IF(TRIM(入力1!CF98)&lt;&gt;"",入力1!CF98,"")</f>
        <v/>
      </c>
      <c r="CG112" s="1111" t="str">
        <f>IF(TRIM(入力1!CG98)&lt;&gt;"",入力1!CG98,"")</f>
        <v/>
      </c>
      <c r="CH112" s="1111" t="str">
        <f>IF(TRIM(入力1!CH98)&lt;&gt;"",入力1!CH98,"")</f>
        <v/>
      </c>
      <c r="CI112" s="1111" t="str">
        <f>IF(TRIM(入力1!CI98)&lt;&gt;"",入力1!CI98,"")</f>
        <v/>
      </c>
      <c r="CJ112" s="1485" t="str">
        <f>IF(TRIM(入力1!CJ98)&lt;&gt;"",入力1!CJ98,"")</f>
        <v>0</v>
      </c>
      <c r="CK112" s="1111" t="str">
        <f>IF(TRIM(入力1!CK98)&lt;&gt;"",入力1!CK98,"")</f>
        <v/>
      </c>
      <c r="CL112" s="1111" t="str">
        <f>IF(TRIM(入力1!CL98)&lt;&gt;"",入力1!CL98,"")</f>
        <v/>
      </c>
      <c r="CM112" s="1111" t="str">
        <f>IF(TRIM(入力1!CM98)&lt;&gt;"",入力1!CM98,"")</f>
        <v/>
      </c>
      <c r="CN112" s="1111" t="str">
        <f>IF(TRIM(入力1!CN98)&lt;&gt;"",入力1!CN98,"")</f>
        <v/>
      </c>
      <c r="CO112" s="1111" t="str">
        <f>IF(TRIM(入力1!CO98)&lt;&gt;"",入力1!CO98,"")</f>
        <v/>
      </c>
      <c r="CP112" s="1111" t="str">
        <f>IF(TRIM(入力1!CP98)&lt;&gt;"",入力1!CP98,"")</f>
        <v/>
      </c>
      <c r="CQ112" s="1320" t="str">
        <f>IF(TRIM(入力1!CQ98)&lt;&gt;"",入力1!CQ98,"")</f>
        <v/>
      </c>
      <c r="CR112" s="1484" t="str">
        <f>IF(TRIM(入力1!CR98)&lt;&gt;"",入力1!CR98,"")</f>
        <v>-</v>
      </c>
      <c r="CS112" s="1111" t="str">
        <f>IF(TRIM(入力1!CS98)&lt;&gt;"",入力1!CS98,"")</f>
        <v>-</v>
      </c>
      <c r="CT112" s="1485" t="str">
        <f>IF(TRIM(入力1!CT98)&lt;&gt;"",入力1!CT98,"")</f>
        <v>-</v>
      </c>
      <c r="CU112" s="1111" t="str">
        <f>IF(入力1!CU98&gt;=10,MID(TEXT(入力1!CU98,"00.0"),1,1),"")</f>
        <v/>
      </c>
      <c r="CV112" s="1707" t="str">
        <f>IF(入力1!CU98&gt;=0.1,MID(TEXT(入力1!CU98,"00.0"),2,1),IF(ISBLANK(入力1!CU98),"","0"))</f>
        <v/>
      </c>
      <c r="CW112" s="1320" t="str">
        <f>IF(入力1!CU98&lt;&gt;"",MID(TEXT(入力1!CU98,"00.0"),4,1),"")</f>
        <v/>
      </c>
      <c r="CX112" s="1111" t="str">
        <f>IF(入力1!CX98&gt;=100,MID(TEXT(入力1!CX98,"000"),1,1),"")</f>
        <v/>
      </c>
      <c r="CY112" s="1111" t="str">
        <f>IF(入力1!CX98&gt;=10,MID(TEXT(入力1!CX98,"000"),2,1),"")</f>
        <v/>
      </c>
      <c r="CZ112" s="1111" t="str">
        <f>IF(入力1!CX98&gt;=1,MID(TEXT(入力1!CX98,"000"),3,1),"")</f>
        <v/>
      </c>
      <c r="DA112" s="1931" t="str">
        <f>IF(TRIM(入力1!DA98)&lt;&gt;"",IF(入力1!DA98&gt;=10000,MID(TEXT(入力1!DA98,"00000"),1,1),""),"")</f>
        <v/>
      </c>
      <c r="DB112" s="1932" t="str">
        <f>IF(TRIM(入力1!DA98)&lt;&gt;"",IF(入力1!DA98&gt;=1000,MID(TEXT(入力1!DA98,"00000"),2,1),""),"")</f>
        <v/>
      </c>
      <c r="DC112" s="1932" t="str">
        <f>IF(TRIM(入力1!DA98)&lt;&gt;"",IF(入力1!DA98&gt;=100,MID(TEXT(入力1!DA98,"00000"),3,1),""),"")</f>
        <v/>
      </c>
      <c r="DD112" s="1932" t="str">
        <f>IF(TRIM(入力1!DA98)&lt;&gt;"",IF(入力1!DA98&gt;=10,MID(TEXT(入力1!DA98,"00000"),4,1),""),"")</f>
        <v/>
      </c>
      <c r="DE112" s="1933" t="str">
        <f>IF(TRIM(入力1!DA98)&lt;&gt;"",IF(入力1!DA98&gt;=0,MID(TEXT(入力1!DA98,"00000"),5,1),"0"),"")</f>
        <v/>
      </c>
      <c r="DF112" s="1934" t="str">
        <f>IF(TRIM(入力1!DF98)&lt;&gt;"",LEFT(入力1!DF98,1),"")</f>
        <v/>
      </c>
      <c r="DG112" s="1758" t="str">
        <f>IF(入力1!DG98&gt;=1000,MID(TEXT(入力1!DG98,"0000"),1,1),"")</f>
        <v/>
      </c>
      <c r="DH112" s="1759" t="str">
        <f>IF(入力1!DG98&gt;=100,MID(TEXT(入力1!DG98,"0000"),2,1),"")</f>
        <v/>
      </c>
      <c r="DI112" s="1759" t="str">
        <f>IF(入力1!DG98&gt;=10,MID(TEXT(入力1!DG98,"0000"),3,1),"")</f>
        <v/>
      </c>
      <c r="DJ112" s="1343" t="str">
        <f>IF(TRIM(入力1!DG98)&lt;&gt;"",IF(入力1!DG98&gt;=1,MID(TEXT(入力1!DG98,"0000"),4,1),"0"),"")</f>
        <v/>
      </c>
      <c r="DK112" s="1934" t="str">
        <f>IF(TRIM(入力1!DK98)&lt;&gt;"",LEFT(入力1!DK98,1),"")</f>
        <v/>
      </c>
      <c r="DL112" s="1758" t="str">
        <f>IF(入力1!DL98&gt;=10000,MID(TEXT(入力1!DL98,"00000"),1,1),"")</f>
        <v/>
      </c>
      <c r="DM112" s="1759" t="str">
        <f>IF(入力1!DL98&gt;=1000,MID(TEXT(入力1!DL98,"00000"),2,1),"")</f>
        <v/>
      </c>
      <c r="DN112" s="1759" t="str">
        <f>IF(入力1!DL98&gt;=100,MID(TEXT(入力1!DL98,"00000"),3,1),"")</f>
        <v/>
      </c>
      <c r="DO112" s="1759" t="str">
        <f>IF(入力1!DL98&gt;=10,MID(TEXT(入力1!DL98,"00000"),4,1),"")</f>
        <v/>
      </c>
      <c r="DP112" s="1914" t="str">
        <f>IF(TRIM(入力1!DL98)&lt;&gt;"",IF(入力1!DL98&gt;=1,MID(TEXT(入力1!DL98,"00000"),5,1),"0"),"")</f>
        <v/>
      </c>
      <c r="DQ112" s="1934" t="str">
        <f>IF(TRIM(入力1!DQ98)&lt;&gt;"",LEFT(入力1!DQ98,1),"")</f>
        <v/>
      </c>
      <c r="DR112" s="1758" t="str">
        <f>IF(入力1!DR98&gt;=10000,MID(TEXT(入力1!DR98,"00000"),1,1),"")</f>
        <v/>
      </c>
      <c r="DS112" s="1759" t="str">
        <f>IF(入力1!DR98&gt;=1000,MID(TEXT(入力1!DR98,"00000"),2,1),"")</f>
        <v/>
      </c>
      <c r="DT112" s="1759" t="str">
        <f>IF(入力1!DR98&gt;=100,MID(TEXT(入力1!DR98,"00000"),3,1),"")</f>
        <v/>
      </c>
      <c r="DU112" s="1759" t="str">
        <f>IF(入力1!DR98&gt;=10,MID(TEXT(入力1!DR98,"00000"),4,1),"")</f>
        <v/>
      </c>
      <c r="DV112" s="1914" t="str">
        <f>IF(TRIM(入力1!DR98)&lt;&gt;"",IF(入力1!DR98&gt;=1,MID(TEXT(入力1!DR98,"00000"),5,1),"0"),"")</f>
        <v/>
      </c>
      <c r="DW112" s="1748"/>
      <c r="DX112" s="1736"/>
      <c r="DY112" s="1804"/>
      <c r="DZ112" s="1829"/>
      <c r="EA112" s="1831"/>
      <c r="EB112" s="1824"/>
      <c r="EC112" s="1833"/>
      <c r="ED112" s="1835"/>
      <c r="EE112" s="1831"/>
      <c r="EF112" s="1824"/>
      <c r="EG112" s="1828">
        <f>IF(入力1!$W$5=9,9,0)</f>
        <v>0</v>
      </c>
      <c r="EH112" s="1828"/>
      <c r="EI112" s="1736"/>
    </row>
    <row r="113" spans="1:139" s="87" customFormat="1" ht="12" customHeight="1">
      <c r="A113" s="1819"/>
      <c r="B113" s="1733"/>
      <c r="C113" s="1235"/>
      <c r="D113" s="1822" t="str">
        <f>IF(TRIM(入力1!D111)&lt;&gt;"",入力1!D111,"")</f>
        <v/>
      </c>
      <c r="E113" s="1823"/>
      <c r="F113" s="1823"/>
      <c r="G113" s="1823"/>
      <c r="H113" s="1823"/>
      <c r="I113" s="1823"/>
      <c r="J113" s="1823"/>
      <c r="K113" s="1256"/>
      <c r="L113" s="1258"/>
      <c r="M113" s="1279"/>
      <c r="N113" s="1739"/>
      <c r="O113" s="1739"/>
      <c r="P113" s="1739"/>
      <c r="Q113" s="1735"/>
      <c r="R113" s="1235"/>
      <c r="S113" s="1840"/>
      <c r="T113" s="1842"/>
      <c r="U113" s="1279"/>
      <c r="V113" s="1735"/>
      <c r="W113" s="1844"/>
      <c r="X113" s="1735"/>
      <c r="Y113" s="1235"/>
      <c r="Z113" s="1920"/>
      <c r="AA113" s="1279"/>
      <c r="AB113" s="964" t="str">
        <f>IF(入力1!AB99&gt;=100,MID(TEXT(入力1!AB99,"000.0"),1,1),"")</f>
        <v/>
      </c>
      <c r="AC113" s="963" t="str">
        <f>IF(入力1!AB99&gt;=10,MID(TEXT(入力1!AB99,"000.0"),2,1),"")</f>
        <v/>
      </c>
      <c r="AD113" s="963" t="str">
        <f>IF(入力1!AB99&gt;=0.1,MID(TEXT(入力1!AB99,"000.0"),3,1),IF(ISBLANK(入力1!AB99),"","0"))</f>
        <v/>
      </c>
      <c r="AE113" s="963" t="str">
        <f>IF(入力1!AB99&lt;&gt;"",MID(TEXT(入力1!AB99,"000.0"),5,1),"")</f>
        <v/>
      </c>
      <c r="AF113" s="1735"/>
      <c r="AG113" s="1733"/>
      <c r="AH113" s="1733"/>
      <c r="AI113" s="1235"/>
      <c r="AJ113" s="1735"/>
      <c r="AK113" s="1733"/>
      <c r="AL113" s="1733"/>
      <c r="AM113" s="1235"/>
      <c r="AN113" s="1735"/>
      <c r="AO113" s="1733"/>
      <c r="AP113" s="1733"/>
      <c r="AQ113" s="1235"/>
      <c r="AR113" s="1735"/>
      <c r="AS113" s="1733"/>
      <c r="AT113" s="1733"/>
      <c r="AU113" s="1733"/>
      <c r="AV113" s="1279"/>
      <c r="AW113" s="1735"/>
      <c r="AX113" s="1733"/>
      <c r="AY113" s="1733"/>
      <c r="AZ113" s="1733"/>
      <c r="BA113" s="1733"/>
      <c r="BB113" s="1733"/>
      <c r="BC113" s="1733"/>
      <c r="BD113" s="1817"/>
      <c r="BE113" s="1731"/>
      <c r="BF113" s="1731"/>
      <c r="BG113" s="1731"/>
      <c r="BH113" s="1731"/>
      <c r="BI113" s="1731"/>
      <c r="BJ113" s="1816"/>
      <c r="BK113" s="1078"/>
      <c r="BL113" s="1064"/>
      <c r="BM113" s="1064"/>
      <c r="BN113" s="1064"/>
      <c r="BO113" s="1064"/>
      <c r="BP113" s="1080"/>
      <c r="BQ113" s="1078"/>
      <c r="BR113" s="1064"/>
      <c r="BS113" s="1064"/>
      <c r="BT113" s="1064"/>
      <c r="BU113" s="1064"/>
      <c r="BV113" s="1080"/>
      <c r="BW113" s="1078"/>
      <c r="BX113" s="1064"/>
      <c r="BY113" s="1064"/>
      <c r="BZ113" s="1064"/>
      <c r="CA113" s="1064"/>
      <c r="CB113" s="1080"/>
      <c r="CC113" s="1078"/>
      <c r="CD113" s="1064"/>
      <c r="CE113" s="1064"/>
      <c r="CF113" s="1064"/>
      <c r="CG113" s="1064"/>
      <c r="CH113" s="1064"/>
      <c r="CI113" s="1064"/>
      <c r="CJ113" s="1080"/>
      <c r="CK113" s="1064"/>
      <c r="CL113" s="1064"/>
      <c r="CM113" s="1064"/>
      <c r="CN113" s="1064"/>
      <c r="CO113" s="1064"/>
      <c r="CP113" s="1064"/>
      <c r="CQ113" s="1110"/>
      <c r="CR113" s="1078"/>
      <c r="CS113" s="1064"/>
      <c r="CT113" s="1080"/>
      <c r="CU113" s="1064"/>
      <c r="CV113" s="1708"/>
      <c r="CW113" s="1110"/>
      <c r="CX113" s="1064"/>
      <c r="CY113" s="1064"/>
      <c r="CZ113" s="1064"/>
      <c r="DA113" s="1817"/>
      <c r="DB113" s="1731"/>
      <c r="DC113" s="1731"/>
      <c r="DD113" s="1731"/>
      <c r="DE113" s="1795"/>
      <c r="DF113" s="1739"/>
      <c r="DG113" s="1735"/>
      <c r="DH113" s="1733"/>
      <c r="DI113" s="1733"/>
      <c r="DJ113" s="1261"/>
      <c r="DK113" s="1739"/>
      <c r="DL113" s="1735"/>
      <c r="DM113" s="1733"/>
      <c r="DN113" s="1733"/>
      <c r="DO113" s="1733"/>
      <c r="DP113" s="1879"/>
      <c r="DQ113" s="1739"/>
      <c r="DR113" s="1735"/>
      <c r="DS113" s="1733"/>
      <c r="DT113" s="1733"/>
      <c r="DU113" s="1733"/>
      <c r="DV113" s="1879"/>
      <c r="DW113" s="1749"/>
      <c r="DX113" s="1737"/>
      <c r="DY113" s="1805"/>
      <c r="DZ113" s="1830"/>
      <c r="EA113" s="1832"/>
      <c r="EB113" s="1825"/>
      <c r="EC113" s="1834"/>
      <c r="ED113" s="1836"/>
      <c r="EE113" s="1832"/>
      <c r="EF113" s="1825"/>
      <c r="EG113" s="1827"/>
      <c r="EH113" s="1827"/>
      <c r="EI113" s="1737"/>
    </row>
    <row r="114" spans="1:139" s="87" customFormat="1" ht="12" customHeight="1">
      <c r="A114" s="1796" t="str">
        <f>IF(TRIM(入力1!A100)&lt;&gt;"",入力1!A100,"")</f>
        <v/>
      </c>
      <c r="B114" s="1746">
        <f>IF(TRIM(入力1!B100)&lt;&gt;"",入力1!B100,"")</f>
        <v>4</v>
      </c>
      <c r="C114" s="1750">
        <f>入力1!C100</f>
        <v>2</v>
      </c>
      <c r="D114" s="1798" t="str">
        <f>IF(TRIM(入力1!D100)&lt;&gt;"",入力1!D100,"")</f>
        <v/>
      </c>
      <c r="E114" s="1799"/>
      <c r="F114" s="1799"/>
      <c r="G114" s="1799"/>
      <c r="H114" s="1799"/>
      <c r="I114" s="1799"/>
      <c r="J114" s="1799"/>
      <c r="K114" s="1806" t="str">
        <f>IF(TRIM('提出（様式1）'!A114)&lt;&gt;"",'提出（様式1）'!A114,"")</f>
        <v/>
      </c>
      <c r="L114" s="1808">
        <f>IF(TRIM('提出（様式1）'!B114)&lt;&gt;"",'提出（様式1）'!B114,"")</f>
        <v>4</v>
      </c>
      <c r="M114" s="1756">
        <f>C114</f>
        <v>2</v>
      </c>
      <c r="N114" s="1740" t="str">
        <f>IF(TRIM(入力1!N100)&lt;&gt;"",入力1!N100,"")</f>
        <v/>
      </c>
      <c r="O114" s="1740" t="str">
        <f>IF(TRIM(入力1!O100)&lt;&gt;"",LEFT(入力1!O100,1),"")</f>
        <v/>
      </c>
      <c r="P114" s="1740" t="str">
        <f>IF(TRIM(入力1!P100)&lt;&gt;"",LEFT(入力1!P100,1),"")</f>
        <v/>
      </c>
      <c r="Q114" s="1742" t="str">
        <f>IF(TRIM(入力1!Q100)&lt;&gt;"",LEFT(入力1!Q100,1),"")</f>
        <v/>
      </c>
      <c r="R114" s="1750" t="str">
        <f>IF(TRIM(入力1!Q100)&lt;&gt;"",MID(入力1!Q100,2,1),"")</f>
        <v/>
      </c>
      <c r="S114" s="1802" t="str">
        <f>IF(TRIM(入力1!S100)&lt;&gt;"",LEFT(入力1!S100,1),"")</f>
        <v/>
      </c>
      <c r="T114" s="1760" t="str">
        <f>IF(LEN(入力1!T100)&gt;=2,MID(TEXT(入力1!T100,"00"),1,1),"")</f>
        <v/>
      </c>
      <c r="U114" s="1756" t="str">
        <f>IF(LEN(入力1!T100)&gt;=1,MID(TEXT(入力1!T100,"00"),2,1),"")</f>
        <v/>
      </c>
      <c r="V114" s="1742" t="str">
        <f>IF(LEN(入力1!V100)&gt;=2,MID(TEXT(入力1!V100,"00"),1,1),"")</f>
        <v/>
      </c>
      <c r="W114" s="1811" t="str">
        <f>IF(LEN(入力1!V100)&gt;=1,MID(TEXT(入力1!V100,"00"),2,1),"")</f>
        <v/>
      </c>
      <c r="X114" s="1742" t="str">
        <f>IF(LEN(入力1!X100)&gt;=2,MID(TEXT(入力1!X100,"00"),1,1),"")</f>
        <v/>
      </c>
      <c r="Y114" s="1750" t="str">
        <f>IF(LEN(入力1!X100)&gt;=1,MID(TEXT(入力1!X100,"00"),2,1),"")</f>
        <v/>
      </c>
      <c r="Z114" s="1760" t="str">
        <f>IF(LEN(入力1!Z100)&gt;=2,MID(TEXT(入力1!Z100,"00"),1,1),"")</f>
        <v/>
      </c>
      <c r="AA114" s="1756" t="str">
        <f>IF(LEN(入力1!Z100)&gt;=1,MID(TEXT(入力1!Z100,"00"),2,1),"")</f>
        <v/>
      </c>
      <c r="AB114" s="1813" t="str">
        <f>IF(TRIM(入力1!AB100)&lt;&gt;"",入力1!AB100,"")</f>
        <v/>
      </c>
      <c r="AC114" s="1814"/>
      <c r="AD114" s="1814"/>
      <c r="AE114" s="1815"/>
      <c r="AF114" s="1742" t="str">
        <f>IF(入力1!AF100&gt;=100,MID(TEXT(入力1!AF100,"000.0"),1,1),"")</f>
        <v/>
      </c>
      <c r="AG114" s="1746" t="str">
        <f>IF(入力1!AF100&gt;=10,MID(TEXT(入力1!AF100,"000.0"),2,1),"")</f>
        <v/>
      </c>
      <c r="AH114" s="1746" t="str">
        <f>IF(入力1!AF100&gt;=0.1,MID(TEXT(入力1!AF100,"000.0"),3,1),IF(ISBLANK(入力1!AF100),"","0"))</f>
        <v/>
      </c>
      <c r="AI114" s="1756" t="str">
        <f>IF(入力1!AF100&lt;&gt;"",MID(TEXT(入力1!AF100,"000.0"),5,1),"")</f>
        <v/>
      </c>
      <c r="AJ114" s="1742" t="str">
        <f>IF(入力1!AJ100&gt;=100,MID(TEXT(入力1!AJ100,"000.0"),1,1),"")</f>
        <v/>
      </c>
      <c r="AK114" s="1746" t="str">
        <f>IF(入力1!AJ100&gt;=10,MID(TEXT(入力1!AJ100,"000.0"),2,1),"")</f>
        <v/>
      </c>
      <c r="AL114" s="1746" t="str">
        <f>IF(入力1!AJ100&gt;=0.1,MID(TEXT(入力1!AJ100,"000.0"),3,1),IF(ISBLANK(入力1!AJ100),"","0"))</f>
        <v/>
      </c>
      <c r="AM114" s="1756" t="str">
        <f>IF(入力1!AJ100&lt;&gt;"",MID(TEXT(入力1!AJ100,"000.0"),5,1),"")</f>
        <v/>
      </c>
      <c r="AN114" s="1742" t="str">
        <f>IF(入力1!AN100&gt;=100,MID(TEXT(入力1!AN100,"000.0"),1,1),"")</f>
        <v/>
      </c>
      <c r="AO114" s="1746" t="str">
        <f>IF(入力1!AN100&gt;=10,MID(TEXT(入力1!AN100,"000.0"),2,1),"")</f>
        <v/>
      </c>
      <c r="AP114" s="1746" t="str">
        <f>IF(入力1!AN100&gt;=0.1,MID(TEXT(入力1!AN100,"000.0"),3,1),IF(ISBLANK(入力1!AN100),"","0"))</f>
        <v/>
      </c>
      <c r="AQ114" s="1756" t="str">
        <f>IF(入力1!AN100&lt;&gt;"",MID(TEXT(入力1!AN100,"000.0"),5,1),"")</f>
        <v/>
      </c>
      <c r="AR114" s="1742" t="str">
        <f>IF(TRIM(入力1!AR100)&lt;&gt;"",IF(入力1!AR100&gt;=10000,MID(TEXT(入力1!AR100,"00000"),1,1),""),"-")</f>
        <v>-</v>
      </c>
      <c r="AS114" s="1746" t="str">
        <f>IF(TRIM(入力1!AR100)&lt;&gt;"",IF(入力1!AR100&gt;=1000,MID(TEXT(入力1!AR100,"00000"),2,1),""),"-")</f>
        <v>-</v>
      </c>
      <c r="AT114" s="1746" t="str">
        <f>IF(TRIM(入力1!AR100)&lt;&gt;"",IF(入力1!AR100&gt;=100,MID(TEXT(入力1!AR100,"00000"),3,1),""),"-")</f>
        <v>-</v>
      </c>
      <c r="AU114" s="1746" t="str">
        <f>IF(TRIM(入力1!AR100)&lt;&gt;"",IF(入力1!AR100&gt;=10,MID(TEXT(入力1!AR100,"00000"),4,1),""),"-")</f>
        <v>-</v>
      </c>
      <c r="AV114" s="1756" t="str">
        <f>IF(TRIM(入力1!AR100)&lt;&gt;"",IF(入力1!AR100&gt;=0,MID(TEXT(入力1!AR100,"00000"),5,1),""),"-")</f>
        <v>-</v>
      </c>
      <c r="AW114" s="1742" t="str">
        <f>IF(TRIM(入力1!AW100)&lt;&gt;"",IF(入力1!AW100&gt;=1000000,MID(TEXT(入力1!AW100,"0000000"),1,1),""),"-")</f>
        <v>-</v>
      </c>
      <c r="AX114" s="1746" t="str">
        <f>IF(TRIM(入力1!AW100)&lt;&gt;"",IF(入力1!AW100&gt;=100000,MID(TEXT(入力1!AW100,"0000000"),2,1),""),"-")</f>
        <v>-</v>
      </c>
      <c r="AY114" s="1746" t="str">
        <f>IF(TRIM(入力1!AW100)&lt;&gt;"",IF(入力1!AW100&gt;=10000,MID(TEXT(入力1!AW100,"0000000"),3,1),""),"-")</f>
        <v>-</v>
      </c>
      <c r="AZ114" s="1746" t="str">
        <f>IF(TRIM(入力1!AW100)&lt;&gt;"",IF(入力1!AW100&gt;=1000,MID(TEXT(入力1!AW100,"0000000"),4,1),""),"-")</f>
        <v>-</v>
      </c>
      <c r="BA114" s="1746" t="str">
        <f>IF(TRIM(入力1!AW100)&lt;&gt;"",IF(入力1!AW100&gt;=100,MID(TEXT(入力1!AW100,"0000000"),5,1),""),"-")</f>
        <v>-</v>
      </c>
      <c r="BB114" s="1746" t="str">
        <f>IF(TRIM(入力1!AW100)&lt;&gt;"",IF(入力1!AW100&gt;=10,MID(TEXT(入力1!AW100,"0000000"),6,1),""),"-")</f>
        <v>-</v>
      </c>
      <c r="BC114" s="1756" t="str">
        <f>IF(TRIM(入力1!AW100)&lt;&gt;"",IF(入力1!AW100&gt;=0,MID(TEXT(入力1!AW100,"0000000"),7,1),""),"-")</f>
        <v>-</v>
      </c>
      <c r="BD114" s="1793" t="str">
        <f>IF(TRIM(入力1!BD100)&lt;&gt;"",IF(入力1!BD100&gt;=1000000,MID(TEXT(入力1!BD100,"0000000"),1,1),""),"")</f>
        <v/>
      </c>
      <c r="BE114" s="1729" t="str">
        <f>IF(TRIM(入力1!BD100)&lt;&gt;"",IF(入力1!BD100&gt;=100000,MID(TEXT(入力1!BD100,"0000000"),2,1),""),"")</f>
        <v/>
      </c>
      <c r="BF114" s="1729" t="str">
        <f>IF(TRIM(入力1!BD100)&lt;&gt;"",IF(入力1!BD100&gt;=10000,MID(TEXT(入力1!BD100,"0000000"),3,1),""),"")</f>
        <v/>
      </c>
      <c r="BG114" s="1729" t="str">
        <f>IF(TRIM(入力1!BD100)&lt;&gt;"",IF(入力1!BD100&gt;=1000,MID(TEXT(入力1!BD100,"0000000"),4,1),""),"")</f>
        <v/>
      </c>
      <c r="BH114" s="1729" t="str">
        <f>IF(TRIM(入力1!BD100)&lt;&gt;"",IF(入力1!BD100&gt;=100,MID(TEXT(入力1!BD100,"0000000"),5,1),""),"")</f>
        <v/>
      </c>
      <c r="BI114" s="1729" t="str">
        <f>IF(TRIM(入力1!BD100)&lt;&gt;"",IF(入力1!BD100&gt;=10,MID(TEXT(入力1!BD100,"0000000"),6,1),""),"")</f>
        <v/>
      </c>
      <c r="BJ114" s="1744" t="str">
        <f>IF(TRIM(入力1!BD100)&lt;&gt;"",IF(入力1!BD100&gt;=0,MID(TEXT(入力1!BD100,"0000000"),7,1),""),"0")</f>
        <v>0</v>
      </c>
      <c r="BK114" s="1724" t="str">
        <f>IF(TRIM(入力1!BK100)&lt;&gt;"",入力1!BK100,"")</f>
        <v/>
      </c>
      <c r="BL114" s="1701" t="str">
        <f>IF(TRIM(入力1!BL100)&lt;&gt;"",入力1!BL100,"")</f>
        <v/>
      </c>
      <c r="BM114" s="1701" t="str">
        <f>IF(TRIM(入力1!BM100)&lt;&gt;"",入力1!BM100,"")</f>
        <v/>
      </c>
      <c r="BN114" s="1701" t="str">
        <f>IF(TRIM(入力1!BN100)&lt;&gt;"",入力1!BN100,"")</f>
        <v/>
      </c>
      <c r="BO114" s="1701" t="str">
        <f>IF(TRIM(入力1!BO100)&lt;&gt;"",入力1!BO100,"")</f>
        <v/>
      </c>
      <c r="BP114" s="1709" t="str">
        <f>IF(TRIM(入力1!BP100)&lt;&gt;"",入力1!BP100,"")</f>
        <v>0</v>
      </c>
      <c r="BQ114" s="1724" t="str">
        <f>IF(TRIM(入力1!BQ100)&lt;&gt;"",入力1!BQ100,"")</f>
        <v/>
      </c>
      <c r="BR114" s="1701" t="str">
        <f>IF(TRIM(入力1!BR100)&lt;&gt;"",入力1!BR100,"")</f>
        <v/>
      </c>
      <c r="BS114" s="1701" t="str">
        <f>IF(TRIM(入力1!BS100)&lt;&gt;"",入力1!BS100,"")</f>
        <v/>
      </c>
      <c r="BT114" s="1701" t="str">
        <f>IF(TRIM(入力1!BT100)&lt;&gt;"",入力1!BT100,"")</f>
        <v/>
      </c>
      <c r="BU114" s="1701" t="str">
        <f>IF(TRIM(入力1!BU100)&lt;&gt;"",入力1!BU100,"")</f>
        <v/>
      </c>
      <c r="BV114" s="1709" t="str">
        <f>IF(TRIM(入力1!BV100)&lt;&gt;"",入力1!BV100,"")</f>
        <v>0</v>
      </c>
      <c r="BW114" s="1724" t="str">
        <f>IF(TRIM(入力1!BW100)&lt;&gt;"",入力1!BW100,"")</f>
        <v/>
      </c>
      <c r="BX114" s="1701" t="str">
        <f>IF(TRIM(入力1!BX100)&lt;&gt;"",入力1!BX100,"")</f>
        <v/>
      </c>
      <c r="BY114" s="1701" t="str">
        <f>IF(TRIM(入力1!BY100)&lt;&gt;"",入力1!BY100,"")</f>
        <v/>
      </c>
      <c r="BZ114" s="1701" t="str">
        <f>IF(TRIM(入力1!BZ100)&lt;&gt;"",入力1!BZ100,"")</f>
        <v/>
      </c>
      <c r="CA114" s="1701" t="str">
        <f>IF(TRIM(入力1!CA100)&lt;&gt;"",入力1!CA100,"")</f>
        <v/>
      </c>
      <c r="CB114" s="1709" t="str">
        <f>IF(TRIM(入力1!CB100)&lt;&gt;"",入力1!CB100,"")</f>
        <v>0</v>
      </c>
      <c r="CC114" s="1711" t="str">
        <f>IF(TRIM(入力1!CC100)&lt;&gt;"",入力1!CC100,"")</f>
        <v/>
      </c>
      <c r="CD114" s="1701" t="str">
        <f>IF(TRIM(入力1!CD100)&lt;&gt;"",入力1!CD100,"")</f>
        <v/>
      </c>
      <c r="CE114" s="1701" t="str">
        <f>IF(TRIM(入力1!CE100)&lt;&gt;"",入力1!CE100,"")</f>
        <v/>
      </c>
      <c r="CF114" s="1701" t="str">
        <f>IF(TRIM(入力1!CF100)&lt;&gt;"",入力1!CF100,"")</f>
        <v/>
      </c>
      <c r="CG114" s="1701" t="str">
        <f>IF(TRIM(入力1!CG100)&lt;&gt;"",入力1!CG100,"")</f>
        <v/>
      </c>
      <c r="CH114" s="1701" t="str">
        <f>IF(TRIM(入力1!CH100)&lt;&gt;"",入力1!CH100,"")</f>
        <v/>
      </c>
      <c r="CI114" s="1701" t="str">
        <f>IF(TRIM(入力1!CI100)&lt;&gt;"",入力1!CI100,"")</f>
        <v/>
      </c>
      <c r="CJ114" s="1703" t="str">
        <f>IF(TRIM(入力1!CJ100)&lt;&gt;"",入力1!CJ100,"")</f>
        <v>0</v>
      </c>
      <c r="CK114" s="1701" t="str">
        <f>IF(TRIM(入力1!CK100)&lt;&gt;"",入力1!CK100,"")</f>
        <v/>
      </c>
      <c r="CL114" s="1701" t="str">
        <f>IF(TRIM(入力1!CL100)&lt;&gt;"",入力1!CL100,"")</f>
        <v/>
      </c>
      <c r="CM114" s="1701" t="str">
        <f>IF(TRIM(入力1!CM100)&lt;&gt;"",入力1!CM100,"")</f>
        <v/>
      </c>
      <c r="CN114" s="1701" t="str">
        <f>IF(TRIM(入力1!CN100)&lt;&gt;"",入力1!CN100,"")</f>
        <v/>
      </c>
      <c r="CO114" s="1701" t="str">
        <f>IF(TRIM(入力1!CO100)&lt;&gt;"",入力1!CO100,"")</f>
        <v/>
      </c>
      <c r="CP114" s="1701" t="str">
        <f>IF(TRIM(入力1!CP100)&lt;&gt;"",入力1!CP100,"")</f>
        <v/>
      </c>
      <c r="CQ114" s="1703" t="str">
        <f>IF(TRIM(入力1!CQ100)&lt;&gt;"",入力1!CQ100,"")</f>
        <v/>
      </c>
      <c r="CR114" s="1724" t="str">
        <f>IF(TRIM(入力1!CR100)&lt;&gt;"",入力1!CR100,"")</f>
        <v>-</v>
      </c>
      <c r="CS114" s="1701" t="str">
        <f>IF(TRIM(入力1!CS100)&lt;&gt;"",入力1!CS100,"")</f>
        <v>-</v>
      </c>
      <c r="CT114" s="1709" t="str">
        <f>IF(TRIM(入力1!CT100)&lt;&gt;"",入力1!CT100,"")</f>
        <v>-</v>
      </c>
      <c r="CU114" s="1711" t="str">
        <f>IF(入力1!CU100&gt;=10,MID(TEXT(入力1!CU100,"00.0"),1,1),"")</f>
        <v/>
      </c>
      <c r="CV114" s="1701" t="str">
        <f>IF(入力1!CU100&gt;=0.1,MID(TEXT(入力1!CU100,"00.0"),2,1),IF(ISBLANK(入力1!CU100),"","0"))</f>
        <v/>
      </c>
      <c r="CW114" s="1703" t="str">
        <f>IF(入力1!CU100&lt;&gt;"",MID(TEXT(入力1!CU100,"00.0"),4,1),"")</f>
        <v/>
      </c>
      <c r="CX114" s="1711" t="str">
        <f>IF(入力1!CX100&gt;=100,MID(TEXT(入力1!CX100,"000"),1,1),"")</f>
        <v/>
      </c>
      <c r="CY114" s="1701" t="str">
        <f>IF(入力1!CX100&gt;=10,MID(TEXT(入力1!CX100,"000"),2,1),"")</f>
        <v/>
      </c>
      <c r="CZ114" s="1703" t="str">
        <f>IF(入力1!CX100&gt;=1,MID(TEXT(入力1!CX100,"000"),3,1),"")</f>
        <v/>
      </c>
      <c r="DA114" s="1793" t="str">
        <f>IF(TRIM(入力1!DA100)&lt;&gt;"",IF(入力1!DA100&gt;=10000,MID(TEXT(入力1!DA100,"00000"),1,1),""),"")</f>
        <v/>
      </c>
      <c r="DB114" s="1729" t="str">
        <f>IF(TRIM(入力1!DA100)&lt;&gt;"",IF(入力1!DA100&gt;=1000,MID(TEXT(入力1!DA100,"00000"),2,1),""),"")</f>
        <v/>
      </c>
      <c r="DC114" s="1729" t="str">
        <f>IF(TRIM(入力1!DA100)&lt;&gt;"",IF(入力1!DA100&gt;=100,MID(TEXT(入力1!DA100,"00000"),3,1),""),"")</f>
        <v/>
      </c>
      <c r="DD114" s="1729" t="str">
        <f>IF(TRIM(入力1!DA100)&lt;&gt;"",IF(入力1!DA100&gt;=10,MID(TEXT(入力1!DA100,"00000"),4,1),""),"")</f>
        <v/>
      </c>
      <c r="DE114" s="1852" t="str">
        <f>IF(TRIM(入力1!DA100)&lt;&gt;"",IF(入力1!DA100&gt;=0,MID(TEXT(入力1!DA100,"00000"),5,1),"0"),"")</f>
        <v/>
      </c>
      <c r="DF114" s="1740" t="str">
        <f>IF(TRIM(入力1!DF100)&lt;&gt;"",LEFT(入力1!DF100,1),"")</f>
        <v/>
      </c>
      <c r="DG114" s="1742" t="str">
        <f>IF(入力1!DG100&gt;=1000,MID(TEXT(入力1!DG100,"0000"),1,1),"")</f>
        <v/>
      </c>
      <c r="DH114" s="1746" t="str">
        <f>IF(入力1!DG100&gt;=100,MID(TEXT(入力1!DG100,"0000"),2,1),"")</f>
        <v/>
      </c>
      <c r="DI114" s="1746" t="str">
        <f>IF(入力1!DG100&gt;=10,MID(TEXT(入力1!DG100,"0000"),3,1),"")</f>
        <v/>
      </c>
      <c r="DJ114" s="1750" t="str">
        <f>IF(TRIM(入力1!DG100)&lt;&gt;"",IF(入力1!DG100&gt;=1,MID(TEXT(入力1!DG100,"0000"),4,1),"0"),"")</f>
        <v/>
      </c>
      <c r="DK114" s="1740" t="str">
        <f>IF(TRIM(入力1!DK100)&lt;&gt;"",LEFT(入力1!DK100,1),"")</f>
        <v/>
      </c>
      <c r="DL114" s="1742" t="str">
        <f>IF(入力1!DL100&gt;=10000,MID(TEXT(入力1!DL100,"00000"),1,1),"")</f>
        <v/>
      </c>
      <c r="DM114" s="1746" t="str">
        <f>IF(入力1!DL100&gt;=1000,MID(TEXT(入力1!DL100,"00000"),2,1),"")</f>
        <v/>
      </c>
      <c r="DN114" s="1746" t="str">
        <f>IF(入力1!DL100&gt;=100,MID(TEXT(入力1!DL100,"00000"),3,1),"")</f>
        <v/>
      </c>
      <c r="DO114" s="1746" t="str">
        <f>IF(入力1!DL100&gt;=10,MID(TEXT(入力1!DL100,"00000"),4,1),"")</f>
        <v/>
      </c>
      <c r="DP114" s="1750" t="str">
        <f>IF(TRIM(入力1!DL100)&lt;&gt;"",IF(入力1!DL100&gt;=1,MID(TEXT(入力1!DL100,"00000"),5,1),"0"),"")</f>
        <v/>
      </c>
      <c r="DQ114" s="1740" t="str">
        <f>IF(TRIM(入力1!DQ100)&lt;&gt;"",LEFT(入力1!DQ100,1),"")</f>
        <v/>
      </c>
      <c r="DR114" s="1742" t="str">
        <f>IF(入力1!DR100&gt;=10000,MID(TEXT(入力1!DR100,"00000"),1,1),"")</f>
        <v/>
      </c>
      <c r="DS114" s="1746" t="str">
        <f>IF(入力1!DR100&gt;=1000,MID(TEXT(入力1!DR100,"00000"),2,1),"")</f>
        <v/>
      </c>
      <c r="DT114" s="1746" t="str">
        <f>IF(入力1!DR100&gt;=100,MID(TEXT(入力1!DR100,"00000"),3,1),"")</f>
        <v/>
      </c>
      <c r="DU114" s="1746" t="str">
        <f>IF(入力1!DR100&gt;=10,MID(TEXT(入力1!DR100,"00000"),4,1),"")</f>
        <v/>
      </c>
      <c r="DV114" s="1837" t="str">
        <f>IF(TRIM(入力1!DR100)&lt;&gt;"",IF(入力1!DR100&gt;=1,MID(TEXT(入力1!DR100,"00000"),5,1),"0"),"")</f>
        <v/>
      </c>
      <c r="DW114" s="1748"/>
      <c r="DX114" s="1736"/>
      <c r="DY114" s="1804"/>
      <c r="DZ114" s="1829"/>
      <c r="EA114" s="1831"/>
      <c r="EB114" s="1824"/>
      <c r="EC114" s="1833"/>
      <c r="ED114" s="1835"/>
      <c r="EE114" s="1831"/>
      <c r="EF114" s="1824"/>
      <c r="EG114" s="1826">
        <f>IF(入力1!$W$5=9,9,0)</f>
        <v>0</v>
      </c>
      <c r="EH114" s="1828"/>
      <c r="EI114" s="1736"/>
    </row>
    <row r="115" spans="1:139" s="87" customFormat="1" ht="12" customHeight="1">
      <c r="A115" s="1853"/>
      <c r="B115" s="1752"/>
      <c r="C115" s="1753"/>
      <c r="D115" s="1854" t="str">
        <f>IF(TRIM(入力1!D113)&lt;&gt;"",入力1!D113,"")</f>
        <v/>
      </c>
      <c r="E115" s="1855"/>
      <c r="F115" s="1855"/>
      <c r="G115" s="1855"/>
      <c r="H115" s="1855"/>
      <c r="I115" s="1855"/>
      <c r="J115" s="1855"/>
      <c r="K115" s="1806"/>
      <c r="L115" s="1808"/>
      <c r="M115" s="1757"/>
      <c r="N115" s="1754"/>
      <c r="O115" s="1754"/>
      <c r="P115" s="1754"/>
      <c r="Q115" s="1755"/>
      <c r="R115" s="1753"/>
      <c r="S115" s="1856"/>
      <c r="T115" s="1761"/>
      <c r="U115" s="1757"/>
      <c r="V115" s="1755"/>
      <c r="W115" s="1857"/>
      <c r="X115" s="1755"/>
      <c r="Y115" s="1753"/>
      <c r="Z115" s="1897"/>
      <c r="AA115" s="1757"/>
      <c r="AB115" s="970" t="str">
        <f>IF(入力1!AB101&gt;=100,MID(TEXT(入力1!AB101,"000.0"),1,1),"")</f>
        <v/>
      </c>
      <c r="AC115" s="968" t="str">
        <f>IF(入力1!AB101&gt;=10,MID(TEXT(入力1!AB101,"000.0"),2,1),"")</f>
        <v/>
      </c>
      <c r="AD115" s="968" t="str">
        <f>IF(入力1!AB101&gt;=0.1,MID(TEXT(入力1!AB101,"000.0"),3,1),IF(ISBLANK(入力1!AB101),"","0"))</f>
        <v/>
      </c>
      <c r="AE115" s="972" t="str">
        <f>IF(入力1!AB101&lt;&gt;"",MID(TEXT(入力1!AB101,"000.0"),5,1),"")</f>
        <v/>
      </c>
      <c r="AF115" s="1755"/>
      <c r="AG115" s="1752"/>
      <c r="AH115" s="1752"/>
      <c r="AI115" s="1757"/>
      <c r="AJ115" s="1755"/>
      <c r="AK115" s="1752"/>
      <c r="AL115" s="1752"/>
      <c r="AM115" s="1757"/>
      <c r="AN115" s="1755"/>
      <c r="AO115" s="1752"/>
      <c r="AP115" s="1752"/>
      <c r="AQ115" s="1757"/>
      <c r="AR115" s="1755"/>
      <c r="AS115" s="1752"/>
      <c r="AT115" s="1752"/>
      <c r="AU115" s="1752"/>
      <c r="AV115" s="1757"/>
      <c r="AW115" s="1755"/>
      <c r="AX115" s="1752"/>
      <c r="AY115" s="1752"/>
      <c r="AZ115" s="1752"/>
      <c r="BA115" s="1752"/>
      <c r="BB115" s="1752"/>
      <c r="BC115" s="1757"/>
      <c r="BD115" s="1793"/>
      <c r="BE115" s="1729"/>
      <c r="BF115" s="1729"/>
      <c r="BG115" s="1729"/>
      <c r="BH115" s="1729"/>
      <c r="BI115" s="1729"/>
      <c r="BJ115" s="1744"/>
      <c r="BK115" s="1726"/>
      <c r="BL115" s="1705"/>
      <c r="BM115" s="1705"/>
      <c r="BN115" s="1705"/>
      <c r="BO115" s="1705"/>
      <c r="BP115" s="1710"/>
      <c r="BQ115" s="1726"/>
      <c r="BR115" s="1705"/>
      <c r="BS115" s="1705"/>
      <c r="BT115" s="1705"/>
      <c r="BU115" s="1705"/>
      <c r="BV115" s="1710"/>
      <c r="BW115" s="1726"/>
      <c r="BX115" s="1705"/>
      <c r="BY115" s="1705"/>
      <c r="BZ115" s="1705"/>
      <c r="CA115" s="1705"/>
      <c r="CB115" s="1710"/>
      <c r="CC115" s="1712"/>
      <c r="CD115" s="1705"/>
      <c r="CE115" s="1705"/>
      <c r="CF115" s="1705"/>
      <c r="CG115" s="1705"/>
      <c r="CH115" s="1705"/>
      <c r="CI115" s="1705"/>
      <c r="CJ115" s="1706"/>
      <c r="CK115" s="1705"/>
      <c r="CL115" s="1705"/>
      <c r="CM115" s="1705"/>
      <c r="CN115" s="1705"/>
      <c r="CO115" s="1705"/>
      <c r="CP115" s="1705"/>
      <c r="CQ115" s="1706"/>
      <c r="CR115" s="1726"/>
      <c r="CS115" s="1705"/>
      <c r="CT115" s="1710"/>
      <c r="CU115" s="1712"/>
      <c r="CV115" s="1705"/>
      <c r="CW115" s="1706"/>
      <c r="CX115" s="1712"/>
      <c r="CY115" s="1705"/>
      <c r="CZ115" s="1706"/>
      <c r="DA115" s="1793"/>
      <c r="DB115" s="1729"/>
      <c r="DC115" s="1729"/>
      <c r="DD115" s="1729"/>
      <c r="DE115" s="1852"/>
      <c r="DF115" s="1754"/>
      <c r="DG115" s="1755"/>
      <c r="DH115" s="1752"/>
      <c r="DI115" s="1752"/>
      <c r="DJ115" s="1891"/>
      <c r="DK115" s="1754"/>
      <c r="DL115" s="1755"/>
      <c r="DM115" s="1752"/>
      <c r="DN115" s="1752"/>
      <c r="DO115" s="1752"/>
      <c r="DP115" s="1891"/>
      <c r="DQ115" s="1754"/>
      <c r="DR115" s="1755"/>
      <c r="DS115" s="1752"/>
      <c r="DT115" s="1752"/>
      <c r="DU115" s="1752"/>
      <c r="DV115" s="1904"/>
      <c r="DW115" s="1749"/>
      <c r="DX115" s="1737"/>
      <c r="DY115" s="1805"/>
      <c r="DZ115" s="1830"/>
      <c r="EA115" s="1832"/>
      <c r="EB115" s="1825"/>
      <c r="EC115" s="1834"/>
      <c r="ED115" s="1836"/>
      <c r="EE115" s="1832"/>
      <c r="EF115" s="1825"/>
      <c r="EG115" s="1827"/>
      <c r="EH115" s="1827"/>
      <c r="EI115" s="1737"/>
    </row>
    <row r="116" spans="1:139" s="87" customFormat="1" ht="12" customHeight="1">
      <c r="A116" s="1818" t="str">
        <f>IF(TRIM(入力1!A102)&lt;&gt;"",入力1!A102,"")</f>
        <v/>
      </c>
      <c r="B116" s="1732">
        <f>IF(TRIM(入力1!B102)&lt;&gt;"",入力1!B102,"")</f>
        <v>4</v>
      </c>
      <c r="C116" s="1234">
        <f>入力1!C102</f>
        <v>3</v>
      </c>
      <c r="D116" s="1820" t="str">
        <f>IF(TRIM(入力1!D102)&lt;&gt;"",入力1!D102,"")</f>
        <v/>
      </c>
      <c r="E116" s="1821"/>
      <c r="F116" s="1821"/>
      <c r="G116" s="1821"/>
      <c r="H116" s="1821"/>
      <c r="I116" s="1821"/>
      <c r="J116" s="1821"/>
      <c r="K116" s="1256" t="str">
        <f>IF(TRIM('提出（様式1）'!A116)&lt;&gt;"",'提出（様式1）'!A116,"")</f>
        <v/>
      </c>
      <c r="L116" s="1258">
        <f>IF(TRIM('提出（様式1）'!B116)&lt;&gt;"",'提出（様式1）'!B116,"")</f>
        <v>4</v>
      </c>
      <c r="M116" s="1260">
        <f>C116</f>
        <v>3</v>
      </c>
      <c r="N116" s="1738" t="str">
        <f>IF(TRIM(入力1!N102)&lt;&gt;"",入力1!N102,"")</f>
        <v/>
      </c>
      <c r="O116" s="1738" t="str">
        <f>IF(TRIM(入力1!O102)&lt;&gt;"",LEFT(入力1!O102,1),"")</f>
        <v/>
      </c>
      <c r="P116" s="1738" t="str">
        <f>IF(TRIM(入力1!P102)&lt;&gt;"",LEFT(入力1!P102,1),"")</f>
        <v/>
      </c>
      <c r="Q116" s="1734" t="str">
        <f>IF(TRIM(入力1!Q102)&lt;&gt;"",LEFT(入力1!Q102,1),"")</f>
        <v/>
      </c>
      <c r="R116" s="1234" t="str">
        <f>IF(TRIM(入力1!Q102)&lt;&gt;"",MID(入力1!Q102,2,1),"")</f>
        <v/>
      </c>
      <c r="S116" s="1839" t="str">
        <f>IF(TRIM(入力1!S102)&lt;&gt;"",LEFT(入力1!S102,1),"")</f>
        <v/>
      </c>
      <c r="T116" s="1841" t="str">
        <f>IF(LEN(入力1!T102)&gt;=2,MID(TEXT(入力1!T102,"00"),1,1),"")</f>
        <v/>
      </c>
      <c r="U116" s="1260" t="str">
        <f>IF(LEN(入力1!T102)&gt;=1,MID(TEXT(入力1!T102,"00"),2,1),"")</f>
        <v/>
      </c>
      <c r="V116" s="1734" t="str">
        <f>IF(LEN(入力1!V102)&gt;=2,MID(TEXT(入力1!V102,"00"),1,1),"")</f>
        <v/>
      </c>
      <c r="W116" s="1843" t="str">
        <f>IF(LEN(入力1!V102)&gt;=1,MID(TEXT(入力1!V102,"00"),2,1),"")</f>
        <v/>
      </c>
      <c r="X116" s="1734" t="str">
        <f>IF(LEN(入力1!X102)&gt;=2,MID(TEXT(入力1!X102,"00"),1,1),"")</f>
        <v/>
      </c>
      <c r="Y116" s="1234" t="str">
        <f>IF(LEN(入力1!X102)&gt;=1,MID(TEXT(入力1!X102,"00"),2,1),"")</f>
        <v/>
      </c>
      <c r="Z116" s="1926" t="str">
        <f>IF(LEN(入力1!Z102)&gt;=2,MID(TEXT(入力1!Z102,"00"),1,1),"")</f>
        <v/>
      </c>
      <c r="AA116" s="1260" t="str">
        <f>IF(LEN(入力1!Z102)&gt;=1,MID(TEXT(入力1!Z102,"00"),2,1),"")</f>
        <v/>
      </c>
      <c r="AB116" s="1845" t="str">
        <f>IF(TRIM(入力1!AB102)&lt;&gt;"",入力1!AB102,"")</f>
        <v/>
      </c>
      <c r="AC116" s="1846"/>
      <c r="AD116" s="1846"/>
      <c r="AE116" s="1847"/>
      <c r="AF116" s="1734" t="str">
        <f>IF(入力1!AF102&gt;=100,MID(TEXT(入力1!AF102,"000.0"),1,1),"")</f>
        <v/>
      </c>
      <c r="AG116" s="1732" t="str">
        <f>IF(入力1!AF102&gt;=10,MID(TEXT(入力1!AF102,"000.0"),2,1),"")</f>
        <v/>
      </c>
      <c r="AH116" s="1732" t="str">
        <f>IF(入力1!AF102&gt;=0.1,MID(TEXT(入力1!AF102,"000.0"),3,1),IF(ISBLANK(入力1!AF102),"","0"))</f>
        <v/>
      </c>
      <c r="AI116" s="1260" t="str">
        <f>IF(入力1!AF102&lt;&gt;"",MID(TEXT(入力1!AF102,"000.0"),5,1),"")</f>
        <v/>
      </c>
      <c r="AJ116" s="1734" t="str">
        <f>IF(入力1!AJ102&gt;=100,MID(TEXT(入力1!AJ102,"000.0"),1,1),"")</f>
        <v/>
      </c>
      <c r="AK116" s="1732" t="str">
        <f>IF(入力1!AJ102&gt;=10,MID(TEXT(入力1!AJ102,"000.0"),2,1),"")</f>
        <v/>
      </c>
      <c r="AL116" s="1732" t="str">
        <f>IF(入力1!AJ102&gt;=0.1,MID(TEXT(入力1!AJ102,"000.0"),3,1),IF(ISBLANK(入力1!AJ102),"","0"))</f>
        <v/>
      </c>
      <c r="AM116" s="1260" t="str">
        <f>IF(入力1!AJ102&lt;&gt;"",MID(TEXT(入力1!AJ102,"000.0"),5,1),"")</f>
        <v/>
      </c>
      <c r="AN116" s="1734" t="str">
        <f>IF(入力1!AN102&gt;=100,MID(TEXT(入力1!AN102,"000.0"),1,1),"")</f>
        <v/>
      </c>
      <c r="AO116" s="1732" t="str">
        <f>IF(入力1!AN102&gt;=10,MID(TEXT(入力1!AN102,"000.0"),2,1),"")</f>
        <v/>
      </c>
      <c r="AP116" s="1732" t="str">
        <f>IF(入力1!AN102&gt;=0.1,MID(TEXT(入力1!AN102,"000.0"),3,1),IF(ISBLANK(入力1!AN102),"","0"))</f>
        <v/>
      </c>
      <c r="AQ116" s="1260" t="str">
        <f>IF(入力1!AN102&lt;&gt;"",MID(TEXT(入力1!AN102,"000.0"),5,1),"")</f>
        <v/>
      </c>
      <c r="AR116" s="1734" t="str">
        <f>IF(TRIM(入力1!AR102)&lt;&gt;"",IF(入力1!AR102&gt;=10000,MID(TEXT(入力1!AR102,"00000"),1,1),""),"-")</f>
        <v>-</v>
      </c>
      <c r="AS116" s="1732" t="str">
        <f>IF(TRIM(入力1!AR102)&lt;&gt;"",IF(入力1!AR102&gt;=1000,MID(TEXT(入力1!AR102,"00000"),2,1),""),"-")</f>
        <v>-</v>
      </c>
      <c r="AT116" s="1732" t="str">
        <f>IF(TRIM(入力1!AR102)&lt;&gt;"",IF(入力1!AR102&gt;=100,MID(TEXT(入力1!AR102,"00000"),3,1),""),"-")</f>
        <v>-</v>
      </c>
      <c r="AU116" s="1732" t="str">
        <f>IF(TRIM(入力1!AR102)&lt;&gt;"",IF(入力1!AR102&gt;=10,MID(TEXT(入力1!AR102,"00000"),4,1),""),"-")</f>
        <v>-</v>
      </c>
      <c r="AV116" s="1260" t="str">
        <f>IF(TRIM(入力1!AR102)&lt;&gt;"",IF(入力1!AR102&gt;=0,MID(TEXT(入力1!AR102,"00000"),5,1),""),"-")</f>
        <v>-</v>
      </c>
      <c r="AW116" s="1734" t="str">
        <f>IF(TRIM(入力1!AW102)&lt;&gt;"",IF(入力1!AW102&gt;=1000000,MID(TEXT(入力1!AW102,"0000000"),1,1),""),"-")</f>
        <v>-</v>
      </c>
      <c r="AX116" s="1732" t="str">
        <f>IF(TRIM(入力1!AW102)&lt;&gt;"",IF(入力1!AW102&gt;=100000,MID(TEXT(入力1!AW102,"0000000"),2,1),""),"-")</f>
        <v>-</v>
      </c>
      <c r="AY116" s="1732" t="str">
        <f>IF(TRIM(入力1!AW102)&lt;&gt;"",IF(入力1!AW102&gt;=10000,MID(TEXT(入力1!AW102,"0000000"),3,1),""),"-")</f>
        <v>-</v>
      </c>
      <c r="AZ116" s="1732" t="str">
        <f>IF(TRIM(入力1!AW102)&lt;&gt;"",IF(入力1!AW102&gt;=1000,MID(TEXT(入力1!AW102,"0000000"),4,1),""),"-")</f>
        <v>-</v>
      </c>
      <c r="BA116" s="1732" t="str">
        <f>IF(TRIM(入力1!AW102)&lt;&gt;"",IF(入力1!AW102&gt;=100,MID(TEXT(入力1!AW102,"0000000"),5,1),""),"-")</f>
        <v>-</v>
      </c>
      <c r="BB116" s="1732" t="str">
        <f>IF(TRIM(入力1!AW102)&lt;&gt;"",IF(入力1!AW102&gt;=10,MID(TEXT(入力1!AW102,"0000000"),6,1),""),"-")</f>
        <v>-</v>
      </c>
      <c r="BC116" s="1260" t="str">
        <f>IF(TRIM(入力1!AW102)&lt;&gt;"",IF(入力1!AW102&gt;=0,MID(TEXT(入力1!AW102,"0000000"),7,1),""),"-")</f>
        <v>-</v>
      </c>
      <c r="BD116" s="1817" t="str">
        <f>IF(TRIM(入力1!BD102)&lt;&gt;"",IF(入力1!BD102&gt;=1000000,MID(TEXT(入力1!BD102,"0000000"),1,1),""),"")</f>
        <v/>
      </c>
      <c r="BE116" s="1731" t="str">
        <f>IF(TRIM(入力1!BD102)&lt;&gt;"",IF(入力1!BD102&gt;=100000,MID(TEXT(入力1!BD102,"0000000"),2,1),""),"")</f>
        <v/>
      </c>
      <c r="BF116" s="1731" t="str">
        <f>IF(TRIM(入力1!BD102)&lt;&gt;"",IF(入力1!BD102&gt;=10000,MID(TEXT(入力1!BD102,"0000000"),3,1),""),"")</f>
        <v/>
      </c>
      <c r="BG116" s="1731" t="str">
        <f>IF(TRIM(入力1!BD102)&lt;&gt;"",IF(入力1!BD102&gt;=1000,MID(TEXT(入力1!BD102,"0000000"),4,1),""),"")</f>
        <v/>
      </c>
      <c r="BH116" s="1731" t="str">
        <f>IF(TRIM(入力1!BD102)&lt;&gt;"",IF(入力1!BD102&gt;=100,MID(TEXT(入力1!BD102,"0000000"),5,1),""),"")</f>
        <v/>
      </c>
      <c r="BI116" s="1731" t="str">
        <f>IF(TRIM(入力1!BD102)&lt;&gt;"",IF(入力1!BD102&gt;=10,MID(TEXT(入力1!BD102,"0000000"),6,1),""),"")</f>
        <v/>
      </c>
      <c r="BJ116" s="1816" t="str">
        <f>IF(TRIM(入力1!BD102)&lt;&gt;"",IF(入力1!BD102&gt;=0,MID(TEXT(入力1!BD102,"0000000"),7,1),""),"0")</f>
        <v>0</v>
      </c>
      <c r="BK116" s="1077" t="str">
        <f>IF(TRIM(入力1!BK102)&lt;&gt;"",入力1!BK102,"")</f>
        <v/>
      </c>
      <c r="BL116" s="1063" t="str">
        <f>IF(TRIM(入力1!BL102)&lt;&gt;"",入力1!BL102,"")</f>
        <v/>
      </c>
      <c r="BM116" s="1063" t="str">
        <f>IF(TRIM(入力1!BM102)&lt;&gt;"",入力1!BM102,"")</f>
        <v/>
      </c>
      <c r="BN116" s="1063" t="str">
        <f>IF(TRIM(入力1!BN102)&lt;&gt;"",入力1!BN102,"")</f>
        <v/>
      </c>
      <c r="BO116" s="1063" t="str">
        <f>IF(TRIM(入力1!BO102)&lt;&gt;"",入力1!BO102,"")</f>
        <v/>
      </c>
      <c r="BP116" s="1079" t="str">
        <f>IF(TRIM(入力1!BP102)&lt;&gt;"",入力1!BP102,"")</f>
        <v>0</v>
      </c>
      <c r="BQ116" s="1077" t="str">
        <f>IF(TRIM(入力1!BQ102)&lt;&gt;"",入力1!BQ102,"")</f>
        <v/>
      </c>
      <c r="BR116" s="1063" t="str">
        <f>IF(TRIM(入力1!BR102)&lt;&gt;"",入力1!BR102,"")</f>
        <v/>
      </c>
      <c r="BS116" s="1063" t="str">
        <f>IF(TRIM(入力1!BS102)&lt;&gt;"",入力1!BS102,"")</f>
        <v/>
      </c>
      <c r="BT116" s="1063" t="str">
        <f>IF(TRIM(入力1!BT102)&lt;&gt;"",入力1!BT102,"")</f>
        <v/>
      </c>
      <c r="BU116" s="1063" t="str">
        <f>IF(TRIM(入力1!BU102)&lt;&gt;"",入力1!BU102,"")</f>
        <v/>
      </c>
      <c r="BV116" s="1079" t="str">
        <f>IF(TRIM(入力1!BV102)&lt;&gt;"",入力1!BV102,"")</f>
        <v>0</v>
      </c>
      <c r="BW116" s="1077" t="str">
        <f>IF(TRIM(入力1!BW102)&lt;&gt;"",入力1!BW102,"")</f>
        <v/>
      </c>
      <c r="BX116" s="1063" t="str">
        <f>IF(TRIM(入力1!BX102)&lt;&gt;"",入力1!BX102,"")</f>
        <v/>
      </c>
      <c r="BY116" s="1063" t="str">
        <f>IF(TRIM(入力1!BY102)&lt;&gt;"",入力1!BY102,"")</f>
        <v/>
      </c>
      <c r="BZ116" s="1063" t="str">
        <f>IF(TRIM(入力1!BZ102)&lt;&gt;"",入力1!BZ102,"")</f>
        <v/>
      </c>
      <c r="CA116" s="1063" t="str">
        <f>IF(TRIM(入力1!CA102)&lt;&gt;"",入力1!CA102,"")</f>
        <v/>
      </c>
      <c r="CB116" s="1079" t="str">
        <f>IF(TRIM(入力1!CB102)&lt;&gt;"",入力1!CB102,"")</f>
        <v>0</v>
      </c>
      <c r="CC116" s="1095" t="str">
        <f>IF(TRIM(入力1!CC102)&lt;&gt;"",入力1!CC102,"")</f>
        <v/>
      </c>
      <c r="CD116" s="1063" t="str">
        <f>IF(TRIM(入力1!CD102)&lt;&gt;"",入力1!CD102,"")</f>
        <v/>
      </c>
      <c r="CE116" s="1063" t="str">
        <f>IF(TRIM(入力1!CE102)&lt;&gt;"",入力1!CE102,"")</f>
        <v/>
      </c>
      <c r="CF116" s="1063" t="str">
        <f>IF(TRIM(入力1!CF102)&lt;&gt;"",入力1!CF102,"")</f>
        <v/>
      </c>
      <c r="CG116" s="1063" t="str">
        <f>IF(TRIM(入力1!CG102)&lt;&gt;"",入力1!CG102,"")</f>
        <v/>
      </c>
      <c r="CH116" s="1063" t="str">
        <f>IF(TRIM(入力1!CH102)&lt;&gt;"",入力1!CH102,"")</f>
        <v/>
      </c>
      <c r="CI116" s="1063" t="str">
        <f>IF(TRIM(入力1!CI102)&lt;&gt;"",入力1!CI102,"")</f>
        <v/>
      </c>
      <c r="CJ116" s="1109" t="str">
        <f>IF(TRIM(入力1!CJ102)&lt;&gt;"",入力1!CJ102,"")</f>
        <v>0</v>
      </c>
      <c r="CK116" s="1063" t="str">
        <f>IF(TRIM(入力1!CK102)&lt;&gt;"",入力1!CK102,"")</f>
        <v/>
      </c>
      <c r="CL116" s="1063" t="str">
        <f>IF(TRIM(入力1!CL102)&lt;&gt;"",入力1!CL102,"")</f>
        <v/>
      </c>
      <c r="CM116" s="1063" t="str">
        <f>IF(TRIM(入力1!CM102)&lt;&gt;"",入力1!CM102,"")</f>
        <v/>
      </c>
      <c r="CN116" s="1063" t="str">
        <f>IF(TRIM(入力1!CN102)&lt;&gt;"",入力1!CN102,"")</f>
        <v/>
      </c>
      <c r="CO116" s="1063" t="str">
        <f>IF(TRIM(入力1!CO102)&lt;&gt;"",入力1!CO102,"")</f>
        <v/>
      </c>
      <c r="CP116" s="1063" t="str">
        <f>IF(TRIM(入力1!CP102)&lt;&gt;"",入力1!CP102,"")</f>
        <v/>
      </c>
      <c r="CQ116" s="1109" t="str">
        <f>IF(TRIM(入力1!CQ102)&lt;&gt;"",入力1!CQ102,"")</f>
        <v/>
      </c>
      <c r="CR116" s="1095" t="str">
        <f>IF(TRIM(入力1!CR102)&lt;&gt;"",入力1!CR102,"")</f>
        <v>-</v>
      </c>
      <c r="CS116" s="1063" t="str">
        <f>IF(TRIM(入力1!CS102)&lt;&gt;"",入力1!CS102,"")</f>
        <v>-</v>
      </c>
      <c r="CT116" s="1109" t="str">
        <f>IF(TRIM(入力1!CT102)&lt;&gt;"",入力1!CT102,"")</f>
        <v>-</v>
      </c>
      <c r="CU116" s="1095" t="str">
        <f>IF(入力1!CU102&gt;=10,MID(TEXT(入力1!CU102,"00.0"),1,1),"")</f>
        <v/>
      </c>
      <c r="CV116" s="1063" t="str">
        <f>IF(入力1!CU102&gt;=0.1,MID(TEXT(入力1!CU102,"00.0"),2,1),IF(ISBLANK(入力1!CU102),"","0"))</f>
        <v/>
      </c>
      <c r="CW116" s="1109" t="str">
        <f>IF(入力1!CU102&lt;&gt;"",MID(TEXT(入力1!CU102,"00.0"),4,1),"")</f>
        <v/>
      </c>
      <c r="CX116" s="1095" t="str">
        <f>IF(入力1!CX102&gt;=100,MID(TEXT(入力1!CX102,"000"),1,1),"")</f>
        <v/>
      </c>
      <c r="CY116" s="1063" t="str">
        <f>IF(入力1!CX102&gt;=10,MID(TEXT(入力1!CX102,"000"),2,1),"")</f>
        <v/>
      </c>
      <c r="CZ116" s="1109" t="str">
        <f>IF(入力1!CX102&gt;=1,MID(TEXT(入力1!CX102,"000"),3,1),"")</f>
        <v/>
      </c>
      <c r="DA116" s="1817" t="str">
        <f>IF(TRIM(入力1!DA102)&lt;&gt;"",IF(入力1!DA102&gt;=10000,MID(TEXT(入力1!DA102,"00000"),1,1),""),"")</f>
        <v/>
      </c>
      <c r="DB116" s="1731" t="str">
        <f>IF(TRIM(入力1!DA102)&lt;&gt;"",IF(入力1!DA102&gt;=1000,MID(TEXT(入力1!DA102,"00000"),2,1),""),"")</f>
        <v/>
      </c>
      <c r="DC116" s="1731" t="str">
        <f>IF(TRIM(入力1!DA102)&lt;&gt;"",IF(入力1!DA102&gt;=100,MID(TEXT(入力1!DA102,"00000"),3,1),""),"")</f>
        <v/>
      </c>
      <c r="DD116" s="1731" t="str">
        <f>IF(TRIM(入力1!DA102)&lt;&gt;"",IF(入力1!DA102&gt;=10,MID(TEXT(入力1!DA102,"00000"),4,1),""),"")</f>
        <v/>
      </c>
      <c r="DE116" s="1795" t="str">
        <f>IF(TRIM(入力1!DA102)&lt;&gt;"",IF(入力1!DA102&gt;=0,MID(TEXT(入力1!DA102,"00000"),5,1),"0"),"")</f>
        <v/>
      </c>
      <c r="DF116" s="1738" t="str">
        <f>IF(TRIM(入力1!DF102)&lt;&gt;"",LEFT(入力1!DF102,1),"")</f>
        <v/>
      </c>
      <c r="DG116" s="1734" t="str">
        <f>IF(入力1!DG102&gt;=1000,MID(TEXT(入力1!DG102,"0000"),1,1),"")</f>
        <v/>
      </c>
      <c r="DH116" s="1732" t="str">
        <f>IF(入力1!DG102&gt;=100,MID(TEXT(入力1!DG102,"0000"),2,1),"")</f>
        <v/>
      </c>
      <c r="DI116" s="1732" t="str">
        <f>IF(入力1!DG102&gt;=10,MID(TEXT(入力1!DG102,"0000"),3,1),"")</f>
        <v/>
      </c>
      <c r="DJ116" s="1234" t="str">
        <f>IF(TRIM(入力1!DG102)&lt;&gt;"",IF(入力1!DG102&gt;=1,MID(TEXT(入力1!DG102,"0000"),4,1),"0"),"")</f>
        <v/>
      </c>
      <c r="DK116" s="1738" t="str">
        <f>IF(TRIM(入力1!DK102)&lt;&gt;"",LEFT(入力1!DK102,1),"")</f>
        <v/>
      </c>
      <c r="DL116" s="1734" t="str">
        <f>IF(入力1!DL102&gt;=10000,MID(TEXT(入力1!DL102,"00000"),1,1),"")</f>
        <v/>
      </c>
      <c r="DM116" s="1732" t="str">
        <f>IF(入力1!DL102&gt;=1000,MID(TEXT(入力1!DL102,"00000"),2,1),"")</f>
        <v/>
      </c>
      <c r="DN116" s="1732" t="str">
        <f>IF(入力1!DL102&gt;=100,MID(TEXT(入力1!DL102,"00000"),3,1),"")</f>
        <v/>
      </c>
      <c r="DO116" s="1732" t="str">
        <f>IF(入力1!DL102&gt;=10,MID(TEXT(入力1!DL102,"00000"),4,1),"")</f>
        <v/>
      </c>
      <c r="DP116" s="1234" t="str">
        <f>IF(TRIM(入力1!DL102)&lt;&gt;"",IF(入力1!DL102&gt;=1,MID(TEXT(入力1!DL102,"00000"),5,1),"0"),"")</f>
        <v/>
      </c>
      <c r="DQ116" s="1738" t="str">
        <f>IF(TRIM(入力1!DQ102)&lt;&gt;"",LEFT(入力1!DQ102,1),"")</f>
        <v/>
      </c>
      <c r="DR116" s="1734" t="str">
        <f>IF(入力1!DR102&gt;=10000,MID(TEXT(入力1!DR102,"00000"),1,1),"")</f>
        <v/>
      </c>
      <c r="DS116" s="1732" t="str">
        <f>IF(入力1!DR102&gt;=1000,MID(TEXT(入力1!DR102,"00000"),2,1),"")</f>
        <v/>
      </c>
      <c r="DT116" s="1732" t="str">
        <f>IF(入力1!DR102&gt;=100,MID(TEXT(入力1!DR102,"00000"),3,1),"")</f>
        <v/>
      </c>
      <c r="DU116" s="1732" t="str">
        <f>IF(入力1!DR102&gt;=10,MID(TEXT(入力1!DR102,"00000"),4,1),"")</f>
        <v/>
      </c>
      <c r="DV116" s="1850" t="str">
        <f>IF(TRIM(入力1!DR102)&lt;&gt;"",IF(入力1!DR102&gt;=1,MID(TEXT(入力1!DR102,"00000"),5,1),"0"),"")</f>
        <v/>
      </c>
      <c r="DW116" s="1748"/>
      <c r="DX116" s="1736"/>
      <c r="DY116" s="1804"/>
      <c r="DZ116" s="1829"/>
      <c r="EA116" s="1831"/>
      <c r="EB116" s="1824"/>
      <c r="EC116" s="1833"/>
      <c r="ED116" s="1835"/>
      <c r="EE116" s="1831"/>
      <c r="EF116" s="1824"/>
      <c r="EG116" s="1826">
        <f>IF(入力1!$W$5=9,9,0)</f>
        <v>0</v>
      </c>
      <c r="EH116" s="1828"/>
      <c r="EI116" s="1736"/>
    </row>
    <row r="117" spans="1:139" s="87" customFormat="1" ht="12" customHeight="1">
      <c r="A117" s="1819"/>
      <c r="B117" s="1733"/>
      <c r="C117" s="1235"/>
      <c r="D117" s="1822" t="str">
        <f>IF(TRIM(入力1!D115)&lt;&gt;"",入力1!D115,"")</f>
        <v/>
      </c>
      <c r="E117" s="1823"/>
      <c r="F117" s="1823"/>
      <c r="G117" s="1823"/>
      <c r="H117" s="1823"/>
      <c r="I117" s="1823"/>
      <c r="J117" s="1823"/>
      <c r="K117" s="1256"/>
      <c r="L117" s="1258"/>
      <c r="M117" s="1279"/>
      <c r="N117" s="1739"/>
      <c r="O117" s="1739"/>
      <c r="P117" s="1739"/>
      <c r="Q117" s="1735"/>
      <c r="R117" s="1235"/>
      <c r="S117" s="1840"/>
      <c r="T117" s="1842"/>
      <c r="U117" s="1279"/>
      <c r="V117" s="1735"/>
      <c r="W117" s="1844"/>
      <c r="X117" s="1735"/>
      <c r="Y117" s="1235"/>
      <c r="Z117" s="1926"/>
      <c r="AA117" s="1279"/>
      <c r="AB117" s="964" t="str">
        <f>IF(入力1!AB103&gt;=100,MID(TEXT(入力1!AB103,"000.0"),1,1),"")</f>
        <v/>
      </c>
      <c r="AC117" s="963" t="str">
        <f>IF(入力1!AB103&gt;=10,MID(TEXT(入力1!AB103,"000.0"),2,1),"")</f>
        <v/>
      </c>
      <c r="AD117" s="963" t="str">
        <f>IF(入力1!AB103&gt;=0.1,MID(TEXT(入力1!AB103,"000.0"),3,1),IF(ISBLANK(入力1!AB103),"","0"))</f>
        <v/>
      </c>
      <c r="AE117" s="953" t="str">
        <f>IF(入力1!AB103&lt;&gt;"",MID(TEXT(入力1!AB103,"000.0"),5,1),"")</f>
        <v/>
      </c>
      <c r="AF117" s="1735"/>
      <c r="AG117" s="1733"/>
      <c r="AH117" s="1733"/>
      <c r="AI117" s="1279"/>
      <c r="AJ117" s="1735"/>
      <c r="AK117" s="1733"/>
      <c r="AL117" s="1733"/>
      <c r="AM117" s="1279"/>
      <c r="AN117" s="1735"/>
      <c r="AO117" s="1733"/>
      <c r="AP117" s="1733"/>
      <c r="AQ117" s="1279"/>
      <c r="AR117" s="1735"/>
      <c r="AS117" s="1733"/>
      <c r="AT117" s="1733"/>
      <c r="AU117" s="1733"/>
      <c r="AV117" s="1279"/>
      <c r="AW117" s="1735"/>
      <c r="AX117" s="1733"/>
      <c r="AY117" s="1733"/>
      <c r="AZ117" s="1733"/>
      <c r="BA117" s="1733"/>
      <c r="BB117" s="1733"/>
      <c r="BC117" s="1279"/>
      <c r="BD117" s="1817"/>
      <c r="BE117" s="1731"/>
      <c r="BF117" s="1731"/>
      <c r="BG117" s="1731"/>
      <c r="BH117" s="1731"/>
      <c r="BI117" s="1731"/>
      <c r="BJ117" s="1816"/>
      <c r="BK117" s="1078"/>
      <c r="BL117" s="1064"/>
      <c r="BM117" s="1064"/>
      <c r="BN117" s="1064"/>
      <c r="BO117" s="1064"/>
      <c r="BP117" s="1080"/>
      <c r="BQ117" s="1078"/>
      <c r="BR117" s="1064"/>
      <c r="BS117" s="1064"/>
      <c r="BT117" s="1064"/>
      <c r="BU117" s="1064"/>
      <c r="BV117" s="1080"/>
      <c r="BW117" s="1078"/>
      <c r="BX117" s="1064"/>
      <c r="BY117" s="1064"/>
      <c r="BZ117" s="1064"/>
      <c r="CA117" s="1064"/>
      <c r="CB117" s="1080"/>
      <c r="CC117" s="1096"/>
      <c r="CD117" s="1064"/>
      <c r="CE117" s="1064"/>
      <c r="CF117" s="1064"/>
      <c r="CG117" s="1064"/>
      <c r="CH117" s="1064"/>
      <c r="CI117" s="1064"/>
      <c r="CJ117" s="1110"/>
      <c r="CK117" s="1064"/>
      <c r="CL117" s="1064"/>
      <c r="CM117" s="1064"/>
      <c r="CN117" s="1064"/>
      <c r="CO117" s="1064"/>
      <c r="CP117" s="1064"/>
      <c r="CQ117" s="1110"/>
      <c r="CR117" s="1096"/>
      <c r="CS117" s="1064"/>
      <c r="CT117" s="1110"/>
      <c r="CU117" s="1096"/>
      <c r="CV117" s="1064"/>
      <c r="CW117" s="1110"/>
      <c r="CX117" s="1096"/>
      <c r="CY117" s="1064"/>
      <c r="CZ117" s="1110"/>
      <c r="DA117" s="1817"/>
      <c r="DB117" s="1731"/>
      <c r="DC117" s="1731"/>
      <c r="DD117" s="1731"/>
      <c r="DE117" s="1795"/>
      <c r="DF117" s="1739"/>
      <c r="DG117" s="1735"/>
      <c r="DH117" s="1733"/>
      <c r="DI117" s="1733"/>
      <c r="DJ117" s="1235"/>
      <c r="DK117" s="1739"/>
      <c r="DL117" s="1735"/>
      <c r="DM117" s="1733"/>
      <c r="DN117" s="1733"/>
      <c r="DO117" s="1733"/>
      <c r="DP117" s="1235"/>
      <c r="DQ117" s="1739"/>
      <c r="DR117" s="1735"/>
      <c r="DS117" s="1733"/>
      <c r="DT117" s="1733"/>
      <c r="DU117" s="1733"/>
      <c r="DV117" s="1849"/>
      <c r="DW117" s="1749"/>
      <c r="DX117" s="1737"/>
      <c r="DY117" s="1805"/>
      <c r="DZ117" s="1830"/>
      <c r="EA117" s="1832"/>
      <c r="EB117" s="1825"/>
      <c r="EC117" s="1834"/>
      <c r="ED117" s="1836"/>
      <c r="EE117" s="1832"/>
      <c r="EF117" s="1825"/>
      <c r="EG117" s="1827"/>
      <c r="EH117" s="1827"/>
      <c r="EI117" s="1737"/>
    </row>
    <row r="118" spans="1:139" s="87" customFormat="1" ht="12" customHeight="1">
      <c r="A118" s="1796" t="str">
        <f>IF(TRIM(入力1!A104)&lt;&gt;"",入力1!A104,"")</f>
        <v/>
      </c>
      <c r="B118" s="1746">
        <f>IF(TRIM(入力1!B104)&lt;&gt;"",入力1!B104,"")</f>
        <v>4</v>
      </c>
      <c r="C118" s="1750">
        <f>入力1!C104</f>
        <v>4</v>
      </c>
      <c r="D118" s="1798" t="str">
        <f>IF(TRIM(入力1!D104)&lt;&gt;"",入力1!D104,"")</f>
        <v/>
      </c>
      <c r="E118" s="1799"/>
      <c r="F118" s="1799"/>
      <c r="G118" s="1799"/>
      <c r="H118" s="1799"/>
      <c r="I118" s="1799"/>
      <c r="J118" s="1799"/>
      <c r="K118" s="1806" t="str">
        <f>IF(TRIM('提出（様式1）'!A118)&lt;&gt;"",'提出（様式1）'!A118,"")</f>
        <v/>
      </c>
      <c r="L118" s="1808">
        <f>IF(TRIM('提出（様式1）'!B118)&lt;&gt;"",'提出（様式1）'!B118,"")</f>
        <v>4</v>
      </c>
      <c r="M118" s="1756">
        <f>C118</f>
        <v>4</v>
      </c>
      <c r="N118" s="1740" t="str">
        <f>IF(TRIM(入力1!N104)&lt;&gt;"",入力1!N104,"")</f>
        <v/>
      </c>
      <c r="O118" s="1740" t="str">
        <f>IF(TRIM(入力1!O104)&lt;&gt;"",LEFT(入力1!O104,1),"")</f>
        <v/>
      </c>
      <c r="P118" s="1740" t="str">
        <f>IF(TRIM(入力1!P104)&lt;&gt;"",LEFT(入力1!P104,1),"")</f>
        <v/>
      </c>
      <c r="Q118" s="1742" t="str">
        <f>IF(TRIM(入力1!Q104)&lt;&gt;"",LEFT(入力1!Q104,1),"")</f>
        <v/>
      </c>
      <c r="R118" s="1750" t="str">
        <f>IF(TRIM(入力1!Q104)&lt;&gt;"",MID(入力1!Q104,2,1),"")</f>
        <v/>
      </c>
      <c r="S118" s="1802" t="str">
        <f>IF(TRIM(入力1!S104)&lt;&gt;"",LEFT(入力1!S104,1),"")</f>
        <v/>
      </c>
      <c r="T118" s="1760" t="str">
        <f>IF(LEN(入力1!T104)&gt;=2,MID(TEXT(入力1!T104,"00"),1,1),"")</f>
        <v/>
      </c>
      <c r="U118" s="1756" t="str">
        <f>IF(LEN(入力1!T104)&gt;=1,MID(TEXT(入力1!T104,"00"),2,1),"")</f>
        <v/>
      </c>
      <c r="V118" s="1742" t="str">
        <f>IF(LEN(入力1!V104)&gt;=2,MID(TEXT(入力1!V104,"00"),1,1),"")</f>
        <v/>
      </c>
      <c r="W118" s="1811" t="str">
        <f>IF(LEN(入力1!V104)&gt;=1,MID(TEXT(入力1!V104,"00"),2,1),"")</f>
        <v/>
      </c>
      <c r="X118" s="1742" t="str">
        <f>IF(LEN(入力1!X104)&gt;=2,MID(TEXT(入力1!X104,"00"),1,1),"")</f>
        <v/>
      </c>
      <c r="Y118" s="1750" t="str">
        <f>IF(LEN(入力1!X104)&gt;=1,MID(TEXT(入力1!X104,"00"),2,1),"")</f>
        <v/>
      </c>
      <c r="Z118" s="1928" t="str">
        <f>IF(LEN(入力1!Z104)&gt;=2,MID(TEXT(入力1!Z104,"00"),1,1),"")</f>
        <v/>
      </c>
      <c r="AA118" s="1756" t="str">
        <f>IF(LEN(入力1!Z104)&gt;=1,MID(TEXT(入力1!Z104,"00"),2,1),"")</f>
        <v/>
      </c>
      <c r="AB118" s="1813" t="str">
        <f>IF(TRIM(入力1!AB104)&lt;&gt;"",入力1!AB104,"")</f>
        <v/>
      </c>
      <c r="AC118" s="1814"/>
      <c r="AD118" s="1814"/>
      <c r="AE118" s="1815"/>
      <c r="AF118" s="1742" t="str">
        <f>IF(入力1!AF104&gt;=100,MID(TEXT(入力1!AF104,"000.0"),1,1),"")</f>
        <v/>
      </c>
      <c r="AG118" s="1746" t="str">
        <f>IF(入力1!AF104&gt;=10,MID(TEXT(入力1!AF104,"000.0"),2,1),"")</f>
        <v/>
      </c>
      <c r="AH118" s="1746" t="str">
        <f>IF(入力1!AF104&gt;=0.1,MID(TEXT(入力1!AF104,"000.0"),3,1),IF(ISBLANK(入力1!AF104),"","0"))</f>
        <v/>
      </c>
      <c r="AI118" s="1756" t="str">
        <f>IF(入力1!AF104&lt;&gt;"",MID(TEXT(入力1!AF104,"000.0"),5,1),"")</f>
        <v/>
      </c>
      <c r="AJ118" s="1742" t="str">
        <f>IF(入力1!AJ104&gt;=100,MID(TEXT(入力1!AJ104,"000.0"),1,1),"")</f>
        <v/>
      </c>
      <c r="AK118" s="1746" t="str">
        <f>IF(入力1!AJ104&gt;=10,MID(TEXT(入力1!AJ104,"000.0"),2,1),"")</f>
        <v/>
      </c>
      <c r="AL118" s="1746" t="str">
        <f>IF(入力1!AJ104&gt;=0.1,MID(TEXT(入力1!AJ104,"000.0"),3,1),IF(ISBLANK(入力1!AJ104),"","0"))</f>
        <v/>
      </c>
      <c r="AM118" s="1756" t="str">
        <f>IF(入力1!AJ104&lt;&gt;"",MID(TEXT(入力1!AJ104,"000.0"),5,1),"")</f>
        <v/>
      </c>
      <c r="AN118" s="1742" t="str">
        <f>IF(入力1!AN104&gt;=100,MID(TEXT(入力1!AN104,"000.0"),1,1),"")</f>
        <v/>
      </c>
      <c r="AO118" s="1746" t="str">
        <f>IF(入力1!AN104&gt;=10,MID(TEXT(入力1!AN104,"000.0"),2,1),"")</f>
        <v/>
      </c>
      <c r="AP118" s="1746" t="str">
        <f>IF(入力1!AN104&gt;=0.1,MID(TEXT(入力1!AN104,"000.0"),3,1),IF(ISBLANK(入力1!AN104),"","0"))</f>
        <v/>
      </c>
      <c r="AQ118" s="1756" t="str">
        <f>IF(入力1!AN104&lt;&gt;"",MID(TEXT(入力1!AN104,"000.0"),5,1),"")</f>
        <v/>
      </c>
      <c r="AR118" s="1742" t="str">
        <f>IF(TRIM(入力1!AR104)&lt;&gt;"",IF(入力1!AR104&gt;=10000,MID(TEXT(入力1!AR104,"00000"),1,1),""),"-")</f>
        <v>-</v>
      </c>
      <c r="AS118" s="1746" t="str">
        <f>IF(TRIM(入力1!AR104)&lt;&gt;"",IF(入力1!AR104&gt;=1000,MID(TEXT(入力1!AR104,"00000"),2,1),""),"-")</f>
        <v>-</v>
      </c>
      <c r="AT118" s="1746" t="str">
        <f>IF(TRIM(入力1!AR104)&lt;&gt;"",IF(入力1!AR104&gt;=100,MID(TEXT(入力1!AR104,"00000"),3,1),""),"-")</f>
        <v>-</v>
      </c>
      <c r="AU118" s="1746" t="str">
        <f>IF(TRIM(入力1!AR104)&lt;&gt;"",IF(入力1!AR104&gt;=10,MID(TEXT(入力1!AR104,"00000"),4,1),""),"-")</f>
        <v>-</v>
      </c>
      <c r="AV118" s="1756" t="str">
        <f>IF(TRIM(入力1!AR104)&lt;&gt;"",IF(入力1!AR104&gt;=0,MID(TEXT(入力1!AR104,"00000"),5,1),""),"-")</f>
        <v>-</v>
      </c>
      <c r="AW118" s="1742" t="str">
        <f>IF(TRIM(入力1!AW104)&lt;&gt;"",IF(入力1!AW104&gt;=1000000,MID(TEXT(入力1!AW104,"0000000"),1,1),""),"-")</f>
        <v>-</v>
      </c>
      <c r="AX118" s="1746" t="str">
        <f>IF(TRIM(入力1!AW104)&lt;&gt;"",IF(入力1!AW104&gt;=100000,MID(TEXT(入力1!AW104,"0000000"),2,1),""),"-")</f>
        <v>-</v>
      </c>
      <c r="AY118" s="1746" t="str">
        <f>IF(TRIM(入力1!AW104)&lt;&gt;"",IF(入力1!AW104&gt;=10000,MID(TEXT(入力1!AW104,"0000000"),3,1),""),"-")</f>
        <v>-</v>
      </c>
      <c r="AZ118" s="1746" t="str">
        <f>IF(TRIM(入力1!AW104)&lt;&gt;"",IF(入力1!AW104&gt;=1000,MID(TEXT(入力1!AW104,"0000000"),4,1),""),"-")</f>
        <v>-</v>
      </c>
      <c r="BA118" s="1746" t="str">
        <f>IF(TRIM(入力1!AW104)&lt;&gt;"",IF(入力1!AW104&gt;=100,MID(TEXT(入力1!AW104,"0000000"),5,1),""),"-")</f>
        <v>-</v>
      </c>
      <c r="BB118" s="1746" t="str">
        <f>IF(TRIM(入力1!AW104)&lt;&gt;"",IF(入力1!AW104&gt;=10,MID(TEXT(入力1!AW104,"0000000"),6,1),""),"-")</f>
        <v>-</v>
      </c>
      <c r="BC118" s="1756" t="str">
        <f>IF(TRIM(入力1!AW104)&lt;&gt;"",IF(入力1!AW104&gt;=0,MID(TEXT(入力1!AW104,"0000000"),7,1),""),"-")</f>
        <v>-</v>
      </c>
      <c r="BD118" s="1793" t="str">
        <f>IF(TRIM(入力1!BD104)&lt;&gt;"",IF(入力1!BD104&gt;=1000000,MID(TEXT(入力1!BD104,"0000000"),1,1),""),"")</f>
        <v/>
      </c>
      <c r="BE118" s="1729" t="str">
        <f>IF(TRIM(入力1!BD104)&lt;&gt;"",IF(入力1!BD104&gt;=100000,MID(TEXT(入力1!BD104,"0000000"),2,1),""),"")</f>
        <v/>
      </c>
      <c r="BF118" s="1729" t="str">
        <f>IF(TRIM(入力1!BD104)&lt;&gt;"",IF(入力1!BD104&gt;=10000,MID(TEXT(入力1!BD104,"0000000"),3,1),""),"")</f>
        <v/>
      </c>
      <c r="BG118" s="1729" t="str">
        <f>IF(TRIM(入力1!BD104)&lt;&gt;"",IF(入力1!BD104&gt;=1000,MID(TEXT(入力1!BD104,"0000000"),4,1),""),"")</f>
        <v/>
      </c>
      <c r="BH118" s="1729" t="str">
        <f>IF(TRIM(入力1!BD104)&lt;&gt;"",IF(入力1!BD104&gt;=100,MID(TEXT(入力1!BD104,"0000000"),5,1),""),"")</f>
        <v/>
      </c>
      <c r="BI118" s="1729" t="str">
        <f>IF(TRIM(入力1!BD104)&lt;&gt;"",IF(入力1!BD104&gt;=10,MID(TEXT(入力1!BD104,"0000000"),6,1),""),"")</f>
        <v/>
      </c>
      <c r="BJ118" s="1744" t="str">
        <f>IF(TRIM(入力1!BD104)&lt;&gt;"",IF(入力1!BD104&gt;=0,MID(TEXT(入力1!BD104,"0000000"),7,1),""),"0")</f>
        <v>0</v>
      </c>
      <c r="BK118" s="1724" t="str">
        <f>IF(TRIM(入力1!BK104)&lt;&gt;"",入力1!BK104,"")</f>
        <v/>
      </c>
      <c r="BL118" s="1701" t="str">
        <f>IF(TRIM(入力1!BL104)&lt;&gt;"",入力1!BL104,"")</f>
        <v/>
      </c>
      <c r="BM118" s="1701" t="str">
        <f>IF(TRIM(入力1!BM104)&lt;&gt;"",入力1!BM104,"")</f>
        <v/>
      </c>
      <c r="BN118" s="1701" t="str">
        <f>IF(TRIM(入力1!BN104)&lt;&gt;"",入力1!BN104,"")</f>
        <v/>
      </c>
      <c r="BO118" s="1701" t="str">
        <f>IF(TRIM(入力1!BO104)&lt;&gt;"",入力1!BO104,"")</f>
        <v/>
      </c>
      <c r="BP118" s="1709" t="str">
        <f>IF(TRIM(入力1!BP104)&lt;&gt;"",入力1!BP104,"")</f>
        <v>0</v>
      </c>
      <c r="BQ118" s="1724" t="str">
        <f>IF(TRIM(入力1!BQ104)&lt;&gt;"",入力1!BQ104,"")</f>
        <v/>
      </c>
      <c r="BR118" s="1701" t="str">
        <f>IF(TRIM(入力1!BR104)&lt;&gt;"",入力1!BR104,"")</f>
        <v/>
      </c>
      <c r="BS118" s="1701" t="str">
        <f>IF(TRIM(入力1!BS104)&lt;&gt;"",入力1!BS104,"")</f>
        <v/>
      </c>
      <c r="BT118" s="1701" t="str">
        <f>IF(TRIM(入力1!BT104)&lt;&gt;"",入力1!BT104,"")</f>
        <v/>
      </c>
      <c r="BU118" s="1701" t="str">
        <f>IF(TRIM(入力1!BU104)&lt;&gt;"",入力1!BU104,"")</f>
        <v/>
      </c>
      <c r="BV118" s="1709" t="str">
        <f>IF(TRIM(入力1!BV104)&lt;&gt;"",入力1!BV104,"")</f>
        <v>0</v>
      </c>
      <c r="BW118" s="1724" t="str">
        <f>IF(TRIM(入力1!BW104)&lt;&gt;"",入力1!BW104,"")</f>
        <v/>
      </c>
      <c r="BX118" s="1701" t="str">
        <f>IF(TRIM(入力1!BX104)&lt;&gt;"",入力1!BX104,"")</f>
        <v/>
      </c>
      <c r="BY118" s="1701" t="str">
        <f>IF(TRIM(入力1!BY104)&lt;&gt;"",入力1!BY104,"")</f>
        <v/>
      </c>
      <c r="BZ118" s="1701" t="str">
        <f>IF(TRIM(入力1!BZ104)&lt;&gt;"",入力1!BZ104,"")</f>
        <v/>
      </c>
      <c r="CA118" s="1701" t="str">
        <f>IF(TRIM(入力1!CA104)&lt;&gt;"",入力1!CA104,"")</f>
        <v/>
      </c>
      <c r="CB118" s="1709" t="str">
        <f>IF(TRIM(入力1!CB104)&lt;&gt;"",入力1!CB104,"")</f>
        <v>0</v>
      </c>
      <c r="CC118" s="1711" t="str">
        <f>IF(TRIM(入力1!CC104)&lt;&gt;"",入力1!CC104,"")</f>
        <v/>
      </c>
      <c r="CD118" s="1701" t="str">
        <f>IF(TRIM(入力1!CD104)&lt;&gt;"",入力1!CD104,"")</f>
        <v/>
      </c>
      <c r="CE118" s="1701" t="str">
        <f>IF(TRIM(入力1!CE104)&lt;&gt;"",入力1!CE104,"")</f>
        <v/>
      </c>
      <c r="CF118" s="1701" t="str">
        <f>IF(TRIM(入力1!CF104)&lt;&gt;"",入力1!CF104,"")</f>
        <v/>
      </c>
      <c r="CG118" s="1701" t="str">
        <f>IF(TRIM(入力1!CG104)&lt;&gt;"",入力1!CG104,"")</f>
        <v/>
      </c>
      <c r="CH118" s="1701" t="str">
        <f>IF(TRIM(入力1!CH104)&lt;&gt;"",入力1!CH104,"")</f>
        <v/>
      </c>
      <c r="CI118" s="1701" t="str">
        <f>IF(TRIM(入力1!CI104)&lt;&gt;"",入力1!CI104,"")</f>
        <v/>
      </c>
      <c r="CJ118" s="1703" t="str">
        <f>IF(TRIM(入力1!CJ104)&lt;&gt;"",入力1!CJ104,"")</f>
        <v>0</v>
      </c>
      <c r="CK118" s="1701" t="str">
        <f>IF(TRIM(入力1!CK104)&lt;&gt;"",入力1!CK104,"")</f>
        <v/>
      </c>
      <c r="CL118" s="1701" t="str">
        <f>IF(TRIM(入力1!CL104)&lt;&gt;"",入力1!CL104,"")</f>
        <v/>
      </c>
      <c r="CM118" s="1701" t="str">
        <f>IF(TRIM(入力1!CM104)&lt;&gt;"",入力1!CM104,"")</f>
        <v/>
      </c>
      <c r="CN118" s="1701" t="str">
        <f>IF(TRIM(入力1!CN104)&lt;&gt;"",入力1!CN104,"")</f>
        <v/>
      </c>
      <c r="CO118" s="1701" t="str">
        <f>IF(TRIM(入力1!CO104)&lt;&gt;"",入力1!CO104,"")</f>
        <v/>
      </c>
      <c r="CP118" s="1701" t="str">
        <f>IF(TRIM(入力1!CP104)&lt;&gt;"",入力1!CP104,"")</f>
        <v/>
      </c>
      <c r="CQ118" s="1703" t="str">
        <f>IF(TRIM(入力1!CQ104)&lt;&gt;"",入力1!CQ104,"")</f>
        <v/>
      </c>
      <c r="CR118" s="1724" t="str">
        <f>IF(TRIM(入力1!CR104)&lt;&gt;"",入力1!CR104,"")</f>
        <v>-</v>
      </c>
      <c r="CS118" s="1701" t="str">
        <f>IF(TRIM(入力1!CS104)&lt;&gt;"",入力1!CS104,"")</f>
        <v>-</v>
      </c>
      <c r="CT118" s="1709" t="str">
        <f>IF(TRIM(入力1!CT104)&lt;&gt;"",入力1!CT104,"")</f>
        <v>-</v>
      </c>
      <c r="CU118" s="1711" t="str">
        <f>IF(入力1!CU104&gt;=10,MID(TEXT(入力1!CU104,"00.0"),1,1),"")</f>
        <v/>
      </c>
      <c r="CV118" s="1701" t="str">
        <f>IF(入力1!CU104&gt;=0.1,MID(TEXT(入力1!CU104,"00.0"),2,1),IF(ISBLANK(入力1!CU104),"","0"))</f>
        <v/>
      </c>
      <c r="CW118" s="1703" t="str">
        <f>IF(入力1!CU104&lt;&gt;"",MID(TEXT(入力1!CU104,"00.0"),4,1),"")</f>
        <v/>
      </c>
      <c r="CX118" s="1711" t="str">
        <f>IF(入力1!CX104&gt;=100,MID(TEXT(入力1!CX104,"000"),1,1),"")</f>
        <v/>
      </c>
      <c r="CY118" s="1701" t="str">
        <f>IF(入力1!CX104&gt;=10,MID(TEXT(入力1!CX104,"000"),2,1),"")</f>
        <v/>
      </c>
      <c r="CZ118" s="1703" t="str">
        <f>IF(入力1!CX104&gt;=1,MID(TEXT(入力1!CX104,"000"),3,1),"")</f>
        <v/>
      </c>
      <c r="DA118" s="1793" t="str">
        <f>IF(TRIM(入力1!DA104)&lt;&gt;"",IF(入力1!DA104&gt;=10000,MID(TEXT(入力1!DA104,"00000"),1,1),""),"")</f>
        <v/>
      </c>
      <c r="DB118" s="1729" t="str">
        <f>IF(TRIM(入力1!DA104)&lt;&gt;"",IF(入力1!DA104&gt;=1000,MID(TEXT(入力1!DA104,"00000"),2,1),""),"")</f>
        <v/>
      </c>
      <c r="DC118" s="1729" t="str">
        <f>IF(TRIM(入力1!DA104)&lt;&gt;"",IF(入力1!DA104&gt;=100,MID(TEXT(入力1!DA104,"00000"),3,1),""),"")</f>
        <v/>
      </c>
      <c r="DD118" s="1729" t="str">
        <f>IF(TRIM(入力1!DA104)&lt;&gt;"",IF(入力1!DA104&gt;=10,MID(TEXT(入力1!DA104,"00000"),4,1),""),"")</f>
        <v/>
      </c>
      <c r="DE118" s="1852" t="str">
        <f>IF(TRIM(入力1!DA104)&lt;&gt;"",IF(入力1!DA104&gt;=0,MID(TEXT(入力1!DA104,"00000"),5,1),"0"),"")</f>
        <v/>
      </c>
      <c r="DF118" s="1740" t="str">
        <f>IF(TRIM(入力1!DF104)&lt;&gt;"",LEFT(入力1!DF104,1),"")</f>
        <v/>
      </c>
      <c r="DG118" s="1742" t="str">
        <f>IF(入力1!DG104&gt;=1000,MID(TEXT(入力1!DG104,"0000"),1,1),"")</f>
        <v/>
      </c>
      <c r="DH118" s="1746" t="str">
        <f>IF(入力1!DG104&gt;=100,MID(TEXT(入力1!DG104,"0000"),2,1),"")</f>
        <v/>
      </c>
      <c r="DI118" s="1746" t="str">
        <f>IF(入力1!DG104&gt;=10,MID(TEXT(入力1!DG104,"0000"),3,1),"")</f>
        <v/>
      </c>
      <c r="DJ118" s="1891" t="str">
        <f>IF(TRIM(入力1!DG104)&lt;&gt;"",IF(入力1!DG104&gt;=1,MID(TEXT(入力1!DG104,"0000"),4,1),"0"),"")</f>
        <v/>
      </c>
      <c r="DK118" s="1740" t="str">
        <f>IF(TRIM(入力1!DK104)&lt;&gt;"",LEFT(入力1!DK104,1),"")</f>
        <v/>
      </c>
      <c r="DL118" s="1742" t="str">
        <f>IF(入力1!DL104&gt;=10000,MID(TEXT(入力1!DL104,"00000"),1,1),"")</f>
        <v/>
      </c>
      <c r="DM118" s="1746" t="str">
        <f>IF(入力1!DL104&gt;=1000,MID(TEXT(入力1!DL104,"00000"),2,1),"")</f>
        <v/>
      </c>
      <c r="DN118" s="1746" t="str">
        <f>IF(入力1!DL104&gt;=100,MID(TEXT(入力1!DL104,"00000"),3,1),"")</f>
        <v/>
      </c>
      <c r="DO118" s="1746" t="str">
        <f>IF(入力1!DL104&gt;=10,MID(TEXT(入力1!DL104,"00000"),4,1),"")</f>
        <v/>
      </c>
      <c r="DP118" s="1891" t="str">
        <f>IF(TRIM(入力1!DL104)&lt;&gt;"",IF(入力1!DL104&gt;=1,MID(TEXT(入力1!DL104,"00000"),5,1),"0"),"")</f>
        <v/>
      </c>
      <c r="DQ118" s="1740" t="str">
        <f>IF(TRIM(入力1!DQ104)&lt;&gt;"",LEFT(入力1!DQ104,1),"")</f>
        <v/>
      </c>
      <c r="DR118" s="1742" t="str">
        <f>IF(入力1!DR104&gt;=10000,MID(TEXT(入力1!DR104,"00000"),1,1),"")</f>
        <v/>
      </c>
      <c r="DS118" s="1746" t="str">
        <f>IF(入力1!DR104&gt;=1000,MID(TEXT(入力1!DR104,"00000"),2,1),"")</f>
        <v/>
      </c>
      <c r="DT118" s="1746" t="str">
        <f>IF(入力1!DR104&gt;=100,MID(TEXT(入力1!DR104,"00000"),3,1),"")</f>
        <v/>
      </c>
      <c r="DU118" s="1746" t="str">
        <f>IF(入力1!DR104&gt;=10,MID(TEXT(入力1!DR104,"00000"),4,1),"")</f>
        <v/>
      </c>
      <c r="DV118" s="1904" t="str">
        <f>IF(TRIM(入力1!DR104)&lt;&gt;"",IF(入力1!DR104&gt;=1,MID(TEXT(入力1!DR104,"00000"),5,1),"0"),"")</f>
        <v/>
      </c>
      <c r="DW118" s="1748"/>
      <c r="DX118" s="1736"/>
      <c r="DY118" s="1804"/>
      <c r="DZ118" s="1829"/>
      <c r="EA118" s="1831"/>
      <c r="EB118" s="1824"/>
      <c r="EC118" s="1833"/>
      <c r="ED118" s="1835"/>
      <c r="EE118" s="1831"/>
      <c r="EF118" s="1824"/>
      <c r="EG118" s="1826">
        <f>IF(入力1!$W$5=9,9,0)</f>
        <v>0</v>
      </c>
      <c r="EH118" s="1828"/>
      <c r="EI118" s="1736"/>
    </row>
    <row r="119" spans="1:139" s="87" customFormat="1" ht="12" customHeight="1">
      <c r="A119" s="1853"/>
      <c r="B119" s="1752"/>
      <c r="C119" s="1753"/>
      <c r="D119" s="1854" t="str">
        <f>IF(TRIM(入力1!D117)&lt;&gt;"",入力1!D117,"")</f>
        <v/>
      </c>
      <c r="E119" s="1855"/>
      <c r="F119" s="1855"/>
      <c r="G119" s="1855"/>
      <c r="H119" s="1855"/>
      <c r="I119" s="1855"/>
      <c r="J119" s="1855"/>
      <c r="K119" s="1806"/>
      <c r="L119" s="1808"/>
      <c r="M119" s="1757"/>
      <c r="N119" s="1754"/>
      <c r="O119" s="1754"/>
      <c r="P119" s="1754"/>
      <c r="Q119" s="1755"/>
      <c r="R119" s="1753"/>
      <c r="S119" s="1856"/>
      <c r="T119" s="1761"/>
      <c r="U119" s="1757"/>
      <c r="V119" s="1755"/>
      <c r="W119" s="1857"/>
      <c r="X119" s="1755"/>
      <c r="Y119" s="1753"/>
      <c r="Z119" s="1928"/>
      <c r="AA119" s="1757"/>
      <c r="AB119" s="970" t="str">
        <f>IF(入力1!AB105&gt;=100,MID(TEXT(入力1!AB105,"000.0"),1,1),"")</f>
        <v/>
      </c>
      <c r="AC119" s="968" t="str">
        <f>IF(入力1!AB105&gt;=10,MID(TEXT(入力1!AB105,"000.0"),2,1),"")</f>
        <v/>
      </c>
      <c r="AD119" s="968" t="str">
        <f>IF(入力1!AB105&gt;=0.1,MID(TEXT(入力1!AB105,"000.0"),3,1),IF(ISBLANK(入力1!AB105),"","0"))</f>
        <v/>
      </c>
      <c r="AE119" s="972" t="str">
        <f>IF(入力1!AB105&lt;&gt;"",MID(TEXT(入力1!AB105,"000.0"),5,1),"")</f>
        <v/>
      </c>
      <c r="AF119" s="1755"/>
      <c r="AG119" s="1752"/>
      <c r="AH119" s="1752"/>
      <c r="AI119" s="1757"/>
      <c r="AJ119" s="1755"/>
      <c r="AK119" s="1752"/>
      <c r="AL119" s="1752"/>
      <c r="AM119" s="1757"/>
      <c r="AN119" s="1755"/>
      <c r="AO119" s="1752"/>
      <c r="AP119" s="1752"/>
      <c r="AQ119" s="1757"/>
      <c r="AR119" s="1755"/>
      <c r="AS119" s="1752"/>
      <c r="AT119" s="1752"/>
      <c r="AU119" s="1752"/>
      <c r="AV119" s="1757"/>
      <c r="AW119" s="1755"/>
      <c r="AX119" s="1752"/>
      <c r="AY119" s="1752"/>
      <c r="AZ119" s="1752"/>
      <c r="BA119" s="1752"/>
      <c r="BB119" s="1752"/>
      <c r="BC119" s="1757"/>
      <c r="BD119" s="1793"/>
      <c r="BE119" s="1729"/>
      <c r="BF119" s="1729"/>
      <c r="BG119" s="1729"/>
      <c r="BH119" s="1729"/>
      <c r="BI119" s="1729"/>
      <c r="BJ119" s="1744"/>
      <c r="BK119" s="1726"/>
      <c r="BL119" s="1705"/>
      <c r="BM119" s="1705"/>
      <c r="BN119" s="1705"/>
      <c r="BO119" s="1705"/>
      <c r="BP119" s="1710"/>
      <c r="BQ119" s="1726"/>
      <c r="BR119" s="1705"/>
      <c r="BS119" s="1705"/>
      <c r="BT119" s="1705"/>
      <c r="BU119" s="1705"/>
      <c r="BV119" s="1710"/>
      <c r="BW119" s="1726"/>
      <c r="BX119" s="1705"/>
      <c r="BY119" s="1705"/>
      <c r="BZ119" s="1705"/>
      <c r="CA119" s="1705"/>
      <c r="CB119" s="1710"/>
      <c r="CC119" s="1712"/>
      <c r="CD119" s="1705"/>
      <c r="CE119" s="1705"/>
      <c r="CF119" s="1705"/>
      <c r="CG119" s="1705"/>
      <c r="CH119" s="1705"/>
      <c r="CI119" s="1705"/>
      <c r="CJ119" s="1706"/>
      <c r="CK119" s="1705"/>
      <c r="CL119" s="1705"/>
      <c r="CM119" s="1705"/>
      <c r="CN119" s="1705"/>
      <c r="CO119" s="1705"/>
      <c r="CP119" s="1705"/>
      <c r="CQ119" s="1706"/>
      <c r="CR119" s="1726"/>
      <c r="CS119" s="1705"/>
      <c r="CT119" s="1710"/>
      <c r="CU119" s="1712"/>
      <c r="CV119" s="1705"/>
      <c r="CW119" s="1706"/>
      <c r="CX119" s="1712"/>
      <c r="CY119" s="1705"/>
      <c r="CZ119" s="1706"/>
      <c r="DA119" s="1793"/>
      <c r="DB119" s="1729"/>
      <c r="DC119" s="1729"/>
      <c r="DD119" s="1729"/>
      <c r="DE119" s="1852"/>
      <c r="DF119" s="1754"/>
      <c r="DG119" s="1755"/>
      <c r="DH119" s="1752"/>
      <c r="DI119" s="1752"/>
      <c r="DJ119" s="1753"/>
      <c r="DK119" s="1754"/>
      <c r="DL119" s="1755"/>
      <c r="DM119" s="1752"/>
      <c r="DN119" s="1752"/>
      <c r="DO119" s="1752"/>
      <c r="DP119" s="1753"/>
      <c r="DQ119" s="1754"/>
      <c r="DR119" s="1755"/>
      <c r="DS119" s="1752"/>
      <c r="DT119" s="1752"/>
      <c r="DU119" s="1752"/>
      <c r="DV119" s="1851"/>
      <c r="DW119" s="1749"/>
      <c r="DX119" s="1737"/>
      <c r="DY119" s="1805"/>
      <c r="DZ119" s="1830"/>
      <c r="EA119" s="1832"/>
      <c r="EB119" s="1825"/>
      <c r="EC119" s="1834"/>
      <c r="ED119" s="1836"/>
      <c r="EE119" s="1832"/>
      <c r="EF119" s="1825"/>
      <c r="EG119" s="1827"/>
      <c r="EH119" s="1827"/>
      <c r="EI119" s="1737"/>
    </row>
    <row r="120" spans="1:139" s="87" customFormat="1" ht="12" customHeight="1">
      <c r="A120" s="1818" t="str">
        <f>IF(TRIM(入力1!A106)&lt;&gt;"",入力1!A106,"")</f>
        <v/>
      </c>
      <c r="B120" s="1732">
        <f>IF(TRIM(入力1!B106)&lt;&gt;"",入力1!B106,"")</f>
        <v>4</v>
      </c>
      <c r="C120" s="1234">
        <f>入力1!C106</f>
        <v>5</v>
      </c>
      <c r="D120" s="1820" t="str">
        <f>IF(TRIM(入力1!D106)&lt;&gt;"",入力1!D106,"")</f>
        <v/>
      </c>
      <c r="E120" s="1821"/>
      <c r="F120" s="1821"/>
      <c r="G120" s="1821"/>
      <c r="H120" s="1821"/>
      <c r="I120" s="1821"/>
      <c r="J120" s="1821"/>
      <c r="K120" s="1256" t="str">
        <f>IF(TRIM('提出（様式1）'!A120)&lt;&gt;"",'提出（様式1）'!A120,"")</f>
        <v/>
      </c>
      <c r="L120" s="1258">
        <f>IF(TRIM('提出（様式1）'!B120)&lt;&gt;"",'提出（様式1）'!B120,"")</f>
        <v>4</v>
      </c>
      <c r="M120" s="1260">
        <f>C120</f>
        <v>5</v>
      </c>
      <c r="N120" s="1738" t="str">
        <f>IF(TRIM(入力1!N106)&lt;&gt;"",入力1!N106,"")</f>
        <v/>
      </c>
      <c r="O120" s="1738" t="str">
        <f>IF(TRIM(入力1!O106)&lt;&gt;"",LEFT(入力1!O106,1),"")</f>
        <v/>
      </c>
      <c r="P120" s="1738" t="str">
        <f>IF(TRIM(入力1!P106)&lt;&gt;"",LEFT(入力1!P106,1),"")</f>
        <v/>
      </c>
      <c r="Q120" s="1734" t="str">
        <f>IF(TRIM(入力1!Q106)&lt;&gt;"",LEFT(入力1!Q106,1),"")</f>
        <v/>
      </c>
      <c r="R120" s="1234" t="str">
        <f>IF(TRIM(入力1!Q106)&lt;&gt;"",MID(入力1!Q106,2,1),"")</f>
        <v/>
      </c>
      <c r="S120" s="1839" t="str">
        <f>IF(TRIM(入力1!S106)&lt;&gt;"",LEFT(入力1!S106,1),"")</f>
        <v/>
      </c>
      <c r="T120" s="1841" t="str">
        <f>IF(LEN(入力1!T106)&gt;=2,MID(TEXT(入力1!T106,"00"),1,1),"")</f>
        <v/>
      </c>
      <c r="U120" s="1260" t="str">
        <f>IF(LEN(入力1!T106)&gt;=1,MID(TEXT(入力1!T106,"00"),2,1),"")</f>
        <v/>
      </c>
      <c r="V120" s="1734" t="str">
        <f>IF(LEN(入力1!V106)&gt;=2,MID(TEXT(入力1!V106,"00"),1,1),"")</f>
        <v/>
      </c>
      <c r="W120" s="1843" t="str">
        <f>IF(LEN(入力1!V106)&gt;=1,MID(TEXT(入力1!V106,"00"),2,1),"")</f>
        <v/>
      </c>
      <c r="X120" s="1734" t="str">
        <f>IF(LEN(入力1!X106)&gt;=2,MID(TEXT(入力1!X106,"00"),1,1),"")</f>
        <v/>
      </c>
      <c r="Y120" s="1234" t="str">
        <f>IF(LEN(入力1!X106)&gt;=1,MID(TEXT(入力1!X106,"00"),2,1),"")</f>
        <v/>
      </c>
      <c r="Z120" s="1926" t="str">
        <f>IF(LEN(入力1!Z106)&gt;=2,MID(TEXT(入力1!Z106,"00"),1,1),"")</f>
        <v/>
      </c>
      <c r="AA120" s="1260" t="str">
        <f>IF(LEN(入力1!Z106)&gt;=1,MID(TEXT(入力1!Z106,"00"),2,1),"")</f>
        <v/>
      </c>
      <c r="AB120" s="1845" t="str">
        <f>IF(TRIM(入力1!AB106)&lt;&gt;"",入力1!AB106,"")</f>
        <v/>
      </c>
      <c r="AC120" s="1846"/>
      <c r="AD120" s="1846"/>
      <c r="AE120" s="1847"/>
      <c r="AF120" s="1734" t="str">
        <f>IF(入力1!AF106&gt;=100,MID(TEXT(入力1!AF106,"000.0"),1,1),"")</f>
        <v/>
      </c>
      <c r="AG120" s="1732" t="str">
        <f>IF(入力1!AF106&gt;=10,MID(TEXT(入力1!AF106,"000.0"),2,1),"")</f>
        <v/>
      </c>
      <c r="AH120" s="1732" t="str">
        <f>IF(入力1!AF106&gt;=0.1,MID(TEXT(入力1!AF106,"000.0"),3,1),IF(ISBLANK(入力1!AF106),"","0"))</f>
        <v/>
      </c>
      <c r="AI120" s="1260" t="str">
        <f>IF(入力1!AF106&lt;&gt;"",MID(TEXT(入力1!AF106,"000.0"),5,1),"")</f>
        <v/>
      </c>
      <c r="AJ120" s="1734" t="str">
        <f>IF(入力1!AJ106&gt;=100,MID(TEXT(入力1!AJ106,"000.0"),1,1),"")</f>
        <v/>
      </c>
      <c r="AK120" s="1732" t="str">
        <f>IF(入力1!AJ106&gt;=10,MID(TEXT(入力1!AJ106,"000.0"),2,1),"")</f>
        <v/>
      </c>
      <c r="AL120" s="1732" t="str">
        <f>IF(入力1!AJ106&gt;=0.1,MID(TEXT(入力1!AJ106,"000.0"),3,1),IF(ISBLANK(入力1!AJ106),"","0"))</f>
        <v/>
      </c>
      <c r="AM120" s="1260" t="str">
        <f>IF(入力1!AJ106&lt;&gt;"",MID(TEXT(入力1!AJ106,"000.0"),5,1),"")</f>
        <v/>
      </c>
      <c r="AN120" s="1734" t="str">
        <f>IF(入力1!AN106&gt;=100,MID(TEXT(入力1!AN106,"000.0"),1,1),"")</f>
        <v/>
      </c>
      <c r="AO120" s="1732" t="str">
        <f>IF(入力1!AN106&gt;=10,MID(TEXT(入力1!AN106,"000.0"),2,1),"")</f>
        <v/>
      </c>
      <c r="AP120" s="1732" t="str">
        <f>IF(入力1!AN106&gt;=0.1,MID(TEXT(入力1!AN106,"000.0"),3,1),IF(ISBLANK(入力1!AN106),"","0"))</f>
        <v/>
      </c>
      <c r="AQ120" s="1260" t="str">
        <f>IF(入力1!AN106&lt;&gt;"",MID(TEXT(入力1!AN106,"000.0"),5,1),"")</f>
        <v/>
      </c>
      <c r="AR120" s="1734" t="str">
        <f>IF(TRIM(入力1!AR106)&lt;&gt;"",IF(入力1!AR106&gt;=10000,MID(TEXT(入力1!AR106,"00000"),1,1),""),"-")</f>
        <v>-</v>
      </c>
      <c r="AS120" s="1732" t="str">
        <f>IF(TRIM(入力1!AR106)&lt;&gt;"",IF(入力1!AR106&gt;=1000,MID(TEXT(入力1!AR106,"00000"),2,1),""),"-")</f>
        <v>-</v>
      </c>
      <c r="AT120" s="1732" t="str">
        <f>IF(TRIM(入力1!AR106)&lt;&gt;"",IF(入力1!AR106&gt;=100,MID(TEXT(入力1!AR106,"00000"),3,1),""),"-")</f>
        <v>-</v>
      </c>
      <c r="AU120" s="1732" t="str">
        <f>IF(TRIM(入力1!AR106)&lt;&gt;"",IF(入力1!AR106&gt;=10,MID(TEXT(入力1!AR106,"00000"),4,1),""),"-")</f>
        <v>-</v>
      </c>
      <c r="AV120" s="1260" t="str">
        <f>IF(TRIM(入力1!AR106)&lt;&gt;"",IF(入力1!AR106&gt;=0,MID(TEXT(入力1!AR106,"00000"),5,1),""),"-")</f>
        <v>-</v>
      </c>
      <c r="AW120" s="1734" t="str">
        <f>IF(TRIM(入力1!AW106)&lt;&gt;"",IF(入力1!AW106&gt;=1000000,MID(TEXT(入力1!AW106,"0000000"),1,1),""),"-")</f>
        <v>-</v>
      </c>
      <c r="AX120" s="1732" t="str">
        <f>IF(TRIM(入力1!AW106)&lt;&gt;"",IF(入力1!AW106&gt;=100000,MID(TEXT(入力1!AW106,"0000000"),2,1),""),"-")</f>
        <v>-</v>
      </c>
      <c r="AY120" s="1732" t="str">
        <f>IF(TRIM(入力1!AW106)&lt;&gt;"",IF(入力1!AW106&gt;=10000,MID(TEXT(入力1!AW106,"0000000"),3,1),""),"-")</f>
        <v>-</v>
      </c>
      <c r="AZ120" s="1732" t="str">
        <f>IF(TRIM(入力1!AW106)&lt;&gt;"",IF(入力1!AW106&gt;=1000,MID(TEXT(入力1!AW106,"0000000"),4,1),""),"-")</f>
        <v>-</v>
      </c>
      <c r="BA120" s="1732" t="str">
        <f>IF(TRIM(入力1!AW106)&lt;&gt;"",IF(入力1!AW106&gt;=100,MID(TEXT(入力1!AW106,"0000000"),5,1),""),"-")</f>
        <v>-</v>
      </c>
      <c r="BB120" s="1732" t="str">
        <f>IF(TRIM(入力1!AW106)&lt;&gt;"",IF(入力1!AW106&gt;=10,MID(TEXT(入力1!AW106,"0000000"),6,1),""),"-")</f>
        <v>-</v>
      </c>
      <c r="BC120" s="1260" t="str">
        <f>IF(TRIM(入力1!AW106)&lt;&gt;"",IF(入力1!AW106&gt;=0,MID(TEXT(入力1!AW106,"0000000"),7,1),""),"-")</f>
        <v>-</v>
      </c>
      <c r="BD120" s="1817" t="str">
        <f>IF(TRIM(入力1!BD106)&lt;&gt;"",IF(入力1!BD106&gt;=1000000,MID(TEXT(入力1!BD106,"0000000"),1,1),""),"")</f>
        <v/>
      </c>
      <c r="BE120" s="1731" t="str">
        <f>IF(TRIM(入力1!BD106)&lt;&gt;"",IF(入力1!BD106&gt;=100000,MID(TEXT(入力1!BD106,"0000000"),2,1),""),"")</f>
        <v/>
      </c>
      <c r="BF120" s="1731" t="str">
        <f>IF(TRIM(入力1!BD106)&lt;&gt;"",IF(入力1!BD106&gt;=10000,MID(TEXT(入力1!BD106,"0000000"),3,1),""),"")</f>
        <v/>
      </c>
      <c r="BG120" s="1731" t="str">
        <f>IF(TRIM(入力1!BD106)&lt;&gt;"",IF(入力1!BD106&gt;=1000,MID(TEXT(入力1!BD106,"0000000"),4,1),""),"")</f>
        <v/>
      </c>
      <c r="BH120" s="1731" t="str">
        <f>IF(TRIM(入力1!BD106)&lt;&gt;"",IF(入力1!BD106&gt;=100,MID(TEXT(入力1!BD106,"0000000"),5,1),""),"")</f>
        <v/>
      </c>
      <c r="BI120" s="1731" t="str">
        <f>IF(TRIM(入力1!BD106)&lt;&gt;"",IF(入力1!BD106&gt;=10,MID(TEXT(入力1!BD106,"0000000"),6,1),""),"")</f>
        <v/>
      </c>
      <c r="BJ120" s="1816" t="str">
        <f>IF(TRIM(入力1!BD106)&lt;&gt;"",IF(入力1!BD106&gt;=0,MID(TEXT(入力1!BD106,"0000000"),7,1),""),"0")</f>
        <v>0</v>
      </c>
      <c r="BK120" s="1077" t="str">
        <f>IF(TRIM(入力1!BK106)&lt;&gt;"",入力1!BK106,"")</f>
        <v/>
      </c>
      <c r="BL120" s="1063" t="str">
        <f>IF(TRIM(入力1!BL106)&lt;&gt;"",入力1!BL106,"")</f>
        <v/>
      </c>
      <c r="BM120" s="1063" t="str">
        <f>IF(TRIM(入力1!BM106)&lt;&gt;"",入力1!BM106,"")</f>
        <v/>
      </c>
      <c r="BN120" s="1063" t="str">
        <f>IF(TRIM(入力1!BN106)&lt;&gt;"",入力1!BN106,"")</f>
        <v/>
      </c>
      <c r="BO120" s="1063" t="str">
        <f>IF(TRIM(入力1!BO106)&lt;&gt;"",入力1!BO106,"")</f>
        <v/>
      </c>
      <c r="BP120" s="1079" t="str">
        <f>IF(TRIM(入力1!BP106)&lt;&gt;"",入力1!BP106,"")</f>
        <v>0</v>
      </c>
      <c r="BQ120" s="1077" t="str">
        <f>IF(TRIM(入力1!BQ106)&lt;&gt;"",入力1!BQ106,"")</f>
        <v/>
      </c>
      <c r="BR120" s="1063" t="str">
        <f>IF(TRIM(入力1!BR106)&lt;&gt;"",入力1!BR106,"")</f>
        <v/>
      </c>
      <c r="BS120" s="1063" t="str">
        <f>IF(TRIM(入力1!BS106)&lt;&gt;"",入力1!BS106,"")</f>
        <v/>
      </c>
      <c r="BT120" s="1063" t="str">
        <f>IF(TRIM(入力1!BT106)&lt;&gt;"",入力1!BT106,"")</f>
        <v/>
      </c>
      <c r="BU120" s="1063" t="str">
        <f>IF(TRIM(入力1!BU106)&lt;&gt;"",入力1!BU106,"")</f>
        <v/>
      </c>
      <c r="BV120" s="1079" t="str">
        <f>IF(TRIM(入力1!BV106)&lt;&gt;"",入力1!BV106,"")</f>
        <v>0</v>
      </c>
      <c r="BW120" s="1077" t="str">
        <f>IF(TRIM(入力1!BW106)&lt;&gt;"",入力1!BW106,"")</f>
        <v/>
      </c>
      <c r="BX120" s="1063" t="str">
        <f>IF(TRIM(入力1!BX106)&lt;&gt;"",入力1!BX106,"")</f>
        <v/>
      </c>
      <c r="BY120" s="1063" t="str">
        <f>IF(TRIM(入力1!BY106)&lt;&gt;"",入力1!BY106,"")</f>
        <v/>
      </c>
      <c r="BZ120" s="1063" t="str">
        <f>IF(TRIM(入力1!BZ106)&lt;&gt;"",入力1!BZ106,"")</f>
        <v/>
      </c>
      <c r="CA120" s="1063" t="str">
        <f>IF(TRIM(入力1!CA106)&lt;&gt;"",入力1!CA106,"")</f>
        <v/>
      </c>
      <c r="CB120" s="1079" t="str">
        <f>IF(TRIM(入力1!CB106)&lt;&gt;"",入力1!CB106,"")</f>
        <v>0</v>
      </c>
      <c r="CC120" s="1095" t="str">
        <f>IF(TRIM(入力1!CC106)&lt;&gt;"",入力1!CC106,"")</f>
        <v/>
      </c>
      <c r="CD120" s="1063" t="str">
        <f>IF(TRIM(入力1!CD106)&lt;&gt;"",入力1!CD106,"")</f>
        <v/>
      </c>
      <c r="CE120" s="1063" t="str">
        <f>IF(TRIM(入力1!CE106)&lt;&gt;"",入力1!CE106,"")</f>
        <v/>
      </c>
      <c r="CF120" s="1063" t="str">
        <f>IF(TRIM(入力1!CF106)&lt;&gt;"",入力1!CF106,"")</f>
        <v/>
      </c>
      <c r="CG120" s="1063" t="str">
        <f>IF(TRIM(入力1!CG106)&lt;&gt;"",入力1!CG106,"")</f>
        <v/>
      </c>
      <c r="CH120" s="1063" t="str">
        <f>IF(TRIM(入力1!CH106)&lt;&gt;"",入力1!CH106,"")</f>
        <v/>
      </c>
      <c r="CI120" s="1063" t="str">
        <f>IF(TRIM(入力1!CI106)&lt;&gt;"",入力1!CI106,"")</f>
        <v/>
      </c>
      <c r="CJ120" s="1109" t="str">
        <f>IF(TRIM(入力1!CJ106)&lt;&gt;"",入力1!CJ106,"")</f>
        <v>0</v>
      </c>
      <c r="CK120" s="1063" t="str">
        <f>IF(TRIM(入力1!CK106)&lt;&gt;"",入力1!CK106,"")</f>
        <v/>
      </c>
      <c r="CL120" s="1063" t="str">
        <f>IF(TRIM(入力1!CL106)&lt;&gt;"",入力1!CL106,"")</f>
        <v/>
      </c>
      <c r="CM120" s="1063" t="str">
        <f>IF(TRIM(入力1!CM106)&lt;&gt;"",入力1!CM106,"")</f>
        <v/>
      </c>
      <c r="CN120" s="1063" t="str">
        <f>IF(TRIM(入力1!CN106)&lt;&gt;"",入力1!CN106,"")</f>
        <v/>
      </c>
      <c r="CO120" s="1063" t="str">
        <f>IF(TRIM(入力1!CO106)&lt;&gt;"",入力1!CO106,"")</f>
        <v/>
      </c>
      <c r="CP120" s="1063" t="str">
        <f>IF(TRIM(入力1!CP106)&lt;&gt;"",入力1!CP106,"")</f>
        <v/>
      </c>
      <c r="CQ120" s="1109" t="str">
        <f>IF(TRIM(入力1!CQ106)&lt;&gt;"",入力1!CQ106,"")</f>
        <v/>
      </c>
      <c r="CR120" s="1077" t="str">
        <f>IF(TRIM(入力1!CR106)&lt;&gt;"",入力1!CR106,"")</f>
        <v>-</v>
      </c>
      <c r="CS120" s="1063" t="str">
        <f>IF(TRIM(入力1!CS106)&lt;&gt;"",入力1!CS106,"")</f>
        <v>-</v>
      </c>
      <c r="CT120" s="1079" t="str">
        <f>IF(TRIM(入力1!CT106)&lt;&gt;"",入力1!CT106,"")</f>
        <v>-</v>
      </c>
      <c r="CU120" s="1095" t="str">
        <f>IF(入力1!CU106&gt;=10,MID(TEXT(入力1!CU106,"00.0"),1,1),"")</f>
        <v/>
      </c>
      <c r="CV120" s="1063" t="str">
        <f>IF(入力1!CU106&gt;=0.1,MID(TEXT(入力1!CU106,"00.0"),2,1),IF(ISBLANK(入力1!CU106),"","0"))</f>
        <v/>
      </c>
      <c r="CW120" s="1109" t="str">
        <f>IF(入力1!CU106&lt;&gt;"",MID(TEXT(入力1!CU106,"00.0"),4,1),"")</f>
        <v/>
      </c>
      <c r="CX120" s="1095" t="str">
        <f>IF(入力1!CX106&gt;=100,MID(TEXT(入力1!CX106,"000"),1,1),"")</f>
        <v/>
      </c>
      <c r="CY120" s="1063" t="str">
        <f>IF(入力1!CX106&gt;=10,MID(TEXT(入力1!CX106,"000"),2,1),"")</f>
        <v/>
      </c>
      <c r="CZ120" s="1109" t="str">
        <f>IF(入力1!CX106&gt;=1,MID(TEXT(入力1!CX106,"000"),3,1),"")</f>
        <v/>
      </c>
      <c r="DA120" s="1817" t="str">
        <f>IF(TRIM(入力1!DA106)&lt;&gt;"",IF(入力1!DA106&gt;=10000,MID(TEXT(入力1!DA106,"00000"),1,1),""),"")</f>
        <v/>
      </c>
      <c r="DB120" s="1731" t="str">
        <f>IF(TRIM(入力1!DA106)&lt;&gt;"",IF(入力1!DA106&gt;=1000,MID(TEXT(入力1!DA106,"00000"),2,1),""),"")</f>
        <v/>
      </c>
      <c r="DC120" s="1731" t="str">
        <f>IF(TRIM(入力1!DA106)&lt;&gt;"",IF(入力1!DA106&gt;=100,MID(TEXT(入力1!DA106,"00000"),3,1),""),"")</f>
        <v/>
      </c>
      <c r="DD120" s="1731" t="str">
        <f>IF(TRIM(入力1!DA106)&lt;&gt;"",IF(入力1!DA106&gt;=10,MID(TEXT(入力1!DA106,"00000"),4,1),""),"")</f>
        <v/>
      </c>
      <c r="DE120" s="1795" t="str">
        <f>IF(TRIM(入力1!DA106)&lt;&gt;"",IF(入力1!DA106&gt;=0,MID(TEXT(入力1!DA106,"00000"),5,1),"0"),"")</f>
        <v/>
      </c>
      <c r="DF120" s="1738" t="str">
        <f>IF(TRIM(入力1!DF106)&lt;&gt;"",LEFT(入力1!DF106,1),"")</f>
        <v/>
      </c>
      <c r="DG120" s="1734" t="str">
        <f>IF(入力1!DG106&gt;=1000,MID(TEXT(入力1!DG106,"0000"),1,1),"")</f>
        <v/>
      </c>
      <c r="DH120" s="1732" t="str">
        <f>IF(入力1!DG106&gt;=100,MID(TEXT(入力1!DG106,"0000"),2,1),"")</f>
        <v/>
      </c>
      <c r="DI120" s="1732" t="str">
        <f>IF(入力1!DG106&gt;=10,MID(TEXT(入力1!DG106,"0000"),3,1),"")</f>
        <v/>
      </c>
      <c r="DJ120" s="1261" t="str">
        <f>IF(TRIM(入力1!DG106)&lt;&gt;"",IF(入力1!DG106&gt;=1,MID(TEXT(入力1!DG106,"0000"),4,1),"0"),"")</f>
        <v/>
      </c>
      <c r="DK120" s="1738" t="str">
        <f>IF(TRIM(入力1!DK106)&lt;&gt;"",LEFT(入力1!DK106,1),"")</f>
        <v/>
      </c>
      <c r="DL120" s="1734" t="str">
        <f>IF(入力1!DL106&gt;=10000,MID(TEXT(入力1!DL106,"00000"),1,1),"")</f>
        <v/>
      </c>
      <c r="DM120" s="1732" t="str">
        <f>IF(入力1!DL106&gt;=1000,MID(TEXT(入力1!DL106,"00000"),2,1),"")</f>
        <v/>
      </c>
      <c r="DN120" s="1732" t="str">
        <f>IF(入力1!DL106&gt;=100,MID(TEXT(入力1!DL106,"00000"),3,1),"")</f>
        <v/>
      </c>
      <c r="DO120" s="1732" t="str">
        <f>IF(入力1!DL106&gt;=10,MID(TEXT(入力1!DL106,"00000"),4,1),"")</f>
        <v/>
      </c>
      <c r="DP120" s="1879" t="str">
        <f>IF(TRIM(入力1!DL106)&lt;&gt;"",IF(入力1!DL106&gt;=1,MID(TEXT(入力1!DL106,"00000"),5,1),"0"),"")</f>
        <v/>
      </c>
      <c r="DQ120" s="1738" t="str">
        <f>IF(TRIM(入力1!DQ106)&lt;&gt;"",LEFT(入力1!DQ106,1),"")</f>
        <v/>
      </c>
      <c r="DR120" s="1734" t="str">
        <f>IF(入力1!DR106&gt;=10000,MID(TEXT(入力1!DR106,"00000"),1,1),"")</f>
        <v/>
      </c>
      <c r="DS120" s="1732" t="str">
        <f>IF(入力1!DR106&gt;=1000,MID(TEXT(入力1!DR106,"00000"),2,1),"")</f>
        <v/>
      </c>
      <c r="DT120" s="1732" t="str">
        <f>IF(入力1!DR106&gt;=100,MID(TEXT(入力1!DR106,"00000"),3,1),"")</f>
        <v/>
      </c>
      <c r="DU120" s="1732" t="str">
        <f>IF(入力1!DR106&gt;=10,MID(TEXT(入力1!DR106,"00000"),4,1),"")</f>
        <v/>
      </c>
      <c r="DV120" s="1879" t="str">
        <f>IF(TRIM(入力1!DR106)&lt;&gt;"",IF(入力1!DR106&gt;=1,MID(TEXT(入力1!DR106,"00000"),5,1),"0"),"")</f>
        <v/>
      </c>
      <c r="DW120" s="1748"/>
      <c r="DX120" s="1736"/>
      <c r="DY120" s="1804"/>
      <c r="DZ120" s="1829"/>
      <c r="EA120" s="1831"/>
      <c r="EB120" s="1824"/>
      <c r="EC120" s="1833"/>
      <c r="ED120" s="1835"/>
      <c r="EE120" s="1831"/>
      <c r="EF120" s="1824"/>
      <c r="EG120" s="1804">
        <f>IF(入力1!$W$5=9,9,0)</f>
        <v>0</v>
      </c>
      <c r="EH120" s="1828"/>
      <c r="EI120" s="1736"/>
    </row>
    <row r="121" spans="1:139" s="87" customFormat="1" ht="12" customHeight="1" thickBot="1">
      <c r="A121" s="1905"/>
      <c r="B121" s="1878"/>
      <c r="C121" s="1251"/>
      <c r="D121" s="1906" t="str">
        <f>IF(TRIM(入力1!D119)&lt;&gt;"",入力1!D119,"")</f>
        <v/>
      </c>
      <c r="E121" s="1907"/>
      <c r="F121" s="1907"/>
      <c r="G121" s="1907"/>
      <c r="H121" s="1907"/>
      <c r="I121" s="1907"/>
      <c r="J121" s="1907"/>
      <c r="K121" s="1490"/>
      <c r="L121" s="1259"/>
      <c r="M121" s="1491"/>
      <c r="N121" s="1876"/>
      <c r="O121" s="1876"/>
      <c r="P121" s="1876"/>
      <c r="Q121" s="1877"/>
      <c r="R121" s="1251"/>
      <c r="S121" s="1908"/>
      <c r="T121" s="1909"/>
      <c r="U121" s="1491"/>
      <c r="V121" s="1877"/>
      <c r="W121" s="1910"/>
      <c r="X121" s="1877"/>
      <c r="Y121" s="1251"/>
      <c r="Z121" s="1929"/>
      <c r="AA121" s="1491"/>
      <c r="AB121" s="979" t="str">
        <f>IF(入力1!AB107&gt;=100,MID(TEXT(入力1!AB107,"000.0"),1,1),"")</f>
        <v/>
      </c>
      <c r="AC121" s="980" t="str">
        <f>IF(入力1!AB107&gt;=10,MID(TEXT(入力1!AB107,"000.0"),2,1),"")</f>
        <v/>
      </c>
      <c r="AD121" s="980" t="str">
        <f>IF(入力1!AB107&gt;=0.1,MID(TEXT(入力1!AB107,"000.0"),3,1),IF(ISBLANK(入力1!AB107),"","0"))</f>
        <v/>
      </c>
      <c r="AE121" s="958" t="str">
        <f>IF(入力1!AB107&lt;&gt;"",MID(TEXT(入力1!AB107,"000.0"),5,1),"")</f>
        <v/>
      </c>
      <c r="AF121" s="1877"/>
      <c r="AG121" s="1878"/>
      <c r="AH121" s="1878"/>
      <c r="AI121" s="1491"/>
      <c r="AJ121" s="1877"/>
      <c r="AK121" s="1878"/>
      <c r="AL121" s="1878"/>
      <c r="AM121" s="1491"/>
      <c r="AN121" s="1877"/>
      <c r="AO121" s="1878"/>
      <c r="AP121" s="1878"/>
      <c r="AQ121" s="1491"/>
      <c r="AR121" s="1877"/>
      <c r="AS121" s="1878"/>
      <c r="AT121" s="1878"/>
      <c r="AU121" s="1878"/>
      <c r="AV121" s="1491"/>
      <c r="AW121" s="1877"/>
      <c r="AX121" s="1878"/>
      <c r="AY121" s="1878"/>
      <c r="AZ121" s="1930"/>
      <c r="BA121" s="1878"/>
      <c r="BB121" s="1878"/>
      <c r="BC121" s="1491"/>
      <c r="BD121" s="1903"/>
      <c r="BE121" s="1901"/>
      <c r="BF121" s="1901"/>
      <c r="BG121" s="1901"/>
      <c r="BH121" s="1901"/>
      <c r="BI121" s="1901"/>
      <c r="BJ121" s="1902"/>
      <c r="BK121" s="1504"/>
      <c r="BL121" s="1248"/>
      <c r="BM121" s="1248"/>
      <c r="BN121" s="1248"/>
      <c r="BO121" s="1248"/>
      <c r="BP121" s="1505"/>
      <c r="BQ121" s="1504"/>
      <c r="BR121" s="1248"/>
      <c r="BS121" s="1248"/>
      <c r="BT121" s="1248"/>
      <c r="BU121" s="1248"/>
      <c r="BV121" s="1505"/>
      <c r="BW121" s="1504"/>
      <c r="BX121" s="1248"/>
      <c r="BY121" s="1248"/>
      <c r="BZ121" s="1248"/>
      <c r="CA121" s="1248"/>
      <c r="CB121" s="1505"/>
      <c r="CC121" s="1102"/>
      <c r="CD121" s="1248"/>
      <c r="CE121" s="1248"/>
      <c r="CF121" s="1248"/>
      <c r="CG121" s="1248"/>
      <c r="CH121" s="1248"/>
      <c r="CI121" s="1248"/>
      <c r="CJ121" s="1216"/>
      <c r="CK121" s="1248"/>
      <c r="CL121" s="1248"/>
      <c r="CM121" s="1248"/>
      <c r="CN121" s="1248"/>
      <c r="CO121" s="1248"/>
      <c r="CP121" s="1248"/>
      <c r="CQ121" s="1216"/>
      <c r="CR121" s="1504"/>
      <c r="CS121" s="1248"/>
      <c r="CT121" s="1505"/>
      <c r="CU121" s="1102"/>
      <c r="CV121" s="1248"/>
      <c r="CW121" s="1216"/>
      <c r="CX121" s="1102"/>
      <c r="CY121" s="1248"/>
      <c r="CZ121" s="1216"/>
      <c r="DA121" s="1903"/>
      <c r="DB121" s="1901"/>
      <c r="DC121" s="1901"/>
      <c r="DD121" s="1901"/>
      <c r="DE121" s="1875"/>
      <c r="DF121" s="1876"/>
      <c r="DG121" s="1877"/>
      <c r="DH121" s="1878"/>
      <c r="DI121" s="1878"/>
      <c r="DJ121" s="1279"/>
      <c r="DK121" s="1876"/>
      <c r="DL121" s="1877"/>
      <c r="DM121" s="1878"/>
      <c r="DN121" s="1878"/>
      <c r="DO121" s="1878"/>
      <c r="DP121" s="1880"/>
      <c r="DQ121" s="1876"/>
      <c r="DR121" s="1877"/>
      <c r="DS121" s="1878"/>
      <c r="DT121" s="1878"/>
      <c r="DU121" s="1878"/>
      <c r="DV121" s="1880"/>
      <c r="DW121" s="1881"/>
      <c r="DX121" s="1882"/>
      <c r="DY121" s="1883"/>
      <c r="DZ121" s="1884"/>
      <c r="EA121" s="1885"/>
      <c r="EB121" s="1886"/>
      <c r="EC121" s="1887"/>
      <c r="ED121" s="1888"/>
      <c r="EE121" s="1885"/>
      <c r="EF121" s="1886"/>
      <c r="EG121" s="1883"/>
      <c r="EH121" s="1889"/>
      <c r="EI121" s="1882"/>
    </row>
    <row r="122" spans="1:139" s="87" customFormat="1" ht="12" customHeight="1">
      <c r="A122" s="1890" t="str">
        <f>IF(TRIM(入力1!A108)&lt;&gt;"",入力1!A108,"")</f>
        <v/>
      </c>
      <c r="B122" s="1872">
        <f>IF(TRIM(入力1!B108)&lt;&gt;"",入力1!B108,"")</f>
        <v>4</v>
      </c>
      <c r="C122" s="1891">
        <f>入力1!C108</f>
        <v>6</v>
      </c>
      <c r="D122" s="1892" t="str">
        <f>IF(TRIM(入力1!D108)&lt;&gt;"",入力1!D108,"")</f>
        <v/>
      </c>
      <c r="E122" s="1893"/>
      <c r="F122" s="1893"/>
      <c r="G122" s="1893"/>
      <c r="H122" s="1893"/>
      <c r="I122" s="1893"/>
      <c r="J122" s="1893"/>
      <c r="K122" s="1895" t="str">
        <f>IF(TRIM('提出（様式1）'!A122)&lt;&gt;"",'提出（様式1）'!A122,"")</f>
        <v/>
      </c>
      <c r="L122" s="1896">
        <f>IF(TRIM('提出（様式1）'!B122)&lt;&gt;"",'提出（様式1）'!B122,"")</f>
        <v>4</v>
      </c>
      <c r="M122" s="1874">
        <f>C122</f>
        <v>6</v>
      </c>
      <c r="N122" s="1870" t="str">
        <f>IF(TRIM(入力1!N108)&lt;&gt;"",入力1!N108,"")</f>
        <v/>
      </c>
      <c r="O122" s="1870" t="str">
        <f>IF(TRIM(入力1!O108)&lt;&gt;"",LEFT(入力1!O108,1),"")</f>
        <v/>
      </c>
      <c r="P122" s="1870" t="str">
        <f>IF(TRIM(入力1!P108)&lt;&gt;"",LEFT(入力1!P108,1),"")</f>
        <v/>
      </c>
      <c r="Q122" s="1871" t="str">
        <f>IF(TRIM(入力1!Q108)&lt;&gt;"",LEFT(入力1!Q108,1),"")</f>
        <v/>
      </c>
      <c r="R122" s="1891" t="str">
        <f>IF(TRIM(入力1!Q108)&lt;&gt;"",MID(入力1!Q108,2,1),"")</f>
        <v/>
      </c>
      <c r="S122" s="1894" t="str">
        <f>IF(TRIM(入力1!S108)&lt;&gt;"",LEFT(入力1!S108,1),"")</f>
        <v/>
      </c>
      <c r="T122" s="1897" t="str">
        <f>IF(LEN(入力1!T108)&gt;=2,MID(TEXT(入力1!T108,"00"),1,1),"")</f>
        <v/>
      </c>
      <c r="U122" s="1874" t="str">
        <f>IF(LEN(入力1!T108)&gt;=1,MID(TEXT(入力1!T108,"00"),2,1),"")</f>
        <v/>
      </c>
      <c r="V122" s="1871" t="str">
        <f>IF(LEN(入力1!V108)&gt;=2,MID(TEXT(入力1!V108,"00"),1,1),"")</f>
        <v/>
      </c>
      <c r="W122" s="1927" t="str">
        <f>IF(LEN(入力1!V108)&gt;=1,MID(TEXT(入力1!V108,"00"),2,1),"")</f>
        <v/>
      </c>
      <c r="X122" s="1871" t="str">
        <f>IF(LEN(入力1!X108)&gt;=2,MID(TEXT(入力1!X108,"00"),1,1),"")</f>
        <v/>
      </c>
      <c r="Y122" s="1891" t="str">
        <f>IF(LEN(入力1!X108)&gt;=1,MID(TEXT(入力1!X108,"00"),2,1),"")</f>
        <v/>
      </c>
      <c r="Z122" s="1761" t="str">
        <f>IF(LEN(入力1!Z108)&gt;=2,MID(TEXT(入力1!Z108,"00"),1,1),"")</f>
        <v/>
      </c>
      <c r="AA122" s="1874" t="str">
        <f>IF(LEN(入力1!Z108)&gt;=1,MID(TEXT(入力1!Z108,"00"),2,1),"")</f>
        <v/>
      </c>
      <c r="AB122" s="1898" t="str">
        <f>IF(TRIM(入力1!AB108)&lt;&gt;"",入力1!AB108,"")</f>
        <v/>
      </c>
      <c r="AC122" s="1899"/>
      <c r="AD122" s="1899"/>
      <c r="AE122" s="1900"/>
      <c r="AF122" s="1871" t="str">
        <f>IF(入力1!AF108&gt;=100,MID(TEXT(入力1!AF108,"000.0"),1,1),"")</f>
        <v/>
      </c>
      <c r="AG122" s="1872" t="str">
        <f>IF(入力1!AF108&gt;=10,MID(TEXT(入力1!AF108,"000.0"),2,1),"")</f>
        <v/>
      </c>
      <c r="AH122" s="1872" t="str">
        <f>IF(入力1!AF108&gt;=0.1,MID(TEXT(入力1!AF108,"000.0"),3,1),IF(ISBLANK(入力1!AF108),"","0"))</f>
        <v/>
      </c>
      <c r="AI122" s="1874" t="str">
        <f>IF(入力1!AF108&lt;&gt;"",MID(TEXT(入力1!AF108,"000.0"),5,1),"")</f>
        <v/>
      </c>
      <c r="AJ122" s="1871" t="str">
        <f>IF(入力1!AJ108&gt;=100,MID(TEXT(入力1!AJ108,"000.0"),1,1),"")</f>
        <v/>
      </c>
      <c r="AK122" s="1872" t="str">
        <f>IF(入力1!AJ108&gt;=10,MID(TEXT(入力1!AJ108,"000.0"),2,1),"")</f>
        <v/>
      </c>
      <c r="AL122" s="1872" t="str">
        <f>IF(入力1!AJ108&gt;=0.1,MID(TEXT(入力1!AJ108,"000.0"),3,1),IF(ISBLANK(入力1!AJ108),"","0"))</f>
        <v/>
      </c>
      <c r="AM122" s="1874" t="str">
        <f>IF(入力1!AJ108&lt;&gt;"",MID(TEXT(入力1!AJ108,"000.0"),5,1),"")</f>
        <v/>
      </c>
      <c r="AN122" s="1871" t="str">
        <f>IF(入力1!AN108&gt;=100,MID(TEXT(入力1!AN108,"000.0"),1,1),"")</f>
        <v/>
      </c>
      <c r="AO122" s="1872" t="str">
        <f>IF(入力1!AN108&gt;=10,MID(TEXT(入力1!AN108,"000.0"),2,1),"")</f>
        <v/>
      </c>
      <c r="AP122" s="1872" t="str">
        <f>IF(入力1!AN108&gt;=0.1,MID(TEXT(入力1!AN108,"000.0"),3,1),IF(ISBLANK(入力1!AN108),"","0"))</f>
        <v/>
      </c>
      <c r="AQ122" s="1874" t="str">
        <f>IF(入力1!AN108&lt;&gt;"",MID(TEXT(入力1!AN108,"000.0"),5,1),"")</f>
        <v/>
      </c>
      <c r="AR122" s="1871" t="str">
        <f>IF(TRIM(入力1!AR108)&lt;&gt;"",IF(入力1!AR108&gt;=10000,MID(TEXT(入力1!AR108,"00000"),1,1),""),"-")</f>
        <v>-</v>
      </c>
      <c r="AS122" s="1872" t="str">
        <f>IF(TRIM(入力1!AR108)&lt;&gt;"",IF(入力1!AR108&gt;=1000,MID(TEXT(入力1!AR108,"00000"),2,1),""),"-")</f>
        <v>-</v>
      </c>
      <c r="AT122" s="1872" t="str">
        <f>IF(TRIM(入力1!AR108)&lt;&gt;"",IF(入力1!AR108&gt;=100,MID(TEXT(入力1!AR108,"00000"),3,1),""),"-")</f>
        <v>-</v>
      </c>
      <c r="AU122" s="1872" t="str">
        <f>IF(TRIM(入力1!AR108)&lt;&gt;"",IF(入力1!AR108&gt;=10,MID(TEXT(入力1!AR108,"00000"),4,1),""),"-")</f>
        <v>-</v>
      </c>
      <c r="AV122" s="1874" t="str">
        <f>IF(TRIM(入力1!AR108)&lt;&gt;"",IF(入力1!AR108&gt;=0,MID(TEXT(入力1!AR108,"00000"),5,1),""),"-")</f>
        <v>-</v>
      </c>
      <c r="AW122" s="1871" t="str">
        <f>IF(TRIM(入力1!AW108)&lt;&gt;"",IF(入力1!AW108&gt;=1000000,MID(TEXT(入力1!AW108,"0000000"),1,1),""),"-")</f>
        <v>-</v>
      </c>
      <c r="AX122" s="1872" t="str">
        <f>IF(TRIM(入力1!AW108)&lt;&gt;"",IF(入力1!AW108&gt;=100000,MID(TEXT(入力1!AW108,"0000000"),2,1),""),"-")</f>
        <v>-</v>
      </c>
      <c r="AY122" s="1872" t="str">
        <f>IF(TRIM(入力1!AW108)&lt;&gt;"",IF(入力1!AW108&gt;=10000,MID(TEXT(入力1!AW108,"0000000"),3,1),""),"-")</f>
        <v>-</v>
      </c>
      <c r="AZ122" s="1872" t="str">
        <f>IF(TRIM(入力1!AW108)&lt;&gt;"",IF(入力1!AW108&gt;=1000,MID(TEXT(入力1!AW108,"0000000"),4,1),""),"-")</f>
        <v>-</v>
      </c>
      <c r="BA122" s="1872" t="str">
        <f>IF(TRIM(入力1!AW108)&lt;&gt;"",IF(入力1!AW108&gt;=100,MID(TEXT(入力1!AW108,"0000000"),5,1),""),"-")</f>
        <v>-</v>
      </c>
      <c r="BB122" s="1872" t="str">
        <f>IF(TRIM(入力1!AW108)&lt;&gt;"",IF(入力1!AW108&gt;=10,MID(TEXT(入力1!AW108,"0000000"),6,1),""),"-")</f>
        <v>-</v>
      </c>
      <c r="BC122" s="1874" t="str">
        <f>IF(TRIM(入力1!AW108)&lt;&gt;"",IF(入力1!AW108&gt;=0,MID(TEXT(入力1!AW108,"0000000"),7,1),""),"-")</f>
        <v>-</v>
      </c>
      <c r="BD122" s="1755" t="str">
        <f>IF(TRIM(入力1!BD108)&lt;&gt;"",IF(入力1!BD108&gt;=1000000,MID(TEXT(入力1!BD108,"0000000"),1,1),""),"")</f>
        <v/>
      </c>
      <c r="BE122" s="1752" t="str">
        <f>IF(TRIM(入力1!BD108)&lt;&gt;"",IF(入力1!BD108&gt;=100000,MID(TEXT(入力1!BD108,"0000000"),2,1),""),"")</f>
        <v/>
      </c>
      <c r="BF122" s="1752" t="str">
        <f>IF(TRIM(入力1!BD108)&lt;&gt;"",IF(入力1!BD108&gt;=10000,MID(TEXT(入力1!BD108,"0000000"),3,1),""),"")</f>
        <v/>
      </c>
      <c r="BG122" s="1752" t="str">
        <f>IF(TRIM(入力1!BD108)&lt;&gt;"",IF(入力1!BD108&gt;=1000,MID(TEXT(入力1!BD108,"0000000"),4,1),""),"")</f>
        <v/>
      </c>
      <c r="BH122" s="1752" t="str">
        <f>IF(TRIM(入力1!BD108)&lt;&gt;"",IF(入力1!BD108&gt;=100,MID(TEXT(入力1!BD108,"0000000"),5,1),""),"")</f>
        <v/>
      </c>
      <c r="BI122" s="1752" t="str">
        <f>IF(TRIM(入力1!BD108)&lt;&gt;"",IF(入力1!BD108&gt;=10,MID(TEXT(入力1!BD108,"0000000"),6,1),""),"")</f>
        <v/>
      </c>
      <c r="BJ122" s="1753" t="str">
        <f>IF(TRIM(入力1!BD108)&lt;&gt;"",IF(入力1!BD108&gt;=0,MID(TEXT(入力1!BD108,"0000000"),7,1),""),"0")</f>
        <v>0</v>
      </c>
      <c r="BK122" s="1727" t="str">
        <f>IF(TRIM(入力1!BK108)&lt;&gt;"",入力1!BK108,"")</f>
        <v/>
      </c>
      <c r="BL122" s="1728" t="str">
        <f>IF(TRIM(入力1!BL108)&lt;&gt;"",入力1!BL108,"")</f>
        <v/>
      </c>
      <c r="BM122" s="1728" t="str">
        <f>IF(TRIM(入力1!BM108)&lt;&gt;"",入力1!BM108,"")</f>
        <v/>
      </c>
      <c r="BN122" s="1728" t="str">
        <f>IF(TRIM(入力1!BN108)&lt;&gt;"",入力1!BN108,"")</f>
        <v/>
      </c>
      <c r="BO122" s="1728" t="str">
        <f>IF(TRIM(入力1!BO108)&lt;&gt;"",入力1!BO108,"")</f>
        <v/>
      </c>
      <c r="BP122" s="1868" t="str">
        <f>IF(TRIM(入力1!BP108)&lt;&gt;"",入力1!BP108,"")</f>
        <v>0</v>
      </c>
      <c r="BQ122" s="1727" t="str">
        <f>IF(TRIM(入力1!BQ108)&lt;&gt;"",入力1!BQ108,"")</f>
        <v/>
      </c>
      <c r="BR122" s="1728" t="str">
        <f>IF(TRIM(入力1!BR108)&lt;&gt;"",入力1!BR108,"")</f>
        <v/>
      </c>
      <c r="BS122" s="1728" t="str">
        <f>IF(TRIM(入力1!BS108)&lt;&gt;"",入力1!BS108,"")</f>
        <v/>
      </c>
      <c r="BT122" s="1728" t="str">
        <f>IF(TRIM(入力1!BT108)&lt;&gt;"",入力1!BT108,"")</f>
        <v/>
      </c>
      <c r="BU122" s="1728" t="str">
        <f>IF(TRIM(入力1!BU108)&lt;&gt;"",入力1!BU108,"")</f>
        <v/>
      </c>
      <c r="BV122" s="1868" t="str">
        <f>IF(TRIM(入力1!BV108)&lt;&gt;"",入力1!BV108,"")</f>
        <v>0</v>
      </c>
      <c r="BW122" s="1727" t="str">
        <f>IF(TRIM(入力1!BW108)&lt;&gt;"",入力1!BW108,"")</f>
        <v/>
      </c>
      <c r="BX122" s="1728" t="str">
        <f>IF(TRIM(入力1!BX108)&lt;&gt;"",入力1!BX108,"")</f>
        <v/>
      </c>
      <c r="BY122" s="1728" t="str">
        <f>IF(TRIM(入力1!BY108)&lt;&gt;"",入力1!BY108,"")</f>
        <v/>
      </c>
      <c r="BZ122" s="1728" t="str">
        <f>IF(TRIM(入力1!BZ108)&lt;&gt;"",入力1!BZ108,"")</f>
        <v/>
      </c>
      <c r="CA122" s="1728" t="str">
        <f>IF(TRIM(入力1!CA108)&lt;&gt;"",入力1!CA108,"")</f>
        <v/>
      </c>
      <c r="CB122" s="1868" t="str">
        <f>IF(TRIM(入力1!CB108)&lt;&gt;"",入力1!CB108,"")</f>
        <v>0</v>
      </c>
      <c r="CC122" s="1869" t="str">
        <f>IF(TRIM(入力1!CC108)&lt;&gt;"",入力1!CC108,"")</f>
        <v/>
      </c>
      <c r="CD122" s="1721" t="str">
        <f>IF(TRIM(入力1!CD108)&lt;&gt;"",入力1!CD108,"")</f>
        <v/>
      </c>
      <c r="CE122" s="1721" t="str">
        <f>IF(TRIM(入力1!CE108)&lt;&gt;"",入力1!CE108,"")</f>
        <v/>
      </c>
      <c r="CF122" s="1721" t="str">
        <f>IF(TRIM(入力1!CF108)&lt;&gt;"",入力1!CF108,"")</f>
        <v/>
      </c>
      <c r="CG122" s="1721" t="str">
        <f>IF(TRIM(入力1!CG108)&lt;&gt;"",入力1!CG108,"")</f>
        <v/>
      </c>
      <c r="CH122" s="1721" t="str">
        <f>IF(TRIM(入力1!CH108)&lt;&gt;"",入力1!CH108,"")</f>
        <v/>
      </c>
      <c r="CI122" s="1721" t="str">
        <f>IF(TRIM(入力1!CI108)&lt;&gt;"",入力1!CI108,"")</f>
        <v/>
      </c>
      <c r="CJ122" s="1722" t="str">
        <f>IF(TRIM(入力1!CJ108)&lt;&gt;"",入力1!CJ108,"")</f>
        <v>0</v>
      </c>
      <c r="CK122" s="1721" t="str">
        <f>IF(TRIM(入力1!CK108)&lt;&gt;"",入力1!CK108,"")</f>
        <v/>
      </c>
      <c r="CL122" s="1721" t="str">
        <f>IF(TRIM(入力1!CL108)&lt;&gt;"",入力1!CL108,"")</f>
        <v/>
      </c>
      <c r="CM122" s="1721" t="str">
        <f>IF(TRIM(入力1!CM108)&lt;&gt;"",入力1!CM108,"")</f>
        <v/>
      </c>
      <c r="CN122" s="1721" t="str">
        <f>IF(TRIM(入力1!CN108)&lt;&gt;"",入力1!CN108,"")</f>
        <v/>
      </c>
      <c r="CO122" s="1721" t="str">
        <f>IF(TRIM(入力1!CO108)&lt;&gt;"",入力1!CO108,"")</f>
        <v/>
      </c>
      <c r="CP122" s="1721" t="str">
        <f>IF(TRIM(入力1!CP108)&lt;&gt;"",入力1!CP108,"")</f>
        <v/>
      </c>
      <c r="CQ122" s="1722" t="str">
        <f>IF(TRIM(入力1!CQ108)&lt;&gt;"",入力1!CQ108,"")</f>
        <v/>
      </c>
      <c r="CR122" s="1727" t="str">
        <f>IF(TRIM(入力1!CR108)&lt;&gt;"",入力1!CR108,"")</f>
        <v>-</v>
      </c>
      <c r="CS122" s="1728" t="str">
        <f>IF(TRIM(入力1!CS108)&lt;&gt;"",入力1!CS108,"")</f>
        <v>-</v>
      </c>
      <c r="CT122" s="1868" t="str">
        <f>IF(TRIM(入力1!CT108)&lt;&gt;"",入力1!CT108,"")</f>
        <v>-</v>
      </c>
      <c r="CU122" s="1869" t="str">
        <f>IF(入力1!CU108&gt;=10,MID(TEXT(入力1!CU108,"00.0"),1,1),"")</f>
        <v/>
      </c>
      <c r="CV122" s="1721" t="str">
        <f>IF(入力1!CU108&gt;=0.1,MID(TEXT(入力1!CU108,"00.0"),2,1),IF(ISBLANK(入力1!CU108),"","0"))</f>
        <v/>
      </c>
      <c r="CW122" s="1722" t="str">
        <f>IF(入力1!CU108&lt;&gt;"",MID(TEXT(入力1!CU108,"00.0"),4,1),"")</f>
        <v/>
      </c>
      <c r="CX122" s="1869" t="str">
        <f>IF(入力1!CX108&gt;=100,MID(TEXT(入力1!CX108,"000"),1,1),"")</f>
        <v/>
      </c>
      <c r="CY122" s="1721" t="str">
        <f>IF(入力1!CX108&gt;=10,MID(TEXT(入力1!CX108,"000"),2,1),"")</f>
        <v/>
      </c>
      <c r="CZ122" s="1722" t="str">
        <f>IF(入力1!CX108&gt;=1,MID(TEXT(入力1!CX108,"000"),3,1),"")</f>
        <v/>
      </c>
      <c r="DA122" s="1755" t="str">
        <f>IF(TRIM(入力1!DA108)&lt;&gt;"",IF(入力1!DA108&gt;=10000,MID(TEXT(入力1!DA108,"00000"),1,1),""),"")</f>
        <v/>
      </c>
      <c r="DB122" s="1752" t="str">
        <f>IF(TRIM(入力1!DA108)&lt;&gt;"",IF(入力1!DA108&gt;=1000,MID(TEXT(入力1!DA108,"00000"),2,1),""),"")</f>
        <v/>
      </c>
      <c r="DC122" s="1752" t="str">
        <f>IF(TRIM(入力1!DA108)&lt;&gt;"",IF(入力1!DA108&gt;=100,MID(TEXT(入力1!DA108,"00000"),3,1),""),"")</f>
        <v/>
      </c>
      <c r="DD122" s="1752" t="str">
        <f>IF(TRIM(入力1!DA108)&lt;&gt;"",IF(入力1!DA108&gt;=10,MID(TEXT(入力1!DA108,"00000"),4,1),""),"")</f>
        <v/>
      </c>
      <c r="DE122" s="1757" t="str">
        <f>IF(TRIM(入力1!DA108)&lt;&gt;"",IF(入力1!DA108&gt;=0,MID(TEXT(入力1!DA108,"00000"),5,1),"0"),"")</f>
        <v/>
      </c>
      <c r="DF122" s="1870" t="str">
        <f>IF(TRIM(入力1!DF108)&lt;&gt;"",LEFT(入力1!DF108,1),"")</f>
        <v/>
      </c>
      <c r="DG122" s="1871" t="str">
        <f>IF(入力1!DG108&gt;=1000,MID(TEXT(入力1!DG108,"0000"),1,1),"")</f>
        <v/>
      </c>
      <c r="DH122" s="1872" t="str">
        <f>IF(入力1!DG108&gt;=100,MID(TEXT(入力1!DG108,"0000"),2,1),"")</f>
        <v/>
      </c>
      <c r="DI122" s="1872" t="str">
        <f>IF(入力1!DG108&gt;=10,MID(TEXT(入力1!DG108,"0000"),3,1),"")</f>
        <v/>
      </c>
      <c r="DJ122" s="1873" t="str">
        <f>IF(TRIM(入力1!DG108)&lt;&gt;"",IF(入力1!DG108&gt;=1,MID(TEXT(入力1!DG108,"0000"),4,1),"0"),"")</f>
        <v/>
      </c>
      <c r="DK122" s="1870" t="str">
        <f>IF(TRIM(入力1!DK108)&lt;&gt;"",LEFT(入力1!DK108,1),"")</f>
        <v/>
      </c>
      <c r="DL122" s="1871" t="str">
        <f>IF(入力1!DL108&gt;=10000,MID(TEXT(入力1!DL108,"00000"),1,1),"")</f>
        <v/>
      </c>
      <c r="DM122" s="1872" t="str">
        <f>IF(入力1!DL108&gt;=1000,MID(TEXT(入力1!DL108,"00000"),2,1),"")</f>
        <v/>
      </c>
      <c r="DN122" s="1872" t="str">
        <f>IF(入力1!DL108&gt;=100,MID(TEXT(入力1!DL108,"00000"),3,1),"")</f>
        <v/>
      </c>
      <c r="DO122" s="1872" t="str">
        <f>IF(入力1!DL108&gt;=10,MID(TEXT(入力1!DL108,"00000"),4,1),"")</f>
        <v/>
      </c>
      <c r="DP122" s="1858" t="str">
        <f>IF(TRIM(入力1!DL108)&lt;&gt;"",IF(入力1!DL108&gt;=1,MID(TEXT(入力1!DL108,"00000"),5,1),"0"),"")</f>
        <v/>
      </c>
      <c r="DQ122" s="1870" t="str">
        <f>IF(TRIM(入力1!DQ108)&lt;&gt;"",LEFT(入力1!DQ108,1),"")</f>
        <v/>
      </c>
      <c r="DR122" s="1871" t="str">
        <f>IF(入力1!DR108&gt;=10000,MID(TEXT(入力1!DR108,"00000"),1,1),"")</f>
        <v/>
      </c>
      <c r="DS122" s="1872" t="str">
        <f>IF(入力1!DR108&gt;=1000,MID(TEXT(入力1!DR108,"00000"),2,1),"")</f>
        <v/>
      </c>
      <c r="DT122" s="1872" t="str">
        <f>IF(入力1!DR108&gt;=100,MID(TEXT(入力1!DR108,"00000"),3,1),"")</f>
        <v/>
      </c>
      <c r="DU122" s="1872" t="str">
        <f>IF(入力1!DR108&gt;=10,MID(TEXT(入力1!DR108,"00000"),4,1),"")</f>
        <v/>
      </c>
      <c r="DV122" s="1858" t="str">
        <f>IF(TRIM(入力1!DR108)&lt;&gt;"",IF(入力1!DR108&gt;=1,MID(TEXT(入力1!DR108,"00000"),5,1),"0"),"")</f>
        <v/>
      </c>
      <c r="DW122" s="1860"/>
      <c r="DX122" s="1861"/>
      <c r="DY122" s="1862"/>
      <c r="DZ122" s="1863"/>
      <c r="EA122" s="1864"/>
      <c r="EB122" s="1865"/>
      <c r="EC122" s="1866"/>
      <c r="ED122" s="1867"/>
      <c r="EE122" s="1864"/>
      <c r="EF122" s="1865"/>
      <c r="EG122" s="1826">
        <f>IF(入力1!$W$5=9,9,0)</f>
        <v>0</v>
      </c>
      <c r="EH122" s="1826"/>
      <c r="EI122" s="1861"/>
    </row>
    <row r="123" spans="1:139" s="87" customFormat="1" ht="12" customHeight="1">
      <c r="A123" s="1853"/>
      <c r="B123" s="1752"/>
      <c r="C123" s="1753"/>
      <c r="D123" s="1854" t="str">
        <f>IF(TRIM(入力1!D121)&lt;&gt;"",入力1!D121,"")</f>
        <v/>
      </c>
      <c r="E123" s="1855"/>
      <c r="F123" s="1855"/>
      <c r="G123" s="1855"/>
      <c r="H123" s="1855"/>
      <c r="I123" s="1855"/>
      <c r="J123" s="1855"/>
      <c r="K123" s="1806"/>
      <c r="L123" s="1808"/>
      <c r="M123" s="1757"/>
      <c r="N123" s="1754"/>
      <c r="O123" s="1754"/>
      <c r="P123" s="1754"/>
      <c r="Q123" s="1755"/>
      <c r="R123" s="1753"/>
      <c r="S123" s="1856"/>
      <c r="T123" s="1761"/>
      <c r="U123" s="1757"/>
      <c r="V123" s="1755"/>
      <c r="W123" s="1857"/>
      <c r="X123" s="1755"/>
      <c r="Y123" s="1753"/>
      <c r="Z123" s="1928"/>
      <c r="AA123" s="1757"/>
      <c r="AB123" s="970" t="str">
        <f>IF(入力1!AB109&gt;=100,MID(TEXT(入力1!AB109,"000.0"),1,1),"")</f>
        <v/>
      </c>
      <c r="AC123" s="968" t="str">
        <f>IF(入力1!AB109&gt;=10,MID(TEXT(入力1!AB109,"000.0"),2,1),"")</f>
        <v/>
      </c>
      <c r="AD123" s="968" t="str">
        <f>IF(入力1!AB109&gt;=0.1,MID(TEXT(入力1!AB109,"000.0"),3,1),IF(ISBLANK(入力1!AB109),"","0"))</f>
        <v/>
      </c>
      <c r="AE123" s="972" t="str">
        <f>IF(入力1!AB109&lt;&gt;"",MID(TEXT(入力1!AB109,"000.0"),5,1),"")</f>
        <v/>
      </c>
      <c r="AF123" s="1755"/>
      <c r="AG123" s="1752"/>
      <c r="AH123" s="1752"/>
      <c r="AI123" s="1757"/>
      <c r="AJ123" s="1755"/>
      <c r="AK123" s="1752"/>
      <c r="AL123" s="1752"/>
      <c r="AM123" s="1757"/>
      <c r="AN123" s="1755"/>
      <c r="AO123" s="1752"/>
      <c r="AP123" s="1752"/>
      <c r="AQ123" s="1757"/>
      <c r="AR123" s="1755"/>
      <c r="AS123" s="1752"/>
      <c r="AT123" s="1752"/>
      <c r="AU123" s="1752"/>
      <c r="AV123" s="1757"/>
      <c r="AW123" s="1755"/>
      <c r="AX123" s="1752"/>
      <c r="AY123" s="1752"/>
      <c r="AZ123" s="1752"/>
      <c r="BA123" s="1752"/>
      <c r="BB123" s="1752"/>
      <c r="BC123" s="1757"/>
      <c r="BD123" s="1793"/>
      <c r="BE123" s="1729"/>
      <c r="BF123" s="1729"/>
      <c r="BG123" s="1729"/>
      <c r="BH123" s="1729"/>
      <c r="BI123" s="1729"/>
      <c r="BJ123" s="1744"/>
      <c r="BK123" s="1726"/>
      <c r="BL123" s="1705"/>
      <c r="BM123" s="1705"/>
      <c r="BN123" s="1705"/>
      <c r="BO123" s="1705"/>
      <c r="BP123" s="1710"/>
      <c r="BQ123" s="1726"/>
      <c r="BR123" s="1705"/>
      <c r="BS123" s="1705"/>
      <c r="BT123" s="1705"/>
      <c r="BU123" s="1705"/>
      <c r="BV123" s="1710"/>
      <c r="BW123" s="1726"/>
      <c r="BX123" s="1705"/>
      <c r="BY123" s="1705"/>
      <c r="BZ123" s="1705"/>
      <c r="CA123" s="1705"/>
      <c r="CB123" s="1710"/>
      <c r="CC123" s="1712"/>
      <c r="CD123" s="1705"/>
      <c r="CE123" s="1705"/>
      <c r="CF123" s="1705"/>
      <c r="CG123" s="1705"/>
      <c r="CH123" s="1705"/>
      <c r="CI123" s="1705"/>
      <c r="CJ123" s="1706"/>
      <c r="CK123" s="1705"/>
      <c r="CL123" s="1705"/>
      <c r="CM123" s="1705"/>
      <c r="CN123" s="1705"/>
      <c r="CO123" s="1705"/>
      <c r="CP123" s="1705"/>
      <c r="CQ123" s="1706"/>
      <c r="CR123" s="1726"/>
      <c r="CS123" s="1705"/>
      <c r="CT123" s="1710"/>
      <c r="CU123" s="1712"/>
      <c r="CV123" s="1705"/>
      <c r="CW123" s="1706"/>
      <c r="CX123" s="1712"/>
      <c r="CY123" s="1705"/>
      <c r="CZ123" s="1706"/>
      <c r="DA123" s="1793"/>
      <c r="DB123" s="1729"/>
      <c r="DC123" s="1729"/>
      <c r="DD123" s="1729"/>
      <c r="DE123" s="1852"/>
      <c r="DF123" s="1754"/>
      <c r="DG123" s="1755"/>
      <c r="DH123" s="1752"/>
      <c r="DI123" s="1752"/>
      <c r="DJ123" s="1874"/>
      <c r="DK123" s="1754"/>
      <c r="DL123" s="1755"/>
      <c r="DM123" s="1752"/>
      <c r="DN123" s="1752"/>
      <c r="DO123" s="1752"/>
      <c r="DP123" s="1859"/>
      <c r="DQ123" s="1754"/>
      <c r="DR123" s="1755"/>
      <c r="DS123" s="1752"/>
      <c r="DT123" s="1752"/>
      <c r="DU123" s="1752"/>
      <c r="DV123" s="1859"/>
      <c r="DW123" s="1749"/>
      <c r="DX123" s="1737"/>
      <c r="DY123" s="1805"/>
      <c r="DZ123" s="1830"/>
      <c r="EA123" s="1832"/>
      <c r="EB123" s="1825"/>
      <c r="EC123" s="1834"/>
      <c r="ED123" s="1836"/>
      <c r="EE123" s="1832"/>
      <c r="EF123" s="1825"/>
      <c r="EG123" s="1827"/>
      <c r="EH123" s="1827"/>
      <c r="EI123" s="1737"/>
    </row>
    <row r="124" spans="1:139" s="87" customFormat="1" ht="12" customHeight="1">
      <c r="A124" s="1818" t="str">
        <f>IF(TRIM(入力1!A110)&lt;&gt;"",入力1!A110,"")</f>
        <v/>
      </c>
      <c r="B124" s="1732">
        <f>IF(TRIM(入力1!B110)&lt;&gt;"",入力1!B110,"")</f>
        <v>4</v>
      </c>
      <c r="C124" s="1234">
        <f>入力1!C110</f>
        <v>7</v>
      </c>
      <c r="D124" s="1820" t="str">
        <f>IF(TRIM(入力1!D110)&lt;&gt;"",入力1!D110,"")</f>
        <v/>
      </c>
      <c r="E124" s="1821"/>
      <c r="F124" s="1821"/>
      <c r="G124" s="1821"/>
      <c r="H124" s="1821"/>
      <c r="I124" s="1821"/>
      <c r="J124" s="1821"/>
      <c r="K124" s="1256" t="str">
        <f>IF(TRIM('提出（様式1）'!A124)&lt;&gt;"",'提出（様式1）'!A124,"")</f>
        <v/>
      </c>
      <c r="L124" s="1258">
        <f>IF(TRIM('提出（様式1）'!B124)&lt;&gt;"",'提出（様式1）'!B124,"")</f>
        <v>4</v>
      </c>
      <c r="M124" s="1260">
        <f>C124</f>
        <v>7</v>
      </c>
      <c r="N124" s="1738" t="str">
        <f>IF(TRIM(入力1!N110)&lt;&gt;"",入力1!N110,"")</f>
        <v/>
      </c>
      <c r="O124" s="1738" t="str">
        <f>IF(TRIM(入力1!O110)&lt;&gt;"",LEFT(入力1!O110,1),"")</f>
        <v/>
      </c>
      <c r="P124" s="1738" t="str">
        <f>IF(TRIM(入力1!P110)&lt;&gt;"",LEFT(入力1!P110,1),"")</f>
        <v/>
      </c>
      <c r="Q124" s="1734" t="str">
        <f>IF(TRIM(入力1!Q110)&lt;&gt;"",LEFT(入力1!Q110,1),"")</f>
        <v/>
      </c>
      <c r="R124" s="1234" t="str">
        <f>IF(TRIM(入力1!Q110)&lt;&gt;"",MID(入力1!Q110,2,1),"")</f>
        <v/>
      </c>
      <c r="S124" s="1839" t="str">
        <f>IF(TRIM(入力1!S110)&lt;&gt;"",LEFT(入力1!S110,1),"")</f>
        <v/>
      </c>
      <c r="T124" s="1841" t="str">
        <f>IF(LEN(入力1!T110)&gt;=2,MID(TEXT(入力1!T110,"00"),1,1),"")</f>
        <v/>
      </c>
      <c r="U124" s="1260" t="str">
        <f>IF(LEN(入力1!T110)&gt;=1,MID(TEXT(入力1!T110,"00"),2,1),"")</f>
        <v/>
      </c>
      <c r="V124" s="1734" t="str">
        <f>IF(LEN(入力1!V110)&gt;=2,MID(TEXT(入力1!V110,"00"),1,1),"")</f>
        <v/>
      </c>
      <c r="W124" s="1843" t="str">
        <f>IF(LEN(入力1!V110)&gt;=1,MID(TEXT(入力1!V110,"00"),2,1),"")</f>
        <v/>
      </c>
      <c r="X124" s="1734" t="str">
        <f>IF(LEN(入力1!X110)&gt;=2,MID(TEXT(入力1!X110,"00"),1,1),"")</f>
        <v/>
      </c>
      <c r="Y124" s="1234" t="str">
        <f>IF(LEN(入力1!X110)&gt;=1,MID(TEXT(入力1!X110,"00"),2,1),"")</f>
        <v/>
      </c>
      <c r="Z124" s="1926" t="str">
        <f>IF(LEN(入力1!Z110)&gt;=2,MID(TEXT(入力1!Z110,"00"),1,1),"")</f>
        <v/>
      </c>
      <c r="AA124" s="1260" t="str">
        <f>IF(LEN(入力1!Z110)&gt;=1,MID(TEXT(入力1!Z110,"00"),2,1),"")</f>
        <v/>
      </c>
      <c r="AB124" s="1845" t="str">
        <f>IF(TRIM(入力1!AB110)&lt;&gt;"",入力1!AB110,"")</f>
        <v/>
      </c>
      <c r="AC124" s="1846"/>
      <c r="AD124" s="1846"/>
      <c r="AE124" s="1847"/>
      <c r="AF124" s="1734" t="str">
        <f>IF(入力1!AF110&gt;=100,MID(TEXT(入力1!AF110,"000.0"),1,1),"")</f>
        <v/>
      </c>
      <c r="AG124" s="1732" t="str">
        <f>IF(入力1!AF110&gt;=10,MID(TEXT(入力1!AF110,"000.0"),2,1),"")</f>
        <v/>
      </c>
      <c r="AH124" s="1732" t="str">
        <f>IF(入力1!AF110&gt;=0.1,MID(TEXT(入力1!AF110,"000.0"),3,1),IF(ISBLANK(入力1!AF110),"","0"))</f>
        <v/>
      </c>
      <c r="AI124" s="1260" t="str">
        <f>IF(入力1!AF110&lt;&gt;"",MID(TEXT(入力1!AF110,"000.0"),5,1),"")</f>
        <v/>
      </c>
      <c r="AJ124" s="1734" t="str">
        <f>IF(入力1!AJ110&gt;=100,MID(TEXT(入力1!AJ110,"000.0"),1,1),"")</f>
        <v/>
      </c>
      <c r="AK124" s="1732" t="str">
        <f>IF(入力1!AJ110&gt;=10,MID(TEXT(入力1!AJ110,"000.0"),2,1),"")</f>
        <v/>
      </c>
      <c r="AL124" s="1732" t="str">
        <f>IF(入力1!AJ110&gt;=0.1,MID(TEXT(入力1!AJ110,"000.0"),3,1),IF(ISBLANK(入力1!AJ110),"","0"))</f>
        <v/>
      </c>
      <c r="AM124" s="1260" t="str">
        <f>IF(入力1!AJ110&lt;&gt;"",MID(TEXT(入力1!AJ110,"000.0"),5,1),"")</f>
        <v/>
      </c>
      <c r="AN124" s="1734" t="str">
        <f>IF(入力1!AN110&gt;=100,MID(TEXT(入力1!AN110,"000.0"),1,1),"")</f>
        <v/>
      </c>
      <c r="AO124" s="1732" t="str">
        <f>IF(入力1!AN110&gt;=10,MID(TEXT(入力1!AN110,"000.0"),2,1),"")</f>
        <v/>
      </c>
      <c r="AP124" s="1732" t="str">
        <f>IF(入力1!AN110&gt;=0.1,MID(TEXT(入力1!AN110,"000.0"),3,1),IF(ISBLANK(入力1!AN110),"","0"))</f>
        <v/>
      </c>
      <c r="AQ124" s="1260" t="str">
        <f>IF(入力1!AN110&lt;&gt;"",MID(TEXT(入力1!AN110,"000.0"),5,1),"")</f>
        <v/>
      </c>
      <c r="AR124" s="1734" t="str">
        <f>IF(TRIM(入力1!AR110)&lt;&gt;"",IF(入力1!AR110&gt;=10000,MID(TEXT(入力1!AR110,"00000"),1,1),""),"-")</f>
        <v>-</v>
      </c>
      <c r="AS124" s="1732" t="str">
        <f>IF(TRIM(入力1!AR110)&lt;&gt;"",IF(入力1!AR110&gt;=1000,MID(TEXT(入力1!AR110,"00000"),2,1),""),"-")</f>
        <v>-</v>
      </c>
      <c r="AT124" s="1732" t="str">
        <f>IF(TRIM(入力1!AR110)&lt;&gt;"",IF(入力1!AR110&gt;=100,MID(TEXT(入力1!AR110,"00000"),3,1),""),"-")</f>
        <v>-</v>
      </c>
      <c r="AU124" s="1732" t="str">
        <f>IF(TRIM(入力1!AR110)&lt;&gt;"",IF(入力1!AR110&gt;=10,MID(TEXT(入力1!AR110,"00000"),4,1),""),"-")</f>
        <v>-</v>
      </c>
      <c r="AV124" s="1260" t="str">
        <f>IF(TRIM(入力1!AR110)&lt;&gt;"",IF(入力1!AR110&gt;=0,MID(TEXT(入力1!AR110,"00000"),5,1),""),"-")</f>
        <v>-</v>
      </c>
      <c r="AW124" s="1734" t="str">
        <f>IF(TRIM(入力1!AW110)&lt;&gt;"",IF(入力1!AW110&gt;=1000000,MID(TEXT(入力1!AW110,"0000000"),1,1),""),"-")</f>
        <v>-</v>
      </c>
      <c r="AX124" s="1732" t="str">
        <f>IF(TRIM(入力1!AW110)&lt;&gt;"",IF(入力1!AW110&gt;=100000,MID(TEXT(入力1!AW110,"0000000"),2,1),""),"-")</f>
        <v>-</v>
      </c>
      <c r="AY124" s="1732" t="str">
        <f>IF(TRIM(入力1!AW110)&lt;&gt;"",IF(入力1!AW110&gt;=10000,MID(TEXT(入力1!AW110,"0000000"),3,1),""),"-")</f>
        <v>-</v>
      </c>
      <c r="AZ124" s="1732" t="str">
        <f>IF(TRIM(入力1!AW110)&lt;&gt;"",IF(入力1!AW110&gt;=1000,MID(TEXT(入力1!AW110,"0000000"),4,1),""),"-")</f>
        <v>-</v>
      </c>
      <c r="BA124" s="1732" t="str">
        <f>IF(TRIM(入力1!AW110)&lt;&gt;"",IF(入力1!AW110&gt;=100,MID(TEXT(入力1!AW110,"0000000"),5,1),""),"-")</f>
        <v>-</v>
      </c>
      <c r="BB124" s="1732" t="str">
        <f>IF(TRIM(入力1!AW110)&lt;&gt;"",IF(入力1!AW110&gt;=10,MID(TEXT(入力1!AW110,"0000000"),6,1),""),"-")</f>
        <v>-</v>
      </c>
      <c r="BC124" s="1260" t="str">
        <f>IF(TRIM(入力1!AW110)&lt;&gt;"",IF(入力1!AW110&gt;=0,MID(TEXT(入力1!AW110,"0000000"),7,1),""),"-")</f>
        <v>-</v>
      </c>
      <c r="BD124" s="1817" t="str">
        <f>IF(TRIM(入力1!BD110)&lt;&gt;"",IF(入力1!BD110&gt;=1000000,MID(TEXT(入力1!BD110,"0000000"),1,1),""),"")</f>
        <v/>
      </c>
      <c r="BE124" s="1731" t="str">
        <f>IF(TRIM(入力1!BD110)&lt;&gt;"",IF(入力1!BD110&gt;=100000,MID(TEXT(入力1!BD110,"0000000"),2,1),""),"")</f>
        <v/>
      </c>
      <c r="BF124" s="1731" t="str">
        <f>IF(TRIM(入力1!BD110)&lt;&gt;"",IF(入力1!BD110&gt;=10000,MID(TEXT(入力1!BD110,"0000000"),3,1),""),"")</f>
        <v/>
      </c>
      <c r="BG124" s="1731" t="str">
        <f>IF(TRIM(入力1!BD110)&lt;&gt;"",IF(入力1!BD110&gt;=1000,MID(TEXT(入力1!BD110,"0000000"),4,1),""),"")</f>
        <v/>
      </c>
      <c r="BH124" s="1731" t="str">
        <f>IF(TRIM(入力1!BD110)&lt;&gt;"",IF(入力1!BD110&gt;=100,MID(TEXT(入力1!BD110,"0000000"),5,1),""),"")</f>
        <v/>
      </c>
      <c r="BI124" s="1731" t="str">
        <f>IF(TRIM(入力1!BD110)&lt;&gt;"",IF(入力1!BD110&gt;=10,MID(TEXT(入力1!BD110,"0000000"),6,1),""),"")</f>
        <v/>
      </c>
      <c r="BJ124" s="1816" t="str">
        <f>IF(TRIM(入力1!BD110)&lt;&gt;"",IF(入力1!BD110&gt;=0,MID(TEXT(入力1!BD110,"0000000"),7,1),""),"0")</f>
        <v>0</v>
      </c>
      <c r="BK124" s="1077" t="str">
        <f>IF(TRIM(入力1!BK110)&lt;&gt;"",入力1!BK110,"")</f>
        <v/>
      </c>
      <c r="BL124" s="1063" t="str">
        <f>IF(TRIM(入力1!BL110)&lt;&gt;"",入力1!BL110,"")</f>
        <v/>
      </c>
      <c r="BM124" s="1063" t="str">
        <f>IF(TRIM(入力1!BM110)&lt;&gt;"",入力1!BM110,"")</f>
        <v/>
      </c>
      <c r="BN124" s="1063" t="str">
        <f>IF(TRIM(入力1!BN110)&lt;&gt;"",入力1!BN110,"")</f>
        <v/>
      </c>
      <c r="BO124" s="1063" t="str">
        <f>IF(TRIM(入力1!BO110)&lt;&gt;"",入力1!BO110,"")</f>
        <v/>
      </c>
      <c r="BP124" s="1079" t="str">
        <f>IF(TRIM(入力1!BP110)&lt;&gt;"",入力1!BP110,"")</f>
        <v>0</v>
      </c>
      <c r="BQ124" s="1077" t="str">
        <f>IF(TRIM(入力1!BQ110)&lt;&gt;"",入力1!BQ110,"")</f>
        <v/>
      </c>
      <c r="BR124" s="1063" t="str">
        <f>IF(TRIM(入力1!BR110)&lt;&gt;"",入力1!BR110,"")</f>
        <v/>
      </c>
      <c r="BS124" s="1063" t="str">
        <f>IF(TRIM(入力1!BS110)&lt;&gt;"",入力1!BS110,"")</f>
        <v/>
      </c>
      <c r="BT124" s="1063" t="str">
        <f>IF(TRIM(入力1!BT110)&lt;&gt;"",入力1!BT110,"")</f>
        <v/>
      </c>
      <c r="BU124" s="1063" t="str">
        <f>IF(TRIM(入力1!BU110)&lt;&gt;"",入力1!BU110,"")</f>
        <v/>
      </c>
      <c r="BV124" s="1079" t="str">
        <f>IF(TRIM(入力1!BV110)&lt;&gt;"",入力1!BV110,"")</f>
        <v>0</v>
      </c>
      <c r="BW124" s="1077" t="str">
        <f>IF(TRIM(入力1!BW110)&lt;&gt;"",入力1!BW110,"")</f>
        <v/>
      </c>
      <c r="BX124" s="1063" t="str">
        <f>IF(TRIM(入力1!BX110)&lt;&gt;"",入力1!BX110,"")</f>
        <v/>
      </c>
      <c r="BY124" s="1063" t="str">
        <f>IF(TRIM(入力1!BY110)&lt;&gt;"",入力1!BY110,"")</f>
        <v/>
      </c>
      <c r="BZ124" s="1063" t="str">
        <f>IF(TRIM(入力1!BZ110)&lt;&gt;"",入力1!BZ110,"")</f>
        <v/>
      </c>
      <c r="CA124" s="1063" t="str">
        <f>IF(TRIM(入力1!CA110)&lt;&gt;"",入力1!CA110,"")</f>
        <v/>
      </c>
      <c r="CB124" s="1079" t="str">
        <f>IF(TRIM(入力1!CB110)&lt;&gt;"",入力1!CB110,"")</f>
        <v>0</v>
      </c>
      <c r="CC124" s="1095" t="str">
        <f>IF(TRIM(入力1!CC110)&lt;&gt;"",入力1!CC110,"")</f>
        <v/>
      </c>
      <c r="CD124" s="1063" t="str">
        <f>IF(TRIM(入力1!CD110)&lt;&gt;"",入力1!CD110,"")</f>
        <v/>
      </c>
      <c r="CE124" s="1063" t="str">
        <f>IF(TRIM(入力1!CE110)&lt;&gt;"",入力1!CE110,"")</f>
        <v/>
      </c>
      <c r="CF124" s="1063" t="str">
        <f>IF(TRIM(入力1!CF110)&lt;&gt;"",入力1!CF110,"")</f>
        <v/>
      </c>
      <c r="CG124" s="1063" t="str">
        <f>IF(TRIM(入力1!CG110)&lt;&gt;"",入力1!CG110,"")</f>
        <v/>
      </c>
      <c r="CH124" s="1063" t="str">
        <f>IF(TRIM(入力1!CH110)&lt;&gt;"",入力1!CH110,"")</f>
        <v/>
      </c>
      <c r="CI124" s="1063" t="str">
        <f>IF(TRIM(入力1!CI110)&lt;&gt;"",入力1!CI110,"")</f>
        <v/>
      </c>
      <c r="CJ124" s="1109" t="str">
        <f>IF(TRIM(入力1!CJ110)&lt;&gt;"",入力1!CJ110,"")</f>
        <v>0</v>
      </c>
      <c r="CK124" s="1063" t="str">
        <f>IF(TRIM(入力1!CK110)&lt;&gt;"",入力1!CK110,"")</f>
        <v/>
      </c>
      <c r="CL124" s="1063" t="str">
        <f>IF(TRIM(入力1!CL110)&lt;&gt;"",入力1!CL110,"")</f>
        <v/>
      </c>
      <c r="CM124" s="1063" t="str">
        <f>IF(TRIM(入力1!CM110)&lt;&gt;"",入力1!CM110,"")</f>
        <v/>
      </c>
      <c r="CN124" s="1063" t="str">
        <f>IF(TRIM(入力1!CN110)&lt;&gt;"",入力1!CN110,"")</f>
        <v/>
      </c>
      <c r="CO124" s="1063" t="str">
        <f>IF(TRIM(入力1!CO110)&lt;&gt;"",入力1!CO110,"")</f>
        <v/>
      </c>
      <c r="CP124" s="1063" t="str">
        <f>IF(TRIM(入力1!CP110)&lt;&gt;"",入力1!CP110,"")</f>
        <v/>
      </c>
      <c r="CQ124" s="1109" t="str">
        <f>IF(TRIM(入力1!CQ110)&lt;&gt;"",入力1!CQ110,"")</f>
        <v/>
      </c>
      <c r="CR124" s="1077" t="str">
        <f>IF(TRIM(入力1!CR110)&lt;&gt;"",入力1!CR110,"")</f>
        <v>-</v>
      </c>
      <c r="CS124" s="1063" t="str">
        <f>IF(TRIM(入力1!CS110)&lt;&gt;"",入力1!CS110,"")</f>
        <v>-</v>
      </c>
      <c r="CT124" s="1079" t="str">
        <f>IF(TRIM(入力1!CT110)&lt;&gt;"",入力1!CT110,"")</f>
        <v>-</v>
      </c>
      <c r="CU124" s="1095" t="str">
        <f>IF(入力1!CU110&gt;=10,MID(TEXT(入力1!CU110,"00.0"),1,1),"")</f>
        <v/>
      </c>
      <c r="CV124" s="1063" t="str">
        <f>IF(入力1!CU110&gt;=0.1,MID(TEXT(入力1!CU110,"00.0"),2,1),IF(ISBLANK(入力1!CU110),"","0"))</f>
        <v/>
      </c>
      <c r="CW124" s="1109" t="str">
        <f>IF(入力1!CU110&lt;&gt;"",MID(TEXT(入力1!CU110,"00.0"),4,1),"")</f>
        <v/>
      </c>
      <c r="CX124" s="1095" t="str">
        <f>IF(入力1!CX110&gt;=100,MID(TEXT(入力1!CX110,"000"),1,1),"")</f>
        <v/>
      </c>
      <c r="CY124" s="1063" t="str">
        <f>IF(入力1!CX110&gt;=10,MID(TEXT(入力1!CX110,"000"),2,1),"")</f>
        <v/>
      </c>
      <c r="CZ124" s="1109" t="str">
        <f>IF(入力1!CX110&gt;=1,MID(TEXT(入力1!CX110,"000"),3,1),"")</f>
        <v/>
      </c>
      <c r="DA124" s="1817" t="str">
        <f>IF(TRIM(入力1!DA110)&lt;&gt;"",IF(入力1!DA110&gt;=10000,MID(TEXT(入力1!DA110,"00000"),1,1),""),"")</f>
        <v/>
      </c>
      <c r="DB124" s="1731" t="str">
        <f>IF(TRIM(入力1!DA110)&lt;&gt;"",IF(入力1!DA110&gt;=1000,MID(TEXT(入力1!DA110,"00000"),2,1),""),"")</f>
        <v/>
      </c>
      <c r="DC124" s="1731" t="str">
        <f>IF(TRIM(入力1!DA110)&lt;&gt;"",IF(入力1!DA110&gt;=100,MID(TEXT(入力1!DA110,"00000"),3,1),""),"")</f>
        <v/>
      </c>
      <c r="DD124" s="1731" t="str">
        <f>IF(TRIM(入力1!DA110)&lt;&gt;"",IF(入力1!DA110&gt;=10,MID(TEXT(入力1!DA110,"00000"),4,1),""),"")</f>
        <v/>
      </c>
      <c r="DE124" s="1795" t="str">
        <f>IF(TRIM(入力1!DA110)&lt;&gt;"",IF(入力1!DA110&gt;=0,MID(TEXT(入力1!DA110,"00000"),5,1),"0"),"")</f>
        <v/>
      </c>
      <c r="DF124" s="1738" t="str">
        <f>IF(TRIM(入力1!DF110)&lt;&gt;"",LEFT(入力1!DF110,1),"")</f>
        <v/>
      </c>
      <c r="DG124" s="1734" t="str">
        <f>IF(入力1!DG110&gt;=1000,MID(TEXT(入力1!DG110,"0000"),1,1),"")</f>
        <v/>
      </c>
      <c r="DH124" s="1732" t="str">
        <f>IF(入力1!DG110&gt;=100,MID(TEXT(入力1!DG110,"0000"),2,1),"")</f>
        <v/>
      </c>
      <c r="DI124" s="1732" t="str">
        <f>IF(入力1!DG110&gt;=10,MID(TEXT(入力1!DG110,"0000"),3,1),"")</f>
        <v/>
      </c>
      <c r="DJ124" s="1234" t="str">
        <f>IF(TRIM(入力1!DG110)&lt;&gt;"",IF(入力1!DG110&gt;=1,MID(TEXT(入力1!DG110,"0000"),4,1),"0"),"")</f>
        <v/>
      </c>
      <c r="DK124" s="1738" t="str">
        <f>IF(TRIM(入力1!DK110)&lt;&gt;"",LEFT(入力1!DK110,1),"")</f>
        <v/>
      </c>
      <c r="DL124" s="1734" t="str">
        <f>IF(入力1!DL110&gt;=10000,MID(TEXT(入力1!DL110,"00000"),1,1),"")</f>
        <v/>
      </c>
      <c r="DM124" s="1732" t="str">
        <f>IF(入力1!DL110&gt;=1000,MID(TEXT(入力1!DL110,"00000"),2,1),"")</f>
        <v/>
      </c>
      <c r="DN124" s="1732" t="str">
        <f>IF(入力1!DL110&gt;=100,MID(TEXT(入力1!DL110,"00000"),3,1),"")</f>
        <v/>
      </c>
      <c r="DO124" s="1732" t="str">
        <f>IF(入力1!DL110&gt;=10,MID(TEXT(入力1!DL110,"00000"),4,1),"")</f>
        <v/>
      </c>
      <c r="DP124" s="1234" t="str">
        <f>IF(TRIM(入力1!DL110)&lt;&gt;"",IF(入力1!DL110&gt;=1,MID(TEXT(入力1!DL110,"00000"),5,1),"0"),"")</f>
        <v/>
      </c>
      <c r="DQ124" s="1738" t="str">
        <f>IF(TRIM(入力1!DQ110)&lt;&gt;"",LEFT(入力1!DQ110,1),"")</f>
        <v/>
      </c>
      <c r="DR124" s="1734" t="str">
        <f>IF(入力1!DR110&gt;=10000,MID(TEXT(入力1!DR110,"00000"),1,1),"")</f>
        <v/>
      </c>
      <c r="DS124" s="1732" t="str">
        <f>IF(入力1!DR110&gt;=1000,MID(TEXT(入力1!DR110,"00000"),2,1),"")</f>
        <v/>
      </c>
      <c r="DT124" s="1732" t="str">
        <f>IF(入力1!DR110&gt;=100,MID(TEXT(入力1!DR110,"00000"),3,1),"")</f>
        <v/>
      </c>
      <c r="DU124" s="1732" t="str">
        <f>IF(入力1!DR110&gt;=10,MID(TEXT(入力1!DR110,"00000"),4,1),"")</f>
        <v/>
      </c>
      <c r="DV124" s="1850" t="str">
        <f>IF(TRIM(入力1!DR110)&lt;&gt;"",IF(入力1!DR110&gt;=1,MID(TEXT(入力1!DR110,"00000"),5,1),"0"),"")</f>
        <v/>
      </c>
      <c r="DW124" s="1748"/>
      <c r="DX124" s="1736"/>
      <c r="DY124" s="1804"/>
      <c r="DZ124" s="1829"/>
      <c r="EA124" s="1831"/>
      <c r="EB124" s="1824"/>
      <c r="EC124" s="1833"/>
      <c r="ED124" s="1835"/>
      <c r="EE124" s="1831"/>
      <c r="EF124" s="1824"/>
      <c r="EG124" s="1826">
        <f>IF(入力1!$W$5=9,9,0)</f>
        <v>0</v>
      </c>
      <c r="EH124" s="1828"/>
      <c r="EI124" s="1736"/>
    </row>
    <row r="125" spans="1:139" s="87" customFormat="1" ht="12" customHeight="1">
      <c r="A125" s="1819"/>
      <c r="B125" s="1733"/>
      <c r="C125" s="1235"/>
      <c r="D125" s="1822" t="str">
        <f>IF(TRIM(入力1!D123)&lt;&gt;"",入力1!D123,"")</f>
        <v/>
      </c>
      <c r="E125" s="1823"/>
      <c r="F125" s="1823"/>
      <c r="G125" s="1823"/>
      <c r="H125" s="1823"/>
      <c r="I125" s="1823"/>
      <c r="J125" s="1823"/>
      <c r="K125" s="1256"/>
      <c r="L125" s="1258"/>
      <c r="M125" s="1279"/>
      <c r="N125" s="1739"/>
      <c r="O125" s="1739"/>
      <c r="P125" s="1739"/>
      <c r="Q125" s="1735"/>
      <c r="R125" s="1235"/>
      <c r="S125" s="1840"/>
      <c r="T125" s="1842"/>
      <c r="U125" s="1279"/>
      <c r="V125" s="1735"/>
      <c r="W125" s="1844"/>
      <c r="X125" s="1735"/>
      <c r="Y125" s="1235"/>
      <c r="Z125" s="1926"/>
      <c r="AA125" s="1279"/>
      <c r="AB125" s="964" t="str">
        <f>IF(入力1!AB111&gt;=100,MID(TEXT(入力1!AB111,"000.0"),1,1),"")</f>
        <v/>
      </c>
      <c r="AC125" s="963" t="str">
        <f>IF(入力1!AB111&gt;=10,MID(TEXT(入力1!AB111,"000.0"),2,1),"")</f>
        <v/>
      </c>
      <c r="AD125" s="963" t="str">
        <f>IF(入力1!AB111&gt;=0.1,MID(TEXT(入力1!AB111,"000.0"),3,1),IF(ISBLANK(入力1!AB111),"","0"))</f>
        <v/>
      </c>
      <c r="AE125" s="953" t="str">
        <f>IF(入力1!AB111&lt;&gt;"",MID(TEXT(入力1!AB111,"000.0"),5,1),"")</f>
        <v/>
      </c>
      <c r="AF125" s="1735"/>
      <c r="AG125" s="1733"/>
      <c r="AH125" s="1733"/>
      <c r="AI125" s="1279"/>
      <c r="AJ125" s="1735"/>
      <c r="AK125" s="1733"/>
      <c r="AL125" s="1733"/>
      <c r="AM125" s="1279"/>
      <c r="AN125" s="1735"/>
      <c r="AO125" s="1733"/>
      <c r="AP125" s="1733"/>
      <c r="AQ125" s="1279"/>
      <c r="AR125" s="1735"/>
      <c r="AS125" s="1733"/>
      <c r="AT125" s="1733"/>
      <c r="AU125" s="1733"/>
      <c r="AV125" s="1279"/>
      <c r="AW125" s="1735"/>
      <c r="AX125" s="1733"/>
      <c r="AY125" s="1733"/>
      <c r="AZ125" s="1733"/>
      <c r="BA125" s="1733"/>
      <c r="BB125" s="1733"/>
      <c r="BC125" s="1279"/>
      <c r="BD125" s="1817"/>
      <c r="BE125" s="1731"/>
      <c r="BF125" s="1731"/>
      <c r="BG125" s="1731"/>
      <c r="BH125" s="1731"/>
      <c r="BI125" s="1731"/>
      <c r="BJ125" s="1816"/>
      <c r="BK125" s="1078"/>
      <c r="BL125" s="1064"/>
      <c r="BM125" s="1064"/>
      <c r="BN125" s="1064"/>
      <c r="BO125" s="1064"/>
      <c r="BP125" s="1080"/>
      <c r="BQ125" s="1078"/>
      <c r="BR125" s="1064"/>
      <c r="BS125" s="1064"/>
      <c r="BT125" s="1064"/>
      <c r="BU125" s="1064"/>
      <c r="BV125" s="1080"/>
      <c r="BW125" s="1078"/>
      <c r="BX125" s="1064"/>
      <c r="BY125" s="1064"/>
      <c r="BZ125" s="1064"/>
      <c r="CA125" s="1064"/>
      <c r="CB125" s="1080"/>
      <c r="CC125" s="1096"/>
      <c r="CD125" s="1064"/>
      <c r="CE125" s="1064"/>
      <c r="CF125" s="1064"/>
      <c r="CG125" s="1064"/>
      <c r="CH125" s="1064"/>
      <c r="CI125" s="1064"/>
      <c r="CJ125" s="1110"/>
      <c r="CK125" s="1064"/>
      <c r="CL125" s="1064"/>
      <c r="CM125" s="1064"/>
      <c r="CN125" s="1064"/>
      <c r="CO125" s="1064"/>
      <c r="CP125" s="1064"/>
      <c r="CQ125" s="1110"/>
      <c r="CR125" s="1078"/>
      <c r="CS125" s="1064"/>
      <c r="CT125" s="1080"/>
      <c r="CU125" s="1096"/>
      <c r="CV125" s="1064"/>
      <c r="CW125" s="1110"/>
      <c r="CX125" s="1096"/>
      <c r="CY125" s="1064"/>
      <c r="CZ125" s="1110"/>
      <c r="DA125" s="1817"/>
      <c r="DB125" s="1731"/>
      <c r="DC125" s="1731"/>
      <c r="DD125" s="1731"/>
      <c r="DE125" s="1795"/>
      <c r="DF125" s="1739"/>
      <c r="DG125" s="1735"/>
      <c r="DH125" s="1733"/>
      <c r="DI125" s="1733"/>
      <c r="DJ125" s="1309"/>
      <c r="DK125" s="1739"/>
      <c r="DL125" s="1735"/>
      <c r="DM125" s="1733"/>
      <c r="DN125" s="1733"/>
      <c r="DO125" s="1733"/>
      <c r="DP125" s="1309"/>
      <c r="DQ125" s="1739"/>
      <c r="DR125" s="1735"/>
      <c r="DS125" s="1733"/>
      <c r="DT125" s="1733"/>
      <c r="DU125" s="1733"/>
      <c r="DV125" s="1848"/>
      <c r="DW125" s="1749"/>
      <c r="DX125" s="1737"/>
      <c r="DY125" s="1805"/>
      <c r="DZ125" s="1830"/>
      <c r="EA125" s="1832"/>
      <c r="EB125" s="1825"/>
      <c r="EC125" s="1834"/>
      <c r="ED125" s="1836"/>
      <c r="EE125" s="1832"/>
      <c r="EF125" s="1825"/>
      <c r="EG125" s="1827"/>
      <c r="EH125" s="1827"/>
      <c r="EI125" s="1737"/>
    </row>
    <row r="126" spans="1:139" s="87" customFormat="1" ht="12" customHeight="1">
      <c r="A126" s="1796" t="str">
        <f>IF(TRIM(入力1!A112)&lt;&gt;"",入力1!A112,"")</f>
        <v/>
      </c>
      <c r="B126" s="1746">
        <f>IF(TRIM(入力1!B112)&lt;&gt;"",入力1!B112,"")</f>
        <v>4</v>
      </c>
      <c r="C126" s="1750">
        <f>入力1!C112</f>
        <v>8</v>
      </c>
      <c r="D126" s="1798" t="str">
        <f>IF(TRIM(入力1!D112)&lt;&gt;"",入力1!D112,"")</f>
        <v/>
      </c>
      <c r="E126" s="1799"/>
      <c r="F126" s="1799"/>
      <c r="G126" s="1799"/>
      <c r="H126" s="1799"/>
      <c r="I126" s="1799"/>
      <c r="J126" s="1799"/>
      <c r="K126" s="1806" t="str">
        <f>IF(TRIM('提出（様式1）'!A126)&lt;&gt;"",'提出（様式1）'!A126,"")</f>
        <v/>
      </c>
      <c r="L126" s="1808">
        <f>IF(TRIM('提出（様式1）'!B126)&lt;&gt;"",'提出（様式1）'!B126,"")</f>
        <v>4</v>
      </c>
      <c r="M126" s="1756">
        <f>C126</f>
        <v>8</v>
      </c>
      <c r="N126" s="1740" t="str">
        <f>IF(TRIM(入力1!N112)&lt;&gt;"",入力1!N112,"")</f>
        <v/>
      </c>
      <c r="O126" s="1740" t="str">
        <f>IF(TRIM(入力1!O112)&lt;&gt;"",LEFT(入力1!O112,1),"")</f>
        <v/>
      </c>
      <c r="P126" s="1740" t="str">
        <f>IF(TRIM(入力1!P112)&lt;&gt;"",LEFT(入力1!P112,1),"")</f>
        <v/>
      </c>
      <c r="Q126" s="1742" t="str">
        <f>IF(TRIM(入力1!Q112)&lt;&gt;"",LEFT(入力1!Q112,1),"")</f>
        <v/>
      </c>
      <c r="R126" s="1750" t="str">
        <f>IF(TRIM(入力1!Q112)&lt;&gt;"",MID(入力1!Q112,2,1),"")</f>
        <v/>
      </c>
      <c r="S126" s="1802" t="str">
        <f>IF(TRIM(入力1!S112)&lt;&gt;"",LEFT(入力1!S112,1),"")</f>
        <v/>
      </c>
      <c r="T126" s="1760" t="str">
        <f>IF(LEN(入力1!T112)&gt;=2,MID(TEXT(入力1!T112,"00"),1,1),"")</f>
        <v/>
      </c>
      <c r="U126" s="1756" t="str">
        <f>IF(LEN(入力1!T112)&gt;=1,MID(TEXT(入力1!T112,"00"),2,1),"")</f>
        <v/>
      </c>
      <c r="V126" s="1742" t="str">
        <f>IF(LEN(入力1!V112)&gt;=2,MID(TEXT(入力1!V112,"00"),1,1),"")</f>
        <v/>
      </c>
      <c r="W126" s="1811" t="str">
        <f>IF(LEN(入力1!V112)&gt;=1,MID(TEXT(入力1!V112,"00"),2,1),"")</f>
        <v/>
      </c>
      <c r="X126" s="1742" t="str">
        <f>IF(LEN(入力1!X112)&gt;=2,MID(TEXT(入力1!X112,"00"),1,1),"")</f>
        <v/>
      </c>
      <c r="Y126" s="1750" t="str">
        <f>IF(LEN(入力1!X112)&gt;=1,MID(TEXT(入力1!X112,"00"),2,1),"")</f>
        <v/>
      </c>
      <c r="Z126" s="1897" t="str">
        <f>IF(LEN(入力1!Z112)&gt;=2,MID(TEXT(入力1!Z112,"00"),1,1),"")</f>
        <v/>
      </c>
      <c r="AA126" s="1756" t="str">
        <f>IF(LEN(入力1!Z112)&gt;=1,MID(TEXT(入力1!Z112,"00"),2,1),"")</f>
        <v/>
      </c>
      <c r="AB126" s="1813" t="str">
        <f>IF(TRIM(入力1!AB112)&lt;&gt;"",入力1!AB112,"")</f>
        <v/>
      </c>
      <c r="AC126" s="1814"/>
      <c r="AD126" s="1814"/>
      <c r="AE126" s="1815"/>
      <c r="AF126" s="1742" t="str">
        <f>IF(入力1!AF112&gt;=100,MID(TEXT(入力1!AF112,"000.0"),1,1),"")</f>
        <v/>
      </c>
      <c r="AG126" s="1746" t="str">
        <f>IF(入力1!AF112&gt;=10,MID(TEXT(入力1!AF112,"000.0"),2,1),"")</f>
        <v/>
      </c>
      <c r="AH126" s="1746" t="str">
        <f>IF(入力1!AF112&gt;=0.1,MID(TEXT(入力1!AF112,"000.0"),3,1),IF(ISBLANK(入力1!AF112),"","0"))</f>
        <v/>
      </c>
      <c r="AI126" s="1756" t="str">
        <f>IF(入力1!AF112&lt;&gt;"",MID(TEXT(入力1!AF112,"000.0"),5,1),"")</f>
        <v/>
      </c>
      <c r="AJ126" s="1742" t="str">
        <f>IF(入力1!AJ112&gt;=100,MID(TEXT(入力1!AJ112,"000.0"),1,1),"")</f>
        <v/>
      </c>
      <c r="AK126" s="1746" t="str">
        <f>IF(入力1!AJ112&gt;=10,MID(TEXT(入力1!AJ112,"000.0"),2,1),"")</f>
        <v/>
      </c>
      <c r="AL126" s="1746" t="str">
        <f>IF(入力1!AJ112&gt;=0.1,MID(TEXT(入力1!AJ112,"000.0"),3,1),IF(ISBLANK(入力1!AJ112),"","0"))</f>
        <v/>
      </c>
      <c r="AM126" s="1756" t="str">
        <f>IF(入力1!AJ112&lt;&gt;"",MID(TEXT(入力1!AJ112,"000.0"),5,1),"")</f>
        <v/>
      </c>
      <c r="AN126" s="1742" t="str">
        <f>IF(入力1!AN112&gt;=100,MID(TEXT(入力1!AN112,"000.0"),1,1),"")</f>
        <v/>
      </c>
      <c r="AO126" s="1746" t="str">
        <f>IF(入力1!AN112&gt;=10,MID(TEXT(入力1!AN112,"000.0"),2,1),"")</f>
        <v/>
      </c>
      <c r="AP126" s="1746" t="str">
        <f>IF(入力1!AN112&gt;=0.1,MID(TEXT(入力1!AN112,"000.0"),3,1),IF(ISBLANK(入力1!AN112),"","0"))</f>
        <v/>
      </c>
      <c r="AQ126" s="1756" t="str">
        <f>IF(入力1!AN112&lt;&gt;"",MID(TEXT(入力1!AN112,"000.0"),5,1),"")</f>
        <v/>
      </c>
      <c r="AR126" s="1742" t="str">
        <f>IF(TRIM(入力1!AR112)&lt;&gt;"",IF(入力1!AR112&gt;=10000,MID(TEXT(入力1!AR112,"00000"),1,1),""),"-")</f>
        <v>-</v>
      </c>
      <c r="AS126" s="1746" t="str">
        <f>IF(TRIM(入力1!AR112)&lt;&gt;"",IF(入力1!AR112&gt;=1000,MID(TEXT(入力1!AR112,"00000"),2,1),""),"-")</f>
        <v>-</v>
      </c>
      <c r="AT126" s="1746" t="str">
        <f>IF(TRIM(入力1!AR112)&lt;&gt;"",IF(入力1!AR112&gt;=100,MID(TEXT(入力1!AR112,"00000"),3,1),""),"-")</f>
        <v>-</v>
      </c>
      <c r="AU126" s="1746" t="str">
        <f>IF(TRIM(入力1!AR112)&lt;&gt;"",IF(入力1!AR112&gt;=10,MID(TEXT(入力1!AR112,"00000"),4,1),""),"-")</f>
        <v>-</v>
      </c>
      <c r="AV126" s="1756" t="str">
        <f>IF(TRIM(入力1!AR112)&lt;&gt;"",IF(入力1!AR112&gt;=0,MID(TEXT(入力1!AR112,"00000"),5,1),""),"-")</f>
        <v>-</v>
      </c>
      <c r="AW126" s="1742" t="str">
        <f>IF(TRIM(入力1!AW112)&lt;&gt;"",IF(入力1!AW112&gt;=1000000,MID(TEXT(入力1!AW112,"0000000"),1,1),""),"-")</f>
        <v>-</v>
      </c>
      <c r="AX126" s="1746" t="str">
        <f>IF(TRIM(入力1!AW112)&lt;&gt;"",IF(入力1!AW112&gt;=100000,MID(TEXT(入力1!AW112,"0000000"),2,1),""),"-")</f>
        <v>-</v>
      </c>
      <c r="AY126" s="1746" t="str">
        <f>IF(TRIM(入力1!AW112)&lt;&gt;"",IF(入力1!AW112&gt;=10000,MID(TEXT(入力1!AW112,"0000000"),3,1),""),"-")</f>
        <v>-</v>
      </c>
      <c r="AZ126" s="1746" t="str">
        <f>IF(TRIM(入力1!AW112)&lt;&gt;"",IF(入力1!AW112&gt;=1000,MID(TEXT(入力1!AW112,"0000000"),4,1),""),"-")</f>
        <v>-</v>
      </c>
      <c r="BA126" s="1746" t="str">
        <f>IF(TRIM(入力1!AW112)&lt;&gt;"",IF(入力1!AW112&gt;=100,MID(TEXT(入力1!AW112,"0000000"),5,1),""),"-")</f>
        <v>-</v>
      </c>
      <c r="BB126" s="1746" t="str">
        <f>IF(TRIM(入力1!AW112)&lt;&gt;"",IF(入力1!AW112&gt;=10,MID(TEXT(入力1!AW112,"0000000"),6,1),""),"-")</f>
        <v>-</v>
      </c>
      <c r="BC126" s="1756" t="str">
        <f>IF(TRIM(入力1!AW112)&lt;&gt;"",IF(入力1!AW112&gt;=0,MID(TEXT(入力1!AW112,"0000000"),7,1),""),"-")</f>
        <v>-</v>
      </c>
      <c r="BD126" s="1793" t="str">
        <f>IF(TRIM(入力1!BD112)&lt;&gt;"",IF(入力1!BD112&gt;=1000000,MID(TEXT(入力1!BD112,"0000000"),1,1),""),"")</f>
        <v/>
      </c>
      <c r="BE126" s="1729" t="str">
        <f>IF(TRIM(入力1!BD112)&lt;&gt;"",IF(入力1!BD112&gt;=100000,MID(TEXT(入力1!BD112,"0000000"),2,1),""),"")</f>
        <v/>
      </c>
      <c r="BF126" s="1729" t="str">
        <f>IF(TRIM(入力1!BD112)&lt;&gt;"",IF(入力1!BD112&gt;=10000,MID(TEXT(入力1!BD112,"0000000"),3,1),""),"")</f>
        <v/>
      </c>
      <c r="BG126" s="1729" t="str">
        <f>IF(TRIM(入力1!BD112)&lt;&gt;"",IF(入力1!BD112&gt;=1000,MID(TEXT(入力1!BD112,"0000000"),4,1),""),"")</f>
        <v/>
      </c>
      <c r="BH126" s="1729" t="str">
        <f>IF(TRIM(入力1!BD112)&lt;&gt;"",IF(入力1!BD112&gt;=100,MID(TEXT(入力1!BD112,"0000000"),5,1),""),"")</f>
        <v/>
      </c>
      <c r="BI126" s="1729" t="str">
        <f>IF(TRIM(入力1!BD112)&lt;&gt;"",IF(入力1!BD112&gt;=10,MID(TEXT(入力1!BD112,"0000000"),6,1),""),"")</f>
        <v/>
      </c>
      <c r="BJ126" s="1744" t="str">
        <f>IF(TRIM(入力1!BD112)&lt;&gt;"",IF(入力1!BD112&gt;=0,MID(TEXT(入力1!BD112,"0000000"),7,1),""),"0")</f>
        <v>0</v>
      </c>
      <c r="BK126" s="1724" t="str">
        <f>IF(TRIM(入力1!BK112)&lt;&gt;"",入力1!BK112,"")</f>
        <v/>
      </c>
      <c r="BL126" s="1701" t="str">
        <f>IF(TRIM(入力1!BL112)&lt;&gt;"",入力1!BL112,"")</f>
        <v/>
      </c>
      <c r="BM126" s="1701" t="str">
        <f>IF(TRIM(入力1!BM112)&lt;&gt;"",入力1!BM112,"")</f>
        <v/>
      </c>
      <c r="BN126" s="1701" t="str">
        <f>IF(TRIM(入力1!BN112)&lt;&gt;"",入力1!BN112,"")</f>
        <v/>
      </c>
      <c r="BO126" s="1701" t="str">
        <f>IF(TRIM(入力1!BO112)&lt;&gt;"",入力1!BO112,"")</f>
        <v/>
      </c>
      <c r="BP126" s="1709" t="str">
        <f>IF(TRIM(入力1!BP112)&lt;&gt;"",入力1!BP112,"")</f>
        <v>0</v>
      </c>
      <c r="BQ126" s="1724" t="str">
        <f>IF(TRIM(入力1!BQ112)&lt;&gt;"",入力1!BQ112,"")</f>
        <v/>
      </c>
      <c r="BR126" s="1701" t="str">
        <f>IF(TRIM(入力1!BR112)&lt;&gt;"",入力1!BR112,"")</f>
        <v/>
      </c>
      <c r="BS126" s="1701" t="str">
        <f>IF(TRIM(入力1!BS112)&lt;&gt;"",入力1!BS112,"")</f>
        <v/>
      </c>
      <c r="BT126" s="1701" t="str">
        <f>IF(TRIM(入力1!BT112)&lt;&gt;"",入力1!BT112,"")</f>
        <v/>
      </c>
      <c r="BU126" s="1701" t="str">
        <f>IF(TRIM(入力1!BU112)&lt;&gt;"",入力1!BU112,"")</f>
        <v/>
      </c>
      <c r="BV126" s="1709" t="str">
        <f>IF(TRIM(入力1!BV112)&lt;&gt;"",入力1!BV112,"")</f>
        <v>0</v>
      </c>
      <c r="BW126" s="1724" t="str">
        <f>IF(TRIM(入力1!BW112)&lt;&gt;"",入力1!BW112,"")</f>
        <v/>
      </c>
      <c r="BX126" s="1701" t="str">
        <f>IF(TRIM(入力1!BX112)&lt;&gt;"",入力1!BX112,"")</f>
        <v/>
      </c>
      <c r="BY126" s="1701" t="str">
        <f>IF(TRIM(入力1!BY112)&lt;&gt;"",入力1!BY112,"")</f>
        <v/>
      </c>
      <c r="BZ126" s="1701" t="str">
        <f>IF(TRIM(入力1!BZ112)&lt;&gt;"",入力1!BZ112,"")</f>
        <v/>
      </c>
      <c r="CA126" s="1701" t="str">
        <f>IF(TRIM(入力1!CA112)&lt;&gt;"",入力1!CA112,"")</f>
        <v/>
      </c>
      <c r="CB126" s="1709" t="str">
        <f>IF(TRIM(入力1!CB112)&lt;&gt;"",入力1!CB112,"")</f>
        <v>0</v>
      </c>
      <c r="CC126" s="1711" t="str">
        <f>IF(TRIM(入力1!CC112)&lt;&gt;"",入力1!CC112,"")</f>
        <v/>
      </c>
      <c r="CD126" s="1701" t="str">
        <f>IF(TRIM(入力1!CD112)&lt;&gt;"",入力1!CD112,"")</f>
        <v/>
      </c>
      <c r="CE126" s="1701" t="str">
        <f>IF(TRIM(入力1!CE112)&lt;&gt;"",入力1!CE112,"")</f>
        <v/>
      </c>
      <c r="CF126" s="1701" t="str">
        <f>IF(TRIM(入力1!CF112)&lt;&gt;"",入力1!CF112,"")</f>
        <v/>
      </c>
      <c r="CG126" s="1701" t="str">
        <f>IF(TRIM(入力1!CG112)&lt;&gt;"",入力1!CG112,"")</f>
        <v/>
      </c>
      <c r="CH126" s="1701" t="str">
        <f>IF(TRIM(入力1!CH112)&lt;&gt;"",入力1!CH112,"")</f>
        <v/>
      </c>
      <c r="CI126" s="1701" t="str">
        <f>IF(TRIM(入力1!CI112)&lt;&gt;"",入力1!CI112,"")</f>
        <v/>
      </c>
      <c r="CJ126" s="1703" t="str">
        <f>IF(TRIM(入力1!CJ112)&lt;&gt;"",入力1!CJ112,"")</f>
        <v>0</v>
      </c>
      <c r="CK126" s="1701" t="str">
        <f>IF(TRIM(入力1!CK112)&lt;&gt;"",入力1!CK112,"")</f>
        <v/>
      </c>
      <c r="CL126" s="1701" t="str">
        <f>IF(TRIM(入力1!CL112)&lt;&gt;"",入力1!CL112,"")</f>
        <v/>
      </c>
      <c r="CM126" s="1701" t="str">
        <f>IF(TRIM(入力1!CM112)&lt;&gt;"",入力1!CM112,"")</f>
        <v/>
      </c>
      <c r="CN126" s="1701" t="str">
        <f>IF(TRIM(入力1!CN112)&lt;&gt;"",入力1!CN112,"")</f>
        <v/>
      </c>
      <c r="CO126" s="1701" t="str">
        <f>IF(TRIM(入力1!CO112)&lt;&gt;"",入力1!CO112,"")</f>
        <v/>
      </c>
      <c r="CP126" s="1701" t="str">
        <f>IF(TRIM(入力1!CP112)&lt;&gt;"",入力1!CP112,"")</f>
        <v/>
      </c>
      <c r="CQ126" s="1703" t="str">
        <f>IF(TRIM(入力1!CQ112)&lt;&gt;"",入力1!CQ112,"")</f>
        <v/>
      </c>
      <c r="CR126" s="1724" t="str">
        <f>IF(TRIM(入力1!CR112)&lt;&gt;"",入力1!CR112,"")</f>
        <v>-</v>
      </c>
      <c r="CS126" s="1701" t="str">
        <f>IF(TRIM(入力1!CS112)&lt;&gt;"",入力1!CS112,"")</f>
        <v>-</v>
      </c>
      <c r="CT126" s="1709" t="str">
        <f>IF(TRIM(入力1!CT112)&lt;&gt;"",入力1!CT112,"")</f>
        <v>-</v>
      </c>
      <c r="CU126" s="1711" t="str">
        <f>IF(入力1!CU112&gt;=10,MID(TEXT(入力1!CU112,"00.0"),1,1),"")</f>
        <v/>
      </c>
      <c r="CV126" s="1701" t="str">
        <f>IF(入力1!CU112&gt;=0.1,MID(TEXT(入力1!CU112,"00.0"),2,1),IF(ISBLANK(入力1!CU112),"","0"))</f>
        <v/>
      </c>
      <c r="CW126" s="1703" t="str">
        <f>IF(入力1!CU112&lt;&gt;"",MID(TEXT(入力1!CU112,"00.0"),4,1),"")</f>
        <v/>
      </c>
      <c r="CX126" s="1711" t="str">
        <f>IF(入力1!CX112&gt;=100,MID(TEXT(入力1!CX112,"000"),1,1),"")</f>
        <v/>
      </c>
      <c r="CY126" s="1701" t="str">
        <f>IF(入力1!CX112&gt;=10,MID(TEXT(入力1!CX112,"000"),2,1),"")</f>
        <v/>
      </c>
      <c r="CZ126" s="1703" t="str">
        <f>IF(入力1!CX112&gt;=1,MID(TEXT(入力1!CX112,"000"),3,1),"")</f>
        <v/>
      </c>
      <c r="DA126" s="1793" t="str">
        <f>IF(TRIM(入力1!DA112)&lt;&gt;"",IF(入力1!DA112&gt;=10000,MID(TEXT(入力1!DA112,"00000"),1,1),""),"")</f>
        <v/>
      </c>
      <c r="DB126" s="1729" t="str">
        <f>IF(TRIM(入力1!DA112)&lt;&gt;"",IF(入力1!DA112&gt;=1000,MID(TEXT(入力1!DA112,"00000"),2,1),""),"")</f>
        <v/>
      </c>
      <c r="DC126" s="1729" t="str">
        <f>IF(TRIM(入力1!DA112)&lt;&gt;"",IF(入力1!DA112&gt;=100,MID(TEXT(入力1!DA112,"00000"),3,1),""),"")</f>
        <v/>
      </c>
      <c r="DD126" s="1729" t="str">
        <f>IF(TRIM(入力1!DA112)&lt;&gt;"",IF(入力1!DA112&gt;=10,MID(TEXT(入力1!DA112,"00000"),4,1),""),"")</f>
        <v/>
      </c>
      <c r="DE126" s="1852" t="str">
        <f>IF(TRIM(入力1!DA112)&lt;&gt;"",IF(入力1!DA112&gt;=0,MID(TEXT(入力1!DA112,"00000"),5,1),"0"),"")</f>
        <v/>
      </c>
      <c r="DF126" s="1740" t="str">
        <f>IF(TRIM(入力1!DF112)&lt;&gt;"",LEFT(入力1!DF112,1),"")</f>
        <v/>
      </c>
      <c r="DG126" s="1742" t="str">
        <f>IF(入力1!DG112&gt;=1000,MID(TEXT(入力1!DG112,"0000"),1,1),"")</f>
        <v/>
      </c>
      <c r="DH126" s="1746" t="str">
        <f>IF(入力1!DG112&gt;=100,MID(TEXT(入力1!DG112,"0000"),2,1),"")</f>
        <v/>
      </c>
      <c r="DI126" s="1746" t="str">
        <f>IF(入力1!DG112&gt;=10,MID(TEXT(入力1!DG112,"0000"),3,1),"")</f>
        <v/>
      </c>
      <c r="DJ126" s="1750" t="str">
        <f>IF(TRIM(入力1!DG112)&lt;&gt;"",IF(入力1!DG112&gt;=1,MID(TEXT(入力1!DG112,"0000"),4,1),"0"),"")</f>
        <v/>
      </c>
      <c r="DK126" s="1740" t="str">
        <f>IF(TRIM(入力1!DK112)&lt;&gt;"",LEFT(入力1!DK112,1),"")</f>
        <v/>
      </c>
      <c r="DL126" s="1742" t="str">
        <f>IF(入力1!DL112&gt;=10000,MID(TEXT(入力1!DL112,"00000"),1,1),"")</f>
        <v/>
      </c>
      <c r="DM126" s="1746" t="str">
        <f>IF(入力1!DL112&gt;=1000,MID(TEXT(入力1!DL112,"00000"),2,1),"")</f>
        <v/>
      </c>
      <c r="DN126" s="1746" t="str">
        <f>IF(入力1!DL112&gt;=100,MID(TEXT(入力1!DL112,"00000"),3,1),"")</f>
        <v/>
      </c>
      <c r="DO126" s="1746" t="str">
        <f>IF(入力1!DL112&gt;=10,MID(TEXT(入力1!DL112,"00000"),4,1),"")</f>
        <v/>
      </c>
      <c r="DP126" s="1750" t="str">
        <f>IF(TRIM(入力1!DL112)&lt;&gt;"",IF(入力1!DL112&gt;=1,MID(TEXT(入力1!DL112,"00000"),5,1),"0"),"")</f>
        <v/>
      </c>
      <c r="DQ126" s="1740" t="str">
        <f>IF(TRIM(入力1!DQ112)&lt;&gt;"",LEFT(入力1!DQ112,1),"")</f>
        <v/>
      </c>
      <c r="DR126" s="1742" t="str">
        <f>IF(入力1!DR112&gt;=10000,MID(TEXT(入力1!DR112,"00000"),1,1),"")</f>
        <v/>
      </c>
      <c r="DS126" s="1746" t="str">
        <f>IF(入力1!DR112&gt;=1000,MID(TEXT(入力1!DR112,"00000"),2,1),"")</f>
        <v/>
      </c>
      <c r="DT126" s="1746" t="str">
        <f>IF(入力1!DR112&gt;=100,MID(TEXT(入力1!DR112,"00000"),3,1),"")</f>
        <v/>
      </c>
      <c r="DU126" s="1746" t="str">
        <f>IF(入力1!DR112&gt;=10,MID(TEXT(入力1!DR112,"00000"),4,1),"")</f>
        <v/>
      </c>
      <c r="DV126" s="1837" t="str">
        <f>IF(TRIM(入力1!DR112)&lt;&gt;"",IF(入力1!DR112&gt;=1,MID(TEXT(入力1!DR112,"00000"),5,1),"0"),"")</f>
        <v/>
      </c>
      <c r="DW126" s="1748"/>
      <c r="DX126" s="1736"/>
      <c r="DY126" s="1804"/>
      <c r="DZ126" s="1829"/>
      <c r="EA126" s="1831"/>
      <c r="EB126" s="1824"/>
      <c r="EC126" s="1833"/>
      <c r="ED126" s="1835"/>
      <c r="EE126" s="1831"/>
      <c r="EF126" s="1824"/>
      <c r="EG126" s="1826">
        <f>IF(入力1!$W$5=9,9,0)</f>
        <v>0</v>
      </c>
      <c r="EH126" s="1828"/>
      <c r="EI126" s="1736"/>
    </row>
    <row r="127" spans="1:139" s="87" customFormat="1" ht="12" customHeight="1">
      <c r="A127" s="1853"/>
      <c r="B127" s="1752"/>
      <c r="C127" s="1753"/>
      <c r="D127" s="1854" t="str">
        <f>IF(TRIM(入力1!D125)&lt;&gt;"",入力1!D125,"")</f>
        <v/>
      </c>
      <c r="E127" s="1855"/>
      <c r="F127" s="1855"/>
      <c r="G127" s="1855"/>
      <c r="H127" s="1855"/>
      <c r="I127" s="1855"/>
      <c r="J127" s="1855"/>
      <c r="K127" s="1806"/>
      <c r="L127" s="1808"/>
      <c r="M127" s="1757"/>
      <c r="N127" s="1754"/>
      <c r="O127" s="1754"/>
      <c r="P127" s="1754"/>
      <c r="Q127" s="1755"/>
      <c r="R127" s="1753"/>
      <c r="S127" s="1856"/>
      <c r="T127" s="1761"/>
      <c r="U127" s="1757"/>
      <c r="V127" s="1755"/>
      <c r="W127" s="1857"/>
      <c r="X127" s="1755"/>
      <c r="Y127" s="1753"/>
      <c r="Z127" s="1761"/>
      <c r="AA127" s="1757"/>
      <c r="AB127" s="970" t="str">
        <f>IF(入力1!AB113&gt;=100,MID(TEXT(入力1!AB113,"000.0"),1,1),"")</f>
        <v/>
      </c>
      <c r="AC127" s="968" t="str">
        <f>IF(入力1!AB113&gt;=10,MID(TEXT(入力1!AB113,"000.0"),2,1),"")</f>
        <v/>
      </c>
      <c r="AD127" s="968" t="str">
        <f>IF(入力1!AB113&gt;=0.1,MID(TEXT(入力1!AB113,"000.0"),3,1),IF(ISBLANK(入力1!AB113),"","0"))</f>
        <v/>
      </c>
      <c r="AE127" s="972" t="str">
        <f>IF(入力1!AB113&lt;&gt;"",MID(TEXT(入力1!AB113,"000.0"),5,1),"")</f>
        <v/>
      </c>
      <c r="AF127" s="1755"/>
      <c r="AG127" s="1752"/>
      <c r="AH127" s="1752"/>
      <c r="AI127" s="1757"/>
      <c r="AJ127" s="1755"/>
      <c r="AK127" s="1752"/>
      <c r="AL127" s="1752"/>
      <c r="AM127" s="1757"/>
      <c r="AN127" s="1755"/>
      <c r="AO127" s="1752"/>
      <c r="AP127" s="1752"/>
      <c r="AQ127" s="1757"/>
      <c r="AR127" s="1755"/>
      <c r="AS127" s="1752"/>
      <c r="AT127" s="1752"/>
      <c r="AU127" s="1752"/>
      <c r="AV127" s="1757"/>
      <c r="AW127" s="1755"/>
      <c r="AX127" s="1752"/>
      <c r="AY127" s="1752"/>
      <c r="AZ127" s="1752"/>
      <c r="BA127" s="1752"/>
      <c r="BB127" s="1752"/>
      <c r="BC127" s="1757"/>
      <c r="BD127" s="1793"/>
      <c r="BE127" s="1729"/>
      <c r="BF127" s="1729"/>
      <c r="BG127" s="1729"/>
      <c r="BH127" s="1729"/>
      <c r="BI127" s="1729"/>
      <c r="BJ127" s="1744"/>
      <c r="BK127" s="1726"/>
      <c r="BL127" s="1705"/>
      <c r="BM127" s="1705"/>
      <c r="BN127" s="1705"/>
      <c r="BO127" s="1705"/>
      <c r="BP127" s="1710"/>
      <c r="BQ127" s="1726"/>
      <c r="BR127" s="1705"/>
      <c r="BS127" s="1705"/>
      <c r="BT127" s="1705"/>
      <c r="BU127" s="1705"/>
      <c r="BV127" s="1710"/>
      <c r="BW127" s="1726"/>
      <c r="BX127" s="1705"/>
      <c r="BY127" s="1705"/>
      <c r="BZ127" s="1705"/>
      <c r="CA127" s="1705"/>
      <c r="CB127" s="1710"/>
      <c r="CC127" s="1712"/>
      <c r="CD127" s="1705"/>
      <c r="CE127" s="1705"/>
      <c r="CF127" s="1705"/>
      <c r="CG127" s="1705"/>
      <c r="CH127" s="1705"/>
      <c r="CI127" s="1705"/>
      <c r="CJ127" s="1706"/>
      <c r="CK127" s="1705"/>
      <c r="CL127" s="1705"/>
      <c r="CM127" s="1705"/>
      <c r="CN127" s="1705"/>
      <c r="CO127" s="1705"/>
      <c r="CP127" s="1705"/>
      <c r="CQ127" s="1706"/>
      <c r="CR127" s="1726"/>
      <c r="CS127" s="1705"/>
      <c r="CT127" s="1710"/>
      <c r="CU127" s="1712"/>
      <c r="CV127" s="1705"/>
      <c r="CW127" s="1706"/>
      <c r="CX127" s="1712"/>
      <c r="CY127" s="1705"/>
      <c r="CZ127" s="1706"/>
      <c r="DA127" s="1793"/>
      <c r="DB127" s="1729"/>
      <c r="DC127" s="1729"/>
      <c r="DD127" s="1729"/>
      <c r="DE127" s="1852"/>
      <c r="DF127" s="1754"/>
      <c r="DG127" s="1755"/>
      <c r="DH127" s="1752"/>
      <c r="DI127" s="1752"/>
      <c r="DJ127" s="1753"/>
      <c r="DK127" s="1754"/>
      <c r="DL127" s="1755"/>
      <c r="DM127" s="1752"/>
      <c r="DN127" s="1752"/>
      <c r="DO127" s="1752"/>
      <c r="DP127" s="1753"/>
      <c r="DQ127" s="1754"/>
      <c r="DR127" s="1755"/>
      <c r="DS127" s="1752"/>
      <c r="DT127" s="1752"/>
      <c r="DU127" s="1752"/>
      <c r="DV127" s="1851"/>
      <c r="DW127" s="1749"/>
      <c r="DX127" s="1737"/>
      <c r="DY127" s="1805"/>
      <c r="DZ127" s="1830"/>
      <c r="EA127" s="1832"/>
      <c r="EB127" s="1825"/>
      <c r="EC127" s="1834"/>
      <c r="ED127" s="1836"/>
      <c r="EE127" s="1832"/>
      <c r="EF127" s="1825"/>
      <c r="EG127" s="1827"/>
      <c r="EH127" s="1827"/>
      <c r="EI127" s="1737"/>
    </row>
    <row r="128" spans="1:139" s="87" customFormat="1" ht="12" customHeight="1">
      <c r="A128" s="1818" t="str">
        <f>IF(TRIM(入力1!A114)&lt;&gt;"",入力1!A114,"")</f>
        <v/>
      </c>
      <c r="B128" s="1732">
        <f>IF(TRIM(入力1!B114)&lt;&gt;"",入力1!B114,"")</f>
        <v>4</v>
      </c>
      <c r="C128" s="1234">
        <f>入力1!C114</f>
        <v>9</v>
      </c>
      <c r="D128" s="1820" t="str">
        <f>IF(TRIM(入力1!D114)&lt;&gt;"",入力1!D114,"")</f>
        <v/>
      </c>
      <c r="E128" s="1821"/>
      <c r="F128" s="1821"/>
      <c r="G128" s="1821"/>
      <c r="H128" s="1821"/>
      <c r="I128" s="1821"/>
      <c r="J128" s="1821"/>
      <c r="K128" s="1256" t="str">
        <f>IF(TRIM('提出（様式1）'!A128)&lt;&gt;"",'提出（様式1）'!A128,"")</f>
        <v/>
      </c>
      <c r="L128" s="1258">
        <f>IF(TRIM('提出（様式1）'!B128)&lt;&gt;"",'提出（様式1）'!B128,"")</f>
        <v>4</v>
      </c>
      <c r="M128" s="1260">
        <f>C128</f>
        <v>9</v>
      </c>
      <c r="N128" s="1738" t="str">
        <f>IF(TRIM(入力1!N114)&lt;&gt;"",入力1!N114,"")</f>
        <v/>
      </c>
      <c r="O128" s="1738" t="str">
        <f>IF(TRIM(入力1!O114)&lt;&gt;"",LEFT(入力1!O114,1),"")</f>
        <v/>
      </c>
      <c r="P128" s="1738" t="str">
        <f>IF(TRIM(入力1!P114)&lt;&gt;"",LEFT(入力1!P114,1),"")</f>
        <v/>
      </c>
      <c r="Q128" s="1734" t="str">
        <f>IF(TRIM(入力1!Q114)&lt;&gt;"",LEFT(入力1!Q114,1),"")</f>
        <v/>
      </c>
      <c r="R128" s="1234" t="str">
        <f>IF(TRIM(入力1!Q114)&lt;&gt;"",MID(入力1!Q114,2,1),"")</f>
        <v/>
      </c>
      <c r="S128" s="1839" t="str">
        <f>IF(TRIM(入力1!S114)&lt;&gt;"",LEFT(入力1!S114,1),"")</f>
        <v/>
      </c>
      <c r="T128" s="1841" t="str">
        <f>IF(LEN(入力1!T114)&gt;=2,MID(TEXT(入力1!T114,"00"),1,1),"")</f>
        <v/>
      </c>
      <c r="U128" s="1260" t="str">
        <f>IF(LEN(入力1!T114)&gt;=1,MID(TEXT(入力1!T114,"00"),2,1),"")</f>
        <v/>
      </c>
      <c r="V128" s="1734" t="str">
        <f>IF(LEN(入力1!V114)&gt;=2,MID(TEXT(入力1!V114,"00"),1,1),"")</f>
        <v/>
      </c>
      <c r="W128" s="1843" t="str">
        <f>IF(LEN(入力1!V114)&gt;=1,MID(TEXT(入力1!V114,"00"),2,1),"")</f>
        <v/>
      </c>
      <c r="X128" s="1734" t="str">
        <f>IF(LEN(入力1!X114)&gt;=2,MID(TEXT(入力1!X114,"00"),1,1),"")</f>
        <v/>
      </c>
      <c r="Y128" s="1234" t="str">
        <f>IF(LEN(入力1!X114)&gt;=1,MID(TEXT(入力1!X114,"00"),2,1),"")</f>
        <v/>
      </c>
      <c r="Z128" s="1920" t="str">
        <f>IF(LEN(入力1!Z114)&gt;=2,MID(TEXT(入力1!Z114,"00"),1,1),"")</f>
        <v/>
      </c>
      <c r="AA128" s="1260" t="str">
        <f>IF(LEN(入力1!Z114)&gt;=1,MID(TEXT(入力1!Z114,"00"),2,1),"")</f>
        <v/>
      </c>
      <c r="AB128" s="1845" t="str">
        <f>IF(TRIM(入力1!AB114)&lt;&gt;"",入力1!AB114,"")</f>
        <v/>
      </c>
      <c r="AC128" s="1846"/>
      <c r="AD128" s="1846"/>
      <c r="AE128" s="1847"/>
      <c r="AF128" s="1734" t="str">
        <f>IF(入力1!AF114&gt;=100,MID(TEXT(入力1!AF114,"000.0"),1,1),"")</f>
        <v/>
      </c>
      <c r="AG128" s="1732" t="str">
        <f>IF(入力1!AF114&gt;=10,MID(TEXT(入力1!AF114,"000.0"),2,1),"")</f>
        <v/>
      </c>
      <c r="AH128" s="1732" t="str">
        <f>IF(入力1!AF114&gt;=0.1,MID(TEXT(入力1!AF114,"000.0"),3,1),IF(ISBLANK(入力1!AF114),"","0"))</f>
        <v/>
      </c>
      <c r="AI128" s="1260" t="str">
        <f>IF(入力1!AF114&lt;&gt;"",MID(TEXT(入力1!AF114,"000.0"),5,1),"")</f>
        <v/>
      </c>
      <c r="AJ128" s="1734" t="str">
        <f>IF(入力1!AJ114&gt;=100,MID(TEXT(入力1!AJ114,"000.0"),1,1),"")</f>
        <v/>
      </c>
      <c r="AK128" s="1732" t="str">
        <f>IF(入力1!AJ114&gt;=10,MID(TEXT(入力1!AJ114,"000.0"),2,1),"")</f>
        <v/>
      </c>
      <c r="AL128" s="1732" t="str">
        <f>IF(入力1!AJ114&gt;=0.1,MID(TEXT(入力1!AJ114,"000.0"),3,1),IF(ISBLANK(入力1!AJ114),"","0"))</f>
        <v/>
      </c>
      <c r="AM128" s="1260" t="str">
        <f>IF(入力1!AJ114&lt;&gt;"",MID(TEXT(入力1!AJ114,"000.0"),5,1),"")</f>
        <v/>
      </c>
      <c r="AN128" s="1734" t="str">
        <f>IF(入力1!AN114&gt;=100,MID(TEXT(入力1!AN114,"000.0"),1,1),"")</f>
        <v/>
      </c>
      <c r="AO128" s="1732" t="str">
        <f>IF(入力1!AN114&gt;=10,MID(TEXT(入力1!AN114,"000.0"),2,1),"")</f>
        <v/>
      </c>
      <c r="AP128" s="1732" t="str">
        <f>IF(入力1!AN114&gt;=0.1,MID(TEXT(入力1!AN114,"000.0"),3,1),IF(ISBLANK(入力1!AN114),"","0"))</f>
        <v/>
      </c>
      <c r="AQ128" s="1260" t="str">
        <f>IF(入力1!AN114&lt;&gt;"",MID(TEXT(入力1!AN114,"000.0"),5,1),"")</f>
        <v/>
      </c>
      <c r="AR128" s="1734" t="str">
        <f>IF(TRIM(入力1!AR114)&lt;&gt;"",IF(入力1!AR114&gt;=10000,MID(TEXT(入力1!AR114,"00000"),1,1),""),"-")</f>
        <v>-</v>
      </c>
      <c r="AS128" s="1732" t="str">
        <f>IF(TRIM(入力1!AR114)&lt;&gt;"",IF(入力1!AR114&gt;=1000,MID(TEXT(入力1!AR114,"00000"),2,1),""),"-")</f>
        <v>-</v>
      </c>
      <c r="AT128" s="1732" t="str">
        <f>IF(TRIM(入力1!AR114)&lt;&gt;"",IF(入力1!AR114&gt;=100,MID(TEXT(入力1!AR114,"00000"),3,1),""),"-")</f>
        <v>-</v>
      </c>
      <c r="AU128" s="1732" t="str">
        <f>IF(TRIM(入力1!AR114)&lt;&gt;"",IF(入力1!AR114&gt;=10,MID(TEXT(入力1!AR114,"00000"),4,1),""),"-")</f>
        <v>-</v>
      </c>
      <c r="AV128" s="1260" t="str">
        <f>IF(TRIM(入力1!AR114)&lt;&gt;"",IF(入力1!AR114&gt;=0,MID(TEXT(入力1!AR114,"00000"),5,1),""),"-")</f>
        <v>-</v>
      </c>
      <c r="AW128" s="1734" t="str">
        <f>IF(TRIM(入力1!AW114)&lt;&gt;"",IF(入力1!AW114&gt;=1000000,MID(TEXT(入力1!AW114,"0000000"),1,1),""),"-")</f>
        <v>-</v>
      </c>
      <c r="AX128" s="1732" t="str">
        <f>IF(TRIM(入力1!AW114)&lt;&gt;"",IF(入力1!AW114&gt;=100000,MID(TEXT(入力1!AW114,"0000000"),2,1),""),"-")</f>
        <v>-</v>
      </c>
      <c r="AY128" s="1732" t="str">
        <f>IF(TRIM(入力1!AW114)&lt;&gt;"",IF(入力1!AW114&gt;=10000,MID(TEXT(入力1!AW114,"0000000"),3,1),""),"-")</f>
        <v>-</v>
      </c>
      <c r="AZ128" s="1732" t="str">
        <f>IF(TRIM(入力1!AW114)&lt;&gt;"",IF(入力1!AW114&gt;=1000,MID(TEXT(入力1!AW114,"0000000"),4,1),""),"-")</f>
        <v>-</v>
      </c>
      <c r="BA128" s="1732" t="str">
        <f>IF(TRIM(入力1!AW114)&lt;&gt;"",IF(入力1!AW114&gt;=100,MID(TEXT(入力1!AW114,"0000000"),5,1),""),"-")</f>
        <v>-</v>
      </c>
      <c r="BB128" s="1732" t="str">
        <f>IF(TRIM(入力1!AW114)&lt;&gt;"",IF(入力1!AW114&gt;=10,MID(TEXT(入力1!AW114,"0000000"),6,1),""),"-")</f>
        <v>-</v>
      </c>
      <c r="BC128" s="1260" t="str">
        <f>IF(TRIM(入力1!AW114)&lt;&gt;"",IF(入力1!AW114&gt;=0,MID(TEXT(入力1!AW114,"0000000"),7,1),""),"-")</f>
        <v>-</v>
      </c>
      <c r="BD128" s="1817" t="str">
        <f>IF(TRIM(入力1!BD114)&lt;&gt;"",IF(入力1!BD114&gt;=1000000,MID(TEXT(入力1!BD114,"0000000"),1,1),""),"")</f>
        <v/>
      </c>
      <c r="BE128" s="1731" t="str">
        <f>IF(TRIM(入力1!BD114)&lt;&gt;"",IF(入力1!BD114&gt;=100000,MID(TEXT(入力1!BD114,"0000000"),2,1),""),"")</f>
        <v/>
      </c>
      <c r="BF128" s="1731" t="str">
        <f>IF(TRIM(入力1!BD114)&lt;&gt;"",IF(入力1!BD114&gt;=10000,MID(TEXT(入力1!BD114,"0000000"),3,1),""),"")</f>
        <v/>
      </c>
      <c r="BG128" s="1731" t="str">
        <f>IF(TRIM(入力1!BD114)&lt;&gt;"",IF(入力1!BD114&gt;=1000,MID(TEXT(入力1!BD114,"0000000"),4,1),""),"")</f>
        <v/>
      </c>
      <c r="BH128" s="1731" t="str">
        <f>IF(TRIM(入力1!BD114)&lt;&gt;"",IF(入力1!BD114&gt;=100,MID(TEXT(入力1!BD114,"0000000"),5,1),""),"")</f>
        <v/>
      </c>
      <c r="BI128" s="1731" t="str">
        <f>IF(TRIM(入力1!BD114)&lt;&gt;"",IF(入力1!BD114&gt;=10,MID(TEXT(入力1!BD114,"0000000"),6,1),""),"")</f>
        <v/>
      </c>
      <c r="BJ128" s="1816" t="str">
        <f>IF(TRIM(入力1!BD114)&lt;&gt;"",IF(入力1!BD114&gt;=0,MID(TEXT(入力1!BD114,"0000000"),7,1),""),"0")</f>
        <v>0</v>
      </c>
      <c r="BK128" s="1077" t="str">
        <f>IF(TRIM(入力1!BK114)&lt;&gt;"",入力1!BK114,"")</f>
        <v/>
      </c>
      <c r="BL128" s="1063" t="str">
        <f>IF(TRIM(入力1!BL114)&lt;&gt;"",入力1!BL114,"")</f>
        <v/>
      </c>
      <c r="BM128" s="1063" t="str">
        <f>IF(TRIM(入力1!BM114)&lt;&gt;"",入力1!BM114,"")</f>
        <v/>
      </c>
      <c r="BN128" s="1063" t="str">
        <f>IF(TRIM(入力1!BN114)&lt;&gt;"",入力1!BN114,"")</f>
        <v/>
      </c>
      <c r="BO128" s="1063" t="str">
        <f>IF(TRIM(入力1!BO114)&lt;&gt;"",入力1!BO114,"")</f>
        <v/>
      </c>
      <c r="BP128" s="1079" t="str">
        <f>IF(TRIM(入力1!BP114)&lt;&gt;"",入力1!BP114,"")</f>
        <v>0</v>
      </c>
      <c r="BQ128" s="1077" t="str">
        <f>IF(TRIM(入力1!BQ114)&lt;&gt;"",入力1!BQ114,"")</f>
        <v/>
      </c>
      <c r="BR128" s="1063" t="str">
        <f>IF(TRIM(入力1!BR114)&lt;&gt;"",入力1!BR114,"")</f>
        <v/>
      </c>
      <c r="BS128" s="1063" t="str">
        <f>IF(TRIM(入力1!BS114)&lt;&gt;"",入力1!BS114,"")</f>
        <v/>
      </c>
      <c r="BT128" s="1063" t="str">
        <f>IF(TRIM(入力1!BT114)&lt;&gt;"",入力1!BT114,"")</f>
        <v/>
      </c>
      <c r="BU128" s="1063" t="str">
        <f>IF(TRIM(入力1!BU114)&lt;&gt;"",入力1!BU114,"")</f>
        <v/>
      </c>
      <c r="BV128" s="1079" t="str">
        <f>IF(TRIM(入力1!BV114)&lt;&gt;"",入力1!BV114,"")</f>
        <v>0</v>
      </c>
      <c r="BW128" s="1077" t="str">
        <f>IF(TRIM(入力1!BW114)&lt;&gt;"",入力1!BW114,"")</f>
        <v/>
      </c>
      <c r="BX128" s="1063" t="str">
        <f>IF(TRIM(入力1!BX114)&lt;&gt;"",入力1!BX114,"")</f>
        <v/>
      </c>
      <c r="BY128" s="1063" t="str">
        <f>IF(TRIM(入力1!BY114)&lt;&gt;"",入力1!BY114,"")</f>
        <v/>
      </c>
      <c r="BZ128" s="1063" t="str">
        <f>IF(TRIM(入力1!BZ114)&lt;&gt;"",入力1!BZ114,"")</f>
        <v/>
      </c>
      <c r="CA128" s="1063" t="str">
        <f>IF(TRIM(入力1!CA114)&lt;&gt;"",入力1!CA114,"")</f>
        <v/>
      </c>
      <c r="CB128" s="1079" t="str">
        <f>IF(TRIM(入力1!CB114)&lt;&gt;"",入力1!CB114,"")</f>
        <v>0</v>
      </c>
      <c r="CC128" s="1095" t="str">
        <f>IF(TRIM(入力1!CC114)&lt;&gt;"",入力1!CC114,"")</f>
        <v/>
      </c>
      <c r="CD128" s="1063" t="str">
        <f>IF(TRIM(入力1!CD114)&lt;&gt;"",入力1!CD114,"")</f>
        <v/>
      </c>
      <c r="CE128" s="1063" t="str">
        <f>IF(TRIM(入力1!CE114)&lt;&gt;"",入力1!CE114,"")</f>
        <v/>
      </c>
      <c r="CF128" s="1063" t="str">
        <f>IF(TRIM(入力1!CF114)&lt;&gt;"",入力1!CF114,"")</f>
        <v/>
      </c>
      <c r="CG128" s="1063" t="str">
        <f>IF(TRIM(入力1!CG114)&lt;&gt;"",入力1!CG114,"")</f>
        <v/>
      </c>
      <c r="CH128" s="1063" t="str">
        <f>IF(TRIM(入力1!CH114)&lt;&gt;"",入力1!CH114,"")</f>
        <v/>
      </c>
      <c r="CI128" s="1063" t="str">
        <f>IF(TRIM(入力1!CI114)&lt;&gt;"",入力1!CI114,"")</f>
        <v/>
      </c>
      <c r="CJ128" s="1109" t="str">
        <f>IF(TRIM(入力1!CJ114)&lt;&gt;"",入力1!CJ114,"")</f>
        <v>0</v>
      </c>
      <c r="CK128" s="1063" t="str">
        <f>IF(TRIM(入力1!CK114)&lt;&gt;"",入力1!CK114,"")</f>
        <v/>
      </c>
      <c r="CL128" s="1063" t="str">
        <f>IF(TRIM(入力1!CL114)&lt;&gt;"",入力1!CL114,"")</f>
        <v/>
      </c>
      <c r="CM128" s="1063" t="str">
        <f>IF(TRIM(入力1!CM114)&lt;&gt;"",入力1!CM114,"")</f>
        <v/>
      </c>
      <c r="CN128" s="1063" t="str">
        <f>IF(TRIM(入力1!CN114)&lt;&gt;"",入力1!CN114,"")</f>
        <v/>
      </c>
      <c r="CO128" s="1063" t="str">
        <f>IF(TRIM(入力1!CO114)&lt;&gt;"",入力1!CO114,"")</f>
        <v/>
      </c>
      <c r="CP128" s="1063" t="str">
        <f>IF(TRIM(入力1!CP114)&lt;&gt;"",入力1!CP114,"")</f>
        <v/>
      </c>
      <c r="CQ128" s="1109" t="str">
        <f>IF(TRIM(入力1!CQ114)&lt;&gt;"",入力1!CQ114,"")</f>
        <v/>
      </c>
      <c r="CR128" s="1077" t="str">
        <f>IF(TRIM(入力1!CR114)&lt;&gt;"",入力1!CR114,"")</f>
        <v>-</v>
      </c>
      <c r="CS128" s="1063" t="str">
        <f>IF(TRIM(入力1!CS114)&lt;&gt;"",入力1!CS114,"")</f>
        <v>-</v>
      </c>
      <c r="CT128" s="1079" t="str">
        <f>IF(TRIM(入力1!CT114)&lt;&gt;"",入力1!CT114,"")</f>
        <v>-</v>
      </c>
      <c r="CU128" s="1095" t="str">
        <f>IF(入力1!CU114&gt;=10,MID(TEXT(入力1!CU114,"00.0"),1,1),"")</f>
        <v/>
      </c>
      <c r="CV128" s="1063" t="str">
        <f>IF(入力1!CU114&gt;=0.1,MID(TEXT(入力1!CU114,"00.0"),2,1),IF(ISBLANK(入力1!CU114),"","0"))</f>
        <v/>
      </c>
      <c r="CW128" s="1109" t="str">
        <f>IF(入力1!CU114&lt;&gt;"",MID(TEXT(入力1!CU114,"00.0"),4,1),"")</f>
        <v/>
      </c>
      <c r="CX128" s="1095" t="str">
        <f>IF(入力1!CX114&gt;=100,MID(TEXT(入力1!CX114,"000"),1,1),"")</f>
        <v/>
      </c>
      <c r="CY128" s="1063" t="str">
        <f>IF(入力1!CX114&gt;=10,MID(TEXT(入力1!CX114,"000"),2,1),"")</f>
        <v/>
      </c>
      <c r="CZ128" s="1109" t="str">
        <f>IF(入力1!CX114&gt;=1,MID(TEXT(入力1!CX114,"000"),3,1),"")</f>
        <v/>
      </c>
      <c r="DA128" s="1817" t="str">
        <f>IF(TRIM(入力1!DA114)&lt;&gt;"",IF(入力1!DA114&gt;=10000,MID(TEXT(入力1!DA114,"00000"),1,1),""),"")</f>
        <v/>
      </c>
      <c r="DB128" s="1731" t="str">
        <f>IF(TRIM(入力1!DA114)&lt;&gt;"",IF(入力1!DA114&gt;=1000,MID(TEXT(入力1!DA114,"00000"),2,1),""),"")</f>
        <v/>
      </c>
      <c r="DC128" s="1731" t="str">
        <f>IF(TRIM(入力1!DA114)&lt;&gt;"",IF(入力1!DA114&gt;=100,MID(TEXT(入力1!DA114,"00000"),3,1),""),"")</f>
        <v/>
      </c>
      <c r="DD128" s="1731" t="str">
        <f>IF(TRIM(入力1!DA114)&lt;&gt;"",IF(入力1!DA114&gt;=10,MID(TEXT(入力1!DA114,"00000"),4,1),""),"")</f>
        <v/>
      </c>
      <c r="DE128" s="1795" t="str">
        <f>IF(TRIM(入力1!DA114)&lt;&gt;"",IF(入力1!DA114&gt;=0,MID(TEXT(入力1!DA114,"00000"),5,1),"0"),"")</f>
        <v/>
      </c>
      <c r="DF128" s="1738" t="str">
        <f>IF(TRIM(入力1!DF114)&lt;&gt;"",LEFT(入力1!DF114,1),"")</f>
        <v/>
      </c>
      <c r="DG128" s="1734" t="str">
        <f>IF(入力1!DG114&gt;=1000,MID(TEXT(入力1!DG114,"0000"),1,1),"")</f>
        <v/>
      </c>
      <c r="DH128" s="1732" t="str">
        <f>IF(入力1!DG114&gt;=100,MID(TEXT(入力1!DG114,"0000"),2,1),"")</f>
        <v/>
      </c>
      <c r="DI128" s="1732" t="str">
        <f>IF(入力1!DG114&gt;=10,MID(TEXT(入力1!DG114,"0000"),3,1),"")</f>
        <v/>
      </c>
      <c r="DJ128" s="1309" t="str">
        <f>IF(TRIM(入力1!DG114)&lt;&gt;"",IF(入力1!DG114&gt;=1,MID(TEXT(入力1!DG114,"0000"),4,1),"0"),"")</f>
        <v/>
      </c>
      <c r="DK128" s="1738" t="str">
        <f>IF(TRIM(入力1!DK114)&lt;&gt;"",LEFT(入力1!DK114,1),"")</f>
        <v/>
      </c>
      <c r="DL128" s="1734" t="str">
        <f>IF(入力1!DL114&gt;=10000,MID(TEXT(入力1!DL114,"00000"),1,1),"")</f>
        <v/>
      </c>
      <c r="DM128" s="1732" t="str">
        <f>IF(入力1!DL114&gt;=1000,MID(TEXT(入力1!DL114,"00000"),2,1),"")</f>
        <v/>
      </c>
      <c r="DN128" s="1732" t="str">
        <f>IF(入力1!DL114&gt;=100,MID(TEXT(入力1!DL114,"00000"),3,1),"")</f>
        <v/>
      </c>
      <c r="DO128" s="1732" t="str">
        <f>IF(入力1!DL114&gt;=10,MID(TEXT(入力1!DL114,"00000"),4,1),"")</f>
        <v/>
      </c>
      <c r="DP128" s="1309" t="str">
        <f>IF(TRIM(入力1!DL114)&lt;&gt;"",IF(入力1!DL114&gt;=1,MID(TEXT(入力1!DL114,"00000"),5,1),"0"),"")</f>
        <v/>
      </c>
      <c r="DQ128" s="1738" t="str">
        <f>IF(TRIM(入力1!DQ114)&lt;&gt;"",LEFT(入力1!DQ114,1),"")</f>
        <v/>
      </c>
      <c r="DR128" s="1734" t="str">
        <f>IF(入力1!DR114&gt;=10000,MID(TEXT(入力1!DR114,"00000"),1,1),"")</f>
        <v/>
      </c>
      <c r="DS128" s="1732" t="str">
        <f>IF(入力1!DR114&gt;=1000,MID(TEXT(入力1!DR114,"00000"),2,1),"")</f>
        <v/>
      </c>
      <c r="DT128" s="1732" t="str">
        <f>IF(入力1!DR114&gt;=100,MID(TEXT(入力1!DR114,"00000"),3,1),"")</f>
        <v/>
      </c>
      <c r="DU128" s="1732" t="str">
        <f>IF(入力1!DR114&gt;=10,MID(TEXT(入力1!DR114,"00000"),4,1),"")</f>
        <v/>
      </c>
      <c r="DV128" s="1848" t="str">
        <f>IF(TRIM(入力1!DR114)&lt;&gt;"",IF(入力1!DR114&gt;=1,MID(TEXT(入力1!DR114,"00000"),5,1),"0"),"")</f>
        <v/>
      </c>
      <c r="DW128" s="1748"/>
      <c r="DX128" s="1736"/>
      <c r="DY128" s="1804"/>
      <c r="DZ128" s="1829"/>
      <c r="EA128" s="1831"/>
      <c r="EB128" s="1824"/>
      <c r="EC128" s="1833"/>
      <c r="ED128" s="1835"/>
      <c r="EE128" s="1831"/>
      <c r="EF128" s="1824"/>
      <c r="EG128" s="1826">
        <f>IF(入力1!$W$5=9,9,0)</f>
        <v>0</v>
      </c>
      <c r="EH128" s="1828"/>
      <c r="EI128" s="1736"/>
    </row>
    <row r="129" spans="1:140" s="87" customFormat="1" ht="12" customHeight="1">
      <c r="A129" s="1819"/>
      <c r="B129" s="1733"/>
      <c r="C129" s="1235"/>
      <c r="D129" s="1822" t="str">
        <f>IF(TRIM(入力1!D127)&lt;&gt;"",入力1!D127,"")</f>
        <v/>
      </c>
      <c r="E129" s="1823"/>
      <c r="F129" s="1823"/>
      <c r="G129" s="1823"/>
      <c r="H129" s="1823"/>
      <c r="I129" s="1823"/>
      <c r="J129" s="1823"/>
      <c r="K129" s="1256"/>
      <c r="L129" s="1258"/>
      <c r="M129" s="1279"/>
      <c r="N129" s="1739"/>
      <c r="O129" s="1739"/>
      <c r="P129" s="1739"/>
      <c r="Q129" s="1735"/>
      <c r="R129" s="1235"/>
      <c r="S129" s="1840"/>
      <c r="T129" s="1842"/>
      <c r="U129" s="1279"/>
      <c r="V129" s="1735"/>
      <c r="W129" s="1844"/>
      <c r="X129" s="1735"/>
      <c r="Y129" s="1235"/>
      <c r="Z129" s="1842"/>
      <c r="AA129" s="1279"/>
      <c r="AB129" s="964" t="str">
        <f>IF(入力1!AB115&gt;=100,MID(TEXT(入力1!AB115,"000.0"),1,1),"")</f>
        <v/>
      </c>
      <c r="AC129" s="963" t="str">
        <f>IF(入力1!AB115&gt;=10,MID(TEXT(入力1!AB115,"000.0"),2,1),"")</f>
        <v/>
      </c>
      <c r="AD129" s="963" t="str">
        <f>IF(入力1!AB115&gt;=0.1,MID(TEXT(入力1!AB115,"000.0"),3,1),IF(ISBLANK(入力1!AB115),"","0"))</f>
        <v/>
      </c>
      <c r="AE129" s="953" t="str">
        <f>IF(入力1!AB115&lt;&gt;"",MID(TEXT(入力1!AB115,"000.0"),5,1),"")</f>
        <v/>
      </c>
      <c r="AF129" s="1735"/>
      <c r="AG129" s="1733"/>
      <c r="AH129" s="1733"/>
      <c r="AI129" s="1279"/>
      <c r="AJ129" s="1735"/>
      <c r="AK129" s="1733"/>
      <c r="AL129" s="1733"/>
      <c r="AM129" s="1279"/>
      <c r="AN129" s="1735"/>
      <c r="AO129" s="1733"/>
      <c r="AP129" s="1733"/>
      <c r="AQ129" s="1279"/>
      <c r="AR129" s="1735"/>
      <c r="AS129" s="1733"/>
      <c r="AT129" s="1733"/>
      <c r="AU129" s="1733"/>
      <c r="AV129" s="1279"/>
      <c r="AW129" s="1735"/>
      <c r="AX129" s="1733"/>
      <c r="AY129" s="1733"/>
      <c r="AZ129" s="1733"/>
      <c r="BA129" s="1733"/>
      <c r="BB129" s="1733"/>
      <c r="BC129" s="1279"/>
      <c r="BD129" s="1817"/>
      <c r="BE129" s="1731"/>
      <c r="BF129" s="1731"/>
      <c r="BG129" s="1731"/>
      <c r="BH129" s="1731"/>
      <c r="BI129" s="1731"/>
      <c r="BJ129" s="1816"/>
      <c r="BK129" s="1078"/>
      <c r="BL129" s="1064"/>
      <c r="BM129" s="1064"/>
      <c r="BN129" s="1064"/>
      <c r="BO129" s="1064"/>
      <c r="BP129" s="1080"/>
      <c r="BQ129" s="1078"/>
      <c r="BR129" s="1064"/>
      <c r="BS129" s="1064"/>
      <c r="BT129" s="1064"/>
      <c r="BU129" s="1064"/>
      <c r="BV129" s="1080"/>
      <c r="BW129" s="1078"/>
      <c r="BX129" s="1064"/>
      <c r="BY129" s="1064"/>
      <c r="BZ129" s="1064"/>
      <c r="CA129" s="1064"/>
      <c r="CB129" s="1080"/>
      <c r="CC129" s="1096"/>
      <c r="CD129" s="1064"/>
      <c r="CE129" s="1064"/>
      <c r="CF129" s="1064"/>
      <c r="CG129" s="1064"/>
      <c r="CH129" s="1064"/>
      <c r="CI129" s="1064"/>
      <c r="CJ129" s="1110"/>
      <c r="CK129" s="1064"/>
      <c r="CL129" s="1064"/>
      <c r="CM129" s="1064"/>
      <c r="CN129" s="1064"/>
      <c r="CO129" s="1064"/>
      <c r="CP129" s="1064"/>
      <c r="CQ129" s="1110"/>
      <c r="CR129" s="1078"/>
      <c r="CS129" s="1064"/>
      <c r="CT129" s="1080"/>
      <c r="CU129" s="1096"/>
      <c r="CV129" s="1064"/>
      <c r="CW129" s="1110"/>
      <c r="CX129" s="1096"/>
      <c r="CY129" s="1064"/>
      <c r="CZ129" s="1110"/>
      <c r="DA129" s="1817"/>
      <c r="DB129" s="1731"/>
      <c r="DC129" s="1731"/>
      <c r="DD129" s="1731"/>
      <c r="DE129" s="1795"/>
      <c r="DF129" s="1739"/>
      <c r="DG129" s="1735"/>
      <c r="DH129" s="1733"/>
      <c r="DI129" s="1733"/>
      <c r="DJ129" s="1235"/>
      <c r="DK129" s="1739"/>
      <c r="DL129" s="1735"/>
      <c r="DM129" s="1733"/>
      <c r="DN129" s="1733"/>
      <c r="DO129" s="1733"/>
      <c r="DP129" s="1235"/>
      <c r="DQ129" s="1739"/>
      <c r="DR129" s="1735"/>
      <c r="DS129" s="1733"/>
      <c r="DT129" s="1733"/>
      <c r="DU129" s="1733"/>
      <c r="DV129" s="1849"/>
      <c r="DW129" s="1749"/>
      <c r="DX129" s="1737"/>
      <c r="DY129" s="1805"/>
      <c r="DZ129" s="1830"/>
      <c r="EA129" s="1832"/>
      <c r="EB129" s="1825"/>
      <c r="EC129" s="1834"/>
      <c r="ED129" s="1836"/>
      <c r="EE129" s="1832"/>
      <c r="EF129" s="1825"/>
      <c r="EG129" s="1827"/>
      <c r="EH129" s="1827"/>
      <c r="EI129" s="1737"/>
    </row>
    <row r="130" spans="1:140" s="87" customFormat="1" ht="12" customHeight="1">
      <c r="A130" s="1796" t="str">
        <f>IF(TRIM(入力1!A116)&lt;&gt;"",入力1!A116,"")</f>
        <v/>
      </c>
      <c r="B130" s="1746">
        <f>IF(TRIM(入力1!B116)&lt;&gt;"",入力1!B116,"")</f>
        <v>5</v>
      </c>
      <c r="C130" s="1750">
        <f>入力1!C116</f>
        <v>0</v>
      </c>
      <c r="D130" s="1798" t="str">
        <f>IF(TRIM(入力1!D116)&lt;&gt;"",入力1!D116,"")</f>
        <v/>
      </c>
      <c r="E130" s="1799"/>
      <c r="F130" s="1799"/>
      <c r="G130" s="1799"/>
      <c r="H130" s="1799"/>
      <c r="I130" s="1799"/>
      <c r="J130" s="1799"/>
      <c r="K130" s="1806" t="str">
        <f>IF(TRIM('提出（様式1）'!A130)&lt;&gt;"",'提出（様式1）'!A130,"")</f>
        <v/>
      </c>
      <c r="L130" s="1808">
        <f>IF(TRIM('提出（様式1）'!B130)&lt;&gt;"",'提出（様式1）'!B130,"")</f>
        <v>5</v>
      </c>
      <c r="M130" s="1756">
        <f>C130</f>
        <v>0</v>
      </c>
      <c r="N130" s="1740" t="str">
        <f>IF(TRIM(入力1!N116)&lt;&gt;"",入力1!N116,"")</f>
        <v/>
      </c>
      <c r="O130" s="1740" t="str">
        <f>IF(TRIM(入力1!O116)&lt;&gt;"",LEFT(入力1!O116,1),"")</f>
        <v/>
      </c>
      <c r="P130" s="1740" t="str">
        <f>IF(TRIM(入力1!P116)&lt;&gt;"",LEFT(入力1!P116,1),"")</f>
        <v/>
      </c>
      <c r="Q130" s="1742" t="str">
        <f>IF(TRIM(入力1!Q116)&lt;&gt;"",LEFT(入力1!Q116,1),"")</f>
        <v/>
      </c>
      <c r="R130" s="1750" t="str">
        <f>IF(TRIM(入力1!Q116)&lt;&gt;"",MID(入力1!Q116,2,1),"")</f>
        <v/>
      </c>
      <c r="S130" s="1802" t="str">
        <f>IF(TRIM(入力1!S116)&lt;&gt;"",LEFT(入力1!S116,1),"")</f>
        <v/>
      </c>
      <c r="T130" s="1760" t="str">
        <f>IF(LEN(入力1!T116)&gt;=2,MID(TEXT(入力1!T116,"00"),1,1),"")</f>
        <v/>
      </c>
      <c r="U130" s="1756" t="str">
        <f>IF(LEN(入力1!T116)&gt;=1,MID(TEXT(入力1!T116,"00"),2,1),"")</f>
        <v/>
      </c>
      <c r="V130" s="1742" t="str">
        <f>IF(LEN(入力1!V116)&gt;=2,MID(TEXT(入力1!V116,"00"),1,1),"")</f>
        <v/>
      </c>
      <c r="W130" s="1811" t="str">
        <f>IF(LEN(入力1!V116)&gt;=1,MID(TEXT(入力1!V116,"00"),2,1),"")</f>
        <v/>
      </c>
      <c r="X130" s="1742" t="str">
        <f>IF(LEN(入力1!X116)&gt;=2,MID(TEXT(入力1!X116,"00"),1,1),"")</f>
        <v/>
      </c>
      <c r="Y130" s="1750" t="str">
        <f>IF(LEN(入力1!X116)&gt;=1,MID(TEXT(入力1!X116,"00"),2,1),"")</f>
        <v/>
      </c>
      <c r="Z130" s="1760" t="str">
        <f>IF(LEN(入力1!Z116)&gt;=2,MID(TEXT(入力1!Z116,"00"),1,1),"")</f>
        <v/>
      </c>
      <c r="AA130" s="1756" t="str">
        <f>IF(LEN(入力1!Z116)&gt;=1,MID(TEXT(入力1!Z116,"00"),2,1),"")</f>
        <v/>
      </c>
      <c r="AB130" s="1813" t="str">
        <f>IF(TRIM(入力1!AB116)&lt;&gt;"",入力1!AB116,"")</f>
        <v/>
      </c>
      <c r="AC130" s="1814"/>
      <c r="AD130" s="1814"/>
      <c r="AE130" s="1815"/>
      <c r="AF130" s="1742" t="str">
        <f>IF(入力1!AF116&gt;=100,MID(TEXT(入力1!AF116,"000.0"),1,1),"")</f>
        <v/>
      </c>
      <c r="AG130" s="1746" t="str">
        <f>IF(入力1!AF116&gt;=10,MID(TEXT(入力1!AF116,"000.0"),2,1),"")</f>
        <v/>
      </c>
      <c r="AH130" s="1746" t="str">
        <f>IF(入力1!AF116&gt;=0.1,MID(TEXT(入力1!AF116,"000.0"),3,1),IF(ISBLANK(入力1!AF116),"","0"))</f>
        <v/>
      </c>
      <c r="AI130" s="1756" t="str">
        <f>IF(入力1!AF116&lt;&gt;"",MID(TEXT(入力1!AF116,"000.0"),5,1),"")</f>
        <v/>
      </c>
      <c r="AJ130" s="1742" t="str">
        <f>IF(入力1!AJ116&gt;=100,MID(TEXT(入力1!AJ116,"000.0"),1,1),"")</f>
        <v/>
      </c>
      <c r="AK130" s="1746" t="str">
        <f>IF(入力1!AJ116&gt;=10,MID(TEXT(入力1!AJ116,"000.0"),2,1),"")</f>
        <v/>
      </c>
      <c r="AL130" s="1746" t="str">
        <f>IF(入力1!AJ116&gt;=0.1,MID(TEXT(入力1!AJ116,"000.0"),3,1),IF(ISBLANK(入力1!AJ116),"","0"))</f>
        <v/>
      </c>
      <c r="AM130" s="1756" t="str">
        <f>IF(入力1!AJ116&lt;&gt;"",MID(TEXT(入力1!AJ116,"000.0"),5,1),"")</f>
        <v/>
      </c>
      <c r="AN130" s="1742" t="str">
        <f>IF(入力1!AN116&gt;=100,MID(TEXT(入力1!AN116,"000.0"),1,1),"")</f>
        <v/>
      </c>
      <c r="AO130" s="1746" t="str">
        <f>IF(入力1!AN116&gt;=10,MID(TEXT(入力1!AN116,"000.0"),2,1),"")</f>
        <v/>
      </c>
      <c r="AP130" s="1746" t="str">
        <f>IF(入力1!AN116&gt;=0.1,MID(TEXT(入力1!AN116,"000.0"),3,1),IF(ISBLANK(入力1!AN116),"","0"))</f>
        <v/>
      </c>
      <c r="AQ130" s="1756" t="str">
        <f>IF(入力1!AN116&lt;&gt;"",MID(TEXT(入力1!AN116,"000.0"),5,1),"")</f>
        <v/>
      </c>
      <c r="AR130" s="1742" t="str">
        <f>IF(TRIM(入力1!AR116)&lt;&gt;"",IF(入力1!AR116&gt;=10000,MID(TEXT(入力1!AR116,"00000"),1,1),""),"-")</f>
        <v>-</v>
      </c>
      <c r="AS130" s="1746" t="str">
        <f>IF(TRIM(入力1!AR116)&lt;&gt;"",IF(入力1!AR116&gt;=1000,MID(TEXT(入力1!AR116,"00000"),2,1),""),"-")</f>
        <v>-</v>
      </c>
      <c r="AT130" s="1746" t="str">
        <f>IF(TRIM(入力1!AR116)&lt;&gt;"",IF(入力1!AR116&gt;=100,MID(TEXT(入力1!AR116,"00000"),3,1),""),"-")</f>
        <v>-</v>
      </c>
      <c r="AU130" s="1746" t="str">
        <f>IF(TRIM(入力1!AR116)&lt;&gt;"",IF(入力1!AR116&gt;=10,MID(TEXT(入力1!AR116,"00000"),4,1),""),"-")</f>
        <v>-</v>
      </c>
      <c r="AV130" s="1756" t="str">
        <f>IF(TRIM(入力1!AR116)&lt;&gt;"",IF(入力1!AR116&gt;=0,MID(TEXT(入力1!AR116,"00000"),5,1),""),"-")</f>
        <v>-</v>
      </c>
      <c r="AW130" s="1742" t="str">
        <f>IF(TRIM(入力1!AW116)&lt;&gt;"",IF(入力1!AW116&gt;=1000000,MID(TEXT(入力1!AW116,"0000000"),1,1),""),"-")</f>
        <v>-</v>
      </c>
      <c r="AX130" s="1746" t="str">
        <f>IF(TRIM(入力1!AW116)&lt;&gt;"",IF(入力1!AW116&gt;=100000,MID(TEXT(入力1!AW116,"0000000"),2,1),""),"-")</f>
        <v>-</v>
      </c>
      <c r="AY130" s="1746" t="str">
        <f>IF(TRIM(入力1!AW116)&lt;&gt;"",IF(入力1!AW116&gt;=10000,MID(TEXT(入力1!AW116,"0000000"),3,1),""),"-")</f>
        <v>-</v>
      </c>
      <c r="AZ130" s="1746" t="str">
        <f>IF(TRIM(入力1!AW116)&lt;&gt;"",IF(入力1!AW116&gt;=1000,MID(TEXT(入力1!AW116,"0000000"),4,1),""),"-")</f>
        <v>-</v>
      </c>
      <c r="BA130" s="1746" t="str">
        <f>IF(TRIM(入力1!AW116)&lt;&gt;"",IF(入力1!AW116&gt;=100,MID(TEXT(入力1!AW116,"0000000"),5,1),""),"-")</f>
        <v>-</v>
      </c>
      <c r="BB130" s="1746" t="str">
        <f>IF(TRIM(入力1!AW116)&lt;&gt;"",IF(入力1!AW116&gt;=10,MID(TEXT(入力1!AW116,"0000000"),6,1),""),"-")</f>
        <v>-</v>
      </c>
      <c r="BC130" s="1756" t="str">
        <f>IF(TRIM(入力1!AW116)&lt;&gt;"",IF(入力1!AW116&gt;=0,MID(TEXT(入力1!AW116,"0000000"),7,1),""),"-")</f>
        <v>-</v>
      </c>
      <c r="BD130" s="1793" t="str">
        <f>IF(TRIM(入力1!BD116)&lt;&gt;"",IF(入力1!BD116&gt;=1000000,MID(TEXT(入力1!BD116,"0000000"),1,1),""),"")</f>
        <v/>
      </c>
      <c r="BE130" s="1729" t="str">
        <f>IF(TRIM(入力1!BD116)&lt;&gt;"",IF(入力1!BD116&gt;=100000,MID(TEXT(入力1!BD116,"0000000"),2,1),""),"")</f>
        <v/>
      </c>
      <c r="BF130" s="1729" t="str">
        <f>IF(TRIM(入力1!BD116)&lt;&gt;"",IF(入力1!BD116&gt;=10000,MID(TEXT(入力1!BD116,"0000000"),3,1),""),"")</f>
        <v/>
      </c>
      <c r="BG130" s="1729" t="str">
        <f>IF(TRIM(入力1!BD116)&lt;&gt;"",IF(入力1!BD116&gt;=1000,MID(TEXT(入力1!BD116,"0000000"),4,1),""),"")</f>
        <v/>
      </c>
      <c r="BH130" s="1729" t="str">
        <f>IF(TRIM(入力1!BD116)&lt;&gt;"",IF(入力1!BD116&gt;=100,MID(TEXT(入力1!BD116,"0000000"),5,1),""),"")</f>
        <v/>
      </c>
      <c r="BI130" s="1729" t="str">
        <f>IF(TRIM(入力1!BD116)&lt;&gt;"",IF(入力1!BD116&gt;=10,MID(TEXT(入力1!BD116,"0000000"),6,1),""),"")</f>
        <v/>
      </c>
      <c r="BJ130" s="1744" t="str">
        <f>IF(TRIM(入力1!BD116)&lt;&gt;"",IF(入力1!BD116&gt;=0,MID(TEXT(入力1!BD116,"0000000"),7,1),""),"0")</f>
        <v>0</v>
      </c>
      <c r="BK130" s="1724" t="str">
        <f>IF(TRIM(入力1!BK116)&lt;&gt;"",入力1!BK116,"")</f>
        <v/>
      </c>
      <c r="BL130" s="1701" t="str">
        <f>IF(TRIM(入力1!BL116)&lt;&gt;"",入力1!BL116,"")</f>
        <v/>
      </c>
      <c r="BM130" s="1701" t="str">
        <f>IF(TRIM(入力1!BM116)&lt;&gt;"",入力1!BM116,"")</f>
        <v/>
      </c>
      <c r="BN130" s="1701" t="str">
        <f>IF(TRIM(入力1!BN116)&lt;&gt;"",入力1!BN116,"")</f>
        <v/>
      </c>
      <c r="BO130" s="1701" t="str">
        <f>IF(TRIM(入力1!BO116)&lt;&gt;"",入力1!BO116,"")</f>
        <v/>
      </c>
      <c r="BP130" s="1709" t="str">
        <f>IF(TRIM(入力1!BP116)&lt;&gt;"",入力1!BP116,"")</f>
        <v>0</v>
      </c>
      <c r="BQ130" s="1724" t="str">
        <f>IF(TRIM(入力1!BQ116)&lt;&gt;"",入力1!BQ116,"")</f>
        <v/>
      </c>
      <c r="BR130" s="1701" t="str">
        <f>IF(TRIM(入力1!BR116)&lt;&gt;"",入力1!BR116,"")</f>
        <v/>
      </c>
      <c r="BS130" s="1701" t="str">
        <f>IF(TRIM(入力1!BS116)&lt;&gt;"",入力1!BS116,"")</f>
        <v/>
      </c>
      <c r="BT130" s="1701" t="str">
        <f>IF(TRIM(入力1!BT116)&lt;&gt;"",入力1!BT116,"")</f>
        <v/>
      </c>
      <c r="BU130" s="1701" t="str">
        <f>IF(TRIM(入力1!BU116)&lt;&gt;"",入力1!BU116,"")</f>
        <v/>
      </c>
      <c r="BV130" s="1709" t="str">
        <f>IF(TRIM(入力1!BV116)&lt;&gt;"",入力1!BV116,"")</f>
        <v>0</v>
      </c>
      <c r="BW130" s="1724" t="str">
        <f>IF(TRIM(入力1!BW116)&lt;&gt;"",入力1!BW116,"")</f>
        <v/>
      </c>
      <c r="BX130" s="1701" t="str">
        <f>IF(TRIM(入力1!BX116)&lt;&gt;"",入力1!BX116,"")</f>
        <v/>
      </c>
      <c r="BY130" s="1701" t="str">
        <f>IF(TRIM(入力1!BY116)&lt;&gt;"",入力1!BY116,"")</f>
        <v/>
      </c>
      <c r="BZ130" s="1701" t="str">
        <f>IF(TRIM(入力1!BZ116)&lt;&gt;"",入力1!BZ116,"")</f>
        <v/>
      </c>
      <c r="CA130" s="1701" t="str">
        <f>IF(TRIM(入力1!CA116)&lt;&gt;"",入力1!CA116,"")</f>
        <v/>
      </c>
      <c r="CB130" s="1709" t="str">
        <f>IF(TRIM(入力1!CB116)&lt;&gt;"",入力1!CB116,"")</f>
        <v>0</v>
      </c>
      <c r="CC130" s="1711" t="str">
        <f>IF(TRIM(入力1!CC116)&lt;&gt;"",入力1!CC116,"")</f>
        <v/>
      </c>
      <c r="CD130" s="1701" t="str">
        <f>IF(TRIM(入力1!CD116)&lt;&gt;"",入力1!CD116,"")</f>
        <v/>
      </c>
      <c r="CE130" s="1701" t="str">
        <f>IF(TRIM(入力1!CE116)&lt;&gt;"",入力1!CE116,"")</f>
        <v/>
      </c>
      <c r="CF130" s="1701" t="str">
        <f>IF(TRIM(入力1!CF116)&lt;&gt;"",入力1!CF116,"")</f>
        <v/>
      </c>
      <c r="CG130" s="1701" t="str">
        <f>IF(TRIM(入力1!CG116)&lt;&gt;"",入力1!CG116,"")</f>
        <v/>
      </c>
      <c r="CH130" s="1701" t="str">
        <f>IF(TRIM(入力1!CH116)&lt;&gt;"",入力1!CH116,"")</f>
        <v/>
      </c>
      <c r="CI130" s="1701" t="str">
        <f>IF(TRIM(入力1!CI116)&lt;&gt;"",入力1!CI116,"")</f>
        <v/>
      </c>
      <c r="CJ130" s="1703" t="str">
        <f>IF(TRIM(入力1!CJ116)&lt;&gt;"",入力1!CJ116,"")</f>
        <v>0</v>
      </c>
      <c r="CK130" s="1701" t="str">
        <f>IF(TRIM(入力1!CK116)&lt;&gt;"",入力1!CK116,"")</f>
        <v/>
      </c>
      <c r="CL130" s="1701" t="str">
        <f>IF(TRIM(入力1!CL116)&lt;&gt;"",入力1!CL116,"")</f>
        <v/>
      </c>
      <c r="CM130" s="1701" t="str">
        <f>IF(TRIM(入力1!CM116)&lt;&gt;"",入力1!CM116,"")</f>
        <v/>
      </c>
      <c r="CN130" s="1701" t="str">
        <f>IF(TRIM(入力1!CN116)&lt;&gt;"",入力1!CN116,"")</f>
        <v/>
      </c>
      <c r="CO130" s="1701" t="str">
        <f>IF(TRIM(入力1!CO116)&lt;&gt;"",入力1!CO116,"")</f>
        <v/>
      </c>
      <c r="CP130" s="1701" t="str">
        <f>IF(TRIM(入力1!CP116)&lt;&gt;"",入力1!CP116,"")</f>
        <v/>
      </c>
      <c r="CQ130" s="1703" t="str">
        <f>IF(TRIM(入力1!CQ116)&lt;&gt;"",入力1!CQ116,"")</f>
        <v/>
      </c>
      <c r="CR130" s="1724" t="str">
        <f>IF(TRIM(入力1!CR116)&lt;&gt;"",入力1!CR116,"")</f>
        <v>-</v>
      </c>
      <c r="CS130" s="1701" t="str">
        <f>IF(TRIM(入力1!CS116)&lt;&gt;"",入力1!CS116,"")</f>
        <v>-</v>
      </c>
      <c r="CT130" s="1709" t="str">
        <f>IF(TRIM(入力1!CT116)&lt;&gt;"",入力1!CT116,"")</f>
        <v>-</v>
      </c>
      <c r="CU130" s="1711" t="str">
        <f>IF(入力1!CU116&gt;=10,MID(TEXT(入力1!CU116,"00.0"),1,1),"")</f>
        <v/>
      </c>
      <c r="CV130" s="1701" t="str">
        <f>IF(入力1!CU116&gt;=0.1,MID(TEXT(入力1!CU116,"00.0"),2,1),IF(ISBLANK(入力1!CU116),"","0"))</f>
        <v/>
      </c>
      <c r="CW130" s="1703" t="str">
        <f>IF(入力1!CU116&lt;&gt;"",MID(TEXT(入力1!CU116,"00.0"),4,1),"")</f>
        <v/>
      </c>
      <c r="CX130" s="1711" t="str">
        <f>IF(入力1!CX116&gt;=100,MID(TEXT(入力1!CX116,"000"),1,1),"")</f>
        <v/>
      </c>
      <c r="CY130" s="1701" t="str">
        <f>IF(入力1!CX116&gt;=10,MID(TEXT(入力1!CX116,"000"),2,1),"")</f>
        <v/>
      </c>
      <c r="CZ130" s="1703" t="str">
        <f>IF(入力1!CX116&gt;=1,MID(TEXT(入力1!CX116,"000"),3,1),"")</f>
        <v/>
      </c>
      <c r="DA130" s="1793" t="str">
        <f>IF(TRIM(入力1!DA116)&lt;&gt;"",IF(入力1!DA116&gt;=10000,MID(TEXT(入力1!DA116,"00000"),1,1),""),"")</f>
        <v/>
      </c>
      <c r="DB130" s="1729" t="str">
        <f>IF(TRIM(入力1!DA116)&lt;&gt;"",IF(入力1!DA116&gt;=1000,MID(TEXT(入力1!DA116,"00000"),2,1),""),"")</f>
        <v/>
      </c>
      <c r="DC130" s="1729" t="str">
        <f>IF(TRIM(入力1!DA116)&lt;&gt;"",IF(入力1!DA116&gt;=100,MID(TEXT(入力1!DA116,"00000"),3,1),""),"")</f>
        <v/>
      </c>
      <c r="DD130" s="1729" t="str">
        <f>IF(TRIM(入力1!DA116)&lt;&gt;"",IF(入力1!DA116&gt;=10,MID(TEXT(入力1!DA116,"00000"),4,1),""),"")</f>
        <v/>
      </c>
      <c r="DE130" s="1852" t="str">
        <f>IF(TRIM(入力1!DA116)&lt;&gt;"",IF(入力1!DA116&gt;=0,MID(TEXT(入力1!DA116,"00000"),5,1),"0"),"")</f>
        <v/>
      </c>
      <c r="DF130" s="1740" t="str">
        <f>IF(TRIM(入力1!DF116)&lt;&gt;"",LEFT(入力1!DF116,1),"")</f>
        <v/>
      </c>
      <c r="DG130" s="1742" t="str">
        <f>IF(入力1!DG116&gt;=1000,MID(TEXT(入力1!DG116,"0000"),1,1),"")</f>
        <v/>
      </c>
      <c r="DH130" s="1746" t="str">
        <f>IF(入力1!DG116&gt;=100,MID(TEXT(入力1!DG116,"0000"),2,1),"")</f>
        <v/>
      </c>
      <c r="DI130" s="1746" t="str">
        <f>IF(入力1!DG116&gt;=10,MID(TEXT(入力1!DG116,"0000"),3,1),"")</f>
        <v/>
      </c>
      <c r="DJ130" s="1874" t="str">
        <f>IF(TRIM(入力1!DG116)&lt;&gt;"",IF(入力1!DG116&gt;=1,MID(TEXT(入力1!DG116,"0000"),4,1),"0"),"")</f>
        <v/>
      </c>
      <c r="DK130" s="1740" t="str">
        <f>IF(TRIM(入力1!DK116)&lt;&gt;"",LEFT(入力1!DK116,1),"")</f>
        <v/>
      </c>
      <c r="DL130" s="1742" t="str">
        <f>IF(入力1!DL116&gt;=10000,MID(TEXT(入力1!DL116,"00000"),1,1),"")</f>
        <v/>
      </c>
      <c r="DM130" s="1746" t="str">
        <f>IF(入力1!DL116&gt;=1000,MID(TEXT(入力1!DL116,"00000"),2,1),"")</f>
        <v/>
      </c>
      <c r="DN130" s="1746" t="str">
        <f>IF(入力1!DL116&gt;=100,MID(TEXT(入力1!DL116,"00000"),3,1),"")</f>
        <v/>
      </c>
      <c r="DO130" s="1746" t="str">
        <f>IF(入力1!DL116&gt;=10,MID(TEXT(入力1!DL116,"00000"),4,1),"")</f>
        <v/>
      </c>
      <c r="DP130" s="1859" t="str">
        <f>IF(TRIM(入力1!DL116)&lt;&gt;"",IF(入力1!DL116&gt;=1,MID(TEXT(入力1!DL116,"00000"),5,1),"0"),"")</f>
        <v/>
      </c>
      <c r="DQ130" s="1740" t="str">
        <f>IF(TRIM(入力1!DQ116)&lt;&gt;"",LEFT(入力1!DQ116,1),"")</f>
        <v/>
      </c>
      <c r="DR130" s="1742" t="str">
        <f>IF(入力1!DR116&gt;=10000,MID(TEXT(入力1!DR116,"00000"),1,1),"")</f>
        <v/>
      </c>
      <c r="DS130" s="1746" t="str">
        <f>IF(入力1!DR116&gt;=1000,MID(TEXT(入力1!DR116,"00000"),2,1),"")</f>
        <v/>
      </c>
      <c r="DT130" s="1746" t="str">
        <f>IF(入力1!DR116&gt;=100,MID(TEXT(入力1!DR116,"00000"),3,1),"")</f>
        <v/>
      </c>
      <c r="DU130" s="1746" t="str">
        <f>IF(入力1!DR116&gt;=10,MID(TEXT(入力1!DR116,"00000"),4,1),"")</f>
        <v/>
      </c>
      <c r="DV130" s="1859" t="str">
        <f>IF(TRIM(入力1!DR116)&lt;&gt;"",IF(入力1!DR116&gt;=1,MID(TEXT(入力1!DR116,"00000"),5,1),"0"),"")</f>
        <v/>
      </c>
      <c r="DW130" s="1748"/>
      <c r="DX130" s="1736"/>
      <c r="DY130" s="1804"/>
      <c r="DZ130" s="1829"/>
      <c r="EA130" s="1831"/>
      <c r="EB130" s="1824"/>
      <c r="EC130" s="1833"/>
      <c r="ED130" s="1835"/>
      <c r="EE130" s="1831"/>
      <c r="EF130" s="1824"/>
      <c r="EG130" s="1804">
        <f>IF(入力1!$W$5=9,9,0)</f>
        <v>0</v>
      </c>
      <c r="EH130" s="1828"/>
      <c r="EI130" s="1736"/>
      <c r="EJ130" s="363"/>
    </row>
    <row r="131" spans="1:140" s="87" customFormat="1" ht="12" customHeight="1" thickBot="1">
      <c r="A131" s="1797"/>
      <c r="B131" s="1747"/>
      <c r="C131" s="1751"/>
      <c r="D131" s="1800" t="str">
        <f>IF(TRIM(入力1!D129)&lt;&gt;"",入力1!D129,"")</f>
        <v/>
      </c>
      <c r="E131" s="1801"/>
      <c r="F131" s="1801"/>
      <c r="G131" s="1801"/>
      <c r="H131" s="1801"/>
      <c r="I131" s="1801"/>
      <c r="J131" s="1801"/>
      <c r="K131" s="1807"/>
      <c r="L131" s="1809"/>
      <c r="M131" s="1792"/>
      <c r="N131" s="1741"/>
      <c r="O131" s="1741"/>
      <c r="P131" s="1741"/>
      <c r="Q131" s="1743"/>
      <c r="R131" s="1751"/>
      <c r="S131" s="1803"/>
      <c r="T131" s="1810"/>
      <c r="U131" s="1792"/>
      <c r="V131" s="1743"/>
      <c r="W131" s="1812"/>
      <c r="X131" s="1743"/>
      <c r="Y131" s="1751"/>
      <c r="Z131" s="1810"/>
      <c r="AA131" s="1792"/>
      <c r="AB131" s="966" t="str">
        <f>IF(入力1!AB117&gt;=100,MID(TEXT(入力1!AB117,"000.0"),1,1),"")</f>
        <v/>
      </c>
      <c r="AC131" s="967" t="str">
        <f>IF(入力1!AB117&gt;=10,MID(TEXT(入力1!AB117,"000.0"),2,1),"")</f>
        <v/>
      </c>
      <c r="AD131" s="967" t="str">
        <f>IF(入力1!AB117&gt;=0.1,MID(TEXT(入力1!AB117,"000.0"),3,1),IF(ISBLANK(入力1!AB117),"","0"))</f>
        <v/>
      </c>
      <c r="AE131" s="973" t="str">
        <f>IF(入力1!AB117&lt;&gt;"",MID(TEXT(入力1!AB117,"000.0"),5,1),"")</f>
        <v/>
      </c>
      <c r="AF131" s="1743"/>
      <c r="AG131" s="1747"/>
      <c r="AH131" s="1747"/>
      <c r="AI131" s="1792"/>
      <c r="AJ131" s="1743"/>
      <c r="AK131" s="1747"/>
      <c r="AL131" s="1747"/>
      <c r="AM131" s="1792"/>
      <c r="AN131" s="1743"/>
      <c r="AO131" s="1747"/>
      <c r="AP131" s="1747"/>
      <c r="AQ131" s="1792"/>
      <c r="AR131" s="1743"/>
      <c r="AS131" s="1747"/>
      <c r="AT131" s="1747"/>
      <c r="AU131" s="1747"/>
      <c r="AV131" s="1792"/>
      <c r="AW131" s="1743"/>
      <c r="AX131" s="1747"/>
      <c r="AY131" s="1747"/>
      <c r="AZ131" s="1747"/>
      <c r="BA131" s="1747"/>
      <c r="BB131" s="1747"/>
      <c r="BC131" s="1792"/>
      <c r="BD131" s="1794"/>
      <c r="BE131" s="1730"/>
      <c r="BF131" s="1730"/>
      <c r="BG131" s="1730"/>
      <c r="BH131" s="1730"/>
      <c r="BI131" s="1730"/>
      <c r="BJ131" s="1745"/>
      <c r="BK131" s="1725"/>
      <c r="BL131" s="1702"/>
      <c r="BM131" s="1702"/>
      <c r="BN131" s="1702"/>
      <c r="BO131" s="1702"/>
      <c r="BP131" s="1723"/>
      <c r="BQ131" s="1725"/>
      <c r="BR131" s="1702"/>
      <c r="BS131" s="1702"/>
      <c r="BT131" s="1702"/>
      <c r="BU131" s="1702"/>
      <c r="BV131" s="1723"/>
      <c r="BW131" s="1725"/>
      <c r="BX131" s="1702"/>
      <c r="BY131" s="1702"/>
      <c r="BZ131" s="1702"/>
      <c r="CA131" s="1702"/>
      <c r="CB131" s="1723"/>
      <c r="CC131" s="1791"/>
      <c r="CD131" s="1702"/>
      <c r="CE131" s="1702"/>
      <c r="CF131" s="1702"/>
      <c r="CG131" s="1702"/>
      <c r="CH131" s="1702"/>
      <c r="CI131" s="1702"/>
      <c r="CJ131" s="1704"/>
      <c r="CK131" s="1702"/>
      <c r="CL131" s="1702"/>
      <c r="CM131" s="1702"/>
      <c r="CN131" s="1702"/>
      <c r="CO131" s="1702"/>
      <c r="CP131" s="1702"/>
      <c r="CQ131" s="1704"/>
      <c r="CR131" s="1725"/>
      <c r="CS131" s="1702"/>
      <c r="CT131" s="1723"/>
      <c r="CU131" s="1791"/>
      <c r="CV131" s="1702"/>
      <c r="CW131" s="1704"/>
      <c r="CX131" s="1791"/>
      <c r="CY131" s="1702"/>
      <c r="CZ131" s="1704"/>
      <c r="DA131" s="1794"/>
      <c r="DB131" s="1730"/>
      <c r="DC131" s="1730"/>
      <c r="DD131" s="1730"/>
      <c r="DE131" s="1925"/>
      <c r="DF131" s="1741"/>
      <c r="DG131" s="1743"/>
      <c r="DH131" s="1747"/>
      <c r="DI131" s="1747"/>
      <c r="DJ131" s="1757"/>
      <c r="DK131" s="1741"/>
      <c r="DL131" s="1743"/>
      <c r="DM131" s="1747"/>
      <c r="DN131" s="1747"/>
      <c r="DO131" s="1747"/>
      <c r="DP131" s="1915"/>
      <c r="DQ131" s="1741"/>
      <c r="DR131" s="1743"/>
      <c r="DS131" s="1747"/>
      <c r="DT131" s="1747"/>
      <c r="DU131" s="1747"/>
      <c r="DV131" s="1915"/>
      <c r="DW131" s="1881"/>
      <c r="DX131" s="1882"/>
      <c r="DY131" s="1883"/>
      <c r="DZ131" s="1884"/>
      <c r="EA131" s="1885"/>
      <c r="EB131" s="1886"/>
      <c r="EC131" s="1887"/>
      <c r="ED131" s="1888"/>
      <c r="EE131" s="1885"/>
      <c r="EF131" s="1886"/>
      <c r="EG131" s="1883"/>
      <c r="EH131" s="1889"/>
      <c r="EI131" s="1882"/>
      <c r="EJ131" s="382"/>
    </row>
    <row r="132" spans="1:140" s="87" customFormat="1" ht="12" customHeight="1">
      <c r="A132" s="1916" t="str">
        <f>IF(TRIM(入力1!A118)&lt;&gt;"",入力1!A118,"")</f>
        <v/>
      </c>
      <c r="B132" s="1913">
        <f>IF(TRIM(入力1!B118)&lt;&gt;"",入力1!B118,"")</f>
        <v>5</v>
      </c>
      <c r="C132" s="1309">
        <f>入力1!C118</f>
        <v>1</v>
      </c>
      <c r="D132" s="1917" t="str">
        <f>IF(TRIM(入力1!D118)&lt;&gt;"",入力1!D118,"")</f>
        <v/>
      </c>
      <c r="E132" s="1918"/>
      <c r="F132" s="1918"/>
      <c r="G132" s="1918"/>
      <c r="H132" s="1918"/>
      <c r="I132" s="1918"/>
      <c r="J132" s="1918"/>
      <c r="K132" s="1312" t="str">
        <f>IF(TRIM('提出（様式1）'!A132)&lt;&gt;"",'提出（様式1）'!A132,"")</f>
        <v/>
      </c>
      <c r="L132" s="1313">
        <f>IF(TRIM('提出（様式1）'!B132)&lt;&gt;"",'提出（様式1）'!B132,"")</f>
        <v>5</v>
      </c>
      <c r="M132" s="1261">
        <f>C132</f>
        <v>1</v>
      </c>
      <c r="N132" s="1911" t="str">
        <f>IF(TRIM(入力1!N118)&lt;&gt;"",入力1!N118,"")</f>
        <v/>
      </c>
      <c r="O132" s="1911" t="str">
        <f>IF(TRIM(入力1!O118)&lt;&gt;"",LEFT(入力1!O118,1),"")</f>
        <v/>
      </c>
      <c r="P132" s="1911" t="str">
        <f>IF(TRIM(入力1!P118)&lt;&gt;"",LEFT(入力1!P118,1),"")</f>
        <v/>
      </c>
      <c r="Q132" s="1912" t="str">
        <f>IF(TRIM(入力1!Q118)&lt;&gt;"",LEFT(入力1!Q118,1),"")</f>
        <v/>
      </c>
      <c r="R132" s="1309" t="str">
        <f>IF(TRIM(入力1!Q118)&lt;&gt;"",MID(入力1!Q118,2,1),"")</f>
        <v/>
      </c>
      <c r="S132" s="1919" t="str">
        <f>IF(TRIM(入力1!S118)&lt;&gt;"",LEFT(入力1!S118,1),"")</f>
        <v/>
      </c>
      <c r="T132" s="1920" t="str">
        <f>IF(LEN(入力1!T118)&gt;=2,MID(TEXT(入力1!T118,"00"),1,1),"")</f>
        <v/>
      </c>
      <c r="U132" s="1261" t="str">
        <f>IF(LEN(入力1!T118)&gt;=1,MID(TEXT(入力1!T118,"00"),2,1),"")</f>
        <v/>
      </c>
      <c r="V132" s="1912" t="str">
        <f>IF(LEN(入力1!V118)&gt;=2,MID(TEXT(入力1!V118,"00"),1,1),"")</f>
        <v/>
      </c>
      <c r="W132" s="1921" t="str">
        <f>IF(LEN(入力1!V118)&gt;=1,MID(TEXT(入力1!V118,"00"),2,1),"")</f>
        <v/>
      </c>
      <c r="X132" s="1912" t="str">
        <f>IF(LEN(入力1!X118)&gt;=2,MID(TEXT(入力1!X118,"00"),1,1),"")</f>
        <v/>
      </c>
      <c r="Y132" s="1309" t="str">
        <f>IF(LEN(入力1!X118)&gt;=1,MID(TEXT(入力1!X118,"00"),2,1),"")</f>
        <v/>
      </c>
      <c r="Z132" s="1920" t="str">
        <f>IF(LEN(入力1!Z118)&gt;=2,MID(TEXT(入力1!Z118,"00"),1,1),"")</f>
        <v/>
      </c>
      <c r="AA132" s="1261" t="str">
        <f>IF(LEN(入力1!Z118)&gt;=1,MID(TEXT(入力1!Z118,"00"),2,1),"")</f>
        <v/>
      </c>
      <c r="AB132" s="1922" t="str">
        <f>IF(TRIM(入力1!AB118)&lt;&gt;"",入力1!AB118,"")</f>
        <v/>
      </c>
      <c r="AC132" s="1923"/>
      <c r="AD132" s="1923"/>
      <c r="AE132" s="1924"/>
      <c r="AF132" s="1912" t="str">
        <f>IF(入力1!AF118&gt;=100,MID(TEXT(入力1!AF118,"000.0"),1,1),"")</f>
        <v/>
      </c>
      <c r="AG132" s="1913" t="str">
        <f>IF(入力1!AF118&gt;=10,MID(TEXT(入力1!AF118,"000.0"),2,1),"")</f>
        <v/>
      </c>
      <c r="AH132" s="1913" t="str">
        <f>IF(入力1!AF118&gt;=0.1,MID(TEXT(入力1!AF118,"000.0"),3,1),IF(ISBLANK(入力1!AF118),"","0"))</f>
        <v/>
      </c>
      <c r="AI132" s="1261" t="str">
        <f>IF(入力1!AF118&lt;&gt;"",MID(TEXT(入力1!AF118,"000.0"),5,1),"")</f>
        <v/>
      </c>
      <c r="AJ132" s="1912" t="str">
        <f>IF(入力1!AJ118&gt;=100,MID(TEXT(入力1!AJ118,"000.0"),1,1),"")</f>
        <v/>
      </c>
      <c r="AK132" s="1913" t="str">
        <f>IF(入力1!AJ118&gt;=10,MID(TEXT(入力1!AJ118,"000.0"),2,1),"")</f>
        <v/>
      </c>
      <c r="AL132" s="1913" t="str">
        <f>IF(入力1!AJ118&gt;=0.1,MID(TEXT(入力1!AJ118,"000.0"),3,1),IF(ISBLANK(入力1!AJ118),"","0"))</f>
        <v/>
      </c>
      <c r="AM132" s="1261" t="str">
        <f>IF(入力1!AJ118&lt;&gt;"",MID(TEXT(入力1!AJ118,"000.0"),5,1),"")</f>
        <v/>
      </c>
      <c r="AN132" s="1912" t="str">
        <f>IF(入力1!AN118&gt;=100,MID(TEXT(入力1!AN118,"000.0"),1,1),"")</f>
        <v/>
      </c>
      <c r="AO132" s="1913" t="str">
        <f>IF(入力1!AN118&gt;=10,MID(TEXT(入力1!AN118,"000.0"),2,1),"")</f>
        <v/>
      </c>
      <c r="AP132" s="1913" t="str">
        <f>IF(入力1!AN118&gt;=0.1,MID(TEXT(入力1!AN118,"000.0"),3,1),IF(ISBLANK(入力1!AN118),"","0"))</f>
        <v/>
      </c>
      <c r="AQ132" s="1261" t="str">
        <f>IF(入力1!AN118&lt;&gt;"",MID(TEXT(入力1!AN118,"000.0"),5,1),"")</f>
        <v/>
      </c>
      <c r="AR132" s="1912" t="str">
        <f>IF(TRIM(入力1!AR118)&lt;&gt;"",IF(入力1!AR118&gt;=10000,MID(TEXT(入力1!AR118,"00000"),1,1),""),"-")</f>
        <v>-</v>
      </c>
      <c r="AS132" s="1913" t="str">
        <f>IF(TRIM(入力1!AR118)&lt;&gt;"",IF(入力1!AR118&gt;=1000,MID(TEXT(入力1!AR118,"00000"),2,1),""),"-")</f>
        <v>-</v>
      </c>
      <c r="AT132" s="1913" t="str">
        <f>IF(TRIM(入力1!AR118)&lt;&gt;"",IF(入力1!AR118&gt;=100,MID(TEXT(入力1!AR118,"00000"),3,1),""),"-")</f>
        <v>-</v>
      </c>
      <c r="AU132" s="1913" t="str">
        <f>IF(TRIM(入力1!AR118)&lt;&gt;"",IF(入力1!AR118&gt;=10,MID(TEXT(入力1!AR118,"00000"),4,1),""),"-")</f>
        <v>-</v>
      </c>
      <c r="AV132" s="1261" t="str">
        <f>IF(TRIM(入力1!AR118)&lt;&gt;"",IF(入力1!AR118&gt;=0,MID(TEXT(入力1!AR118,"00000"),5,1),""),"-")</f>
        <v>-</v>
      </c>
      <c r="AW132" s="1912" t="str">
        <f>IF(TRIM(入力1!AW118)&lt;&gt;"",IF(入力1!AW118&gt;=1000000,MID(TEXT(入力1!AW118,"0000000"),1,1),""),"-")</f>
        <v>-</v>
      </c>
      <c r="AX132" s="1913" t="str">
        <f>IF(TRIM(入力1!AW118)&lt;&gt;"",IF(入力1!AW118&gt;=100000,MID(TEXT(入力1!AW118,"0000000"),2,1),""),"-")</f>
        <v>-</v>
      </c>
      <c r="AY132" s="1913" t="str">
        <f>IF(TRIM(入力1!AW118)&lt;&gt;"",IF(入力1!AW118&gt;=10000,MID(TEXT(入力1!AW118,"0000000"),3,1),""),"-")</f>
        <v>-</v>
      </c>
      <c r="AZ132" s="1913" t="str">
        <f>IF(TRIM(入力1!AW118)&lt;&gt;"",IF(入力1!AW118&gt;=1000,MID(TEXT(入力1!AW118,"0000000"),4,1),""),"-")</f>
        <v>-</v>
      </c>
      <c r="BA132" s="1913" t="str">
        <f>IF(TRIM(入力1!AW118)&lt;&gt;"",IF(入力1!AW118&gt;=100,MID(TEXT(入力1!AW118,"0000000"),5,1),""),"-")</f>
        <v>-</v>
      </c>
      <c r="BB132" s="1913" t="str">
        <f>IF(TRIM(入力1!AW118)&lt;&gt;"",IF(入力1!AW118&gt;=10,MID(TEXT(入力1!AW118,"0000000"),6,1),""),"-")</f>
        <v>-</v>
      </c>
      <c r="BC132" s="1261" t="str">
        <f>IF(TRIM(入力1!AW118)&lt;&gt;"",IF(入力1!AW118&gt;=0,MID(TEXT(入力1!AW118,"0000000"),7,1),""),"-")</f>
        <v>-</v>
      </c>
      <c r="BD132" s="1735" t="str">
        <f>IF(TRIM(入力1!BD118)&lt;&gt;"",IF(入力1!BD118&gt;=1000000,MID(TEXT(入力1!BD118,"0000000"),1,1),""),"")</f>
        <v/>
      </c>
      <c r="BE132" s="1733" t="str">
        <f>IF(TRIM(入力1!BD118)&lt;&gt;"",IF(入力1!BD118&gt;=100000,MID(TEXT(入力1!BD118,"0000000"),2,1),""),"")</f>
        <v/>
      </c>
      <c r="BF132" s="1733" t="str">
        <f>IF(TRIM(入力1!BD118)&lt;&gt;"",IF(入力1!BD118&gt;=10000,MID(TEXT(入力1!BD118,"0000000"),3,1),""),"")</f>
        <v/>
      </c>
      <c r="BG132" s="1733" t="str">
        <f>IF(TRIM(入力1!BD118)&lt;&gt;"",IF(入力1!BD118&gt;=1000,MID(TEXT(入力1!BD118,"0000000"),4,1),""),"")</f>
        <v/>
      </c>
      <c r="BH132" s="1733" t="str">
        <f>IF(TRIM(入力1!BD118)&lt;&gt;"",IF(入力1!BD118&gt;=100,MID(TEXT(入力1!BD118,"0000000"),5,1),""),"")</f>
        <v/>
      </c>
      <c r="BI132" s="1733" t="str">
        <f>IF(TRIM(入力1!BD118)&lt;&gt;"",IF(入力1!BD118&gt;=10,MID(TEXT(入力1!BD118,"0000000"),6,1),""),"")</f>
        <v/>
      </c>
      <c r="BJ132" s="1235" t="str">
        <f>IF(TRIM(入力1!BD118)&lt;&gt;"",IF(入力1!BD118&gt;=0,MID(TEXT(入力1!BD118,"0000000"),7,1),""),"0")</f>
        <v>0</v>
      </c>
      <c r="BK132" s="1204" t="str">
        <f>IF(TRIM(入力1!BK118)&lt;&gt;"",入力1!BK118,"")</f>
        <v/>
      </c>
      <c r="BL132" s="1214" t="str">
        <f>IF(TRIM(入力1!BL118)&lt;&gt;"",入力1!BL118,"")</f>
        <v/>
      </c>
      <c r="BM132" s="1214" t="str">
        <f>IF(TRIM(入力1!BM118)&lt;&gt;"",入力1!BM118,"")</f>
        <v/>
      </c>
      <c r="BN132" s="1214" t="str">
        <f>IF(TRIM(入力1!BN118)&lt;&gt;"",入力1!BN118,"")</f>
        <v/>
      </c>
      <c r="BO132" s="1214" t="str">
        <f>IF(TRIM(入力1!BO118)&lt;&gt;"",入力1!BO118,"")</f>
        <v/>
      </c>
      <c r="BP132" s="1215" t="str">
        <f>IF(TRIM(入力1!BP118)&lt;&gt;"",入力1!BP118,"")</f>
        <v>0</v>
      </c>
      <c r="BQ132" s="1204" t="str">
        <f>IF(TRIM(入力1!BQ118)&lt;&gt;"",入力1!BQ118,"")</f>
        <v/>
      </c>
      <c r="BR132" s="1214" t="str">
        <f>IF(TRIM(入力1!BR118)&lt;&gt;"",入力1!BR118,"")</f>
        <v/>
      </c>
      <c r="BS132" s="1214" t="str">
        <f>IF(TRIM(入力1!BS118)&lt;&gt;"",入力1!BS118,"")</f>
        <v/>
      </c>
      <c r="BT132" s="1214" t="str">
        <f>IF(TRIM(入力1!BT118)&lt;&gt;"",入力1!BT118,"")</f>
        <v/>
      </c>
      <c r="BU132" s="1214" t="str">
        <f>IF(TRIM(入力1!BU118)&lt;&gt;"",入力1!BU118,"")</f>
        <v/>
      </c>
      <c r="BV132" s="1215" t="str">
        <f>IF(TRIM(入力1!BV118)&lt;&gt;"",入力1!BV118,"")</f>
        <v>0</v>
      </c>
      <c r="BW132" s="1204" t="str">
        <f>IF(TRIM(入力1!BW118)&lt;&gt;"",入力1!BW118,"")</f>
        <v/>
      </c>
      <c r="BX132" s="1214" t="str">
        <f>IF(TRIM(入力1!BX118)&lt;&gt;"",入力1!BX118,"")</f>
        <v/>
      </c>
      <c r="BY132" s="1214" t="str">
        <f>IF(TRIM(入力1!BY118)&lt;&gt;"",入力1!BY118,"")</f>
        <v/>
      </c>
      <c r="BZ132" s="1214" t="str">
        <f>IF(TRIM(入力1!BZ118)&lt;&gt;"",入力1!BZ118,"")</f>
        <v/>
      </c>
      <c r="CA132" s="1214" t="str">
        <f>IF(TRIM(入力1!CA118)&lt;&gt;"",入力1!CA118,"")</f>
        <v/>
      </c>
      <c r="CB132" s="1215" t="str">
        <f>IF(TRIM(入力1!CB118)&lt;&gt;"",入力1!CB118,"")</f>
        <v>0</v>
      </c>
      <c r="CC132" s="1319" t="str">
        <f>IF(TRIM(入力1!CC118)&lt;&gt;"",入力1!CC118,"")</f>
        <v/>
      </c>
      <c r="CD132" s="1111" t="str">
        <f>IF(TRIM(入力1!CD118)&lt;&gt;"",入力1!CD118,"")</f>
        <v/>
      </c>
      <c r="CE132" s="1111" t="str">
        <f>IF(TRIM(入力1!CE118)&lt;&gt;"",入力1!CE118,"")</f>
        <v/>
      </c>
      <c r="CF132" s="1111" t="str">
        <f>IF(TRIM(入力1!CF118)&lt;&gt;"",入力1!CF118,"")</f>
        <v/>
      </c>
      <c r="CG132" s="1111" t="str">
        <f>IF(TRIM(入力1!CG118)&lt;&gt;"",入力1!CG118,"")</f>
        <v/>
      </c>
      <c r="CH132" s="1111" t="str">
        <f>IF(TRIM(入力1!CH118)&lt;&gt;"",入力1!CH118,"")</f>
        <v/>
      </c>
      <c r="CI132" s="1111" t="str">
        <f>IF(TRIM(入力1!CI118)&lt;&gt;"",入力1!CI118,"")</f>
        <v/>
      </c>
      <c r="CJ132" s="1320" t="str">
        <f>IF(TRIM(入力1!CJ118)&lt;&gt;"",入力1!CJ118,"")</f>
        <v>0</v>
      </c>
      <c r="CK132" s="1111" t="str">
        <f>IF(TRIM(入力1!CK118)&lt;&gt;"",入力1!CK118,"")</f>
        <v/>
      </c>
      <c r="CL132" s="1111" t="str">
        <f>IF(TRIM(入力1!CL118)&lt;&gt;"",入力1!CL118,"")</f>
        <v/>
      </c>
      <c r="CM132" s="1111" t="str">
        <f>IF(TRIM(入力1!CM118)&lt;&gt;"",入力1!CM118,"")</f>
        <v/>
      </c>
      <c r="CN132" s="1111" t="str">
        <f>IF(TRIM(入力1!CN118)&lt;&gt;"",入力1!CN118,"")</f>
        <v/>
      </c>
      <c r="CO132" s="1111" t="str">
        <f>IF(TRIM(入力1!CO118)&lt;&gt;"",入力1!CO118,"")</f>
        <v/>
      </c>
      <c r="CP132" s="1111" t="str">
        <f>IF(TRIM(入力1!CP118)&lt;&gt;"",入力1!CP118,"")</f>
        <v/>
      </c>
      <c r="CQ132" s="1320" t="str">
        <f>IF(TRIM(入力1!CQ118)&lt;&gt;"",入力1!CQ118,"")</f>
        <v/>
      </c>
      <c r="CR132" s="1204" t="str">
        <f>IF(TRIM(入力1!CR118)&lt;&gt;"",入力1!CR118,"")</f>
        <v>-</v>
      </c>
      <c r="CS132" s="1214" t="str">
        <f>IF(TRIM(入力1!CS118)&lt;&gt;"",入力1!CS118,"")</f>
        <v>-</v>
      </c>
      <c r="CT132" s="1215" t="str">
        <f>IF(TRIM(入力1!CT118)&lt;&gt;"",入力1!CT118,"")</f>
        <v>-</v>
      </c>
      <c r="CU132" s="1319" t="str">
        <f>IF(入力1!CU118&gt;=10,MID(TEXT(入力1!CU118,"00.0"),1,1),"")</f>
        <v/>
      </c>
      <c r="CV132" s="1111" t="str">
        <f>IF(入力1!CU118&gt;=0.1,MID(TEXT(入力1!CU118,"00.0"),2,1),IF(ISBLANK(入力1!CU118),"","0"))</f>
        <v/>
      </c>
      <c r="CW132" s="1320" t="str">
        <f>IF(入力1!CU118&lt;&gt;"",MID(TEXT(入力1!CU118,"00.0"),4,1),"")</f>
        <v/>
      </c>
      <c r="CX132" s="1319" t="str">
        <f>IF(入力1!CX118&gt;=100,MID(TEXT(入力1!CX118,"000"),1,1),"")</f>
        <v/>
      </c>
      <c r="CY132" s="1111" t="str">
        <f>IF(入力1!CX118&gt;=10,MID(TEXT(入力1!CX118,"000"),2,1),"")</f>
        <v/>
      </c>
      <c r="CZ132" s="1320" t="str">
        <f>IF(入力1!CX118&gt;=1,MID(TEXT(入力1!CX118,"000"),3,1),"")</f>
        <v/>
      </c>
      <c r="DA132" s="1735" t="str">
        <f>IF(TRIM(入力1!DA118)&lt;&gt;"",IF(入力1!DA118&gt;=10000,MID(TEXT(入力1!DA118,"00000"),1,1),""),"")</f>
        <v/>
      </c>
      <c r="DB132" s="1733" t="str">
        <f>IF(TRIM(入力1!DA118)&lt;&gt;"",IF(入力1!DA118&gt;=1000,MID(TEXT(入力1!DA118,"00000"),2,1),""),"")</f>
        <v/>
      </c>
      <c r="DC132" s="1733" t="str">
        <f>IF(TRIM(入力1!DA118)&lt;&gt;"",IF(入力1!DA118&gt;=100,MID(TEXT(入力1!DA118,"00000"),3,1),""),"")</f>
        <v/>
      </c>
      <c r="DD132" s="1733" t="str">
        <f>IF(TRIM(入力1!DA118)&lt;&gt;"",IF(入力1!DA118&gt;=10,MID(TEXT(入力1!DA118,"00000"),4,1),""),"")</f>
        <v/>
      </c>
      <c r="DE132" s="1279" t="str">
        <f>IF(TRIM(入力1!DA118)&lt;&gt;"",IF(入力1!DA118&gt;=0,MID(TEXT(入力1!DA118,"00000"),5,1),"0"),"")</f>
        <v/>
      </c>
      <c r="DF132" s="1911" t="str">
        <f>IF(TRIM(入力1!DF118)&lt;&gt;"",LEFT(入力1!DF118,1),"")</f>
        <v/>
      </c>
      <c r="DG132" s="1912" t="str">
        <f>IF(入力1!DG118&gt;=1000,MID(TEXT(入力1!DG118,"0000"),1,1),"")</f>
        <v/>
      </c>
      <c r="DH132" s="1913" t="str">
        <f>IF(入力1!DG118&gt;=100,MID(TEXT(入力1!DG118,"0000"),2,1),"")</f>
        <v/>
      </c>
      <c r="DI132" s="1913" t="str">
        <f>IF(入力1!DG118&gt;=10,MID(TEXT(入力1!DG118,"0000"),3,1),"")</f>
        <v/>
      </c>
      <c r="DJ132" s="1343" t="str">
        <f>IF(TRIM(入力1!DG118)&lt;&gt;"",IF(入力1!DG118&gt;=1,MID(TEXT(入力1!DG118,"0000"),4,1),"0"),"")</f>
        <v/>
      </c>
      <c r="DK132" s="1911" t="str">
        <f>IF(TRIM(入力1!DK118)&lt;&gt;"",LEFT(入力1!DK118,1),"")</f>
        <v/>
      </c>
      <c r="DL132" s="1912" t="str">
        <f>IF(入力1!DL118&gt;=10000,MID(TEXT(入力1!DL118,"00000"),1,1),"")</f>
        <v/>
      </c>
      <c r="DM132" s="1913" t="str">
        <f>IF(入力1!DL118&gt;=1000,MID(TEXT(入力1!DL118,"00000"),2,1),"")</f>
        <v/>
      </c>
      <c r="DN132" s="1913" t="str">
        <f>IF(入力1!DL118&gt;=100,MID(TEXT(入力1!DL118,"00000"),3,1),"")</f>
        <v/>
      </c>
      <c r="DO132" s="1913" t="str">
        <f>IF(入力1!DL118&gt;=10,MID(TEXT(入力1!DL118,"00000"),4,1),"")</f>
        <v/>
      </c>
      <c r="DP132" s="1914" t="str">
        <f>IF(TRIM(入力1!DL118)&lt;&gt;"",IF(入力1!DL118&gt;=1,MID(TEXT(入力1!DL118,"00000"),5,1),"0"),"")</f>
        <v/>
      </c>
      <c r="DQ132" s="1911" t="str">
        <f>IF(TRIM(入力1!DQ118)&lt;&gt;"",LEFT(入力1!DQ118,1),"")</f>
        <v/>
      </c>
      <c r="DR132" s="1912" t="str">
        <f>IF(入力1!DR118&gt;=10000,MID(TEXT(入力1!DR118,"00000"),1,1),"")</f>
        <v/>
      </c>
      <c r="DS132" s="1913" t="str">
        <f>IF(入力1!DR118&gt;=1000,MID(TEXT(入力1!DR118,"00000"),2,1),"")</f>
        <v/>
      </c>
      <c r="DT132" s="1913" t="str">
        <f>IF(入力1!DR118&gt;=100,MID(TEXT(入力1!DR118,"00000"),3,1),"")</f>
        <v/>
      </c>
      <c r="DU132" s="1913" t="str">
        <f>IF(入力1!DR118&gt;=10,MID(TEXT(入力1!DR118,"00000"),4,1),"")</f>
        <v/>
      </c>
      <c r="DV132" s="1914" t="str">
        <f>IF(TRIM(入力1!DR118)&lt;&gt;"",IF(入力1!DR118&gt;=1,MID(TEXT(入力1!DR118,"00000"),5,1),"0"),"")</f>
        <v/>
      </c>
      <c r="DW132" s="1860"/>
      <c r="DX132" s="1861"/>
      <c r="DY132" s="1862"/>
      <c r="DZ132" s="1863"/>
      <c r="EA132" s="1864"/>
      <c r="EB132" s="1865"/>
      <c r="EC132" s="1866"/>
      <c r="ED132" s="1867"/>
      <c r="EE132" s="1864"/>
      <c r="EF132" s="1865"/>
      <c r="EG132" s="1826">
        <f>IF(入力1!$W$5=9,9,0)</f>
        <v>0</v>
      </c>
      <c r="EH132" s="1826"/>
      <c r="EI132" s="1861"/>
      <c r="EJ132" s="382"/>
    </row>
    <row r="133" spans="1:140" s="87" customFormat="1" ht="12" customHeight="1">
      <c r="A133" s="1819"/>
      <c r="B133" s="1733"/>
      <c r="C133" s="1235"/>
      <c r="D133" s="1822" t="str">
        <f>IF(TRIM(入力1!D131)&lt;&gt;"",入力1!D131,"")</f>
        <v/>
      </c>
      <c r="E133" s="1823"/>
      <c r="F133" s="1823"/>
      <c r="G133" s="1823"/>
      <c r="H133" s="1823"/>
      <c r="I133" s="1823"/>
      <c r="J133" s="1823"/>
      <c r="K133" s="1256"/>
      <c r="L133" s="1258"/>
      <c r="M133" s="1279"/>
      <c r="N133" s="1739"/>
      <c r="O133" s="1739"/>
      <c r="P133" s="1739"/>
      <c r="Q133" s="1735"/>
      <c r="R133" s="1235"/>
      <c r="S133" s="1840"/>
      <c r="T133" s="1842"/>
      <c r="U133" s="1279"/>
      <c r="V133" s="1735"/>
      <c r="W133" s="1844"/>
      <c r="X133" s="1735"/>
      <c r="Y133" s="1235"/>
      <c r="Z133" s="1842"/>
      <c r="AA133" s="1279"/>
      <c r="AB133" s="964" t="str">
        <f>IF(入力1!AB119&gt;=100,MID(TEXT(入力1!AB119,"000.0"),1,1),"")</f>
        <v/>
      </c>
      <c r="AC133" s="963" t="str">
        <f>IF(入力1!AB119&gt;=10,MID(TEXT(入力1!AB119,"000.0"),2,1),"")</f>
        <v/>
      </c>
      <c r="AD133" s="963" t="str">
        <f>IF(入力1!AB119&gt;=0.1,MID(TEXT(入力1!AB119,"000.0"),3,1),IF(ISBLANK(入力1!AB119),"","0"))</f>
        <v/>
      </c>
      <c r="AE133" s="953" t="str">
        <f>IF(入力1!AB119&lt;&gt;"",MID(TEXT(入力1!AB119,"000.0"),5,1),"")</f>
        <v/>
      </c>
      <c r="AF133" s="1735"/>
      <c r="AG133" s="1733"/>
      <c r="AH133" s="1733"/>
      <c r="AI133" s="1279"/>
      <c r="AJ133" s="1735"/>
      <c r="AK133" s="1733"/>
      <c r="AL133" s="1733"/>
      <c r="AM133" s="1279"/>
      <c r="AN133" s="1735"/>
      <c r="AO133" s="1733"/>
      <c r="AP133" s="1733"/>
      <c r="AQ133" s="1279"/>
      <c r="AR133" s="1735"/>
      <c r="AS133" s="1733"/>
      <c r="AT133" s="1733"/>
      <c r="AU133" s="1733"/>
      <c r="AV133" s="1279"/>
      <c r="AW133" s="1735"/>
      <c r="AX133" s="1733"/>
      <c r="AY133" s="1733"/>
      <c r="AZ133" s="1733"/>
      <c r="BA133" s="1733"/>
      <c r="BB133" s="1733"/>
      <c r="BC133" s="1279"/>
      <c r="BD133" s="1817"/>
      <c r="BE133" s="1731"/>
      <c r="BF133" s="1731"/>
      <c r="BG133" s="1731"/>
      <c r="BH133" s="1731"/>
      <c r="BI133" s="1731"/>
      <c r="BJ133" s="1816"/>
      <c r="BK133" s="1078"/>
      <c r="BL133" s="1064"/>
      <c r="BM133" s="1064"/>
      <c r="BN133" s="1064"/>
      <c r="BO133" s="1064"/>
      <c r="BP133" s="1080"/>
      <c r="BQ133" s="1078"/>
      <c r="BR133" s="1064"/>
      <c r="BS133" s="1064"/>
      <c r="BT133" s="1064"/>
      <c r="BU133" s="1064"/>
      <c r="BV133" s="1080"/>
      <c r="BW133" s="1078"/>
      <c r="BX133" s="1064"/>
      <c r="BY133" s="1064"/>
      <c r="BZ133" s="1064"/>
      <c r="CA133" s="1064"/>
      <c r="CB133" s="1080"/>
      <c r="CC133" s="1096"/>
      <c r="CD133" s="1064"/>
      <c r="CE133" s="1064"/>
      <c r="CF133" s="1064"/>
      <c r="CG133" s="1064"/>
      <c r="CH133" s="1064"/>
      <c r="CI133" s="1064"/>
      <c r="CJ133" s="1110"/>
      <c r="CK133" s="1064"/>
      <c r="CL133" s="1064"/>
      <c r="CM133" s="1064"/>
      <c r="CN133" s="1064"/>
      <c r="CO133" s="1064"/>
      <c r="CP133" s="1064"/>
      <c r="CQ133" s="1110"/>
      <c r="CR133" s="1078"/>
      <c r="CS133" s="1064"/>
      <c r="CT133" s="1080"/>
      <c r="CU133" s="1096"/>
      <c r="CV133" s="1064"/>
      <c r="CW133" s="1110"/>
      <c r="CX133" s="1096"/>
      <c r="CY133" s="1064"/>
      <c r="CZ133" s="1110"/>
      <c r="DA133" s="1817"/>
      <c r="DB133" s="1731"/>
      <c r="DC133" s="1731"/>
      <c r="DD133" s="1731"/>
      <c r="DE133" s="1795"/>
      <c r="DF133" s="1739"/>
      <c r="DG133" s="1735"/>
      <c r="DH133" s="1733"/>
      <c r="DI133" s="1733"/>
      <c r="DJ133" s="1261"/>
      <c r="DK133" s="1739"/>
      <c r="DL133" s="1735"/>
      <c r="DM133" s="1733"/>
      <c r="DN133" s="1733"/>
      <c r="DO133" s="1733"/>
      <c r="DP133" s="1879"/>
      <c r="DQ133" s="1739"/>
      <c r="DR133" s="1735"/>
      <c r="DS133" s="1733"/>
      <c r="DT133" s="1733"/>
      <c r="DU133" s="1733"/>
      <c r="DV133" s="1879"/>
      <c r="DW133" s="1749"/>
      <c r="DX133" s="1737"/>
      <c r="DY133" s="1805"/>
      <c r="DZ133" s="1830"/>
      <c r="EA133" s="1832"/>
      <c r="EB133" s="1825"/>
      <c r="EC133" s="1834"/>
      <c r="ED133" s="1836"/>
      <c r="EE133" s="1832"/>
      <c r="EF133" s="1825"/>
      <c r="EG133" s="1827"/>
      <c r="EH133" s="1827"/>
      <c r="EI133" s="1737"/>
    </row>
    <row r="134" spans="1:140" s="87" customFormat="1" ht="12" customHeight="1">
      <c r="A134" s="1796" t="str">
        <f>IF(TRIM(入力1!A120)&lt;&gt;"",入力1!A120,"")</f>
        <v/>
      </c>
      <c r="B134" s="1746">
        <f>IF(TRIM(入力1!B120)&lt;&gt;"",入力1!B120,"")</f>
        <v>5</v>
      </c>
      <c r="C134" s="1750">
        <f>入力1!C120</f>
        <v>2</v>
      </c>
      <c r="D134" s="1798" t="str">
        <f>IF(TRIM(入力1!D120)&lt;&gt;"",入力1!D120,"")</f>
        <v/>
      </c>
      <c r="E134" s="1799"/>
      <c r="F134" s="1799"/>
      <c r="G134" s="1799"/>
      <c r="H134" s="1799"/>
      <c r="I134" s="1799"/>
      <c r="J134" s="1799"/>
      <c r="K134" s="1806" t="str">
        <f>IF(TRIM('提出（様式1）'!A134)&lt;&gt;"",'提出（様式1）'!A134,"")</f>
        <v/>
      </c>
      <c r="L134" s="1808">
        <f>IF(TRIM('提出（様式1）'!B134)&lt;&gt;"",'提出（様式1）'!B134,"")</f>
        <v>5</v>
      </c>
      <c r="M134" s="1756">
        <f>C134</f>
        <v>2</v>
      </c>
      <c r="N134" s="1740" t="str">
        <f>IF(TRIM(入力1!N120)&lt;&gt;"",入力1!N120,"")</f>
        <v/>
      </c>
      <c r="O134" s="1740" t="str">
        <f>IF(TRIM(入力1!O120)&lt;&gt;"",LEFT(入力1!O120,1),"")</f>
        <v/>
      </c>
      <c r="P134" s="1740" t="str">
        <f>IF(TRIM(入力1!P120)&lt;&gt;"",LEFT(入力1!P120,1),"")</f>
        <v/>
      </c>
      <c r="Q134" s="1742" t="str">
        <f>IF(TRIM(入力1!Q120)&lt;&gt;"",LEFT(入力1!Q120,1),"")</f>
        <v/>
      </c>
      <c r="R134" s="1750" t="str">
        <f>IF(TRIM(入力1!Q120)&lt;&gt;"",MID(入力1!Q120,2,1),"")</f>
        <v/>
      </c>
      <c r="S134" s="1802" t="str">
        <f>IF(TRIM(入力1!S120)&lt;&gt;"",LEFT(入力1!S120,1),"")</f>
        <v/>
      </c>
      <c r="T134" s="1760" t="str">
        <f>IF(LEN(入力1!T120)&gt;=2,MID(TEXT(入力1!T120,"00"),1,1),"")</f>
        <v/>
      </c>
      <c r="U134" s="1756" t="str">
        <f>IF(LEN(入力1!T120)&gt;=1,MID(TEXT(入力1!T120,"00"),2,1),"")</f>
        <v/>
      </c>
      <c r="V134" s="1742" t="str">
        <f>IF(LEN(入力1!V120)&gt;=2,MID(TEXT(入力1!V120,"00"),1,1),"")</f>
        <v/>
      </c>
      <c r="W134" s="1811" t="str">
        <f>IF(LEN(入力1!V120)&gt;=1,MID(TEXT(入力1!V120,"00"),2,1),"")</f>
        <v/>
      </c>
      <c r="X134" s="1742" t="str">
        <f>IF(LEN(入力1!X120)&gt;=2,MID(TEXT(入力1!X120,"00"),1,1),"")</f>
        <v/>
      </c>
      <c r="Y134" s="1750" t="str">
        <f>IF(LEN(入力1!X120)&gt;=1,MID(TEXT(入力1!X120,"00"),2,1),"")</f>
        <v/>
      </c>
      <c r="Z134" s="1760" t="str">
        <f>IF(LEN(入力1!Z120)&gt;=2,MID(TEXT(入力1!Z120,"00"),1,1),"")</f>
        <v/>
      </c>
      <c r="AA134" s="1756" t="str">
        <f>IF(LEN(入力1!Z120)&gt;=1,MID(TEXT(入力1!Z120,"00"),2,1),"")</f>
        <v/>
      </c>
      <c r="AB134" s="1813" t="str">
        <f>IF(TRIM(入力1!AB120)&lt;&gt;"",入力1!AB120,"")</f>
        <v/>
      </c>
      <c r="AC134" s="1814"/>
      <c r="AD134" s="1814"/>
      <c r="AE134" s="1815"/>
      <c r="AF134" s="1742" t="str">
        <f>IF(入力1!AF120&gt;=100,MID(TEXT(入力1!AF120,"000.0"),1,1),"")</f>
        <v/>
      </c>
      <c r="AG134" s="1746" t="str">
        <f>IF(入力1!AF120&gt;=10,MID(TEXT(入力1!AF120,"000.0"),2,1),"")</f>
        <v/>
      </c>
      <c r="AH134" s="1746" t="str">
        <f>IF(入力1!AF120&gt;=0.1,MID(TEXT(入力1!AF120,"000.0"),3,1),IF(ISBLANK(入力1!AF120),"","0"))</f>
        <v/>
      </c>
      <c r="AI134" s="1756" t="str">
        <f>IF(入力1!AF120&lt;&gt;"",MID(TEXT(入力1!AF120,"000.0"),5,1),"")</f>
        <v/>
      </c>
      <c r="AJ134" s="1742" t="str">
        <f>IF(入力1!AJ120&gt;=100,MID(TEXT(入力1!AJ120,"000.0"),1,1),"")</f>
        <v/>
      </c>
      <c r="AK134" s="1746" t="str">
        <f>IF(入力1!AJ120&gt;=10,MID(TEXT(入力1!AJ120,"000.0"),2,1),"")</f>
        <v/>
      </c>
      <c r="AL134" s="1746" t="str">
        <f>IF(入力1!AJ120&gt;=0.1,MID(TEXT(入力1!AJ120,"000.0"),3,1),IF(ISBLANK(入力1!AJ120),"","0"))</f>
        <v/>
      </c>
      <c r="AM134" s="1756" t="str">
        <f>IF(入力1!AJ120&lt;&gt;"",MID(TEXT(入力1!AJ120,"000.0"),5,1),"")</f>
        <v/>
      </c>
      <c r="AN134" s="1742" t="str">
        <f>IF(入力1!AN120&gt;=100,MID(TEXT(入力1!AN120,"000.0"),1,1),"")</f>
        <v/>
      </c>
      <c r="AO134" s="1746" t="str">
        <f>IF(入力1!AN120&gt;=10,MID(TEXT(入力1!AN120,"000.0"),2,1),"")</f>
        <v/>
      </c>
      <c r="AP134" s="1746" t="str">
        <f>IF(入力1!AN120&gt;=0.1,MID(TEXT(入力1!AN120,"000.0"),3,1),IF(ISBLANK(入力1!AN120),"","0"))</f>
        <v/>
      </c>
      <c r="AQ134" s="1756" t="str">
        <f>IF(入力1!AN120&lt;&gt;"",MID(TEXT(入力1!AN120,"000.0"),5,1),"")</f>
        <v/>
      </c>
      <c r="AR134" s="1742" t="str">
        <f>IF(TRIM(入力1!AR120)&lt;&gt;"",IF(入力1!AR120&gt;=10000,MID(TEXT(入力1!AR120,"00000"),1,1),""),"-")</f>
        <v>-</v>
      </c>
      <c r="AS134" s="1746" t="str">
        <f>IF(TRIM(入力1!AR120)&lt;&gt;"",IF(入力1!AR120&gt;=1000,MID(TEXT(入力1!AR120,"00000"),2,1),""),"-")</f>
        <v>-</v>
      </c>
      <c r="AT134" s="1746" t="str">
        <f>IF(TRIM(入力1!AR120)&lt;&gt;"",IF(入力1!AR120&gt;=100,MID(TEXT(入力1!AR120,"00000"),3,1),""),"-")</f>
        <v>-</v>
      </c>
      <c r="AU134" s="1746" t="str">
        <f>IF(TRIM(入力1!AR120)&lt;&gt;"",IF(入力1!AR120&gt;=10,MID(TEXT(入力1!AR120,"00000"),4,1),""),"-")</f>
        <v>-</v>
      </c>
      <c r="AV134" s="1756" t="str">
        <f>IF(TRIM(入力1!AR120)&lt;&gt;"",IF(入力1!AR120&gt;=0,MID(TEXT(入力1!AR120,"00000"),5,1),""),"-")</f>
        <v>-</v>
      </c>
      <c r="AW134" s="1742" t="str">
        <f>IF(TRIM(入力1!AW120)&lt;&gt;"",IF(入力1!AW120&gt;=1000000,MID(TEXT(入力1!AW120,"0000000"),1,1),""),"-")</f>
        <v>-</v>
      </c>
      <c r="AX134" s="1746" t="str">
        <f>IF(TRIM(入力1!AW120)&lt;&gt;"",IF(入力1!AW120&gt;=100000,MID(TEXT(入力1!AW120,"0000000"),2,1),""),"-")</f>
        <v>-</v>
      </c>
      <c r="AY134" s="1746" t="str">
        <f>IF(TRIM(入力1!AW120)&lt;&gt;"",IF(入力1!AW120&gt;=10000,MID(TEXT(入力1!AW120,"0000000"),3,1),""),"-")</f>
        <v>-</v>
      </c>
      <c r="AZ134" s="1746" t="str">
        <f>IF(TRIM(入力1!AW120)&lt;&gt;"",IF(入力1!AW120&gt;=1000,MID(TEXT(入力1!AW120,"0000000"),4,1),""),"-")</f>
        <v>-</v>
      </c>
      <c r="BA134" s="1746" t="str">
        <f>IF(TRIM(入力1!AW120)&lt;&gt;"",IF(入力1!AW120&gt;=100,MID(TEXT(入力1!AW120,"0000000"),5,1),""),"-")</f>
        <v>-</v>
      </c>
      <c r="BB134" s="1746" t="str">
        <f>IF(TRIM(入力1!AW120)&lt;&gt;"",IF(入力1!AW120&gt;=10,MID(TEXT(入力1!AW120,"0000000"),6,1),""),"-")</f>
        <v>-</v>
      </c>
      <c r="BC134" s="1756" t="str">
        <f>IF(TRIM(入力1!AW120)&lt;&gt;"",IF(入力1!AW120&gt;=0,MID(TEXT(入力1!AW120,"0000000"),7,1),""),"-")</f>
        <v>-</v>
      </c>
      <c r="BD134" s="1793" t="str">
        <f>IF(TRIM(入力1!BD120)&lt;&gt;"",IF(入力1!BD120&gt;=1000000,MID(TEXT(入力1!BD120,"0000000"),1,1),""),"")</f>
        <v/>
      </c>
      <c r="BE134" s="1729" t="str">
        <f>IF(TRIM(入力1!BD120)&lt;&gt;"",IF(入力1!BD120&gt;=100000,MID(TEXT(入力1!BD120,"0000000"),2,1),""),"")</f>
        <v/>
      </c>
      <c r="BF134" s="1729" t="str">
        <f>IF(TRIM(入力1!BD120)&lt;&gt;"",IF(入力1!BD120&gt;=10000,MID(TEXT(入力1!BD120,"0000000"),3,1),""),"")</f>
        <v/>
      </c>
      <c r="BG134" s="1729" t="str">
        <f>IF(TRIM(入力1!BD120)&lt;&gt;"",IF(入力1!BD120&gt;=1000,MID(TEXT(入力1!BD120,"0000000"),4,1),""),"")</f>
        <v/>
      </c>
      <c r="BH134" s="1729" t="str">
        <f>IF(TRIM(入力1!BD120)&lt;&gt;"",IF(入力1!BD120&gt;=100,MID(TEXT(入力1!BD120,"0000000"),5,1),""),"")</f>
        <v/>
      </c>
      <c r="BI134" s="1729" t="str">
        <f>IF(TRIM(入力1!BD120)&lt;&gt;"",IF(入力1!BD120&gt;=10,MID(TEXT(入力1!BD120,"0000000"),6,1),""),"")</f>
        <v/>
      </c>
      <c r="BJ134" s="1744" t="str">
        <f>IF(TRIM(入力1!BD120)&lt;&gt;"",IF(入力1!BD120&gt;=0,MID(TEXT(入力1!BD120,"0000000"),7,1),""),"0")</f>
        <v>0</v>
      </c>
      <c r="BK134" s="1724" t="str">
        <f>IF(TRIM(入力1!BK120)&lt;&gt;"",入力1!BK120,"")</f>
        <v/>
      </c>
      <c r="BL134" s="1701" t="str">
        <f>IF(TRIM(入力1!BL120)&lt;&gt;"",入力1!BL120,"")</f>
        <v/>
      </c>
      <c r="BM134" s="1701" t="str">
        <f>IF(TRIM(入力1!BM120)&lt;&gt;"",入力1!BM120,"")</f>
        <v/>
      </c>
      <c r="BN134" s="1701" t="str">
        <f>IF(TRIM(入力1!BN120)&lt;&gt;"",入力1!BN120,"")</f>
        <v/>
      </c>
      <c r="BO134" s="1701" t="str">
        <f>IF(TRIM(入力1!BO120)&lt;&gt;"",入力1!BO120,"")</f>
        <v/>
      </c>
      <c r="BP134" s="1709" t="str">
        <f>IF(TRIM(入力1!BP120)&lt;&gt;"",入力1!BP120,"")</f>
        <v>0</v>
      </c>
      <c r="BQ134" s="1724" t="str">
        <f>IF(TRIM(入力1!BQ120)&lt;&gt;"",入力1!BQ120,"")</f>
        <v/>
      </c>
      <c r="BR134" s="1701" t="str">
        <f>IF(TRIM(入力1!BR120)&lt;&gt;"",入力1!BR120,"")</f>
        <v/>
      </c>
      <c r="BS134" s="1701" t="str">
        <f>IF(TRIM(入力1!BS120)&lt;&gt;"",入力1!BS120,"")</f>
        <v/>
      </c>
      <c r="BT134" s="1701" t="str">
        <f>IF(TRIM(入力1!BT120)&lt;&gt;"",入力1!BT120,"")</f>
        <v/>
      </c>
      <c r="BU134" s="1701" t="str">
        <f>IF(TRIM(入力1!BU120)&lt;&gt;"",入力1!BU120,"")</f>
        <v/>
      </c>
      <c r="BV134" s="1709" t="str">
        <f>IF(TRIM(入力1!BV120)&lt;&gt;"",入力1!BV120,"")</f>
        <v>0</v>
      </c>
      <c r="BW134" s="1724" t="str">
        <f>IF(TRIM(入力1!BW120)&lt;&gt;"",入力1!BW120,"")</f>
        <v/>
      </c>
      <c r="BX134" s="1701" t="str">
        <f>IF(TRIM(入力1!BX120)&lt;&gt;"",入力1!BX120,"")</f>
        <v/>
      </c>
      <c r="BY134" s="1701" t="str">
        <f>IF(TRIM(入力1!BY120)&lt;&gt;"",入力1!BY120,"")</f>
        <v/>
      </c>
      <c r="BZ134" s="1701" t="str">
        <f>IF(TRIM(入力1!BZ120)&lt;&gt;"",入力1!BZ120,"")</f>
        <v/>
      </c>
      <c r="CA134" s="1701" t="str">
        <f>IF(TRIM(入力1!CA120)&lt;&gt;"",入力1!CA120,"")</f>
        <v/>
      </c>
      <c r="CB134" s="1709" t="str">
        <f>IF(TRIM(入力1!CB120)&lt;&gt;"",入力1!CB120,"")</f>
        <v>0</v>
      </c>
      <c r="CC134" s="1711" t="str">
        <f>IF(TRIM(入力1!CC120)&lt;&gt;"",入力1!CC120,"")</f>
        <v/>
      </c>
      <c r="CD134" s="1701" t="str">
        <f>IF(TRIM(入力1!CD120)&lt;&gt;"",入力1!CD120,"")</f>
        <v/>
      </c>
      <c r="CE134" s="1701" t="str">
        <f>IF(TRIM(入力1!CE120)&lt;&gt;"",入力1!CE120,"")</f>
        <v/>
      </c>
      <c r="CF134" s="1701" t="str">
        <f>IF(TRIM(入力1!CF120)&lt;&gt;"",入力1!CF120,"")</f>
        <v/>
      </c>
      <c r="CG134" s="1701" t="str">
        <f>IF(TRIM(入力1!CG120)&lt;&gt;"",入力1!CG120,"")</f>
        <v/>
      </c>
      <c r="CH134" s="1701" t="str">
        <f>IF(TRIM(入力1!CH120)&lt;&gt;"",入力1!CH120,"")</f>
        <v/>
      </c>
      <c r="CI134" s="1701" t="str">
        <f>IF(TRIM(入力1!CI120)&lt;&gt;"",入力1!CI120,"")</f>
        <v/>
      </c>
      <c r="CJ134" s="1703" t="str">
        <f>IF(TRIM(入力1!CJ120)&lt;&gt;"",入力1!CJ120,"")</f>
        <v>0</v>
      </c>
      <c r="CK134" s="1701" t="str">
        <f>IF(TRIM(入力1!CK120)&lt;&gt;"",入力1!CK120,"")</f>
        <v/>
      </c>
      <c r="CL134" s="1701" t="str">
        <f>IF(TRIM(入力1!CL120)&lt;&gt;"",入力1!CL120,"")</f>
        <v/>
      </c>
      <c r="CM134" s="1701" t="str">
        <f>IF(TRIM(入力1!CM120)&lt;&gt;"",入力1!CM120,"")</f>
        <v/>
      </c>
      <c r="CN134" s="1701" t="str">
        <f>IF(TRIM(入力1!CN120)&lt;&gt;"",入力1!CN120,"")</f>
        <v/>
      </c>
      <c r="CO134" s="1701" t="str">
        <f>IF(TRIM(入力1!CO120)&lt;&gt;"",入力1!CO120,"")</f>
        <v/>
      </c>
      <c r="CP134" s="1701" t="str">
        <f>IF(TRIM(入力1!CP120)&lt;&gt;"",入力1!CP120,"")</f>
        <v/>
      </c>
      <c r="CQ134" s="1703" t="str">
        <f>IF(TRIM(入力1!CQ120)&lt;&gt;"",入力1!CQ120,"")</f>
        <v/>
      </c>
      <c r="CR134" s="1724" t="str">
        <f>IF(TRIM(入力1!CR120)&lt;&gt;"",入力1!CR120,"")</f>
        <v>-</v>
      </c>
      <c r="CS134" s="1701" t="str">
        <f>IF(TRIM(入力1!CS120)&lt;&gt;"",入力1!CS120,"")</f>
        <v>-</v>
      </c>
      <c r="CT134" s="1709" t="str">
        <f>IF(TRIM(入力1!CT120)&lt;&gt;"",入力1!CT120,"")</f>
        <v>-</v>
      </c>
      <c r="CU134" s="1711" t="str">
        <f>IF(入力1!CU120&gt;=10,MID(TEXT(入力1!CU120,"00.0"),1,1),"")</f>
        <v/>
      </c>
      <c r="CV134" s="1701" t="str">
        <f>IF(入力1!CU120&gt;=0.1,MID(TEXT(入力1!CU120,"00.0"),2,1),IF(ISBLANK(入力1!CU120),"","0"))</f>
        <v/>
      </c>
      <c r="CW134" s="1703" t="str">
        <f>IF(入力1!CU120&lt;&gt;"",MID(TEXT(入力1!CU120,"00.0"),4,1),"")</f>
        <v/>
      </c>
      <c r="CX134" s="1711" t="str">
        <f>IF(入力1!CX120&gt;=100,MID(TEXT(入力1!CX120,"000"),1,1),"")</f>
        <v/>
      </c>
      <c r="CY134" s="1701" t="str">
        <f>IF(入力1!CX120&gt;=10,MID(TEXT(入力1!CX120,"000"),2,1),"")</f>
        <v/>
      </c>
      <c r="CZ134" s="1703" t="str">
        <f>IF(入力1!CX120&gt;=1,MID(TEXT(入力1!CX120,"000"),3,1),"")</f>
        <v/>
      </c>
      <c r="DA134" s="1793" t="str">
        <f>IF(TRIM(入力1!DA120)&lt;&gt;"",IF(入力1!DA120&gt;=10000,MID(TEXT(入力1!DA120,"00000"),1,1),""),"")</f>
        <v/>
      </c>
      <c r="DB134" s="1729" t="str">
        <f>IF(TRIM(入力1!DA120)&lt;&gt;"",IF(入力1!DA120&gt;=1000,MID(TEXT(入力1!DA120,"00000"),2,1),""),"")</f>
        <v/>
      </c>
      <c r="DC134" s="1729" t="str">
        <f>IF(TRIM(入力1!DA120)&lt;&gt;"",IF(入力1!DA120&gt;=100,MID(TEXT(入力1!DA120,"00000"),3,1),""),"")</f>
        <v/>
      </c>
      <c r="DD134" s="1729" t="str">
        <f>IF(TRIM(入力1!DA120)&lt;&gt;"",IF(入力1!DA120&gt;=10,MID(TEXT(入力1!DA120,"00000"),4,1),""),"")</f>
        <v/>
      </c>
      <c r="DE134" s="1852" t="str">
        <f>IF(TRIM(入力1!DA120)&lt;&gt;"",IF(入力1!DA120&gt;=0,MID(TEXT(入力1!DA120,"00000"),5,1),"0"),"")</f>
        <v/>
      </c>
      <c r="DF134" s="1740" t="str">
        <f>IF(TRIM(入力1!DF120)&lt;&gt;"",LEFT(入力1!DF120,1),"")</f>
        <v/>
      </c>
      <c r="DG134" s="1742" t="str">
        <f>IF(入力1!DG120&gt;=1000,MID(TEXT(入力1!DG120,"0000"),1,1),"")</f>
        <v/>
      </c>
      <c r="DH134" s="1746" t="str">
        <f>IF(入力1!DG120&gt;=100,MID(TEXT(入力1!DG120,"0000"),2,1),"")</f>
        <v/>
      </c>
      <c r="DI134" s="1746" t="str">
        <f>IF(入力1!DG120&gt;=10,MID(TEXT(入力1!DG120,"0000"),3,1),"")</f>
        <v/>
      </c>
      <c r="DJ134" s="1750" t="str">
        <f>IF(TRIM(入力1!DG120)&lt;&gt;"",IF(入力1!DG120&gt;=1,MID(TEXT(入力1!DG120,"0000"),4,1),"0"),"")</f>
        <v/>
      </c>
      <c r="DK134" s="1740" t="str">
        <f>IF(TRIM(入力1!DK120)&lt;&gt;"",LEFT(入力1!DK120,1),"")</f>
        <v/>
      </c>
      <c r="DL134" s="1742" t="str">
        <f>IF(入力1!DL120&gt;=10000,MID(TEXT(入力1!DL120,"00000"),1,1),"")</f>
        <v/>
      </c>
      <c r="DM134" s="1746" t="str">
        <f>IF(入力1!DL120&gt;=1000,MID(TEXT(入力1!DL120,"00000"),2,1),"")</f>
        <v/>
      </c>
      <c r="DN134" s="1746" t="str">
        <f>IF(入力1!DL120&gt;=100,MID(TEXT(入力1!DL120,"00000"),3,1),"")</f>
        <v/>
      </c>
      <c r="DO134" s="1746" t="str">
        <f>IF(入力1!DL120&gt;=10,MID(TEXT(入力1!DL120,"00000"),4,1),"")</f>
        <v/>
      </c>
      <c r="DP134" s="1750" t="str">
        <f>IF(TRIM(入力1!DL120)&lt;&gt;"",IF(入力1!DL120&gt;=1,MID(TEXT(入力1!DL120,"00000"),5,1),"0"),"")</f>
        <v/>
      </c>
      <c r="DQ134" s="1740" t="str">
        <f>IF(TRIM(入力1!DQ120)&lt;&gt;"",LEFT(入力1!DQ120,1),"")</f>
        <v/>
      </c>
      <c r="DR134" s="1742" t="str">
        <f>IF(入力1!DR120&gt;=10000,MID(TEXT(入力1!DR120,"00000"),1,1),"")</f>
        <v/>
      </c>
      <c r="DS134" s="1746" t="str">
        <f>IF(入力1!DR120&gt;=1000,MID(TEXT(入力1!DR120,"00000"),2,1),"")</f>
        <v/>
      </c>
      <c r="DT134" s="1746" t="str">
        <f>IF(入力1!DR120&gt;=100,MID(TEXT(入力1!DR120,"00000"),3,1),"")</f>
        <v/>
      </c>
      <c r="DU134" s="1746" t="str">
        <f>IF(入力1!DR120&gt;=10,MID(TEXT(入力1!DR120,"00000"),4,1),"")</f>
        <v/>
      </c>
      <c r="DV134" s="1837" t="str">
        <f>IF(TRIM(入力1!DR120)&lt;&gt;"",IF(入力1!DR120&gt;=1,MID(TEXT(入力1!DR120,"00000"),5,1),"0"),"")</f>
        <v/>
      </c>
      <c r="DW134" s="1748"/>
      <c r="DX134" s="1736"/>
      <c r="DY134" s="1804"/>
      <c r="DZ134" s="1829"/>
      <c r="EA134" s="1831"/>
      <c r="EB134" s="1824"/>
      <c r="EC134" s="1833"/>
      <c r="ED134" s="1835"/>
      <c r="EE134" s="1831"/>
      <c r="EF134" s="1824"/>
      <c r="EG134" s="1826">
        <f>IF(入力1!$W$5=9,9,0)</f>
        <v>0</v>
      </c>
      <c r="EH134" s="1828"/>
      <c r="EI134" s="1736"/>
    </row>
    <row r="135" spans="1:140" s="87" customFormat="1" ht="12" customHeight="1">
      <c r="A135" s="1853"/>
      <c r="B135" s="1752"/>
      <c r="C135" s="1753"/>
      <c r="D135" s="1854" t="str">
        <f>IF(TRIM(入力1!D133)&lt;&gt;"",入力1!D133,"")</f>
        <v/>
      </c>
      <c r="E135" s="1855"/>
      <c r="F135" s="1855"/>
      <c r="G135" s="1855"/>
      <c r="H135" s="1855"/>
      <c r="I135" s="1855"/>
      <c r="J135" s="1855"/>
      <c r="K135" s="1806"/>
      <c r="L135" s="1808"/>
      <c r="M135" s="1757"/>
      <c r="N135" s="1754"/>
      <c r="O135" s="1754"/>
      <c r="P135" s="1754"/>
      <c r="Q135" s="1755"/>
      <c r="R135" s="1753"/>
      <c r="S135" s="1856"/>
      <c r="T135" s="1761"/>
      <c r="U135" s="1757"/>
      <c r="V135" s="1755"/>
      <c r="W135" s="1857"/>
      <c r="X135" s="1755"/>
      <c r="Y135" s="1753"/>
      <c r="Z135" s="1761"/>
      <c r="AA135" s="1757"/>
      <c r="AB135" s="970" t="str">
        <f>IF(入力1!AB121&gt;=100,MID(TEXT(入力1!AB121,"000.0"),1,1),"")</f>
        <v/>
      </c>
      <c r="AC135" s="968" t="str">
        <f>IF(入力1!AB121&gt;=10,MID(TEXT(入力1!AB121,"000.0"),2,1),"")</f>
        <v/>
      </c>
      <c r="AD135" s="968" t="str">
        <f>IF(入力1!AB121&gt;=0.1,MID(TEXT(入力1!AB121,"000.0"),3,1),IF(ISBLANK(入力1!AB121),"","0"))</f>
        <v/>
      </c>
      <c r="AE135" s="972" t="str">
        <f>IF(入力1!AB121&lt;&gt;"",MID(TEXT(入力1!AB121,"000.0"),5,1),"")</f>
        <v/>
      </c>
      <c r="AF135" s="1755"/>
      <c r="AG135" s="1752"/>
      <c r="AH135" s="1752"/>
      <c r="AI135" s="1757"/>
      <c r="AJ135" s="1755"/>
      <c r="AK135" s="1752"/>
      <c r="AL135" s="1752"/>
      <c r="AM135" s="1757"/>
      <c r="AN135" s="1755"/>
      <c r="AO135" s="1752"/>
      <c r="AP135" s="1752"/>
      <c r="AQ135" s="1757"/>
      <c r="AR135" s="1755"/>
      <c r="AS135" s="1752"/>
      <c r="AT135" s="1752"/>
      <c r="AU135" s="1752"/>
      <c r="AV135" s="1757"/>
      <c r="AW135" s="1755"/>
      <c r="AX135" s="1752"/>
      <c r="AY135" s="1752"/>
      <c r="AZ135" s="1752"/>
      <c r="BA135" s="1752"/>
      <c r="BB135" s="1752"/>
      <c r="BC135" s="1757"/>
      <c r="BD135" s="1793"/>
      <c r="BE135" s="1729"/>
      <c r="BF135" s="1729"/>
      <c r="BG135" s="1729"/>
      <c r="BH135" s="1729"/>
      <c r="BI135" s="1729"/>
      <c r="BJ135" s="1744"/>
      <c r="BK135" s="1726"/>
      <c r="BL135" s="1705"/>
      <c r="BM135" s="1705"/>
      <c r="BN135" s="1705"/>
      <c r="BO135" s="1705"/>
      <c r="BP135" s="1710"/>
      <c r="BQ135" s="1726"/>
      <c r="BR135" s="1705"/>
      <c r="BS135" s="1705"/>
      <c r="BT135" s="1705"/>
      <c r="BU135" s="1705"/>
      <c r="BV135" s="1710"/>
      <c r="BW135" s="1726"/>
      <c r="BX135" s="1705"/>
      <c r="BY135" s="1705"/>
      <c r="BZ135" s="1705"/>
      <c r="CA135" s="1705"/>
      <c r="CB135" s="1710"/>
      <c r="CC135" s="1712"/>
      <c r="CD135" s="1705"/>
      <c r="CE135" s="1705"/>
      <c r="CF135" s="1705"/>
      <c r="CG135" s="1705"/>
      <c r="CH135" s="1705"/>
      <c r="CI135" s="1705"/>
      <c r="CJ135" s="1706"/>
      <c r="CK135" s="1705"/>
      <c r="CL135" s="1705"/>
      <c r="CM135" s="1705"/>
      <c r="CN135" s="1705"/>
      <c r="CO135" s="1705"/>
      <c r="CP135" s="1705"/>
      <c r="CQ135" s="1706"/>
      <c r="CR135" s="1726"/>
      <c r="CS135" s="1705"/>
      <c r="CT135" s="1710"/>
      <c r="CU135" s="1712"/>
      <c r="CV135" s="1705"/>
      <c r="CW135" s="1706"/>
      <c r="CX135" s="1712"/>
      <c r="CY135" s="1705"/>
      <c r="CZ135" s="1706"/>
      <c r="DA135" s="1793"/>
      <c r="DB135" s="1729"/>
      <c r="DC135" s="1729"/>
      <c r="DD135" s="1729"/>
      <c r="DE135" s="1852"/>
      <c r="DF135" s="1754"/>
      <c r="DG135" s="1755"/>
      <c r="DH135" s="1752"/>
      <c r="DI135" s="1752"/>
      <c r="DJ135" s="1891"/>
      <c r="DK135" s="1754"/>
      <c r="DL135" s="1755"/>
      <c r="DM135" s="1752"/>
      <c r="DN135" s="1752"/>
      <c r="DO135" s="1752"/>
      <c r="DP135" s="1891"/>
      <c r="DQ135" s="1754"/>
      <c r="DR135" s="1755"/>
      <c r="DS135" s="1752"/>
      <c r="DT135" s="1752"/>
      <c r="DU135" s="1752"/>
      <c r="DV135" s="1904"/>
      <c r="DW135" s="1749"/>
      <c r="DX135" s="1737"/>
      <c r="DY135" s="1805"/>
      <c r="DZ135" s="1830"/>
      <c r="EA135" s="1832"/>
      <c r="EB135" s="1825"/>
      <c r="EC135" s="1834"/>
      <c r="ED135" s="1836"/>
      <c r="EE135" s="1832"/>
      <c r="EF135" s="1825"/>
      <c r="EG135" s="1827"/>
      <c r="EH135" s="1827"/>
      <c r="EI135" s="1737"/>
    </row>
    <row r="136" spans="1:140" s="87" customFormat="1" ht="12" customHeight="1">
      <c r="A136" s="1818" t="str">
        <f>IF(TRIM(入力1!A122)&lt;&gt;"",入力1!A122,"")</f>
        <v/>
      </c>
      <c r="B136" s="1732">
        <f>IF(TRIM(入力1!B122)&lt;&gt;"",入力1!B122,"")</f>
        <v>5</v>
      </c>
      <c r="C136" s="1234">
        <f>入力1!C122</f>
        <v>3</v>
      </c>
      <c r="D136" s="1820" t="str">
        <f>IF(TRIM(入力1!D122)&lt;&gt;"",入力1!D122,"")</f>
        <v/>
      </c>
      <c r="E136" s="1821"/>
      <c r="F136" s="1821"/>
      <c r="G136" s="1821"/>
      <c r="H136" s="1821"/>
      <c r="I136" s="1821"/>
      <c r="J136" s="1821"/>
      <c r="K136" s="1256" t="str">
        <f>IF(TRIM('提出（様式1）'!A136)&lt;&gt;"",'提出（様式1）'!A136,"")</f>
        <v/>
      </c>
      <c r="L136" s="1258">
        <f>IF(TRIM('提出（様式1）'!B136)&lt;&gt;"",'提出（様式1）'!B136,"")</f>
        <v>5</v>
      </c>
      <c r="M136" s="1260">
        <f>C136</f>
        <v>3</v>
      </c>
      <c r="N136" s="1738" t="str">
        <f>IF(TRIM(入力1!N122)&lt;&gt;"",入力1!N122,"")</f>
        <v/>
      </c>
      <c r="O136" s="1738" t="str">
        <f>IF(TRIM(入力1!O122)&lt;&gt;"",LEFT(入力1!O122,1),"")</f>
        <v/>
      </c>
      <c r="P136" s="1738" t="str">
        <f>IF(TRIM(入力1!P122)&lt;&gt;"",LEFT(入力1!P122,1),"")</f>
        <v/>
      </c>
      <c r="Q136" s="1734" t="str">
        <f>IF(TRIM(入力1!Q122)&lt;&gt;"",LEFT(入力1!Q122,1),"")</f>
        <v/>
      </c>
      <c r="R136" s="1234" t="str">
        <f>IF(TRIM(入力1!Q122)&lt;&gt;"",MID(入力1!Q122,2,1),"")</f>
        <v/>
      </c>
      <c r="S136" s="1839" t="str">
        <f>IF(TRIM(入力1!S122)&lt;&gt;"",LEFT(入力1!S122,1),"")</f>
        <v/>
      </c>
      <c r="T136" s="1841" t="str">
        <f>IF(LEN(入力1!T122)&gt;=2,MID(TEXT(入力1!T122,"00"),1,1),"")</f>
        <v/>
      </c>
      <c r="U136" s="1260" t="str">
        <f>IF(LEN(入力1!T122)&gt;=1,MID(TEXT(入力1!T122,"00"),2,1),"")</f>
        <v/>
      </c>
      <c r="V136" s="1734" t="str">
        <f>IF(LEN(入力1!V122)&gt;=2,MID(TEXT(入力1!V122,"00"),1,1),"")</f>
        <v/>
      </c>
      <c r="W136" s="1843" t="str">
        <f>IF(LEN(入力1!V122)&gt;=1,MID(TEXT(入力1!V122,"00"),2,1),"")</f>
        <v/>
      </c>
      <c r="X136" s="1734" t="str">
        <f>IF(LEN(入力1!X122)&gt;=2,MID(TEXT(入力1!X122,"00"),1,1),"")</f>
        <v/>
      </c>
      <c r="Y136" s="1234" t="str">
        <f>IF(LEN(入力1!X122)&gt;=1,MID(TEXT(入力1!X122,"00"),2,1),"")</f>
        <v/>
      </c>
      <c r="Z136" s="1841" t="str">
        <f>IF(LEN(入力1!Z122)&gt;=2,MID(TEXT(入力1!Z122,"00"),1,1),"")</f>
        <v/>
      </c>
      <c r="AA136" s="1260" t="str">
        <f>IF(LEN(入力1!Z122)&gt;=1,MID(TEXT(入力1!Z122,"00"),2,1),"")</f>
        <v/>
      </c>
      <c r="AB136" s="1845" t="str">
        <f>IF(TRIM(入力1!AB122)&lt;&gt;"",入力1!AB122,"")</f>
        <v/>
      </c>
      <c r="AC136" s="1846"/>
      <c r="AD136" s="1846"/>
      <c r="AE136" s="1847"/>
      <c r="AF136" s="1734" t="str">
        <f>IF(入力1!AF122&gt;=100,MID(TEXT(入力1!AF122,"000.0"),1,1),"")</f>
        <v/>
      </c>
      <c r="AG136" s="1732" t="str">
        <f>IF(入力1!AF122&gt;=10,MID(TEXT(入力1!AF122,"000.0"),2,1),"")</f>
        <v/>
      </c>
      <c r="AH136" s="1732" t="str">
        <f>IF(入力1!AF122&gt;=0.1,MID(TEXT(入力1!AF122,"000.0"),3,1),IF(ISBLANK(入力1!AF122),"","0"))</f>
        <v/>
      </c>
      <c r="AI136" s="1260" t="str">
        <f>IF(入力1!AF122&lt;&gt;"",MID(TEXT(入力1!AF122,"000.0"),5,1),"")</f>
        <v/>
      </c>
      <c r="AJ136" s="1734" t="str">
        <f>IF(入力1!AJ122&gt;=100,MID(TEXT(入力1!AJ122,"000.0"),1,1),"")</f>
        <v/>
      </c>
      <c r="AK136" s="1732" t="str">
        <f>IF(入力1!AJ122&gt;=10,MID(TEXT(入力1!AJ122,"000.0"),2,1),"")</f>
        <v/>
      </c>
      <c r="AL136" s="1732" t="str">
        <f>IF(入力1!AJ122&gt;=0.1,MID(TEXT(入力1!AJ122,"000.0"),3,1),IF(ISBLANK(入力1!AJ122),"","0"))</f>
        <v/>
      </c>
      <c r="AM136" s="1260" t="str">
        <f>IF(入力1!AJ122&lt;&gt;"",MID(TEXT(入力1!AJ122,"000.0"),5,1),"")</f>
        <v/>
      </c>
      <c r="AN136" s="1734" t="str">
        <f>IF(入力1!AN122&gt;=100,MID(TEXT(入力1!AN122,"000.0"),1,1),"")</f>
        <v/>
      </c>
      <c r="AO136" s="1732" t="str">
        <f>IF(入力1!AN122&gt;=10,MID(TEXT(入力1!AN122,"000.0"),2,1),"")</f>
        <v/>
      </c>
      <c r="AP136" s="1732" t="str">
        <f>IF(入力1!AN122&gt;=0.1,MID(TEXT(入力1!AN122,"000.0"),3,1),IF(ISBLANK(入力1!AN122),"","0"))</f>
        <v/>
      </c>
      <c r="AQ136" s="1260" t="str">
        <f>IF(入力1!AN122&lt;&gt;"",MID(TEXT(入力1!AN122,"000.0"),5,1),"")</f>
        <v/>
      </c>
      <c r="AR136" s="1734" t="str">
        <f>IF(TRIM(入力1!AR122)&lt;&gt;"",IF(入力1!AR122&gt;=10000,MID(TEXT(入力1!AR122,"00000"),1,1),""),"-")</f>
        <v>-</v>
      </c>
      <c r="AS136" s="1732" t="str">
        <f>IF(TRIM(入力1!AR122)&lt;&gt;"",IF(入力1!AR122&gt;=1000,MID(TEXT(入力1!AR122,"00000"),2,1),""),"-")</f>
        <v>-</v>
      </c>
      <c r="AT136" s="1732" t="str">
        <f>IF(TRIM(入力1!AR122)&lt;&gt;"",IF(入力1!AR122&gt;=100,MID(TEXT(入力1!AR122,"00000"),3,1),""),"-")</f>
        <v>-</v>
      </c>
      <c r="AU136" s="1732" t="str">
        <f>IF(TRIM(入力1!AR122)&lt;&gt;"",IF(入力1!AR122&gt;=10,MID(TEXT(入力1!AR122,"00000"),4,1),""),"-")</f>
        <v>-</v>
      </c>
      <c r="AV136" s="1260" t="str">
        <f>IF(TRIM(入力1!AR122)&lt;&gt;"",IF(入力1!AR122&gt;=0,MID(TEXT(入力1!AR122,"00000"),5,1),""),"-")</f>
        <v>-</v>
      </c>
      <c r="AW136" s="1734" t="str">
        <f>IF(TRIM(入力1!AW122)&lt;&gt;"",IF(入力1!AW122&gt;=1000000,MID(TEXT(入力1!AW122,"0000000"),1,1),""),"-")</f>
        <v>-</v>
      </c>
      <c r="AX136" s="1732" t="str">
        <f>IF(TRIM(入力1!AW122)&lt;&gt;"",IF(入力1!AW122&gt;=100000,MID(TEXT(入力1!AW122,"0000000"),2,1),""),"-")</f>
        <v>-</v>
      </c>
      <c r="AY136" s="1732" t="str">
        <f>IF(TRIM(入力1!AW122)&lt;&gt;"",IF(入力1!AW122&gt;=10000,MID(TEXT(入力1!AW122,"0000000"),3,1),""),"-")</f>
        <v>-</v>
      </c>
      <c r="AZ136" s="1732" t="str">
        <f>IF(TRIM(入力1!AW122)&lt;&gt;"",IF(入力1!AW122&gt;=1000,MID(TEXT(入力1!AW122,"0000000"),4,1),""),"-")</f>
        <v>-</v>
      </c>
      <c r="BA136" s="1732" t="str">
        <f>IF(TRIM(入力1!AW122)&lt;&gt;"",IF(入力1!AW122&gt;=100,MID(TEXT(入力1!AW122,"0000000"),5,1),""),"-")</f>
        <v>-</v>
      </c>
      <c r="BB136" s="1732" t="str">
        <f>IF(TRIM(入力1!AW122)&lt;&gt;"",IF(入力1!AW122&gt;=10,MID(TEXT(入力1!AW122,"0000000"),6,1),""),"-")</f>
        <v>-</v>
      </c>
      <c r="BC136" s="1260" t="str">
        <f>IF(TRIM(入力1!AW122)&lt;&gt;"",IF(入力1!AW122&gt;=0,MID(TEXT(入力1!AW122,"0000000"),7,1),""),"-")</f>
        <v>-</v>
      </c>
      <c r="BD136" s="1817" t="str">
        <f>IF(TRIM(入力1!BD122)&lt;&gt;"",IF(入力1!BD122&gt;=1000000,MID(TEXT(入力1!BD122,"0000000"),1,1),""),"")</f>
        <v/>
      </c>
      <c r="BE136" s="1731" t="str">
        <f>IF(TRIM(入力1!BD122)&lt;&gt;"",IF(入力1!BD122&gt;=100000,MID(TEXT(入力1!BD122,"0000000"),2,1),""),"")</f>
        <v/>
      </c>
      <c r="BF136" s="1731" t="str">
        <f>IF(TRIM(入力1!BD122)&lt;&gt;"",IF(入力1!BD122&gt;=10000,MID(TEXT(入力1!BD122,"0000000"),3,1),""),"")</f>
        <v/>
      </c>
      <c r="BG136" s="1731" t="str">
        <f>IF(TRIM(入力1!BD122)&lt;&gt;"",IF(入力1!BD122&gt;=1000,MID(TEXT(入力1!BD122,"0000000"),4,1),""),"")</f>
        <v/>
      </c>
      <c r="BH136" s="1731" t="str">
        <f>IF(TRIM(入力1!BD122)&lt;&gt;"",IF(入力1!BD122&gt;=100,MID(TEXT(入力1!BD122,"0000000"),5,1),""),"")</f>
        <v/>
      </c>
      <c r="BI136" s="1731" t="str">
        <f>IF(TRIM(入力1!BD122)&lt;&gt;"",IF(入力1!BD122&gt;=10,MID(TEXT(入力1!BD122,"0000000"),6,1),""),"")</f>
        <v/>
      </c>
      <c r="BJ136" s="1816" t="str">
        <f>IF(TRIM(入力1!BD122)&lt;&gt;"",IF(入力1!BD122&gt;=0,MID(TEXT(入力1!BD122,"0000000"),7,1),""),"0")</f>
        <v>0</v>
      </c>
      <c r="BK136" s="1077" t="str">
        <f>IF(TRIM(入力1!BK122)&lt;&gt;"",入力1!BK122,"")</f>
        <v/>
      </c>
      <c r="BL136" s="1063" t="str">
        <f>IF(TRIM(入力1!BL122)&lt;&gt;"",入力1!BL122,"")</f>
        <v/>
      </c>
      <c r="BM136" s="1063" t="str">
        <f>IF(TRIM(入力1!BM122)&lt;&gt;"",入力1!BM122,"")</f>
        <v/>
      </c>
      <c r="BN136" s="1063" t="str">
        <f>IF(TRIM(入力1!BN122)&lt;&gt;"",入力1!BN122,"")</f>
        <v/>
      </c>
      <c r="BO136" s="1063" t="str">
        <f>IF(TRIM(入力1!BO122)&lt;&gt;"",入力1!BO122,"")</f>
        <v/>
      </c>
      <c r="BP136" s="1079" t="str">
        <f>IF(TRIM(入力1!BP122)&lt;&gt;"",入力1!BP122,"")</f>
        <v>0</v>
      </c>
      <c r="BQ136" s="1077" t="str">
        <f>IF(TRIM(入力1!BQ122)&lt;&gt;"",入力1!BQ122,"")</f>
        <v/>
      </c>
      <c r="BR136" s="1063" t="str">
        <f>IF(TRIM(入力1!BR122)&lt;&gt;"",入力1!BR122,"")</f>
        <v/>
      </c>
      <c r="BS136" s="1063" t="str">
        <f>IF(TRIM(入力1!BS122)&lt;&gt;"",入力1!BS122,"")</f>
        <v/>
      </c>
      <c r="BT136" s="1063" t="str">
        <f>IF(TRIM(入力1!BT122)&lt;&gt;"",入力1!BT122,"")</f>
        <v/>
      </c>
      <c r="BU136" s="1063" t="str">
        <f>IF(TRIM(入力1!BU122)&lt;&gt;"",入力1!BU122,"")</f>
        <v/>
      </c>
      <c r="BV136" s="1079" t="str">
        <f>IF(TRIM(入力1!BV122)&lt;&gt;"",入力1!BV122,"")</f>
        <v>0</v>
      </c>
      <c r="BW136" s="1077" t="str">
        <f>IF(TRIM(入力1!BW122)&lt;&gt;"",入力1!BW122,"")</f>
        <v/>
      </c>
      <c r="BX136" s="1063" t="str">
        <f>IF(TRIM(入力1!BX122)&lt;&gt;"",入力1!BX122,"")</f>
        <v/>
      </c>
      <c r="BY136" s="1063" t="str">
        <f>IF(TRIM(入力1!BY122)&lt;&gt;"",入力1!BY122,"")</f>
        <v/>
      </c>
      <c r="BZ136" s="1063" t="str">
        <f>IF(TRIM(入力1!BZ122)&lt;&gt;"",入力1!BZ122,"")</f>
        <v/>
      </c>
      <c r="CA136" s="1063" t="str">
        <f>IF(TRIM(入力1!CA122)&lt;&gt;"",入力1!CA122,"")</f>
        <v/>
      </c>
      <c r="CB136" s="1079" t="str">
        <f>IF(TRIM(入力1!CB122)&lt;&gt;"",入力1!CB122,"")</f>
        <v>0</v>
      </c>
      <c r="CC136" s="1095" t="str">
        <f>IF(TRIM(入力1!CC122)&lt;&gt;"",入力1!CC122,"")</f>
        <v/>
      </c>
      <c r="CD136" s="1063" t="str">
        <f>IF(TRIM(入力1!CD122)&lt;&gt;"",入力1!CD122,"")</f>
        <v/>
      </c>
      <c r="CE136" s="1063" t="str">
        <f>IF(TRIM(入力1!CE122)&lt;&gt;"",入力1!CE122,"")</f>
        <v/>
      </c>
      <c r="CF136" s="1063" t="str">
        <f>IF(TRIM(入力1!CF122)&lt;&gt;"",入力1!CF122,"")</f>
        <v/>
      </c>
      <c r="CG136" s="1063" t="str">
        <f>IF(TRIM(入力1!CG122)&lt;&gt;"",入力1!CG122,"")</f>
        <v/>
      </c>
      <c r="CH136" s="1063" t="str">
        <f>IF(TRIM(入力1!CH122)&lt;&gt;"",入力1!CH122,"")</f>
        <v/>
      </c>
      <c r="CI136" s="1063" t="str">
        <f>IF(TRIM(入力1!CI122)&lt;&gt;"",入力1!CI122,"")</f>
        <v/>
      </c>
      <c r="CJ136" s="1109" t="str">
        <f>IF(TRIM(入力1!CJ122)&lt;&gt;"",入力1!CJ122,"")</f>
        <v>0</v>
      </c>
      <c r="CK136" s="1063" t="str">
        <f>IF(TRIM(入力1!CK122)&lt;&gt;"",入力1!CK122,"")</f>
        <v/>
      </c>
      <c r="CL136" s="1063" t="str">
        <f>IF(TRIM(入力1!CL122)&lt;&gt;"",入力1!CL122,"")</f>
        <v/>
      </c>
      <c r="CM136" s="1063" t="str">
        <f>IF(TRIM(入力1!CM122)&lt;&gt;"",入力1!CM122,"")</f>
        <v/>
      </c>
      <c r="CN136" s="1063" t="str">
        <f>IF(TRIM(入力1!CN122)&lt;&gt;"",入力1!CN122,"")</f>
        <v/>
      </c>
      <c r="CO136" s="1063" t="str">
        <f>IF(TRIM(入力1!CO122)&lt;&gt;"",入力1!CO122,"")</f>
        <v/>
      </c>
      <c r="CP136" s="1063" t="str">
        <f>IF(TRIM(入力1!CP122)&lt;&gt;"",入力1!CP122,"")</f>
        <v/>
      </c>
      <c r="CQ136" s="1109" t="str">
        <f>IF(TRIM(入力1!CQ122)&lt;&gt;"",入力1!CQ122,"")</f>
        <v/>
      </c>
      <c r="CR136" s="1077" t="str">
        <f>IF(TRIM(入力1!CR122)&lt;&gt;"",入力1!CR122,"")</f>
        <v>-</v>
      </c>
      <c r="CS136" s="1063" t="str">
        <f>IF(TRIM(入力1!CS122)&lt;&gt;"",入力1!CS122,"")</f>
        <v>-</v>
      </c>
      <c r="CT136" s="1079" t="str">
        <f>IF(TRIM(入力1!CT122)&lt;&gt;"",入力1!CT122,"")</f>
        <v>-</v>
      </c>
      <c r="CU136" s="1095" t="str">
        <f>IF(入力1!CU122&gt;=10,MID(TEXT(入力1!CU122,"00.0"),1,1),"")</f>
        <v/>
      </c>
      <c r="CV136" s="1063" t="str">
        <f>IF(入力1!CU122&gt;=0.1,MID(TEXT(入力1!CU122,"00.0"),2,1),IF(ISBLANK(入力1!CU122),"","0"))</f>
        <v/>
      </c>
      <c r="CW136" s="1109" t="str">
        <f>IF(入力1!CU122&lt;&gt;"",MID(TEXT(入力1!CU122,"00.0"),4,1),"")</f>
        <v/>
      </c>
      <c r="CX136" s="1095" t="str">
        <f>IF(入力1!CX122&gt;=100,MID(TEXT(入力1!CX122,"000"),1,1),"")</f>
        <v/>
      </c>
      <c r="CY136" s="1063" t="str">
        <f>IF(入力1!CX122&gt;=10,MID(TEXT(入力1!CX122,"000"),2,1),"")</f>
        <v/>
      </c>
      <c r="CZ136" s="1109" t="str">
        <f>IF(入力1!CX122&gt;=1,MID(TEXT(入力1!CX122,"000"),3,1),"")</f>
        <v/>
      </c>
      <c r="DA136" s="1817" t="str">
        <f>IF(TRIM(入力1!DA122)&lt;&gt;"",IF(入力1!DA122&gt;=10000,MID(TEXT(入力1!DA122,"00000"),1,1),""),"")</f>
        <v/>
      </c>
      <c r="DB136" s="1731" t="str">
        <f>IF(TRIM(入力1!DA122)&lt;&gt;"",IF(入力1!DA122&gt;=1000,MID(TEXT(入力1!DA122,"00000"),2,1),""),"")</f>
        <v/>
      </c>
      <c r="DC136" s="1731" t="str">
        <f>IF(TRIM(入力1!DA122)&lt;&gt;"",IF(入力1!DA122&gt;=100,MID(TEXT(入力1!DA122,"00000"),3,1),""),"")</f>
        <v/>
      </c>
      <c r="DD136" s="1731" t="str">
        <f>IF(TRIM(入力1!DA122)&lt;&gt;"",IF(入力1!DA122&gt;=10,MID(TEXT(入力1!DA122,"00000"),4,1),""),"")</f>
        <v/>
      </c>
      <c r="DE136" s="1795" t="str">
        <f>IF(TRIM(入力1!DA122)&lt;&gt;"",IF(入力1!DA122&gt;=0,MID(TEXT(入力1!DA122,"00000"),5,1),"0"),"")</f>
        <v/>
      </c>
      <c r="DF136" s="1738" t="str">
        <f>IF(TRIM(入力1!DF122)&lt;&gt;"",LEFT(入力1!DF122,1),"")</f>
        <v/>
      </c>
      <c r="DG136" s="1734" t="str">
        <f>IF(入力1!DG122&gt;=1000,MID(TEXT(入力1!DG122,"0000"),1,1),"")</f>
        <v/>
      </c>
      <c r="DH136" s="1732" t="str">
        <f>IF(入力1!DG122&gt;=100,MID(TEXT(入力1!DG122,"0000"),2,1),"")</f>
        <v/>
      </c>
      <c r="DI136" s="1732" t="str">
        <f>IF(入力1!DG122&gt;=10,MID(TEXT(入力1!DG122,"0000"),3,1),"")</f>
        <v/>
      </c>
      <c r="DJ136" s="1234" t="str">
        <f>IF(TRIM(入力1!DG122)&lt;&gt;"",IF(入力1!DG122&gt;=1,MID(TEXT(入力1!DG122,"0000"),4,1),"0"),"")</f>
        <v/>
      </c>
      <c r="DK136" s="1738" t="str">
        <f>IF(TRIM(入力1!DK122)&lt;&gt;"",LEFT(入力1!DK122,1),"")</f>
        <v/>
      </c>
      <c r="DL136" s="1734" t="str">
        <f>IF(入力1!DL122&gt;=10000,MID(TEXT(入力1!DL122,"00000"),1,1),"")</f>
        <v/>
      </c>
      <c r="DM136" s="1732" t="str">
        <f>IF(入力1!DL122&gt;=1000,MID(TEXT(入力1!DL122,"00000"),2,1),"")</f>
        <v/>
      </c>
      <c r="DN136" s="1732" t="str">
        <f>IF(入力1!DL122&gt;=100,MID(TEXT(入力1!DL122,"00000"),3,1),"")</f>
        <v/>
      </c>
      <c r="DO136" s="1732" t="str">
        <f>IF(入力1!DL122&gt;=10,MID(TEXT(入力1!DL122,"00000"),4,1),"")</f>
        <v/>
      </c>
      <c r="DP136" s="1234" t="str">
        <f>IF(TRIM(入力1!DL122)&lt;&gt;"",IF(入力1!DL122&gt;=1,MID(TEXT(入力1!DL122,"00000"),5,1),"0"),"")</f>
        <v/>
      </c>
      <c r="DQ136" s="1738" t="str">
        <f>IF(TRIM(入力1!DQ122)&lt;&gt;"",LEFT(入力1!DQ122,1),"")</f>
        <v/>
      </c>
      <c r="DR136" s="1734" t="str">
        <f>IF(入力1!DR122&gt;=10000,MID(TEXT(入力1!DR122,"00000"),1,1),"")</f>
        <v/>
      </c>
      <c r="DS136" s="1732" t="str">
        <f>IF(入力1!DR122&gt;=1000,MID(TEXT(入力1!DR122,"00000"),2,1),"")</f>
        <v/>
      </c>
      <c r="DT136" s="1732" t="str">
        <f>IF(入力1!DR122&gt;=100,MID(TEXT(入力1!DR122,"00000"),3,1),"")</f>
        <v/>
      </c>
      <c r="DU136" s="1732" t="str">
        <f>IF(入力1!DR122&gt;=10,MID(TEXT(入力1!DR122,"00000"),4,1),"")</f>
        <v/>
      </c>
      <c r="DV136" s="1850" t="str">
        <f>IF(TRIM(入力1!DR122)&lt;&gt;"",IF(入力1!DR122&gt;=1,MID(TEXT(入力1!DR122,"00000"),5,1),"0"),"")</f>
        <v/>
      </c>
      <c r="DW136" s="1748"/>
      <c r="DX136" s="1736"/>
      <c r="DY136" s="1804"/>
      <c r="DZ136" s="1829"/>
      <c r="EA136" s="1831"/>
      <c r="EB136" s="1824"/>
      <c r="EC136" s="1833"/>
      <c r="ED136" s="1835"/>
      <c r="EE136" s="1831"/>
      <c r="EF136" s="1824"/>
      <c r="EG136" s="1826">
        <f>IF(入力1!$W$5=9,9,0)</f>
        <v>0</v>
      </c>
      <c r="EH136" s="1828"/>
      <c r="EI136" s="1736"/>
    </row>
    <row r="137" spans="1:140" s="87" customFormat="1" ht="12" customHeight="1">
      <c r="A137" s="1819"/>
      <c r="B137" s="1733"/>
      <c r="C137" s="1235"/>
      <c r="D137" s="1822" t="str">
        <f>IF(TRIM(入力1!D135)&lt;&gt;"",入力1!D135,"")</f>
        <v/>
      </c>
      <c r="E137" s="1823"/>
      <c r="F137" s="1823"/>
      <c r="G137" s="1823"/>
      <c r="H137" s="1823"/>
      <c r="I137" s="1823"/>
      <c r="J137" s="1823"/>
      <c r="K137" s="1256"/>
      <c r="L137" s="1258"/>
      <c r="M137" s="1279"/>
      <c r="N137" s="1739"/>
      <c r="O137" s="1739"/>
      <c r="P137" s="1739"/>
      <c r="Q137" s="1735"/>
      <c r="R137" s="1235"/>
      <c r="S137" s="1840"/>
      <c r="T137" s="1842"/>
      <c r="U137" s="1279"/>
      <c r="V137" s="1735"/>
      <c r="W137" s="1844"/>
      <c r="X137" s="1735"/>
      <c r="Y137" s="1235"/>
      <c r="Z137" s="1842"/>
      <c r="AA137" s="1279"/>
      <c r="AB137" s="964" t="str">
        <f>IF(入力1!AB123&gt;=100,MID(TEXT(入力1!AB123,"000.0"),1,1),"")</f>
        <v/>
      </c>
      <c r="AC137" s="963" t="str">
        <f>IF(入力1!AB123&gt;=10,MID(TEXT(入力1!AB123,"000.0"),2,1),"")</f>
        <v/>
      </c>
      <c r="AD137" s="963" t="str">
        <f>IF(入力1!AB123&gt;=0.1,MID(TEXT(入力1!AB123,"000.0"),3,1),IF(ISBLANK(入力1!AB123),"","0"))</f>
        <v/>
      </c>
      <c r="AE137" s="953" t="str">
        <f>IF(入力1!AB123&lt;&gt;"",MID(TEXT(入力1!AB123,"000.0"),5,1),"")</f>
        <v/>
      </c>
      <c r="AF137" s="1735"/>
      <c r="AG137" s="1733"/>
      <c r="AH137" s="1733"/>
      <c r="AI137" s="1279"/>
      <c r="AJ137" s="1735"/>
      <c r="AK137" s="1733"/>
      <c r="AL137" s="1733"/>
      <c r="AM137" s="1279"/>
      <c r="AN137" s="1735"/>
      <c r="AO137" s="1733"/>
      <c r="AP137" s="1733"/>
      <c r="AQ137" s="1279"/>
      <c r="AR137" s="1735"/>
      <c r="AS137" s="1733"/>
      <c r="AT137" s="1733"/>
      <c r="AU137" s="1733"/>
      <c r="AV137" s="1279"/>
      <c r="AW137" s="1735"/>
      <c r="AX137" s="1733"/>
      <c r="AY137" s="1733"/>
      <c r="AZ137" s="1733"/>
      <c r="BA137" s="1733"/>
      <c r="BB137" s="1733"/>
      <c r="BC137" s="1279"/>
      <c r="BD137" s="1817"/>
      <c r="BE137" s="1731"/>
      <c r="BF137" s="1731"/>
      <c r="BG137" s="1731"/>
      <c r="BH137" s="1731"/>
      <c r="BI137" s="1731"/>
      <c r="BJ137" s="1816"/>
      <c r="BK137" s="1078"/>
      <c r="BL137" s="1064"/>
      <c r="BM137" s="1064"/>
      <c r="BN137" s="1064"/>
      <c r="BO137" s="1064"/>
      <c r="BP137" s="1080"/>
      <c r="BQ137" s="1078"/>
      <c r="BR137" s="1064"/>
      <c r="BS137" s="1064"/>
      <c r="BT137" s="1064"/>
      <c r="BU137" s="1064"/>
      <c r="BV137" s="1080"/>
      <c r="BW137" s="1078"/>
      <c r="BX137" s="1064"/>
      <c r="BY137" s="1064"/>
      <c r="BZ137" s="1064"/>
      <c r="CA137" s="1064"/>
      <c r="CB137" s="1080"/>
      <c r="CC137" s="1096"/>
      <c r="CD137" s="1064"/>
      <c r="CE137" s="1064"/>
      <c r="CF137" s="1064"/>
      <c r="CG137" s="1064"/>
      <c r="CH137" s="1064"/>
      <c r="CI137" s="1064"/>
      <c r="CJ137" s="1110"/>
      <c r="CK137" s="1064"/>
      <c r="CL137" s="1064"/>
      <c r="CM137" s="1064"/>
      <c r="CN137" s="1064"/>
      <c r="CO137" s="1064"/>
      <c r="CP137" s="1064"/>
      <c r="CQ137" s="1110"/>
      <c r="CR137" s="1078"/>
      <c r="CS137" s="1064"/>
      <c r="CT137" s="1080"/>
      <c r="CU137" s="1096"/>
      <c r="CV137" s="1064"/>
      <c r="CW137" s="1110"/>
      <c r="CX137" s="1096"/>
      <c r="CY137" s="1064"/>
      <c r="CZ137" s="1110"/>
      <c r="DA137" s="1817"/>
      <c r="DB137" s="1731"/>
      <c r="DC137" s="1731"/>
      <c r="DD137" s="1731"/>
      <c r="DE137" s="1795"/>
      <c r="DF137" s="1739"/>
      <c r="DG137" s="1735"/>
      <c r="DH137" s="1733"/>
      <c r="DI137" s="1733"/>
      <c r="DJ137" s="1235"/>
      <c r="DK137" s="1739"/>
      <c r="DL137" s="1735"/>
      <c r="DM137" s="1733"/>
      <c r="DN137" s="1733"/>
      <c r="DO137" s="1733"/>
      <c r="DP137" s="1235"/>
      <c r="DQ137" s="1739"/>
      <c r="DR137" s="1735"/>
      <c r="DS137" s="1733"/>
      <c r="DT137" s="1733"/>
      <c r="DU137" s="1733"/>
      <c r="DV137" s="1849"/>
      <c r="DW137" s="1749"/>
      <c r="DX137" s="1737"/>
      <c r="DY137" s="1805"/>
      <c r="DZ137" s="1830"/>
      <c r="EA137" s="1832"/>
      <c r="EB137" s="1825"/>
      <c r="EC137" s="1834"/>
      <c r="ED137" s="1836"/>
      <c r="EE137" s="1832"/>
      <c r="EF137" s="1825"/>
      <c r="EG137" s="1827"/>
      <c r="EH137" s="1827"/>
      <c r="EI137" s="1737"/>
    </row>
    <row r="138" spans="1:140" s="87" customFormat="1" ht="12" customHeight="1">
      <c r="A138" s="1796" t="str">
        <f>IF(TRIM(入力1!A124)&lt;&gt;"",入力1!A124,"")</f>
        <v/>
      </c>
      <c r="B138" s="1746">
        <f>IF(TRIM(入力1!B124)&lt;&gt;"",入力1!B124,"")</f>
        <v>5</v>
      </c>
      <c r="C138" s="1750">
        <f>入力1!C124</f>
        <v>4</v>
      </c>
      <c r="D138" s="1798" t="str">
        <f>IF(TRIM(入力1!D124)&lt;&gt;"",入力1!D124,"")</f>
        <v/>
      </c>
      <c r="E138" s="1799"/>
      <c r="F138" s="1799"/>
      <c r="G138" s="1799"/>
      <c r="H138" s="1799"/>
      <c r="I138" s="1799"/>
      <c r="J138" s="1799"/>
      <c r="K138" s="1806" t="str">
        <f>IF(TRIM('提出（様式1）'!A138)&lt;&gt;"",'提出（様式1）'!A138,"")</f>
        <v/>
      </c>
      <c r="L138" s="1808">
        <f>IF(TRIM('提出（様式1）'!B138)&lt;&gt;"",'提出（様式1）'!B138,"")</f>
        <v>5</v>
      </c>
      <c r="M138" s="1756">
        <f>C138</f>
        <v>4</v>
      </c>
      <c r="N138" s="1740" t="str">
        <f>IF(TRIM(入力1!N124)&lt;&gt;"",入力1!N124,"")</f>
        <v/>
      </c>
      <c r="O138" s="1740" t="str">
        <f>IF(TRIM(入力1!O124)&lt;&gt;"",LEFT(入力1!O124,1),"")</f>
        <v/>
      </c>
      <c r="P138" s="1740" t="str">
        <f>IF(TRIM(入力1!P124)&lt;&gt;"",LEFT(入力1!P124,1),"")</f>
        <v/>
      </c>
      <c r="Q138" s="1742" t="str">
        <f>IF(TRIM(入力1!Q124)&lt;&gt;"",LEFT(入力1!Q124,1),"")</f>
        <v/>
      </c>
      <c r="R138" s="1750" t="str">
        <f>IF(TRIM(入力1!Q124)&lt;&gt;"",MID(入力1!Q124,2,1),"")</f>
        <v/>
      </c>
      <c r="S138" s="1802" t="str">
        <f>IF(TRIM(入力1!S124)&lt;&gt;"",LEFT(入力1!S124,1),"")</f>
        <v/>
      </c>
      <c r="T138" s="1760" t="str">
        <f>IF(LEN(入力1!T124)&gt;=2,MID(TEXT(入力1!T124,"00"),1,1),"")</f>
        <v/>
      </c>
      <c r="U138" s="1756" t="str">
        <f>IF(LEN(入力1!T124)&gt;=1,MID(TEXT(入力1!T124,"00"),2,1),"")</f>
        <v/>
      </c>
      <c r="V138" s="1742" t="str">
        <f>IF(LEN(入力1!V124)&gt;=2,MID(TEXT(入力1!V124,"00"),1,1),"")</f>
        <v/>
      </c>
      <c r="W138" s="1811" t="str">
        <f>IF(LEN(入力1!V124)&gt;=1,MID(TEXT(入力1!V124,"00"),2,1),"")</f>
        <v/>
      </c>
      <c r="X138" s="1742" t="str">
        <f>IF(LEN(入力1!X124)&gt;=2,MID(TEXT(入力1!X124,"00"),1,1),"")</f>
        <v/>
      </c>
      <c r="Y138" s="1750" t="str">
        <f>IF(LEN(入力1!X124)&gt;=1,MID(TEXT(入力1!X124,"00"),2,1),"")</f>
        <v/>
      </c>
      <c r="Z138" s="1760" t="str">
        <f>IF(LEN(入力1!Z124)&gt;=2,MID(TEXT(入力1!Z124,"00"),1,1),"")</f>
        <v/>
      </c>
      <c r="AA138" s="1756" t="str">
        <f>IF(LEN(入力1!Z124)&gt;=1,MID(TEXT(入力1!Z124,"00"),2,1),"")</f>
        <v/>
      </c>
      <c r="AB138" s="1813" t="str">
        <f>IF(TRIM(入力1!AB124)&lt;&gt;"",入力1!AB124,"")</f>
        <v/>
      </c>
      <c r="AC138" s="1814"/>
      <c r="AD138" s="1814"/>
      <c r="AE138" s="1815"/>
      <c r="AF138" s="1742" t="str">
        <f>IF(入力1!AF124&gt;=100,MID(TEXT(入力1!AF124,"000.0"),1,1),"")</f>
        <v/>
      </c>
      <c r="AG138" s="1746" t="str">
        <f>IF(入力1!AF124&gt;=10,MID(TEXT(入力1!AF124,"000.0"),2,1),"")</f>
        <v/>
      </c>
      <c r="AH138" s="1746" t="str">
        <f>IF(入力1!AF124&gt;=0.1,MID(TEXT(入力1!AF124,"000.0"),3,1),IF(ISBLANK(入力1!AF124),"","0"))</f>
        <v/>
      </c>
      <c r="AI138" s="1756" t="str">
        <f>IF(入力1!AF124&lt;&gt;"",MID(TEXT(入力1!AF124,"000.0"),5,1),"")</f>
        <v/>
      </c>
      <c r="AJ138" s="1742" t="str">
        <f>IF(入力1!AJ124&gt;=100,MID(TEXT(入力1!AJ124,"000.0"),1,1),"")</f>
        <v/>
      </c>
      <c r="AK138" s="1746" t="str">
        <f>IF(入力1!AJ124&gt;=10,MID(TEXT(入力1!AJ124,"000.0"),2,1),"")</f>
        <v/>
      </c>
      <c r="AL138" s="1746" t="str">
        <f>IF(入力1!AJ124&gt;=0.1,MID(TEXT(入力1!AJ124,"000.0"),3,1),IF(ISBLANK(入力1!AJ124),"","0"))</f>
        <v/>
      </c>
      <c r="AM138" s="1756" t="str">
        <f>IF(入力1!AJ124&lt;&gt;"",MID(TEXT(入力1!AJ124,"000.0"),5,1),"")</f>
        <v/>
      </c>
      <c r="AN138" s="1742" t="str">
        <f>IF(入力1!AN124&gt;=100,MID(TEXT(入力1!AN124,"000.0"),1,1),"")</f>
        <v/>
      </c>
      <c r="AO138" s="1746" t="str">
        <f>IF(入力1!AN124&gt;=10,MID(TEXT(入力1!AN124,"000.0"),2,1),"")</f>
        <v/>
      </c>
      <c r="AP138" s="1746" t="str">
        <f>IF(入力1!AN124&gt;=0.1,MID(TEXT(入力1!AN124,"000.0"),3,1),IF(ISBLANK(入力1!AN124),"","0"))</f>
        <v/>
      </c>
      <c r="AQ138" s="1756" t="str">
        <f>IF(入力1!AN124&lt;&gt;"",MID(TEXT(入力1!AN124,"000.0"),5,1),"")</f>
        <v/>
      </c>
      <c r="AR138" s="1742" t="str">
        <f>IF(TRIM(入力1!AR124)&lt;&gt;"",IF(入力1!AR124&gt;=10000,MID(TEXT(入力1!AR124,"00000"),1,1),""),"-")</f>
        <v>-</v>
      </c>
      <c r="AS138" s="1746" t="str">
        <f>IF(TRIM(入力1!AR124)&lt;&gt;"",IF(入力1!AR124&gt;=1000,MID(TEXT(入力1!AR124,"00000"),2,1),""),"-")</f>
        <v>-</v>
      </c>
      <c r="AT138" s="1746" t="str">
        <f>IF(TRIM(入力1!AR124)&lt;&gt;"",IF(入力1!AR124&gt;=100,MID(TEXT(入力1!AR124,"00000"),3,1),""),"-")</f>
        <v>-</v>
      </c>
      <c r="AU138" s="1746" t="str">
        <f>IF(TRIM(入力1!AR124)&lt;&gt;"",IF(入力1!AR124&gt;=10,MID(TEXT(入力1!AR124,"00000"),4,1),""),"-")</f>
        <v>-</v>
      </c>
      <c r="AV138" s="1756" t="str">
        <f>IF(TRIM(入力1!AR124)&lt;&gt;"",IF(入力1!AR124&gt;=0,MID(TEXT(入力1!AR124,"00000"),5,1),""),"-")</f>
        <v>-</v>
      </c>
      <c r="AW138" s="1742" t="str">
        <f>IF(TRIM(入力1!AW124)&lt;&gt;"",IF(入力1!AW124&gt;=1000000,MID(TEXT(入力1!AW124,"0000000"),1,1),""),"-")</f>
        <v>-</v>
      </c>
      <c r="AX138" s="1746" t="str">
        <f>IF(TRIM(入力1!AW124)&lt;&gt;"",IF(入力1!AW124&gt;=100000,MID(TEXT(入力1!AW124,"0000000"),2,1),""),"-")</f>
        <v>-</v>
      </c>
      <c r="AY138" s="1746" t="str">
        <f>IF(TRIM(入力1!AW124)&lt;&gt;"",IF(入力1!AW124&gt;=10000,MID(TEXT(入力1!AW124,"0000000"),3,1),""),"-")</f>
        <v>-</v>
      </c>
      <c r="AZ138" s="1746" t="str">
        <f>IF(TRIM(入力1!AW124)&lt;&gt;"",IF(入力1!AW124&gt;=1000,MID(TEXT(入力1!AW124,"0000000"),4,1),""),"-")</f>
        <v>-</v>
      </c>
      <c r="BA138" s="1746" t="str">
        <f>IF(TRIM(入力1!AW124)&lt;&gt;"",IF(入力1!AW124&gt;=100,MID(TEXT(入力1!AW124,"0000000"),5,1),""),"-")</f>
        <v>-</v>
      </c>
      <c r="BB138" s="1746" t="str">
        <f>IF(TRIM(入力1!AW124)&lt;&gt;"",IF(入力1!AW124&gt;=10,MID(TEXT(入力1!AW124,"0000000"),6,1),""),"-")</f>
        <v>-</v>
      </c>
      <c r="BC138" s="1756" t="str">
        <f>IF(TRIM(入力1!AW124)&lt;&gt;"",IF(入力1!AW124&gt;=0,MID(TEXT(入力1!AW124,"0000000"),7,1),""),"-")</f>
        <v>-</v>
      </c>
      <c r="BD138" s="1793" t="str">
        <f>IF(TRIM(入力1!BD124)&lt;&gt;"",IF(入力1!BD124&gt;=1000000,MID(TEXT(入力1!BD124,"0000000"),1,1),""),"")</f>
        <v/>
      </c>
      <c r="BE138" s="1729" t="str">
        <f>IF(TRIM(入力1!BD124)&lt;&gt;"",IF(入力1!BD124&gt;=100000,MID(TEXT(入力1!BD124,"0000000"),2,1),""),"")</f>
        <v/>
      </c>
      <c r="BF138" s="1729" t="str">
        <f>IF(TRIM(入力1!BD124)&lt;&gt;"",IF(入力1!BD124&gt;=10000,MID(TEXT(入力1!BD124,"0000000"),3,1),""),"")</f>
        <v/>
      </c>
      <c r="BG138" s="1729" t="str">
        <f>IF(TRIM(入力1!BD124)&lt;&gt;"",IF(入力1!BD124&gt;=1000,MID(TEXT(入力1!BD124,"0000000"),4,1),""),"")</f>
        <v/>
      </c>
      <c r="BH138" s="1729" t="str">
        <f>IF(TRIM(入力1!BD124)&lt;&gt;"",IF(入力1!BD124&gt;=100,MID(TEXT(入力1!BD124,"0000000"),5,1),""),"")</f>
        <v/>
      </c>
      <c r="BI138" s="1729" t="str">
        <f>IF(TRIM(入力1!BD124)&lt;&gt;"",IF(入力1!BD124&gt;=10,MID(TEXT(入力1!BD124,"0000000"),6,1),""),"")</f>
        <v/>
      </c>
      <c r="BJ138" s="1744" t="str">
        <f>IF(TRIM(入力1!BD124)&lt;&gt;"",IF(入力1!BD124&gt;=0,MID(TEXT(入力1!BD124,"0000000"),7,1),""),"0")</f>
        <v>0</v>
      </c>
      <c r="BK138" s="1724" t="str">
        <f>IF(TRIM(入力1!BK124)&lt;&gt;"",入力1!BK124,"")</f>
        <v/>
      </c>
      <c r="BL138" s="1701" t="str">
        <f>IF(TRIM(入力1!BL124)&lt;&gt;"",入力1!BL124,"")</f>
        <v/>
      </c>
      <c r="BM138" s="1701" t="str">
        <f>IF(TRIM(入力1!BM124)&lt;&gt;"",入力1!BM124,"")</f>
        <v/>
      </c>
      <c r="BN138" s="1701" t="str">
        <f>IF(TRIM(入力1!BN124)&lt;&gt;"",入力1!BN124,"")</f>
        <v/>
      </c>
      <c r="BO138" s="1701" t="str">
        <f>IF(TRIM(入力1!BO124)&lt;&gt;"",入力1!BO124,"")</f>
        <v/>
      </c>
      <c r="BP138" s="1709" t="str">
        <f>IF(TRIM(入力1!BP124)&lt;&gt;"",入力1!BP124,"")</f>
        <v>0</v>
      </c>
      <c r="BQ138" s="1724" t="str">
        <f>IF(TRIM(入力1!BQ124)&lt;&gt;"",入力1!BQ124,"")</f>
        <v/>
      </c>
      <c r="BR138" s="1701" t="str">
        <f>IF(TRIM(入力1!BR124)&lt;&gt;"",入力1!BR124,"")</f>
        <v/>
      </c>
      <c r="BS138" s="1701" t="str">
        <f>IF(TRIM(入力1!BS124)&lt;&gt;"",入力1!BS124,"")</f>
        <v/>
      </c>
      <c r="BT138" s="1701" t="str">
        <f>IF(TRIM(入力1!BT124)&lt;&gt;"",入力1!BT124,"")</f>
        <v/>
      </c>
      <c r="BU138" s="1701" t="str">
        <f>IF(TRIM(入力1!BU124)&lt;&gt;"",入力1!BU124,"")</f>
        <v/>
      </c>
      <c r="BV138" s="1709" t="str">
        <f>IF(TRIM(入力1!BV124)&lt;&gt;"",入力1!BV124,"")</f>
        <v>0</v>
      </c>
      <c r="BW138" s="1724" t="str">
        <f>IF(TRIM(入力1!BW124)&lt;&gt;"",入力1!BW124,"")</f>
        <v/>
      </c>
      <c r="BX138" s="1701" t="str">
        <f>IF(TRIM(入力1!BX124)&lt;&gt;"",入力1!BX124,"")</f>
        <v/>
      </c>
      <c r="BY138" s="1701" t="str">
        <f>IF(TRIM(入力1!BY124)&lt;&gt;"",入力1!BY124,"")</f>
        <v/>
      </c>
      <c r="BZ138" s="1701" t="str">
        <f>IF(TRIM(入力1!BZ124)&lt;&gt;"",入力1!BZ124,"")</f>
        <v/>
      </c>
      <c r="CA138" s="1701" t="str">
        <f>IF(TRIM(入力1!CA124)&lt;&gt;"",入力1!CA124,"")</f>
        <v/>
      </c>
      <c r="CB138" s="1709" t="str">
        <f>IF(TRIM(入力1!CB124)&lt;&gt;"",入力1!CB124,"")</f>
        <v>0</v>
      </c>
      <c r="CC138" s="1711" t="str">
        <f>IF(TRIM(入力1!CC124)&lt;&gt;"",入力1!CC124,"")</f>
        <v/>
      </c>
      <c r="CD138" s="1701" t="str">
        <f>IF(TRIM(入力1!CD124)&lt;&gt;"",入力1!CD124,"")</f>
        <v/>
      </c>
      <c r="CE138" s="1701" t="str">
        <f>IF(TRIM(入力1!CE124)&lt;&gt;"",入力1!CE124,"")</f>
        <v/>
      </c>
      <c r="CF138" s="1701" t="str">
        <f>IF(TRIM(入力1!CF124)&lt;&gt;"",入力1!CF124,"")</f>
        <v/>
      </c>
      <c r="CG138" s="1701" t="str">
        <f>IF(TRIM(入力1!CG124)&lt;&gt;"",入力1!CG124,"")</f>
        <v/>
      </c>
      <c r="CH138" s="1701" t="str">
        <f>IF(TRIM(入力1!CH124)&lt;&gt;"",入力1!CH124,"")</f>
        <v/>
      </c>
      <c r="CI138" s="1701" t="str">
        <f>IF(TRIM(入力1!CI124)&lt;&gt;"",入力1!CI124,"")</f>
        <v/>
      </c>
      <c r="CJ138" s="1703" t="str">
        <f>IF(TRIM(入力1!CJ124)&lt;&gt;"",入力1!CJ124,"")</f>
        <v>0</v>
      </c>
      <c r="CK138" s="1701" t="str">
        <f>IF(TRIM(入力1!CK124)&lt;&gt;"",入力1!CK124,"")</f>
        <v/>
      </c>
      <c r="CL138" s="1701" t="str">
        <f>IF(TRIM(入力1!CL124)&lt;&gt;"",入力1!CL124,"")</f>
        <v/>
      </c>
      <c r="CM138" s="1701" t="str">
        <f>IF(TRIM(入力1!CM124)&lt;&gt;"",入力1!CM124,"")</f>
        <v/>
      </c>
      <c r="CN138" s="1701" t="str">
        <f>IF(TRIM(入力1!CN124)&lt;&gt;"",入力1!CN124,"")</f>
        <v/>
      </c>
      <c r="CO138" s="1701" t="str">
        <f>IF(TRIM(入力1!CO124)&lt;&gt;"",入力1!CO124,"")</f>
        <v/>
      </c>
      <c r="CP138" s="1701" t="str">
        <f>IF(TRIM(入力1!CP124)&lt;&gt;"",入力1!CP124,"")</f>
        <v/>
      </c>
      <c r="CQ138" s="1703" t="str">
        <f>IF(TRIM(入力1!CQ124)&lt;&gt;"",入力1!CQ124,"")</f>
        <v/>
      </c>
      <c r="CR138" s="1724" t="str">
        <f>IF(TRIM(入力1!CR124)&lt;&gt;"",入力1!CR124,"")</f>
        <v>-</v>
      </c>
      <c r="CS138" s="1701" t="str">
        <f>IF(TRIM(入力1!CS124)&lt;&gt;"",入力1!CS124,"")</f>
        <v>-</v>
      </c>
      <c r="CT138" s="1709" t="str">
        <f>IF(TRIM(入力1!CT124)&lt;&gt;"",入力1!CT124,"")</f>
        <v>-</v>
      </c>
      <c r="CU138" s="1711" t="str">
        <f>IF(入力1!CU124&gt;=10,MID(TEXT(入力1!CU124,"00.0"),1,1),"")</f>
        <v/>
      </c>
      <c r="CV138" s="1701" t="str">
        <f>IF(入力1!CU124&gt;=0.1,MID(TEXT(入力1!CU124,"00.0"),2,1),IF(ISBLANK(入力1!CU124),"","0"))</f>
        <v/>
      </c>
      <c r="CW138" s="1703" t="str">
        <f>IF(入力1!CU124&lt;&gt;"",MID(TEXT(入力1!CU124,"00.0"),4,1),"")</f>
        <v/>
      </c>
      <c r="CX138" s="1711" t="str">
        <f>IF(入力1!CX124&gt;=100,MID(TEXT(入力1!CX124,"000"),1,1),"")</f>
        <v/>
      </c>
      <c r="CY138" s="1701" t="str">
        <f>IF(入力1!CX124&gt;=10,MID(TEXT(入力1!CX124,"000"),2,1),"")</f>
        <v/>
      </c>
      <c r="CZ138" s="1703" t="str">
        <f>IF(入力1!CX124&gt;=1,MID(TEXT(入力1!CX124,"000"),3,1),"")</f>
        <v/>
      </c>
      <c r="DA138" s="1793" t="str">
        <f>IF(TRIM(入力1!DA124)&lt;&gt;"",IF(入力1!DA124&gt;=10000,MID(TEXT(入力1!DA124,"00000"),1,1),""),"")</f>
        <v/>
      </c>
      <c r="DB138" s="1729" t="str">
        <f>IF(TRIM(入力1!DA124)&lt;&gt;"",IF(入力1!DA124&gt;=1000,MID(TEXT(入力1!DA124,"00000"),2,1),""),"")</f>
        <v/>
      </c>
      <c r="DC138" s="1729" t="str">
        <f>IF(TRIM(入力1!DA124)&lt;&gt;"",IF(入力1!DA124&gt;=100,MID(TEXT(入力1!DA124,"00000"),3,1),""),"")</f>
        <v/>
      </c>
      <c r="DD138" s="1729" t="str">
        <f>IF(TRIM(入力1!DA124)&lt;&gt;"",IF(入力1!DA124&gt;=10,MID(TEXT(入力1!DA124,"00000"),4,1),""),"")</f>
        <v/>
      </c>
      <c r="DE138" s="1852" t="str">
        <f>IF(TRIM(入力1!DA124)&lt;&gt;"",IF(入力1!DA124&gt;=0,MID(TEXT(入力1!DA124,"00000"),5,1),"0"),"")</f>
        <v/>
      </c>
      <c r="DF138" s="1740" t="str">
        <f>IF(TRIM(入力1!DF124)&lt;&gt;"",LEFT(入力1!DF124,1),"")</f>
        <v/>
      </c>
      <c r="DG138" s="1742" t="str">
        <f>IF(入力1!DG124&gt;=1000,MID(TEXT(入力1!DG124,"0000"),1,1),"")</f>
        <v/>
      </c>
      <c r="DH138" s="1746" t="str">
        <f>IF(入力1!DG124&gt;=100,MID(TEXT(入力1!DG124,"0000"),2,1),"")</f>
        <v/>
      </c>
      <c r="DI138" s="1746" t="str">
        <f>IF(入力1!DG124&gt;=10,MID(TEXT(入力1!DG124,"0000"),3,1),"")</f>
        <v/>
      </c>
      <c r="DJ138" s="1891" t="str">
        <f>IF(TRIM(入力1!DG124)&lt;&gt;"",IF(入力1!DG124&gt;=1,MID(TEXT(入力1!DG124,"0000"),4,1),"0"),"")</f>
        <v/>
      </c>
      <c r="DK138" s="1740" t="str">
        <f>IF(TRIM(入力1!DK124)&lt;&gt;"",LEFT(入力1!DK124,1),"")</f>
        <v/>
      </c>
      <c r="DL138" s="1742" t="str">
        <f>IF(入力1!DL124&gt;=10000,MID(TEXT(入力1!DL124,"00000"),1,1),"")</f>
        <v/>
      </c>
      <c r="DM138" s="1746" t="str">
        <f>IF(入力1!DL124&gt;=1000,MID(TEXT(入力1!DL124,"00000"),2,1),"")</f>
        <v/>
      </c>
      <c r="DN138" s="1746" t="str">
        <f>IF(入力1!DL124&gt;=100,MID(TEXT(入力1!DL124,"00000"),3,1),"")</f>
        <v/>
      </c>
      <c r="DO138" s="1746" t="str">
        <f>IF(入力1!DL124&gt;=10,MID(TEXT(入力1!DL124,"00000"),4,1),"")</f>
        <v/>
      </c>
      <c r="DP138" s="1891" t="str">
        <f>IF(TRIM(入力1!DL124)&lt;&gt;"",IF(入力1!DL124&gt;=1,MID(TEXT(入力1!DL124,"00000"),5,1),"0"),"")</f>
        <v/>
      </c>
      <c r="DQ138" s="1740" t="str">
        <f>IF(TRIM(入力1!DQ124)&lt;&gt;"",LEFT(入力1!DQ124,1),"")</f>
        <v/>
      </c>
      <c r="DR138" s="1742" t="str">
        <f>IF(入力1!DR124&gt;=10000,MID(TEXT(入力1!DR124,"00000"),1,1),"")</f>
        <v/>
      </c>
      <c r="DS138" s="1746" t="str">
        <f>IF(入力1!DR124&gt;=1000,MID(TEXT(入力1!DR124,"00000"),2,1),"")</f>
        <v/>
      </c>
      <c r="DT138" s="1746" t="str">
        <f>IF(入力1!DR124&gt;=100,MID(TEXT(入力1!DR124,"00000"),3,1),"")</f>
        <v/>
      </c>
      <c r="DU138" s="1746" t="str">
        <f>IF(入力1!DR124&gt;=10,MID(TEXT(入力1!DR124,"00000"),4,1),"")</f>
        <v/>
      </c>
      <c r="DV138" s="1904" t="str">
        <f>IF(TRIM(入力1!DR124)&lt;&gt;"",IF(入力1!DR124&gt;=1,MID(TEXT(入力1!DR124,"00000"),5,1),"0"),"")</f>
        <v/>
      </c>
      <c r="DW138" s="1748"/>
      <c r="DX138" s="1736"/>
      <c r="DY138" s="1804"/>
      <c r="DZ138" s="1829"/>
      <c r="EA138" s="1831"/>
      <c r="EB138" s="1824"/>
      <c r="EC138" s="1833"/>
      <c r="ED138" s="1835"/>
      <c r="EE138" s="1831"/>
      <c r="EF138" s="1824"/>
      <c r="EG138" s="1826">
        <f>IF(入力1!$W$5=9,9,0)</f>
        <v>0</v>
      </c>
      <c r="EH138" s="1828"/>
      <c r="EI138" s="1736"/>
    </row>
    <row r="139" spans="1:140" s="87" customFormat="1" ht="12" customHeight="1">
      <c r="A139" s="1853"/>
      <c r="B139" s="1752"/>
      <c r="C139" s="1753"/>
      <c r="D139" s="1854" t="str">
        <f>IF(TRIM(入力1!D137)&lt;&gt;"",入力1!D137,"")</f>
        <v/>
      </c>
      <c r="E139" s="1855"/>
      <c r="F139" s="1855"/>
      <c r="G139" s="1855"/>
      <c r="H139" s="1855"/>
      <c r="I139" s="1855"/>
      <c r="J139" s="1855"/>
      <c r="K139" s="1806"/>
      <c r="L139" s="1808"/>
      <c r="M139" s="1757"/>
      <c r="N139" s="1754"/>
      <c r="O139" s="1754"/>
      <c r="P139" s="1754"/>
      <c r="Q139" s="1755"/>
      <c r="R139" s="1753"/>
      <c r="S139" s="1856"/>
      <c r="T139" s="1761"/>
      <c r="U139" s="1757"/>
      <c r="V139" s="1755"/>
      <c r="W139" s="1857"/>
      <c r="X139" s="1755"/>
      <c r="Y139" s="1753"/>
      <c r="Z139" s="1761"/>
      <c r="AA139" s="1757"/>
      <c r="AB139" s="970" t="str">
        <f>IF(入力1!AB125&gt;=100,MID(TEXT(入力1!AB125,"000.0"),1,1),"")</f>
        <v/>
      </c>
      <c r="AC139" s="968" t="str">
        <f>IF(入力1!AB125&gt;=10,MID(TEXT(入力1!AB125,"000.0"),2,1),"")</f>
        <v/>
      </c>
      <c r="AD139" s="968" t="str">
        <f>IF(入力1!AB125&gt;=0.1,MID(TEXT(入力1!AB125,"000.0"),3,1),IF(ISBLANK(入力1!AB125),"","0"))</f>
        <v/>
      </c>
      <c r="AE139" s="972" t="str">
        <f>IF(入力1!AB125&lt;&gt;"",MID(TEXT(入力1!AB125,"000.0"),5,1),"")</f>
        <v/>
      </c>
      <c r="AF139" s="1755"/>
      <c r="AG139" s="1752"/>
      <c r="AH139" s="1752"/>
      <c r="AI139" s="1757"/>
      <c r="AJ139" s="1755"/>
      <c r="AK139" s="1752"/>
      <c r="AL139" s="1752"/>
      <c r="AM139" s="1757"/>
      <c r="AN139" s="1755"/>
      <c r="AO139" s="1752"/>
      <c r="AP139" s="1752"/>
      <c r="AQ139" s="1757"/>
      <c r="AR139" s="1755"/>
      <c r="AS139" s="1752"/>
      <c r="AT139" s="1752"/>
      <c r="AU139" s="1752"/>
      <c r="AV139" s="1757"/>
      <c r="AW139" s="1755"/>
      <c r="AX139" s="1752"/>
      <c r="AY139" s="1752"/>
      <c r="AZ139" s="1752"/>
      <c r="BA139" s="1752"/>
      <c r="BB139" s="1752"/>
      <c r="BC139" s="1757"/>
      <c r="BD139" s="1793"/>
      <c r="BE139" s="1729"/>
      <c r="BF139" s="1729"/>
      <c r="BG139" s="1729"/>
      <c r="BH139" s="1729"/>
      <c r="BI139" s="1729"/>
      <c r="BJ139" s="1744"/>
      <c r="BK139" s="1726"/>
      <c r="BL139" s="1705"/>
      <c r="BM139" s="1705"/>
      <c r="BN139" s="1705"/>
      <c r="BO139" s="1705"/>
      <c r="BP139" s="1710"/>
      <c r="BQ139" s="1726"/>
      <c r="BR139" s="1705"/>
      <c r="BS139" s="1705"/>
      <c r="BT139" s="1705"/>
      <c r="BU139" s="1705"/>
      <c r="BV139" s="1710"/>
      <c r="BW139" s="1726"/>
      <c r="BX139" s="1705"/>
      <c r="BY139" s="1705"/>
      <c r="BZ139" s="1705"/>
      <c r="CA139" s="1705"/>
      <c r="CB139" s="1710"/>
      <c r="CC139" s="1712"/>
      <c r="CD139" s="1705"/>
      <c r="CE139" s="1705"/>
      <c r="CF139" s="1705"/>
      <c r="CG139" s="1705"/>
      <c r="CH139" s="1705"/>
      <c r="CI139" s="1705"/>
      <c r="CJ139" s="1706"/>
      <c r="CK139" s="1705"/>
      <c r="CL139" s="1705"/>
      <c r="CM139" s="1705"/>
      <c r="CN139" s="1705"/>
      <c r="CO139" s="1705"/>
      <c r="CP139" s="1705"/>
      <c r="CQ139" s="1706"/>
      <c r="CR139" s="1726"/>
      <c r="CS139" s="1705"/>
      <c r="CT139" s="1710"/>
      <c r="CU139" s="1712"/>
      <c r="CV139" s="1705"/>
      <c r="CW139" s="1706"/>
      <c r="CX139" s="1712"/>
      <c r="CY139" s="1705"/>
      <c r="CZ139" s="1706"/>
      <c r="DA139" s="1793"/>
      <c r="DB139" s="1729"/>
      <c r="DC139" s="1729"/>
      <c r="DD139" s="1729"/>
      <c r="DE139" s="1852"/>
      <c r="DF139" s="1754"/>
      <c r="DG139" s="1755"/>
      <c r="DH139" s="1752"/>
      <c r="DI139" s="1752"/>
      <c r="DJ139" s="1753"/>
      <c r="DK139" s="1754"/>
      <c r="DL139" s="1755"/>
      <c r="DM139" s="1752"/>
      <c r="DN139" s="1752"/>
      <c r="DO139" s="1752"/>
      <c r="DP139" s="1753"/>
      <c r="DQ139" s="1754"/>
      <c r="DR139" s="1755"/>
      <c r="DS139" s="1752"/>
      <c r="DT139" s="1752"/>
      <c r="DU139" s="1752"/>
      <c r="DV139" s="1851"/>
      <c r="DW139" s="1749"/>
      <c r="DX139" s="1737"/>
      <c r="DY139" s="1805"/>
      <c r="DZ139" s="1830"/>
      <c r="EA139" s="1832"/>
      <c r="EB139" s="1825"/>
      <c r="EC139" s="1834"/>
      <c r="ED139" s="1836"/>
      <c r="EE139" s="1832"/>
      <c r="EF139" s="1825"/>
      <c r="EG139" s="1827"/>
      <c r="EH139" s="1827"/>
      <c r="EI139" s="1737"/>
    </row>
    <row r="140" spans="1:140" s="87" customFormat="1" ht="12" customHeight="1">
      <c r="A140" s="1818" t="str">
        <f>IF(TRIM(入力1!A126)&lt;&gt;"",入力1!A126,"")</f>
        <v/>
      </c>
      <c r="B140" s="1732">
        <f>IF(TRIM(入力1!B126)&lt;&gt;"",入力1!B126,"")</f>
        <v>5</v>
      </c>
      <c r="C140" s="1234">
        <f>入力1!C126</f>
        <v>5</v>
      </c>
      <c r="D140" s="1820" t="str">
        <f>IF(TRIM(入力1!D126)&lt;&gt;"",入力1!D126,"")</f>
        <v/>
      </c>
      <c r="E140" s="1821"/>
      <c r="F140" s="1821"/>
      <c r="G140" s="1821"/>
      <c r="H140" s="1821"/>
      <c r="I140" s="1821"/>
      <c r="J140" s="1821"/>
      <c r="K140" s="1256" t="str">
        <f>IF(TRIM('提出（様式1）'!A140)&lt;&gt;"",'提出（様式1）'!A140,"")</f>
        <v/>
      </c>
      <c r="L140" s="1258">
        <f>IF(TRIM('提出（様式1）'!B140)&lt;&gt;"",'提出（様式1）'!B140,"")</f>
        <v>5</v>
      </c>
      <c r="M140" s="1260">
        <f>C140</f>
        <v>5</v>
      </c>
      <c r="N140" s="1738" t="str">
        <f>IF(TRIM(入力1!N126)&lt;&gt;"",入力1!N126,"")</f>
        <v/>
      </c>
      <c r="O140" s="1738" t="str">
        <f>IF(TRIM(入力1!O126)&lt;&gt;"",LEFT(入力1!O126,1),"")</f>
        <v/>
      </c>
      <c r="P140" s="1738" t="str">
        <f>IF(TRIM(入力1!P126)&lt;&gt;"",LEFT(入力1!P126,1),"")</f>
        <v/>
      </c>
      <c r="Q140" s="1734" t="str">
        <f>IF(TRIM(入力1!Q126)&lt;&gt;"",LEFT(入力1!Q126,1),"")</f>
        <v/>
      </c>
      <c r="R140" s="1234" t="str">
        <f>IF(TRIM(入力1!Q126)&lt;&gt;"",MID(入力1!Q126,2,1),"")</f>
        <v/>
      </c>
      <c r="S140" s="1839" t="str">
        <f>IF(TRIM(入力1!S126)&lt;&gt;"",LEFT(入力1!S126,1),"")</f>
        <v/>
      </c>
      <c r="T140" s="1841" t="str">
        <f>IF(LEN(入力1!T126)&gt;=2,MID(TEXT(入力1!T126,"00"),1,1),"")</f>
        <v/>
      </c>
      <c r="U140" s="1260" t="str">
        <f>IF(LEN(入力1!T126)&gt;=1,MID(TEXT(入力1!T126,"00"),2,1),"")</f>
        <v/>
      </c>
      <c r="V140" s="1734" t="str">
        <f>IF(LEN(入力1!V126)&gt;=2,MID(TEXT(入力1!V126,"00"),1,1),"")</f>
        <v/>
      </c>
      <c r="W140" s="1843" t="str">
        <f>IF(LEN(入力1!V126)&gt;=1,MID(TEXT(入力1!V126,"00"),2,1),"")</f>
        <v/>
      </c>
      <c r="X140" s="1734" t="str">
        <f>IF(LEN(入力1!X126)&gt;=2,MID(TEXT(入力1!X126,"00"),1,1),"")</f>
        <v/>
      </c>
      <c r="Y140" s="1234" t="str">
        <f>IF(LEN(入力1!X126)&gt;=1,MID(TEXT(入力1!X126,"00"),2,1),"")</f>
        <v/>
      </c>
      <c r="Z140" s="1841" t="str">
        <f>IF(LEN(入力1!Z126)&gt;=2,MID(TEXT(入力1!Z126,"00"),1,1),"")</f>
        <v/>
      </c>
      <c r="AA140" s="1260" t="str">
        <f>IF(LEN(入力1!Z126)&gt;=1,MID(TEXT(入力1!Z126,"00"),2,1),"")</f>
        <v/>
      </c>
      <c r="AB140" s="1845" t="str">
        <f>IF(TRIM(入力1!AB126)&lt;&gt;"",入力1!AB126,"")</f>
        <v/>
      </c>
      <c r="AC140" s="1846"/>
      <c r="AD140" s="1846"/>
      <c r="AE140" s="1847"/>
      <c r="AF140" s="1734" t="str">
        <f>IF(入力1!AF126&gt;=100,MID(TEXT(入力1!AF126,"000.0"),1,1),"")</f>
        <v/>
      </c>
      <c r="AG140" s="1732" t="str">
        <f>IF(入力1!AF126&gt;=10,MID(TEXT(入力1!AF126,"000.0"),2,1),"")</f>
        <v/>
      </c>
      <c r="AH140" s="1732" t="str">
        <f>IF(入力1!AF126&gt;=0.1,MID(TEXT(入力1!AF126,"000.0"),3,1),IF(ISBLANK(入力1!AF126),"","0"))</f>
        <v/>
      </c>
      <c r="AI140" s="1260" t="str">
        <f>IF(入力1!AF126&lt;&gt;"",MID(TEXT(入力1!AF126,"000.0"),5,1),"")</f>
        <v/>
      </c>
      <c r="AJ140" s="1734" t="str">
        <f>IF(入力1!AJ126&gt;=100,MID(TEXT(入力1!AJ126,"000.0"),1,1),"")</f>
        <v/>
      </c>
      <c r="AK140" s="1732" t="str">
        <f>IF(入力1!AJ126&gt;=10,MID(TEXT(入力1!AJ126,"000.0"),2,1),"")</f>
        <v/>
      </c>
      <c r="AL140" s="1732" t="str">
        <f>IF(入力1!AJ126&gt;=0.1,MID(TEXT(入力1!AJ126,"000.0"),3,1),IF(ISBLANK(入力1!AJ126),"","0"))</f>
        <v/>
      </c>
      <c r="AM140" s="1260" t="str">
        <f>IF(入力1!AJ126&lt;&gt;"",MID(TEXT(入力1!AJ126,"000.0"),5,1),"")</f>
        <v/>
      </c>
      <c r="AN140" s="1734" t="str">
        <f>IF(入力1!AN126&gt;=100,MID(TEXT(入力1!AN126,"000.0"),1,1),"")</f>
        <v/>
      </c>
      <c r="AO140" s="1732" t="str">
        <f>IF(入力1!AN126&gt;=10,MID(TEXT(入力1!AN126,"000.0"),2,1),"")</f>
        <v/>
      </c>
      <c r="AP140" s="1732" t="str">
        <f>IF(入力1!AN126&gt;=0.1,MID(TEXT(入力1!AN126,"000.0"),3,1),IF(ISBLANK(入力1!AN126),"","0"))</f>
        <v/>
      </c>
      <c r="AQ140" s="1260" t="str">
        <f>IF(入力1!AN126&lt;&gt;"",MID(TEXT(入力1!AN126,"000.0"),5,1),"")</f>
        <v/>
      </c>
      <c r="AR140" s="1734" t="str">
        <f>IF(TRIM(入力1!AR126)&lt;&gt;"",IF(入力1!AR126&gt;=10000,MID(TEXT(入力1!AR126,"00000"),1,1),""),"-")</f>
        <v>-</v>
      </c>
      <c r="AS140" s="1732" t="str">
        <f>IF(TRIM(入力1!AR126)&lt;&gt;"",IF(入力1!AR126&gt;=1000,MID(TEXT(入力1!AR126,"00000"),2,1),""),"-")</f>
        <v>-</v>
      </c>
      <c r="AT140" s="1732" t="str">
        <f>IF(TRIM(入力1!AR126)&lt;&gt;"",IF(入力1!AR126&gt;=100,MID(TEXT(入力1!AR126,"00000"),3,1),""),"-")</f>
        <v>-</v>
      </c>
      <c r="AU140" s="1732" t="str">
        <f>IF(TRIM(入力1!AR126)&lt;&gt;"",IF(入力1!AR126&gt;=10,MID(TEXT(入力1!AR126,"00000"),4,1),""),"-")</f>
        <v>-</v>
      </c>
      <c r="AV140" s="1260" t="str">
        <f>IF(TRIM(入力1!AR126)&lt;&gt;"",IF(入力1!AR126&gt;=0,MID(TEXT(入力1!AR126,"00000"),5,1),""),"-")</f>
        <v>-</v>
      </c>
      <c r="AW140" s="1734" t="str">
        <f>IF(TRIM(入力1!AW126)&lt;&gt;"",IF(入力1!AW126&gt;=1000000,MID(TEXT(入力1!AW126,"0000000"),1,1),""),"-")</f>
        <v>-</v>
      </c>
      <c r="AX140" s="1732" t="str">
        <f>IF(TRIM(入力1!AW126)&lt;&gt;"",IF(入力1!AW126&gt;=100000,MID(TEXT(入力1!AW126,"0000000"),2,1),""),"-")</f>
        <v>-</v>
      </c>
      <c r="AY140" s="1732" t="str">
        <f>IF(TRIM(入力1!AW126)&lt;&gt;"",IF(入力1!AW126&gt;=10000,MID(TEXT(入力1!AW126,"0000000"),3,1),""),"-")</f>
        <v>-</v>
      </c>
      <c r="AZ140" s="1732" t="str">
        <f>IF(TRIM(入力1!AW126)&lt;&gt;"",IF(入力1!AW126&gt;=1000,MID(TEXT(入力1!AW126,"0000000"),4,1),""),"-")</f>
        <v>-</v>
      </c>
      <c r="BA140" s="1732" t="str">
        <f>IF(TRIM(入力1!AW126)&lt;&gt;"",IF(入力1!AW126&gt;=100,MID(TEXT(入力1!AW126,"0000000"),5,1),""),"-")</f>
        <v>-</v>
      </c>
      <c r="BB140" s="1732" t="str">
        <f>IF(TRIM(入力1!AW126)&lt;&gt;"",IF(入力1!AW126&gt;=10,MID(TEXT(入力1!AW126,"0000000"),6,1),""),"-")</f>
        <v>-</v>
      </c>
      <c r="BC140" s="1260" t="str">
        <f>IF(TRIM(入力1!AW126)&lt;&gt;"",IF(入力1!AW126&gt;=0,MID(TEXT(入力1!AW126,"0000000"),7,1),""),"-")</f>
        <v>-</v>
      </c>
      <c r="BD140" s="1817" t="str">
        <f>IF(TRIM(入力1!BD126)&lt;&gt;"",IF(入力1!BD126&gt;=1000000,MID(TEXT(入力1!BD126,"0000000"),1,1),""),"")</f>
        <v/>
      </c>
      <c r="BE140" s="1731" t="str">
        <f>IF(TRIM(入力1!BD126)&lt;&gt;"",IF(入力1!BD126&gt;=100000,MID(TEXT(入力1!BD126,"0000000"),2,1),""),"")</f>
        <v/>
      </c>
      <c r="BF140" s="1731" t="str">
        <f>IF(TRIM(入力1!BD126)&lt;&gt;"",IF(入力1!BD126&gt;=10000,MID(TEXT(入力1!BD126,"0000000"),3,1),""),"")</f>
        <v/>
      </c>
      <c r="BG140" s="1731" t="str">
        <f>IF(TRIM(入力1!BD126)&lt;&gt;"",IF(入力1!BD126&gt;=1000,MID(TEXT(入力1!BD126,"0000000"),4,1),""),"")</f>
        <v/>
      </c>
      <c r="BH140" s="1731" t="str">
        <f>IF(TRIM(入力1!BD126)&lt;&gt;"",IF(入力1!BD126&gt;=100,MID(TEXT(入力1!BD126,"0000000"),5,1),""),"")</f>
        <v/>
      </c>
      <c r="BI140" s="1731" t="str">
        <f>IF(TRIM(入力1!BD126)&lt;&gt;"",IF(入力1!BD126&gt;=10,MID(TEXT(入力1!BD126,"0000000"),6,1),""),"")</f>
        <v/>
      </c>
      <c r="BJ140" s="1816" t="str">
        <f>IF(TRIM(入力1!BD126)&lt;&gt;"",IF(入力1!BD126&gt;=0,MID(TEXT(入力1!BD126,"0000000"),7,1),""),"0")</f>
        <v>0</v>
      </c>
      <c r="BK140" s="1077" t="str">
        <f>IF(TRIM(入力1!BK126)&lt;&gt;"",入力1!BK126,"")</f>
        <v/>
      </c>
      <c r="BL140" s="1063" t="str">
        <f>IF(TRIM(入力1!BL126)&lt;&gt;"",入力1!BL126,"")</f>
        <v/>
      </c>
      <c r="BM140" s="1063" t="str">
        <f>IF(TRIM(入力1!BM126)&lt;&gt;"",入力1!BM126,"")</f>
        <v/>
      </c>
      <c r="BN140" s="1063" t="str">
        <f>IF(TRIM(入力1!BN126)&lt;&gt;"",入力1!BN126,"")</f>
        <v/>
      </c>
      <c r="BO140" s="1063" t="str">
        <f>IF(TRIM(入力1!BO126)&lt;&gt;"",入力1!BO126,"")</f>
        <v/>
      </c>
      <c r="BP140" s="1079" t="str">
        <f>IF(TRIM(入力1!BP126)&lt;&gt;"",入力1!BP126,"")</f>
        <v>0</v>
      </c>
      <c r="BQ140" s="1077" t="str">
        <f>IF(TRIM(入力1!BQ126)&lt;&gt;"",入力1!BQ126,"")</f>
        <v/>
      </c>
      <c r="BR140" s="1063" t="str">
        <f>IF(TRIM(入力1!BR126)&lt;&gt;"",入力1!BR126,"")</f>
        <v/>
      </c>
      <c r="BS140" s="1063" t="str">
        <f>IF(TRIM(入力1!BS126)&lt;&gt;"",入力1!BS126,"")</f>
        <v/>
      </c>
      <c r="BT140" s="1063" t="str">
        <f>IF(TRIM(入力1!BT126)&lt;&gt;"",入力1!BT126,"")</f>
        <v/>
      </c>
      <c r="BU140" s="1063" t="str">
        <f>IF(TRIM(入力1!BU126)&lt;&gt;"",入力1!BU126,"")</f>
        <v/>
      </c>
      <c r="BV140" s="1079" t="str">
        <f>IF(TRIM(入力1!BV126)&lt;&gt;"",入力1!BV126,"")</f>
        <v>0</v>
      </c>
      <c r="BW140" s="1077" t="str">
        <f>IF(TRIM(入力1!BW126)&lt;&gt;"",入力1!BW126,"")</f>
        <v/>
      </c>
      <c r="BX140" s="1063" t="str">
        <f>IF(TRIM(入力1!BX126)&lt;&gt;"",入力1!BX126,"")</f>
        <v/>
      </c>
      <c r="BY140" s="1063" t="str">
        <f>IF(TRIM(入力1!BY126)&lt;&gt;"",入力1!BY126,"")</f>
        <v/>
      </c>
      <c r="BZ140" s="1063" t="str">
        <f>IF(TRIM(入力1!BZ126)&lt;&gt;"",入力1!BZ126,"")</f>
        <v/>
      </c>
      <c r="CA140" s="1063" t="str">
        <f>IF(TRIM(入力1!CA126)&lt;&gt;"",入力1!CA126,"")</f>
        <v/>
      </c>
      <c r="CB140" s="1079" t="str">
        <f>IF(TRIM(入力1!CB126)&lt;&gt;"",入力1!CB126,"")</f>
        <v>0</v>
      </c>
      <c r="CC140" s="1095" t="str">
        <f>IF(TRIM(入力1!CC126)&lt;&gt;"",入力1!CC126,"")</f>
        <v/>
      </c>
      <c r="CD140" s="1063" t="str">
        <f>IF(TRIM(入力1!CD126)&lt;&gt;"",入力1!CD126,"")</f>
        <v/>
      </c>
      <c r="CE140" s="1063" t="str">
        <f>IF(TRIM(入力1!CE126)&lt;&gt;"",入力1!CE126,"")</f>
        <v/>
      </c>
      <c r="CF140" s="1063" t="str">
        <f>IF(TRIM(入力1!CF126)&lt;&gt;"",入力1!CF126,"")</f>
        <v/>
      </c>
      <c r="CG140" s="1063" t="str">
        <f>IF(TRIM(入力1!CG126)&lt;&gt;"",入力1!CG126,"")</f>
        <v/>
      </c>
      <c r="CH140" s="1063" t="str">
        <f>IF(TRIM(入力1!CH126)&lt;&gt;"",入力1!CH126,"")</f>
        <v/>
      </c>
      <c r="CI140" s="1063" t="str">
        <f>IF(TRIM(入力1!CI126)&lt;&gt;"",入力1!CI126,"")</f>
        <v/>
      </c>
      <c r="CJ140" s="1109" t="str">
        <f>IF(TRIM(入力1!CJ126)&lt;&gt;"",入力1!CJ126,"")</f>
        <v>0</v>
      </c>
      <c r="CK140" s="1063" t="str">
        <f>IF(TRIM(入力1!CK126)&lt;&gt;"",入力1!CK126,"")</f>
        <v/>
      </c>
      <c r="CL140" s="1063" t="str">
        <f>IF(TRIM(入力1!CL126)&lt;&gt;"",入力1!CL126,"")</f>
        <v/>
      </c>
      <c r="CM140" s="1063" t="str">
        <f>IF(TRIM(入力1!CM126)&lt;&gt;"",入力1!CM126,"")</f>
        <v/>
      </c>
      <c r="CN140" s="1063" t="str">
        <f>IF(TRIM(入力1!CN126)&lt;&gt;"",入力1!CN126,"")</f>
        <v/>
      </c>
      <c r="CO140" s="1063" t="str">
        <f>IF(TRIM(入力1!CO126)&lt;&gt;"",入力1!CO126,"")</f>
        <v/>
      </c>
      <c r="CP140" s="1063" t="str">
        <f>IF(TRIM(入力1!CP126)&lt;&gt;"",入力1!CP126,"")</f>
        <v/>
      </c>
      <c r="CQ140" s="1109" t="str">
        <f>IF(TRIM(入力1!CQ126)&lt;&gt;"",入力1!CQ126,"")</f>
        <v/>
      </c>
      <c r="CR140" s="1077" t="str">
        <f>IF(TRIM(入力1!CR126)&lt;&gt;"",入力1!CR126,"")</f>
        <v>-</v>
      </c>
      <c r="CS140" s="1063" t="str">
        <f>IF(TRIM(入力1!CS126)&lt;&gt;"",入力1!CS126,"")</f>
        <v>-</v>
      </c>
      <c r="CT140" s="1079" t="str">
        <f>IF(TRIM(入力1!CT126)&lt;&gt;"",入力1!CT126,"")</f>
        <v>-</v>
      </c>
      <c r="CU140" s="1095" t="str">
        <f>IF(入力1!CU126&gt;=10,MID(TEXT(入力1!CU126,"00.0"),1,1),"")</f>
        <v/>
      </c>
      <c r="CV140" s="1063" t="str">
        <f>IF(入力1!CU126&gt;=0.1,MID(TEXT(入力1!CU126,"00.0"),2,1),IF(ISBLANK(入力1!CU126),"","0"))</f>
        <v/>
      </c>
      <c r="CW140" s="1109" t="str">
        <f>IF(入力1!CU126&lt;&gt;"",MID(TEXT(入力1!CU126,"00.0"),4,1),"")</f>
        <v/>
      </c>
      <c r="CX140" s="1095" t="str">
        <f>IF(入力1!CX126&gt;=100,MID(TEXT(入力1!CX126,"000"),1,1),"")</f>
        <v/>
      </c>
      <c r="CY140" s="1063" t="str">
        <f>IF(入力1!CX126&gt;=10,MID(TEXT(入力1!CX126,"000"),2,1),"")</f>
        <v/>
      </c>
      <c r="CZ140" s="1109" t="str">
        <f>IF(入力1!CX126&gt;=1,MID(TEXT(入力1!CX126,"000"),3,1),"")</f>
        <v/>
      </c>
      <c r="DA140" s="1817" t="str">
        <f>IF(TRIM(入力1!DA126)&lt;&gt;"",IF(入力1!DA126&gt;=10000,MID(TEXT(入力1!DA126,"00000"),1,1),""),"")</f>
        <v/>
      </c>
      <c r="DB140" s="1731" t="str">
        <f>IF(TRIM(入力1!DA126)&lt;&gt;"",IF(入力1!DA126&gt;=1000,MID(TEXT(入力1!DA126,"00000"),2,1),""),"")</f>
        <v/>
      </c>
      <c r="DC140" s="1731" t="str">
        <f>IF(TRIM(入力1!DA126)&lt;&gt;"",IF(入力1!DA126&gt;=100,MID(TEXT(入力1!DA126,"00000"),3,1),""),"")</f>
        <v/>
      </c>
      <c r="DD140" s="1731" t="str">
        <f>IF(TRIM(入力1!DA126)&lt;&gt;"",IF(入力1!DA126&gt;=10,MID(TEXT(入力1!DA126,"00000"),4,1),""),"")</f>
        <v/>
      </c>
      <c r="DE140" s="1795" t="str">
        <f>IF(TRIM(入力1!DA126)&lt;&gt;"",IF(入力1!DA126&gt;=0,MID(TEXT(入力1!DA126,"00000"),5,1),"0"),"")</f>
        <v/>
      </c>
      <c r="DF140" s="1738" t="str">
        <f>IF(TRIM(入力1!DF126)&lt;&gt;"",LEFT(入力1!DF126,1),"")</f>
        <v/>
      </c>
      <c r="DG140" s="1734" t="str">
        <f>IF(入力1!DG126&gt;=1000,MID(TEXT(入力1!DG126,"0000"),1,1),"")</f>
        <v/>
      </c>
      <c r="DH140" s="1732" t="str">
        <f>IF(入力1!DG126&gt;=100,MID(TEXT(入力1!DG126,"0000"),2,1),"")</f>
        <v/>
      </c>
      <c r="DI140" s="1732" t="str">
        <f>IF(入力1!DG126&gt;=10,MID(TEXT(入力1!DG126,"0000"),3,1),"")</f>
        <v/>
      </c>
      <c r="DJ140" s="1261" t="str">
        <f>IF(TRIM(入力1!DG126)&lt;&gt;"",IF(入力1!DG126&gt;=1,MID(TEXT(入力1!DG126,"0000"),4,1),"0"),"")</f>
        <v/>
      </c>
      <c r="DK140" s="1738" t="str">
        <f>IF(TRIM(入力1!DK126)&lt;&gt;"",LEFT(入力1!DK126,1),"")</f>
        <v/>
      </c>
      <c r="DL140" s="1734" t="str">
        <f>IF(入力1!DL126&gt;=10000,MID(TEXT(入力1!DL126,"00000"),1,1),"")</f>
        <v/>
      </c>
      <c r="DM140" s="1732" t="str">
        <f>IF(入力1!DL126&gt;=1000,MID(TEXT(入力1!DL126,"00000"),2,1),"")</f>
        <v/>
      </c>
      <c r="DN140" s="1732" t="str">
        <f>IF(入力1!DL126&gt;=100,MID(TEXT(入力1!DL126,"00000"),3,1),"")</f>
        <v/>
      </c>
      <c r="DO140" s="1732" t="str">
        <f>IF(入力1!DL126&gt;=10,MID(TEXT(入力1!DL126,"00000"),4,1),"")</f>
        <v/>
      </c>
      <c r="DP140" s="1879" t="str">
        <f>IF(TRIM(入力1!DL126)&lt;&gt;"",IF(入力1!DL126&gt;=1,MID(TEXT(入力1!DL126,"00000"),5,1),"0"),"")</f>
        <v/>
      </c>
      <c r="DQ140" s="1738" t="str">
        <f>IF(TRIM(入力1!DQ126)&lt;&gt;"",LEFT(入力1!DQ126,1),"")</f>
        <v/>
      </c>
      <c r="DR140" s="1734" t="str">
        <f>IF(入力1!DR126&gt;=10000,MID(TEXT(入力1!DR126,"00000"),1,1),"")</f>
        <v/>
      </c>
      <c r="DS140" s="1732" t="str">
        <f>IF(入力1!DR126&gt;=1000,MID(TEXT(入力1!DR126,"00000"),2,1),"")</f>
        <v/>
      </c>
      <c r="DT140" s="1732" t="str">
        <f>IF(入力1!DR126&gt;=100,MID(TEXT(入力1!DR126,"00000"),3,1),"")</f>
        <v/>
      </c>
      <c r="DU140" s="1732" t="str">
        <f>IF(入力1!DR126&gt;=10,MID(TEXT(入力1!DR126,"00000"),4,1),"")</f>
        <v/>
      </c>
      <c r="DV140" s="1879" t="str">
        <f>IF(TRIM(入力1!DR126)&lt;&gt;"",IF(入力1!DR126&gt;=1,MID(TEXT(入力1!DR126,"00000"),5,1),"0"),"")</f>
        <v/>
      </c>
      <c r="DW140" s="1748"/>
      <c r="DX140" s="1736"/>
      <c r="DY140" s="1804"/>
      <c r="DZ140" s="1829"/>
      <c r="EA140" s="1831"/>
      <c r="EB140" s="1824"/>
      <c r="EC140" s="1833"/>
      <c r="ED140" s="1835"/>
      <c r="EE140" s="1831"/>
      <c r="EF140" s="1824"/>
      <c r="EG140" s="1804">
        <f>IF(入力1!$W$5=9,9,0)</f>
        <v>0</v>
      </c>
      <c r="EH140" s="1828"/>
      <c r="EI140" s="1736"/>
      <c r="EJ140" s="363"/>
    </row>
    <row r="141" spans="1:140" s="87" customFormat="1" ht="12" customHeight="1" thickBot="1">
      <c r="A141" s="1905"/>
      <c r="B141" s="1878"/>
      <c r="C141" s="1251"/>
      <c r="D141" s="1906" t="str">
        <f>IF(TRIM(入力1!D139)&lt;&gt;"",入力1!D139,"")</f>
        <v/>
      </c>
      <c r="E141" s="1907"/>
      <c r="F141" s="1907"/>
      <c r="G141" s="1907"/>
      <c r="H141" s="1907"/>
      <c r="I141" s="1907"/>
      <c r="J141" s="1907"/>
      <c r="K141" s="1490"/>
      <c r="L141" s="1259"/>
      <c r="M141" s="1491"/>
      <c r="N141" s="1876"/>
      <c r="O141" s="1876"/>
      <c r="P141" s="1876"/>
      <c r="Q141" s="1877"/>
      <c r="R141" s="1251"/>
      <c r="S141" s="1908"/>
      <c r="T141" s="1909"/>
      <c r="U141" s="1491"/>
      <c r="V141" s="1877"/>
      <c r="W141" s="1910"/>
      <c r="X141" s="1877"/>
      <c r="Y141" s="1251"/>
      <c r="Z141" s="1909"/>
      <c r="AA141" s="1491"/>
      <c r="AB141" s="979" t="str">
        <f>IF(入力1!AB127&gt;=100,MID(TEXT(入力1!AB127,"000.0"),1,1),"")</f>
        <v/>
      </c>
      <c r="AC141" s="980" t="str">
        <f>IF(入力1!AB127&gt;=10,MID(TEXT(入力1!AB127,"000.0"),2,1),"")</f>
        <v/>
      </c>
      <c r="AD141" s="980" t="str">
        <f>IF(入力1!AB127&gt;=0.1,MID(TEXT(入力1!AB127,"000.0"),3,1),IF(ISBLANK(入力1!AB127),"","0"))</f>
        <v/>
      </c>
      <c r="AE141" s="958" t="str">
        <f>IF(入力1!AB127&lt;&gt;"",MID(TEXT(入力1!AB127,"000.0"),5,1),"")</f>
        <v/>
      </c>
      <c r="AF141" s="1877"/>
      <c r="AG141" s="1878"/>
      <c r="AH141" s="1878"/>
      <c r="AI141" s="1491"/>
      <c r="AJ141" s="1877"/>
      <c r="AK141" s="1878"/>
      <c r="AL141" s="1878"/>
      <c r="AM141" s="1491"/>
      <c r="AN141" s="1877"/>
      <c r="AO141" s="1878"/>
      <c r="AP141" s="1878"/>
      <c r="AQ141" s="1491"/>
      <c r="AR141" s="1877"/>
      <c r="AS141" s="1878"/>
      <c r="AT141" s="1878"/>
      <c r="AU141" s="1878"/>
      <c r="AV141" s="1491"/>
      <c r="AW141" s="1877"/>
      <c r="AX141" s="1878"/>
      <c r="AY141" s="1878"/>
      <c r="AZ141" s="1878"/>
      <c r="BA141" s="1878"/>
      <c r="BB141" s="1878"/>
      <c r="BC141" s="1491"/>
      <c r="BD141" s="1903"/>
      <c r="BE141" s="1901"/>
      <c r="BF141" s="1901"/>
      <c r="BG141" s="1901"/>
      <c r="BH141" s="1901"/>
      <c r="BI141" s="1901"/>
      <c r="BJ141" s="1902"/>
      <c r="BK141" s="1504"/>
      <c r="BL141" s="1248"/>
      <c r="BM141" s="1248"/>
      <c r="BN141" s="1248"/>
      <c r="BO141" s="1248"/>
      <c r="BP141" s="1505"/>
      <c r="BQ141" s="1504"/>
      <c r="BR141" s="1248"/>
      <c r="BS141" s="1248"/>
      <c r="BT141" s="1248"/>
      <c r="BU141" s="1248"/>
      <c r="BV141" s="1505"/>
      <c r="BW141" s="1504"/>
      <c r="BX141" s="1248"/>
      <c r="BY141" s="1248"/>
      <c r="BZ141" s="1248"/>
      <c r="CA141" s="1248"/>
      <c r="CB141" s="1505"/>
      <c r="CC141" s="1102"/>
      <c r="CD141" s="1248"/>
      <c r="CE141" s="1248"/>
      <c r="CF141" s="1248"/>
      <c r="CG141" s="1248"/>
      <c r="CH141" s="1248"/>
      <c r="CI141" s="1248"/>
      <c r="CJ141" s="1216"/>
      <c r="CK141" s="1248"/>
      <c r="CL141" s="1248"/>
      <c r="CM141" s="1248"/>
      <c r="CN141" s="1248"/>
      <c r="CO141" s="1248"/>
      <c r="CP141" s="1248"/>
      <c r="CQ141" s="1216"/>
      <c r="CR141" s="1504"/>
      <c r="CS141" s="1248"/>
      <c r="CT141" s="1505"/>
      <c r="CU141" s="1102"/>
      <c r="CV141" s="1248"/>
      <c r="CW141" s="1216"/>
      <c r="CX141" s="1102"/>
      <c r="CY141" s="1248"/>
      <c r="CZ141" s="1216"/>
      <c r="DA141" s="1903"/>
      <c r="DB141" s="1901"/>
      <c r="DC141" s="1901"/>
      <c r="DD141" s="1901"/>
      <c r="DE141" s="1875"/>
      <c r="DF141" s="1876"/>
      <c r="DG141" s="1877"/>
      <c r="DH141" s="1878"/>
      <c r="DI141" s="1878"/>
      <c r="DJ141" s="1279"/>
      <c r="DK141" s="1876"/>
      <c r="DL141" s="1877"/>
      <c r="DM141" s="1878"/>
      <c r="DN141" s="1878"/>
      <c r="DO141" s="1878"/>
      <c r="DP141" s="1880"/>
      <c r="DQ141" s="1876"/>
      <c r="DR141" s="1877"/>
      <c r="DS141" s="1878"/>
      <c r="DT141" s="1878"/>
      <c r="DU141" s="1878"/>
      <c r="DV141" s="1880"/>
      <c r="DW141" s="1881"/>
      <c r="DX141" s="1882"/>
      <c r="DY141" s="1883"/>
      <c r="DZ141" s="1884"/>
      <c r="EA141" s="1885"/>
      <c r="EB141" s="1886"/>
      <c r="EC141" s="1887"/>
      <c r="ED141" s="1888"/>
      <c r="EE141" s="1885"/>
      <c r="EF141" s="1886"/>
      <c r="EG141" s="1883"/>
      <c r="EH141" s="1889"/>
      <c r="EI141" s="1882"/>
      <c r="EJ141" s="382"/>
    </row>
    <row r="142" spans="1:140" s="87" customFormat="1" ht="12" customHeight="1">
      <c r="A142" s="1890" t="str">
        <f>IF(TRIM(入力1!A128)&lt;&gt;"",入力1!A128,"")</f>
        <v/>
      </c>
      <c r="B142" s="1872">
        <f>IF(TRIM(入力1!B128)&lt;&gt;"",入力1!B128,"")</f>
        <v>5</v>
      </c>
      <c r="C142" s="1891">
        <f>入力1!C128</f>
        <v>6</v>
      </c>
      <c r="D142" s="1892" t="str">
        <f>IF(TRIM(入力1!D128)&lt;&gt;"",入力1!D128,"")</f>
        <v/>
      </c>
      <c r="E142" s="1893"/>
      <c r="F142" s="1893"/>
      <c r="G142" s="1893"/>
      <c r="H142" s="1893"/>
      <c r="I142" s="1893"/>
      <c r="J142" s="1893"/>
      <c r="K142" s="1895" t="str">
        <f>IF(TRIM('提出（様式1）'!A142)&lt;&gt;"",'提出（様式1）'!A142,"")</f>
        <v/>
      </c>
      <c r="L142" s="1896">
        <f>IF(TRIM('提出（様式1）'!B142)&lt;&gt;"",'提出（様式1）'!B142,"")</f>
        <v>5</v>
      </c>
      <c r="M142" s="1874">
        <f>C142</f>
        <v>6</v>
      </c>
      <c r="N142" s="1870" t="str">
        <f>IF(TRIM(入力1!N128)&lt;&gt;"",入力1!N128,"")</f>
        <v/>
      </c>
      <c r="O142" s="1870" t="str">
        <f>IF(TRIM(入力1!O128)&lt;&gt;"",LEFT(入力1!O128,1),"")</f>
        <v/>
      </c>
      <c r="P142" s="1870" t="str">
        <f>IF(TRIM(入力1!P128)&lt;&gt;"",LEFT(入力1!P128,1),"")</f>
        <v/>
      </c>
      <c r="Q142" s="1871" t="str">
        <f>IF(TRIM(入力1!Q128)&lt;&gt;"",LEFT(入力1!Q128,1),"")</f>
        <v/>
      </c>
      <c r="R142" s="1891" t="str">
        <f>IF(TRIM(入力1!Q128)&lt;&gt;"",MID(入力1!Q128,2,1),"")</f>
        <v/>
      </c>
      <c r="S142" s="1894" t="str">
        <f>IF(TRIM(入力1!S128)&lt;&gt;"",LEFT(入力1!S128,1),"")</f>
        <v/>
      </c>
      <c r="T142" s="1897" t="str">
        <f>IF(LEN(入力1!T128)&gt;=2,MID(TEXT(入力1!T128,"00"),1,1),"")</f>
        <v/>
      </c>
      <c r="U142" s="1874" t="str">
        <f>IF(LEN(入力1!T128)&gt;=1,MID(TEXT(入力1!T128,"00"),2,1),"")</f>
        <v/>
      </c>
      <c r="V142" s="1871" t="str">
        <f>IF(LEN(入力1!V128)&gt;=2,MID(TEXT(入力1!V128,"00"),1,1),"")</f>
        <v/>
      </c>
      <c r="W142" s="1927" t="str">
        <f>IF(LEN(入力1!V128)&gt;=1,MID(TEXT(入力1!V128,"00"),2,1),"")</f>
        <v/>
      </c>
      <c r="X142" s="1871" t="str">
        <f>IF(LEN(入力1!X128)&gt;=2,MID(TEXT(入力1!X128,"00"),1,1),"")</f>
        <v/>
      </c>
      <c r="Y142" s="1891" t="str">
        <f>IF(LEN(入力1!X128)&gt;=1,MID(TEXT(入力1!X128,"00"),2,1),"")</f>
        <v/>
      </c>
      <c r="Z142" s="1897" t="str">
        <f>IF(LEN(入力1!Z128)&gt;=2,MID(TEXT(入力1!Z128,"00"),1,1),"")</f>
        <v/>
      </c>
      <c r="AA142" s="1874" t="str">
        <f>IF(LEN(入力1!Z128)&gt;=1,MID(TEXT(入力1!Z128,"00"),2,1),"")</f>
        <v/>
      </c>
      <c r="AB142" s="1898" t="str">
        <f>IF(TRIM(入力1!AB128)&lt;&gt;"",入力1!AB128,"")</f>
        <v/>
      </c>
      <c r="AC142" s="1899"/>
      <c r="AD142" s="1899"/>
      <c r="AE142" s="1900"/>
      <c r="AF142" s="1871" t="str">
        <f>IF(入力1!AF128&gt;=100,MID(TEXT(入力1!AF128,"000.0"),1,1),"")</f>
        <v/>
      </c>
      <c r="AG142" s="1872" t="str">
        <f>IF(入力1!AF128&gt;=10,MID(TEXT(入力1!AF128,"000.0"),2,1),"")</f>
        <v/>
      </c>
      <c r="AH142" s="1872" t="str">
        <f>IF(入力1!AF128&gt;=0.1,MID(TEXT(入力1!AF128,"000.0"),3,1),IF(ISBLANK(入力1!AF128),"","0"))</f>
        <v/>
      </c>
      <c r="AI142" s="1874" t="str">
        <f>IF(入力1!AF128&lt;&gt;"",MID(TEXT(入力1!AF128,"000.0"),5,1),"")</f>
        <v/>
      </c>
      <c r="AJ142" s="1871" t="str">
        <f>IF(入力1!AJ128&gt;=100,MID(TEXT(入力1!AJ128,"000.0"),1,1),"")</f>
        <v/>
      </c>
      <c r="AK142" s="1872" t="str">
        <f>IF(入力1!AJ128&gt;=10,MID(TEXT(入力1!AJ128,"000.0"),2,1),"")</f>
        <v/>
      </c>
      <c r="AL142" s="1872" t="str">
        <f>IF(入力1!AJ128&gt;=0.1,MID(TEXT(入力1!AJ128,"000.0"),3,1),IF(ISBLANK(入力1!AJ128),"","0"))</f>
        <v/>
      </c>
      <c r="AM142" s="1874" t="str">
        <f>IF(入力1!AJ128&lt;&gt;"",MID(TEXT(入力1!AJ128,"000.0"),5,1),"")</f>
        <v/>
      </c>
      <c r="AN142" s="1871" t="str">
        <f>IF(入力1!AN128&gt;=100,MID(TEXT(入力1!AN128,"000.0"),1,1),"")</f>
        <v/>
      </c>
      <c r="AO142" s="1872" t="str">
        <f>IF(入力1!AN128&gt;=10,MID(TEXT(入力1!AN128,"000.0"),2,1),"")</f>
        <v/>
      </c>
      <c r="AP142" s="1872" t="str">
        <f>IF(入力1!AN128&gt;=0.1,MID(TEXT(入力1!AN128,"000.0"),3,1),IF(ISBLANK(入力1!AN128),"","0"))</f>
        <v/>
      </c>
      <c r="AQ142" s="1874" t="str">
        <f>IF(入力1!AN128&lt;&gt;"",MID(TEXT(入力1!AN128,"000.0"),5,1),"")</f>
        <v/>
      </c>
      <c r="AR142" s="1871" t="str">
        <f>IF(TRIM(入力1!AR128)&lt;&gt;"",IF(入力1!AR128&gt;=10000,MID(TEXT(入力1!AR128,"00000"),1,1),""),"-")</f>
        <v>-</v>
      </c>
      <c r="AS142" s="1872" t="str">
        <f>IF(TRIM(入力1!AR128)&lt;&gt;"",IF(入力1!AR128&gt;=1000,MID(TEXT(入力1!AR128,"00000"),2,1),""),"-")</f>
        <v>-</v>
      </c>
      <c r="AT142" s="1872" t="str">
        <f>IF(TRIM(入力1!AR128)&lt;&gt;"",IF(入力1!AR128&gt;=100,MID(TEXT(入力1!AR128,"00000"),3,1),""),"-")</f>
        <v>-</v>
      </c>
      <c r="AU142" s="1872" t="str">
        <f>IF(TRIM(入力1!AR128)&lt;&gt;"",IF(入力1!AR128&gt;=10,MID(TEXT(入力1!AR128,"00000"),4,1),""),"-")</f>
        <v>-</v>
      </c>
      <c r="AV142" s="1874" t="str">
        <f>IF(TRIM(入力1!AR128)&lt;&gt;"",IF(入力1!AR128&gt;=0,MID(TEXT(入力1!AR128,"00000"),5,1),""),"-")</f>
        <v>-</v>
      </c>
      <c r="AW142" s="1871" t="str">
        <f>IF(TRIM(入力1!AW128)&lt;&gt;"",IF(入力1!AW128&gt;=1000000,MID(TEXT(入力1!AW128,"0000000"),1,1),""),"-")</f>
        <v>-</v>
      </c>
      <c r="AX142" s="1872" t="str">
        <f>IF(TRIM(入力1!AW128)&lt;&gt;"",IF(入力1!AW128&gt;=100000,MID(TEXT(入力1!AW128,"0000000"),2,1),""),"-")</f>
        <v>-</v>
      </c>
      <c r="AY142" s="1872" t="str">
        <f>IF(TRIM(入力1!AW128)&lt;&gt;"",IF(入力1!AW128&gt;=10000,MID(TEXT(入力1!AW128,"0000000"),3,1),""),"-")</f>
        <v>-</v>
      </c>
      <c r="AZ142" s="1872" t="str">
        <f>IF(TRIM(入力1!AW128)&lt;&gt;"",IF(入力1!AW128&gt;=1000,MID(TEXT(入力1!AW128,"0000000"),4,1),""),"-")</f>
        <v>-</v>
      </c>
      <c r="BA142" s="1872" t="str">
        <f>IF(TRIM(入力1!AW128)&lt;&gt;"",IF(入力1!AW128&gt;=100,MID(TEXT(入力1!AW128,"0000000"),5,1),""),"-")</f>
        <v>-</v>
      </c>
      <c r="BB142" s="1872" t="str">
        <f>IF(TRIM(入力1!AW128)&lt;&gt;"",IF(入力1!AW128&gt;=10,MID(TEXT(入力1!AW128,"0000000"),6,1),""),"-")</f>
        <v>-</v>
      </c>
      <c r="BC142" s="1874" t="str">
        <f>IF(TRIM(入力1!AW128)&lt;&gt;"",IF(入力1!AW128&gt;=0,MID(TEXT(入力1!AW128,"0000000"),7,1),""),"-")</f>
        <v>-</v>
      </c>
      <c r="BD142" s="1755" t="str">
        <f>IF(TRIM(入力1!BD128)&lt;&gt;"",IF(入力1!BD128&gt;=1000000,MID(TEXT(入力1!BD128,"0000000"),1,1),""),"")</f>
        <v/>
      </c>
      <c r="BE142" s="1752" t="str">
        <f>IF(TRIM(入力1!BD128)&lt;&gt;"",IF(入力1!BD128&gt;=100000,MID(TEXT(入力1!BD128,"0000000"),2,1),""),"")</f>
        <v/>
      </c>
      <c r="BF142" s="1752" t="str">
        <f>IF(TRIM(入力1!BD128)&lt;&gt;"",IF(入力1!BD128&gt;=10000,MID(TEXT(入力1!BD128,"0000000"),3,1),""),"")</f>
        <v/>
      </c>
      <c r="BG142" s="1752" t="str">
        <f>IF(TRIM(入力1!BD128)&lt;&gt;"",IF(入力1!BD128&gt;=1000,MID(TEXT(入力1!BD128,"0000000"),4,1),""),"")</f>
        <v/>
      </c>
      <c r="BH142" s="1752" t="str">
        <f>IF(TRIM(入力1!BD128)&lt;&gt;"",IF(入力1!BD128&gt;=100,MID(TEXT(入力1!BD128,"0000000"),5,1),""),"")</f>
        <v/>
      </c>
      <c r="BI142" s="1752" t="str">
        <f>IF(TRIM(入力1!BD128)&lt;&gt;"",IF(入力1!BD128&gt;=10,MID(TEXT(入力1!BD128,"0000000"),6,1),""),"")</f>
        <v/>
      </c>
      <c r="BJ142" s="1753" t="str">
        <f>IF(TRIM(入力1!BD128)&lt;&gt;"",IF(入力1!BD128&gt;=0,MID(TEXT(入力1!BD128,"0000000"),7,1),""),"0")</f>
        <v>0</v>
      </c>
      <c r="BK142" s="1727" t="str">
        <f>IF(TRIM(入力1!BK128)&lt;&gt;"",入力1!BK128,"")</f>
        <v/>
      </c>
      <c r="BL142" s="1728" t="str">
        <f>IF(TRIM(入力1!BL128)&lt;&gt;"",入力1!BL128,"")</f>
        <v/>
      </c>
      <c r="BM142" s="1728" t="str">
        <f>IF(TRIM(入力1!BM128)&lt;&gt;"",入力1!BM128,"")</f>
        <v/>
      </c>
      <c r="BN142" s="1728" t="str">
        <f>IF(TRIM(入力1!BN128)&lt;&gt;"",入力1!BN128,"")</f>
        <v/>
      </c>
      <c r="BO142" s="1728" t="str">
        <f>IF(TRIM(入力1!BO128)&lt;&gt;"",入力1!BO128,"")</f>
        <v/>
      </c>
      <c r="BP142" s="1868" t="str">
        <f>IF(TRIM(入力1!BP128)&lt;&gt;"",入力1!BP128,"")</f>
        <v>0</v>
      </c>
      <c r="BQ142" s="1727" t="str">
        <f>IF(TRIM(入力1!BQ128)&lt;&gt;"",入力1!BQ128,"")</f>
        <v/>
      </c>
      <c r="BR142" s="1728" t="str">
        <f>IF(TRIM(入力1!BR128)&lt;&gt;"",入力1!BR128,"")</f>
        <v/>
      </c>
      <c r="BS142" s="1728" t="str">
        <f>IF(TRIM(入力1!BS128)&lt;&gt;"",入力1!BS128,"")</f>
        <v/>
      </c>
      <c r="BT142" s="1728" t="str">
        <f>IF(TRIM(入力1!BT128)&lt;&gt;"",入力1!BT128,"")</f>
        <v/>
      </c>
      <c r="BU142" s="1728" t="str">
        <f>IF(TRIM(入力1!BU128)&lt;&gt;"",入力1!BU128,"")</f>
        <v/>
      </c>
      <c r="BV142" s="1868" t="str">
        <f>IF(TRIM(入力1!BV128)&lt;&gt;"",入力1!BV128,"")</f>
        <v>0</v>
      </c>
      <c r="BW142" s="1727" t="str">
        <f>IF(TRIM(入力1!BW128)&lt;&gt;"",入力1!BW128,"")</f>
        <v/>
      </c>
      <c r="BX142" s="1728" t="str">
        <f>IF(TRIM(入力1!BX128)&lt;&gt;"",入力1!BX128,"")</f>
        <v/>
      </c>
      <c r="BY142" s="1728" t="str">
        <f>IF(TRIM(入力1!BY128)&lt;&gt;"",入力1!BY128,"")</f>
        <v/>
      </c>
      <c r="BZ142" s="1728" t="str">
        <f>IF(TRIM(入力1!BZ128)&lt;&gt;"",入力1!BZ128,"")</f>
        <v/>
      </c>
      <c r="CA142" s="1728" t="str">
        <f>IF(TRIM(入力1!CA128)&lt;&gt;"",入力1!CA128,"")</f>
        <v/>
      </c>
      <c r="CB142" s="1868" t="str">
        <f>IF(TRIM(入力1!CB128)&lt;&gt;"",入力1!CB128,"")</f>
        <v>0</v>
      </c>
      <c r="CC142" s="1869" t="str">
        <f>IF(TRIM(入力1!CC128)&lt;&gt;"",入力1!CC128,"")</f>
        <v/>
      </c>
      <c r="CD142" s="1721" t="str">
        <f>IF(TRIM(入力1!CD128)&lt;&gt;"",入力1!CD128,"")</f>
        <v/>
      </c>
      <c r="CE142" s="1721" t="str">
        <f>IF(TRIM(入力1!CE128)&lt;&gt;"",入力1!CE128,"")</f>
        <v/>
      </c>
      <c r="CF142" s="1721" t="str">
        <f>IF(TRIM(入力1!CF128)&lt;&gt;"",入力1!CF128,"")</f>
        <v/>
      </c>
      <c r="CG142" s="1721" t="str">
        <f>IF(TRIM(入力1!CG128)&lt;&gt;"",入力1!CG128,"")</f>
        <v/>
      </c>
      <c r="CH142" s="1721" t="str">
        <f>IF(TRIM(入力1!CH128)&lt;&gt;"",入力1!CH128,"")</f>
        <v/>
      </c>
      <c r="CI142" s="1721" t="str">
        <f>IF(TRIM(入力1!CI128)&lt;&gt;"",入力1!CI128,"")</f>
        <v/>
      </c>
      <c r="CJ142" s="1722" t="str">
        <f>IF(TRIM(入力1!CJ128)&lt;&gt;"",入力1!CJ128,"")</f>
        <v>0</v>
      </c>
      <c r="CK142" s="1721" t="str">
        <f>IF(TRIM(入力1!CK128)&lt;&gt;"",入力1!CK128,"")</f>
        <v/>
      </c>
      <c r="CL142" s="1721" t="str">
        <f>IF(TRIM(入力1!CL128)&lt;&gt;"",入力1!CL128,"")</f>
        <v/>
      </c>
      <c r="CM142" s="1721" t="str">
        <f>IF(TRIM(入力1!CM128)&lt;&gt;"",入力1!CM128,"")</f>
        <v/>
      </c>
      <c r="CN142" s="1721" t="str">
        <f>IF(TRIM(入力1!CN128)&lt;&gt;"",入力1!CN128,"")</f>
        <v/>
      </c>
      <c r="CO142" s="1721" t="str">
        <f>IF(TRIM(入力1!CO128)&lt;&gt;"",入力1!CO128,"")</f>
        <v/>
      </c>
      <c r="CP142" s="1721" t="str">
        <f>IF(TRIM(入力1!CP128)&lt;&gt;"",入力1!CP128,"")</f>
        <v/>
      </c>
      <c r="CQ142" s="1722" t="str">
        <f>IF(TRIM(入力1!CQ128)&lt;&gt;"",入力1!CQ128,"")</f>
        <v/>
      </c>
      <c r="CR142" s="1727" t="str">
        <f>IF(TRIM(入力1!CR128)&lt;&gt;"",入力1!CR128,"")</f>
        <v>-</v>
      </c>
      <c r="CS142" s="1728" t="str">
        <f>IF(TRIM(入力1!CS128)&lt;&gt;"",入力1!CS128,"")</f>
        <v>-</v>
      </c>
      <c r="CT142" s="1868" t="str">
        <f>IF(TRIM(入力1!CT128)&lt;&gt;"",入力1!CT128,"")</f>
        <v>-</v>
      </c>
      <c r="CU142" s="1869" t="str">
        <f>IF(入力1!CU128&gt;=10,MID(TEXT(入力1!CU128,"00.0"),1,1),"")</f>
        <v/>
      </c>
      <c r="CV142" s="1721" t="str">
        <f>IF(入力1!CU128&gt;=0.1,MID(TEXT(入力1!CU128,"00.0"),2,1),IF(ISBLANK(入力1!CU128),"","0"))</f>
        <v/>
      </c>
      <c r="CW142" s="1722" t="str">
        <f>IF(入力1!CU128&lt;&gt;"",MID(TEXT(入力1!CU128,"00.0"),4,1),"")</f>
        <v/>
      </c>
      <c r="CX142" s="1869" t="str">
        <f>IF(入力1!CX128&gt;=100,MID(TEXT(入力1!CX128,"000"),1,1),"")</f>
        <v/>
      </c>
      <c r="CY142" s="1721" t="str">
        <f>IF(入力1!CX128&gt;=10,MID(TEXT(入力1!CX128,"000"),2,1),"")</f>
        <v/>
      </c>
      <c r="CZ142" s="1722" t="str">
        <f>IF(入力1!CX128&gt;=1,MID(TEXT(入力1!CX128,"000"),3,1),"")</f>
        <v/>
      </c>
      <c r="DA142" s="1755" t="str">
        <f>IF(TRIM(入力1!DA128)&lt;&gt;"",IF(入力1!DA128&gt;=10000,MID(TEXT(入力1!DA128,"00000"),1,1),""),"")</f>
        <v/>
      </c>
      <c r="DB142" s="1752" t="str">
        <f>IF(TRIM(入力1!DA128)&lt;&gt;"",IF(入力1!DA128&gt;=1000,MID(TEXT(入力1!DA128,"00000"),2,1),""),"")</f>
        <v/>
      </c>
      <c r="DC142" s="1752" t="str">
        <f>IF(TRIM(入力1!DA128)&lt;&gt;"",IF(入力1!DA128&gt;=100,MID(TEXT(入力1!DA128,"00000"),3,1),""),"")</f>
        <v/>
      </c>
      <c r="DD142" s="1752" t="str">
        <f>IF(TRIM(入力1!DA128)&lt;&gt;"",IF(入力1!DA128&gt;=10,MID(TEXT(入力1!DA128,"00000"),4,1),""),"")</f>
        <v/>
      </c>
      <c r="DE142" s="1757" t="str">
        <f>IF(TRIM(入力1!DA128)&lt;&gt;"",IF(入力1!DA128&gt;=0,MID(TEXT(入力1!DA128,"00000"),5,1),"0"),"")</f>
        <v/>
      </c>
      <c r="DF142" s="1870" t="str">
        <f>IF(TRIM(入力1!DF128)&lt;&gt;"",LEFT(入力1!DF128,1),"")</f>
        <v/>
      </c>
      <c r="DG142" s="1871" t="str">
        <f>IF(入力1!DG128&gt;=1000,MID(TEXT(入力1!DG128,"0000"),1,1),"")</f>
        <v/>
      </c>
      <c r="DH142" s="1872" t="str">
        <f>IF(入力1!DG128&gt;=100,MID(TEXT(入力1!DG128,"0000"),2,1),"")</f>
        <v/>
      </c>
      <c r="DI142" s="1872" t="str">
        <f>IF(入力1!DG128&gt;=10,MID(TEXT(入力1!DG128,"0000"),3,1),"")</f>
        <v/>
      </c>
      <c r="DJ142" s="1873" t="str">
        <f>IF(TRIM(入力1!DG128)&lt;&gt;"",IF(入力1!DG128&gt;=1,MID(TEXT(入力1!DG128,"0000"),4,1),"0"),"")</f>
        <v/>
      </c>
      <c r="DK142" s="1870" t="str">
        <f>IF(TRIM(入力1!DK128)&lt;&gt;"",LEFT(入力1!DK128,1),"")</f>
        <v/>
      </c>
      <c r="DL142" s="1871" t="str">
        <f>IF(入力1!DL128&gt;=10000,MID(TEXT(入力1!DL128,"00000"),1,1),"")</f>
        <v/>
      </c>
      <c r="DM142" s="1872" t="str">
        <f>IF(入力1!DL128&gt;=1000,MID(TEXT(入力1!DL128,"00000"),2,1),"")</f>
        <v/>
      </c>
      <c r="DN142" s="1872" t="str">
        <f>IF(入力1!DL128&gt;=100,MID(TEXT(入力1!DL128,"00000"),3,1),"")</f>
        <v/>
      </c>
      <c r="DO142" s="1872" t="str">
        <f>IF(入力1!DL128&gt;=10,MID(TEXT(入力1!DL128,"00000"),4,1),"")</f>
        <v/>
      </c>
      <c r="DP142" s="1858" t="str">
        <f>IF(TRIM(入力1!DL128)&lt;&gt;"",IF(入力1!DL128&gt;=1,MID(TEXT(入力1!DL128,"00000"),5,1),"0"),"")</f>
        <v/>
      </c>
      <c r="DQ142" s="1870" t="str">
        <f>IF(TRIM(入力1!DQ128)&lt;&gt;"",LEFT(入力1!DQ128,1),"")</f>
        <v/>
      </c>
      <c r="DR142" s="1871" t="str">
        <f>IF(入力1!DR128&gt;=10000,MID(TEXT(入力1!DR128,"00000"),1,1),"")</f>
        <v/>
      </c>
      <c r="DS142" s="1872" t="str">
        <f>IF(入力1!DR128&gt;=1000,MID(TEXT(入力1!DR128,"00000"),2,1),"")</f>
        <v/>
      </c>
      <c r="DT142" s="1872" t="str">
        <f>IF(入力1!DR128&gt;=100,MID(TEXT(入力1!DR128,"00000"),3,1),"")</f>
        <v/>
      </c>
      <c r="DU142" s="1872" t="str">
        <f>IF(入力1!DR128&gt;=10,MID(TEXT(入力1!DR128,"00000"),4,1),"")</f>
        <v/>
      </c>
      <c r="DV142" s="1858" t="str">
        <f>IF(TRIM(入力1!DR128)&lt;&gt;"",IF(入力1!DR128&gt;=1,MID(TEXT(入力1!DR128,"00000"),5,1),"0"),"")</f>
        <v/>
      </c>
      <c r="DW142" s="1860"/>
      <c r="DX142" s="1861"/>
      <c r="DY142" s="1862"/>
      <c r="DZ142" s="1863"/>
      <c r="EA142" s="1864"/>
      <c r="EB142" s="1865"/>
      <c r="EC142" s="1866"/>
      <c r="ED142" s="1867"/>
      <c r="EE142" s="1864"/>
      <c r="EF142" s="1865"/>
      <c r="EG142" s="1826">
        <f>IF(入力1!$W$5=9,9,0)</f>
        <v>0</v>
      </c>
      <c r="EH142" s="1826"/>
      <c r="EI142" s="1861"/>
      <c r="EJ142" s="382"/>
    </row>
    <row r="143" spans="1:140" s="87" customFormat="1" ht="12" customHeight="1">
      <c r="A143" s="1853"/>
      <c r="B143" s="1752"/>
      <c r="C143" s="1753"/>
      <c r="D143" s="1854" t="str">
        <f>IF(TRIM(入力1!D141)&lt;&gt;"",入力1!D141,"")</f>
        <v/>
      </c>
      <c r="E143" s="1855"/>
      <c r="F143" s="1855"/>
      <c r="G143" s="1855"/>
      <c r="H143" s="1855"/>
      <c r="I143" s="1855"/>
      <c r="J143" s="1855"/>
      <c r="K143" s="1806"/>
      <c r="L143" s="1808"/>
      <c r="M143" s="1757"/>
      <c r="N143" s="1754"/>
      <c r="O143" s="1754"/>
      <c r="P143" s="1754"/>
      <c r="Q143" s="1755"/>
      <c r="R143" s="1753"/>
      <c r="S143" s="1856"/>
      <c r="T143" s="1761"/>
      <c r="U143" s="1757"/>
      <c r="V143" s="1755"/>
      <c r="W143" s="1857"/>
      <c r="X143" s="1755"/>
      <c r="Y143" s="1753"/>
      <c r="Z143" s="1761"/>
      <c r="AA143" s="1757"/>
      <c r="AB143" s="970" t="str">
        <f>IF(入力1!AB129&gt;=100,MID(TEXT(入力1!AB129,"000.0"),1,1),"")</f>
        <v/>
      </c>
      <c r="AC143" s="968" t="str">
        <f>IF(入力1!AB129&gt;=10,MID(TEXT(入力1!AB129,"000.0"),2,1),"")</f>
        <v/>
      </c>
      <c r="AD143" s="968" t="str">
        <f>IF(入力1!AB129&gt;=0.1,MID(TEXT(入力1!AB129,"000.0"),3,1),IF(ISBLANK(入力1!AB129),"","0"))</f>
        <v/>
      </c>
      <c r="AE143" s="972" t="str">
        <f>IF(入力1!AB129&lt;&gt;"",MID(TEXT(入力1!AB129,"000.0"),5,1),"")</f>
        <v/>
      </c>
      <c r="AF143" s="1755"/>
      <c r="AG143" s="1752"/>
      <c r="AH143" s="1752"/>
      <c r="AI143" s="1757"/>
      <c r="AJ143" s="1755"/>
      <c r="AK143" s="1752"/>
      <c r="AL143" s="1752"/>
      <c r="AM143" s="1757"/>
      <c r="AN143" s="1755"/>
      <c r="AO143" s="1752"/>
      <c r="AP143" s="1752"/>
      <c r="AQ143" s="1757"/>
      <c r="AR143" s="1755"/>
      <c r="AS143" s="1752"/>
      <c r="AT143" s="1752"/>
      <c r="AU143" s="1752"/>
      <c r="AV143" s="1757"/>
      <c r="AW143" s="1755"/>
      <c r="AX143" s="1752"/>
      <c r="AY143" s="1752"/>
      <c r="AZ143" s="1752"/>
      <c r="BA143" s="1752"/>
      <c r="BB143" s="1752"/>
      <c r="BC143" s="1757"/>
      <c r="BD143" s="1793"/>
      <c r="BE143" s="1729"/>
      <c r="BF143" s="1729"/>
      <c r="BG143" s="1729"/>
      <c r="BH143" s="1729"/>
      <c r="BI143" s="1729"/>
      <c r="BJ143" s="1744"/>
      <c r="BK143" s="1726"/>
      <c r="BL143" s="1705"/>
      <c r="BM143" s="1705"/>
      <c r="BN143" s="1705"/>
      <c r="BO143" s="1705"/>
      <c r="BP143" s="1710"/>
      <c r="BQ143" s="1726"/>
      <c r="BR143" s="1705"/>
      <c r="BS143" s="1705"/>
      <c r="BT143" s="1705"/>
      <c r="BU143" s="1705"/>
      <c r="BV143" s="1710"/>
      <c r="BW143" s="1726"/>
      <c r="BX143" s="1705"/>
      <c r="BY143" s="1705"/>
      <c r="BZ143" s="1705"/>
      <c r="CA143" s="1705"/>
      <c r="CB143" s="1710"/>
      <c r="CC143" s="1712"/>
      <c r="CD143" s="1705"/>
      <c r="CE143" s="1705"/>
      <c r="CF143" s="1705"/>
      <c r="CG143" s="1705"/>
      <c r="CH143" s="1705"/>
      <c r="CI143" s="1705"/>
      <c r="CJ143" s="1706"/>
      <c r="CK143" s="1705"/>
      <c r="CL143" s="1705"/>
      <c r="CM143" s="1705"/>
      <c r="CN143" s="1705"/>
      <c r="CO143" s="1705"/>
      <c r="CP143" s="1705"/>
      <c r="CQ143" s="1706"/>
      <c r="CR143" s="1726"/>
      <c r="CS143" s="1705"/>
      <c r="CT143" s="1710"/>
      <c r="CU143" s="1712"/>
      <c r="CV143" s="1705"/>
      <c r="CW143" s="1706"/>
      <c r="CX143" s="1712"/>
      <c r="CY143" s="1705"/>
      <c r="CZ143" s="1706"/>
      <c r="DA143" s="1793"/>
      <c r="DB143" s="1729"/>
      <c r="DC143" s="1729"/>
      <c r="DD143" s="1729"/>
      <c r="DE143" s="1852"/>
      <c r="DF143" s="1754"/>
      <c r="DG143" s="1755"/>
      <c r="DH143" s="1752"/>
      <c r="DI143" s="1752"/>
      <c r="DJ143" s="1874"/>
      <c r="DK143" s="1754"/>
      <c r="DL143" s="1755"/>
      <c r="DM143" s="1752"/>
      <c r="DN143" s="1752"/>
      <c r="DO143" s="1752"/>
      <c r="DP143" s="1859"/>
      <c r="DQ143" s="1754"/>
      <c r="DR143" s="1755"/>
      <c r="DS143" s="1752"/>
      <c r="DT143" s="1752"/>
      <c r="DU143" s="1752"/>
      <c r="DV143" s="1859"/>
      <c r="DW143" s="1749"/>
      <c r="DX143" s="1737"/>
      <c r="DY143" s="1805"/>
      <c r="DZ143" s="1830"/>
      <c r="EA143" s="1832"/>
      <c r="EB143" s="1825"/>
      <c r="EC143" s="1834"/>
      <c r="ED143" s="1836"/>
      <c r="EE143" s="1832"/>
      <c r="EF143" s="1825"/>
      <c r="EG143" s="1827"/>
      <c r="EH143" s="1827"/>
      <c r="EI143" s="1737"/>
    </row>
    <row r="144" spans="1:140" s="87" customFormat="1" ht="12" customHeight="1">
      <c r="A144" s="1818" t="str">
        <f>IF(TRIM(入力1!A130)&lt;&gt;"",入力1!A130,"")</f>
        <v/>
      </c>
      <c r="B144" s="1732">
        <f>IF(TRIM(入力1!B130)&lt;&gt;"",入力1!B130,"")</f>
        <v>5</v>
      </c>
      <c r="C144" s="1234">
        <f>入力1!C130</f>
        <v>7</v>
      </c>
      <c r="D144" s="1820" t="str">
        <f>IF(TRIM(入力1!D130)&lt;&gt;"",入力1!D130,"")</f>
        <v/>
      </c>
      <c r="E144" s="1821"/>
      <c r="F144" s="1821"/>
      <c r="G144" s="1821"/>
      <c r="H144" s="1821"/>
      <c r="I144" s="1821"/>
      <c r="J144" s="1821"/>
      <c r="K144" s="1256" t="str">
        <f>IF(TRIM('提出（様式1）'!A144)&lt;&gt;"",'提出（様式1）'!A144,"")</f>
        <v/>
      </c>
      <c r="L144" s="1258">
        <f>IF(TRIM('提出（様式1）'!B144)&lt;&gt;"",'提出（様式1）'!B144,"")</f>
        <v>5</v>
      </c>
      <c r="M144" s="1260">
        <f>C144</f>
        <v>7</v>
      </c>
      <c r="N144" s="1738" t="str">
        <f>IF(TRIM(入力1!N130)&lt;&gt;"",入力1!N130,"")</f>
        <v/>
      </c>
      <c r="O144" s="1738" t="str">
        <f>IF(TRIM(入力1!O130)&lt;&gt;"",LEFT(入力1!O130,1),"")</f>
        <v/>
      </c>
      <c r="P144" s="1738" t="str">
        <f>IF(TRIM(入力1!P130)&lt;&gt;"",LEFT(入力1!P130,1),"")</f>
        <v/>
      </c>
      <c r="Q144" s="1734" t="str">
        <f>IF(TRIM(入力1!Q130)&lt;&gt;"",LEFT(入力1!Q130,1),"")</f>
        <v/>
      </c>
      <c r="R144" s="1234" t="str">
        <f>IF(TRIM(入力1!Q130)&lt;&gt;"",MID(入力1!Q130,2,1),"")</f>
        <v/>
      </c>
      <c r="S144" s="1839" t="str">
        <f>IF(TRIM(入力1!S130)&lt;&gt;"",LEFT(入力1!S130,1),"")</f>
        <v/>
      </c>
      <c r="T144" s="1841" t="str">
        <f>IF(LEN(入力1!T130)&gt;=2,MID(TEXT(入力1!T130,"00"),1,1),"")</f>
        <v/>
      </c>
      <c r="U144" s="1260" t="str">
        <f>IF(LEN(入力1!T130)&gt;=1,MID(TEXT(入力1!T130,"00"),2,1),"")</f>
        <v/>
      </c>
      <c r="V144" s="1734" t="str">
        <f>IF(LEN(入力1!V130)&gt;=2,MID(TEXT(入力1!V130,"00"),1,1),"")</f>
        <v/>
      </c>
      <c r="W144" s="1843" t="str">
        <f>IF(LEN(入力1!V130)&gt;=1,MID(TEXT(入力1!V130,"00"),2,1),"")</f>
        <v/>
      </c>
      <c r="X144" s="1734" t="str">
        <f>IF(LEN(入力1!X130)&gt;=2,MID(TEXT(入力1!X130,"00"),1,1),"")</f>
        <v/>
      </c>
      <c r="Y144" s="1234" t="str">
        <f>IF(LEN(入力1!X130)&gt;=1,MID(TEXT(入力1!X130,"00"),2,1),"")</f>
        <v/>
      </c>
      <c r="Z144" s="1841" t="str">
        <f>IF(LEN(入力1!Z130)&gt;=2,MID(TEXT(入力1!Z130,"00"),1,1),"")</f>
        <v/>
      </c>
      <c r="AA144" s="1260" t="str">
        <f>IF(LEN(入力1!Z130)&gt;=1,MID(TEXT(入力1!Z130,"00"),2,1),"")</f>
        <v/>
      </c>
      <c r="AB144" s="1845" t="str">
        <f>IF(TRIM(入力1!AB130)&lt;&gt;"",入力1!AB130,"")</f>
        <v/>
      </c>
      <c r="AC144" s="1846"/>
      <c r="AD144" s="1846"/>
      <c r="AE144" s="1847"/>
      <c r="AF144" s="1734" t="str">
        <f>IF(入力1!AF130&gt;=100,MID(TEXT(入力1!AF130,"000.0"),1,1),"")</f>
        <v/>
      </c>
      <c r="AG144" s="1732" t="str">
        <f>IF(入力1!AF130&gt;=10,MID(TEXT(入力1!AF130,"000.0"),2,1),"")</f>
        <v/>
      </c>
      <c r="AH144" s="1732" t="str">
        <f>IF(入力1!AF130&gt;=0.1,MID(TEXT(入力1!AF130,"000.0"),3,1),IF(ISBLANK(入力1!AF130),"","0"))</f>
        <v/>
      </c>
      <c r="AI144" s="1260" t="str">
        <f>IF(入力1!AF130&lt;&gt;"",MID(TEXT(入力1!AF130,"000.0"),5,1),"")</f>
        <v/>
      </c>
      <c r="AJ144" s="1734" t="str">
        <f>IF(入力1!AJ130&gt;=100,MID(TEXT(入力1!AJ130,"000.0"),1,1),"")</f>
        <v/>
      </c>
      <c r="AK144" s="1732" t="str">
        <f>IF(入力1!AJ130&gt;=10,MID(TEXT(入力1!AJ130,"000.0"),2,1),"")</f>
        <v/>
      </c>
      <c r="AL144" s="1732" t="str">
        <f>IF(入力1!AJ130&gt;=0.1,MID(TEXT(入力1!AJ130,"000.0"),3,1),IF(ISBLANK(入力1!AJ130),"","0"))</f>
        <v/>
      </c>
      <c r="AM144" s="1260" t="str">
        <f>IF(入力1!AJ130&lt;&gt;"",MID(TEXT(入力1!AJ130,"000.0"),5,1),"")</f>
        <v/>
      </c>
      <c r="AN144" s="1734" t="str">
        <f>IF(入力1!AN130&gt;=100,MID(TEXT(入力1!AN130,"000.0"),1,1),"")</f>
        <v/>
      </c>
      <c r="AO144" s="1732" t="str">
        <f>IF(入力1!AN130&gt;=10,MID(TEXT(入力1!AN130,"000.0"),2,1),"")</f>
        <v/>
      </c>
      <c r="AP144" s="1732" t="str">
        <f>IF(入力1!AN130&gt;=0.1,MID(TEXT(入力1!AN130,"000.0"),3,1),IF(ISBLANK(入力1!AN130),"","0"))</f>
        <v/>
      </c>
      <c r="AQ144" s="1260" t="str">
        <f>IF(入力1!AN130&lt;&gt;"",MID(TEXT(入力1!AN130,"000.0"),5,1),"")</f>
        <v/>
      </c>
      <c r="AR144" s="1734" t="str">
        <f>IF(TRIM(入力1!AR130)&lt;&gt;"",IF(入力1!AR130&gt;=10000,MID(TEXT(入力1!AR130,"00000"),1,1),""),"-")</f>
        <v>-</v>
      </c>
      <c r="AS144" s="1732" t="str">
        <f>IF(TRIM(入力1!AR130)&lt;&gt;"",IF(入力1!AR130&gt;=1000,MID(TEXT(入力1!AR130,"00000"),2,1),""),"-")</f>
        <v>-</v>
      </c>
      <c r="AT144" s="1732" t="str">
        <f>IF(TRIM(入力1!AR130)&lt;&gt;"",IF(入力1!AR130&gt;=100,MID(TEXT(入力1!AR130,"00000"),3,1),""),"-")</f>
        <v>-</v>
      </c>
      <c r="AU144" s="1732" t="str">
        <f>IF(TRIM(入力1!AR130)&lt;&gt;"",IF(入力1!AR130&gt;=10,MID(TEXT(入力1!AR130,"00000"),4,1),""),"-")</f>
        <v>-</v>
      </c>
      <c r="AV144" s="1260" t="str">
        <f>IF(TRIM(入力1!AR130)&lt;&gt;"",IF(入力1!AR130&gt;=0,MID(TEXT(入力1!AR130,"00000"),5,1),""),"-")</f>
        <v>-</v>
      </c>
      <c r="AW144" s="1734" t="str">
        <f>IF(TRIM(入力1!AW130)&lt;&gt;"",IF(入力1!AW130&gt;=1000000,MID(TEXT(入力1!AW130,"0000000"),1,1),""),"-")</f>
        <v>-</v>
      </c>
      <c r="AX144" s="1732" t="str">
        <f>IF(TRIM(入力1!AW130)&lt;&gt;"",IF(入力1!AW130&gt;=100000,MID(TEXT(入力1!AW130,"0000000"),2,1),""),"-")</f>
        <v>-</v>
      </c>
      <c r="AY144" s="1732" t="str">
        <f>IF(TRIM(入力1!AW130)&lt;&gt;"",IF(入力1!AW130&gt;=10000,MID(TEXT(入力1!AW130,"0000000"),3,1),""),"-")</f>
        <v>-</v>
      </c>
      <c r="AZ144" s="1732" t="str">
        <f>IF(TRIM(入力1!AW130)&lt;&gt;"",IF(入力1!AW130&gt;=1000,MID(TEXT(入力1!AW130,"0000000"),4,1),""),"-")</f>
        <v>-</v>
      </c>
      <c r="BA144" s="1732" t="str">
        <f>IF(TRIM(入力1!AW130)&lt;&gt;"",IF(入力1!AW130&gt;=100,MID(TEXT(入力1!AW130,"0000000"),5,1),""),"-")</f>
        <v>-</v>
      </c>
      <c r="BB144" s="1732" t="str">
        <f>IF(TRIM(入力1!AW130)&lt;&gt;"",IF(入力1!AW130&gt;=10,MID(TEXT(入力1!AW130,"0000000"),6,1),""),"-")</f>
        <v>-</v>
      </c>
      <c r="BC144" s="1260" t="str">
        <f>IF(TRIM(入力1!AW130)&lt;&gt;"",IF(入力1!AW130&gt;=0,MID(TEXT(入力1!AW130,"0000000"),7,1),""),"-")</f>
        <v>-</v>
      </c>
      <c r="BD144" s="1817" t="str">
        <f>IF(TRIM(入力1!BD130)&lt;&gt;"",IF(入力1!BD130&gt;=1000000,MID(TEXT(入力1!BD130,"0000000"),1,1),""),"")</f>
        <v/>
      </c>
      <c r="BE144" s="1731" t="str">
        <f>IF(TRIM(入力1!BD130)&lt;&gt;"",IF(入力1!BD130&gt;=100000,MID(TEXT(入力1!BD130,"0000000"),2,1),""),"")</f>
        <v/>
      </c>
      <c r="BF144" s="1731" t="str">
        <f>IF(TRIM(入力1!BD130)&lt;&gt;"",IF(入力1!BD130&gt;=10000,MID(TEXT(入力1!BD130,"0000000"),3,1),""),"")</f>
        <v/>
      </c>
      <c r="BG144" s="1731" t="str">
        <f>IF(TRIM(入力1!BD130)&lt;&gt;"",IF(入力1!BD130&gt;=1000,MID(TEXT(入力1!BD130,"0000000"),4,1),""),"")</f>
        <v/>
      </c>
      <c r="BH144" s="1731" t="str">
        <f>IF(TRIM(入力1!BD130)&lt;&gt;"",IF(入力1!BD130&gt;=100,MID(TEXT(入力1!BD130,"0000000"),5,1),""),"")</f>
        <v/>
      </c>
      <c r="BI144" s="1731" t="str">
        <f>IF(TRIM(入力1!BD130)&lt;&gt;"",IF(入力1!BD130&gt;=10,MID(TEXT(入力1!BD130,"0000000"),6,1),""),"")</f>
        <v/>
      </c>
      <c r="BJ144" s="1816" t="str">
        <f>IF(TRIM(入力1!BD130)&lt;&gt;"",IF(入力1!BD130&gt;=0,MID(TEXT(入力1!BD130,"0000000"),7,1),""),"0")</f>
        <v>0</v>
      </c>
      <c r="BK144" s="1077" t="str">
        <f>IF(TRIM(入力1!BK130)&lt;&gt;"",入力1!BK130,"")</f>
        <v/>
      </c>
      <c r="BL144" s="1063" t="str">
        <f>IF(TRIM(入力1!BL130)&lt;&gt;"",入力1!BL130,"")</f>
        <v/>
      </c>
      <c r="BM144" s="1063" t="str">
        <f>IF(TRIM(入力1!BM130)&lt;&gt;"",入力1!BM130,"")</f>
        <v/>
      </c>
      <c r="BN144" s="1063" t="str">
        <f>IF(TRIM(入力1!BN130)&lt;&gt;"",入力1!BN130,"")</f>
        <v/>
      </c>
      <c r="BO144" s="1063" t="str">
        <f>IF(TRIM(入力1!BO130)&lt;&gt;"",入力1!BO130,"")</f>
        <v/>
      </c>
      <c r="BP144" s="1079" t="str">
        <f>IF(TRIM(入力1!BP130)&lt;&gt;"",入力1!BP130,"")</f>
        <v>0</v>
      </c>
      <c r="BQ144" s="1077" t="str">
        <f>IF(TRIM(入力1!BQ130)&lt;&gt;"",入力1!BQ130,"")</f>
        <v/>
      </c>
      <c r="BR144" s="1063" t="str">
        <f>IF(TRIM(入力1!BR130)&lt;&gt;"",入力1!BR130,"")</f>
        <v/>
      </c>
      <c r="BS144" s="1063" t="str">
        <f>IF(TRIM(入力1!BS130)&lt;&gt;"",入力1!BS130,"")</f>
        <v/>
      </c>
      <c r="BT144" s="1063" t="str">
        <f>IF(TRIM(入力1!BT130)&lt;&gt;"",入力1!BT130,"")</f>
        <v/>
      </c>
      <c r="BU144" s="1063" t="str">
        <f>IF(TRIM(入力1!BU130)&lt;&gt;"",入力1!BU130,"")</f>
        <v/>
      </c>
      <c r="BV144" s="1079" t="str">
        <f>IF(TRIM(入力1!BV130)&lt;&gt;"",入力1!BV130,"")</f>
        <v>0</v>
      </c>
      <c r="BW144" s="1077" t="str">
        <f>IF(TRIM(入力1!BW130)&lt;&gt;"",入力1!BW130,"")</f>
        <v/>
      </c>
      <c r="BX144" s="1063" t="str">
        <f>IF(TRIM(入力1!BX130)&lt;&gt;"",入力1!BX130,"")</f>
        <v/>
      </c>
      <c r="BY144" s="1063" t="str">
        <f>IF(TRIM(入力1!BY130)&lt;&gt;"",入力1!BY130,"")</f>
        <v/>
      </c>
      <c r="BZ144" s="1063" t="str">
        <f>IF(TRIM(入力1!BZ130)&lt;&gt;"",入力1!BZ130,"")</f>
        <v/>
      </c>
      <c r="CA144" s="1063" t="str">
        <f>IF(TRIM(入力1!CA130)&lt;&gt;"",入力1!CA130,"")</f>
        <v/>
      </c>
      <c r="CB144" s="1079" t="str">
        <f>IF(TRIM(入力1!CB130)&lt;&gt;"",入力1!CB130,"")</f>
        <v>0</v>
      </c>
      <c r="CC144" s="1095" t="str">
        <f>IF(TRIM(入力1!CC130)&lt;&gt;"",入力1!CC130,"")</f>
        <v/>
      </c>
      <c r="CD144" s="1063" t="str">
        <f>IF(TRIM(入力1!CD130)&lt;&gt;"",入力1!CD130,"")</f>
        <v/>
      </c>
      <c r="CE144" s="1063" t="str">
        <f>IF(TRIM(入力1!CE130)&lt;&gt;"",入力1!CE130,"")</f>
        <v/>
      </c>
      <c r="CF144" s="1063" t="str">
        <f>IF(TRIM(入力1!CF130)&lt;&gt;"",入力1!CF130,"")</f>
        <v/>
      </c>
      <c r="CG144" s="1063" t="str">
        <f>IF(TRIM(入力1!CG130)&lt;&gt;"",入力1!CG130,"")</f>
        <v/>
      </c>
      <c r="CH144" s="1063" t="str">
        <f>IF(TRIM(入力1!CH130)&lt;&gt;"",入力1!CH130,"")</f>
        <v/>
      </c>
      <c r="CI144" s="1063" t="str">
        <f>IF(TRIM(入力1!CI130)&lt;&gt;"",入力1!CI130,"")</f>
        <v/>
      </c>
      <c r="CJ144" s="1109" t="str">
        <f>IF(TRIM(入力1!CJ130)&lt;&gt;"",入力1!CJ130,"")</f>
        <v>0</v>
      </c>
      <c r="CK144" s="1063" t="str">
        <f>IF(TRIM(入力1!CK130)&lt;&gt;"",入力1!CK130,"")</f>
        <v/>
      </c>
      <c r="CL144" s="1063" t="str">
        <f>IF(TRIM(入力1!CL130)&lt;&gt;"",入力1!CL130,"")</f>
        <v/>
      </c>
      <c r="CM144" s="1063" t="str">
        <f>IF(TRIM(入力1!CM130)&lt;&gt;"",入力1!CM130,"")</f>
        <v/>
      </c>
      <c r="CN144" s="1063" t="str">
        <f>IF(TRIM(入力1!CN130)&lt;&gt;"",入力1!CN130,"")</f>
        <v/>
      </c>
      <c r="CO144" s="1063" t="str">
        <f>IF(TRIM(入力1!CO130)&lt;&gt;"",入力1!CO130,"")</f>
        <v/>
      </c>
      <c r="CP144" s="1063" t="str">
        <f>IF(TRIM(入力1!CP130)&lt;&gt;"",入力1!CP130,"")</f>
        <v/>
      </c>
      <c r="CQ144" s="1109" t="str">
        <f>IF(TRIM(入力1!CQ130)&lt;&gt;"",入力1!CQ130,"")</f>
        <v/>
      </c>
      <c r="CR144" s="1077" t="str">
        <f>IF(TRIM(入力1!CR130)&lt;&gt;"",入力1!CR130,"")</f>
        <v>-</v>
      </c>
      <c r="CS144" s="1063" t="str">
        <f>IF(TRIM(入力1!CS130)&lt;&gt;"",入力1!CS130,"")</f>
        <v>-</v>
      </c>
      <c r="CT144" s="1079" t="str">
        <f>IF(TRIM(入力1!CT130)&lt;&gt;"",入力1!CT130,"")</f>
        <v>-</v>
      </c>
      <c r="CU144" s="1095" t="str">
        <f>IF(入力1!CU130&gt;=10,MID(TEXT(入力1!CU130,"00.0"),1,1),"")</f>
        <v/>
      </c>
      <c r="CV144" s="1063" t="str">
        <f>IF(入力1!CU130&gt;=0.1,MID(TEXT(入力1!CU130,"00.0"),2,1),IF(ISBLANK(入力1!CU130),"","0"))</f>
        <v/>
      </c>
      <c r="CW144" s="1109" t="str">
        <f>IF(入力1!CU130&lt;&gt;"",MID(TEXT(入力1!CU130,"00.0"),4,1),"")</f>
        <v/>
      </c>
      <c r="CX144" s="1095" t="str">
        <f>IF(入力1!CX130&gt;=100,MID(TEXT(入力1!CX130,"000"),1,1),"")</f>
        <v/>
      </c>
      <c r="CY144" s="1063" t="str">
        <f>IF(入力1!CX130&gt;=10,MID(TEXT(入力1!CX130,"000"),2,1),"")</f>
        <v/>
      </c>
      <c r="CZ144" s="1109" t="str">
        <f>IF(入力1!CX130&gt;=1,MID(TEXT(入力1!CX130,"000"),3,1),"")</f>
        <v/>
      </c>
      <c r="DA144" s="1817" t="str">
        <f>IF(TRIM(入力1!DA130)&lt;&gt;"",IF(入力1!DA130&gt;=10000,MID(TEXT(入力1!DA130,"00000"),1,1),""),"")</f>
        <v/>
      </c>
      <c r="DB144" s="1731" t="str">
        <f>IF(TRIM(入力1!DA130)&lt;&gt;"",IF(入力1!DA130&gt;=1000,MID(TEXT(入力1!DA130,"00000"),2,1),""),"")</f>
        <v/>
      </c>
      <c r="DC144" s="1731" t="str">
        <f>IF(TRIM(入力1!DA130)&lt;&gt;"",IF(入力1!DA130&gt;=100,MID(TEXT(入力1!DA130,"00000"),3,1),""),"")</f>
        <v/>
      </c>
      <c r="DD144" s="1731" t="str">
        <f>IF(TRIM(入力1!DA130)&lt;&gt;"",IF(入力1!DA130&gt;=10,MID(TEXT(入力1!DA130,"00000"),4,1),""),"")</f>
        <v/>
      </c>
      <c r="DE144" s="1795" t="str">
        <f>IF(TRIM(入力1!DA130)&lt;&gt;"",IF(入力1!DA130&gt;=0,MID(TEXT(入力1!DA130,"00000"),5,1),"0"),"")</f>
        <v/>
      </c>
      <c r="DF144" s="1738" t="str">
        <f>IF(TRIM(入力1!DF130)&lt;&gt;"",LEFT(入力1!DF130,1),"")</f>
        <v/>
      </c>
      <c r="DG144" s="1734" t="str">
        <f>IF(入力1!DG130&gt;=1000,MID(TEXT(入力1!DG130,"0000"),1,1),"")</f>
        <v/>
      </c>
      <c r="DH144" s="1732" t="str">
        <f>IF(入力1!DG130&gt;=100,MID(TEXT(入力1!DG130,"0000"),2,1),"")</f>
        <v/>
      </c>
      <c r="DI144" s="1732" t="str">
        <f>IF(入力1!DG130&gt;=10,MID(TEXT(入力1!DG130,"0000"),3,1),"")</f>
        <v/>
      </c>
      <c r="DJ144" s="1234" t="str">
        <f>IF(TRIM(入力1!DG130)&lt;&gt;"",IF(入力1!DG130&gt;=1,MID(TEXT(入力1!DG130,"0000"),4,1),"0"),"")</f>
        <v/>
      </c>
      <c r="DK144" s="1738" t="str">
        <f>IF(TRIM(入力1!DK130)&lt;&gt;"",LEFT(入力1!DK130,1),"")</f>
        <v/>
      </c>
      <c r="DL144" s="1734" t="str">
        <f>IF(入力1!DL130&gt;=10000,MID(TEXT(入力1!DL130,"00000"),1,1),"")</f>
        <v/>
      </c>
      <c r="DM144" s="1732" t="str">
        <f>IF(入力1!DL130&gt;=1000,MID(TEXT(入力1!DL130,"00000"),2,1),"")</f>
        <v/>
      </c>
      <c r="DN144" s="1732" t="str">
        <f>IF(入力1!DL130&gt;=100,MID(TEXT(入力1!DL130,"00000"),3,1),"")</f>
        <v/>
      </c>
      <c r="DO144" s="1732" t="str">
        <f>IF(入力1!DL130&gt;=10,MID(TEXT(入力1!DL130,"00000"),4,1),"")</f>
        <v/>
      </c>
      <c r="DP144" s="1234" t="str">
        <f>IF(TRIM(入力1!DL130)&lt;&gt;"",IF(入力1!DL130&gt;=1,MID(TEXT(入力1!DL130,"00000"),5,1),"0"),"")</f>
        <v/>
      </c>
      <c r="DQ144" s="1738" t="str">
        <f>IF(TRIM(入力1!DQ130)&lt;&gt;"",LEFT(入力1!DQ130,1),"")</f>
        <v/>
      </c>
      <c r="DR144" s="1734" t="str">
        <f>IF(入力1!DR130&gt;=10000,MID(TEXT(入力1!DR130,"00000"),1,1),"")</f>
        <v/>
      </c>
      <c r="DS144" s="1732" t="str">
        <f>IF(入力1!DR130&gt;=1000,MID(TEXT(入力1!DR130,"00000"),2,1),"")</f>
        <v/>
      </c>
      <c r="DT144" s="1732" t="str">
        <f>IF(入力1!DR130&gt;=100,MID(TEXT(入力1!DR130,"00000"),3,1),"")</f>
        <v/>
      </c>
      <c r="DU144" s="1732" t="str">
        <f>IF(入力1!DR130&gt;=10,MID(TEXT(入力1!DR130,"00000"),4,1),"")</f>
        <v/>
      </c>
      <c r="DV144" s="1850" t="str">
        <f>IF(TRIM(入力1!DR130)&lt;&gt;"",IF(入力1!DR130&gt;=1,MID(TEXT(入力1!DR130,"00000"),5,1),"0"),"")</f>
        <v/>
      </c>
      <c r="DW144" s="1748"/>
      <c r="DX144" s="1736"/>
      <c r="DY144" s="1804"/>
      <c r="DZ144" s="1829"/>
      <c r="EA144" s="1831"/>
      <c r="EB144" s="1824"/>
      <c r="EC144" s="1833"/>
      <c r="ED144" s="1835"/>
      <c r="EE144" s="1831"/>
      <c r="EF144" s="1824"/>
      <c r="EG144" s="1826">
        <f>IF(入力1!$W$5=9,9,0)</f>
        <v>0</v>
      </c>
      <c r="EH144" s="1828"/>
      <c r="EI144" s="1736"/>
    </row>
    <row r="145" spans="1:145" s="87" customFormat="1" ht="12" customHeight="1">
      <c r="A145" s="1819"/>
      <c r="B145" s="1733"/>
      <c r="C145" s="1235"/>
      <c r="D145" s="1822" t="str">
        <f>IF(TRIM(入力1!D143)&lt;&gt;"",入力1!D143,"")</f>
        <v/>
      </c>
      <c r="E145" s="1823"/>
      <c r="F145" s="1823"/>
      <c r="G145" s="1823"/>
      <c r="H145" s="1823"/>
      <c r="I145" s="1823"/>
      <c r="J145" s="1823"/>
      <c r="K145" s="1256"/>
      <c r="L145" s="1258"/>
      <c r="M145" s="1279"/>
      <c r="N145" s="1739"/>
      <c r="O145" s="1739"/>
      <c r="P145" s="1739"/>
      <c r="Q145" s="1735"/>
      <c r="R145" s="1235"/>
      <c r="S145" s="1840"/>
      <c r="T145" s="1842"/>
      <c r="U145" s="1279"/>
      <c r="V145" s="1735"/>
      <c r="W145" s="1844"/>
      <c r="X145" s="1735"/>
      <c r="Y145" s="1235"/>
      <c r="Z145" s="1842"/>
      <c r="AA145" s="1279"/>
      <c r="AB145" s="964" t="str">
        <f>IF(入力1!AB131&gt;=100,MID(TEXT(入力1!AB131,"000.0"),1,1),"")</f>
        <v/>
      </c>
      <c r="AC145" s="963" t="str">
        <f>IF(入力1!AB131&gt;=10,MID(TEXT(入力1!AB131,"000.0"),2,1),"")</f>
        <v/>
      </c>
      <c r="AD145" s="963" t="str">
        <f>IF(入力1!AB131&gt;=0.1,MID(TEXT(入力1!AB131,"000.0"),3,1),IF(ISBLANK(入力1!AB131),"","0"))</f>
        <v/>
      </c>
      <c r="AE145" s="953" t="str">
        <f>IF(入力1!AB131&lt;&gt;"",MID(TEXT(入力1!AB131,"000.0"),5,1),"")</f>
        <v/>
      </c>
      <c r="AF145" s="1735"/>
      <c r="AG145" s="1733"/>
      <c r="AH145" s="1733"/>
      <c r="AI145" s="1279"/>
      <c r="AJ145" s="1735"/>
      <c r="AK145" s="1733"/>
      <c r="AL145" s="1733"/>
      <c r="AM145" s="1279"/>
      <c r="AN145" s="1735"/>
      <c r="AO145" s="1733"/>
      <c r="AP145" s="1733"/>
      <c r="AQ145" s="1279"/>
      <c r="AR145" s="1735"/>
      <c r="AS145" s="1733"/>
      <c r="AT145" s="1733"/>
      <c r="AU145" s="1733"/>
      <c r="AV145" s="1279"/>
      <c r="AW145" s="1735"/>
      <c r="AX145" s="1733"/>
      <c r="AY145" s="1733"/>
      <c r="AZ145" s="1733"/>
      <c r="BA145" s="1733"/>
      <c r="BB145" s="1733"/>
      <c r="BC145" s="1279"/>
      <c r="BD145" s="1817"/>
      <c r="BE145" s="1731"/>
      <c r="BF145" s="1731"/>
      <c r="BG145" s="1731"/>
      <c r="BH145" s="1731"/>
      <c r="BI145" s="1731"/>
      <c r="BJ145" s="1816"/>
      <c r="BK145" s="1078"/>
      <c r="BL145" s="1064"/>
      <c r="BM145" s="1064"/>
      <c r="BN145" s="1064"/>
      <c r="BO145" s="1064"/>
      <c r="BP145" s="1080"/>
      <c r="BQ145" s="1078"/>
      <c r="BR145" s="1064"/>
      <c r="BS145" s="1064"/>
      <c r="BT145" s="1064"/>
      <c r="BU145" s="1064"/>
      <c r="BV145" s="1080"/>
      <c r="BW145" s="1078"/>
      <c r="BX145" s="1064"/>
      <c r="BY145" s="1064"/>
      <c r="BZ145" s="1064"/>
      <c r="CA145" s="1064"/>
      <c r="CB145" s="1080"/>
      <c r="CC145" s="1096"/>
      <c r="CD145" s="1064"/>
      <c r="CE145" s="1064"/>
      <c r="CF145" s="1064"/>
      <c r="CG145" s="1064"/>
      <c r="CH145" s="1064"/>
      <c r="CI145" s="1064"/>
      <c r="CJ145" s="1110"/>
      <c r="CK145" s="1064"/>
      <c r="CL145" s="1064"/>
      <c r="CM145" s="1064"/>
      <c r="CN145" s="1064"/>
      <c r="CO145" s="1064"/>
      <c r="CP145" s="1064"/>
      <c r="CQ145" s="1110"/>
      <c r="CR145" s="1078"/>
      <c r="CS145" s="1064"/>
      <c r="CT145" s="1080"/>
      <c r="CU145" s="1096"/>
      <c r="CV145" s="1064"/>
      <c r="CW145" s="1110"/>
      <c r="CX145" s="1096"/>
      <c r="CY145" s="1064"/>
      <c r="CZ145" s="1110"/>
      <c r="DA145" s="1817"/>
      <c r="DB145" s="1731"/>
      <c r="DC145" s="1731"/>
      <c r="DD145" s="1731"/>
      <c r="DE145" s="1795"/>
      <c r="DF145" s="1739"/>
      <c r="DG145" s="1735"/>
      <c r="DH145" s="1733"/>
      <c r="DI145" s="1733"/>
      <c r="DJ145" s="1309"/>
      <c r="DK145" s="1739"/>
      <c r="DL145" s="1735"/>
      <c r="DM145" s="1733"/>
      <c r="DN145" s="1733"/>
      <c r="DO145" s="1733"/>
      <c r="DP145" s="1309"/>
      <c r="DQ145" s="1739"/>
      <c r="DR145" s="1735"/>
      <c r="DS145" s="1733"/>
      <c r="DT145" s="1733"/>
      <c r="DU145" s="1733"/>
      <c r="DV145" s="1848"/>
      <c r="DW145" s="1749"/>
      <c r="DX145" s="1737"/>
      <c r="DY145" s="1805"/>
      <c r="DZ145" s="1830"/>
      <c r="EA145" s="1832"/>
      <c r="EB145" s="1825"/>
      <c r="EC145" s="1834"/>
      <c r="ED145" s="1836"/>
      <c r="EE145" s="1832"/>
      <c r="EF145" s="1825"/>
      <c r="EG145" s="1827"/>
      <c r="EH145" s="1827"/>
      <c r="EI145" s="1737"/>
    </row>
    <row r="146" spans="1:145" s="87" customFormat="1" ht="12" customHeight="1">
      <c r="A146" s="1796" t="str">
        <f>IF(TRIM(入力1!A132)&lt;&gt;"",入力1!A132,"")</f>
        <v/>
      </c>
      <c r="B146" s="1746">
        <f>IF(TRIM(入力1!B132)&lt;&gt;"",入力1!B132,"")</f>
        <v>5</v>
      </c>
      <c r="C146" s="1750">
        <f>入力1!C132</f>
        <v>8</v>
      </c>
      <c r="D146" s="1798" t="str">
        <f>IF(TRIM(入力1!D132)&lt;&gt;"",入力1!D132,"")</f>
        <v/>
      </c>
      <c r="E146" s="1799"/>
      <c r="F146" s="1799"/>
      <c r="G146" s="1799"/>
      <c r="H146" s="1799"/>
      <c r="I146" s="1799"/>
      <c r="J146" s="1799"/>
      <c r="K146" s="1806" t="str">
        <f>IF(TRIM('提出（様式1）'!A146)&lt;&gt;"",'提出（様式1）'!A146,"")</f>
        <v/>
      </c>
      <c r="L146" s="1808">
        <f>IF(TRIM('提出（様式1）'!B146)&lt;&gt;"",'提出（様式1）'!B146,"")</f>
        <v>5</v>
      </c>
      <c r="M146" s="1756">
        <f>C146</f>
        <v>8</v>
      </c>
      <c r="N146" s="1740" t="str">
        <f>IF(TRIM(入力1!N132)&lt;&gt;"",入力1!N132,"")</f>
        <v/>
      </c>
      <c r="O146" s="1740" t="str">
        <f>IF(TRIM(入力1!O132)&lt;&gt;"",LEFT(入力1!O132,1),"")</f>
        <v/>
      </c>
      <c r="P146" s="1740" t="str">
        <f>IF(TRIM(入力1!P132)&lt;&gt;"",LEFT(入力1!P132,1),"")</f>
        <v/>
      </c>
      <c r="Q146" s="1742" t="str">
        <f>IF(TRIM(入力1!Q132)&lt;&gt;"",LEFT(入力1!Q132,1),"")</f>
        <v/>
      </c>
      <c r="R146" s="1750" t="str">
        <f>IF(TRIM(入力1!Q132)&lt;&gt;"",MID(入力1!Q132,2,1),"")</f>
        <v/>
      </c>
      <c r="S146" s="1802" t="str">
        <f>IF(TRIM(入力1!S132)&lt;&gt;"",LEFT(入力1!S132,1),"")</f>
        <v/>
      </c>
      <c r="T146" s="1760" t="str">
        <f>IF(LEN(入力1!T132)&gt;=2,MID(TEXT(入力1!T132,"00"),1,1),"")</f>
        <v/>
      </c>
      <c r="U146" s="1756" t="str">
        <f>IF(LEN(入力1!T132)&gt;=1,MID(TEXT(入力1!T132,"00"),2,1),"")</f>
        <v/>
      </c>
      <c r="V146" s="1742" t="str">
        <f>IF(LEN(入力1!V132)&gt;=2,MID(TEXT(入力1!V132,"00"),1,1),"")</f>
        <v/>
      </c>
      <c r="W146" s="1811" t="str">
        <f>IF(LEN(入力1!V132)&gt;=1,MID(TEXT(入力1!V132,"00"),2,1),"")</f>
        <v/>
      </c>
      <c r="X146" s="1742" t="str">
        <f>IF(LEN(入力1!X132)&gt;=2,MID(TEXT(入力1!X132,"00"),1,1),"")</f>
        <v/>
      </c>
      <c r="Y146" s="1750" t="str">
        <f>IF(LEN(入力1!X132)&gt;=1,MID(TEXT(入力1!X132,"00"),2,1),"")</f>
        <v/>
      </c>
      <c r="Z146" s="1760" t="str">
        <f>IF(LEN(入力1!Z132)&gt;=2,MID(TEXT(入力1!Z132,"00"),1,1),"")</f>
        <v/>
      </c>
      <c r="AA146" s="1756" t="str">
        <f>IF(LEN(入力1!Z132)&gt;=1,MID(TEXT(入力1!Z132,"00"),2,1),"")</f>
        <v/>
      </c>
      <c r="AB146" s="1813" t="str">
        <f>IF(TRIM(入力1!AB132)&lt;&gt;"",入力1!AB132,"")</f>
        <v/>
      </c>
      <c r="AC146" s="1814"/>
      <c r="AD146" s="1814"/>
      <c r="AE146" s="1815"/>
      <c r="AF146" s="1742" t="str">
        <f>IF(入力1!AF132&gt;=100,MID(TEXT(入力1!AF132,"000.0"),1,1),"")</f>
        <v/>
      </c>
      <c r="AG146" s="1746" t="str">
        <f>IF(入力1!AF132&gt;=10,MID(TEXT(入力1!AF132,"000.0"),2,1),"")</f>
        <v/>
      </c>
      <c r="AH146" s="1746" t="str">
        <f>IF(入力1!AF132&gt;=0.1,MID(TEXT(入力1!AF132,"000.0"),3,1),IF(ISBLANK(入力1!AF132),"","0"))</f>
        <v/>
      </c>
      <c r="AI146" s="1756" t="str">
        <f>IF(入力1!AF132&lt;&gt;"",MID(TEXT(入力1!AF132,"000.0"),5,1),"")</f>
        <v/>
      </c>
      <c r="AJ146" s="1742" t="str">
        <f>IF(入力1!AJ132&gt;=100,MID(TEXT(入力1!AJ132,"000.0"),1,1),"")</f>
        <v/>
      </c>
      <c r="AK146" s="1746" t="str">
        <f>IF(入力1!AJ132&gt;=10,MID(TEXT(入力1!AJ132,"000.0"),2,1),"")</f>
        <v/>
      </c>
      <c r="AL146" s="1746" t="str">
        <f>IF(入力1!AJ132&gt;=0.1,MID(TEXT(入力1!AJ132,"000.0"),3,1),IF(ISBLANK(入力1!AJ132),"","0"))</f>
        <v/>
      </c>
      <c r="AM146" s="1756" t="str">
        <f>IF(入力1!AJ132&lt;&gt;"",MID(TEXT(入力1!AJ132,"000.0"),5,1),"")</f>
        <v/>
      </c>
      <c r="AN146" s="1742" t="str">
        <f>IF(入力1!AN132&gt;=100,MID(TEXT(入力1!AN132,"000.0"),1,1),"")</f>
        <v/>
      </c>
      <c r="AO146" s="1746" t="str">
        <f>IF(入力1!AN132&gt;=10,MID(TEXT(入力1!AN132,"000.0"),2,1),"")</f>
        <v/>
      </c>
      <c r="AP146" s="1746" t="str">
        <f>IF(入力1!AN132&gt;=0.1,MID(TEXT(入力1!AN132,"000.0"),3,1),IF(ISBLANK(入力1!AN132),"","0"))</f>
        <v/>
      </c>
      <c r="AQ146" s="1756" t="str">
        <f>IF(入力1!AN132&lt;&gt;"",MID(TEXT(入力1!AN132,"000.0"),5,1),"")</f>
        <v/>
      </c>
      <c r="AR146" s="1742" t="str">
        <f>IF(TRIM(入力1!AR132)&lt;&gt;"",IF(入力1!AR132&gt;=10000,MID(TEXT(入力1!AR132,"00000"),1,1),""),"-")</f>
        <v>-</v>
      </c>
      <c r="AS146" s="1746" t="str">
        <f>IF(TRIM(入力1!AR132)&lt;&gt;"",IF(入力1!AR132&gt;=1000,MID(TEXT(入力1!AR132,"00000"),2,1),""),"-")</f>
        <v>-</v>
      </c>
      <c r="AT146" s="1746" t="str">
        <f>IF(TRIM(入力1!AR132)&lt;&gt;"",IF(入力1!AR132&gt;=100,MID(TEXT(入力1!AR132,"00000"),3,1),""),"-")</f>
        <v>-</v>
      </c>
      <c r="AU146" s="1746" t="str">
        <f>IF(TRIM(入力1!AR132)&lt;&gt;"",IF(入力1!AR132&gt;=10,MID(TEXT(入力1!AR132,"00000"),4,1),""),"-")</f>
        <v>-</v>
      </c>
      <c r="AV146" s="1756" t="str">
        <f>IF(TRIM(入力1!AR132)&lt;&gt;"",IF(入力1!AR132&gt;=0,MID(TEXT(入力1!AR132,"00000"),5,1),""),"-")</f>
        <v>-</v>
      </c>
      <c r="AW146" s="1742" t="str">
        <f>IF(TRIM(入力1!AW132)&lt;&gt;"",IF(入力1!AW132&gt;=1000000,MID(TEXT(入力1!AW132,"0000000"),1,1),""),"-")</f>
        <v>-</v>
      </c>
      <c r="AX146" s="1746" t="str">
        <f>IF(TRIM(入力1!AW132)&lt;&gt;"",IF(入力1!AW132&gt;=100000,MID(TEXT(入力1!AW132,"0000000"),2,1),""),"-")</f>
        <v>-</v>
      </c>
      <c r="AY146" s="1746" t="str">
        <f>IF(TRIM(入力1!AW132)&lt;&gt;"",IF(入力1!AW132&gt;=10000,MID(TEXT(入力1!AW132,"0000000"),3,1),""),"-")</f>
        <v>-</v>
      </c>
      <c r="AZ146" s="1746" t="str">
        <f>IF(TRIM(入力1!AW132)&lt;&gt;"",IF(入力1!AW132&gt;=1000,MID(TEXT(入力1!AW132,"0000000"),4,1),""),"-")</f>
        <v>-</v>
      </c>
      <c r="BA146" s="1746" t="str">
        <f>IF(TRIM(入力1!AW132)&lt;&gt;"",IF(入力1!AW132&gt;=100,MID(TEXT(入力1!AW132,"0000000"),5,1),""),"-")</f>
        <v>-</v>
      </c>
      <c r="BB146" s="1746" t="str">
        <f>IF(TRIM(入力1!AW132)&lt;&gt;"",IF(入力1!AW132&gt;=10,MID(TEXT(入力1!AW132,"0000000"),6,1),""),"-")</f>
        <v>-</v>
      </c>
      <c r="BC146" s="1756" t="str">
        <f>IF(TRIM(入力1!AW132)&lt;&gt;"",IF(入力1!AW132&gt;=0,MID(TEXT(入力1!AW132,"0000000"),7,1),""),"-")</f>
        <v>-</v>
      </c>
      <c r="BD146" s="1793" t="str">
        <f>IF(TRIM(入力1!BD132)&lt;&gt;"",IF(入力1!BD132&gt;=1000000,MID(TEXT(入力1!BD132,"0000000"),1,1),""),"")</f>
        <v/>
      </c>
      <c r="BE146" s="1729" t="str">
        <f>IF(TRIM(入力1!BD132)&lt;&gt;"",IF(入力1!BD132&gt;=100000,MID(TEXT(入力1!BD132,"0000000"),2,1),""),"")</f>
        <v/>
      </c>
      <c r="BF146" s="1729" t="str">
        <f>IF(TRIM(入力1!BD132)&lt;&gt;"",IF(入力1!BD132&gt;=10000,MID(TEXT(入力1!BD132,"0000000"),3,1),""),"")</f>
        <v/>
      </c>
      <c r="BG146" s="1729" t="str">
        <f>IF(TRIM(入力1!BD132)&lt;&gt;"",IF(入力1!BD132&gt;=1000,MID(TEXT(入力1!BD132,"0000000"),4,1),""),"")</f>
        <v/>
      </c>
      <c r="BH146" s="1729" t="str">
        <f>IF(TRIM(入力1!BD132)&lt;&gt;"",IF(入力1!BD132&gt;=100,MID(TEXT(入力1!BD132,"0000000"),5,1),""),"")</f>
        <v/>
      </c>
      <c r="BI146" s="1729" t="str">
        <f>IF(TRIM(入力1!BD132)&lt;&gt;"",IF(入力1!BD132&gt;=10,MID(TEXT(入力1!BD132,"0000000"),6,1),""),"")</f>
        <v/>
      </c>
      <c r="BJ146" s="1744" t="str">
        <f>IF(TRIM(入力1!BD132)&lt;&gt;"",IF(入力1!BD132&gt;=0,MID(TEXT(入力1!BD132,"0000000"),7,1),""),"0")</f>
        <v>0</v>
      </c>
      <c r="BK146" s="1724" t="str">
        <f>IF(TRIM(入力1!BK132)&lt;&gt;"",入力1!BK132,"")</f>
        <v/>
      </c>
      <c r="BL146" s="1701" t="str">
        <f>IF(TRIM(入力1!BL132)&lt;&gt;"",入力1!BL132,"")</f>
        <v/>
      </c>
      <c r="BM146" s="1701" t="str">
        <f>IF(TRIM(入力1!BM132)&lt;&gt;"",入力1!BM132,"")</f>
        <v/>
      </c>
      <c r="BN146" s="1701" t="str">
        <f>IF(TRIM(入力1!BN132)&lt;&gt;"",入力1!BN132,"")</f>
        <v/>
      </c>
      <c r="BO146" s="1701" t="str">
        <f>IF(TRIM(入力1!BO132)&lt;&gt;"",入力1!BO132,"")</f>
        <v/>
      </c>
      <c r="BP146" s="1709" t="str">
        <f>IF(TRIM(入力1!BP132)&lt;&gt;"",入力1!BP132,"")</f>
        <v>0</v>
      </c>
      <c r="BQ146" s="1724" t="str">
        <f>IF(TRIM(入力1!BQ132)&lt;&gt;"",入力1!BQ132,"")</f>
        <v/>
      </c>
      <c r="BR146" s="1701" t="str">
        <f>IF(TRIM(入力1!BR132)&lt;&gt;"",入力1!BR132,"")</f>
        <v/>
      </c>
      <c r="BS146" s="1701" t="str">
        <f>IF(TRIM(入力1!BS132)&lt;&gt;"",入力1!BS132,"")</f>
        <v/>
      </c>
      <c r="BT146" s="1701" t="str">
        <f>IF(TRIM(入力1!BT132)&lt;&gt;"",入力1!BT132,"")</f>
        <v/>
      </c>
      <c r="BU146" s="1701" t="str">
        <f>IF(TRIM(入力1!BU132)&lt;&gt;"",入力1!BU132,"")</f>
        <v/>
      </c>
      <c r="BV146" s="1709" t="str">
        <f>IF(TRIM(入力1!BV132)&lt;&gt;"",入力1!BV132,"")</f>
        <v>0</v>
      </c>
      <c r="BW146" s="1724" t="str">
        <f>IF(TRIM(入力1!BW132)&lt;&gt;"",入力1!BW132,"")</f>
        <v/>
      </c>
      <c r="BX146" s="1701" t="str">
        <f>IF(TRIM(入力1!BX132)&lt;&gt;"",入力1!BX132,"")</f>
        <v/>
      </c>
      <c r="BY146" s="1701" t="str">
        <f>IF(TRIM(入力1!BY132)&lt;&gt;"",入力1!BY132,"")</f>
        <v/>
      </c>
      <c r="BZ146" s="1701" t="str">
        <f>IF(TRIM(入力1!BZ132)&lt;&gt;"",入力1!BZ132,"")</f>
        <v/>
      </c>
      <c r="CA146" s="1701" t="str">
        <f>IF(TRIM(入力1!CA132)&lt;&gt;"",入力1!CA132,"")</f>
        <v/>
      </c>
      <c r="CB146" s="1709" t="str">
        <f>IF(TRIM(入力1!CB132)&lt;&gt;"",入力1!CB132,"")</f>
        <v>0</v>
      </c>
      <c r="CC146" s="1711" t="str">
        <f>IF(TRIM(入力1!CC132)&lt;&gt;"",入力1!CC132,"")</f>
        <v/>
      </c>
      <c r="CD146" s="1701" t="str">
        <f>IF(TRIM(入力1!CD132)&lt;&gt;"",入力1!CD132,"")</f>
        <v/>
      </c>
      <c r="CE146" s="1701" t="str">
        <f>IF(TRIM(入力1!CE132)&lt;&gt;"",入力1!CE132,"")</f>
        <v/>
      </c>
      <c r="CF146" s="1701" t="str">
        <f>IF(TRIM(入力1!CF132)&lt;&gt;"",入力1!CF132,"")</f>
        <v/>
      </c>
      <c r="CG146" s="1701" t="str">
        <f>IF(TRIM(入力1!CG132)&lt;&gt;"",入力1!CG132,"")</f>
        <v/>
      </c>
      <c r="CH146" s="1701" t="str">
        <f>IF(TRIM(入力1!CH132)&lt;&gt;"",入力1!CH132,"")</f>
        <v/>
      </c>
      <c r="CI146" s="1701" t="str">
        <f>IF(TRIM(入力1!CI132)&lt;&gt;"",入力1!CI132,"")</f>
        <v/>
      </c>
      <c r="CJ146" s="1703" t="str">
        <f>IF(TRIM(入力1!CJ132)&lt;&gt;"",入力1!CJ132,"")</f>
        <v>0</v>
      </c>
      <c r="CK146" s="1701" t="str">
        <f>IF(TRIM(入力1!CK132)&lt;&gt;"",入力1!CK132,"")</f>
        <v/>
      </c>
      <c r="CL146" s="1701" t="str">
        <f>IF(TRIM(入力1!CL132)&lt;&gt;"",入力1!CL132,"")</f>
        <v/>
      </c>
      <c r="CM146" s="1701" t="str">
        <f>IF(TRIM(入力1!CM132)&lt;&gt;"",入力1!CM132,"")</f>
        <v/>
      </c>
      <c r="CN146" s="1701" t="str">
        <f>IF(TRIM(入力1!CN132)&lt;&gt;"",入力1!CN132,"")</f>
        <v/>
      </c>
      <c r="CO146" s="1701" t="str">
        <f>IF(TRIM(入力1!CO132)&lt;&gt;"",入力1!CO132,"")</f>
        <v/>
      </c>
      <c r="CP146" s="1701" t="str">
        <f>IF(TRIM(入力1!CP132)&lt;&gt;"",入力1!CP132,"")</f>
        <v/>
      </c>
      <c r="CQ146" s="1703" t="str">
        <f>IF(TRIM(入力1!CQ132)&lt;&gt;"",入力1!CQ132,"")</f>
        <v/>
      </c>
      <c r="CR146" s="1724" t="str">
        <f>IF(TRIM(入力1!CR132)&lt;&gt;"",入力1!CR132,"")</f>
        <v>-</v>
      </c>
      <c r="CS146" s="1701" t="str">
        <f>IF(TRIM(入力1!CS132)&lt;&gt;"",入力1!CS132,"")</f>
        <v>-</v>
      </c>
      <c r="CT146" s="1709" t="str">
        <f>IF(TRIM(入力1!CT132)&lt;&gt;"",入力1!CT132,"")</f>
        <v>-</v>
      </c>
      <c r="CU146" s="1711" t="str">
        <f>IF(入力1!CU132&gt;=10,MID(TEXT(入力1!CU132,"00.0"),1,1),"")</f>
        <v/>
      </c>
      <c r="CV146" s="1701" t="str">
        <f>IF(入力1!CU132&gt;=0.1,MID(TEXT(入力1!CU132,"00.0"),2,1),IF(ISBLANK(入力1!CU132),"","0"))</f>
        <v/>
      </c>
      <c r="CW146" s="1703" t="str">
        <f>IF(入力1!CU132&lt;&gt;"",MID(TEXT(入力1!CU132,"00.0"),4,1),"")</f>
        <v/>
      </c>
      <c r="CX146" s="1711" t="str">
        <f>IF(入力1!CX132&gt;=100,MID(TEXT(入力1!CX132,"000"),1,1),"")</f>
        <v/>
      </c>
      <c r="CY146" s="1701" t="str">
        <f>IF(入力1!CX132&gt;=10,MID(TEXT(入力1!CX132,"000"),2,1),"")</f>
        <v/>
      </c>
      <c r="CZ146" s="1703" t="str">
        <f>IF(入力1!CX132&gt;=1,MID(TEXT(入力1!CX132,"000"),3,1),"")</f>
        <v/>
      </c>
      <c r="DA146" s="1793" t="str">
        <f>IF(TRIM(入力1!DA132)&lt;&gt;"",IF(入力1!DA132&gt;=10000,MID(TEXT(入力1!DA132,"00000"),1,1),""),"")</f>
        <v/>
      </c>
      <c r="DB146" s="1729" t="str">
        <f>IF(TRIM(入力1!DA132)&lt;&gt;"",IF(入力1!DA132&gt;=1000,MID(TEXT(入力1!DA132,"00000"),2,1),""),"")</f>
        <v/>
      </c>
      <c r="DC146" s="1729" t="str">
        <f>IF(TRIM(入力1!DA132)&lt;&gt;"",IF(入力1!DA132&gt;=100,MID(TEXT(入力1!DA132,"00000"),3,1),""),"")</f>
        <v/>
      </c>
      <c r="DD146" s="1729" t="str">
        <f>IF(TRIM(入力1!DA132)&lt;&gt;"",IF(入力1!DA132&gt;=10,MID(TEXT(入力1!DA132,"00000"),4,1),""),"")</f>
        <v/>
      </c>
      <c r="DE146" s="1852" t="str">
        <f>IF(TRIM(入力1!DA132)&lt;&gt;"",IF(入力1!DA132&gt;=0,MID(TEXT(入力1!DA132,"00000"),5,1),"0"),"")</f>
        <v/>
      </c>
      <c r="DF146" s="1740" t="str">
        <f>IF(TRIM(入力1!DF132)&lt;&gt;"",LEFT(入力1!DF132,1),"")</f>
        <v/>
      </c>
      <c r="DG146" s="1742" t="str">
        <f>IF(入力1!DG132&gt;=1000,MID(TEXT(入力1!DG132,"0000"),1,1),"")</f>
        <v/>
      </c>
      <c r="DH146" s="1746" t="str">
        <f>IF(入力1!DG132&gt;=100,MID(TEXT(入力1!DG132,"0000"),2,1),"")</f>
        <v/>
      </c>
      <c r="DI146" s="1746" t="str">
        <f>IF(入力1!DG132&gt;=10,MID(TEXT(入力1!DG132,"0000"),3,1),"")</f>
        <v/>
      </c>
      <c r="DJ146" s="1750" t="str">
        <f>IF(TRIM(入力1!DG132)&lt;&gt;"",IF(入力1!DG132&gt;=1,MID(TEXT(入力1!DG132,"0000"),4,1),"0"),"")</f>
        <v/>
      </c>
      <c r="DK146" s="1740" t="str">
        <f>IF(TRIM(入力1!DK132)&lt;&gt;"",LEFT(入力1!DK132,1),"")</f>
        <v/>
      </c>
      <c r="DL146" s="1742" t="str">
        <f>IF(入力1!DL132&gt;=10000,MID(TEXT(入力1!DL132,"00000"),1,1),"")</f>
        <v/>
      </c>
      <c r="DM146" s="1746" t="str">
        <f>IF(入力1!DL132&gt;=1000,MID(TEXT(入力1!DL132,"00000"),2,1),"")</f>
        <v/>
      </c>
      <c r="DN146" s="1746" t="str">
        <f>IF(入力1!DL132&gt;=100,MID(TEXT(入力1!DL132,"00000"),3,1),"")</f>
        <v/>
      </c>
      <c r="DO146" s="1746" t="str">
        <f>IF(入力1!DL132&gt;=10,MID(TEXT(入力1!DL132,"00000"),4,1),"")</f>
        <v/>
      </c>
      <c r="DP146" s="1750" t="str">
        <f>IF(TRIM(入力1!DL132)&lt;&gt;"",IF(入力1!DL132&gt;=1,MID(TEXT(入力1!DL132,"00000"),5,1),"0"),"")</f>
        <v/>
      </c>
      <c r="DQ146" s="1740" t="str">
        <f>IF(TRIM(入力1!DQ132)&lt;&gt;"",LEFT(入力1!DQ132,1),"")</f>
        <v/>
      </c>
      <c r="DR146" s="1742" t="str">
        <f>IF(入力1!DR132&gt;=10000,MID(TEXT(入力1!DR132,"00000"),1,1),"")</f>
        <v/>
      </c>
      <c r="DS146" s="1746" t="str">
        <f>IF(入力1!DR132&gt;=1000,MID(TEXT(入力1!DR132,"00000"),2,1),"")</f>
        <v/>
      </c>
      <c r="DT146" s="1746" t="str">
        <f>IF(入力1!DR132&gt;=100,MID(TEXT(入力1!DR132,"00000"),3,1),"")</f>
        <v/>
      </c>
      <c r="DU146" s="1746" t="str">
        <f>IF(入力1!DR132&gt;=10,MID(TEXT(入力1!DR132,"00000"),4,1),"")</f>
        <v/>
      </c>
      <c r="DV146" s="1837" t="str">
        <f>IF(TRIM(入力1!DR132)&lt;&gt;"",IF(入力1!DR132&gt;=1,MID(TEXT(入力1!DR132,"00000"),5,1),"0"),"")</f>
        <v/>
      </c>
      <c r="DW146" s="1748"/>
      <c r="DX146" s="1736"/>
      <c r="DY146" s="1804"/>
      <c r="DZ146" s="1829"/>
      <c r="EA146" s="1831"/>
      <c r="EB146" s="1824"/>
      <c r="EC146" s="1833"/>
      <c r="ED146" s="1835"/>
      <c r="EE146" s="1831"/>
      <c r="EF146" s="1824"/>
      <c r="EG146" s="1826">
        <f>IF(入力1!$W$5=9,9,0)</f>
        <v>0</v>
      </c>
      <c r="EH146" s="1828"/>
      <c r="EI146" s="1736"/>
    </row>
    <row r="147" spans="1:145" s="87" customFormat="1" ht="12" customHeight="1">
      <c r="A147" s="1853"/>
      <c r="B147" s="1752"/>
      <c r="C147" s="1753"/>
      <c r="D147" s="1854" t="str">
        <f>IF(TRIM(入力1!D305)&lt;&gt;"",入力1!D305,"")</f>
        <v/>
      </c>
      <c r="E147" s="1855"/>
      <c r="F147" s="1855"/>
      <c r="G147" s="1855"/>
      <c r="H147" s="1855"/>
      <c r="I147" s="1855"/>
      <c r="J147" s="1855"/>
      <c r="K147" s="1806"/>
      <c r="L147" s="1808"/>
      <c r="M147" s="1757"/>
      <c r="N147" s="1754"/>
      <c r="O147" s="1754"/>
      <c r="P147" s="1754"/>
      <c r="Q147" s="1755"/>
      <c r="R147" s="1753"/>
      <c r="S147" s="1856"/>
      <c r="T147" s="1761"/>
      <c r="U147" s="1757"/>
      <c r="V147" s="1755"/>
      <c r="W147" s="1857"/>
      <c r="X147" s="1755"/>
      <c r="Y147" s="1753"/>
      <c r="Z147" s="1761"/>
      <c r="AA147" s="1757"/>
      <c r="AB147" s="970" t="str">
        <f>IF(入力1!AB133&gt;=100,MID(TEXT(入力1!AB133,"000.0"),1,1),"")</f>
        <v/>
      </c>
      <c r="AC147" s="968" t="str">
        <f>IF(入力1!AB133&gt;=10,MID(TEXT(入力1!AB133,"000.0"),2,1),"")</f>
        <v/>
      </c>
      <c r="AD147" s="968" t="str">
        <f>IF(入力1!AB133&gt;=0.1,MID(TEXT(入力1!AB133,"000.0"),3,1),IF(ISBLANK(入力1!AB133),"","0"))</f>
        <v/>
      </c>
      <c r="AE147" s="972" t="str">
        <f>IF(入力1!AB133&lt;&gt;"",MID(TEXT(入力1!AB133,"000.0"),5,1),"")</f>
        <v/>
      </c>
      <c r="AF147" s="1755"/>
      <c r="AG147" s="1752"/>
      <c r="AH147" s="1752"/>
      <c r="AI147" s="1757"/>
      <c r="AJ147" s="1755"/>
      <c r="AK147" s="1752"/>
      <c r="AL147" s="1752"/>
      <c r="AM147" s="1757"/>
      <c r="AN147" s="1755"/>
      <c r="AO147" s="1752"/>
      <c r="AP147" s="1752"/>
      <c r="AQ147" s="1757"/>
      <c r="AR147" s="1755"/>
      <c r="AS147" s="1752"/>
      <c r="AT147" s="1752"/>
      <c r="AU147" s="1752"/>
      <c r="AV147" s="1757"/>
      <c r="AW147" s="1755"/>
      <c r="AX147" s="1752"/>
      <c r="AY147" s="1752"/>
      <c r="AZ147" s="1752"/>
      <c r="BA147" s="1752"/>
      <c r="BB147" s="1752"/>
      <c r="BC147" s="1757"/>
      <c r="BD147" s="1793"/>
      <c r="BE147" s="1729"/>
      <c r="BF147" s="1729"/>
      <c r="BG147" s="1729"/>
      <c r="BH147" s="1729"/>
      <c r="BI147" s="1729"/>
      <c r="BJ147" s="1744"/>
      <c r="BK147" s="1726"/>
      <c r="BL147" s="1705"/>
      <c r="BM147" s="1705"/>
      <c r="BN147" s="1705"/>
      <c r="BO147" s="1705"/>
      <c r="BP147" s="1710"/>
      <c r="BQ147" s="1726"/>
      <c r="BR147" s="1705"/>
      <c r="BS147" s="1705"/>
      <c r="BT147" s="1705"/>
      <c r="BU147" s="1705"/>
      <c r="BV147" s="1710"/>
      <c r="BW147" s="1726"/>
      <c r="BX147" s="1705"/>
      <c r="BY147" s="1705"/>
      <c r="BZ147" s="1705"/>
      <c r="CA147" s="1705"/>
      <c r="CB147" s="1710"/>
      <c r="CC147" s="1712"/>
      <c r="CD147" s="1705"/>
      <c r="CE147" s="1705"/>
      <c r="CF147" s="1705"/>
      <c r="CG147" s="1705"/>
      <c r="CH147" s="1705"/>
      <c r="CI147" s="1705"/>
      <c r="CJ147" s="1706"/>
      <c r="CK147" s="1705"/>
      <c r="CL147" s="1705"/>
      <c r="CM147" s="1705"/>
      <c r="CN147" s="1705"/>
      <c r="CO147" s="1705"/>
      <c r="CP147" s="1705"/>
      <c r="CQ147" s="1706"/>
      <c r="CR147" s="1726"/>
      <c r="CS147" s="1705"/>
      <c r="CT147" s="1710"/>
      <c r="CU147" s="1712"/>
      <c r="CV147" s="1705"/>
      <c r="CW147" s="1706"/>
      <c r="CX147" s="1712"/>
      <c r="CY147" s="1705"/>
      <c r="CZ147" s="1706"/>
      <c r="DA147" s="1793"/>
      <c r="DB147" s="1729"/>
      <c r="DC147" s="1729"/>
      <c r="DD147" s="1729"/>
      <c r="DE147" s="1852"/>
      <c r="DF147" s="1754"/>
      <c r="DG147" s="1755"/>
      <c r="DH147" s="1752"/>
      <c r="DI147" s="1752"/>
      <c r="DJ147" s="1753"/>
      <c r="DK147" s="1754"/>
      <c r="DL147" s="1755"/>
      <c r="DM147" s="1752"/>
      <c r="DN147" s="1752"/>
      <c r="DO147" s="1752"/>
      <c r="DP147" s="1753"/>
      <c r="DQ147" s="1754"/>
      <c r="DR147" s="1755"/>
      <c r="DS147" s="1752"/>
      <c r="DT147" s="1752"/>
      <c r="DU147" s="1752"/>
      <c r="DV147" s="1851"/>
      <c r="DW147" s="1749"/>
      <c r="DX147" s="1737"/>
      <c r="DY147" s="1805"/>
      <c r="DZ147" s="1830"/>
      <c r="EA147" s="1832"/>
      <c r="EB147" s="1825"/>
      <c r="EC147" s="1834"/>
      <c r="ED147" s="1836"/>
      <c r="EE147" s="1832"/>
      <c r="EF147" s="1825"/>
      <c r="EG147" s="1827"/>
      <c r="EH147" s="1827"/>
      <c r="EI147" s="1737"/>
    </row>
    <row r="148" spans="1:145" s="87" customFormat="1" ht="12" customHeight="1">
      <c r="A148" s="1818" t="str">
        <f>IF(TRIM(入力1!A134)&lt;&gt;"",入力1!A134,"")</f>
        <v/>
      </c>
      <c r="B148" s="1732">
        <f>IF(TRIM(入力1!B134)&lt;&gt;"",入力1!B134,"")</f>
        <v>5</v>
      </c>
      <c r="C148" s="1234">
        <f>入力1!C134</f>
        <v>9</v>
      </c>
      <c r="D148" s="1820" t="str">
        <f>IF(TRIM(入力1!D134)&lt;&gt;"",入力1!D134,"")</f>
        <v/>
      </c>
      <c r="E148" s="1821"/>
      <c r="F148" s="1821"/>
      <c r="G148" s="1821"/>
      <c r="H148" s="1821"/>
      <c r="I148" s="1821"/>
      <c r="J148" s="1821"/>
      <c r="K148" s="1256" t="str">
        <f>IF(TRIM('提出（様式1）'!A148)&lt;&gt;"",'提出（様式1）'!A148,"")</f>
        <v/>
      </c>
      <c r="L148" s="1258">
        <f>IF(TRIM('提出（様式1）'!B148)&lt;&gt;"",'提出（様式1）'!B148,"")</f>
        <v>5</v>
      </c>
      <c r="M148" s="1260">
        <f>C148</f>
        <v>9</v>
      </c>
      <c r="N148" s="1738" t="str">
        <f>IF(TRIM(入力1!N134)&lt;&gt;"",入力1!N134,"")</f>
        <v/>
      </c>
      <c r="O148" s="1738" t="str">
        <f>IF(TRIM(入力1!O134)&lt;&gt;"",LEFT(入力1!O134,1),"")</f>
        <v/>
      </c>
      <c r="P148" s="1738" t="str">
        <f>IF(TRIM(入力1!P134)&lt;&gt;"",LEFT(入力1!P134,1),"")</f>
        <v/>
      </c>
      <c r="Q148" s="1734" t="str">
        <f>IF(TRIM(入力1!Q134)&lt;&gt;"",LEFT(入力1!Q134,1),"")</f>
        <v/>
      </c>
      <c r="R148" s="1234" t="str">
        <f>IF(TRIM(入力1!Q134)&lt;&gt;"",MID(入力1!Q134,2,1),"")</f>
        <v/>
      </c>
      <c r="S148" s="1839" t="str">
        <f>IF(TRIM(入力1!S134)&lt;&gt;"",LEFT(入力1!S134,1),"")</f>
        <v/>
      </c>
      <c r="T148" s="1841" t="str">
        <f>IF(LEN(入力1!T134)&gt;=2,MID(TEXT(入力1!T134,"00"),1,1),"")</f>
        <v/>
      </c>
      <c r="U148" s="1260" t="str">
        <f>IF(LEN(入力1!T134)&gt;=1,MID(TEXT(入力1!T134,"00"),2,1),"")</f>
        <v/>
      </c>
      <c r="V148" s="1734" t="str">
        <f>IF(LEN(入力1!V134)&gt;=2,MID(TEXT(入力1!V134,"00"),1,1),"")</f>
        <v/>
      </c>
      <c r="W148" s="1843" t="str">
        <f>IF(LEN(入力1!V134)&gt;=1,MID(TEXT(入力1!V134,"00"),2,1),"")</f>
        <v/>
      </c>
      <c r="X148" s="1734" t="str">
        <f>IF(LEN(入力1!X134)&gt;=2,MID(TEXT(入力1!X134,"00"),1,1),"")</f>
        <v/>
      </c>
      <c r="Y148" s="1234" t="str">
        <f>IF(LEN(入力1!X134)&gt;=1,MID(TEXT(入力1!X134,"00"),2,1),"")</f>
        <v/>
      </c>
      <c r="Z148" s="1841" t="str">
        <f>IF(LEN(入力1!Z134)&gt;=2,MID(TEXT(入力1!Z134,"00"),1,1),"")</f>
        <v/>
      </c>
      <c r="AA148" s="1260" t="str">
        <f>IF(LEN(入力1!Z134)&gt;=1,MID(TEXT(入力1!Z134,"00"),2,1),"")</f>
        <v/>
      </c>
      <c r="AB148" s="1845" t="str">
        <f>IF(TRIM(入力1!AB134)&lt;&gt;"",入力1!AB134,"")</f>
        <v/>
      </c>
      <c r="AC148" s="1846"/>
      <c r="AD148" s="1846"/>
      <c r="AE148" s="1847"/>
      <c r="AF148" s="1734" t="str">
        <f>IF(入力1!AF134&gt;=100,MID(TEXT(入力1!AF134,"000.0"),1,1),"")</f>
        <v/>
      </c>
      <c r="AG148" s="1732" t="str">
        <f>IF(入力1!AF134&gt;=10,MID(TEXT(入力1!AF134,"000.0"),2,1),"")</f>
        <v/>
      </c>
      <c r="AH148" s="1732" t="str">
        <f>IF(入力1!AF134&gt;=0.1,MID(TEXT(入力1!AF134,"000.0"),3,1),IF(ISBLANK(入力1!AF134),"","0"))</f>
        <v/>
      </c>
      <c r="AI148" s="1260" t="str">
        <f>IF(入力1!AF134&lt;&gt;"",MID(TEXT(入力1!AF134,"000.0"),5,1),"")</f>
        <v/>
      </c>
      <c r="AJ148" s="1734" t="str">
        <f>IF(入力1!AJ134&gt;=100,MID(TEXT(入力1!AJ134,"000.0"),1,1),"")</f>
        <v/>
      </c>
      <c r="AK148" s="1732" t="str">
        <f>IF(入力1!AJ134&gt;=10,MID(TEXT(入力1!AJ134,"000.0"),2,1),"")</f>
        <v/>
      </c>
      <c r="AL148" s="1732" t="str">
        <f>IF(入力1!AJ134&gt;=0.1,MID(TEXT(入力1!AJ134,"000.0"),3,1),IF(ISBLANK(入力1!AJ134),"","0"))</f>
        <v/>
      </c>
      <c r="AM148" s="1260" t="str">
        <f>IF(入力1!AJ134&lt;&gt;"",MID(TEXT(入力1!AJ134,"000.0"),5,1),"")</f>
        <v/>
      </c>
      <c r="AN148" s="1734" t="str">
        <f>IF(入力1!AN134&gt;=100,MID(TEXT(入力1!AN134,"000.0"),1,1),"")</f>
        <v/>
      </c>
      <c r="AO148" s="1732" t="str">
        <f>IF(入力1!AN134&gt;=10,MID(TEXT(入力1!AN134,"000.0"),2,1),"")</f>
        <v/>
      </c>
      <c r="AP148" s="1732" t="str">
        <f>IF(入力1!AN134&gt;=0.1,MID(TEXT(入力1!AN134,"000.0"),3,1),IF(ISBLANK(入力1!AN134),"","0"))</f>
        <v/>
      </c>
      <c r="AQ148" s="1260" t="str">
        <f>IF(入力1!AN134&lt;&gt;"",MID(TEXT(入力1!AN134,"000.0"),5,1),"")</f>
        <v/>
      </c>
      <c r="AR148" s="1734" t="str">
        <f>IF(TRIM(入力1!AR134)&lt;&gt;"",IF(入力1!AR134&gt;=10000,MID(TEXT(入力1!AR134,"00000"),1,1),""),"-")</f>
        <v>-</v>
      </c>
      <c r="AS148" s="1732" t="str">
        <f>IF(TRIM(入力1!AR134)&lt;&gt;"",IF(入力1!AR134&gt;=1000,MID(TEXT(入力1!AR134,"00000"),2,1),""),"-")</f>
        <v>-</v>
      </c>
      <c r="AT148" s="1732" t="str">
        <f>IF(TRIM(入力1!AR134)&lt;&gt;"",IF(入力1!AR134&gt;=100,MID(TEXT(入力1!AR134,"00000"),3,1),""),"-")</f>
        <v>-</v>
      </c>
      <c r="AU148" s="1732" t="str">
        <f>IF(TRIM(入力1!AR134)&lt;&gt;"",IF(入力1!AR134&gt;=10,MID(TEXT(入力1!AR134,"00000"),4,1),""),"-")</f>
        <v>-</v>
      </c>
      <c r="AV148" s="1260" t="str">
        <f>IF(TRIM(入力1!AR134)&lt;&gt;"",IF(入力1!AR134&gt;=0,MID(TEXT(入力1!AR134,"00000"),5,1),""),"-")</f>
        <v>-</v>
      </c>
      <c r="AW148" s="1734" t="str">
        <f>IF(TRIM(入力1!AW134)&lt;&gt;"",IF(入力1!AW134&gt;=1000000,MID(TEXT(入力1!AW134,"0000000"),1,1),""),"-")</f>
        <v>-</v>
      </c>
      <c r="AX148" s="1732" t="str">
        <f>IF(TRIM(入力1!AW134)&lt;&gt;"",IF(入力1!AW134&gt;=100000,MID(TEXT(入力1!AW134,"0000000"),2,1),""),"-")</f>
        <v>-</v>
      </c>
      <c r="AY148" s="1732" t="str">
        <f>IF(TRIM(入力1!AW134)&lt;&gt;"",IF(入力1!AW134&gt;=10000,MID(TEXT(入力1!AW134,"0000000"),3,1),""),"-")</f>
        <v>-</v>
      </c>
      <c r="AZ148" s="1732" t="str">
        <f>IF(TRIM(入力1!AW134)&lt;&gt;"",IF(入力1!AW134&gt;=1000,MID(TEXT(入力1!AW134,"0000000"),4,1),""),"-")</f>
        <v>-</v>
      </c>
      <c r="BA148" s="1732" t="str">
        <f>IF(TRIM(入力1!AW134)&lt;&gt;"",IF(入力1!AW134&gt;=100,MID(TEXT(入力1!AW134,"0000000"),5,1),""),"-")</f>
        <v>-</v>
      </c>
      <c r="BB148" s="1732" t="str">
        <f>IF(TRIM(入力1!AW134)&lt;&gt;"",IF(入力1!AW134&gt;=10,MID(TEXT(入力1!AW134,"0000000"),6,1),""),"-")</f>
        <v>-</v>
      </c>
      <c r="BC148" s="1260" t="str">
        <f>IF(TRIM(入力1!AW134)&lt;&gt;"",IF(入力1!AW134&gt;=0,MID(TEXT(入力1!AW134,"0000000"),7,1),""),"-")</f>
        <v>-</v>
      </c>
      <c r="BD148" s="1817" t="str">
        <f>IF(TRIM(入力1!BD134)&lt;&gt;"",IF(入力1!BD134&gt;=1000000,MID(TEXT(入力1!BD134,"0000000"),1,1),""),"")</f>
        <v/>
      </c>
      <c r="BE148" s="1731" t="str">
        <f>IF(TRIM(入力1!BD134)&lt;&gt;"",IF(入力1!BD134&gt;=100000,MID(TEXT(入力1!BD134,"0000000"),2,1),""),"")</f>
        <v/>
      </c>
      <c r="BF148" s="1731" t="str">
        <f>IF(TRIM(入力1!BD134)&lt;&gt;"",IF(入力1!BD134&gt;=10000,MID(TEXT(入力1!BD134,"0000000"),3,1),""),"")</f>
        <v/>
      </c>
      <c r="BG148" s="1731" t="str">
        <f>IF(TRIM(入力1!BD134)&lt;&gt;"",IF(入力1!BD134&gt;=1000,MID(TEXT(入力1!BD134,"0000000"),4,1),""),"")</f>
        <v/>
      </c>
      <c r="BH148" s="1731" t="str">
        <f>IF(TRIM(入力1!BD134)&lt;&gt;"",IF(入力1!BD134&gt;=100,MID(TEXT(入力1!BD134,"0000000"),5,1),""),"")</f>
        <v/>
      </c>
      <c r="BI148" s="1731" t="str">
        <f>IF(TRIM(入力1!BD134)&lt;&gt;"",IF(入力1!BD134&gt;=10,MID(TEXT(入力1!BD134,"0000000"),6,1),""),"")</f>
        <v/>
      </c>
      <c r="BJ148" s="1816" t="str">
        <f>IF(TRIM(入力1!BD134)&lt;&gt;"",IF(入力1!BD134&gt;=0,MID(TEXT(入力1!BD134,"0000000"),7,1),""),"0")</f>
        <v>0</v>
      </c>
      <c r="BK148" s="1077" t="str">
        <f>IF(TRIM(入力1!BK134)&lt;&gt;"",入力1!BK134,"")</f>
        <v/>
      </c>
      <c r="BL148" s="1063" t="str">
        <f>IF(TRIM(入力1!BL134)&lt;&gt;"",入力1!BL134,"")</f>
        <v/>
      </c>
      <c r="BM148" s="1063" t="str">
        <f>IF(TRIM(入力1!BM134)&lt;&gt;"",入力1!BM134,"")</f>
        <v/>
      </c>
      <c r="BN148" s="1063" t="str">
        <f>IF(TRIM(入力1!BN134)&lt;&gt;"",入力1!BN134,"")</f>
        <v/>
      </c>
      <c r="BO148" s="1063" t="str">
        <f>IF(TRIM(入力1!BO134)&lt;&gt;"",入力1!BO134,"")</f>
        <v/>
      </c>
      <c r="BP148" s="1079" t="str">
        <f>IF(TRIM(入力1!BP134)&lt;&gt;"",入力1!BP134,"")</f>
        <v>0</v>
      </c>
      <c r="BQ148" s="1077" t="str">
        <f>IF(TRIM(入力1!BQ134)&lt;&gt;"",入力1!BQ134,"")</f>
        <v/>
      </c>
      <c r="BR148" s="1063" t="str">
        <f>IF(TRIM(入力1!BR134)&lt;&gt;"",入力1!BR134,"")</f>
        <v/>
      </c>
      <c r="BS148" s="1063" t="str">
        <f>IF(TRIM(入力1!BS134)&lt;&gt;"",入力1!BS134,"")</f>
        <v/>
      </c>
      <c r="BT148" s="1063" t="str">
        <f>IF(TRIM(入力1!BT134)&lt;&gt;"",入力1!BT134,"")</f>
        <v/>
      </c>
      <c r="BU148" s="1063" t="str">
        <f>IF(TRIM(入力1!BU134)&lt;&gt;"",入力1!BU134,"")</f>
        <v/>
      </c>
      <c r="BV148" s="1079" t="str">
        <f>IF(TRIM(入力1!BV134)&lt;&gt;"",入力1!BV134,"")</f>
        <v>0</v>
      </c>
      <c r="BW148" s="1077" t="str">
        <f>IF(TRIM(入力1!BW134)&lt;&gt;"",入力1!BW134,"")</f>
        <v/>
      </c>
      <c r="BX148" s="1063" t="str">
        <f>IF(TRIM(入力1!BX134)&lt;&gt;"",入力1!BX134,"")</f>
        <v/>
      </c>
      <c r="BY148" s="1063" t="str">
        <f>IF(TRIM(入力1!BY134)&lt;&gt;"",入力1!BY134,"")</f>
        <v/>
      </c>
      <c r="BZ148" s="1063" t="str">
        <f>IF(TRIM(入力1!BZ134)&lt;&gt;"",入力1!BZ134,"")</f>
        <v/>
      </c>
      <c r="CA148" s="1063" t="str">
        <f>IF(TRIM(入力1!CA134)&lt;&gt;"",入力1!CA134,"")</f>
        <v/>
      </c>
      <c r="CB148" s="1079" t="str">
        <f>IF(TRIM(入力1!CB134)&lt;&gt;"",入力1!CB134,"")</f>
        <v>0</v>
      </c>
      <c r="CC148" s="1095" t="str">
        <f>IF(TRIM(入力1!CC134)&lt;&gt;"",入力1!CC134,"")</f>
        <v/>
      </c>
      <c r="CD148" s="1063" t="str">
        <f>IF(TRIM(入力1!CD134)&lt;&gt;"",入力1!CD134,"")</f>
        <v/>
      </c>
      <c r="CE148" s="1063" t="str">
        <f>IF(TRIM(入力1!CE134)&lt;&gt;"",入力1!CE134,"")</f>
        <v/>
      </c>
      <c r="CF148" s="1063" t="str">
        <f>IF(TRIM(入力1!CF134)&lt;&gt;"",入力1!CF134,"")</f>
        <v/>
      </c>
      <c r="CG148" s="1063" t="str">
        <f>IF(TRIM(入力1!CG134)&lt;&gt;"",入力1!CG134,"")</f>
        <v/>
      </c>
      <c r="CH148" s="1063" t="str">
        <f>IF(TRIM(入力1!CH134)&lt;&gt;"",入力1!CH134,"")</f>
        <v/>
      </c>
      <c r="CI148" s="1063" t="str">
        <f>IF(TRIM(入力1!CI134)&lt;&gt;"",入力1!CI134,"")</f>
        <v/>
      </c>
      <c r="CJ148" s="1109" t="str">
        <f>IF(TRIM(入力1!CJ134)&lt;&gt;"",入力1!CJ134,"")</f>
        <v>0</v>
      </c>
      <c r="CK148" s="1063" t="str">
        <f>IF(TRIM(入力1!CK134)&lt;&gt;"",入力1!CK134,"")</f>
        <v/>
      </c>
      <c r="CL148" s="1063" t="str">
        <f>IF(TRIM(入力1!CL134)&lt;&gt;"",入力1!CL134,"")</f>
        <v/>
      </c>
      <c r="CM148" s="1063" t="str">
        <f>IF(TRIM(入力1!CM134)&lt;&gt;"",入力1!CM134,"")</f>
        <v/>
      </c>
      <c r="CN148" s="1063" t="str">
        <f>IF(TRIM(入力1!CN134)&lt;&gt;"",入力1!CN134,"")</f>
        <v/>
      </c>
      <c r="CO148" s="1063" t="str">
        <f>IF(TRIM(入力1!CO134)&lt;&gt;"",入力1!CO134,"")</f>
        <v/>
      </c>
      <c r="CP148" s="1063" t="str">
        <f>IF(TRIM(入力1!CP134)&lt;&gt;"",入力1!CP134,"")</f>
        <v/>
      </c>
      <c r="CQ148" s="1109" t="str">
        <f>IF(TRIM(入力1!CQ134)&lt;&gt;"",入力1!CQ134,"")</f>
        <v/>
      </c>
      <c r="CR148" s="1077" t="str">
        <f>IF(TRIM(入力1!CR134)&lt;&gt;"",入力1!CR134,"")</f>
        <v>-</v>
      </c>
      <c r="CS148" s="1063" t="str">
        <f>IF(TRIM(入力1!CS134)&lt;&gt;"",入力1!CS134,"")</f>
        <v>-</v>
      </c>
      <c r="CT148" s="1079" t="str">
        <f>IF(TRIM(入力1!CT134)&lt;&gt;"",入力1!CT134,"")</f>
        <v>-</v>
      </c>
      <c r="CU148" s="1095" t="str">
        <f>IF(入力1!CU134&gt;=10,MID(TEXT(入力1!CU134,"00.0"),1,1),"")</f>
        <v/>
      </c>
      <c r="CV148" s="1063" t="str">
        <f>IF(入力1!CU134&gt;=0.1,MID(TEXT(入力1!CU134,"00.0"),2,1),IF(ISBLANK(入力1!CU134),"","0"))</f>
        <v/>
      </c>
      <c r="CW148" s="1109" t="str">
        <f>IF(入力1!CU134&lt;&gt;"",MID(TEXT(入力1!CU134,"00.0"),4,1),"")</f>
        <v/>
      </c>
      <c r="CX148" s="1095" t="str">
        <f>IF(入力1!CX134&gt;=100,MID(TEXT(入力1!CX134,"000"),1,1),"")</f>
        <v/>
      </c>
      <c r="CY148" s="1063" t="str">
        <f>IF(入力1!CX134&gt;=10,MID(TEXT(入力1!CX134,"000"),2,1),"")</f>
        <v/>
      </c>
      <c r="CZ148" s="1109" t="str">
        <f>IF(入力1!CX134&gt;=1,MID(TEXT(入力1!CX134,"000"),3,1),"")</f>
        <v/>
      </c>
      <c r="DA148" s="1817" t="str">
        <f>IF(TRIM(入力1!DA134)&lt;&gt;"",IF(入力1!DA134&gt;=10000,MID(TEXT(入力1!DA134,"00000"),1,1),""),"")</f>
        <v/>
      </c>
      <c r="DB148" s="1731" t="str">
        <f>IF(TRIM(入力1!DA134)&lt;&gt;"",IF(入力1!DA134&gt;=1000,MID(TEXT(入力1!DA134,"00000"),2,1),""),"")</f>
        <v/>
      </c>
      <c r="DC148" s="1731" t="str">
        <f>IF(TRIM(入力1!DA134)&lt;&gt;"",IF(入力1!DA134&gt;=100,MID(TEXT(入力1!DA134,"00000"),3,1),""),"")</f>
        <v/>
      </c>
      <c r="DD148" s="1731" t="str">
        <f>IF(TRIM(入力1!DA134)&lt;&gt;"",IF(入力1!DA134&gt;=10,MID(TEXT(入力1!DA134,"00000"),4,1),""),"")</f>
        <v/>
      </c>
      <c r="DE148" s="1795" t="str">
        <f>IF(TRIM(入力1!DA134)&lt;&gt;"",IF(入力1!DA134&gt;=0,MID(TEXT(入力1!DA134,"00000"),5,1),"0"),"")</f>
        <v/>
      </c>
      <c r="DF148" s="1738" t="str">
        <f>IF(TRIM(入力1!DF134)&lt;&gt;"",LEFT(入力1!DF134,1),"")</f>
        <v/>
      </c>
      <c r="DG148" s="1734" t="str">
        <f>IF(入力1!DG134&gt;=1000,MID(TEXT(入力1!DG134,"0000"),1,1),"")</f>
        <v/>
      </c>
      <c r="DH148" s="1732" t="str">
        <f>IF(入力1!DG134&gt;=100,MID(TEXT(入力1!DG134,"0000"),2,1),"")</f>
        <v/>
      </c>
      <c r="DI148" s="1732" t="str">
        <f>IF(入力1!DG134&gt;=10,MID(TEXT(入力1!DG134,"0000"),3,1),"")</f>
        <v/>
      </c>
      <c r="DJ148" s="1309" t="str">
        <f>IF(TRIM(入力1!DG134)&lt;&gt;"",IF(入力1!DG134&gt;=1,MID(TEXT(入力1!DG134,"0000"),4,1),"0"),"")</f>
        <v/>
      </c>
      <c r="DK148" s="1738" t="str">
        <f>IF(TRIM(入力1!DK134)&lt;&gt;"",LEFT(入力1!DK134,1),"")</f>
        <v/>
      </c>
      <c r="DL148" s="1734" t="str">
        <f>IF(入力1!DL134&gt;=10000,MID(TEXT(入力1!DL134,"00000"),1,1),"")</f>
        <v/>
      </c>
      <c r="DM148" s="1732" t="str">
        <f>IF(入力1!DL134&gt;=1000,MID(TEXT(入力1!DL134,"00000"),2,1),"")</f>
        <v/>
      </c>
      <c r="DN148" s="1732" t="str">
        <f>IF(入力1!DL134&gt;=100,MID(TEXT(入力1!DL134,"00000"),3,1),"")</f>
        <v/>
      </c>
      <c r="DO148" s="1732" t="str">
        <f>IF(入力1!DL134&gt;=10,MID(TEXT(入力1!DL134,"00000"),4,1),"")</f>
        <v/>
      </c>
      <c r="DP148" s="1309" t="str">
        <f>IF(TRIM(入力1!DL134)&lt;&gt;"",IF(入力1!DL134&gt;=1,MID(TEXT(入力1!DL134,"00000"),5,1),"0"),"")</f>
        <v/>
      </c>
      <c r="DQ148" s="1738" t="str">
        <f>IF(TRIM(入力1!DQ134)&lt;&gt;"",LEFT(入力1!DQ134,1),"")</f>
        <v/>
      </c>
      <c r="DR148" s="1734" t="str">
        <f>IF(入力1!DR134&gt;=10000,MID(TEXT(入力1!DR134,"00000"),1,1),"")</f>
        <v/>
      </c>
      <c r="DS148" s="1732" t="str">
        <f>IF(入力1!DR134&gt;=1000,MID(TEXT(入力1!DR134,"00000"),2,1),"")</f>
        <v/>
      </c>
      <c r="DT148" s="1732" t="str">
        <f>IF(入力1!DR134&gt;=100,MID(TEXT(入力1!DR134,"00000"),3,1),"")</f>
        <v/>
      </c>
      <c r="DU148" s="1732" t="str">
        <f>IF(入力1!DR134&gt;=10,MID(TEXT(入力1!DR134,"00000"),4,1),"")</f>
        <v/>
      </c>
      <c r="DV148" s="1848" t="str">
        <f>IF(TRIM(入力1!DR134)&lt;&gt;"",IF(入力1!DR134&gt;=1,MID(TEXT(入力1!DR134,"00000"),5,1),"0"),"")</f>
        <v/>
      </c>
      <c r="DW148" s="1748"/>
      <c r="DX148" s="1736"/>
      <c r="DY148" s="1804"/>
      <c r="DZ148" s="1829"/>
      <c r="EA148" s="1831"/>
      <c r="EB148" s="1824"/>
      <c r="EC148" s="1833"/>
      <c r="ED148" s="1835"/>
      <c r="EE148" s="1831"/>
      <c r="EF148" s="1824"/>
      <c r="EG148" s="1826">
        <f>IF(入力1!$W$5=9,9,0)</f>
        <v>0</v>
      </c>
      <c r="EH148" s="1828"/>
      <c r="EI148" s="1736"/>
    </row>
    <row r="149" spans="1:145" s="87" customFormat="1" ht="12" customHeight="1">
      <c r="A149" s="1819"/>
      <c r="B149" s="1733"/>
      <c r="C149" s="1235"/>
      <c r="D149" s="1822" t="str">
        <f>IF(TRIM(入力1!D307)&lt;&gt;"",入力1!D307,"")</f>
        <v/>
      </c>
      <c r="E149" s="1823"/>
      <c r="F149" s="1823"/>
      <c r="G149" s="1823"/>
      <c r="H149" s="1823"/>
      <c r="I149" s="1823"/>
      <c r="J149" s="1823"/>
      <c r="K149" s="1256"/>
      <c r="L149" s="1258"/>
      <c r="M149" s="1279"/>
      <c r="N149" s="1739"/>
      <c r="O149" s="1739"/>
      <c r="P149" s="1739"/>
      <c r="Q149" s="1735"/>
      <c r="R149" s="1235"/>
      <c r="S149" s="1840"/>
      <c r="T149" s="1842"/>
      <c r="U149" s="1279"/>
      <c r="V149" s="1735"/>
      <c r="W149" s="1844"/>
      <c r="X149" s="1735"/>
      <c r="Y149" s="1235"/>
      <c r="Z149" s="1842"/>
      <c r="AA149" s="1279"/>
      <c r="AB149" s="964" t="str">
        <f>IF(入力1!AB135&gt;=100,MID(TEXT(入力1!AB135,"000.0"),1,1),"")</f>
        <v/>
      </c>
      <c r="AC149" s="963" t="str">
        <f>IF(入力1!AB135&gt;=10,MID(TEXT(入力1!AB135,"000.0"),2,1),"")</f>
        <v/>
      </c>
      <c r="AD149" s="963" t="str">
        <f>IF(入力1!AB135&gt;=0.1,MID(TEXT(入力1!AB135,"000.0"),3,1),IF(ISBLANK(入力1!AB135),"","0"))</f>
        <v/>
      </c>
      <c r="AE149" s="953" t="str">
        <f>IF(入力1!AB135&lt;&gt;"",MID(TEXT(入力1!AB135,"000.0"),5,1),"")</f>
        <v/>
      </c>
      <c r="AF149" s="1735"/>
      <c r="AG149" s="1733"/>
      <c r="AH149" s="1733"/>
      <c r="AI149" s="1279"/>
      <c r="AJ149" s="1735"/>
      <c r="AK149" s="1733"/>
      <c r="AL149" s="1733"/>
      <c r="AM149" s="1279"/>
      <c r="AN149" s="1735"/>
      <c r="AO149" s="1733"/>
      <c r="AP149" s="1733"/>
      <c r="AQ149" s="1279"/>
      <c r="AR149" s="1735"/>
      <c r="AS149" s="1733"/>
      <c r="AT149" s="1733"/>
      <c r="AU149" s="1733"/>
      <c r="AV149" s="1279"/>
      <c r="AW149" s="1735"/>
      <c r="AX149" s="1733"/>
      <c r="AY149" s="1733"/>
      <c r="AZ149" s="1733"/>
      <c r="BA149" s="1733"/>
      <c r="BB149" s="1733"/>
      <c r="BC149" s="1279"/>
      <c r="BD149" s="1817"/>
      <c r="BE149" s="1731"/>
      <c r="BF149" s="1731"/>
      <c r="BG149" s="1731"/>
      <c r="BH149" s="1731"/>
      <c r="BI149" s="1731"/>
      <c r="BJ149" s="1816"/>
      <c r="BK149" s="1078"/>
      <c r="BL149" s="1064"/>
      <c r="BM149" s="1064"/>
      <c r="BN149" s="1064"/>
      <c r="BO149" s="1064"/>
      <c r="BP149" s="1080"/>
      <c r="BQ149" s="1078"/>
      <c r="BR149" s="1064"/>
      <c r="BS149" s="1064"/>
      <c r="BT149" s="1064"/>
      <c r="BU149" s="1064"/>
      <c r="BV149" s="1080"/>
      <c r="BW149" s="1078"/>
      <c r="BX149" s="1064"/>
      <c r="BY149" s="1064"/>
      <c r="BZ149" s="1064"/>
      <c r="CA149" s="1064"/>
      <c r="CB149" s="1080"/>
      <c r="CC149" s="1096"/>
      <c r="CD149" s="1064"/>
      <c r="CE149" s="1064"/>
      <c r="CF149" s="1064"/>
      <c r="CG149" s="1064"/>
      <c r="CH149" s="1064"/>
      <c r="CI149" s="1064"/>
      <c r="CJ149" s="1110"/>
      <c r="CK149" s="1064"/>
      <c r="CL149" s="1064"/>
      <c r="CM149" s="1064"/>
      <c r="CN149" s="1064"/>
      <c r="CO149" s="1064"/>
      <c r="CP149" s="1064"/>
      <c r="CQ149" s="1110"/>
      <c r="CR149" s="1078"/>
      <c r="CS149" s="1064"/>
      <c r="CT149" s="1080"/>
      <c r="CU149" s="1096"/>
      <c r="CV149" s="1064"/>
      <c r="CW149" s="1110"/>
      <c r="CX149" s="1096"/>
      <c r="CY149" s="1064"/>
      <c r="CZ149" s="1110"/>
      <c r="DA149" s="1817"/>
      <c r="DB149" s="1731"/>
      <c r="DC149" s="1731"/>
      <c r="DD149" s="1731"/>
      <c r="DE149" s="1795"/>
      <c r="DF149" s="1739"/>
      <c r="DG149" s="1735"/>
      <c r="DH149" s="1733"/>
      <c r="DI149" s="1733"/>
      <c r="DJ149" s="1235"/>
      <c r="DK149" s="1739"/>
      <c r="DL149" s="1735"/>
      <c r="DM149" s="1733"/>
      <c r="DN149" s="1733"/>
      <c r="DO149" s="1733"/>
      <c r="DP149" s="1235"/>
      <c r="DQ149" s="1739"/>
      <c r="DR149" s="1735"/>
      <c r="DS149" s="1733"/>
      <c r="DT149" s="1733"/>
      <c r="DU149" s="1733"/>
      <c r="DV149" s="1849"/>
      <c r="DW149" s="1749"/>
      <c r="DX149" s="1737"/>
      <c r="DY149" s="1805"/>
      <c r="DZ149" s="1830"/>
      <c r="EA149" s="1832"/>
      <c r="EB149" s="1825"/>
      <c r="EC149" s="1834"/>
      <c r="ED149" s="1836"/>
      <c r="EE149" s="1832"/>
      <c r="EF149" s="1825"/>
      <c r="EG149" s="1827"/>
      <c r="EH149" s="1827"/>
      <c r="EI149" s="1737"/>
    </row>
    <row r="150" spans="1:145" s="87" customFormat="1" ht="12" customHeight="1">
      <c r="A150" s="1796" t="str">
        <f>IF(TRIM(入力1!A136)&lt;&gt;"",入力1!A136,"")</f>
        <v/>
      </c>
      <c r="B150" s="1746">
        <f>IF(TRIM(入力1!B136)&lt;&gt;"",入力1!B136,"")</f>
        <v>6</v>
      </c>
      <c r="C150" s="1750">
        <f>入力1!C136</f>
        <v>0</v>
      </c>
      <c r="D150" s="1798" t="str">
        <f>IF(TRIM(入力1!D136)&lt;&gt;"",入力1!D136,"")</f>
        <v/>
      </c>
      <c r="E150" s="1799"/>
      <c r="F150" s="1799"/>
      <c r="G150" s="1799"/>
      <c r="H150" s="1799"/>
      <c r="I150" s="1799"/>
      <c r="J150" s="1799"/>
      <c r="K150" s="1806" t="str">
        <f>IF(TRIM('提出（様式1）'!A150)&lt;&gt;"",'提出（様式1）'!A150,"")</f>
        <v/>
      </c>
      <c r="L150" s="1808">
        <f>IF(TRIM('提出（様式1）'!B150)&lt;&gt;"",'提出（様式1）'!B150,"")</f>
        <v>6</v>
      </c>
      <c r="M150" s="1756">
        <f>C150</f>
        <v>0</v>
      </c>
      <c r="N150" s="1740" t="str">
        <f>IF(TRIM(入力1!N136)&lt;&gt;"",入力1!N136,"")</f>
        <v/>
      </c>
      <c r="O150" s="1740" t="str">
        <f>IF(TRIM(入力1!O136)&lt;&gt;"",LEFT(入力1!O136,1),"")</f>
        <v/>
      </c>
      <c r="P150" s="1740" t="str">
        <f>IF(TRIM(入力1!P136)&lt;&gt;"",LEFT(入力1!P136,1),"")</f>
        <v/>
      </c>
      <c r="Q150" s="1742" t="str">
        <f>IF(TRIM(入力1!Q136)&lt;&gt;"",LEFT(入力1!Q136,1),"")</f>
        <v/>
      </c>
      <c r="R150" s="1750" t="str">
        <f>IF(TRIM(入力1!Q136)&lt;&gt;"",MID(入力1!Q136,2,1),"")</f>
        <v/>
      </c>
      <c r="S150" s="1802" t="str">
        <f>IF(TRIM(入力1!S136)&lt;&gt;"",LEFT(入力1!S136,1),"")</f>
        <v/>
      </c>
      <c r="T150" s="1760" t="str">
        <f>IF(LEN(入力1!T136)&gt;=2,MID(TEXT(入力1!T136,"00"),1,1),"")</f>
        <v/>
      </c>
      <c r="U150" s="1756" t="str">
        <f>IF(LEN(入力1!T136)&gt;=1,MID(TEXT(入力1!T136,"00"),2,1),"")</f>
        <v/>
      </c>
      <c r="V150" s="1742" t="str">
        <f>IF(LEN(入力1!V136)&gt;=2,MID(TEXT(入力1!V136,"00"),1,1),"")</f>
        <v/>
      </c>
      <c r="W150" s="1811" t="str">
        <f>IF(LEN(入力1!V136)&gt;=1,MID(TEXT(入力1!V136,"00"),2,1),"")</f>
        <v/>
      </c>
      <c r="X150" s="1742" t="str">
        <f>IF(LEN(入力1!X136)&gt;=2,MID(TEXT(入力1!X136,"00"),1,1),"")</f>
        <v/>
      </c>
      <c r="Y150" s="1750" t="str">
        <f>IF(LEN(入力1!X136)&gt;=1,MID(TEXT(入力1!X136,"00"),2,1),"")</f>
        <v/>
      </c>
      <c r="Z150" s="1760" t="str">
        <f>IF(LEN(入力1!Z136)&gt;=2,MID(TEXT(入力1!Z136,"00"),1,1),"")</f>
        <v/>
      </c>
      <c r="AA150" s="1756" t="str">
        <f>IF(LEN(入力1!Z136)&gt;=1,MID(TEXT(入力1!Z136,"00"),2,1),"")</f>
        <v/>
      </c>
      <c r="AB150" s="1813" t="str">
        <f>IF(TRIM(入力1!AB136)&lt;&gt;"",入力1!AB136,"")</f>
        <v/>
      </c>
      <c r="AC150" s="1814"/>
      <c r="AD150" s="1814"/>
      <c r="AE150" s="1815"/>
      <c r="AF150" s="1742" t="str">
        <f>IF(入力1!AF136&gt;=100,MID(TEXT(入力1!AF136,"000.0"),1,1),"")</f>
        <v/>
      </c>
      <c r="AG150" s="1746" t="str">
        <f>IF(入力1!AF136&gt;=10,MID(TEXT(入力1!AF136,"000.0"),2,1),"")</f>
        <v/>
      </c>
      <c r="AH150" s="1746" t="str">
        <f>IF(入力1!AF136&gt;=0.1,MID(TEXT(入力1!AF136,"000.0"),3,1),IF(ISBLANK(入力1!AF136),"","0"))</f>
        <v/>
      </c>
      <c r="AI150" s="1756" t="str">
        <f>IF(入力1!AF136&lt;&gt;"",MID(TEXT(入力1!AF136,"000.0"),5,1),"")</f>
        <v/>
      </c>
      <c r="AJ150" s="1742" t="str">
        <f>IF(入力1!AJ136&gt;=100,MID(TEXT(入力1!AJ136,"000.0"),1,1),"")</f>
        <v/>
      </c>
      <c r="AK150" s="1746" t="str">
        <f>IF(入力1!AJ136&gt;=10,MID(TEXT(入力1!AJ136,"000.0"),2,1),"")</f>
        <v/>
      </c>
      <c r="AL150" s="1746" t="str">
        <f>IF(入力1!AJ136&gt;=0.1,MID(TEXT(入力1!AJ136,"000.0"),3,1),IF(ISBLANK(入力1!AJ136),"","0"))</f>
        <v/>
      </c>
      <c r="AM150" s="1756" t="str">
        <f>IF(入力1!AJ136&lt;&gt;"",MID(TEXT(入力1!AJ136,"000.0"),5,1),"")</f>
        <v/>
      </c>
      <c r="AN150" s="1742" t="str">
        <f>IF(入力1!AN136&gt;=100,MID(TEXT(入力1!AN136,"000.0"),1,1),"")</f>
        <v/>
      </c>
      <c r="AO150" s="1746" t="str">
        <f>IF(入力1!AN136&gt;=10,MID(TEXT(入力1!AN136,"000.0"),2,1),"")</f>
        <v/>
      </c>
      <c r="AP150" s="1746" t="str">
        <f>IF(入力1!AN136&gt;=0.1,MID(TEXT(入力1!AN136,"000.0"),3,1),IF(ISBLANK(入力1!AN136),"","0"))</f>
        <v/>
      </c>
      <c r="AQ150" s="1756" t="str">
        <f>IF(入力1!AN136&lt;&gt;"",MID(TEXT(入力1!AN136,"000.0"),5,1),"")</f>
        <v/>
      </c>
      <c r="AR150" s="1742" t="str">
        <f>IF(TRIM(入力1!AR136)&lt;&gt;"",IF(入力1!AR136&gt;=10000,MID(TEXT(入力1!AR136,"00000"),1,1),""),"-")</f>
        <v>-</v>
      </c>
      <c r="AS150" s="1746" t="str">
        <f>IF(TRIM(入力1!AR136)&lt;&gt;"",IF(入力1!AR136&gt;=1000,MID(TEXT(入力1!AR136,"00000"),2,1),""),"-")</f>
        <v>-</v>
      </c>
      <c r="AT150" s="1746" t="str">
        <f>IF(TRIM(入力1!AR136)&lt;&gt;"",IF(入力1!AR136&gt;=100,MID(TEXT(入力1!AR136,"00000"),3,1),""),"-")</f>
        <v>-</v>
      </c>
      <c r="AU150" s="1746" t="str">
        <f>IF(TRIM(入力1!AR136)&lt;&gt;"",IF(入力1!AR136&gt;=10,MID(TEXT(入力1!AR136,"00000"),4,1),""),"-")</f>
        <v>-</v>
      </c>
      <c r="AV150" s="1756" t="str">
        <f>IF(TRIM(入力1!AR136)&lt;&gt;"",IF(入力1!AR136&gt;=0,MID(TEXT(入力1!AR136,"00000"),5,1),""),"-")</f>
        <v>-</v>
      </c>
      <c r="AW150" s="1742" t="str">
        <f>IF(TRIM(入力1!AW136)&lt;&gt;"",IF(入力1!AW136&gt;=1000000,MID(TEXT(入力1!AW136,"0000000"),1,1),""),"-")</f>
        <v>-</v>
      </c>
      <c r="AX150" s="1746" t="str">
        <f>IF(TRIM(入力1!AW136)&lt;&gt;"",IF(入力1!AW136&gt;=100000,MID(TEXT(入力1!AW136,"0000000"),2,1),""),"-")</f>
        <v>-</v>
      </c>
      <c r="AY150" s="1746" t="str">
        <f>IF(TRIM(入力1!AW136)&lt;&gt;"",IF(入力1!AW136&gt;=10000,MID(TEXT(入力1!AW136,"0000000"),3,1),""),"-")</f>
        <v>-</v>
      </c>
      <c r="AZ150" s="1746" t="str">
        <f>IF(TRIM(入力1!AW136)&lt;&gt;"",IF(入力1!AW136&gt;=1000,MID(TEXT(入力1!AW136,"0000000"),4,1),""),"-")</f>
        <v>-</v>
      </c>
      <c r="BA150" s="1746" t="str">
        <f>IF(TRIM(入力1!AW136)&lt;&gt;"",IF(入力1!AW136&gt;=100,MID(TEXT(入力1!AW136,"0000000"),5,1),""),"-")</f>
        <v>-</v>
      </c>
      <c r="BB150" s="1746" t="str">
        <f>IF(TRIM(入力1!AW136)&lt;&gt;"",IF(入力1!AW136&gt;=10,MID(TEXT(入力1!AW136,"0000000"),6,1),""),"-")</f>
        <v>-</v>
      </c>
      <c r="BC150" s="1756" t="str">
        <f>IF(TRIM(入力1!AW136)&lt;&gt;"",IF(入力1!AW136&gt;=0,MID(TEXT(入力1!AW136,"0000000"),7,1),""),"-")</f>
        <v>-</v>
      </c>
      <c r="BD150" s="1793" t="str">
        <f>IF(TRIM(入力1!BD136)&lt;&gt;"",IF(入力1!BD136&gt;=1000000,MID(TEXT(入力1!BD136,"0000000"),1,1),""),"")</f>
        <v/>
      </c>
      <c r="BE150" s="1729" t="str">
        <f>IF(TRIM(入力1!BD136)&lt;&gt;"",IF(入力1!BD136&gt;=100000,MID(TEXT(入力1!BD136,"0000000"),2,1),""),"")</f>
        <v/>
      </c>
      <c r="BF150" s="1729" t="str">
        <f>IF(TRIM(入力1!BD136)&lt;&gt;"",IF(入力1!BD136&gt;=10000,MID(TEXT(入力1!BD136,"0000000"),3,1),""),"")</f>
        <v/>
      </c>
      <c r="BG150" s="1729" t="str">
        <f>IF(TRIM(入力1!BD136)&lt;&gt;"",IF(入力1!BD136&gt;=1000,MID(TEXT(入力1!BD136,"0000000"),4,1),""),"")</f>
        <v/>
      </c>
      <c r="BH150" s="1729" t="str">
        <f>IF(TRIM(入力1!BD136)&lt;&gt;"",IF(入力1!BD136&gt;=100,MID(TEXT(入力1!BD136,"0000000"),5,1),""),"")</f>
        <v/>
      </c>
      <c r="BI150" s="1729" t="str">
        <f>IF(TRIM(入力1!BD136)&lt;&gt;"",IF(入力1!BD136&gt;=10,MID(TEXT(入力1!BD136,"0000000"),6,1),""),"")</f>
        <v/>
      </c>
      <c r="BJ150" s="1744" t="str">
        <f>IF(TRIM(入力1!BD136)&lt;&gt;"",IF(入力1!BD136&gt;=0,MID(TEXT(入力1!BD136,"0000000"),7,1),""),"0")</f>
        <v>0</v>
      </c>
      <c r="BK150" s="1724" t="str">
        <f>IF(TRIM(入力1!BK136)&lt;&gt;"",入力1!BK136,"")</f>
        <v/>
      </c>
      <c r="BL150" s="1701" t="str">
        <f>IF(TRIM(入力1!BL136)&lt;&gt;"",入力1!BL136,"")</f>
        <v/>
      </c>
      <c r="BM150" s="1701" t="str">
        <f>IF(TRIM(入力1!BM136)&lt;&gt;"",入力1!BM136,"")</f>
        <v/>
      </c>
      <c r="BN150" s="1701" t="str">
        <f>IF(TRIM(入力1!BN136)&lt;&gt;"",入力1!BN136,"")</f>
        <v/>
      </c>
      <c r="BO150" s="1701" t="str">
        <f>IF(TRIM(入力1!BO136)&lt;&gt;"",入力1!BO136,"")</f>
        <v/>
      </c>
      <c r="BP150" s="1709" t="str">
        <f>IF(TRIM(入力1!BP136)&lt;&gt;"",入力1!BP136,"")</f>
        <v>0</v>
      </c>
      <c r="BQ150" s="1724" t="str">
        <f>IF(TRIM(入力1!BQ136)&lt;&gt;"",入力1!BQ136,"")</f>
        <v/>
      </c>
      <c r="BR150" s="1701" t="str">
        <f>IF(TRIM(入力1!BR136)&lt;&gt;"",入力1!BR136,"")</f>
        <v/>
      </c>
      <c r="BS150" s="1701" t="str">
        <f>IF(TRIM(入力1!BS136)&lt;&gt;"",入力1!BS136,"")</f>
        <v/>
      </c>
      <c r="BT150" s="1701" t="str">
        <f>IF(TRIM(入力1!BT136)&lt;&gt;"",入力1!BT136,"")</f>
        <v/>
      </c>
      <c r="BU150" s="1701" t="str">
        <f>IF(TRIM(入力1!BU136)&lt;&gt;"",入力1!BU136,"")</f>
        <v/>
      </c>
      <c r="BV150" s="1709" t="str">
        <f>IF(TRIM(入力1!BV136)&lt;&gt;"",入力1!BV136,"")</f>
        <v>0</v>
      </c>
      <c r="BW150" s="1724" t="str">
        <f>IF(TRIM(入力1!BW136)&lt;&gt;"",入力1!BW136,"")</f>
        <v/>
      </c>
      <c r="BX150" s="1701" t="str">
        <f>IF(TRIM(入力1!BX136)&lt;&gt;"",入力1!BX136,"")</f>
        <v/>
      </c>
      <c r="BY150" s="1701" t="str">
        <f>IF(TRIM(入力1!BY136)&lt;&gt;"",入力1!BY136,"")</f>
        <v/>
      </c>
      <c r="BZ150" s="1701" t="str">
        <f>IF(TRIM(入力1!BZ136)&lt;&gt;"",入力1!BZ136,"")</f>
        <v/>
      </c>
      <c r="CA150" s="1701" t="str">
        <f>IF(TRIM(入力1!CA136)&lt;&gt;"",入力1!CA136,"")</f>
        <v/>
      </c>
      <c r="CB150" s="1709" t="str">
        <f>IF(TRIM(入力1!CB136)&lt;&gt;"",入力1!CB136,"")</f>
        <v>0</v>
      </c>
      <c r="CC150" s="1711" t="str">
        <f>IF(TRIM(入力1!CC136)&lt;&gt;"",入力1!CC136,"")</f>
        <v/>
      </c>
      <c r="CD150" s="1701" t="str">
        <f>IF(TRIM(入力1!CD136)&lt;&gt;"",入力1!CD136,"")</f>
        <v/>
      </c>
      <c r="CE150" s="1701" t="str">
        <f>IF(TRIM(入力1!CE136)&lt;&gt;"",入力1!CE136,"")</f>
        <v/>
      </c>
      <c r="CF150" s="1701" t="str">
        <f>IF(TRIM(入力1!CF136)&lt;&gt;"",入力1!CF136,"")</f>
        <v/>
      </c>
      <c r="CG150" s="1701" t="str">
        <f>IF(TRIM(入力1!CG136)&lt;&gt;"",入力1!CG136,"")</f>
        <v/>
      </c>
      <c r="CH150" s="1701" t="str">
        <f>IF(TRIM(入力1!CH136)&lt;&gt;"",入力1!CH136,"")</f>
        <v/>
      </c>
      <c r="CI150" s="1701" t="str">
        <f>IF(TRIM(入力1!CI136)&lt;&gt;"",入力1!CI136,"")</f>
        <v/>
      </c>
      <c r="CJ150" s="1703" t="str">
        <f>IF(TRIM(入力1!CJ136)&lt;&gt;"",入力1!CJ136,"")</f>
        <v>0</v>
      </c>
      <c r="CK150" s="1701" t="str">
        <f>IF(TRIM(入力1!CK136)&lt;&gt;"",入力1!CK136,"")</f>
        <v/>
      </c>
      <c r="CL150" s="1701" t="str">
        <f>IF(TRIM(入力1!CL136)&lt;&gt;"",入力1!CL136,"")</f>
        <v/>
      </c>
      <c r="CM150" s="1701" t="str">
        <f>IF(TRIM(入力1!CM136)&lt;&gt;"",入力1!CM136,"")</f>
        <v/>
      </c>
      <c r="CN150" s="1701" t="str">
        <f>IF(TRIM(入力1!CN136)&lt;&gt;"",入力1!CN136,"")</f>
        <v/>
      </c>
      <c r="CO150" s="1701" t="str">
        <f>IF(TRIM(入力1!CO136)&lt;&gt;"",入力1!CO136,"")</f>
        <v/>
      </c>
      <c r="CP150" s="1701" t="str">
        <f>IF(TRIM(入力1!CP136)&lt;&gt;"",入力1!CP136,"")</f>
        <v/>
      </c>
      <c r="CQ150" s="1703" t="str">
        <f>IF(TRIM(入力1!CQ136)&lt;&gt;"",入力1!CQ136,"")</f>
        <v/>
      </c>
      <c r="CR150" s="1724" t="str">
        <f>IF(TRIM(入力1!CR136)&lt;&gt;"",入力1!CR136,"")</f>
        <v>-</v>
      </c>
      <c r="CS150" s="1701" t="str">
        <f>IF(TRIM(入力1!CS136)&lt;&gt;"",入力1!CS136,"")</f>
        <v>-</v>
      </c>
      <c r="CT150" s="1709" t="str">
        <f>IF(TRIM(入力1!CT136)&lt;&gt;"",入力1!CT136,"")</f>
        <v>-</v>
      </c>
      <c r="CU150" s="1711" t="str">
        <f>IF(入力1!CU136&gt;=10,MID(TEXT(入力1!CU136,"00.0"),1,1),"")</f>
        <v/>
      </c>
      <c r="CV150" s="1701" t="str">
        <f>IF(入力1!CU136&gt;=0.1,MID(TEXT(入力1!CU136,"00.0"),2,1),IF(ISBLANK(入力1!CU136),"","0"))</f>
        <v/>
      </c>
      <c r="CW150" s="1703" t="str">
        <f>IF(入力1!CU136&lt;&gt;"",MID(TEXT(入力1!CU136,"00.0"),4,1),"")</f>
        <v/>
      </c>
      <c r="CX150" s="1711" t="str">
        <f>IF(入力1!CX136&gt;=100,MID(TEXT(入力1!CX136,"000"),1,1),"")</f>
        <v/>
      </c>
      <c r="CY150" s="1701" t="str">
        <f>IF(入力1!CX136&gt;=10,MID(TEXT(入力1!CX136,"000"),2,1),"")</f>
        <v/>
      </c>
      <c r="CZ150" s="1703" t="str">
        <f>IF(入力1!CX136&gt;=1,MID(TEXT(入力1!CX136,"000"),3,1),"")</f>
        <v/>
      </c>
      <c r="DA150" s="1742" t="str">
        <f>IF(TRIM(入力1!DA136)&lt;&gt;"",IF(入力1!DA136&gt;=10000,MID(TEXT(入力1!DA136,"00000"),1,1),""),"")</f>
        <v/>
      </c>
      <c r="DB150" s="1746" t="str">
        <f>IF(TRIM(入力1!DA136)&lt;&gt;"",IF(入力1!DA136&gt;=1000,MID(TEXT(入力1!DA136,"00000"),2,1),""),"")</f>
        <v/>
      </c>
      <c r="DC150" s="1746" t="str">
        <f>IF(TRIM(入力1!DA136)&lt;&gt;"",IF(入力1!DA136&gt;=100,MID(TEXT(入力1!DA136,"00000"),3,1),""),"")</f>
        <v/>
      </c>
      <c r="DD150" s="1746" t="str">
        <f>IF(TRIM(入力1!DA136)&lt;&gt;"",IF(入力1!DA136&gt;=10,MID(TEXT(入力1!DA136,"00000"),4,1),""),"")</f>
        <v/>
      </c>
      <c r="DE150" s="1756" t="str">
        <f>IF(TRIM(入力1!DA136)&lt;&gt;"",IF(入力1!DA136&gt;=0,MID(TEXT(入力1!DA136,"00000"),5,1),"0"),"")</f>
        <v/>
      </c>
      <c r="DF150" s="1740" t="str">
        <f>IF(TRIM(入力1!DF136)&lt;&gt;"",LEFT(入力1!DF136,1),"")</f>
        <v/>
      </c>
      <c r="DG150" s="1742" t="str">
        <f>IF(入力1!DG136&gt;=1000,MID(TEXT(入力1!DG136,"0000"),1,1),"")</f>
        <v/>
      </c>
      <c r="DH150" s="1746" t="str">
        <f>IF(入力1!DG136&gt;=100,MID(TEXT(入力1!DG136,"0000"),2,1),"")</f>
        <v/>
      </c>
      <c r="DI150" s="1746" t="str">
        <f>IF(入力1!DG136&gt;=10,MID(TEXT(入力1!DG136,"0000"),3,1),"")</f>
        <v/>
      </c>
      <c r="DJ150" s="1750" t="str">
        <f>IF(TRIM(入力1!DG136)&lt;&gt;"",IF(入力1!DG136&gt;=1,MID(TEXT(入力1!DG136,"0000"),4,1),"0"),"")</f>
        <v/>
      </c>
      <c r="DK150" s="1740" t="str">
        <f>IF(TRIM(入力1!DK136)&lt;&gt;"",LEFT(入力1!DK136,1),"")</f>
        <v/>
      </c>
      <c r="DL150" s="1742" t="str">
        <f>IF(入力1!DL136&gt;=10000,MID(TEXT(入力1!DL136,"00000"),1,1),"")</f>
        <v/>
      </c>
      <c r="DM150" s="1746" t="str">
        <f>IF(入力1!DL136&gt;=1000,MID(TEXT(入力1!DL136,"00000"),2,1),"")</f>
        <v/>
      </c>
      <c r="DN150" s="1746" t="str">
        <f>IF(入力1!DL136&gt;=100,MID(TEXT(入力1!DL136,"00000"),3,1),"")</f>
        <v/>
      </c>
      <c r="DO150" s="1746" t="str">
        <f>IF(入力1!DL136&gt;=10,MID(TEXT(入力1!DL136,"00000"),4,1),"")</f>
        <v/>
      </c>
      <c r="DP150" s="1750" t="str">
        <f>IF(TRIM(入力1!DL136)&lt;&gt;"",IF(入力1!DL136&gt;=1,MID(TEXT(入力1!DL136,"00000"),5,1),"0"),"")</f>
        <v/>
      </c>
      <c r="DQ150" s="1740" t="str">
        <f>IF(TRIM(入力1!DQ136)&lt;&gt;"",LEFT(入力1!DQ136,1),"")</f>
        <v/>
      </c>
      <c r="DR150" s="1742" t="str">
        <f>IF(入力1!DR136&gt;=10000,MID(TEXT(入力1!DR136,"00000"),1,1),"")</f>
        <v/>
      </c>
      <c r="DS150" s="1746" t="str">
        <f>IF(入力1!DR136&gt;=1000,MID(TEXT(入力1!DR136,"00000"),2,1),"")</f>
        <v/>
      </c>
      <c r="DT150" s="1746" t="str">
        <f>IF(入力1!DR136&gt;=100,MID(TEXT(入力1!DR136,"00000"),3,1),"")</f>
        <v/>
      </c>
      <c r="DU150" s="1746" t="str">
        <f>IF(入力1!DR136&gt;=10,MID(TEXT(入力1!DR136,"00000"),4,1),"")</f>
        <v/>
      </c>
      <c r="DV150" s="1837" t="str">
        <f>IF(TRIM(入力1!DR136)&lt;&gt;"",IF(入力1!DR136&gt;=1,MID(TEXT(入力1!DR136,"00000"),5,1),"0"),"")</f>
        <v/>
      </c>
      <c r="DW150" s="1748"/>
      <c r="DX150" s="1736"/>
      <c r="DY150" s="1804"/>
      <c r="DZ150" s="1829"/>
      <c r="EA150" s="1831"/>
      <c r="EB150" s="1824"/>
      <c r="EC150" s="1833"/>
      <c r="ED150" s="1835"/>
      <c r="EE150" s="1831"/>
      <c r="EF150" s="1824"/>
      <c r="EG150" s="1826">
        <f>IF(入力1!$W$5=9,9,0)</f>
        <v>0</v>
      </c>
      <c r="EH150" s="1828"/>
      <c r="EI150" s="1736"/>
    </row>
    <row r="151" spans="1:145" s="87" customFormat="1" ht="12" customHeight="1" thickBot="1">
      <c r="A151" s="1797"/>
      <c r="B151" s="1747"/>
      <c r="C151" s="1751"/>
      <c r="D151" s="1800" t="str">
        <f>IF(TRIM(入力1!D309)&lt;&gt;"",入力1!D309,"")</f>
        <v/>
      </c>
      <c r="E151" s="1801"/>
      <c r="F151" s="1801"/>
      <c r="G151" s="1801"/>
      <c r="H151" s="1801"/>
      <c r="I151" s="1801"/>
      <c r="J151" s="1801"/>
      <c r="K151" s="1807"/>
      <c r="L151" s="1809"/>
      <c r="M151" s="1792"/>
      <c r="N151" s="1741"/>
      <c r="O151" s="1741"/>
      <c r="P151" s="1741"/>
      <c r="Q151" s="1743"/>
      <c r="R151" s="1751"/>
      <c r="S151" s="1803"/>
      <c r="T151" s="1810"/>
      <c r="U151" s="1792"/>
      <c r="V151" s="1743"/>
      <c r="W151" s="1812"/>
      <c r="X151" s="1743"/>
      <c r="Y151" s="1751"/>
      <c r="Z151" s="1810"/>
      <c r="AA151" s="1792"/>
      <c r="AB151" s="966" t="str">
        <f>IF(入力1!AB137&gt;=100,MID(TEXT(入力1!AB137,"000.0"),1,1),"")</f>
        <v/>
      </c>
      <c r="AC151" s="967" t="str">
        <f>IF(入力1!AB137&gt;=10,MID(TEXT(入力1!AB137,"000.0"),2,1),"")</f>
        <v/>
      </c>
      <c r="AD151" s="967" t="str">
        <f>IF(入力1!AB137&gt;=0.1,MID(TEXT(入力1!AB137,"000.0"),3,1),IF(ISBLANK(入力1!AB137),"","0"))</f>
        <v/>
      </c>
      <c r="AE151" s="973" t="str">
        <f>IF(入力1!AB137&lt;&gt;"",MID(TEXT(入力1!AB137,"000.0"),5,1),"")</f>
        <v/>
      </c>
      <c r="AF151" s="1743"/>
      <c r="AG151" s="1747"/>
      <c r="AH151" s="1747"/>
      <c r="AI151" s="1792"/>
      <c r="AJ151" s="1743"/>
      <c r="AK151" s="1747"/>
      <c r="AL151" s="1747"/>
      <c r="AM151" s="1792"/>
      <c r="AN151" s="1743"/>
      <c r="AO151" s="1747"/>
      <c r="AP151" s="1747"/>
      <c r="AQ151" s="1792"/>
      <c r="AR151" s="1743"/>
      <c r="AS151" s="1747"/>
      <c r="AT151" s="1747"/>
      <c r="AU151" s="1747"/>
      <c r="AV151" s="1792"/>
      <c r="AW151" s="1743"/>
      <c r="AX151" s="1747"/>
      <c r="AY151" s="1747"/>
      <c r="AZ151" s="1747"/>
      <c r="BA151" s="1747"/>
      <c r="BB151" s="1747"/>
      <c r="BC151" s="1792"/>
      <c r="BD151" s="1794"/>
      <c r="BE151" s="1730"/>
      <c r="BF151" s="1730"/>
      <c r="BG151" s="1730"/>
      <c r="BH151" s="1730"/>
      <c r="BI151" s="1730"/>
      <c r="BJ151" s="1745"/>
      <c r="BK151" s="1725"/>
      <c r="BL151" s="1702"/>
      <c r="BM151" s="1702"/>
      <c r="BN151" s="1702"/>
      <c r="BO151" s="1702"/>
      <c r="BP151" s="1723"/>
      <c r="BQ151" s="1725"/>
      <c r="BR151" s="1702"/>
      <c r="BS151" s="1702"/>
      <c r="BT151" s="1702"/>
      <c r="BU151" s="1702"/>
      <c r="BV151" s="1723"/>
      <c r="BW151" s="1725"/>
      <c r="BX151" s="1702"/>
      <c r="BY151" s="1702"/>
      <c r="BZ151" s="1702"/>
      <c r="CA151" s="1702"/>
      <c r="CB151" s="1723"/>
      <c r="CC151" s="1791"/>
      <c r="CD151" s="1702"/>
      <c r="CE151" s="1702"/>
      <c r="CF151" s="1702"/>
      <c r="CG151" s="1702"/>
      <c r="CH151" s="1702"/>
      <c r="CI151" s="1702"/>
      <c r="CJ151" s="1704"/>
      <c r="CK151" s="1702"/>
      <c r="CL151" s="1702"/>
      <c r="CM151" s="1702"/>
      <c r="CN151" s="1702"/>
      <c r="CO151" s="1702"/>
      <c r="CP151" s="1702"/>
      <c r="CQ151" s="1704"/>
      <c r="CR151" s="1725"/>
      <c r="CS151" s="1702"/>
      <c r="CT151" s="1723"/>
      <c r="CU151" s="1791"/>
      <c r="CV151" s="1702"/>
      <c r="CW151" s="1704"/>
      <c r="CX151" s="1791"/>
      <c r="CY151" s="1702"/>
      <c r="CZ151" s="1704"/>
      <c r="DA151" s="1743"/>
      <c r="DB151" s="1747"/>
      <c r="DC151" s="1747"/>
      <c r="DD151" s="1747"/>
      <c r="DE151" s="1792"/>
      <c r="DF151" s="1741"/>
      <c r="DG151" s="1743"/>
      <c r="DH151" s="1747"/>
      <c r="DI151" s="1747"/>
      <c r="DJ151" s="1751"/>
      <c r="DK151" s="1741"/>
      <c r="DL151" s="1743"/>
      <c r="DM151" s="1747"/>
      <c r="DN151" s="1747"/>
      <c r="DO151" s="1747"/>
      <c r="DP151" s="1751"/>
      <c r="DQ151" s="1741"/>
      <c r="DR151" s="1743"/>
      <c r="DS151" s="1747"/>
      <c r="DT151" s="1747"/>
      <c r="DU151" s="1747"/>
      <c r="DV151" s="1838"/>
      <c r="DW151" s="1749"/>
      <c r="DX151" s="1737"/>
      <c r="DY151" s="1805"/>
      <c r="DZ151" s="1830"/>
      <c r="EA151" s="1832"/>
      <c r="EB151" s="1825"/>
      <c r="EC151" s="1834"/>
      <c r="ED151" s="1836"/>
      <c r="EE151" s="1832"/>
      <c r="EF151" s="1825"/>
      <c r="EG151" s="1827"/>
      <c r="EH151" s="1827"/>
      <c r="EI151" s="1737"/>
    </row>
    <row r="152" spans="1:145" s="89" customFormat="1" ht="21" customHeight="1" thickBot="1">
      <c r="A152" s="316"/>
      <c r="B152" s="316"/>
      <c r="D152" s="316" t="s">
        <v>347</v>
      </c>
      <c r="E152" s="316"/>
      <c r="F152" s="316"/>
      <c r="G152" s="316"/>
      <c r="H152" s="316"/>
      <c r="I152" s="316"/>
      <c r="J152" s="316"/>
      <c r="K152" s="907"/>
      <c r="L152" s="908"/>
      <c r="M152" s="91" t="s">
        <v>771</v>
      </c>
      <c r="N152" s="91"/>
      <c r="O152" s="317" t="s">
        <v>772</v>
      </c>
      <c r="P152" s="317"/>
      <c r="Q152" s="91"/>
      <c r="R152" s="91"/>
      <c r="S152" s="922"/>
      <c r="T152" s="91" t="s">
        <v>578</v>
      </c>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0" t="s">
        <v>541</v>
      </c>
      <c r="DG152" s="92"/>
      <c r="DH152" s="92"/>
      <c r="DI152" s="92"/>
      <c r="DJ152" s="92"/>
      <c r="DK152" s="400"/>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349"/>
    </row>
    <row r="153" spans="1:145" s="5" customFormat="1" ht="15" customHeight="1">
      <c r="A153" s="2214"/>
      <c r="B153" s="2215"/>
      <c r="C153" s="2216"/>
      <c r="D153" s="1717" t="s">
        <v>348</v>
      </c>
      <c r="E153" s="1718"/>
      <c r="F153" s="1718"/>
      <c r="G153" s="1718"/>
      <c r="H153" s="1718"/>
      <c r="I153" s="1718"/>
      <c r="J153" s="905"/>
      <c r="K153" s="905"/>
      <c r="L153" s="730"/>
      <c r="M153" s="906" t="s">
        <v>120</v>
      </c>
      <c r="N153" s="16"/>
      <c r="O153" s="15"/>
      <c r="P153" s="15" t="s">
        <v>121</v>
      </c>
      <c r="Q153" s="89"/>
      <c r="R153" s="89"/>
      <c r="S153" s="93"/>
      <c r="T153" s="19"/>
      <c r="U153" s="19"/>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730"/>
      <c r="CL153" s="730"/>
      <c r="CM153" s="730"/>
      <c r="CN153" s="730"/>
      <c r="CO153" s="730"/>
      <c r="CP153" s="730"/>
      <c r="CQ153" s="730"/>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7"/>
      <c r="EK153" s="7"/>
      <c r="EL153" s="7"/>
      <c r="EM153" s="7"/>
      <c r="EN153" s="7"/>
      <c r="EO153" s="7"/>
    </row>
    <row r="154" spans="1:145" ht="15" customHeight="1" thickBot="1">
      <c r="A154" s="2217"/>
      <c r="B154" s="2218"/>
      <c r="C154" s="2219"/>
      <c r="D154" s="1719"/>
      <c r="E154" s="1720"/>
      <c r="F154" s="1720"/>
      <c r="G154" s="1720"/>
      <c r="H154" s="1720"/>
      <c r="I154" s="1720"/>
      <c r="J154" s="905"/>
      <c r="K154" s="905"/>
      <c r="L154" s="730"/>
      <c r="M154" s="199"/>
      <c r="N154" s="199"/>
      <c r="O154" s="89"/>
      <c r="P154" s="15" t="s">
        <v>486</v>
      </c>
      <c r="Q154" s="89"/>
      <c r="R154" s="89"/>
      <c r="S154" s="93"/>
      <c r="CK154" s="730"/>
      <c r="CL154" s="730"/>
      <c r="CM154" s="730"/>
      <c r="CN154" s="730"/>
      <c r="CO154" s="730"/>
      <c r="CP154" s="730"/>
      <c r="CQ154" s="730"/>
    </row>
    <row r="155" spans="1:145" ht="15" customHeight="1">
      <c r="A155" s="2214"/>
      <c r="B155" s="2215"/>
      <c r="C155" s="2216"/>
      <c r="D155" s="1717" t="s">
        <v>634</v>
      </c>
      <c r="E155" s="1718"/>
      <c r="F155" s="1718"/>
      <c r="G155" s="1718"/>
      <c r="H155" s="1718"/>
      <c r="I155" s="1718"/>
      <c r="J155" s="905"/>
      <c r="K155" s="905"/>
      <c r="L155" s="730"/>
      <c r="M155" s="199"/>
      <c r="N155" s="199"/>
      <c r="O155" s="89"/>
      <c r="P155" s="15" t="s">
        <v>487</v>
      </c>
      <c r="Q155" s="15"/>
      <c r="R155" s="15"/>
      <c r="S155" s="93"/>
      <c r="CK155" s="730"/>
      <c r="CL155" s="730"/>
      <c r="CM155" s="730"/>
      <c r="CN155" s="730"/>
      <c r="CO155" s="730"/>
      <c r="CP155" s="730"/>
      <c r="CQ155" s="730"/>
    </row>
    <row r="156" spans="1:145" ht="15" customHeight="1" thickBot="1">
      <c r="A156" s="2217"/>
      <c r="B156" s="2218"/>
      <c r="C156" s="2219"/>
      <c r="D156" s="1719"/>
      <c r="E156" s="1720"/>
      <c r="F156" s="1720"/>
      <c r="G156" s="1720"/>
      <c r="H156" s="1720"/>
      <c r="I156" s="1720"/>
      <c r="J156" s="905"/>
      <c r="K156" s="905"/>
      <c r="L156" s="730"/>
      <c r="M156" s="730"/>
      <c r="N156" s="730"/>
      <c r="CK156" s="730"/>
      <c r="CL156" s="730"/>
      <c r="CM156" s="730"/>
      <c r="CN156" s="730"/>
      <c r="CO156" s="730"/>
      <c r="CP156" s="730"/>
      <c r="CQ156" s="730"/>
    </row>
    <row r="157" spans="1:145" ht="15" customHeight="1">
      <c r="A157" s="2215"/>
      <c r="B157" s="2215"/>
      <c r="C157" s="2220"/>
      <c r="D157" s="1949"/>
      <c r="E157" s="1949"/>
      <c r="F157" s="1949"/>
      <c r="G157" s="1949"/>
      <c r="H157" s="1949"/>
      <c r="I157" s="1949"/>
      <c r="J157" s="1950"/>
      <c r="K157" s="1950"/>
      <c r="L157" s="730"/>
      <c r="M157" s="730"/>
      <c r="N157" s="730"/>
      <c r="CK157" s="730"/>
      <c r="CL157" s="730"/>
      <c r="CM157" s="730"/>
      <c r="CN157" s="730"/>
      <c r="CO157" s="730"/>
      <c r="CP157" s="730"/>
      <c r="CQ157" s="730"/>
    </row>
    <row r="158" spans="1:145" ht="15" customHeight="1" thickBot="1">
      <c r="A158" s="2221"/>
      <c r="B158" s="2221"/>
      <c r="C158" s="2221"/>
      <c r="D158" s="1950"/>
      <c r="E158" s="1950"/>
      <c r="F158" s="1950"/>
      <c r="G158" s="1950"/>
      <c r="H158" s="1950"/>
      <c r="I158" s="1950"/>
      <c r="J158" s="1950"/>
      <c r="K158" s="1950"/>
      <c r="L158" s="730"/>
      <c r="M158" s="730"/>
      <c r="N158" s="730"/>
      <c r="CK158" s="730"/>
      <c r="CL158" s="730"/>
      <c r="CM158" s="730"/>
      <c r="CN158" s="730"/>
      <c r="CO158" s="730"/>
      <c r="CP158" s="730"/>
      <c r="CQ158" s="730"/>
    </row>
    <row r="159" spans="1:145" s="87" customFormat="1" ht="12" customHeight="1">
      <c r="A159" s="1940" t="str">
        <f>IF(TRIM(入力1!A138)&lt;&gt;"",入力1!A138,"")</f>
        <v/>
      </c>
      <c r="B159" s="1759">
        <f>IF(TRIM(入力1!B138)&lt;&gt;"",入力1!B138,"")</f>
        <v>6</v>
      </c>
      <c r="C159" s="1337">
        <f>入力1!C138</f>
        <v>1</v>
      </c>
      <c r="D159" s="1941" t="str">
        <f>IF(TRIM(入力1!D138)&lt;&gt;"",入力1!D138,"")</f>
        <v/>
      </c>
      <c r="E159" s="1942"/>
      <c r="F159" s="1942"/>
      <c r="G159" s="1942"/>
      <c r="H159" s="1942"/>
      <c r="I159" s="1942"/>
      <c r="J159" s="1942"/>
      <c r="K159" s="1338" t="str">
        <f>IF(TRIM('提出（様式1）'!A159)&lt;&gt;"",'提出（様式1）'!A159,"")</f>
        <v/>
      </c>
      <c r="L159" s="1378">
        <f>IF(TRIM('提出（様式1）'!B159)&lt;&gt;"",'提出（様式1）'!B159,"")</f>
        <v>6</v>
      </c>
      <c r="M159" s="1343">
        <f>C159</f>
        <v>1</v>
      </c>
      <c r="N159" s="1934" t="str">
        <f>IF(TRIM(入力1!N138)&lt;&gt;"",入力1!N138,"")</f>
        <v/>
      </c>
      <c r="O159" s="1934" t="str">
        <f>IF(TRIM(入力1!O138)&lt;&gt;"",LEFT(入力1!O138,1),"")</f>
        <v/>
      </c>
      <c r="P159" s="1934" t="str">
        <f>IF(TRIM(入力1!P138)&lt;&gt;"",LEFT(入力1!P138,1),"")</f>
        <v/>
      </c>
      <c r="Q159" s="1758" t="str">
        <f>IF(TRIM(入力1!Q138)&lt;&gt;"",LEFT(入力1!Q138,1),"")</f>
        <v/>
      </c>
      <c r="R159" s="1337" t="str">
        <f>IF(TRIM(入力1!Q138)&lt;&gt;"",MID(入力1!Q138,2,1),"")</f>
        <v/>
      </c>
      <c r="S159" s="1943" t="str">
        <f>IF(TRIM(入力1!S138)&lt;&gt;"",LEFT(入力1!S138,1),"")</f>
        <v/>
      </c>
      <c r="T159" s="1944" t="str">
        <f>IF(LEN(入力1!T138)&gt;=2,MID(TEXT(入力1!T138,"00"),1,1),"")</f>
        <v/>
      </c>
      <c r="U159" s="1343" t="str">
        <f>IF(LEN(入力1!T138)&gt;=1,MID(TEXT(入力1!T138,"00"),2,1),"")</f>
        <v/>
      </c>
      <c r="V159" s="1758" t="str">
        <f>IF(LEN(入力1!V138)&gt;=2,MID(TEXT(入力1!V138,"00"),1,1),"")</f>
        <v/>
      </c>
      <c r="W159" s="1945" t="str">
        <f>IF(LEN(入力1!V138)&gt;=1,MID(TEXT(入力1!V138,"00"),2,1),"")</f>
        <v/>
      </c>
      <c r="X159" s="1758" t="str">
        <f>IF(LEN(入力1!X138)&gt;=2,MID(TEXT(入力1!X138,"00"),1,1),"")</f>
        <v/>
      </c>
      <c r="Y159" s="1337" t="str">
        <f>IF(LEN(入力1!X138)&gt;=1,MID(TEXT(入力1!X138,"00"),2,1),"")</f>
        <v/>
      </c>
      <c r="Z159" s="1944" t="str">
        <f>IF(LEN(入力1!Z138)&gt;=2,MID(TEXT(入力1!Z138,"00"),1,1),"")</f>
        <v/>
      </c>
      <c r="AA159" s="1343" t="str">
        <f>IF(LEN(入力1!Z138)&gt;=1,MID(TEXT(入力1!Z138,"00"),2,1),"")</f>
        <v/>
      </c>
      <c r="AB159" s="1946" t="str">
        <f>IF(TRIM(入力1!AB138)&lt;&gt;"",入力1!AB138,"")</f>
        <v/>
      </c>
      <c r="AC159" s="1947"/>
      <c r="AD159" s="1947"/>
      <c r="AE159" s="1948"/>
      <c r="AF159" s="1758" t="str">
        <f>IF(入力1!AF138&gt;=100,MID(TEXT(入力1!AF138,"000.0"),1,1),"")</f>
        <v/>
      </c>
      <c r="AG159" s="1759" t="str">
        <f>IF(入力1!AF138&gt;=10,MID(TEXT(入力1!AF138,"000.0"),2,1),"")</f>
        <v/>
      </c>
      <c r="AH159" s="1759" t="str">
        <f>IF(入力1!AF138&gt;=0.1,MID(TEXT(入力1!AF138,"000.0"),3,1),IF(ISBLANK(入力1!AF138),"","0"))</f>
        <v/>
      </c>
      <c r="AI159" s="1337" t="str">
        <f>IF(入力1!AF138&lt;&gt;"",MID(TEXT(入力1!AF138,"000.0"),5,1),"")</f>
        <v/>
      </c>
      <c r="AJ159" s="1758" t="str">
        <f>IF(入力1!AJ138&gt;=100,MID(TEXT(入力1!AJ138,"000.0"),1,1),"")</f>
        <v/>
      </c>
      <c r="AK159" s="1759" t="str">
        <f>IF(入力1!AJ138&gt;=10,MID(TEXT(入力1!AJ138,"000.0"),2,1),"")</f>
        <v/>
      </c>
      <c r="AL159" s="1759" t="str">
        <f>IF(入力1!AJ138&gt;=0.1,MID(TEXT(入力1!AJ138,"000.0"),3,1),IF(ISBLANK(入力1!AJ138),"","0"))</f>
        <v/>
      </c>
      <c r="AM159" s="1337" t="str">
        <f>IF(入力1!AJ138&lt;&gt;"",MID(TEXT(入力1!AJ138,"000.0"),5,1),"")</f>
        <v/>
      </c>
      <c r="AN159" s="1758" t="str">
        <f>IF(入力1!AN138&gt;=100,MID(TEXT(入力1!AN138,"000.0"),1,1),"")</f>
        <v/>
      </c>
      <c r="AO159" s="1759" t="str">
        <f>IF(入力1!AN138&gt;=10,MID(TEXT(入力1!AN138,"000.0"),2,1),"")</f>
        <v/>
      </c>
      <c r="AP159" s="1759" t="str">
        <f>IF(入力1!AN138&gt;=0.1,MID(TEXT(入力1!AN138,"000.0"),3,1),IF(ISBLANK(入力1!AN138),"","0"))</f>
        <v/>
      </c>
      <c r="AQ159" s="1337" t="str">
        <f>IF(入力1!AN138&lt;&gt;"",MID(TEXT(入力1!AN138,"000.0"),5,1),"")</f>
        <v/>
      </c>
      <c r="AR159" s="1758" t="str">
        <f>IF(TRIM(入力1!AR138)&lt;&gt;"",IF(入力1!AR138&gt;=10000,MID(TEXT(入力1!AR138,"00000"),1,1),""),"-")</f>
        <v>-</v>
      </c>
      <c r="AS159" s="1759" t="str">
        <f>IF(TRIM(入力1!AR138)&lt;&gt;"",IF(入力1!AR138&gt;=1000,MID(TEXT(入力1!AR138,"00000"),2,1),""),"-")</f>
        <v>-</v>
      </c>
      <c r="AT159" s="1759" t="str">
        <f>IF(TRIM(入力1!AR138)&lt;&gt;"",IF(入力1!AR138&gt;=100,MID(TEXT(入力1!AR138,"00000"),3,1),""),"-")</f>
        <v>-</v>
      </c>
      <c r="AU159" s="1759" t="str">
        <f>IF(TRIM(入力1!AR138)&lt;&gt;"",IF(入力1!AR138&gt;=10,MID(TEXT(入力1!AR138,"00000"),4,1),""),"-")</f>
        <v>-</v>
      </c>
      <c r="AV159" s="1343" t="str">
        <f>IF(TRIM(入力1!AR138)&lt;&gt;"",IF(入力1!AR138&gt;=0,MID(TEXT(入力1!AR138,"00000"),5,1),""),"-")</f>
        <v>-</v>
      </c>
      <c r="AW159" s="1758" t="str">
        <f>IF(TRIM(入力1!AW138)&lt;&gt;"",IF(入力1!AW138&gt;=1000000,MID(TEXT(入力1!AW138,"0000000"),1,1),""),"-")</f>
        <v>-</v>
      </c>
      <c r="AX159" s="1759" t="str">
        <f>IF(TRIM(入力1!AW138)&lt;&gt;"",IF(入力1!AW138&gt;=100000,MID(TEXT(入力1!AW138,"0000000"),2,1),""),"-")</f>
        <v>-</v>
      </c>
      <c r="AY159" s="1759" t="str">
        <f>IF(TRIM(入力1!AW138)&lt;&gt;"",IF(入力1!AW138&gt;=10000,MID(TEXT(入力1!AW138,"0000000"),3,1),""),"-")</f>
        <v>-</v>
      </c>
      <c r="AZ159" s="1759" t="str">
        <f>IF(TRIM(入力1!AW138)&lt;&gt;"",IF(入力1!AW138&gt;=1000,MID(TEXT(入力1!AW138,"0000000"),4,1),""),"-")</f>
        <v>-</v>
      </c>
      <c r="BA159" s="1759" t="str">
        <f>IF(TRIM(入力1!AW138)&lt;&gt;"",IF(入力1!AW138&gt;=100,MID(TEXT(入力1!AW138,"0000000"),5,1),""),"-")</f>
        <v>-</v>
      </c>
      <c r="BB159" s="1759" t="str">
        <f>IF(TRIM(入力1!AW138)&lt;&gt;"",IF(入力1!AW138&gt;=10,MID(TEXT(入力1!AW138,"0000000"),6,1),""),"-")</f>
        <v>-</v>
      </c>
      <c r="BC159" s="1759" t="str">
        <f>IF(TRIM(入力1!AW138)&lt;&gt;"",IF(入力1!AW138&gt;=0,MID(TEXT(入力1!AW138,"0000000"),7,1),""),"-")</f>
        <v>-</v>
      </c>
      <c r="BD159" s="1931" t="str">
        <f>IF(TRIM(入力1!BD138)&lt;&gt;"",IF(入力1!BD138&gt;=1000000,MID(TEXT(入力1!BD138,"0000000"),1,1),""),"")</f>
        <v/>
      </c>
      <c r="BE159" s="1932" t="str">
        <f>IF(TRIM(入力1!BD138)&lt;&gt;"",IF(入力1!BD138&gt;=100000,MID(TEXT(入力1!BD138,"0000000"),2,1),""),"")</f>
        <v/>
      </c>
      <c r="BF159" s="1932" t="str">
        <f>IF(TRIM(入力1!BD138)&lt;&gt;"",IF(入力1!BD138&gt;=10000,MID(TEXT(入力1!BD138,"0000000"),3,1),""),"")</f>
        <v/>
      </c>
      <c r="BG159" s="1932" t="str">
        <f>IF(TRIM(入力1!BD138)&lt;&gt;"",IF(入力1!BD138&gt;=1000,MID(TEXT(入力1!BD138,"0000000"),4,1),""),"")</f>
        <v/>
      </c>
      <c r="BH159" s="1932" t="str">
        <f>IF(TRIM(入力1!BD138)&lt;&gt;"",IF(入力1!BD138&gt;=100,MID(TEXT(入力1!BD138,"0000000"),5,1),""),"")</f>
        <v/>
      </c>
      <c r="BI159" s="1932" t="str">
        <f>IF(TRIM(入力1!BD138)&lt;&gt;"",IF(入力1!BD138&gt;=10,MID(TEXT(入力1!BD138,"0000000"),6,1),""),"")</f>
        <v/>
      </c>
      <c r="BJ159" s="1953" t="str">
        <f>IF(TRIM(入力1!BD138)&lt;&gt;"",IF(入力1!BD138&gt;=0,MID(TEXT(入力1!BD138,"0000000"),7,1),""),"0")</f>
        <v>0</v>
      </c>
      <c r="BK159" s="1484" t="str">
        <f>IF(TRIM(入力1!BK138)&lt;&gt;"",入力1!BK138,"")</f>
        <v/>
      </c>
      <c r="BL159" s="1111" t="str">
        <f>IF(TRIM(入力1!BL138)&lt;&gt;"",入力1!BL138,"")</f>
        <v/>
      </c>
      <c r="BM159" s="1111" t="str">
        <f>IF(TRIM(入力1!BM138)&lt;&gt;"",入力1!BM138,"")</f>
        <v/>
      </c>
      <c r="BN159" s="1111" t="str">
        <f>IF(TRIM(入力1!BN138)&lt;&gt;"",入力1!BN138,"")</f>
        <v/>
      </c>
      <c r="BO159" s="1111" t="str">
        <f>IF(TRIM(入力1!BO138)&lt;&gt;"",入力1!BO138,"")</f>
        <v/>
      </c>
      <c r="BP159" s="1485" t="str">
        <f>IF(TRIM(入力1!BP138)&lt;&gt;"",入力1!BP138,"")</f>
        <v>0</v>
      </c>
      <c r="BQ159" s="1484" t="str">
        <f>IF(TRIM(入力1!BQ138)&lt;&gt;"",入力1!BQ138,"")</f>
        <v/>
      </c>
      <c r="BR159" s="1111" t="str">
        <f>IF(TRIM(入力1!BR138)&lt;&gt;"",入力1!BR138,"")</f>
        <v/>
      </c>
      <c r="BS159" s="1111" t="str">
        <f>IF(TRIM(入力1!BS138)&lt;&gt;"",入力1!BS138,"")</f>
        <v/>
      </c>
      <c r="BT159" s="1111" t="str">
        <f>IF(TRIM(入力1!BT138)&lt;&gt;"",入力1!BT138,"")</f>
        <v/>
      </c>
      <c r="BU159" s="1111" t="str">
        <f>IF(TRIM(入力1!BU138)&lt;&gt;"",入力1!BU138,"")</f>
        <v/>
      </c>
      <c r="BV159" s="1485" t="str">
        <f>IF(TRIM(入力1!BV138)&lt;&gt;"",入力1!BV138,"")</f>
        <v>0</v>
      </c>
      <c r="BW159" s="1484" t="str">
        <f>IF(TRIM(入力1!BW138)&lt;&gt;"",入力1!BW138,"")</f>
        <v/>
      </c>
      <c r="BX159" s="1111" t="str">
        <f>IF(TRIM(入力1!BX138)&lt;&gt;"",入力1!BX138,"")</f>
        <v/>
      </c>
      <c r="BY159" s="1111" t="str">
        <f>IF(TRIM(入力1!BY138)&lt;&gt;"",入力1!BY138,"")</f>
        <v/>
      </c>
      <c r="BZ159" s="1111" t="str">
        <f>IF(TRIM(入力1!BZ138)&lt;&gt;"",入力1!BZ138,"")</f>
        <v/>
      </c>
      <c r="CA159" s="1111" t="str">
        <f>IF(TRIM(入力1!CA138)&lt;&gt;"",入力1!CA138,"")</f>
        <v/>
      </c>
      <c r="CB159" s="1485" t="str">
        <f>IF(TRIM(入力1!CB138)&lt;&gt;"",入力1!CB138,"")</f>
        <v>0</v>
      </c>
      <c r="CC159" s="1484" t="str">
        <f>IF(TRIM(入力1!CC138)&lt;&gt;"",入力1!CC138,"")</f>
        <v/>
      </c>
      <c r="CD159" s="1111" t="str">
        <f>IF(TRIM(入力1!CD138)&lt;&gt;"",入力1!CD138,"")</f>
        <v/>
      </c>
      <c r="CE159" s="1111" t="str">
        <f>IF(TRIM(入力1!CE138)&lt;&gt;"",入力1!CE138,"")</f>
        <v/>
      </c>
      <c r="CF159" s="1111" t="str">
        <f>IF(TRIM(入力1!CF138)&lt;&gt;"",入力1!CF138,"")</f>
        <v/>
      </c>
      <c r="CG159" s="1111" t="str">
        <f>IF(TRIM(入力1!CG138)&lt;&gt;"",入力1!CG138,"")</f>
        <v/>
      </c>
      <c r="CH159" s="1111" t="str">
        <f>IF(TRIM(入力1!CH138)&lt;&gt;"",入力1!CH138,"")</f>
        <v/>
      </c>
      <c r="CI159" s="1111" t="str">
        <f>IF(TRIM(入力1!CI138)&lt;&gt;"",入力1!CI138,"")</f>
        <v/>
      </c>
      <c r="CJ159" s="1485" t="str">
        <f>IF(TRIM(入力1!CJ138)&lt;&gt;"",入力1!CJ138,"")</f>
        <v>0</v>
      </c>
      <c r="CK159" s="1111" t="str">
        <f>IF(TRIM(入力1!CK138)&lt;&gt;"",入力1!CK138,"")</f>
        <v/>
      </c>
      <c r="CL159" s="1111" t="str">
        <f>IF(TRIM(入力1!CL138)&lt;&gt;"",入力1!CL138,"")</f>
        <v/>
      </c>
      <c r="CM159" s="1111" t="str">
        <f>IF(TRIM(入力1!CM138)&lt;&gt;"",入力1!CM138,"")</f>
        <v/>
      </c>
      <c r="CN159" s="1111" t="str">
        <f>IF(TRIM(入力1!CN138)&lt;&gt;"",入力1!CN138,"")</f>
        <v/>
      </c>
      <c r="CO159" s="1111" t="str">
        <f>IF(TRIM(入力1!CO138)&lt;&gt;"",入力1!CO138,"")</f>
        <v/>
      </c>
      <c r="CP159" s="1111" t="str">
        <f>IF(TRIM(入力1!CP138)&lt;&gt;"",入力1!CP138,"")</f>
        <v/>
      </c>
      <c r="CQ159" s="1320" t="str">
        <f>IF(TRIM(入力1!CQ138)&lt;&gt;"",入力1!CQ138,"")</f>
        <v/>
      </c>
      <c r="CR159" s="1484" t="str">
        <f>IF(TRIM(入力1!CR138)&lt;&gt;"",入力1!CR138,"")</f>
        <v>-</v>
      </c>
      <c r="CS159" s="1111" t="str">
        <f>IF(TRIM(入力1!CS138)&lt;&gt;"",入力1!CS138,"")</f>
        <v>-</v>
      </c>
      <c r="CT159" s="1485" t="str">
        <f>IF(TRIM(入力1!CT138)&lt;&gt;"",入力1!CT138,"")</f>
        <v>-</v>
      </c>
      <c r="CU159" s="1111" t="str">
        <f>IF(入力1!CU138&gt;=10,MID(TEXT(入力1!CU138,"00.0"),1,1),"")</f>
        <v/>
      </c>
      <c r="CV159" s="1707" t="str">
        <f>IF(入力1!CU138&gt;=0.1,MID(TEXT(入力1!CU138,"00.0"),2,1),IF(ISBLANK(入力1!CU138),"","0"))</f>
        <v/>
      </c>
      <c r="CW159" s="1320" t="str">
        <f>IF(入力1!CU138&lt;&gt;"",MID(TEXT(入力1!CU138,"00.0"),4,1),"")</f>
        <v/>
      </c>
      <c r="CX159" s="1111" t="str">
        <f>IF(入力1!CX138&gt;=100,MID(TEXT(入力1!CX138,"000"),1,1),"")</f>
        <v/>
      </c>
      <c r="CY159" s="1111" t="str">
        <f>IF(入力1!CX138&gt;=10,MID(TEXT(入力1!CX138,"000"),2,1),"")</f>
        <v/>
      </c>
      <c r="CZ159" s="1111" t="str">
        <f>IF(入力1!CX138&gt;=1,MID(TEXT(入力1!CX138,"000"),3,1),"")</f>
        <v/>
      </c>
      <c r="DA159" s="1931" t="str">
        <f>IF(TRIM(入力1!DA138)&lt;&gt;"",IF(入力1!DA138&gt;=10000,MID(TEXT(入力1!DA138,"00000"),1,1),""),"")</f>
        <v/>
      </c>
      <c r="DB159" s="1932" t="str">
        <f>IF(TRIM(入力1!DA138)&lt;&gt;"",IF(入力1!DA138&gt;=1000,MID(TEXT(入力1!DA138,"00000"),2,1),""),"")</f>
        <v/>
      </c>
      <c r="DC159" s="1932" t="str">
        <f>IF(TRIM(入力1!DA138)&lt;&gt;"",IF(入力1!DA138&gt;=100,MID(TEXT(入力1!DA138,"00000"),3,1),""),"")</f>
        <v/>
      </c>
      <c r="DD159" s="1932" t="str">
        <f>IF(TRIM(入力1!DA138)&lt;&gt;"",IF(入力1!DA138&gt;=10,MID(TEXT(入力1!DA138,"00000"),4,1),""),"")</f>
        <v/>
      </c>
      <c r="DE159" s="1933" t="str">
        <f>IF(TRIM(入力1!DA138)&lt;&gt;"",IF(入力1!DA138&gt;=0,MID(TEXT(入力1!DA138,"00000"),5,1),"0"),"")</f>
        <v/>
      </c>
      <c r="DF159" s="1934" t="str">
        <f>IF(TRIM(入力1!DF138)&lt;&gt;"",LEFT(入力1!DF138,1),"")</f>
        <v/>
      </c>
      <c r="DG159" s="1758" t="str">
        <f>IF(入力1!DG138&gt;=1000,MID(TEXT(入力1!DG138,"0000"),1,1),"")</f>
        <v/>
      </c>
      <c r="DH159" s="1759" t="str">
        <f>IF(入力1!DG138&gt;=100,MID(TEXT(入力1!DG138,"0000"),2,1),"")</f>
        <v/>
      </c>
      <c r="DI159" s="1759" t="str">
        <f>IF(入力1!DG138&gt;=10,MID(TEXT(入力1!DG138,"0000"),3,1),"")</f>
        <v/>
      </c>
      <c r="DJ159" s="1343" t="str">
        <f>IF(TRIM(入力1!DG138)&lt;&gt;"",IF(入力1!DG138&gt;=1,MID(TEXT(入力1!DG138,"0000"),4,1),"0"),"")</f>
        <v/>
      </c>
      <c r="DK159" s="1934" t="str">
        <f>IF(TRIM(入力1!DK138)&lt;&gt;"",LEFT(入力1!DK138,1),"")</f>
        <v/>
      </c>
      <c r="DL159" s="1758" t="str">
        <f>IF(入力1!DL138&gt;=10000,MID(TEXT(入力1!DL138,"00000"),1,1),"")</f>
        <v/>
      </c>
      <c r="DM159" s="1759" t="str">
        <f>IF(入力1!DL138&gt;=1000,MID(TEXT(入力1!DL138,"00000"),2,1),"")</f>
        <v/>
      </c>
      <c r="DN159" s="1759" t="str">
        <f>IF(入力1!DL138&gt;=100,MID(TEXT(入力1!DL138,"00000"),3,1),"")</f>
        <v/>
      </c>
      <c r="DO159" s="1759" t="str">
        <f>IF(入力1!DL138&gt;=10,MID(TEXT(入力1!DL138,"00000"),4,1),"")</f>
        <v/>
      </c>
      <c r="DP159" s="1914" t="str">
        <f>IF(TRIM(入力1!DL138)&lt;&gt;"",IF(入力1!DL138&gt;=1,MID(TEXT(入力1!DL138,"00000"),5,1),"0"),"")</f>
        <v/>
      </c>
      <c r="DQ159" s="1934" t="str">
        <f>IF(TRIM(入力1!DQ138)&lt;&gt;"",LEFT(入力1!DQ138,1),"")</f>
        <v/>
      </c>
      <c r="DR159" s="1758" t="str">
        <f>IF(入力1!DR138&gt;=10000,MID(TEXT(入力1!DR138,"00000"),1,1),"")</f>
        <v/>
      </c>
      <c r="DS159" s="1759" t="str">
        <f>IF(入力1!DR138&gt;=1000,MID(TEXT(入力1!DR138,"00000"),2,1),"")</f>
        <v/>
      </c>
      <c r="DT159" s="1759" t="str">
        <f>IF(入力1!DR138&gt;=100,MID(TEXT(入力1!DR138,"00000"),3,1),"")</f>
        <v/>
      </c>
      <c r="DU159" s="1759" t="str">
        <f>IF(入力1!DR138&gt;=10,MID(TEXT(入力1!DR138,"00000"),4,1),"")</f>
        <v/>
      </c>
      <c r="DV159" s="1914" t="str">
        <f>IF(TRIM(入力1!DR138)&lt;&gt;"",IF(入力1!DR138&gt;=1,MID(TEXT(入力1!DR138,"00000"),5,1),"0"),"")</f>
        <v/>
      </c>
      <c r="DW159" s="1748"/>
      <c r="DX159" s="1736"/>
      <c r="DY159" s="1804"/>
      <c r="DZ159" s="1829"/>
      <c r="EA159" s="1831"/>
      <c r="EB159" s="1824"/>
      <c r="EC159" s="1833"/>
      <c r="ED159" s="1835"/>
      <c r="EE159" s="1831"/>
      <c r="EF159" s="1824"/>
      <c r="EG159" s="1828">
        <f>IF(入力1!$W$5=9,9,0)</f>
        <v>0</v>
      </c>
      <c r="EH159" s="1828"/>
      <c r="EI159" s="1736"/>
    </row>
    <row r="160" spans="1:145" s="87" customFormat="1" ht="12" customHeight="1">
      <c r="A160" s="1819"/>
      <c r="B160" s="1733"/>
      <c r="C160" s="1235"/>
      <c r="D160" s="1822" t="str">
        <f>IF(TRIM(入力1!D158)&lt;&gt;"",入力1!D158,"")</f>
        <v/>
      </c>
      <c r="E160" s="1823"/>
      <c r="F160" s="1823"/>
      <c r="G160" s="1823"/>
      <c r="H160" s="1823"/>
      <c r="I160" s="1823"/>
      <c r="J160" s="1823"/>
      <c r="K160" s="1256"/>
      <c r="L160" s="1258"/>
      <c r="M160" s="1279"/>
      <c r="N160" s="1739"/>
      <c r="O160" s="1739"/>
      <c r="P160" s="1739"/>
      <c r="Q160" s="1735"/>
      <c r="R160" s="1235"/>
      <c r="S160" s="1840"/>
      <c r="T160" s="1842"/>
      <c r="U160" s="1279"/>
      <c r="V160" s="1735"/>
      <c r="W160" s="1844"/>
      <c r="X160" s="1735"/>
      <c r="Y160" s="1235"/>
      <c r="Z160" s="1920"/>
      <c r="AA160" s="1279"/>
      <c r="AB160" s="964" t="str">
        <f>IF(入力1!AB139&gt;=100,MID(TEXT(入力1!AB139,"000.0"),1,1),"")</f>
        <v/>
      </c>
      <c r="AC160" s="963" t="str">
        <f>IF(入力1!AB139&gt;=10,MID(TEXT(入力1!AB139,"000.0"),2,1),"")</f>
        <v/>
      </c>
      <c r="AD160" s="963" t="str">
        <f>IF(入力1!AB139&gt;=0.1,MID(TEXT(入力1!AB139,"000.0"),3,1),IF(ISBLANK(入力1!AB139),"","0"))</f>
        <v/>
      </c>
      <c r="AE160" s="963" t="str">
        <f>IF(入力1!AB139&lt;&gt;"",MID(TEXT(入力1!AB139,"000.0"),5,1),"")</f>
        <v/>
      </c>
      <c r="AF160" s="1735"/>
      <c r="AG160" s="1733"/>
      <c r="AH160" s="1733"/>
      <c r="AI160" s="1235"/>
      <c r="AJ160" s="1735"/>
      <c r="AK160" s="1733"/>
      <c r="AL160" s="1733"/>
      <c r="AM160" s="1235"/>
      <c r="AN160" s="1735"/>
      <c r="AO160" s="1733"/>
      <c r="AP160" s="1733"/>
      <c r="AQ160" s="1235"/>
      <c r="AR160" s="1735"/>
      <c r="AS160" s="1733"/>
      <c r="AT160" s="1733"/>
      <c r="AU160" s="1733"/>
      <c r="AV160" s="1279"/>
      <c r="AW160" s="1735"/>
      <c r="AX160" s="1733"/>
      <c r="AY160" s="1733"/>
      <c r="AZ160" s="1733"/>
      <c r="BA160" s="1733"/>
      <c r="BB160" s="1733"/>
      <c r="BC160" s="1733"/>
      <c r="BD160" s="1817"/>
      <c r="BE160" s="1731"/>
      <c r="BF160" s="1731"/>
      <c r="BG160" s="1731"/>
      <c r="BH160" s="1731"/>
      <c r="BI160" s="1731"/>
      <c r="BJ160" s="1816"/>
      <c r="BK160" s="1078"/>
      <c r="BL160" s="1064"/>
      <c r="BM160" s="1064"/>
      <c r="BN160" s="1064"/>
      <c r="BO160" s="1064"/>
      <c r="BP160" s="1080"/>
      <c r="BQ160" s="1078"/>
      <c r="BR160" s="1064"/>
      <c r="BS160" s="1064"/>
      <c r="BT160" s="1064"/>
      <c r="BU160" s="1064"/>
      <c r="BV160" s="1080"/>
      <c r="BW160" s="1078"/>
      <c r="BX160" s="1064"/>
      <c r="BY160" s="1064"/>
      <c r="BZ160" s="1064"/>
      <c r="CA160" s="1064"/>
      <c r="CB160" s="1080"/>
      <c r="CC160" s="1078"/>
      <c r="CD160" s="1064"/>
      <c r="CE160" s="1064"/>
      <c r="CF160" s="1064"/>
      <c r="CG160" s="1064"/>
      <c r="CH160" s="1064"/>
      <c r="CI160" s="1064"/>
      <c r="CJ160" s="1080"/>
      <c r="CK160" s="1064"/>
      <c r="CL160" s="1064"/>
      <c r="CM160" s="1064"/>
      <c r="CN160" s="1064"/>
      <c r="CO160" s="1064"/>
      <c r="CP160" s="1064"/>
      <c r="CQ160" s="1110"/>
      <c r="CR160" s="1078"/>
      <c r="CS160" s="1064"/>
      <c r="CT160" s="1080"/>
      <c r="CU160" s="1064"/>
      <c r="CV160" s="1708"/>
      <c r="CW160" s="1110"/>
      <c r="CX160" s="1064"/>
      <c r="CY160" s="1064"/>
      <c r="CZ160" s="1064"/>
      <c r="DA160" s="1817"/>
      <c r="DB160" s="1731"/>
      <c r="DC160" s="1731"/>
      <c r="DD160" s="1731"/>
      <c r="DE160" s="1795"/>
      <c r="DF160" s="1739"/>
      <c r="DG160" s="1735"/>
      <c r="DH160" s="1733"/>
      <c r="DI160" s="1733"/>
      <c r="DJ160" s="1261"/>
      <c r="DK160" s="1739"/>
      <c r="DL160" s="1735"/>
      <c r="DM160" s="1733"/>
      <c r="DN160" s="1733"/>
      <c r="DO160" s="1733"/>
      <c r="DP160" s="1879"/>
      <c r="DQ160" s="1739"/>
      <c r="DR160" s="1735"/>
      <c r="DS160" s="1733"/>
      <c r="DT160" s="1733"/>
      <c r="DU160" s="1733"/>
      <c r="DV160" s="1879"/>
      <c r="DW160" s="1749"/>
      <c r="DX160" s="1737"/>
      <c r="DY160" s="1805"/>
      <c r="DZ160" s="1830"/>
      <c r="EA160" s="1832"/>
      <c r="EB160" s="1825"/>
      <c r="EC160" s="1834"/>
      <c r="ED160" s="1836"/>
      <c r="EE160" s="1832"/>
      <c r="EF160" s="1825"/>
      <c r="EG160" s="1827"/>
      <c r="EH160" s="1827"/>
      <c r="EI160" s="1737"/>
    </row>
    <row r="161" spans="1:139" s="87" customFormat="1" ht="12" customHeight="1">
      <c r="A161" s="1796" t="str">
        <f>IF(TRIM(入力1!A140)&lt;&gt;"",入力1!A140,"")</f>
        <v/>
      </c>
      <c r="B161" s="1746">
        <f>IF(TRIM(入力1!B140)&lt;&gt;"",入力1!B140,"")</f>
        <v>6</v>
      </c>
      <c r="C161" s="1750">
        <f>入力1!C140</f>
        <v>2</v>
      </c>
      <c r="D161" s="1798" t="str">
        <f>IF(TRIM(入力1!D140)&lt;&gt;"",入力1!D140,"")</f>
        <v/>
      </c>
      <c r="E161" s="1799"/>
      <c r="F161" s="1799"/>
      <c r="G161" s="1799"/>
      <c r="H161" s="1799"/>
      <c r="I161" s="1799"/>
      <c r="J161" s="1799"/>
      <c r="K161" s="1806" t="str">
        <f>IF(TRIM('提出（様式1）'!A161)&lt;&gt;"",'提出（様式1）'!A161,"")</f>
        <v/>
      </c>
      <c r="L161" s="1808">
        <f>IF(TRIM('提出（様式1）'!B161)&lt;&gt;"",'提出（様式1）'!B161,"")</f>
        <v>6</v>
      </c>
      <c r="M161" s="1756">
        <f>C161</f>
        <v>2</v>
      </c>
      <c r="N161" s="1740" t="str">
        <f>IF(TRIM(入力1!N140)&lt;&gt;"",入力1!N140,"")</f>
        <v/>
      </c>
      <c r="O161" s="1740" t="str">
        <f>IF(TRIM(入力1!O140)&lt;&gt;"",LEFT(入力1!O140,1),"")</f>
        <v/>
      </c>
      <c r="P161" s="1740" t="str">
        <f>IF(TRIM(入力1!P140)&lt;&gt;"",LEFT(入力1!P140,1),"")</f>
        <v/>
      </c>
      <c r="Q161" s="1742" t="str">
        <f>IF(TRIM(入力1!Q140)&lt;&gt;"",LEFT(入力1!Q140,1),"")</f>
        <v/>
      </c>
      <c r="R161" s="1750" t="str">
        <f>IF(TRIM(入力1!Q140)&lt;&gt;"",MID(入力1!Q140,2,1),"")</f>
        <v/>
      </c>
      <c r="S161" s="1802" t="str">
        <f>IF(TRIM(入力1!S140)&lt;&gt;"",LEFT(入力1!S140,1),"")</f>
        <v/>
      </c>
      <c r="T161" s="1760" t="str">
        <f>IF(LEN(入力1!T140)&gt;=2,MID(TEXT(入力1!T140,"00"),1,1),"")</f>
        <v/>
      </c>
      <c r="U161" s="1756" t="str">
        <f>IF(LEN(入力1!T140)&gt;=1,MID(TEXT(入力1!T140,"00"),2,1),"")</f>
        <v/>
      </c>
      <c r="V161" s="1742" t="str">
        <f>IF(LEN(入力1!V140)&gt;=2,MID(TEXT(入力1!V140,"00"),1,1),"")</f>
        <v/>
      </c>
      <c r="W161" s="1811" t="str">
        <f>IF(LEN(入力1!V140)&gt;=1,MID(TEXT(入力1!V140,"00"),2,1),"")</f>
        <v/>
      </c>
      <c r="X161" s="1742" t="str">
        <f>IF(LEN(入力1!X140)&gt;=2,MID(TEXT(入力1!X140,"00"),1,1),"")</f>
        <v/>
      </c>
      <c r="Y161" s="1750" t="str">
        <f>IF(LEN(入力1!X140)&gt;=1,MID(TEXT(入力1!X140,"00"),2,1),"")</f>
        <v/>
      </c>
      <c r="Z161" s="1760" t="str">
        <f>IF(LEN(入力1!Z140)&gt;=2,MID(TEXT(入力1!Z140,"00"),1,1),"")</f>
        <v/>
      </c>
      <c r="AA161" s="1756" t="str">
        <f>IF(LEN(入力1!Z140)&gt;=1,MID(TEXT(入力1!Z140,"00"),2,1),"")</f>
        <v/>
      </c>
      <c r="AB161" s="1813" t="str">
        <f>IF(TRIM(入力1!AB140)&lt;&gt;"",入力1!AB140,"")</f>
        <v/>
      </c>
      <c r="AC161" s="1814"/>
      <c r="AD161" s="1814"/>
      <c r="AE161" s="1815"/>
      <c r="AF161" s="1742" t="str">
        <f>IF(入力1!AF140&gt;=100,MID(TEXT(入力1!AF140,"000.0"),1,1),"")</f>
        <v/>
      </c>
      <c r="AG161" s="1746" t="str">
        <f>IF(入力1!AF140&gt;=10,MID(TEXT(入力1!AF140,"000.0"),2,1),"")</f>
        <v/>
      </c>
      <c r="AH161" s="1746" t="str">
        <f>IF(入力1!AF140&gt;=0.1,MID(TEXT(入力1!AF140,"000.0"),3,1),IF(ISBLANK(入力1!AF140),"","0"))</f>
        <v/>
      </c>
      <c r="AI161" s="1756" t="str">
        <f>IF(入力1!AF140&lt;&gt;"",MID(TEXT(入力1!AF140,"000.0"),5,1),"")</f>
        <v/>
      </c>
      <c r="AJ161" s="1742" t="str">
        <f>IF(入力1!AJ140&gt;=100,MID(TEXT(入力1!AJ140,"000.0"),1,1),"")</f>
        <v/>
      </c>
      <c r="AK161" s="1746" t="str">
        <f>IF(入力1!AJ140&gt;=10,MID(TEXT(入力1!AJ140,"000.0"),2,1),"")</f>
        <v/>
      </c>
      <c r="AL161" s="1746" t="str">
        <f>IF(入力1!AJ140&gt;=0.1,MID(TEXT(入力1!AJ140,"000.0"),3,1),IF(ISBLANK(入力1!AJ140),"","0"))</f>
        <v/>
      </c>
      <c r="AM161" s="1756" t="str">
        <f>IF(入力1!AJ140&lt;&gt;"",MID(TEXT(入力1!AJ140,"000.0"),5,1),"")</f>
        <v/>
      </c>
      <c r="AN161" s="1742" t="str">
        <f>IF(入力1!AN140&gt;=100,MID(TEXT(入力1!AN140,"000.0"),1,1),"")</f>
        <v/>
      </c>
      <c r="AO161" s="1746" t="str">
        <f>IF(入力1!AN140&gt;=10,MID(TEXT(入力1!AN140,"000.0"),2,1),"")</f>
        <v/>
      </c>
      <c r="AP161" s="1746" t="str">
        <f>IF(入力1!AN140&gt;=0.1,MID(TEXT(入力1!AN140,"000.0"),3,1),IF(ISBLANK(入力1!AN140),"","0"))</f>
        <v/>
      </c>
      <c r="AQ161" s="1756" t="str">
        <f>IF(入力1!AN140&lt;&gt;"",MID(TEXT(入力1!AN140,"000.0"),5,1),"")</f>
        <v/>
      </c>
      <c r="AR161" s="1742" t="str">
        <f>IF(TRIM(入力1!AR140)&lt;&gt;"",IF(入力1!AR140&gt;=10000,MID(TEXT(入力1!AR140,"00000"),1,1),""),"-")</f>
        <v>-</v>
      </c>
      <c r="AS161" s="1746" t="str">
        <f>IF(TRIM(入力1!AR140)&lt;&gt;"",IF(入力1!AR140&gt;=1000,MID(TEXT(入力1!AR140,"00000"),2,1),""),"-")</f>
        <v>-</v>
      </c>
      <c r="AT161" s="1746" t="str">
        <f>IF(TRIM(入力1!AR140)&lt;&gt;"",IF(入力1!AR140&gt;=100,MID(TEXT(入力1!AR140,"00000"),3,1),""),"-")</f>
        <v>-</v>
      </c>
      <c r="AU161" s="1746" t="str">
        <f>IF(TRIM(入力1!AR140)&lt;&gt;"",IF(入力1!AR140&gt;=10,MID(TEXT(入力1!AR140,"00000"),4,1),""),"-")</f>
        <v>-</v>
      </c>
      <c r="AV161" s="1756" t="str">
        <f>IF(TRIM(入力1!AR140)&lt;&gt;"",IF(入力1!AR140&gt;=0,MID(TEXT(入力1!AR140,"00000"),5,1),""),"-")</f>
        <v>-</v>
      </c>
      <c r="AW161" s="1742" t="str">
        <f>IF(TRIM(入力1!AW140)&lt;&gt;"",IF(入力1!AW140&gt;=1000000,MID(TEXT(入力1!AW140,"0000000"),1,1),""),"-")</f>
        <v>-</v>
      </c>
      <c r="AX161" s="1746" t="str">
        <f>IF(TRIM(入力1!AW140)&lt;&gt;"",IF(入力1!AW140&gt;=100000,MID(TEXT(入力1!AW140,"0000000"),2,1),""),"-")</f>
        <v>-</v>
      </c>
      <c r="AY161" s="1746" t="str">
        <f>IF(TRIM(入力1!AW140)&lt;&gt;"",IF(入力1!AW140&gt;=10000,MID(TEXT(入力1!AW140,"0000000"),3,1),""),"-")</f>
        <v>-</v>
      </c>
      <c r="AZ161" s="1746" t="str">
        <f>IF(TRIM(入力1!AW140)&lt;&gt;"",IF(入力1!AW140&gt;=1000,MID(TEXT(入力1!AW140,"0000000"),4,1),""),"-")</f>
        <v>-</v>
      </c>
      <c r="BA161" s="1746" t="str">
        <f>IF(TRIM(入力1!AW140)&lt;&gt;"",IF(入力1!AW140&gt;=100,MID(TEXT(入力1!AW140,"0000000"),5,1),""),"-")</f>
        <v>-</v>
      </c>
      <c r="BB161" s="1746" t="str">
        <f>IF(TRIM(入力1!AW140)&lt;&gt;"",IF(入力1!AW140&gt;=10,MID(TEXT(入力1!AW140,"0000000"),6,1),""),"-")</f>
        <v>-</v>
      </c>
      <c r="BC161" s="1756" t="str">
        <f>IF(TRIM(入力1!AW140)&lt;&gt;"",IF(入力1!AW140&gt;=0,MID(TEXT(入力1!AW140,"0000000"),7,1),""),"-")</f>
        <v>-</v>
      </c>
      <c r="BD161" s="1793" t="str">
        <f>IF(TRIM(入力1!BD140)&lt;&gt;"",IF(入力1!BD140&gt;=1000000,MID(TEXT(入力1!BD140,"0000000"),1,1),""),"")</f>
        <v/>
      </c>
      <c r="BE161" s="1729" t="str">
        <f>IF(TRIM(入力1!BD140)&lt;&gt;"",IF(入力1!BD140&gt;=100000,MID(TEXT(入力1!BD140,"0000000"),2,1),""),"")</f>
        <v/>
      </c>
      <c r="BF161" s="1729" t="str">
        <f>IF(TRIM(入力1!BD140)&lt;&gt;"",IF(入力1!BD140&gt;=10000,MID(TEXT(入力1!BD140,"0000000"),3,1),""),"")</f>
        <v/>
      </c>
      <c r="BG161" s="1729" t="str">
        <f>IF(TRIM(入力1!BD140)&lt;&gt;"",IF(入力1!BD140&gt;=1000,MID(TEXT(入力1!BD140,"0000000"),4,1),""),"")</f>
        <v/>
      </c>
      <c r="BH161" s="1729" t="str">
        <f>IF(TRIM(入力1!BD140)&lt;&gt;"",IF(入力1!BD140&gt;=100,MID(TEXT(入力1!BD140,"0000000"),5,1),""),"")</f>
        <v/>
      </c>
      <c r="BI161" s="1729" t="str">
        <f>IF(TRIM(入力1!BD140)&lt;&gt;"",IF(入力1!BD140&gt;=10,MID(TEXT(入力1!BD140,"0000000"),6,1),""),"")</f>
        <v/>
      </c>
      <c r="BJ161" s="1744" t="str">
        <f>IF(TRIM(入力1!BD140)&lt;&gt;"",IF(入力1!BD140&gt;=0,MID(TEXT(入力1!BD140,"0000000"),7,1),""),"0")</f>
        <v>0</v>
      </c>
      <c r="BK161" s="1724" t="str">
        <f>IF(TRIM(入力1!BK140)&lt;&gt;"",入力1!BK140,"")</f>
        <v/>
      </c>
      <c r="BL161" s="1701" t="str">
        <f>IF(TRIM(入力1!BL140)&lt;&gt;"",入力1!BL140,"")</f>
        <v/>
      </c>
      <c r="BM161" s="1701" t="str">
        <f>IF(TRIM(入力1!BM140)&lt;&gt;"",入力1!BM140,"")</f>
        <v/>
      </c>
      <c r="BN161" s="1701" t="str">
        <f>IF(TRIM(入力1!BN140)&lt;&gt;"",入力1!BN140,"")</f>
        <v/>
      </c>
      <c r="BO161" s="1701" t="str">
        <f>IF(TRIM(入力1!BO140)&lt;&gt;"",入力1!BO140,"")</f>
        <v/>
      </c>
      <c r="BP161" s="1709" t="str">
        <f>IF(TRIM(入力1!BP140)&lt;&gt;"",入力1!BP140,"")</f>
        <v>0</v>
      </c>
      <c r="BQ161" s="1724" t="str">
        <f>IF(TRIM(入力1!BQ140)&lt;&gt;"",入力1!BQ140,"")</f>
        <v/>
      </c>
      <c r="BR161" s="1701" t="str">
        <f>IF(TRIM(入力1!BR140)&lt;&gt;"",入力1!BR140,"")</f>
        <v/>
      </c>
      <c r="BS161" s="1701" t="str">
        <f>IF(TRIM(入力1!BS140)&lt;&gt;"",入力1!BS140,"")</f>
        <v/>
      </c>
      <c r="BT161" s="1701" t="str">
        <f>IF(TRIM(入力1!BT140)&lt;&gt;"",入力1!BT140,"")</f>
        <v/>
      </c>
      <c r="BU161" s="1701" t="str">
        <f>IF(TRIM(入力1!BU140)&lt;&gt;"",入力1!BU140,"")</f>
        <v/>
      </c>
      <c r="BV161" s="1709" t="str">
        <f>IF(TRIM(入力1!BV140)&lt;&gt;"",入力1!BV140,"")</f>
        <v>0</v>
      </c>
      <c r="BW161" s="1724" t="str">
        <f>IF(TRIM(入力1!BW140)&lt;&gt;"",入力1!BW140,"")</f>
        <v/>
      </c>
      <c r="BX161" s="1701" t="str">
        <f>IF(TRIM(入力1!BX140)&lt;&gt;"",入力1!BX140,"")</f>
        <v/>
      </c>
      <c r="BY161" s="1701" t="str">
        <f>IF(TRIM(入力1!BY140)&lt;&gt;"",入力1!BY140,"")</f>
        <v/>
      </c>
      <c r="BZ161" s="1701" t="str">
        <f>IF(TRIM(入力1!BZ140)&lt;&gt;"",入力1!BZ140,"")</f>
        <v/>
      </c>
      <c r="CA161" s="1701" t="str">
        <f>IF(TRIM(入力1!CA140)&lt;&gt;"",入力1!CA140,"")</f>
        <v/>
      </c>
      <c r="CB161" s="1709" t="str">
        <f>IF(TRIM(入力1!CB140)&lt;&gt;"",入力1!CB140,"")</f>
        <v>0</v>
      </c>
      <c r="CC161" s="1711" t="str">
        <f>IF(TRIM(入力1!CC140)&lt;&gt;"",入力1!CC140,"")</f>
        <v/>
      </c>
      <c r="CD161" s="1701" t="str">
        <f>IF(TRIM(入力1!CD140)&lt;&gt;"",入力1!CD140,"")</f>
        <v/>
      </c>
      <c r="CE161" s="1701" t="str">
        <f>IF(TRIM(入力1!CE140)&lt;&gt;"",入力1!CE140,"")</f>
        <v/>
      </c>
      <c r="CF161" s="1701" t="str">
        <f>IF(TRIM(入力1!CF140)&lt;&gt;"",入力1!CF140,"")</f>
        <v/>
      </c>
      <c r="CG161" s="1701" t="str">
        <f>IF(TRIM(入力1!CG140)&lt;&gt;"",入力1!CG140,"")</f>
        <v/>
      </c>
      <c r="CH161" s="1701" t="str">
        <f>IF(TRIM(入力1!CH140)&lt;&gt;"",入力1!CH140,"")</f>
        <v/>
      </c>
      <c r="CI161" s="1701" t="str">
        <f>IF(TRIM(入力1!CI140)&lt;&gt;"",入力1!CI140,"")</f>
        <v/>
      </c>
      <c r="CJ161" s="1703" t="str">
        <f>IF(TRIM(入力1!CJ140)&lt;&gt;"",入力1!CJ140,"")</f>
        <v>0</v>
      </c>
      <c r="CK161" s="1701" t="str">
        <f>IF(TRIM(入力1!CK140)&lt;&gt;"",入力1!CK140,"")</f>
        <v/>
      </c>
      <c r="CL161" s="1701" t="str">
        <f>IF(TRIM(入力1!CL140)&lt;&gt;"",入力1!CL140,"")</f>
        <v/>
      </c>
      <c r="CM161" s="1701" t="str">
        <f>IF(TRIM(入力1!CM140)&lt;&gt;"",入力1!CM140,"")</f>
        <v/>
      </c>
      <c r="CN161" s="1701" t="str">
        <f>IF(TRIM(入力1!CN140)&lt;&gt;"",入力1!CN140,"")</f>
        <v/>
      </c>
      <c r="CO161" s="1701" t="str">
        <f>IF(TRIM(入力1!CO140)&lt;&gt;"",入力1!CO140,"")</f>
        <v/>
      </c>
      <c r="CP161" s="1701" t="str">
        <f>IF(TRIM(入力1!CP140)&lt;&gt;"",入力1!CP140,"")</f>
        <v/>
      </c>
      <c r="CQ161" s="1703" t="str">
        <f>IF(TRIM(入力1!CQ140)&lt;&gt;"",入力1!CQ140,"")</f>
        <v/>
      </c>
      <c r="CR161" s="1724" t="str">
        <f>IF(TRIM(入力1!CR140)&lt;&gt;"",入力1!CR140,"")</f>
        <v>-</v>
      </c>
      <c r="CS161" s="1701" t="str">
        <f>IF(TRIM(入力1!CS140)&lt;&gt;"",入力1!CS140,"")</f>
        <v>-</v>
      </c>
      <c r="CT161" s="1709" t="str">
        <f>IF(TRIM(入力1!CT140)&lt;&gt;"",入力1!CT140,"")</f>
        <v>-</v>
      </c>
      <c r="CU161" s="1711" t="str">
        <f>IF(入力1!CU140&gt;=10,MID(TEXT(入力1!CU140,"00.0"),1,1),"")</f>
        <v/>
      </c>
      <c r="CV161" s="1701" t="str">
        <f>IF(入力1!CU140&gt;=0.1,MID(TEXT(入力1!CU140,"00.0"),2,1),IF(ISBLANK(入力1!CU140),"","0"))</f>
        <v/>
      </c>
      <c r="CW161" s="1703" t="str">
        <f>IF(入力1!CU140&lt;&gt;"",MID(TEXT(入力1!CU140,"00.0"),4,1),"")</f>
        <v/>
      </c>
      <c r="CX161" s="1711" t="str">
        <f>IF(入力1!CX140&gt;=100,MID(TEXT(入力1!CX140,"000"),1,1),"")</f>
        <v/>
      </c>
      <c r="CY161" s="1701" t="str">
        <f>IF(入力1!CX140&gt;=10,MID(TEXT(入力1!CX140,"000"),2,1),"")</f>
        <v/>
      </c>
      <c r="CZ161" s="1703" t="str">
        <f>IF(入力1!CX140&gt;=1,MID(TEXT(入力1!CX140,"000"),3,1),"")</f>
        <v/>
      </c>
      <c r="DA161" s="1793" t="str">
        <f>IF(TRIM(入力1!DA140)&lt;&gt;"",IF(入力1!DA140&gt;=10000,MID(TEXT(入力1!DA140,"00000"),1,1),""),"")</f>
        <v/>
      </c>
      <c r="DB161" s="1729" t="str">
        <f>IF(TRIM(入力1!DA140)&lt;&gt;"",IF(入力1!DA140&gt;=1000,MID(TEXT(入力1!DA140,"00000"),2,1),""),"")</f>
        <v/>
      </c>
      <c r="DC161" s="1729" t="str">
        <f>IF(TRIM(入力1!DA140)&lt;&gt;"",IF(入力1!DA140&gt;=100,MID(TEXT(入力1!DA140,"00000"),3,1),""),"")</f>
        <v/>
      </c>
      <c r="DD161" s="1729" t="str">
        <f>IF(TRIM(入力1!DA140)&lt;&gt;"",IF(入力1!DA140&gt;=10,MID(TEXT(入力1!DA140,"00000"),4,1),""),"")</f>
        <v/>
      </c>
      <c r="DE161" s="1852" t="str">
        <f>IF(TRIM(入力1!DA140)&lt;&gt;"",IF(入力1!DA140&gt;=0,MID(TEXT(入力1!DA140,"00000"),5,1),"0"),"")</f>
        <v/>
      </c>
      <c r="DF161" s="1740" t="str">
        <f>IF(TRIM(入力1!DF140)&lt;&gt;"",LEFT(入力1!DF140,1),"")</f>
        <v/>
      </c>
      <c r="DG161" s="1742" t="str">
        <f>IF(入力1!DG140&gt;=1000,MID(TEXT(入力1!DG140,"0000"),1,1),"")</f>
        <v/>
      </c>
      <c r="DH161" s="1746" t="str">
        <f>IF(入力1!DG140&gt;=100,MID(TEXT(入力1!DG140,"0000"),2,1),"")</f>
        <v/>
      </c>
      <c r="DI161" s="1746" t="str">
        <f>IF(入力1!DG140&gt;=10,MID(TEXT(入力1!DG140,"0000"),3,1),"")</f>
        <v/>
      </c>
      <c r="DJ161" s="1750" t="str">
        <f>IF(TRIM(入力1!DG140)&lt;&gt;"",IF(入力1!DG140&gt;=1,MID(TEXT(入力1!DG140,"0000"),4,1),"0"),"")</f>
        <v/>
      </c>
      <c r="DK161" s="1740" t="str">
        <f>IF(TRIM(入力1!DK140)&lt;&gt;"",LEFT(入力1!DK140,1),"")</f>
        <v/>
      </c>
      <c r="DL161" s="1742" t="str">
        <f>IF(入力1!DL140&gt;=10000,MID(TEXT(入力1!DL140,"00000"),1,1),"")</f>
        <v/>
      </c>
      <c r="DM161" s="1746" t="str">
        <f>IF(入力1!DL140&gt;=1000,MID(TEXT(入力1!DL140,"00000"),2,1),"")</f>
        <v/>
      </c>
      <c r="DN161" s="1746" t="str">
        <f>IF(入力1!DL140&gt;=100,MID(TEXT(入力1!DL140,"00000"),3,1),"")</f>
        <v/>
      </c>
      <c r="DO161" s="1746" t="str">
        <f>IF(入力1!DL140&gt;=10,MID(TEXT(入力1!DL140,"00000"),4,1),"")</f>
        <v/>
      </c>
      <c r="DP161" s="1750" t="str">
        <f>IF(TRIM(入力1!DL140)&lt;&gt;"",IF(入力1!DL140&gt;=1,MID(TEXT(入力1!DL140,"00000"),5,1),"0"),"")</f>
        <v/>
      </c>
      <c r="DQ161" s="1740" t="str">
        <f>IF(TRIM(入力1!DQ140)&lt;&gt;"",LEFT(入力1!DQ140,1),"")</f>
        <v/>
      </c>
      <c r="DR161" s="1742" t="str">
        <f>IF(入力1!DR140&gt;=10000,MID(TEXT(入力1!DR140,"00000"),1,1),"")</f>
        <v/>
      </c>
      <c r="DS161" s="1746" t="str">
        <f>IF(入力1!DR140&gt;=1000,MID(TEXT(入力1!DR140,"00000"),2,1),"")</f>
        <v/>
      </c>
      <c r="DT161" s="1746" t="str">
        <f>IF(入力1!DR140&gt;=100,MID(TEXT(入力1!DR140,"00000"),3,1),"")</f>
        <v/>
      </c>
      <c r="DU161" s="1746" t="str">
        <f>IF(入力1!DR140&gt;=10,MID(TEXT(入力1!DR140,"00000"),4,1),"")</f>
        <v/>
      </c>
      <c r="DV161" s="1837" t="str">
        <f>IF(TRIM(入力1!DR140)&lt;&gt;"",IF(入力1!DR140&gt;=1,MID(TEXT(入力1!DR140,"00000"),5,1),"0"),"")</f>
        <v/>
      </c>
      <c r="DW161" s="1748"/>
      <c r="DX161" s="1736"/>
      <c r="DY161" s="1804"/>
      <c r="DZ161" s="1829"/>
      <c r="EA161" s="1831"/>
      <c r="EB161" s="1824"/>
      <c r="EC161" s="1833"/>
      <c r="ED161" s="1835"/>
      <c r="EE161" s="1831"/>
      <c r="EF161" s="1824"/>
      <c r="EG161" s="1826">
        <f>IF(入力1!$W$5=9,9,0)</f>
        <v>0</v>
      </c>
      <c r="EH161" s="1828"/>
      <c r="EI161" s="1736"/>
    </row>
    <row r="162" spans="1:139" s="87" customFormat="1" ht="12" customHeight="1">
      <c r="A162" s="1853"/>
      <c r="B162" s="1752"/>
      <c r="C162" s="1753"/>
      <c r="D162" s="1854" t="str">
        <f>IF(TRIM(入力1!D160)&lt;&gt;"",入力1!D160,"")</f>
        <v/>
      </c>
      <c r="E162" s="1855"/>
      <c r="F162" s="1855"/>
      <c r="G162" s="1855"/>
      <c r="H162" s="1855"/>
      <c r="I162" s="1855"/>
      <c r="J162" s="1855"/>
      <c r="K162" s="1806"/>
      <c r="L162" s="1808"/>
      <c r="M162" s="1757"/>
      <c r="N162" s="1754"/>
      <c r="O162" s="1754"/>
      <c r="P162" s="1754"/>
      <c r="Q162" s="1755"/>
      <c r="R162" s="1753"/>
      <c r="S162" s="1856"/>
      <c r="T162" s="1761"/>
      <c r="U162" s="1757"/>
      <c r="V162" s="1755"/>
      <c r="W162" s="1857"/>
      <c r="X162" s="1755"/>
      <c r="Y162" s="1753"/>
      <c r="Z162" s="1897"/>
      <c r="AA162" s="1757"/>
      <c r="AB162" s="970" t="str">
        <f>IF(入力1!AB141&gt;=100,MID(TEXT(入力1!AB141,"000.0"),1,1),"")</f>
        <v/>
      </c>
      <c r="AC162" s="968" t="str">
        <f>IF(入力1!AB141&gt;=10,MID(TEXT(入力1!AB141,"000.0"),2,1),"")</f>
        <v/>
      </c>
      <c r="AD162" s="968" t="str">
        <f>IF(入力1!AB141&gt;=0.1,MID(TEXT(入力1!AB141,"000.0"),3,1),IF(ISBLANK(入力1!AB141),"","0"))</f>
        <v/>
      </c>
      <c r="AE162" s="972" t="str">
        <f>IF(入力1!AB141&lt;&gt;"",MID(TEXT(入力1!AB141,"000.0"),5,1),"")</f>
        <v/>
      </c>
      <c r="AF162" s="1755"/>
      <c r="AG162" s="1752"/>
      <c r="AH162" s="1752"/>
      <c r="AI162" s="1757"/>
      <c r="AJ162" s="1755"/>
      <c r="AK162" s="1752"/>
      <c r="AL162" s="1752"/>
      <c r="AM162" s="1757"/>
      <c r="AN162" s="1755"/>
      <c r="AO162" s="1752"/>
      <c r="AP162" s="1752"/>
      <c r="AQ162" s="1757"/>
      <c r="AR162" s="1755"/>
      <c r="AS162" s="1752"/>
      <c r="AT162" s="1752"/>
      <c r="AU162" s="1752"/>
      <c r="AV162" s="1757"/>
      <c r="AW162" s="1755"/>
      <c r="AX162" s="1752"/>
      <c r="AY162" s="1752"/>
      <c r="AZ162" s="1752"/>
      <c r="BA162" s="1752"/>
      <c r="BB162" s="1752"/>
      <c r="BC162" s="1757"/>
      <c r="BD162" s="1793"/>
      <c r="BE162" s="1729"/>
      <c r="BF162" s="1729"/>
      <c r="BG162" s="1729"/>
      <c r="BH162" s="1729"/>
      <c r="BI162" s="1729"/>
      <c r="BJ162" s="1744"/>
      <c r="BK162" s="1726"/>
      <c r="BL162" s="1705"/>
      <c r="BM162" s="1705"/>
      <c r="BN162" s="1705"/>
      <c r="BO162" s="1705"/>
      <c r="BP162" s="1710"/>
      <c r="BQ162" s="1726"/>
      <c r="BR162" s="1705"/>
      <c r="BS162" s="1705"/>
      <c r="BT162" s="1705"/>
      <c r="BU162" s="1705"/>
      <c r="BV162" s="1710"/>
      <c r="BW162" s="1726"/>
      <c r="BX162" s="1705"/>
      <c r="BY162" s="1705"/>
      <c r="BZ162" s="1705"/>
      <c r="CA162" s="1705"/>
      <c r="CB162" s="1710"/>
      <c r="CC162" s="1712"/>
      <c r="CD162" s="1705"/>
      <c r="CE162" s="1705"/>
      <c r="CF162" s="1705"/>
      <c r="CG162" s="1705"/>
      <c r="CH162" s="1705"/>
      <c r="CI162" s="1705"/>
      <c r="CJ162" s="1706"/>
      <c r="CK162" s="1705"/>
      <c r="CL162" s="1705"/>
      <c r="CM162" s="1705"/>
      <c r="CN162" s="1705"/>
      <c r="CO162" s="1705"/>
      <c r="CP162" s="1705"/>
      <c r="CQ162" s="1706"/>
      <c r="CR162" s="1726"/>
      <c r="CS162" s="1705"/>
      <c r="CT162" s="1710"/>
      <c r="CU162" s="1712"/>
      <c r="CV162" s="1705"/>
      <c r="CW162" s="1706"/>
      <c r="CX162" s="1712"/>
      <c r="CY162" s="1705"/>
      <c r="CZ162" s="1706"/>
      <c r="DA162" s="1793"/>
      <c r="DB162" s="1729"/>
      <c r="DC162" s="1729"/>
      <c r="DD162" s="1729"/>
      <c r="DE162" s="1852"/>
      <c r="DF162" s="1754"/>
      <c r="DG162" s="1755"/>
      <c r="DH162" s="1752"/>
      <c r="DI162" s="1752"/>
      <c r="DJ162" s="1891"/>
      <c r="DK162" s="1754"/>
      <c r="DL162" s="1755"/>
      <c r="DM162" s="1752"/>
      <c r="DN162" s="1752"/>
      <c r="DO162" s="1752"/>
      <c r="DP162" s="1891"/>
      <c r="DQ162" s="1754"/>
      <c r="DR162" s="1755"/>
      <c r="DS162" s="1752"/>
      <c r="DT162" s="1752"/>
      <c r="DU162" s="1752"/>
      <c r="DV162" s="1904"/>
      <c r="DW162" s="1749"/>
      <c r="DX162" s="1737"/>
      <c r="DY162" s="1805"/>
      <c r="DZ162" s="1830"/>
      <c r="EA162" s="1832"/>
      <c r="EB162" s="1825"/>
      <c r="EC162" s="1834"/>
      <c r="ED162" s="1836"/>
      <c r="EE162" s="1832"/>
      <c r="EF162" s="1825"/>
      <c r="EG162" s="1827"/>
      <c r="EH162" s="1827"/>
      <c r="EI162" s="1737"/>
    </row>
    <row r="163" spans="1:139" s="87" customFormat="1" ht="12" customHeight="1">
      <c r="A163" s="1818" t="str">
        <f>IF(TRIM(入力1!A142)&lt;&gt;"",入力1!A142,"")</f>
        <v/>
      </c>
      <c r="B163" s="1732">
        <f>IF(TRIM(入力1!B142)&lt;&gt;"",入力1!B142,"")</f>
        <v>6</v>
      </c>
      <c r="C163" s="1234">
        <f>入力1!C142</f>
        <v>3</v>
      </c>
      <c r="D163" s="1820" t="str">
        <f>IF(TRIM(入力1!D142)&lt;&gt;"",入力1!D142,"")</f>
        <v/>
      </c>
      <c r="E163" s="1821"/>
      <c r="F163" s="1821"/>
      <c r="G163" s="1821"/>
      <c r="H163" s="1821"/>
      <c r="I163" s="1821"/>
      <c r="J163" s="1821"/>
      <c r="K163" s="1256" t="str">
        <f>IF(TRIM('提出（様式1）'!A163)&lt;&gt;"",'提出（様式1）'!A163,"")</f>
        <v/>
      </c>
      <c r="L163" s="1258">
        <f>IF(TRIM('提出（様式1）'!B163)&lt;&gt;"",'提出（様式1）'!B163,"")</f>
        <v>6</v>
      </c>
      <c r="M163" s="1260">
        <f>C163</f>
        <v>3</v>
      </c>
      <c r="N163" s="1738" t="str">
        <f>IF(TRIM(入力1!N142)&lt;&gt;"",入力1!N142,"")</f>
        <v/>
      </c>
      <c r="O163" s="1738" t="str">
        <f>IF(TRIM(入力1!O142)&lt;&gt;"",LEFT(入力1!O142,1),"")</f>
        <v/>
      </c>
      <c r="P163" s="1738" t="str">
        <f>IF(TRIM(入力1!P142)&lt;&gt;"",LEFT(入力1!P142,1),"")</f>
        <v/>
      </c>
      <c r="Q163" s="1734" t="str">
        <f>IF(TRIM(入力1!Q142)&lt;&gt;"",LEFT(入力1!Q142,1),"")</f>
        <v/>
      </c>
      <c r="R163" s="1234" t="str">
        <f>IF(TRIM(入力1!Q142)&lt;&gt;"",MID(入力1!Q142,2,1),"")</f>
        <v/>
      </c>
      <c r="S163" s="1839" t="str">
        <f>IF(TRIM(入力1!S142)&lt;&gt;"",LEFT(入力1!S142,1),"")</f>
        <v/>
      </c>
      <c r="T163" s="1841" t="str">
        <f>IF(LEN(入力1!T142)&gt;=2,MID(TEXT(入力1!T142,"00"),1,1),"")</f>
        <v/>
      </c>
      <c r="U163" s="1260" t="str">
        <f>IF(LEN(入力1!T142)&gt;=1,MID(TEXT(入力1!T142,"00"),2,1),"")</f>
        <v/>
      </c>
      <c r="V163" s="1734" t="str">
        <f>IF(LEN(入力1!V142)&gt;=2,MID(TEXT(入力1!V142,"00"),1,1),"")</f>
        <v/>
      </c>
      <c r="W163" s="1843" t="str">
        <f>IF(LEN(入力1!V142)&gt;=1,MID(TEXT(入力1!V142,"00"),2,1),"")</f>
        <v/>
      </c>
      <c r="X163" s="1734" t="str">
        <f>IF(LEN(入力1!X142)&gt;=2,MID(TEXT(入力1!X142,"00"),1,1),"")</f>
        <v/>
      </c>
      <c r="Y163" s="1234" t="str">
        <f>IF(LEN(入力1!X142)&gt;=1,MID(TEXT(入力1!X142,"00"),2,1),"")</f>
        <v/>
      </c>
      <c r="Z163" s="1926" t="str">
        <f>IF(LEN(入力1!Z142)&gt;=2,MID(TEXT(入力1!Z142,"00"),1,1),"")</f>
        <v/>
      </c>
      <c r="AA163" s="1260" t="str">
        <f>IF(LEN(入力1!Z142)&gt;=1,MID(TEXT(入力1!Z142,"00"),2,1),"")</f>
        <v/>
      </c>
      <c r="AB163" s="1845" t="str">
        <f>IF(TRIM(入力1!AB142)&lt;&gt;"",入力1!AB142,"")</f>
        <v/>
      </c>
      <c r="AC163" s="1846"/>
      <c r="AD163" s="1846"/>
      <c r="AE163" s="1847"/>
      <c r="AF163" s="1734" t="str">
        <f>IF(入力1!AF142&gt;=100,MID(TEXT(入力1!AF142,"000.0"),1,1),"")</f>
        <v/>
      </c>
      <c r="AG163" s="1732" t="str">
        <f>IF(入力1!AF142&gt;=10,MID(TEXT(入力1!AF142,"000.0"),2,1),"")</f>
        <v/>
      </c>
      <c r="AH163" s="1732" t="str">
        <f>IF(入力1!AF142&gt;=0.1,MID(TEXT(入力1!AF142,"000.0"),3,1),IF(ISBLANK(入力1!AF142),"","0"))</f>
        <v/>
      </c>
      <c r="AI163" s="1260" t="str">
        <f>IF(入力1!AF142&lt;&gt;"",MID(TEXT(入力1!AF142,"000.0"),5,1),"")</f>
        <v/>
      </c>
      <c r="AJ163" s="1734" t="str">
        <f>IF(入力1!AJ142&gt;=100,MID(TEXT(入力1!AJ142,"000.0"),1,1),"")</f>
        <v/>
      </c>
      <c r="AK163" s="1732" t="str">
        <f>IF(入力1!AJ142&gt;=10,MID(TEXT(入力1!AJ142,"000.0"),2,1),"")</f>
        <v/>
      </c>
      <c r="AL163" s="1732" t="str">
        <f>IF(入力1!AJ142&gt;=0.1,MID(TEXT(入力1!AJ142,"000.0"),3,1),IF(ISBLANK(入力1!AJ142),"","0"))</f>
        <v/>
      </c>
      <c r="AM163" s="1260" t="str">
        <f>IF(入力1!AJ142&lt;&gt;"",MID(TEXT(入力1!AJ142,"000.0"),5,1),"")</f>
        <v/>
      </c>
      <c r="AN163" s="1734" t="str">
        <f>IF(入力1!AN142&gt;=100,MID(TEXT(入力1!AN142,"000.0"),1,1),"")</f>
        <v/>
      </c>
      <c r="AO163" s="1732" t="str">
        <f>IF(入力1!AN142&gt;=10,MID(TEXT(入力1!AN142,"000.0"),2,1),"")</f>
        <v/>
      </c>
      <c r="AP163" s="1732" t="str">
        <f>IF(入力1!AN142&gt;=0.1,MID(TEXT(入力1!AN142,"000.0"),3,1),IF(ISBLANK(入力1!AN142),"","0"))</f>
        <v/>
      </c>
      <c r="AQ163" s="1260" t="str">
        <f>IF(入力1!AN142&lt;&gt;"",MID(TEXT(入力1!AN142,"000.0"),5,1),"")</f>
        <v/>
      </c>
      <c r="AR163" s="1734" t="str">
        <f>IF(TRIM(入力1!AR142)&lt;&gt;"",IF(入力1!AR142&gt;=10000,MID(TEXT(入力1!AR142,"00000"),1,1),""),"-")</f>
        <v>-</v>
      </c>
      <c r="AS163" s="1732" t="str">
        <f>IF(TRIM(入力1!AR142)&lt;&gt;"",IF(入力1!AR142&gt;=1000,MID(TEXT(入力1!AR142,"00000"),2,1),""),"-")</f>
        <v>-</v>
      </c>
      <c r="AT163" s="1732" t="str">
        <f>IF(TRIM(入力1!AR142)&lt;&gt;"",IF(入力1!AR142&gt;=100,MID(TEXT(入力1!AR142,"00000"),3,1),""),"-")</f>
        <v>-</v>
      </c>
      <c r="AU163" s="1732" t="str">
        <f>IF(TRIM(入力1!AR142)&lt;&gt;"",IF(入力1!AR142&gt;=10,MID(TEXT(入力1!AR142,"00000"),4,1),""),"-")</f>
        <v>-</v>
      </c>
      <c r="AV163" s="1260" t="str">
        <f>IF(TRIM(入力1!AR142)&lt;&gt;"",IF(入力1!AR142&gt;=0,MID(TEXT(入力1!AR142,"00000"),5,1),""),"-")</f>
        <v>-</v>
      </c>
      <c r="AW163" s="1734" t="str">
        <f>IF(TRIM(入力1!AW142)&lt;&gt;"",IF(入力1!AW142&gt;=1000000,MID(TEXT(入力1!AW142,"0000000"),1,1),""),"-")</f>
        <v>-</v>
      </c>
      <c r="AX163" s="1732" t="str">
        <f>IF(TRIM(入力1!AW142)&lt;&gt;"",IF(入力1!AW142&gt;=100000,MID(TEXT(入力1!AW142,"0000000"),2,1),""),"-")</f>
        <v>-</v>
      </c>
      <c r="AY163" s="1732" t="str">
        <f>IF(TRIM(入力1!AW142)&lt;&gt;"",IF(入力1!AW142&gt;=10000,MID(TEXT(入力1!AW142,"0000000"),3,1),""),"-")</f>
        <v>-</v>
      </c>
      <c r="AZ163" s="1732" t="str">
        <f>IF(TRIM(入力1!AW142)&lt;&gt;"",IF(入力1!AW142&gt;=1000,MID(TEXT(入力1!AW142,"0000000"),4,1),""),"-")</f>
        <v>-</v>
      </c>
      <c r="BA163" s="1732" t="str">
        <f>IF(TRIM(入力1!AW142)&lt;&gt;"",IF(入力1!AW142&gt;=100,MID(TEXT(入力1!AW142,"0000000"),5,1),""),"-")</f>
        <v>-</v>
      </c>
      <c r="BB163" s="1732" t="str">
        <f>IF(TRIM(入力1!AW142)&lt;&gt;"",IF(入力1!AW142&gt;=10,MID(TEXT(入力1!AW142,"0000000"),6,1),""),"-")</f>
        <v>-</v>
      </c>
      <c r="BC163" s="1260" t="str">
        <f>IF(TRIM(入力1!AW142)&lt;&gt;"",IF(入力1!AW142&gt;=0,MID(TEXT(入力1!AW142,"0000000"),7,1),""),"-")</f>
        <v>-</v>
      </c>
      <c r="BD163" s="1817" t="str">
        <f>IF(TRIM(入力1!BD142)&lt;&gt;"",IF(入力1!BD142&gt;=1000000,MID(TEXT(入力1!BD142,"0000000"),1,1),""),"")</f>
        <v/>
      </c>
      <c r="BE163" s="1731" t="str">
        <f>IF(TRIM(入力1!BD142)&lt;&gt;"",IF(入力1!BD142&gt;=100000,MID(TEXT(入力1!BD142,"0000000"),2,1),""),"")</f>
        <v/>
      </c>
      <c r="BF163" s="1731" t="str">
        <f>IF(TRIM(入力1!BD142)&lt;&gt;"",IF(入力1!BD142&gt;=10000,MID(TEXT(入力1!BD142,"0000000"),3,1),""),"")</f>
        <v/>
      </c>
      <c r="BG163" s="1731" t="str">
        <f>IF(TRIM(入力1!BD142)&lt;&gt;"",IF(入力1!BD142&gt;=1000,MID(TEXT(入力1!BD142,"0000000"),4,1),""),"")</f>
        <v/>
      </c>
      <c r="BH163" s="1731" t="str">
        <f>IF(TRIM(入力1!BD142)&lt;&gt;"",IF(入力1!BD142&gt;=100,MID(TEXT(入力1!BD142,"0000000"),5,1),""),"")</f>
        <v/>
      </c>
      <c r="BI163" s="1731" t="str">
        <f>IF(TRIM(入力1!BD142)&lt;&gt;"",IF(入力1!BD142&gt;=10,MID(TEXT(入力1!BD142,"0000000"),6,1),""),"")</f>
        <v/>
      </c>
      <c r="BJ163" s="1816" t="str">
        <f>IF(TRIM(入力1!BD142)&lt;&gt;"",IF(入力1!BD142&gt;=0,MID(TEXT(入力1!BD142,"0000000"),7,1),""),"0")</f>
        <v>0</v>
      </c>
      <c r="BK163" s="1077" t="str">
        <f>IF(TRIM(入力1!BK142)&lt;&gt;"",入力1!BK142,"")</f>
        <v/>
      </c>
      <c r="BL163" s="1063" t="str">
        <f>IF(TRIM(入力1!BL142)&lt;&gt;"",入力1!BL142,"")</f>
        <v/>
      </c>
      <c r="BM163" s="1063" t="str">
        <f>IF(TRIM(入力1!BM142)&lt;&gt;"",入力1!BM142,"")</f>
        <v/>
      </c>
      <c r="BN163" s="1063" t="str">
        <f>IF(TRIM(入力1!BN142)&lt;&gt;"",入力1!BN142,"")</f>
        <v/>
      </c>
      <c r="BO163" s="1063" t="str">
        <f>IF(TRIM(入力1!BO142)&lt;&gt;"",入力1!BO142,"")</f>
        <v/>
      </c>
      <c r="BP163" s="1079" t="str">
        <f>IF(TRIM(入力1!BP142)&lt;&gt;"",入力1!BP142,"")</f>
        <v>0</v>
      </c>
      <c r="BQ163" s="1077" t="str">
        <f>IF(TRIM(入力1!BQ142)&lt;&gt;"",入力1!BQ142,"")</f>
        <v/>
      </c>
      <c r="BR163" s="1063" t="str">
        <f>IF(TRIM(入力1!BR142)&lt;&gt;"",入力1!BR142,"")</f>
        <v/>
      </c>
      <c r="BS163" s="1063" t="str">
        <f>IF(TRIM(入力1!BS142)&lt;&gt;"",入力1!BS142,"")</f>
        <v/>
      </c>
      <c r="BT163" s="1063" t="str">
        <f>IF(TRIM(入力1!BT142)&lt;&gt;"",入力1!BT142,"")</f>
        <v/>
      </c>
      <c r="BU163" s="1063" t="str">
        <f>IF(TRIM(入力1!BU142)&lt;&gt;"",入力1!BU142,"")</f>
        <v/>
      </c>
      <c r="BV163" s="1079" t="str">
        <f>IF(TRIM(入力1!BV142)&lt;&gt;"",入力1!BV142,"")</f>
        <v>0</v>
      </c>
      <c r="BW163" s="1077" t="str">
        <f>IF(TRIM(入力1!BW142)&lt;&gt;"",入力1!BW142,"")</f>
        <v/>
      </c>
      <c r="BX163" s="1063" t="str">
        <f>IF(TRIM(入力1!BX142)&lt;&gt;"",入力1!BX142,"")</f>
        <v/>
      </c>
      <c r="BY163" s="1063" t="str">
        <f>IF(TRIM(入力1!BY142)&lt;&gt;"",入力1!BY142,"")</f>
        <v/>
      </c>
      <c r="BZ163" s="1063" t="str">
        <f>IF(TRIM(入力1!BZ142)&lt;&gt;"",入力1!BZ142,"")</f>
        <v/>
      </c>
      <c r="CA163" s="1063" t="str">
        <f>IF(TRIM(入力1!CA142)&lt;&gt;"",入力1!CA142,"")</f>
        <v/>
      </c>
      <c r="CB163" s="1079" t="str">
        <f>IF(TRIM(入力1!CB142)&lt;&gt;"",入力1!CB142,"")</f>
        <v>0</v>
      </c>
      <c r="CC163" s="1095" t="str">
        <f>IF(TRIM(入力1!CC142)&lt;&gt;"",入力1!CC142,"")</f>
        <v/>
      </c>
      <c r="CD163" s="1063" t="str">
        <f>IF(TRIM(入力1!CD142)&lt;&gt;"",入力1!CD142,"")</f>
        <v/>
      </c>
      <c r="CE163" s="1063" t="str">
        <f>IF(TRIM(入力1!CE142)&lt;&gt;"",入力1!CE142,"")</f>
        <v/>
      </c>
      <c r="CF163" s="1063" t="str">
        <f>IF(TRIM(入力1!CF142)&lt;&gt;"",入力1!CF142,"")</f>
        <v/>
      </c>
      <c r="CG163" s="1063" t="str">
        <f>IF(TRIM(入力1!CG142)&lt;&gt;"",入力1!CG142,"")</f>
        <v/>
      </c>
      <c r="CH163" s="1063" t="str">
        <f>IF(TRIM(入力1!CH142)&lt;&gt;"",入力1!CH142,"")</f>
        <v/>
      </c>
      <c r="CI163" s="1063" t="str">
        <f>IF(TRIM(入力1!CI142)&lt;&gt;"",入力1!CI142,"")</f>
        <v/>
      </c>
      <c r="CJ163" s="1109" t="str">
        <f>IF(TRIM(入力1!CJ142)&lt;&gt;"",入力1!CJ142,"")</f>
        <v>0</v>
      </c>
      <c r="CK163" s="1063" t="str">
        <f>IF(TRIM(入力1!CK142)&lt;&gt;"",入力1!CK142,"")</f>
        <v/>
      </c>
      <c r="CL163" s="1063" t="str">
        <f>IF(TRIM(入力1!CL142)&lt;&gt;"",入力1!CL142,"")</f>
        <v/>
      </c>
      <c r="CM163" s="1063" t="str">
        <f>IF(TRIM(入力1!CM142)&lt;&gt;"",入力1!CM142,"")</f>
        <v/>
      </c>
      <c r="CN163" s="1063" t="str">
        <f>IF(TRIM(入力1!CN142)&lt;&gt;"",入力1!CN142,"")</f>
        <v/>
      </c>
      <c r="CO163" s="1063" t="str">
        <f>IF(TRIM(入力1!CO142)&lt;&gt;"",入力1!CO142,"")</f>
        <v/>
      </c>
      <c r="CP163" s="1063" t="str">
        <f>IF(TRIM(入力1!CP142)&lt;&gt;"",入力1!CP142,"")</f>
        <v/>
      </c>
      <c r="CQ163" s="1109" t="str">
        <f>IF(TRIM(入力1!CQ142)&lt;&gt;"",入力1!CQ142,"")</f>
        <v/>
      </c>
      <c r="CR163" s="1095" t="str">
        <f>IF(TRIM(入力1!CR142)&lt;&gt;"",入力1!CR142,"")</f>
        <v>-</v>
      </c>
      <c r="CS163" s="1063" t="str">
        <f>IF(TRIM(入力1!CS142)&lt;&gt;"",入力1!CS142,"")</f>
        <v>-</v>
      </c>
      <c r="CT163" s="1109" t="str">
        <f>IF(TRIM(入力1!CT142)&lt;&gt;"",入力1!CT142,"")</f>
        <v>-</v>
      </c>
      <c r="CU163" s="1095" t="str">
        <f>IF(入力1!CU142&gt;=10,MID(TEXT(入力1!CU142,"00.0"),1,1),"")</f>
        <v/>
      </c>
      <c r="CV163" s="1063" t="str">
        <f>IF(入力1!CU142&gt;=0.1,MID(TEXT(入力1!CU142,"00.0"),2,1),IF(ISBLANK(入力1!CU142),"","0"))</f>
        <v/>
      </c>
      <c r="CW163" s="1109" t="str">
        <f>IF(入力1!CU142&lt;&gt;"",MID(TEXT(入力1!CU142,"00.0"),4,1),"")</f>
        <v/>
      </c>
      <c r="CX163" s="1095" t="str">
        <f>IF(入力1!CX142&gt;=100,MID(TEXT(入力1!CX142,"000"),1,1),"")</f>
        <v/>
      </c>
      <c r="CY163" s="1063" t="str">
        <f>IF(入力1!CX142&gt;=10,MID(TEXT(入力1!CX142,"000"),2,1),"")</f>
        <v/>
      </c>
      <c r="CZ163" s="1109" t="str">
        <f>IF(入力1!CX142&gt;=1,MID(TEXT(入力1!CX142,"000"),3,1),"")</f>
        <v/>
      </c>
      <c r="DA163" s="1817" t="str">
        <f>IF(TRIM(入力1!DA142)&lt;&gt;"",IF(入力1!DA142&gt;=10000,MID(TEXT(入力1!DA142,"00000"),1,1),""),"")</f>
        <v/>
      </c>
      <c r="DB163" s="1731" t="str">
        <f>IF(TRIM(入力1!DA142)&lt;&gt;"",IF(入力1!DA142&gt;=1000,MID(TEXT(入力1!DA142,"00000"),2,1),""),"")</f>
        <v/>
      </c>
      <c r="DC163" s="1731" t="str">
        <f>IF(TRIM(入力1!DA142)&lt;&gt;"",IF(入力1!DA142&gt;=100,MID(TEXT(入力1!DA142,"00000"),3,1),""),"")</f>
        <v/>
      </c>
      <c r="DD163" s="1731" t="str">
        <f>IF(TRIM(入力1!DA142)&lt;&gt;"",IF(入力1!DA142&gt;=10,MID(TEXT(入力1!DA142,"00000"),4,1),""),"")</f>
        <v/>
      </c>
      <c r="DE163" s="1795" t="str">
        <f>IF(TRIM(入力1!DA142)&lt;&gt;"",IF(入力1!DA142&gt;=0,MID(TEXT(入力1!DA142,"00000"),5,1),"0"),"")</f>
        <v/>
      </c>
      <c r="DF163" s="1738" t="str">
        <f>IF(TRIM(入力1!DF142)&lt;&gt;"",LEFT(入力1!DF142,1),"")</f>
        <v/>
      </c>
      <c r="DG163" s="1734" t="str">
        <f>IF(入力1!DG142&gt;=1000,MID(TEXT(入力1!DG142,"0000"),1,1),"")</f>
        <v/>
      </c>
      <c r="DH163" s="1732" t="str">
        <f>IF(入力1!DG142&gt;=100,MID(TEXT(入力1!DG142,"0000"),2,1),"")</f>
        <v/>
      </c>
      <c r="DI163" s="1732" t="str">
        <f>IF(入力1!DG142&gt;=10,MID(TEXT(入力1!DG142,"0000"),3,1),"")</f>
        <v/>
      </c>
      <c r="DJ163" s="1234" t="str">
        <f>IF(TRIM(入力1!DG142)&lt;&gt;"",IF(入力1!DG142&gt;=1,MID(TEXT(入力1!DG142,"0000"),4,1),"0"),"")</f>
        <v/>
      </c>
      <c r="DK163" s="1738" t="str">
        <f>IF(TRIM(入力1!DK142)&lt;&gt;"",LEFT(入力1!DK142,1),"")</f>
        <v/>
      </c>
      <c r="DL163" s="1734" t="str">
        <f>IF(入力1!DL142&gt;=10000,MID(TEXT(入力1!DL142,"00000"),1,1),"")</f>
        <v/>
      </c>
      <c r="DM163" s="1732" t="str">
        <f>IF(入力1!DL142&gt;=1000,MID(TEXT(入力1!DL142,"00000"),2,1),"")</f>
        <v/>
      </c>
      <c r="DN163" s="1732" t="str">
        <f>IF(入力1!DL142&gt;=100,MID(TEXT(入力1!DL142,"00000"),3,1),"")</f>
        <v/>
      </c>
      <c r="DO163" s="1732" t="str">
        <f>IF(入力1!DL142&gt;=10,MID(TEXT(入力1!DL142,"00000"),4,1),"")</f>
        <v/>
      </c>
      <c r="DP163" s="1234" t="str">
        <f>IF(TRIM(入力1!DL142)&lt;&gt;"",IF(入力1!DL142&gt;=1,MID(TEXT(入力1!DL142,"00000"),5,1),"0"),"")</f>
        <v/>
      </c>
      <c r="DQ163" s="1738" t="str">
        <f>IF(TRIM(入力1!DQ142)&lt;&gt;"",LEFT(入力1!DQ142,1),"")</f>
        <v/>
      </c>
      <c r="DR163" s="1734" t="str">
        <f>IF(入力1!DR142&gt;=10000,MID(TEXT(入力1!DR142,"00000"),1,1),"")</f>
        <v/>
      </c>
      <c r="DS163" s="1732" t="str">
        <f>IF(入力1!DR142&gt;=1000,MID(TEXT(入力1!DR142,"00000"),2,1),"")</f>
        <v/>
      </c>
      <c r="DT163" s="1732" t="str">
        <f>IF(入力1!DR142&gt;=100,MID(TEXT(入力1!DR142,"00000"),3,1),"")</f>
        <v/>
      </c>
      <c r="DU163" s="1732" t="str">
        <f>IF(入力1!DR142&gt;=10,MID(TEXT(入力1!DR142,"00000"),4,1),"")</f>
        <v/>
      </c>
      <c r="DV163" s="1850" t="str">
        <f>IF(TRIM(入力1!DR142)&lt;&gt;"",IF(入力1!DR142&gt;=1,MID(TEXT(入力1!DR142,"00000"),5,1),"0"),"")</f>
        <v/>
      </c>
      <c r="DW163" s="1748"/>
      <c r="DX163" s="1736"/>
      <c r="DY163" s="1804"/>
      <c r="DZ163" s="1829"/>
      <c r="EA163" s="1831"/>
      <c r="EB163" s="1824"/>
      <c r="EC163" s="1833"/>
      <c r="ED163" s="1835"/>
      <c r="EE163" s="1831"/>
      <c r="EF163" s="1824"/>
      <c r="EG163" s="1826">
        <f>IF(入力1!$W$5=9,9,0)</f>
        <v>0</v>
      </c>
      <c r="EH163" s="1828"/>
      <c r="EI163" s="1736"/>
    </row>
    <row r="164" spans="1:139" s="87" customFormat="1" ht="12" customHeight="1">
      <c r="A164" s="1819"/>
      <c r="B164" s="1733"/>
      <c r="C164" s="1235"/>
      <c r="D164" s="1822" t="str">
        <f>IF(TRIM(入力1!D162)&lt;&gt;"",入力1!D162,"")</f>
        <v/>
      </c>
      <c r="E164" s="1823"/>
      <c r="F164" s="1823"/>
      <c r="G164" s="1823"/>
      <c r="H164" s="1823"/>
      <c r="I164" s="1823"/>
      <c r="J164" s="1823"/>
      <c r="K164" s="1256"/>
      <c r="L164" s="1258"/>
      <c r="M164" s="1279"/>
      <c r="N164" s="1739"/>
      <c r="O164" s="1739"/>
      <c r="P164" s="1739"/>
      <c r="Q164" s="1735"/>
      <c r="R164" s="1235"/>
      <c r="S164" s="1840"/>
      <c r="T164" s="1842"/>
      <c r="U164" s="1279"/>
      <c r="V164" s="1735"/>
      <c r="W164" s="1844"/>
      <c r="X164" s="1735"/>
      <c r="Y164" s="1235"/>
      <c r="Z164" s="1926"/>
      <c r="AA164" s="1279"/>
      <c r="AB164" s="964" t="str">
        <f>IF(入力1!AB143&gt;=100,MID(TEXT(入力1!AB143,"000.0"),1,1),"")</f>
        <v/>
      </c>
      <c r="AC164" s="963" t="str">
        <f>IF(入力1!AB143&gt;=10,MID(TEXT(入力1!AB143,"000.0"),2,1),"")</f>
        <v/>
      </c>
      <c r="AD164" s="963" t="str">
        <f>IF(入力1!AB143&gt;=0.1,MID(TEXT(入力1!AB143,"000.0"),3,1),IF(ISBLANK(入力1!AB143),"","0"))</f>
        <v/>
      </c>
      <c r="AE164" s="953" t="str">
        <f>IF(入力1!AB143&lt;&gt;"",MID(TEXT(入力1!AB143,"000.0"),5,1),"")</f>
        <v/>
      </c>
      <c r="AF164" s="1735"/>
      <c r="AG164" s="1733"/>
      <c r="AH164" s="1733"/>
      <c r="AI164" s="1279"/>
      <c r="AJ164" s="1735"/>
      <c r="AK164" s="1733"/>
      <c r="AL164" s="1733"/>
      <c r="AM164" s="1279"/>
      <c r="AN164" s="1735"/>
      <c r="AO164" s="1733"/>
      <c r="AP164" s="1733"/>
      <c r="AQ164" s="1279"/>
      <c r="AR164" s="1735"/>
      <c r="AS164" s="1733"/>
      <c r="AT164" s="1733"/>
      <c r="AU164" s="1733"/>
      <c r="AV164" s="1279"/>
      <c r="AW164" s="1735"/>
      <c r="AX164" s="1733"/>
      <c r="AY164" s="1733"/>
      <c r="AZ164" s="1733"/>
      <c r="BA164" s="1733"/>
      <c r="BB164" s="1733"/>
      <c r="BC164" s="1279"/>
      <c r="BD164" s="1817"/>
      <c r="BE164" s="1731"/>
      <c r="BF164" s="1731"/>
      <c r="BG164" s="1731"/>
      <c r="BH164" s="1731"/>
      <c r="BI164" s="1731"/>
      <c r="BJ164" s="1816"/>
      <c r="BK164" s="1078"/>
      <c r="BL164" s="1064"/>
      <c r="BM164" s="1064"/>
      <c r="BN164" s="1064"/>
      <c r="BO164" s="1064"/>
      <c r="BP164" s="1080"/>
      <c r="BQ164" s="1078"/>
      <c r="BR164" s="1064"/>
      <c r="BS164" s="1064"/>
      <c r="BT164" s="1064"/>
      <c r="BU164" s="1064"/>
      <c r="BV164" s="1080"/>
      <c r="BW164" s="1078"/>
      <c r="BX164" s="1064"/>
      <c r="BY164" s="1064"/>
      <c r="BZ164" s="1064"/>
      <c r="CA164" s="1064"/>
      <c r="CB164" s="1080"/>
      <c r="CC164" s="1096"/>
      <c r="CD164" s="1064"/>
      <c r="CE164" s="1064"/>
      <c r="CF164" s="1064"/>
      <c r="CG164" s="1064"/>
      <c r="CH164" s="1064"/>
      <c r="CI164" s="1064"/>
      <c r="CJ164" s="1110"/>
      <c r="CK164" s="1064"/>
      <c r="CL164" s="1064"/>
      <c r="CM164" s="1064"/>
      <c r="CN164" s="1064"/>
      <c r="CO164" s="1064"/>
      <c r="CP164" s="1064"/>
      <c r="CQ164" s="1110"/>
      <c r="CR164" s="1096"/>
      <c r="CS164" s="1064"/>
      <c r="CT164" s="1110"/>
      <c r="CU164" s="1096"/>
      <c r="CV164" s="1064"/>
      <c r="CW164" s="1110"/>
      <c r="CX164" s="1096"/>
      <c r="CY164" s="1064"/>
      <c r="CZ164" s="1110"/>
      <c r="DA164" s="1817"/>
      <c r="DB164" s="1731"/>
      <c r="DC164" s="1731"/>
      <c r="DD164" s="1731"/>
      <c r="DE164" s="1795"/>
      <c r="DF164" s="1739"/>
      <c r="DG164" s="1735"/>
      <c r="DH164" s="1733"/>
      <c r="DI164" s="1733"/>
      <c r="DJ164" s="1235"/>
      <c r="DK164" s="1739"/>
      <c r="DL164" s="1735"/>
      <c r="DM164" s="1733"/>
      <c r="DN164" s="1733"/>
      <c r="DO164" s="1733"/>
      <c r="DP164" s="1235"/>
      <c r="DQ164" s="1739"/>
      <c r="DR164" s="1735"/>
      <c r="DS164" s="1733"/>
      <c r="DT164" s="1733"/>
      <c r="DU164" s="1733"/>
      <c r="DV164" s="1849"/>
      <c r="DW164" s="1749"/>
      <c r="DX164" s="1737"/>
      <c r="DY164" s="1805"/>
      <c r="DZ164" s="1830"/>
      <c r="EA164" s="1832"/>
      <c r="EB164" s="1825"/>
      <c r="EC164" s="1834"/>
      <c r="ED164" s="1836"/>
      <c r="EE164" s="1832"/>
      <c r="EF164" s="1825"/>
      <c r="EG164" s="1827"/>
      <c r="EH164" s="1827"/>
      <c r="EI164" s="1737"/>
    </row>
    <row r="165" spans="1:139" s="87" customFormat="1" ht="12" customHeight="1">
      <c r="A165" s="1796" t="str">
        <f>IF(TRIM(入力1!A144)&lt;&gt;"",入力1!A144,"")</f>
        <v/>
      </c>
      <c r="B165" s="1746">
        <f>IF(TRIM(入力1!B144)&lt;&gt;"",入力1!B144,"")</f>
        <v>6</v>
      </c>
      <c r="C165" s="1750">
        <f>入力1!C144</f>
        <v>4</v>
      </c>
      <c r="D165" s="1798" t="str">
        <f>IF(TRIM(入力1!D144)&lt;&gt;"",入力1!D144,"")</f>
        <v/>
      </c>
      <c r="E165" s="1799"/>
      <c r="F165" s="1799"/>
      <c r="G165" s="1799"/>
      <c r="H165" s="1799"/>
      <c r="I165" s="1799"/>
      <c r="J165" s="1799"/>
      <c r="K165" s="1806" t="str">
        <f>IF(TRIM('提出（様式1）'!A165)&lt;&gt;"",'提出（様式1）'!A165,"")</f>
        <v/>
      </c>
      <c r="L165" s="1808">
        <f>IF(TRIM('提出（様式1）'!B165)&lt;&gt;"",'提出（様式1）'!B165,"")</f>
        <v>6</v>
      </c>
      <c r="M165" s="1756">
        <f>C165</f>
        <v>4</v>
      </c>
      <c r="N165" s="1740" t="str">
        <f>IF(TRIM(入力1!N144)&lt;&gt;"",入力1!N144,"")</f>
        <v/>
      </c>
      <c r="O165" s="1740" t="str">
        <f>IF(TRIM(入力1!O144)&lt;&gt;"",LEFT(入力1!O144,1),"")</f>
        <v/>
      </c>
      <c r="P165" s="1740" t="str">
        <f>IF(TRIM(入力1!P144)&lt;&gt;"",LEFT(入力1!P144,1),"")</f>
        <v/>
      </c>
      <c r="Q165" s="1742" t="str">
        <f>IF(TRIM(入力1!Q144)&lt;&gt;"",LEFT(入力1!Q144,1),"")</f>
        <v/>
      </c>
      <c r="R165" s="1750" t="str">
        <f>IF(TRIM(入力1!Q144)&lt;&gt;"",MID(入力1!Q144,2,1),"")</f>
        <v/>
      </c>
      <c r="S165" s="1802" t="str">
        <f>IF(TRIM(入力1!S144)&lt;&gt;"",LEFT(入力1!S144,1),"")</f>
        <v/>
      </c>
      <c r="T165" s="1760" t="str">
        <f>IF(LEN(入力1!T144)&gt;=2,MID(TEXT(入力1!T144,"00"),1,1),"")</f>
        <v/>
      </c>
      <c r="U165" s="1756" t="str">
        <f>IF(LEN(入力1!T144)&gt;=1,MID(TEXT(入力1!T144,"00"),2,1),"")</f>
        <v/>
      </c>
      <c r="V165" s="1742" t="str">
        <f>IF(LEN(入力1!V144)&gt;=2,MID(TEXT(入力1!V144,"00"),1,1),"")</f>
        <v/>
      </c>
      <c r="W165" s="1811" t="str">
        <f>IF(LEN(入力1!V144)&gt;=1,MID(TEXT(入力1!V144,"00"),2,1),"")</f>
        <v/>
      </c>
      <c r="X165" s="1742" t="str">
        <f>IF(LEN(入力1!X144)&gt;=2,MID(TEXT(入力1!X144,"00"),1,1),"")</f>
        <v/>
      </c>
      <c r="Y165" s="1750" t="str">
        <f>IF(LEN(入力1!X144)&gt;=1,MID(TEXT(入力1!X144,"00"),2,1),"")</f>
        <v/>
      </c>
      <c r="Z165" s="1928" t="str">
        <f>IF(LEN(入力1!Z144)&gt;=2,MID(TEXT(入力1!Z144,"00"),1,1),"")</f>
        <v/>
      </c>
      <c r="AA165" s="1756" t="str">
        <f>IF(LEN(入力1!Z144)&gt;=1,MID(TEXT(入力1!Z144,"00"),2,1),"")</f>
        <v/>
      </c>
      <c r="AB165" s="1813" t="str">
        <f>IF(TRIM(入力1!AB144)&lt;&gt;"",入力1!AB144,"")</f>
        <v/>
      </c>
      <c r="AC165" s="1814"/>
      <c r="AD165" s="1814"/>
      <c r="AE165" s="1815"/>
      <c r="AF165" s="1742" t="str">
        <f>IF(入力1!AF144&gt;=100,MID(TEXT(入力1!AF144,"000.0"),1,1),"")</f>
        <v/>
      </c>
      <c r="AG165" s="1746" t="str">
        <f>IF(入力1!AF144&gt;=10,MID(TEXT(入力1!AF144,"000.0"),2,1),"")</f>
        <v/>
      </c>
      <c r="AH165" s="1746" t="str">
        <f>IF(入力1!AF144&gt;=0.1,MID(TEXT(入力1!AF144,"000.0"),3,1),IF(ISBLANK(入力1!AF144),"","0"))</f>
        <v/>
      </c>
      <c r="AI165" s="1756" t="str">
        <f>IF(入力1!AF144&lt;&gt;"",MID(TEXT(入力1!AF144,"000.0"),5,1),"")</f>
        <v/>
      </c>
      <c r="AJ165" s="1742" t="str">
        <f>IF(入力1!AJ144&gt;=100,MID(TEXT(入力1!AJ144,"000.0"),1,1),"")</f>
        <v/>
      </c>
      <c r="AK165" s="1746" t="str">
        <f>IF(入力1!AJ144&gt;=10,MID(TEXT(入力1!AJ144,"000.0"),2,1),"")</f>
        <v/>
      </c>
      <c r="AL165" s="1746" t="str">
        <f>IF(入力1!AJ144&gt;=0.1,MID(TEXT(入力1!AJ144,"000.0"),3,1),IF(ISBLANK(入力1!AJ144),"","0"))</f>
        <v/>
      </c>
      <c r="AM165" s="1756" t="str">
        <f>IF(入力1!AJ144&lt;&gt;"",MID(TEXT(入力1!AJ144,"000.0"),5,1),"")</f>
        <v/>
      </c>
      <c r="AN165" s="1742" t="str">
        <f>IF(入力1!AN144&gt;=100,MID(TEXT(入力1!AN144,"000.0"),1,1),"")</f>
        <v/>
      </c>
      <c r="AO165" s="1746" t="str">
        <f>IF(入力1!AN144&gt;=10,MID(TEXT(入力1!AN144,"000.0"),2,1),"")</f>
        <v/>
      </c>
      <c r="AP165" s="1746" t="str">
        <f>IF(入力1!AN144&gt;=0.1,MID(TEXT(入力1!AN144,"000.0"),3,1),IF(ISBLANK(入力1!AN144),"","0"))</f>
        <v/>
      </c>
      <c r="AQ165" s="1756" t="str">
        <f>IF(入力1!AN144&lt;&gt;"",MID(TEXT(入力1!AN144,"000.0"),5,1),"")</f>
        <v/>
      </c>
      <c r="AR165" s="1742" t="str">
        <f>IF(TRIM(入力1!AR144)&lt;&gt;"",IF(入力1!AR144&gt;=10000,MID(TEXT(入力1!AR144,"00000"),1,1),""),"-")</f>
        <v>-</v>
      </c>
      <c r="AS165" s="1746" t="str">
        <f>IF(TRIM(入力1!AR144)&lt;&gt;"",IF(入力1!AR144&gt;=1000,MID(TEXT(入力1!AR144,"00000"),2,1),""),"-")</f>
        <v>-</v>
      </c>
      <c r="AT165" s="1746" t="str">
        <f>IF(TRIM(入力1!AR144)&lt;&gt;"",IF(入力1!AR144&gt;=100,MID(TEXT(入力1!AR144,"00000"),3,1),""),"-")</f>
        <v>-</v>
      </c>
      <c r="AU165" s="1746" t="str">
        <f>IF(TRIM(入力1!AR144)&lt;&gt;"",IF(入力1!AR144&gt;=10,MID(TEXT(入力1!AR144,"00000"),4,1),""),"-")</f>
        <v>-</v>
      </c>
      <c r="AV165" s="1756" t="str">
        <f>IF(TRIM(入力1!AR144)&lt;&gt;"",IF(入力1!AR144&gt;=0,MID(TEXT(入力1!AR144,"00000"),5,1),""),"-")</f>
        <v>-</v>
      </c>
      <c r="AW165" s="1742" t="str">
        <f>IF(TRIM(入力1!AW144)&lt;&gt;"",IF(入力1!AW144&gt;=1000000,MID(TEXT(入力1!AW144,"0000000"),1,1),""),"-")</f>
        <v>-</v>
      </c>
      <c r="AX165" s="1746" t="str">
        <f>IF(TRIM(入力1!AW144)&lt;&gt;"",IF(入力1!AW144&gt;=100000,MID(TEXT(入力1!AW144,"0000000"),2,1),""),"-")</f>
        <v>-</v>
      </c>
      <c r="AY165" s="1746" t="str">
        <f>IF(TRIM(入力1!AW144)&lt;&gt;"",IF(入力1!AW144&gt;=10000,MID(TEXT(入力1!AW144,"0000000"),3,1),""),"-")</f>
        <v>-</v>
      </c>
      <c r="AZ165" s="1746" t="str">
        <f>IF(TRIM(入力1!AW144)&lt;&gt;"",IF(入力1!AW144&gt;=1000,MID(TEXT(入力1!AW144,"0000000"),4,1),""),"-")</f>
        <v>-</v>
      </c>
      <c r="BA165" s="1746" t="str">
        <f>IF(TRIM(入力1!AW144)&lt;&gt;"",IF(入力1!AW144&gt;=100,MID(TEXT(入力1!AW144,"0000000"),5,1),""),"-")</f>
        <v>-</v>
      </c>
      <c r="BB165" s="1746" t="str">
        <f>IF(TRIM(入力1!AW144)&lt;&gt;"",IF(入力1!AW144&gt;=10,MID(TEXT(入力1!AW144,"0000000"),6,1),""),"-")</f>
        <v>-</v>
      </c>
      <c r="BC165" s="1756" t="str">
        <f>IF(TRIM(入力1!AW144)&lt;&gt;"",IF(入力1!AW144&gt;=0,MID(TEXT(入力1!AW144,"0000000"),7,1),""),"-")</f>
        <v>-</v>
      </c>
      <c r="BD165" s="1793" t="str">
        <f>IF(TRIM(入力1!BD144)&lt;&gt;"",IF(入力1!BD144&gt;=1000000,MID(TEXT(入力1!BD144,"0000000"),1,1),""),"")</f>
        <v/>
      </c>
      <c r="BE165" s="1729" t="str">
        <f>IF(TRIM(入力1!BD144)&lt;&gt;"",IF(入力1!BD144&gt;=100000,MID(TEXT(入力1!BD144,"0000000"),2,1),""),"")</f>
        <v/>
      </c>
      <c r="BF165" s="1729" t="str">
        <f>IF(TRIM(入力1!BD144)&lt;&gt;"",IF(入力1!BD144&gt;=10000,MID(TEXT(入力1!BD144,"0000000"),3,1),""),"")</f>
        <v/>
      </c>
      <c r="BG165" s="1729" t="str">
        <f>IF(TRIM(入力1!BD144)&lt;&gt;"",IF(入力1!BD144&gt;=1000,MID(TEXT(入力1!BD144,"0000000"),4,1),""),"")</f>
        <v/>
      </c>
      <c r="BH165" s="1729" t="str">
        <f>IF(TRIM(入力1!BD144)&lt;&gt;"",IF(入力1!BD144&gt;=100,MID(TEXT(入力1!BD144,"0000000"),5,1),""),"")</f>
        <v/>
      </c>
      <c r="BI165" s="1729" t="str">
        <f>IF(TRIM(入力1!BD144)&lt;&gt;"",IF(入力1!BD144&gt;=10,MID(TEXT(入力1!BD144,"0000000"),6,1),""),"")</f>
        <v/>
      </c>
      <c r="BJ165" s="1744" t="str">
        <f>IF(TRIM(入力1!BD144)&lt;&gt;"",IF(入力1!BD144&gt;=0,MID(TEXT(入力1!BD144,"0000000"),7,1),""),"0")</f>
        <v>0</v>
      </c>
      <c r="BK165" s="1724" t="str">
        <f>IF(TRIM(入力1!BK144)&lt;&gt;"",入力1!BK144,"")</f>
        <v/>
      </c>
      <c r="BL165" s="1701" t="str">
        <f>IF(TRIM(入力1!BL144)&lt;&gt;"",入力1!BL144,"")</f>
        <v/>
      </c>
      <c r="BM165" s="1701" t="str">
        <f>IF(TRIM(入力1!BM144)&lt;&gt;"",入力1!BM144,"")</f>
        <v/>
      </c>
      <c r="BN165" s="1701" t="str">
        <f>IF(TRIM(入力1!BN144)&lt;&gt;"",入力1!BN144,"")</f>
        <v/>
      </c>
      <c r="BO165" s="1701" t="str">
        <f>IF(TRIM(入力1!BO144)&lt;&gt;"",入力1!BO144,"")</f>
        <v/>
      </c>
      <c r="BP165" s="1709" t="str">
        <f>IF(TRIM(入力1!BP144)&lt;&gt;"",入力1!BP144,"")</f>
        <v>0</v>
      </c>
      <c r="BQ165" s="1724" t="str">
        <f>IF(TRIM(入力1!BQ144)&lt;&gt;"",入力1!BQ144,"")</f>
        <v/>
      </c>
      <c r="BR165" s="1701" t="str">
        <f>IF(TRIM(入力1!BR144)&lt;&gt;"",入力1!BR144,"")</f>
        <v/>
      </c>
      <c r="BS165" s="1701" t="str">
        <f>IF(TRIM(入力1!BS144)&lt;&gt;"",入力1!BS144,"")</f>
        <v/>
      </c>
      <c r="BT165" s="1701" t="str">
        <f>IF(TRIM(入力1!BT144)&lt;&gt;"",入力1!BT144,"")</f>
        <v/>
      </c>
      <c r="BU165" s="1701" t="str">
        <f>IF(TRIM(入力1!BU144)&lt;&gt;"",入力1!BU144,"")</f>
        <v/>
      </c>
      <c r="BV165" s="1709" t="str">
        <f>IF(TRIM(入力1!BV144)&lt;&gt;"",入力1!BV144,"")</f>
        <v>0</v>
      </c>
      <c r="BW165" s="1724" t="str">
        <f>IF(TRIM(入力1!BW144)&lt;&gt;"",入力1!BW144,"")</f>
        <v/>
      </c>
      <c r="BX165" s="1701" t="str">
        <f>IF(TRIM(入力1!BX144)&lt;&gt;"",入力1!BX144,"")</f>
        <v/>
      </c>
      <c r="BY165" s="1701" t="str">
        <f>IF(TRIM(入力1!BY144)&lt;&gt;"",入力1!BY144,"")</f>
        <v/>
      </c>
      <c r="BZ165" s="1701" t="str">
        <f>IF(TRIM(入力1!BZ144)&lt;&gt;"",入力1!BZ144,"")</f>
        <v/>
      </c>
      <c r="CA165" s="1701" t="str">
        <f>IF(TRIM(入力1!CA144)&lt;&gt;"",入力1!CA144,"")</f>
        <v/>
      </c>
      <c r="CB165" s="1709" t="str">
        <f>IF(TRIM(入力1!CB144)&lt;&gt;"",入力1!CB144,"")</f>
        <v>0</v>
      </c>
      <c r="CC165" s="1711" t="str">
        <f>IF(TRIM(入力1!CC144)&lt;&gt;"",入力1!CC144,"")</f>
        <v/>
      </c>
      <c r="CD165" s="1701" t="str">
        <f>IF(TRIM(入力1!CD144)&lt;&gt;"",入力1!CD144,"")</f>
        <v/>
      </c>
      <c r="CE165" s="1701" t="str">
        <f>IF(TRIM(入力1!CE144)&lt;&gt;"",入力1!CE144,"")</f>
        <v/>
      </c>
      <c r="CF165" s="1701" t="str">
        <f>IF(TRIM(入力1!CF144)&lt;&gt;"",入力1!CF144,"")</f>
        <v/>
      </c>
      <c r="CG165" s="1701" t="str">
        <f>IF(TRIM(入力1!CG144)&lt;&gt;"",入力1!CG144,"")</f>
        <v/>
      </c>
      <c r="CH165" s="1701" t="str">
        <f>IF(TRIM(入力1!CH144)&lt;&gt;"",入力1!CH144,"")</f>
        <v/>
      </c>
      <c r="CI165" s="1701" t="str">
        <f>IF(TRIM(入力1!CI144)&lt;&gt;"",入力1!CI144,"")</f>
        <v/>
      </c>
      <c r="CJ165" s="1703" t="str">
        <f>IF(TRIM(入力1!CJ144)&lt;&gt;"",入力1!CJ144,"")</f>
        <v>0</v>
      </c>
      <c r="CK165" s="1701" t="str">
        <f>IF(TRIM(入力1!CK144)&lt;&gt;"",入力1!CK144,"")</f>
        <v/>
      </c>
      <c r="CL165" s="1701" t="str">
        <f>IF(TRIM(入力1!CL144)&lt;&gt;"",入力1!CL144,"")</f>
        <v/>
      </c>
      <c r="CM165" s="1701" t="str">
        <f>IF(TRIM(入力1!CM144)&lt;&gt;"",入力1!CM144,"")</f>
        <v/>
      </c>
      <c r="CN165" s="1701" t="str">
        <f>IF(TRIM(入力1!CN144)&lt;&gt;"",入力1!CN144,"")</f>
        <v/>
      </c>
      <c r="CO165" s="1701" t="str">
        <f>IF(TRIM(入力1!CO144)&lt;&gt;"",入力1!CO144,"")</f>
        <v/>
      </c>
      <c r="CP165" s="1701" t="str">
        <f>IF(TRIM(入力1!CP144)&lt;&gt;"",入力1!CP144,"")</f>
        <v/>
      </c>
      <c r="CQ165" s="1703" t="str">
        <f>IF(TRIM(入力1!CQ144)&lt;&gt;"",入力1!CQ144,"")</f>
        <v/>
      </c>
      <c r="CR165" s="1724" t="str">
        <f>IF(TRIM(入力1!CR144)&lt;&gt;"",入力1!CR144,"")</f>
        <v>-</v>
      </c>
      <c r="CS165" s="1701" t="str">
        <f>IF(TRIM(入力1!CS144)&lt;&gt;"",入力1!CS144,"")</f>
        <v>-</v>
      </c>
      <c r="CT165" s="1709" t="str">
        <f>IF(TRIM(入力1!CT144)&lt;&gt;"",入力1!CT144,"")</f>
        <v>-</v>
      </c>
      <c r="CU165" s="1711" t="str">
        <f>IF(入力1!CU144&gt;=10,MID(TEXT(入力1!CU144,"00.0"),1,1),"")</f>
        <v/>
      </c>
      <c r="CV165" s="1701" t="str">
        <f>IF(入力1!CU144&gt;=0.1,MID(TEXT(入力1!CU144,"00.0"),2,1),IF(ISBLANK(入力1!CU144),"","0"))</f>
        <v/>
      </c>
      <c r="CW165" s="1703" t="str">
        <f>IF(入力1!CU144&lt;&gt;"",MID(TEXT(入力1!CU144,"00.0"),4,1),"")</f>
        <v/>
      </c>
      <c r="CX165" s="1711" t="str">
        <f>IF(入力1!CX144&gt;=100,MID(TEXT(入力1!CX144,"000"),1,1),"")</f>
        <v/>
      </c>
      <c r="CY165" s="1701" t="str">
        <f>IF(入力1!CX144&gt;=10,MID(TEXT(入力1!CX144,"000"),2,1),"")</f>
        <v/>
      </c>
      <c r="CZ165" s="1703" t="str">
        <f>IF(入力1!CX144&gt;=1,MID(TEXT(入力1!CX144,"000"),3,1),"")</f>
        <v/>
      </c>
      <c r="DA165" s="1793" t="str">
        <f>IF(TRIM(入力1!DA144)&lt;&gt;"",IF(入力1!DA144&gt;=10000,MID(TEXT(入力1!DA144,"00000"),1,1),""),"")</f>
        <v/>
      </c>
      <c r="DB165" s="1729" t="str">
        <f>IF(TRIM(入力1!DA144)&lt;&gt;"",IF(入力1!DA144&gt;=1000,MID(TEXT(入力1!DA144,"00000"),2,1),""),"")</f>
        <v/>
      </c>
      <c r="DC165" s="1729" t="str">
        <f>IF(TRIM(入力1!DA144)&lt;&gt;"",IF(入力1!DA144&gt;=100,MID(TEXT(入力1!DA144,"00000"),3,1),""),"")</f>
        <v/>
      </c>
      <c r="DD165" s="1729" t="str">
        <f>IF(TRIM(入力1!DA144)&lt;&gt;"",IF(入力1!DA144&gt;=10,MID(TEXT(入力1!DA144,"00000"),4,1),""),"")</f>
        <v/>
      </c>
      <c r="DE165" s="1852" t="str">
        <f>IF(TRIM(入力1!DA144)&lt;&gt;"",IF(入力1!DA144&gt;=0,MID(TEXT(入力1!DA144,"00000"),5,1),"0"),"")</f>
        <v/>
      </c>
      <c r="DF165" s="1740" t="str">
        <f>IF(TRIM(入力1!DF144)&lt;&gt;"",LEFT(入力1!DF144,1),"")</f>
        <v/>
      </c>
      <c r="DG165" s="1742" t="str">
        <f>IF(入力1!DG144&gt;=1000,MID(TEXT(入力1!DG144,"0000"),1,1),"")</f>
        <v/>
      </c>
      <c r="DH165" s="1746" t="str">
        <f>IF(入力1!DG144&gt;=100,MID(TEXT(入力1!DG144,"0000"),2,1),"")</f>
        <v/>
      </c>
      <c r="DI165" s="1746" t="str">
        <f>IF(入力1!DG144&gt;=10,MID(TEXT(入力1!DG144,"0000"),3,1),"")</f>
        <v/>
      </c>
      <c r="DJ165" s="1891" t="str">
        <f>IF(TRIM(入力1!DG144)&lt;&gt;"",IF(入力1!DG144&gt;=1,MID(TEXT(入力1!DG144,"0000"),4,1),"0"),"")</f>
        <v/>
      </c>
      <c r="DK165" s="1740" t="str">
        <f>IF(TRIM(入力1!DK144)&lt;&gt;"",LEFT(入力1!DK144,1),"")</f>
        <v/>
      </c>
      <c r="DL165" s="1742" t="str">
        <f>IF(入力1!DL144&gt;=10000,MID(TEXT(入力1!DL144,"00000"),1,1),"")</f>
        <v/>
      </c>
      <c r="DM165" s="1746" t="str">
        <f>IF(入力1!DL144&gt;=1000,MID(TEXT(入力1!DL144,"00000"),2,1),"")</f>
        <v/>
      </c>
      <c r="DN165" s="1746" t="str">
        <f>IF(入力1!DL144&gt;=100,MID(TEXT(入力1!DL144,"00000"),3,1),"")</f>
        <v/>
      </c>
      <c r="DO165" s="1746" t="str">
        <f>IF(入力1!DL144&gt;=10,MID(TEXT(入力1!DL144,"00000"),4,1),"")</f>
        <v/>
      </c>
      <c r="DP165" s="1891" t="str">
        <f>IF(TRIM(入力1!DL144)&lt;&gt;"",IF(入力1!DL144&gt;=1,MID(TEXT(入力1!DL144,"00000"),5,1),"0"),"")</f>
        <v/>
      </c>
      <c r="DQ165" s="1740" t="str">
        <f>IF(TRIM(入力1!DQ144)&lt;&gt;"",LEFT(入力1!DQ144,1),"")</f>
        <v/>
      </c>
      <c r="DR165" s="1742" t="str">
        <f>IF(入力1!DR144&gt;=10000,MID(TEXT(入力1!DR144,"00000"),1,1),"")</f>
        <v/>
      </c>
      <c r="DS165" s="1746" t="str">
        <f>IF(入力1!DR144&gt;=1000,MID(TEXT(入力1!DR144,"00000"),2,1),"")</f>
        <v/>
      </c>
      <c r="DT165" s="1746" t="str">
        <f>IF(入力1!DR144&gt;=100,MID(TEXT(入力1!DR144,"00000"),3,1),"")</f>
        <v/>
      </c>
      <c r="DU165" s="1746" t="str">
        <f>IF(入力1!DR144&gt;=10,MID(TEXT(入力1!DR144,"00000"),4,1),"")</f>
        <v/>
      </c>
      <c r="DV165" s="1904" t="str">
        <f>IF(TRIM(入力1!DR144)&lt;&gt;"",IF(入力1!DR144&gt;=1,MID(TEXT(入力1!DR144,"00000"),5,1),"0"),"")</f>
        <v/>
      </c>
      <c r="DW165" s="1748"/>
      <c r="DX165" s="1736"/>
      <c r="DY165" s="1804"/>
      <c r="DZ165" s="1829"/>
      <c r="EA165" s="1831"/>
      <c r="EB165" s="1824"/>
      <c r="EC165" s="1833"/>
      <c r="ED165" s="1835"/>
      <c r="EE165" s="1831"/>
      <c r="EF165" s="1824"/>
      <c r="EG165" s="1826">
        <f>IF(入力1!$W$5=9,9,0)</f>
        <v>0</v>
      </c>
      <c r="EH165" s="1828"/>
      <c r="EI165" s="1736"/>
    </row>
    <row r="166" spans="1:139" s="87" customFormat="1" ht="12" customHeight="1">
      <c r="A166" s="1853"/>
      <c r="B166" s="1752"/>
      <c r="C166" s="1753"/>
      <c r="D166" s="1854" t="str">
        <f>IF(TRIM(入力1!D164)&lt;&gt;"",入力1!D164,"")</f>
        <v/>
      </c>
      <c r="E166" s="1855"/>
      <c r="F166" s="1855"/>
      <c r="G166" s="1855"/>
      <c r="H166" s="1855"/>
      <c r="I166" s="1855"/>
      <c r="J166" s="1855"/>
      <c r="K166" s="1806"/>
      <c r="L166" s="1808"/>
      <c r="M166" s="1757"/>
      <c r="N166" s="1754"/>
      <c r="O166" s="1754"/>
      <c r="P166" s="1754"/>
      <c r="Q166" s="1755"/>
      <c r="R166" s="1753"/>
      <c r="S166" s="1856"/>
      <c r="T166" s="1761"/>
      <c r="U166" s="1757"/>
      <c r="V166" s="1755"/>
      <c r="W166" s="1857"/>
      <c r="X166" s="1755"/>
      <c r="Y166" s="1753"/>
      <c r="Z166" s="1928"/>
      <c r="AA166" s="1757"/>
      <c r="AB166" s="970" t="str">
        <f>IF(入力1!AB145&gt;=100,MID(TEXT(入力1!AB145,"000.0"),1,1),"")</f>
        <v/>
      </c>
      <c r="AC166" s="968" t="str">
        <f>IF(入力1!AB145&gt;=10,MID(TEXT(入力1!AB145,"000.0"),2,1),"")</f>
        <v/>
      </c>
      <c r="AD166" s="968" t="str">
        <f>IF(入力1!AB145&gt;=0.1,MID(TEXT(入力1!AB145,"000.0"),3,1),IF(ISBLANK(入力1!AB145),"","0"))</f>
        <v/>
      </c>
      <c r="AE166" s="972" t="str">
        <f>IF(入力1!AB145&lt;&gt;"",MID(TEXT(入力1!AB145,"000.0"),5,1),"")</f>
        <v/>
      </c>
      <c r="AF166" s="1755"/>
      <c r="AG166" s="1752"/>
      <c r="AH166" s="1752"/>
      <c r="AI166" s="1757"/>
      <c r="AJ166" s="1755"/>
      <c r="AK166" s="1752"/>
      <c r="AL166" s="1752"/>
      <c r="AM166" s="1757"/>
      <c r="AN166" s="1755"/>
      <c r="AO166" s="1752"/>
      <c r="AP166" s="1752"/>
      <c r="AQ166" s="1757"/>
      <c r="AR166" s="1755"/>
      <c r="AS166" s="1752"/>
      <c r="AT166" s="1752"/>
      <c r="AU166" s="1752"/>
      <c r="AV166" s="1757"/>
      <c r="AW166" s="1755"/>
      <c r="AX166" s="1752"/>
      <c r="AY166" s="1752"/>
      <c r="AZ166" s="1752"/>
      <c r="BA166" s="1752"/>
      <c r="BB166" s="1752"/>
      <c r="BC166" s="1757"/>
      <c r="BD166" s="1793"/>
      <c r="BE166" s="1729"/>
      <c r="BF166" s="1729"/>
      <c r="BG166" s="1729"/>
      <c r="BH166" s="1729"/>
      <c r="BI166" s="1729"/>
      <c r="BJ166" s="1744"/>
      <c r="BK166" s="1726"/>
      <c r="BL166" s="1705"/>
      <c r="BM166" s="1705"/>
      <c r="BN166" s="1705"/>
      <c r="BO166" s="1705"/>
      <c r="BP166" s="1710"/>
      <c r="BQ166" s="1726"/>
      <c r="BR166" s="1705"/>
      <c r="BS166" s="1705"/>
      <c r="BT166" s="1705"/>
      <c r="BU166" s="1705"/>
      <c r="BV166" s="1710"/>
      <c r="BW166" s="1726"/>
      <c r="BX166" s="1705"/>
      <c r="BY166" s="1705"/>
      <c r="BZ166" s="1705"/>
      <c r="CA166" s="1705"/>
      <c r="CB166" s="1710"/>
      <c r="CC166" s="1712"/>
      <c r="CD166" s="1705"/>
      <c r="CE166" s="1705"/>
      <c r="CF166" s="1705"/>
      <c r="CG166" s="1705"/>
      <c r="CH166" s="1705"/>
      <c r="CI166" s="1705"/>
      <c r="CJ166" s="1706"/>
      <c r="CK166" s="1705"/>
      <c r="CL166" s="1705"/>
      <c r="CM166" s="1705"/>
      <c r="CN166" s="1705"/>
      <c r="CO166" s="1705"/>
      <c r="CP166" s="1705"/>
      <c r="CQ166" s="1706"/>
      <c r="CR166" s="1726"/>
      <c r="CS166" s="1705"/>
      <c r="CT166" s="1710"/>
      <c r="CU166" s="1712"/>
      <c r="CV166" s="1705"/>
      <c r="CW166" s="1706"/>
      <c r="CX166" s="1712"/>
      <c r="CY166" s="1705"/>
      <c r="CZ166" s="1706"/>
      <c r="DA166" s="1793"/>
      <c r="DB166" s="1729"/>
      <c r="DC166" s="1729"/>
      <c r="DD166" s="1729"/>
      <c r="DE166" s="1852"/>
      <c r="DF166" s="1754"/>
      <c r="DG166" s="1755"/>
      <c r="DH166" s="1752"/>
      <c r="DI166" s="1752"/>
      <c r="DJ166" s="1753"/>
      <c r="DK166" s="1754"/>
      <c r="DL166" s="1755"/>
      <c r="DM166" s="1752"/>
      <c r="DN166" s="1752"/>
      <c r="DO166" s="1752"/>
      <c r="DP166" s="1753"/>
      <c r="DQ166" s="1754"/>
      <c r="DR166" s="1755"/>
      <c r="DS166" s="1752"/>
      <c r="DT166" s="1752"/>
      <c r="DU166" s="1752"/>
      <c r="DV166" s="1851"/>
      <c r="DW166" s="1749"/>
      <c r="DX166" s="1737"/>
      <c r="DY166" s="1805"/>
      <c r="DZ166" s="1830"/>
      <c r="EA166" s="1832"/>
      <c r="EB166" s="1825"/>
      <c r="EC166" s="1834"/>
      <c r="ED166" s="1836"/>
      <c r="EE166" s="1832"/>
      <c r="EF166" s="1825"/>
      <c r="EG166" s="1827"/>
      <c r="EH166" s="1827"/>
      <c r="EI166" s="1737"/>
    </row>
    <row r="167" spans="1:139" s="87" customFormat="1" ht="12" customHeight="1">
      <c r="A167" s="1818" t="str">
        <f>IF(TRIM(入力1!A146)&lt;&gt;"",入力1!A146,"")</f>
        <v/>
      </c>
      <c r="B167" s="1732">
        <f>IF(TRIM(入力1!B146)&lt;&gt;"",入力1!B146,"")</f>
        <v>6</v>
      </c>
      <c r="C167" s="1234">
        <f>入力1!C146</f>
        <v>5</v>
      </c>
      <c r="D167" s="1820" t="str">
        <f>IF(TRIM(入力1!D146)&lt;&gt;"",入力1!D146,"")</f>
        <v/>
      </c>
      <c r="E167" s="1821"/>
      <c r="F167" s="1821"/>
      <c r="G167" s="1821"/>
      <c r="H167" s="1821"/>
      <c r="I167" s="1821"/>
      <c r="J167" s="1821"/>
      <c r="K167" s="1256" t="str">
        <f>IF(TRIM('提出（様式1）'!A167)&lt;&gt;"",'提出（様式1）'!A167,"")</f>
        <v/>
      </c>
      <c r="L167" s="1258">
        <f>IF(TRIM('提出（様式1）'!B167)&lt;&gt;"",'提出（様式1）'!B167,"")</f>
        <v>6</v>
      </c>
      <c r="M167" s="1260">
        <f>C167</f>
        <v>5</v>
      </c>
      <c r="N167" s="1738" t="str">
        <f>IF(TRIM(入力1!N146)&lt;&gt;"",入力1!N146,"")</f>
        <v/>
      </c>
      <c r="O167" s="1738" t="str">
        <f>IF(TRIM(入力1!O146)&lt;&gt;"",LEFT(入力1!O146,1),"")</f>
        <v/>
      </c>
      <c r="P167" s="1738" t="str">
        <f>IF(TRIM(入力1!P146)&lt;&gt;"",LEFT(入力1!P146,1),"")</f>
        <v/>
      </c>
      <c r="Q167" s="1734" t="str">
        <f>IF(TRIM(入力1!Q146)&lt;&gt;"",LEFT(入力1!Q146,1),"")</f>
        <v/>
      </c>
      <c r="R167" s="1234" t="str">
        <f>IF(TRIM(入力1!Q146)&lt;&gt;"",MID(入力1!Q146,2,1),"")</f>
        <v/>
      </c>
      <c r="S167" s="1839" t="str">
        <f>IF(TRIM(入力1!S146)&lt;&gt;"",LEFT(入力1!S146,1),"")</f>
        <v/>
      </c>
      <c r="T167" s="1841" t="str">
        <f>IF(LEN(入力1!T146)&gt;=2,MID(TEXT(入力1!T146,"00"),1,1),"")</f>
        <v/>
      </c>
      <c r="U167" s="1260" t="str">
        <f>IF(LEN(入力1!T146)&gt;=1,MID(TEXT(入力1!T146,"00"),2,1),"")</f>
        <v/>
      </c>
      <c r="V167" s="1734" t="str">
        <f>IF(LEN(入力1!V146)&gt;=2,MID(TEXT(入力1!V146,"00"),1,1),"")</f>
        <v/>
      </c>
      <c r="W167" s="1843" t="str">
        <f>IF(LEN(入力1!V146)&gt;=1,MID(TEXT(入力1!V146,"00"),2,1),"")</f>
        <v/>
      </c>
      <c r="X167" s="1734" t="str">
        <f>IF(LEN(入力1!X146)&gt;=2,MID(TEXT(入力1!X146,"00"),1,1),"")</f>
        <v/>
      </c>
      <c r="Y167" s="1234" t="str">
        <f>IF(LEN(入力1!X146)&gt;=1,MID(TEXT(入力1!X146,"00"),2,1),"")</f>
        <v/>
      </c>
      <c r="Z167" s="1926" t="str">
        <f>IF(LEN(入力1!Z146)&gt;=2,MID(TEXT(入力1!Z146,"00"),1,1),"")</f>
        <v/>
      </c>
      <c r="AA167" s="1260" t="str">
        <f>IF(LEN(入力1!Z146)&gt;=1,MID(TEXT(入力1!Z146,"00"),2,1),"")</f>
        <v/>
      </c>
      <c r="AB167" s="1845" t="str">
        <f>IF(TRIM(入力1!AB146)&lt;&gt;"",入力1!AB146,"")</f>
        <v/>
      </c>
      <c r="AC167" s="1846"/>
      <c r="AD167" s="1846"/>
      <c r="AE167" s="1847"/>
      <c r="AF167" s="1734" t="str">
        <f>IF(入力1!AF146&gt;=100,MID(TEXT(入力1!AF146,"000.0"),1,1),"")</f>
        <v/>
      </c>
      <c r="AG167" s="1732" t="str">
        <f>IF(入力1!AF146&gt;=10,MID(TEXT(入力1!AF146,"000.0"),2,1),"")</f>
        <v/>
      </c>
      <c r="AH167" s="1732" t="str">
        <f>IF(入力1!AF146&gt;=0.1,MID(TEXT(入力1!AF146,"000.0"),3,1),IF(ISBLANK(入力1!AF146),"","0"))</f>
        <v/>
      </c>
      <c r="AI167" s="1260" t="str">
        <f>IF(入力1!AF146&lt;&gt;"",MID(TEXT(入力1!AF146,"000.0"),5,1),"")</f>
        <v/>
      </c>
      <c r="AJ167" s="1734" t="str">
        <f>IF(入力1!AJ146&gt;=100,MID(TEXT(入力1!AJ146,"000.0"),1,1),"")</f>
        <v/>
      </c>
      <c r="AK167" s="1732" t="str">
        <f>IF(入力1!AJ146&gt;=10,MID(TEXT(入力1!AJ146,"000.0"),2,1),"")</f>
        <v/>
      </c>
      <c r="AL167" s="1732" t="str">
        <f>IF(入力1!AJ146&gt;=0.1,MID(TEXT(入力1!AJ146,"000.0"),3,1),IF(ISBLANK(入力1!AJ146),"","0"))</f>
        <v/>
      </c>
      <c r="AM167" s="1260" t="str">
        <f>IF(入力1!AJ146&lt;&gt;"",MID(TEXT(入力1!AJ146,"000.0"),5,1),"")</f>
        <v/>
      </c>
      <c r="AN167" s="1734" t="str">
        <f>IF(入力1!AN146&gt;=100,MID(TEXT(入力1!AN146,"000.0"),1,1),"")</f>
        <v/>
      </c>
      <c r="AO167" s="1732" t="str">
        <f>IF(入力1!AN146&gt;=10,MID(TEXT(入力1!AN146,"000.0"),2,1),"")</f>
        <v/>
      </c>
      <c r="AP167" s="1732" t="str">
        <f>IF(入力1!AN146&gt;=0.1,MID(TEXT(入力1!AN146,"000.0"),3,1),IF(ISBLANK(入力1!AN146),"","0"))</f>
        <v/>
      </c>
      <c r="AQ167" s="1260" t="str">
        <f>IF(入力1!AN146&lt;&gt;"",MID(TEXT(入力1!AN146,"000.0"),5,1),"")</f>
        <v/>
      </c>
      <c r="AR167" s="1734" t="str">
        <f>IF(TRIM(入力1!AR146)&lt;&gt;"",IF(入力1!AR146&gt;=10000,MID(TEXT(入力1!AR146,"00000"),1,1),""),"-")</f>
        <v>-</v>
      </c>
      <c r="AS167" s="1732" t="str">
        <f>IF(TRIM(入力1!AR146)&lt;&gt;"",IF(入力1!AR146&gt;=1000,MID(TEXT(入力1!AR146,"00000"),2,1),""),"-")</f>
        <v>-</v>
      </c>
      <c r="AT167" s="1732" t="str">
        <f>IF(TRIM(入力1!AR146)&lt;&gt;"",IF(入力1!AR146&gt;=100,MID(TEXT(入力1!AR146,"00000"),3,1),""),"-")</f>
        <v>-</v>
      </c>
      <c r="AU167" s="1732" t="str">
        <f>IF(TRIM(入力1!AR146)&lt;&gt;"",IF(入力1!AR146&gt;=10,MID(TEXT(入力1!AR146,"00000"),4,1),""),"-")</f>
        <v>-</v>
      </c>
      <c r="AV167" s="1260" t="str">
        <f>IF(TRIM(入力1!AR146)&lt;&gt;"",IF(入力1!AR146&gt;=0,MID(TEXT(入力1!AR146,"00000"),5,1),""),"-")</f>
        <v>-</v>
      </c>
      <c r="AW167" s="1734" t="str">
        <f>IF(TRIM(入力1!AW146)&lt;&gt;"",IF(入力1!AW146&gt;=1000000,MID(TEXT(入力1!AW146,"0000000"),1,1),""),"-")</f>
        <v>-</v>
      </c>
      <c r="AX167" s="1732" t="str">
        <f>IF(TRIM(入力1!AW146)&lt;&gt;"",IF(入力1!AW146&gt;=100000,MID(TEXT(入力1!AW146,"0000000"),2,1),""),"-")</f>
        <v>-</v>
      </c>
      <c r="AY167" s="1732" t="str">
        <f>IF(TRIM(入力1!AW146)&lt;&gt;"",IF(入力1!AW146&gt;=10000,MID(TEXT(入力1!AW146,"0000000"),3,1),""),"-")</f>
        <v>-</v>
      </c>
      <c r="AZ167" s="1732" t="str">
        <f>IF(TRIM(入力1!AW146)&lt;&gt;"",IF(入力1!AW146&gt;=1000,MID(TEXT(入力1!AW146,"0000000"),4,1),""),"-")</f>
        <v>-</v>
      </c>
      <c r="BA167" s="1732" t="str">
        <f>IF(TRIM(入力1!AW146)&lt;&gt;"",IF(入力1!AW146&gt;=100,MID(TEXT(入力1!AW146,"0000000"),5,1),""),"-")</f>
        <v>-</v>
      </c>
      <c r="BB167" s="1732" t="str">
        <f>IF(TRIM(入力1!AW146)&lt;&gt;"",IF(入力1!AW146&gt;=10,MID(TEXT(入力1!AW146,"0000000"),6,1),""),"-")</f>
        <v>-</v>
      </c>
      <c r="BC167" s="1260" t="str">
        <f>IF(TRIM(入力1!AW146)&lt;&gt;"",IF(入力1!AW146&gt;=0,MID(TEXT(入力1!AW146,"0000000"),7,1),""),"-")</f>
        <v>-</v>
      </c>
      <c r="BD167" s="1817" t="str">
        <f>IF(TRIM(入力1!BD146)&lt;&gt;"",IF(入力1!BD146&gt;=1000000,MID(TEXT(入力1!BD146,"0000000"),1,1),""),"")</f>
        <v/>
      </c>
      <c r="BE167" s="1731" t="str">
        <f>IF(TRIM(入力1!BD146)&lt;&gt;"",IF(入力1!BD146&gt;=100000,MID(TEXT(入力1!BD146,"0000000"),2,1),""),"")</f>
        <v/>
      </c>
      <c r="BF167" s="1731" t="str">
        <f>IF(TRIM(入力1!BD146)&lt;&gt;"",IF(入力1!BD146&gt;=10000,MID(TEXT(入力1!BD146,"0000000"),3,1),""),"")</f>
        <v/>
      </c>
      <c r="BG167" s="1731" t="str">
        <f>IF(TRIM(入力1!BD146)&lt;&gt;"",IF(入力1!BD146&gt;=1000,MID(TEXT(入力1!BD146,"0000000"),4,1),""),"")</f>
        <v/>
      </c>
      <c r="BH167" s="1731" t="str">
        <f>IF(TRIM(入力1!BD146)&lt;&gt;"",IF(入力1!BD146&gt;=100,MID(TEXT(入力1!BD146,"0000000"),5,1),""),"")</f>
        <v/>
      </c>
      <c r="BI167" s="1731" t="str">
        <f>IF(TRIM(入力1!BD146)&lt;&gt;"",IF(入力1!BD146&gt;=10,MID(TEXT(入力1!BD146,"0000000"),6,1),""),"")</f>
        <v/>
      </c>
      <c r="BJ167" s="1816" t="str">
        <f>IF(TRIM(入力1!BD146)&lt;&gt;"",IF(入力1!BD146&gt;=0,MID(TEXT(入力1!BD146,"0000000"),7,1),""),"0")</f>
        <v>0</v>
      </c>
      <c r="BK167" s="1077" t="str">
        <f>IF(TRIM(入力1!BK146)&lt;&gt;"",入力1!BK146,"")</f>
        <v/>
      </c>
      <c r="BL167" s="1063" t="str">
        <f>IF(TRIM(入力1!BL146)&lt;&gt;"",入力1!BL146,"")</f>
        <v/>
      </c>
      <c r="BM167" s="1063" t="str">
        <f>IF(TRIM(入力1!BM146)&lt;&gt;"",入力1!BM146,"")</f>
        <v/>
      </c>
      <c r="BN167" s="1063" t="str">
        <f>IF(TRIM(入力1!BN146)&lt;&gt;"",入力1!BN146,"")</f>
        <v/>
      </c>
      <c r="BO167" s="1063" t="str">
        <f>IF(TRIM(入力1!BO146)&lt;&gt;"",入力1!BO146,"")</f>
        <v/>
      </c>
      <c r="BP167" s="1079" t="str">
        <f>IF(TRIM(入力1!BP146)&lt;&gt;"",入力1!BP146,"")</f>
        <v>0</v>
      </c>
      <c r="BQ167" s="1077" t="str">
        <f>IF(TRIM(入力1!BQ146)&lt;&gt;"",入力1!BQ146,"")</f>
        <v/>
      </c>
      <c r="BR167" s="1063" t="str">
        <f>IF(TRIM(入力1!BR146)&lt;&gt;"",入力1!BR146,"")</f>
        <v/>
      </c>
      <c r="BS167" s="1063" t="str">
        <f>IF(TRIM(入力1!BS146)&lt;&gt;"",入力1!BS146,"")</f>
        <v/>
      </c>
      <c r="BT167" s="1063" t="str">
        <f>IF(TRIM(入力1!BT146)&lt;&gt;"",入力1!BT146,"")</f>
        <v/>
      </c>
      <c r="BU167" s="1063" t="str">
        <f>IF(TRIM(入力1!BU146)&lt;&gt;"",入力1!BU146,"")</f>
        <v/>
      </c>
      <c r="BV167" s="1079" t="str">
        <f>IF(TRIM(入力1!BV146)&lt;&gt;"",入力1!BV146,"")</f>
        <v>0</v>
      </c>
      <c r="BW167" s="1077" t="str">
        <f>IF(TRIM(入力1!BW146)&lt;&gt;"",入力1!BW146,"")</f>
        <v/>
      </c>
      <c r="BX167" s="1063" t="str">
        <f>IF(TRIM(入力1!BX146)&lt;&gt;"",入力1!BX146,"")</f>
        <v/>
      </c>
      <c r="BY167" s="1063" t="str">
        <f>IF(TRIM(入力1!BY146)&lt;&gt;"",入力1!BY146,"")</f>
        <v/>
      </c>
      <c r="BZ167" s="1063" t="str">
        <f>IF(TRIM(入力1!BZ146)&lt;&gt;"",入力1!BZ146,"")</f>
        <v/>
      </c>
      <c r="CA167" s="1063" t="str">
        <f>IF(TRIM(入力1!CA146)&lt;&gt;"",入力1!CA146,"")</f>
        <v/>
      </c>
      <c r="CB167" s="1079" t="str">
        <f>IF(TRIM(入力1!CB146)&lt;&gt;"",入力1!CB146,"")</f>
        <v>0</v>
      </c>
      <c r="CC167" s="1095" t="str">
        <f>IF(TRIM(入力1!CC146)&lt;&gt;"",入力1!CC146,"")</f>
        <v/>
      </c>
      <c r="CD167" s="1063" t="str">
        <f>IF(TRIM(入力1!CD146)&lt;&gt;"",入力1!CD146,"")</f>
        <v/>
      </c>
      <c r="CE167" s="1063" t="str">
        <f>IF(TRIM(入力1!CE146)&lt;&gt;"",入力1!CE146,"")</f>
        <v/>
      </c>
      <c r="CF167" s="1063" t="str">
        <f>IF(TRIM(入力1!CF146)&lt;&gt;"",入力1!CF146,"")</f>
        <v/>
      </c>
      <c r="CG167" s="1063" t="str">
        <f>IF(TRIM(入力1!CG146)&lt;&gt;"",入力1!CG146,"")</f>
        <v/>
      </c>
      <c r="CH167" s="1063" t="str">
        <f>IF(TRIM(入力1!CH146)&lt;&gt;"",入力1!CH146,"")</f>
        <v/>
      </c>
      <c r="CI167" s="1063" t="str">
        <f>IF(TRIM(入力1!CI146)&lt;&gt;"",入力1!CI146,"")</f>
        <v/>
      </c>
      <c r="CJ167" s="1109" t="str">
        <f>IF(TRIM(入力1!CJ146)&lt;&gt;"",入力1!CJ146,"")</f>
        <v>0</v>
      </c>
      <c r="CK167" s="1063" t="str">
        <f>IF(TRIM(入力1!CK146)&lt;&gt;"",入力1!CK146,"")</f>
        <v/>
      </c>
      <c r="CL167" s="1063" t="str">
        <f>IF(TRIM(入力1!CL146)&lt;&gt;"",入力1!CL146,"")</f>
        <v/>
      </c>
      <c r="CM167" s="1063" t="str">
        <f>IF(TRIM(入力1!CM146)&lt;&gt;"",入力1!CM146,"")</f>
        <v/>
      </c>
      <c r="CN167" s="1063" t="str">
        <f>IF(TRIM(入力1!CN146)&lt;&gt;"",入力1!CN146,"")</f>
        <v/>
      </c>
      <c r="CO167" s="1063" t="str">
        <f>IF(TRIM(入力1!CO146)&lt;&gt;"",入力1!CO146,"")</f>
        <v/>
      </c>
      <c r="CP167" s="1063" t="str">
        <f>IF(TRIM(入力1!CP146)&lt;&gt;"",入力1!CP146,"")</f>
        <v/>
      </c>
      <c r="CQ167" s="1109" t="str">
        <f>IF(TRIM(入力1!CQ146)&lt;&gt;"",入力1!CQ146,"")</f>
        <v/>
      </c>
      <c r="CR167" s="1077" t="str">
        <f>IF(TRIM(入力1!CR146)&lt;&gt;"",入力1!CR146,"")</f>
        <v>-</v>
      </c>
      <c r="CS167" s="1063" t="str">
        <f>IF(TRIM(入力1!CS146)&lt;&gt;"",入力1!CS146,"")</f>
        <v>-</v>
      </c>
      <c r="CT167" s="1079" t="str">
        <f>IF(TRIM(入力1!CT146)&lt;&gt;"",入力1!CT146,"")</f>
        <v>-</v>
      </c>
      <c r="CU167" s="1095" t="str">
        <f>IF(入力1!CU146&gt;=10,MID(TEXT(入力1!CU146,"00.0"),1,1),"")</f>
        <v/>
      </c>
      <c r="CV167" s="1063" t="str">
        <f>IF(入力1!CU146&gt;=0.1,MID(TEXT(入力1!CU146,"00.0"),2,1),IF(ISBLANK(入力1!CU146),"","0"))</f>
        <v/>
      </c>
      <c r="CW167" s="1109" t="str">
        <f>IF(入力1!CU146&lt;&gt;"",MID(TEXT(入力1!CU146,"00.0"),4,1),"")</f>
        <v/>
      </c>
      <c r="CX167" s="1095" t="str">
        <f>IF(入力1!CX146&gt;=100,MID(TEXT(入力1!CX146,"000"),1,1),"")</f>
        <v/>
      </c>
      <c r="CY167" s="1063" t="str">
        <f>IF(入力1!CX146&gt;=10,MID(TEXT(入力1!CX146,"000"),2,1),"")</f>
        <v/>
      </c>
      <c r="CZ167" s="1109" t="str">
        <f>IF(入力1!CX146&gt;=1,MID(TEXT(入力1!CX146,"000"),3,1),"")</f>
        <v/>
      </c>
      <c r="DA167" s="1817" t="str">
        <f>IF(TRIM(入力1!DA146)&lt;&gt;"",IF(入力1!DA146&gt;=10000,MID(TEXT(入力1!DA146,"00000"),1,1),""),"")</f>
        <v/>
      </c>
      <c r="DB167" s="1731" t="str">
        <f>IF(TRIM(入力1!DA146)&lt;&gt;"",IF(入力1!DA146&gt;=1000,MID(TEXT(入力1!DA146,"00000"),2,1),""),"")</f>
        <v/>
      </c>
      <c r="DC167" s="1731" t="str">
        <f>IF(TRIM(入力1!DA146)&lt;&gt;"",IF(入力1!DA146&gt;=100,MID(TEXT(入力1!DA146,"00000"),3,1),""),"")</f>
        <v/>
      </c>
      <c r="DD167" s="1731" t="str">
        <f>IF(TRIM(入力1!DA146)&lt;&gt;"",IF(入力1!DA146&gt;=10,MID(TEXT(入力1!DA146,"00000"),4,1),""),"")</f>
        <v/>
      </c>
      <c r="DE167" s="1795" t="str">
        <f>IF(TRIM(入力1!DA146)&lt;&gt;"",IF(入力1!DA146&gt;=0,MID(TEXT(入力1!DA146,"00000"),5,1),"0"),"")</f>
        <v/>
      </c>
      <c r="DF167" s="1738" t="str">
        <f>IF(TRIM(入力1!DF146)&lt;&gt;"",LEFT(入力1!DF146,1),"")</f>
        <v/>
      </c>
      <c r="DG167" s="1734" t="str">
        <f>IF(入力1!DG146&gt;=1000,MID(TEXT(入力1!DG146,"0000"),1,1),"")</f>
        <v/>
      </c>
      <c r="DH167" s="1732" t="str">
        <f>IF(入力1!DG146&gt;=100,MID(TEXT(入力1!DG146,"0000"),2,1),"")</f>
        <v/>
      </c>
      <c r="DI167" s="1732" t="str">
        <f>IF(入力1!DG146&gt;=10,MID(TEXT(入力1!DG146,"0000"),3,1),"")</f>
        <v/>
      </c>
      <c r="DJ167" s="1261" t="str">
        <f>IF(TRIM(入力1!DG146)&lt;&gt;"",IF(入力1!DG146&gt;=1,MID(TEXT(入力1!DG146,"0000"),4,1),"0"),"")</f>
        <v/>
      </c>
      <c r="DK167" s="1738" t="str">
        <f>IF(TRIM(入力1!DK146)&lt;&gt;"",LEFT(入力1!DK146,1),"")</f>
        <v/>
      </c>
      <c r="DL167" s="1734" t="str">
        <f>IF(入力1!DL146&gt;=10000,MID(TEXT(入力1!DL146,"00000"),1,1),"")</f>
        <v/>
      </c>
      <c r="DM167" s="1732" t="str">
        <f>IF(入力1!DL146&gt;=1000,MID(TEXT(入力1!DL146,"00000"),2,1),"")</f>
        <v/>
      </c>
      <c r="DN167" s="1732" t="str">
        <f>IF(入力1!DL146&gt;=100,MID(TEXT(入力1!DL146,"00000"),3,1),"")</f>
        <v/>
      </c>
      <c r="DO167" s="1732" t="str">
        <f>IF(入力1!DL146&gt;=10,MID(TEXT(入力1!DL146,"00000"),4,1),"")</f>
        <v/>
      </c>
      <c r="DP167" s="1879" t="str">
        <f>IF(TRIM(入力1!DL146)&lt;&gt;"",IF(入力1!DL146&gt;=1,MID(TEXT(入力1!DL146,"00000"),5,1),"0"),"")</f>
        <v/>
      </c>
      <c r="DQ167" s="1738" t="str">
        <f>IF(TRIM(入力1!DQ146)&lt;&gt;"",LEFT(入力1!DQ146,1),"")</f>
        <v/>
      </c>
      <c r="DR167" s="1734" t="str">
        <f>IF(入力1!DR146&gt;=10000,MID(TEXT(入力1!DR146,"00000"),1,1),"")</f>
        <v/>
      </c>
      <c r="DS167" s="1732" t="str">
        <f>IF(入力1!DR146&gt;=1000,MID(TEXT(入力1!DR146,"00000"),2,1),"")</f>
        <v/>
      </c>
      <c r="DT167" s="1732" t="str">
        <f>IF(入力1!DR146&gt;=100,MID(TEXT(入力1!DR146,"00000"),3,1),"")</f>
        <v/>
      </c>
      <c r="DU167" s="1732" t="str">
        <f>IF(入力1!DR146&gt;=10,MID(TEXT(入力1!DR146,"00000"),4,1),"")</f>
        <v/>
      </c>
      <c r="DV167" s="1879" t="str">
        <f>IF(TRIM(入力1!DR146)&lt;&gt;"",IF(入力1!DR146&gt;=1,MID(TEXT(入力1!DR146,"00000"),5,1),"0"),"")</f>
        <v/>
      </c>
      <c r="DW167" s="1748"/>
      <c r="DX167" s="1736"/>
      <c r="DY167" s="1804"/>
      <c r="DZ167" s="1829"/>
      <c r="EA167" s="1831"/>
      <c r="EB167" s="1824"/>
      <c r="EC167" s="1833"/>
      <c r="ED167" s="1835"/>
      <c r="EE167" s="1831"/>
      <c r="EF167" s="1824"/>
      <c r="EG167" s="1804">
        <f>IF(入力1!$W$5=9,9,0)</f>
        <v>0</v>
      </c>
      <c r="EH167" s="1828"/>
      <c r="EI167" s="1736"/>
    </row>
    <row r="168" spans="1:139" s="87" customFormat="1" ht="12" customHeight="1" thickBot="1">
      <c r="A168" s="1905"/>
      <c r="B168" s="1878"/>
      <c r="C168" s="1251"/>
      <c r="D168" s="1906" t="str">
        <f>IF(TRIM(入力1!D166)&lt;&gt;"",入力1!D166,"")</f>
        <v/>
      </c>
      <c r="E168" s="1907"/>
      <c r="F168" s="1907"/>
      <c r="G168" s="1907"/>
      <c r="H168" s="1907"/>
      <c r="I168" s="1907"/>
      <c r="J168" s="1907"/>
      <c r="K168" s="1490"/>
      <c r="L168" s="1259"/>
      <c r="M168" s="1491"/>
      <c r="N168" s="1876"/>
      <c r="O168" s="1876"/>
      <c r="P168" s="1876"/>
      <c r="Q168" s="1877"/>
      <c r="R168" s="1251"/>
      <c r="S168" s="1908"/>
      <c r="T168" s="1909"/>
      <c r="U168" s="1491"/>
      <c r="V168" s="1877"/>
      <c r="W168" s="1910"/>
      <c r="X168" s="1877"/>
      <c r="Y168" s="1251"/>
      <c r="Z168" s="1929"/>
      <c r="AA168" s="1491"/>
      <c r="AB168" s="979" t="str">
        <f>IF(入力1!AB147&gt;=100,MID(TEXT(入力1!AB147,"000.0"),1,1),"")</f>
        <v/>
      </c>
      <c r="AC168" s="980" t="str">
        <f>IF(入力1!AB147&gt;=10,MID(TEXT(入力1!AB147,"000.0"),2,1),"")</f>
        <v/>
      </c>
      <c r="AD168" s="980" t="str">
        <f>IF(入力1!AB147&gt;=0.1,MID(TEXT(入力1!AB147,"000.0"),3,1),IF(ISBLANK(入力1!AB147),"","0"))</f>
        <v/>
      </c>
      <c r="AE168" s="958" t="str">
        <f>IF(入力1!AB147&lt;&gt;"",MID(TEXT(入力1!AB147,"000.0"),5,1),"")</f>
        <v/>
      </c>
      <c r="AF168" s="1877"/>
      <c r="AG168" s="1878"/>
      <c r="AH168" s="1878"/>
      <c r="AI168" s="1491"/>
      <c r="AJ168" s="1877"/>
      <c r="AK168" s="1878"/>
      <c r="AL168" s="1878"/>
      <c r="AM168" s="1491"/>
      <c r="AN168" s="1877"/>
      <c r="AO168" s="1878"/>
      <c r="AP168" s="1878"/>
      <c r="AQ168" s="1491"/>
      <c r="AR168" s="1877"/>
      <c r="AS168" s="1878"/>
      <c r="AT168" s="1878"/>
      <c r="AU168" s="1878"/>
      <c r="AV168" s="1491"/>
      <c r="AW168" s="1877"/>
      <c r="AX168" s="1878"/>
      <c r="AY168" s="1878"/>
      <c r="AZ168" s="1930"/>
      <c r="BA168" s="1878"/>
      <c r="BB168" s="1878"/>
      <c r="BC168" s="1491"/>
      <c r="BD168" s="1903"/>
      <c r="BE168" s="1901"/>
      <c r="BF168" s="1901"/>
      <c r="BG168" s="1901"/>
      <c r="BH168" s="1901"/>
      <c r="BI168" s="1901"/>
      <c r="BJ168" s="1902"/>
      <c r="BK168" s="1504"/>
      <c r="BL168" s="1248"/>
      <c r="BM168" s="1248"/>
      <c r="BN168" s="1248"/>
      <c r="BO168" s="1248"/>
      <c r="BP168" s="1505"/>
      <c r="BQ168" s="1504"/>
      <c r="BR168" s="1248"/>
      <c r="BS168" s="1248"/>
      <c r="BT168" s="1248"/>
      <c r="BU168" s="1248"/>
      <c r="BV168" s="1505"/>
      <c r="BW168" s="1504"/>
      <c r="BX168" s="1248"/>
      <c r="BY168" s="1248"/>
      <c r="BZ168" s="1248"/>
      <c r="CA168" s="1248"/>
      <c r="CB168" s="1505"/>
      <c r="CC168" s="1102"/>
      <c r="CD168" s="1248"/>
      <c r="CE168" s="1248"/>
      <c r="CF168" s="1248"/>
      <c r="CG168" s="1248"/>
      <c r="CH168" s="1248"/>
      <c r="CI168" s="1248"/>
      <c r="CJ168" s="1216"/>
      <c r="CK168" s="1248"/>
      <c r="CL168" s="1248"/>
      <c r="CM168" s="1248"/>
      <c r="CN168" s="1248"/>
      <c r="CO168" s="1248"/>
      <c r="CP168" s="1248"/>
      <c r="CQ168" s="1216"/>
      <c r="CR168" s="1504"/>
      <c r="CS168" s="1248"/>
      <c r="CT168" s="1505"/>
      <c r="CU168" s="1102"/>
      <c r="CV168" s="1248"/>
      <c r="CW168" s="1216"/>
      <c r="CX168" s="1102"/>
      <c r="CY168" s="1248"/>
      <c r="CZ168" s="1216"/>
      <c r="DA168" s="1903"/>
      <c r="DB168" s="1901"/>
      <c r="DC168" s="1901"/>
      <c r="DD168" s="1901"/>
      <c r="DE168" s="1875"/>
      <c r="DF168" s="1876"/>
      <c r="DG168" s="1877"/>
      <c r="DH168" s="1878"/>
      <c r="DI168" s="1878"/>
      <c r="DJ168" s="1279"/>
      <c r="DK168" s="1876"/>
      <c r="DL168" s="1877"/>
      <c r="DM168" s="1878"/>
      <c r="DN168" s="1878"/>
      <c r="DO168" s="1878"/>
      <c r="DP168" s="1880"/>
      <c r="DQ168" s="1876"/>
      <c r="DR168" s="1877"/>
      <c r="DS168" s="1878"/>
      <c r="DT168" s="1878"/>
      <c r="DU168" s="1878"/>
      <c r="DV168" s="1880"/>
      <c r="DW168" s="1881"/>
      <c r="DX168" s="1882"/>
      <c r="DY168" s="1883"/>
      <c r="DZ168" s="1884"/>
      <c r="EA168" s="1885"/>
      <c r="EB168" s="1886"/>
      <c r="EC168" s="1887"/>
      <c r="ED168" s="1888"/>
      <c r="EE168" s="1885"/>
      <c r="EF168" s="1886"/>
      <c r="EG168" s="1883"/>
      <c r="EH168" s="1889"/>
      <c r="EI168" s="1882"/>
    </row>
    <row r="169" spans="1:139" s="87" customFormat="1" ht="12" customHeight="1">
      <c r="A169" s="1890" t="str">
        <f>IF(TRIM(入力1!A148)&lt;&gt;"",入力1!A148,"")</f>
        <v/>
      </c>
      <c r="B169" s="1872">
        <f>IF(TRIM(入力1!B148)&lt;&gt;"",入力1!B148,"")</f>
        <v>6</v>
      </c>
      <c r="C169" s="1891">
        <f>入力1!C148</f>
        <v>6</v>
      </c>
      <c r="D169" s="1892" t="str">
        <f>IF(TRIM(入力1!D148)&lt;&gt;"",入力1!D148,"")</f>
        <v/>
      </c>
      <c r="E169" s="1893"/>
      <c r="F169" s="1893"/>
      <c r="G169" s="1893"/>
      <c r="H169" s="1893"/>
      <c r="I169" s="1893"/>
      <c r="J169" s="1893"/>
      <c r="K169" s="1895" t="str">
        <f>IF(TRIM('提出（様式1）'!A169)&lt;&gt;"",'提出（様式1）'!A169,"")</f>
        <v/>
      </c>
      <c r="L169" s="1896">
        <f>IF(TRIM('提出（様式1）'!B169)&lt;&gt;"",'提出（様式1）'!B169,"")</f>
        <v>6</v>
      </c>
      <c r="M169" s="1874">
        <f>C169</f>
        <v>6</v>
      </c>
      <c r="N169" s="1870" t="str">
        <f>IF(TRIM(入力1!N148)&lt;&gt;"",入力1!N148,"")</f>
        <v/>
      </c>
      <c r="O169" s="1870" t="str">
        <f>IF(TRIM(入力1!O148)&lt;&gt;"",LEFT(入力1!O148,1),"")</f>
        <v/>
      </c>
      <c r="P169" s="1870" t="str">
        <f>IF(TRIM(入力1!P148)&lt;&gt;"",LEFT(入力1!P148,1),"")</f>
        <v/>
      </c>
      <c r="Q169" s="1871" t="str">
        <f>IF(TRIM(入力1!Q148)&lt;&gt;"",LEFT(入力1!Q148,1),"")</f>
        <v/>
      </c>
      <c r="R169" s="1891" t="str">
        <f>IF(TRIM(入力1!Q148)&lt;&gt;"",MID(入力1!Q148,2,1),"")</f>
        <v/>
      </c>
      <c r="S169" s="1894" t="str">
        <f>IF(TRIM(入力1!S148)&lt;&gt;"",LEFT(入力1!S148,1),"")</f>
        <v/>
      </c>
      <c r="T169" s="1897" t="str">
        <f>IF(LEN(入力1!T148)&gt;=2,MID(TEXT(入力1!T148,"00"),1,1),"")</f>
        <v/>
      </c>
      <c r="U169" s="1874" t="str">
        <f>IF(LEN(入力1!T148)&gt;=1,MID(TEXT(入力1!T148,"00"),2,1),"")</f>
        <v/>
      </c>
      <c r="V169" s="1871" t="str">
        <f>IF(LEN(入力1!V148)&gt;=2,MID(TEXT(入力1!V148,"00"),1,1),"")</f>
        <v/>
      </c>
      <c r="W169" s="1927" t="str">
        <f>IF(LEN(入力1!V148)&gt;=1,MID(TEXT(入力1!V148,"00"),2,1),"")</f>
        <v/>
      </c>
      <c r="X169" s="1871" t="str">
        <f>IF(LEN(入力1!X148)&gt;=2,MID(TEXT(入力1!X148,"00"),1,1),"")</f>
        <v/>
      </c>
      <c r="Y169" s="1891" t="str">
        <f>IF(LEN(入力1!X148)&gt;=1,MID(TEXT(入力1!X148,"00"),2,1),"")</f>
        <v/>
      </c>
      <c r="Z169" s="1761" t="str">
        <f>IF(LEN(入力1!Z148)&gt;=2,MID(TEXT(入力1!Z148,"00"),1,1),"")</f>
        <v/>
      </c>
      <c r="AA169" s="1874" t="str">
        <f>IF(LEN(入力1!Z148)&gt;=1,MID(TEXT(入力1!Z148,"00"),2,1),"")</f>
        <v/>
      </c>
      <c r="AB169" s="1898" t="str">
        <f>IF(TRIM(入力1!AB148)&lt;&gt;"",入力1!AB148,"")</f>
        <v/>
      </c>
      <c r="AC169" s="1899"/>
      <c r="AD169" s="1899"/>
      <c r="AE169" s="1900"/>
      <c r="AF169" s="1871" t="str">
        <f>IF(入力1!AF148&gt;=100,MID(TEXT(入力1!AF148,"000.0"),1,1),"")</f>
        <v/>
      </c>
      <c r="AG169" s="1872" t="str">
        <f>IF(入力1!AF148&gt;=10,MID(TEXT(入力1!AF148,"000.0"),2,1),"")</f>
        <v/>
      </c>
      <c r="AH169" s="1872" t="str">
        <f>IF(入力1!AF148&gt;=0.1,MID(TEXT(入力1!AF148,"000.0"),3,1),IF(ISBLANK(入力1!AF148),"","0"))</f>
        <v/>
      </c>
      <c r="AI169" s="1874" t="str">
        <f>IF(入力1!AF148&lt;&gt;"",MID(TEXT(入力1!AF148,"000.0"),5,1),"")</f>
        <v/>
      </c>
      <c r="AJ169" s="1871" t="str">
        <f>IF(入力1!AJ148&gt;=100,MID(TEXT(入力1!AJ148,"000.0"),1,1),"")</f>
        <v/>
      </c>
      <c r="AK169" s="1872" t="str">
        <f>IF(入力1!AJ148&gt;=10,MID(TEXT(入力1!AJ148,"000.0"),2,1),"")</f>
        <v/>
      </c>
      <c r="AL169" s="1872" t="str">
        <f>IF(入力1!AJ148&gt;=0.1,MID(TEXT(入力1!AJ148,"000.0"),3,1),IF(ISBLANK(入力1!AJ148),"","0"))</f>
        <v/>
      </c>
      <c r="AM169" s="1874" t="str">
        <f>IF(入力1!AJ148&lt;&gt;"",MID(TEXT(入力1!AJ148,"000.0"),5,1),"")</f>
        <v/>
      </c>
      <c r="AN169" s="1871" t="str">
        <f>IF(入力1!AN148&gt;=100,MID(TEXT(入力1!AN148,"000.0"),1,1),"")</f>
        <v/>
      </c>
      <c r="AO169" s="1872" t="str">
        <f>IF(入力1!AN148&gt;=10,MID(TEXT(入力1!AN148,"000.0"),2,1),"")</f>
        <v/>
      </c>
      <c r="AP169" s="1872" t="str">
        <f>IF(入力1!AN148&gt;=0.1,MID(TEXT(入力1!AN148,"000.0"),3,1),IF(ISBLANK(入力1!AN148),"","0"))</f>
        <v/>
      </c>
      <c r="AQ169" s="1874" t="str">
        <f>IF(入力1!AN148&lt;&gt;"",MID(TEXT(入力1!AN148,"000.0"),5,1),"")</f>
        <v/>
      </c>
      <c r="AR169" s="1871" t="str">
        <f>IF(TRIM(入力1!AR148)&lt;&gt;"",IF(入力1!AR148&gt;=10000,MID(TEXT(入力1!AR148,"00000"),1,1),""),"-")</f>
        <v>-</v>
      </c>
      <c r="AS169" s="1872" t="str">
        <f>IF(TRIM(入力1!AR148)&lt;&gt;"",IF(入力1!AR148&gt;=1000,MID(TEXT(入力1!AR148,"00000"),2,1),""),"-")</f>
        <v>-</v>
      </c>
      <c r="AT169" s="1872" t="str">
        <f>IF(TRIM(入力1!AR148)&lt;&gt;"",IF(入力1!AR148&gt;=100,MID(TEXT(入力1!AR148,"00000"),3,1),""),"-")</f>
        <v>-</v>
      </c>
      <c r="AU169" s="1872" t="str">
        <f>IF(TRIM(入力1!AR148)&lt;&gt;"",IF(入力1!AR148&gt;=10,MID(TEXT(入力1!AR148,"00000"),4,1),""),"-")</f>
        <v>-</v>
      </c>
      <c r="AV169" s="1874" t="str">
        <f>IF(TRIM(入力1!AR148)&lt;&gt;"",IF(入力1!AR148&gt;=0,MID(TEXT(入力1!AR148,"00000"),5,1),""),"-")</f>
        <v>-</v>
      </c>
      <c r="AW169" s="1871" t="str">
        <f>IF(TRIM(入力1!AW148)&lt;&gt;"",IF(入力1!AW148&gt;=1000000,MID(TEXT(入力1!AW148,"0000000"),1,1),""),"-")</f>
        <v>-</v>
      </c>
      <c r="AX169" s="1872" t="str">
        <f>IF(TRIM(入力1!AW148)&lt;&gt;"",IF(入力1!AW148&gt;=100000,MID(TEXT(入力1!AW148,"0000000"),2,1),""),"-")</f>
        <v>-</v>
      </c>
      <c r="AY169" s="1872" t="str">
        <f>IF(TRIM(入力1!AW148)&lt;&gt;"",IF(入力1!AW148&gt;=10000,MID(TEXT(入力1!AW148,"0000000"),3,1),""),"-")</f>
        <v>-</v>
      </c>
      <c r="AZ169" s="1872" t="str">
        <f>IF(TRIM(入力1!AW148)&lt;&gt;"",IF(入力1!AW148&gt;=1000,MID(TEXT(入力1!AW148,"0000000"),4,1),""),"-")</f>
        <v>-</v>
      </c>
      <c r="BA169" s="1872" t="str">
        <f>IF(TRIM(入力1!AW148)&lt;&gt;"",IF(入力1!AW148&gt;=100,MID(TEXT(入力1!AW148,"0000000"),5,1),""),"-")</f>
        <v>-</v>
      </c>
      <c r="BB169" s="1872" t="str">
        <f>IF(TRIM(入力1!AW148)&lt;&gt;"",IF(入力1!AW148&gt;=10,MID(TEXT(入力1!AW148,"0000000"),6,1),""),"-")</f>
        <v>-</v>
      </c>
      <c r="BC169" s="1874" t="str">
        <f>IF(TRIM(入力1!AW148)&lt;&gt;"",IF(入力1!AW148&gt;=0,MID(TEXT(入力1!AW148,"0000000"),7,1),""),"-")</f>
        <v>-</v>
      </c>
      <c r="BD169" s="1755" t="str">
        <f>IF(TRIM(入力1!BD148)&lt;&gt;"",IF(入力1!BD148&gt;=1000000,MID(TEXT(入力1!BD148,"0000000"),1,1),""),"")</f>
        <v/>
      </c>
      <c r="BE169" s="1752" t="str">
        <f>IF(TRIM(入力1!BD148)&lt;&gt;"",IF(入力1!BD148&gt;=100000,MID(TEXT(入力1!BD148,"0000000"),2,1),""),"")</f>
        <v/>
      </c>
      <c r="BF169" s="1752" t="str">
        <f>IF(TRIM(入力1!BD148)&lt;&gt;"",IF(入力1!BD148&gt;=10000,MID(TEXT(入力1!BD148,"0000000"),3,1),""),"")</f>
        <v/>
      </c>
      <c r="BG169" s="1752" t="str">
        <f>IF(TRIM(入力1!BD148)&lt;&gt;"",IF(入力1!BD148&gt;=1000,MID(TEXT(入力1!BD148,"0000000"),4,1),""),"")</f>
        <v/>
      </c>
      <c r="BH169" s="1752" t="str">
        <f>IF(TRIM(入力1!BD148)&lt;&gt;"",IF(入力1!BD148&gt;=100,MID(TEXT(入力1!BD148,"0000000"),5,1),""),"")</f>
        <v/>
      </c>
      <c r="BI169" s="1752" t="str">
        <f>IF(TRIM(入力1!BD148)&lt;&gt;"",IF(入力1!BD148&gt;=10,MID(TEXT(入力1!BD148,"0000000"),6,1),""),"")</f>
        <v/>
      </c>
      <c r="BJ169" s="1753" t="str">
        <f>IF(TRIM(入力1!BD148)&lt;&gt;"",IF(入力1!BD148&gt;=0,MID(TEXT(入力1!BD148,"0000000"),7,1),""),"0")</f>
        <v>0</v>
      </c>
      <c r="BK169" s="1727" t="str">
        <f>IF(TRIM(入力1!BK148)&lt;&gt;"",入力1!BK148,"")</f>
        <v/>
      </c>
      <c r="BL169" s="1728" t="str">
        <f>IF(TRIM(入力1!BL148)&lt;&gt;"",入力1!BL148,"")</f>
        <v/>
      </c>
      <c r="BM169" s="1728" t="str">
        <f>IF(TRIM(入力1!BM148)&lt;&gt;"",入力1!BM148,"")</f>
        <v/>
      </c>
      <c r="BN169" s="1728" t="str">
        <f>IF(TRIM(入力1!BN148)&lt;&gt;"",入力1!BN148,"")</f>
        <v/>
      </c>
      <c r="BO169" s="1728" t="str">
        <f>IF(TRIM(入力1!BO148)&lt;&gt;"",入力1!BO148,"")</f>
        <v/>
      </c>
      <c r="BP169" s="1868" t="str">
        <f>IF(TRIM(入力1!BP148)&lt;&gt;"",入力1!BP148,"")</f>
        <v>0</v>
      </c>
      <c r="BQ169" s="1727" t="str">
        <f>IF(TRIM(入力1!BQ148)&lt;&gt;"",入力1!BQ148,"")</f>
        <v/>
      </c>
      <c r="BR169" s="1728" t="str">
        <f>IF(TRIM(入力1!BR148)&lt;&gt;"",入力1!BR148,"")</f>
        <v/>
      </c>
      <c r="BS169" s="1728" t="str">
        <f>IF(TRIM(入力1!BS148)&lt;&gt;"",入力1!BS148,"")</f>
        <v/>
      </c>
      <c r="BT169" s="1728" t="str">
        <f>IF(TRIM(入力1!BT148)&lt;&gt;"",入力1!BT148,"")</f>
        <v/>
      </c>
      <c r="BU169" s="1728" t="str">
        <f>IF(TRIM(入力1!BU148)&lt;&gt;"",入力1!BU148,"")</f>
        <v/>
      </c>
      <c r="BV169" s="1868" t="str">
        <f>IF(TRIM(入力1!BV148)&lt;&gt;"",入力1!BV148,"")</f>
        <v>0</v>
      </c>
      <c r="BW169" s="1727" t="str">
        <f>IF(TRIM(入力1!BW148)&lt;&gt;"",入力1!BW148,"")</f>
        <v/>
      </c>
      <c r="BX169" s="1728" t="str">
        <f>IF(TRIM(入力1!BX148)&lt;&gt;"",入力1!BX148,"")</f>
        <v/>
      </c>
      <c r="BY169" s="1728" t="str">
        <f>IF(TRIM(入力1!BY148)&lt;&gt;"",入力1!BY148,"")</f>
        <v/>
      </c>
      <c r="BZ169" s="1728" t="str">
        <f>IF(TRIM(入力1!BZ148)&lt;&gt;"",入力1!BZ148,"")</f>
        <v/>
      </c>
      <c r="CA169" s="1728" t="str">
        <f>IF(TRIM(入力1!CA148)&lt;&gt;"",入力1!CA148,"")</f>
        <v/>
      </c>
      <c r="CB169" s="1868" t="str">
        <f>IF(TRIM(入力1!CB148)&lt;&gt;"",入力1!CB148,"")</f>
        <v>0</v>
      </c>
      <c r="CC169" s="1869" t="str">
        <f>IF(TRIM(入力1!CC148)&lt;&gt;"",入力1!CC148,"")</f>
        <v/>
      </c>
      <c r="CD169" s="1721" t="str">
        <f>IF(TRIM(入力1!CD148)&lt;&gt;"",入力1!CD148,"")</f>
        <v/>
      </c>
      <c r="CE169" s="1721" t="str">
        <f>IF(TRIM(入力1!CE148)&lt;&gt;"",入力1!CE148,"")</f>
        <v/>
      </c>
      <c r="CF169" s="1721" t="str">
        <f>IF(TRIM(入力1!CF148)&lt;&gt;"",入力1!CF148,"")</f>
        <v/>
      </c>
      <c r="CG169" s="1721" t="str">
        <f>IF(TRIM(入力1!CG148)&lt;&gt;"",入力1!CG148,"")</f>
        <v/>
      </c>
      <c r="CH169" s="1721" t="str">
        <f>IF(TRIM(入力1!CH148)&lt;&gt;"",入力1!CH148,"")</f>
        <v/>
      </c>
      <c r="CI169" s="1721" t="str">
        <f>IF(TRIM(入力1!CI148)&lt;&gt;"",入力1!CI148,"")</f>
        <v/>
      </c>
      <c r="CJ169" s="1722" t="str">
        <f>IF(TRIM(入力1!CJ148)&lt;&gt;"",入力1!CJ148,"")</f>
        <v>0</v>
      </c>
      <c r="CK169" s="1721" t="str">
        <f>IF(TRIM(入力1!CK148)&lt;&gt;"",入力1!CK148,"")</f>
        <v/>
      </c>
      <c r="CL169" s="1721" t="str">
        <f>IF(TRIM(入力1!CL148)&lt;&gt;"",入力1!CL148,"")</f>
        <v/>
      </c>
      <c r="CM169" s="1721" t="str">
        <f>IF(TRIM(入力1!CM148)&lt;&gt;"",入力1!CM148,"")</f>
        <v/>
      </c>
      <c r="CN169" s="1721" t="str">
        <f>IF(TRIM(入力1!CN148)&lt;&gt;"",入力1!CN148,"")</f>
        <v/>
      </c>
      <c r="CO169" s="1721" t="str">
        <f>IF(TRIM(入力1!CO148)&lt;&gt;"",入力1!CO148,"")</f>
        <v/>
      </c>
      <c r="CP169" s="1721" t="str">
        <f>IF(TRIM(入力1!CP148)&lt;&gt;"",入力1!CP148,"")</f>
        <v/>
      </c>
      <c r="CQ169" s="1722" t="str">
        <f>IF(TRIM(入力1!CQ148)&lt;&gt;"",入力1!CQ148,"")</f>
        <v/>
      </c>
      <c r="CR169" s="1727" t="str">
        <f>IF(TRIM(入力1!CR148)&lt;&gt;"",入力1!CR148,"")</f>
        <v>-</v>
      </c>
      <c r="CS169" s="1728" t="str">
        <f>IF(TRIM(入力1!CS148)&lt;&gt;"",入力1!CS148,"")</f>
        <v>-</v>
      </c>
      <c r="CT169" s="1868" t="str">
        <f>IF(TRIM(入力1!CT148)&lt;&gt;"",入力1!CT148,"")</f>
        <v>-</v>
      </c>
      <c r="CU169" s="1728" t="str">
        <f>IF(入力1!CU148&gt;=10,MID(TEXT(入力1!CU148,"00.0"),1,1),"")</f>
        <v/>
      </c>
      <c r="CV169" s="1957" t="str">
        <f>IF(入力1!CU148&gt;=0.1,MID(TEXT(入力1!CU148,"00.0"),2,1),IF(ISBLANK(入力1!CU148),"","0"))</f>
        <v/>
      </c>
      <c r="CW169" s="1722" t="str">
        <f>IF(入力1!CU148&lt;&gt;"",MID(TEXT(入力1!CU148,"00.0"),4,1),"")</f>
        <v/>
      </c>
      <c r="CX169" s="1869" t="str">
        <f>IF(入力1!CX148&gt;=100,MID(TEXT(入力1!CX148,"000"),1,1),"")</f>
        <v/>
      </c>
      <c r="CY169" s="1721" t="str">
        <f>IF(入力1!CX148&gt;=10,MID(TEXT(入力1!CX148,"000"),2,1),"")</f>
        <v/>
      </c>
      <c r="CZ169" s="1722" t="str">
        <f>IF(入力1!CX148&gt;=1,MID(TEXT(入力1!CX148,"000"),3,1),"")</f>
        <v/>
      </c>
      <c r="DA169" s="1755" t="str">
        <f>IF(TRIM(入力1!DA148)&lt;&gt;"",IF(入力1!DA148&gt;=10000,MID(TEXT(入力1!DA148,"00000"),1,1),""),"")</f>
        <v/>
      </c>
      <c r="DB169" s="1752" t="str">
        <f>IF(TRIM(入力1!DA148)&lt;&gt;"",IF(入力1!DA148&gt;=1000,MID(TEXT(入力1!DA148,"00000"),2,1),""),"")</f>
        <v/>
      </c>
      <c r="DC169" s="1752" t="str">
        <f>IF(TRIM(入力1!DA148)&lt;&gt;"",IF(入力1!DA148&gt;=100,MID(TEXT(入力1!DA148,"00000"),3,1),""),"")</f>
        <v/>
      </c>
      <c r="DD169" s="1752" t="str">
        <f>IF(TRIM(入力1!DA148)&lt;&gt;"",IF(入力1!DA148&gt;=10,MID(TEXT(入力1!DA148,"00000"),4,1),""),"")</f>
        <v/>
      </c>
      <c r="DE169" s="1757" t="str">
        <f>IF(TRIM(入力1!DA148)&lt;&gt;"",IF(入力1!DA148&gt;=0,MID(TEXT(入力1!DA148,"00000"),5,1),"0"),"")</f>
        <v/>
      </c>
      <c r="DF169" s="1870" t="str">
        <f>IF(TRIM(入力1!DF148)&lt;&gt;"",LEFT(入力1!DF148,1),"")</f>
        <v/>
      </c>
      <c r="DG169" s="1871" t="str">
        <f>IF(入力1!DG148&gt;=1000,MID(TEXT(入力1!DG148,"0000"),1,1),"")</f>
        <v/>
      </c>
      <c r="DH169" s="1872" t="str">
        <f>IF(入力1!DG148&gt;=100,MID(TEXT(入力1!DG148,"0000"),2,1),"")</f>
        <v/>
      </c>
      <c r="DI169" s="1872" t="str">
        <f>IF(入力1!DG148&gt;=10,MID(TEXT(入力1!DG148,"0000"),3,1),"")</f>
        <v/>
      </c>
      <c r="DJ169" s="1873" t="str">
        <f>IF(TRIM(入力1!DG148)&lt;&gt;"",IF(入力1!DG148&gt;=1,MID(TEXT(入力1!DG148,"0000"),4,1),"0"),"")</f>
        <v/>
      </c>
      <c r="DK169" s="1870" t="str">
        <f>IF(TRIM(入力1!DK148)&lt;&gt;"",LEFT(入力1!DK148,1),"")</f>
        <v/>
      </c>
      <c r="DL169" s="1871" t="str">
        <f>IF(入力1!DL148&gt;=10000,MID(TEXT(入力1!DL148,"00000"),1,1),"")</f>
        <v/>
      </c>
      <c r="DM169" s="1872" t="str">
        <f>IF(入力1!DL148&gt;=1000,MID(TEXT(入力1!DL148,"00000"),2,1),"")</f>
        <v/>
      </c>
      <c r="DN169" s="1872" t="str">
        <f>IF(入力1!DL148&gt;=100,MID(TEXT(入力1!DL148,"00000"),3,1),"")</f>
        <v/>
      </c>
      <c r="DO169" s="1872" t="str">
        <f>IF(入力1!DL148&gt;=10,MID(TEXT(入力1!DL148,"00000"),4,1),"")</f>
        <v/>
      </c>
      <c r="DP169" s="1858" t="str">
        <f>IF(TRIM(入力1!DL148)&lt;&gt;"",IF(入力1!DL148&gt;=1,MID(TEXT(入力1!DL148,"00000"),5,1),"0"),"")</f>
        <v/>
      </c>
      <c r="DQ169" s="1870" t="str">
        <f>IF(TRIM(入力1!DQ148)&lt;&gt;"",LEFT(入力1!DQ148,1),"")</f>
        <v/>
      </c>
      <c r="DR169" s="1871" t="str">
        <f>IF(入力1!DR148&gt;=10000,MID(TEXT(入力1!DR148,"00000"),1,1),"")</f>
        <v/>
      </c>
      <c r="DS169" s="1872" t="str">
        <f>IF(入力1!DR148&gt;=1000,MID(TEXT(入力1!DR148,"00000"),2,1),"")</f>
        <v/>
      </c>
      <c r="DT169" s="1872" t="str">
        <f>IF(入力1!DR148&gt;=100,MID(TEXT(入力1!DR148,"00000"),3,1),"")</f>
        <v/>
      </c>
      <c r="DU169" s="1872" t="str">
        <f>IF(入力1!DR148&gt;=10,MID(TEXT(入力1!DR148,"00000"),4,1),"")</f>
        <v/>
      </c>
      <c r="DV169" s="1858" t="str">
        <f>IF(TRIM(入力1!DR148)&lt;&gt;"",IF(入力1!DR148&gt;=1,MID(TEXT(入力1!DR148,"00000"),5,1),"0"),"")</f>
        <v/>
      </c>
      <c r="DW169" s="1860"/>
      <c r="DX169" s="1861"/>
      <c r="DY169" s="1862"/>
      <c r="DZ169" s="1863"/>
      <c r="EA169" s="1864"/>
      <c r="EB169" s="1865"/>
      <c r="EC169" s="1866"/>
      <c r="ED169" s="1867"/>
      <c r="EE169" s="1864"/>
      <c r="EF169" s="1865"/>
      <c r="EG169" s="1826">
        <f>IF(入力1!$W$5=9,9,0)</f>
        <v>0</v>
      </c>
      <c r="EH169" s="1826"/>
      <c r="EI169" s="1861"/>
    </row>
    <row r="170" spans="1:139" s="87" customFormat="1" ht="12" customHeight="1">
      <c r="A170" s="1853"/>
      <c r="B170" s="1752"/>
      <c r="C170" s="1753"/>
      <c r="D170" s="1854" t="str">
        <f>IF(TRIM(入力1!D168)&lt;&gt;"",入力1!D168,"")</f>
        <v/>
      </c>
      <c r="E170" s="1855"/>
      <c r="F170" s="1855"/>
      <c r="G170" s="1855"/>
      <c r="H170" s="1855"/>
      <c r="I170" s="1855"/>
      <c r="J170" s="1855"/>
      <c r="K170" s="1806"/>
      <c r="L170" s="1808"/>
      <c r="M170" s="1757"/>
      <c r="N170" s="1754"/>
      <c r="O170" s="1754"/>
      <c r="P170" s="1754"/>
      <c r="Q170" s="1755"/>
      <c r="R170" s="1753"/>
      <c r="S170" s="1856"/>
      <c r="T170" s="1761"/>
      <c r="U170" s="1757"/>
      <c r="V170" s="1755"/>
      <c r="W170" s="1857"/>
      <c r="X170" s="1755"/>
      <c r="Y170" s="1753"/>
      <c r="Z170" s="1928"/>
      <c r="AA170" s="1757"/>
      <c r="AB170" s="970" t="str">
        <f>IF(入力1!AB149&gt;=100,MID(TEXT(入力1!AB149,"000.0"),1,1),"")</f>
        <v/>
      </c>
      <c r="AC170" s="968" t="str">
        <f>IF(入力1!AB149&gt;=10,MID(TEXT(入力1!AB149,"000.0"),2,1),"")</f>
        <v/>
      </c>
      <c r="AD170" s="968" t="str">
        <f>IF(入力1!AB149&gt;=0.1,MID(TEXT(入力1!AB149,"000.0"),3,1),IF(ISBLANK(入力1!AB149),"","0"))</f>
        <v/>
      </c>
      <c r="AE170" s="972" t="str">
        <f>IF(入力1!AB149&lt;&gt;"",MID(TEXT(入力1!AB149,"000.0"),5,1),"")</f>
        <v/>
      </c>
      <c r="AF170" s="1755"/>
      <c r="AG170" s="1752"/>
      <c r="AH170" s="1752"/>
      <c r="AI170" s="1757"/>
      <c r="AJ170" s="1755"/>
      <c r="AK170" s="1752"/>
      <c r="AL170" s="1752"/>
      <c r="AM170" s="1757"/>
      <c r="AN170" s="1755"/>
      <c r="AO170" s="1752"/>
      <c r="AP170" s="1752"/>
      <c r="AQ170" s="1757"/>
      <c r="AR170" s="1755"/>
      <c r="AS170" s="1752"/>
      <c r="AT170" s="1752"/>
      <c r="AU170" s="1752"/>
      <c r="AV170" s="1757"/>
      <c r="AW170" s="1755"/>
      <c r="AX170" s="1752"/>
      <c r="AY170" s="1752"/>
      <c r="AZ170" s="1752"/>
      <c r="BA170" s="1752"/>
      <c r="BB170" s="1752"/>
      <c r="BC170" s="1757"/>
      <c r="BD170" s="1793"/>
      <c r="BE170" s="1729"/>
      <c r="BF170" s="1729"/>
      <c r="BG170" s="1729"/>
      <c r="BH170" s="1729"/>
      <c r="BI170" s="1729"/>
      <c r="BJ170" s="1744"/>
      <c r="BK170" s="1726"/>
      <c r="BL170" s="1705"/>
      <c r="BM170" s="1705"/>
      <c r="BN170" s="1705"/>
      <c r="BO170" s="1705"/>
      <c r="BP170" s="1710"/>
      <c r="BQ170" s="1726"/>
      <c r="BR170" s="1705"/>
      <c r="BS170" s="1705"/>
      <c r="BT170" s="1705"/>
      <c r="BU170" s="1705"/>
      <c r="BV170" s="1710"/>
      <c r="BW170" s="1726"/>
      <c r="BX170" s="1705"/>
      <c r="BY170" s="1705"/>
      <c r="BZ170" s="1705"/>
      <c r="CA170" s="1705"/>
      <c r="CB170" s="1710"/>
      <c r="CC170" s="1712"/>
      <c r="CD170" s="1705"/>
      <c r="CE170" s="1705"/>
      <c r="CF170" s="1705"/>
      <c r="CG170" s="1705"/>
      <c r="CH170" s="1705"/>
      <c r="CI170" s="1705"/>
      <c r="CJ170" s="1706"/>
      <c r="CK170" s="1705"/>
      <c r="CL170" s="1705"/>
      <c r="CM170" s="1705"/>
      <c r="CN170" s="1705"/>
      <c r="CO170" s="1705"/>
      <c r="CP170" s="1705"/>
      <c r="CQ170" s="1706"/>
      <c r="CR170" s="1726"/>
      <c r="CS170" s="1705"/>
      <c r="CT170" s="1710"/>
      <c r="CU170" s="1705"/>
      <c r="CV170" s="1958"/>
      <c r="CW170" s="1706"/>
      <c r="CX170" s="1712"/>
      <c r="CY170" s="1705"/>
      <c r="CZ170" s="1706"/>
      <c r="DA170" s="1793"/>
      <c r="DB170" s="1729"/>
      <c r="DC170" s="1729"/>
      <c r="DD170" s="1729"/>
      <c r="DE170" s="1852"/>
      <c r="DF170" s="1754"/>
      <c r="DG170" s="1755"/>
      <c r="DH170" s="1752"/>
      <c r="DI170" s="1752"/>
      <c r="DJ170" s="1874"/>
      <c r="DK170" s="1754"/>
      <c r="DL170" s="1755"/>
      <c r="DM170" s="1752"/>
      <c r="DN170" s="1752"/>
      <c r="DO170" s="1752"/>
      <c r="DP170" s="1859"/>
      <c r="DQ170" s="1754"/>
      <c r="DR170" s="1755"/>
      <c r="DS170" s="1752"/>
      <c r="DT170" s="1752"/>
      <c r="DU170" s="1752"/>
      <c r="DV170" s="1859"/>
      <c r="DW170" s="1749"/>
      <c r="DX170" s="1737"/>
      <c r="DY170" s="1805"/>
      <c r="DZ170" s="1830"/>
      <c r="EA170" s="1832"/>
      <c r="EB170" s="1825"/>
      <c r="EC170" s="1834"/>
      <c r="ED170" s="1836"/>
      <c r="EE170" s="1832"/>
      <c r="EF170" s="1825"/>
      <c r="EG170" s="1827"/>
      <c r="EH170" s="1827"/>
      <c r="EI170" s="1737"/>
    </row>
    <row r="171" spans="1:139" s="87" customFormat="1" ht="12" customHeight="1">
      <c r="A171" s="1818" t="str">
        <f>IF(TRIM(入力1!A150)&lt;&gt;"",入力1!A150,"")</f>
        <v/>
      </c>
      <c r="B171" s="1732">
        <f>IF(TRIM(入力1!B150)&lt;&gt;"",入力1!B150,"")</f>
        <v>6</v>
      </c>
      <c r="C171" s="1234">
        <f>入力1!C150</f>
        <v>7</v>
      </c>
      <c r="D171" s="1820" t="str">
        <f>IF(TRIM(入力1!D150)&lt;&gt;"",入力1!D150,"")</f>
        <v/>
      </c>
      <c r="E171" s="1821"/>
      <c r="F171" s="1821"/>
      <c r="G171" s="1821"/>
      <c r="H171" s="1821"/>
      <c r="I171" s="1821"/>
      <c r="J171" s="1821"/>
      <c r="K171" s="1256" t="str">
        <f>IF(TRIM('提出（様式1）'!A171)&lt;&gt;"",'提出（様式1）'!A171,"")</f>
        <v/>
      </c>
      <c r="L171" s="1258">
        <f>IF(TRIM('提出（様式1）'!B171)&lt;&gt;"",'提出（様式1）'!B171,"")</f>
        <v>6</v>
      </c>
      <c r="M171" s="1260">
        <f>C171</f>
        <v>7</v>
      </c>
      <c r="N171" s="1738" t="str">
        <f>IF(TRIM(入力1!N150)&lt;&gt;"",入力1!N150,"")</f>
        <v/>
      </c>
      <c r="O171" s="1738" t="str">
        <f>IF(TRIM(入力1!O150)&lt;&gt;"",LEFT(入力1!O150,1),"")</f>
        <v/>
      </c>
      <c r="P171" s="1738" t="str">
        <f>IF(TRIM(入力1!P150)&lt;&gt;"",LEFT(入力1!P150,1),"")</f>
        <v/>
      </c>
      <c r="Q171" s="1734" t="str">
        <f>IF(TRIM(入力1!Q150)&lt;&gt;"",LEFT(入力1!Q150,1),"")</f>
        <v/>
      </c>
      <c r="R171" s="1234" t="str">
        <f>IF(TRIM(入力1!Q150)&lt;&gt;"",MID(入力1!Q150,2,1),"")</f>
        <v/>
      </c>
      <c r="S171" s="1839" t="str">
        <f>IF(TRIM(入力1!S150)&lt;&gt;"",LEFT(入力1!S150,1),"")</f>
        <v/>
      </c>
      <c r="T171" s="1841" t="str">
        <f>IF(LEN(入力1!T150)&gt;=2,MID(TEXT(入力1!T150,"00"),1,1),"")</f>
        <v/>
      </c>
      <c r="U171" s="1260" t="str">
        <f>IF(LEN(入力1!T150)&gt;=1,MID(TEXT(入力1!T150,"00"),2,1),"")</f>
        <v/>
      </c>
      <c r="V171" s="1734" t="str">
        <f>IF(LEN(入力1!V150)&gt;=2,MID(TEXT(入力1!V150,"00"),1,1),"")</f>
        <v/>
      </c>
      <c r="W171" s="1843" t="str">
        <f>IF(LEN(入力1!V150)&gt;=1,MID(TEXT(入力1!V150,"00"),2,1),"")</f>
        <v/>
      </c>
      <c r="X171" s="1734" t="str">
        <f>IF(LEN(入力1!X150)&gt;=2,MID(TEXT(入力1!X150,"00"),1,1),"")</f>
        <v/>
      </c>
      <c r="Y171" s="1234" t="str">
        <f>IF(LEN(入力1!X150)&gt;=1,MID(TEXT(入力1!X150,"00"),2,1),"")</f>
        <v/>
      </c>
      <c r="Z171" s="1926" t="str">
        <f>IF(LEN(入力1!Z150)&gt;=2,MID(TEXT(入力1!Z150,"00"),1,1),"")</f>
        <v/>
      </c>
      <c r="AA171" s="1260" t="str">
        <f>IF(LEN(入力1!Z150)&gt;=1,MID(TEXT(入力1!Z150,"00"),2,1),"")</f>
        <v/>
      </c>
      <c r="AB171" s="1845" t="str">
        <f>IF(TRIM(入力1!AB150)&lt;&gt;"",入力1!AB150,"")</f>
        <v/>
      </c>
      <c r="AC171" s="1846"/>
      <c r="AD171" s="1846"/>
      <c r="AE171" s="1847"/>
      <c r="AF171" s="1734" t="str">
        <f>IF(入力1!AF150&gt;=100,MID(TEXT(入力1!AF150,"000.0"),1,1),"")</f>
        <v/>
      </c>
      <c r="AG171" s="1732" t="str">
        <f>IF(入力1!AF150&gt;=10,MID(TEXT(入力1!AF150,"000.0"),2,1),"")</f>
        <v/>
      </c>
      <c r="AH171" s="1732" t="str">
        <f>IF(入力1!AF150&gt;=0.1,MID(TEXT(入力1!AF150,"000.0"),3,1),IF(ISBLANK(入力1!AF150),"","0"))</f>
        <v/>
      </c>
      <c r="AI171" s="1260" t="str">
        <f>IF(入力1!AF150&lt;&gt;"",MID(TEXT(入力1!AF150,"000.0"),5,1),"")</f>
        <v/>
      </c>
      <c r="AJ171" s="1734" t="str">
        <f>IF(入力1!AJ150&gt;=100,MID(TEXT(入力1!AJ150,"000.0"),1,1),"")</f>
        <v/>
      </c>
      <c r="AK171" s="1732" t="str">
        <f>IF(入力1!AJ150&gt;=10,MID(TEXT(入力1!AJ150,"000.0"),2,1),"")</f>
        <v/>
      </c>
      <c r="AL171" s="1732" t="str">
        <f>IF(入力1!AJ150&gt;=0.1,MID(TEXT(入力1!AJ150,"000.0"),3,1),IF(ISBLANK(入力1!AJ150),"","0"))</f>
        <v/>
      </c>
      <c r="AM171" s="1260" t="str">
        <f>IF(入力1!AJ150&lt;&gt;"",MID(TEXT(入力1!AJ150,"000.0"),5,1),"")</f>
        <v/>
      </c>
      <c r="AN171" s="1734" t="str">
        <f>IF(入力1!AN150&gt;=100,MID(TEXT(入力1!AN150,"000.0"),1,1),"")</f>
        <v/>
      </c>
      <c r="AO171" s="1732" t="str">
        <f>IF(入力1!AN150&gt;=10,MID(TEXT(入力1!AN150,"000.0"),2,1),"")</f>
        <v/>
      </c>
      <c r="AP171" s="1732" t="str">
        <f>IF(入力1!AN150&gt;=0.1,MID(TEXT(入力1!AN150,"000.0"),3,1),IF(ISBLANK(入力1!AN150),"","0"))</f>
        <v/>
      </c>
      <c r="AQ171" s="1260" t="str">
        <f>IF(入力1!AN150&lt;&gt;"",MID(TEXT(入力1!AN150,"000.0"),5,1),"")</f>
        <v/>
      </c>
      <c r="AR171" s="1734" t="str">
        <f>IF(TRIM(入力1!AR150)&lt;&gt;"",IF(入力1!AR150&gt;=10000,MID(TEXT(入力1!AR150,"00000"),1,1),""),"-")</f>
        <v>-</v>
      </c>
      <c r="AS171" s="1732" t="str">
        <f>IF(TRIM(入力1!AR150)&lt;&gt;"",IF(入力1!AR150&gt;=1000,MID(TEXT(入力1!AR150,"00000"),2,1),""),"-")</f>
        <v>-</v>
      </c>
      <c r="AT171" s="1732" t="str">
        <f>IF(TRIM(入力1!AR150)&lt;&gt;"",IF(入力1!AR150&gt;=100,MID(TEXT(入力1!AR150,"00000"),3,1),""),"-")</f>
        <v>-</v>
      </c>
      <c r="AU171" s="1732" t="str">
        <f>IF(TRIM(入力1!AR150)&lt;&gt;"",IF(入力1!AR150&gt;=10,MID(TEXT(入力1!AR150,"00000"),4,1),""),"-")</f>
        <v>-</v>
      </c>
      <c r="AV171" s="1260" t="str">
        <f>IF(TRIM(入力1!AR150)&lt;&gt;"",IF(入力1!AR150&gt;=0,MID(TEXT(入力1!AR150,"00000"),5,1),""),"-")</f>
        <v>-</v>
      </c>
      <c r="AW171" s="1734" t="str">
        <f>IF(TRIM(入力1!AW150)&lt;&gt;"",IF(入力1!AW150&gt;=1000000,MID(TEXT(入力1!AW150,"0000000"),1,1),""),"-")</f>
        <v>-</v>
      </c>
      <c r="AX171" s="1732" t="str">
        <f>IF(TRIM(入力1!AW150)&lt;&gt;"",IF(入力1!AW150&gt;=100000,MID(TEXT(入力1!AW150,"0000000"),2,1),""),"-")</f>
        <v>-</v>
      </c>
      <c r="AY171" s="1732" t="str">
        <f>IF(TRIM(入力1!AW150)&lt;&gt;"",IF(入力1!AW150&gt;=10000,MID(TEXT(入力1!AW150,"0000000"),3,1),""),"-")</f>
        <v>-</v>
      </c>
      <c r="AZ171" s="1732" t="str">
        <f>IF(TRIM(入力1!AW150)&lt;&gt;"",IF(入力1!AW150&gt;=1000,MID(TEXT(入力1!AW150,"0000000"),4,1),""),"-")</f>
        <v>-</v>
      </c>
      <c r="BA171" s="1732" t="str">
        <f>IF(TRIM(入力1!AW150)&lt;&gt;"",IF(入力1!AW150&gt;=100,MID(TEXT(入力1!AW150,"0000000"),5,1),""),"-")</f>
        <v>-</v>
      </c>
      <c r="BB171" s="1732" t="str">
        <f>IF(TRIM(入力1!AW150)&lt;&gt;"",IF(入力1!AW150&gt;=10,MID(TEXT(入力1!AW150,"0000000"),6,1),""),"-")</f>
        <v>-</v>
      </c>
      <c r="BC171" s="1260" t="str">
        <f>IF(TRIM(入力1!AW150)&lt;&gt;"",IF(入力1!AW150&gt;=0,MID(TEXT(入力1!AW150,"0000000"),7,1),""),"-")</f>
        <v>-</v>
      </c>
      <c r="BD171" s="1817" t="str">
        <f>IF(TRIM(入力1!BD150)&lt;&gt;"",IF(入力1!BD150&gt;=1000000,MID(TEXT(入力1!BD150,"0000000"),1,1),""),"")</f>
        <v/>
      </c>
      <c r="BE171" s="1731" t="str">
        <f>IF(TRIM(入力1!BD150)&lt;&gt;"",IF(入力1!BD150&gt;=100000,MID(TEXT(入力1!BD150,"0000000"),2,1),""),"")</f>
        <v/>
      </c>
      <c r="BF171" s="1731" t="str">
        <f>IF(TRIM(入力1!BD150)&lt;&gt;"",IF(入力1!BD150&gt;=10000,MID(TEXT(入力1!BD150,"0000000"),3,1),""),"")</f>
        <v/>
      </c>
      <c r="BG171" s="1731" t="str">
        <f>IF(TRIM(入力1!BD150)&lt;&gt;"",IF(入力1!BD150&gt;=1000,MID(TEXT(入力1!BD150,"0000000"),4,1),""),"")</f>
        <v/>
      </c>
      <c r="BH171" s="1731" t="str">
        <f>IF(TRIM(入力1!BD150)&lt;&gt;"",IF(入力1!BD150&gt;=100,MID(TEXT(入力1!BD150,"0000000"),5,1),""),"")</f>
        <v/>
      </c>
      <c r="BI171" s="1731" t="str">
        <f>IF(TRIM(入力1!BD150)&lt;&gt;"",IF(入力1!BD150&gt;=10,MID(TEXT(入力1!BD150,"0000000"),6,1),""),"")</f>
        <v/>
      </c>
      <c r="BJ171" s="1816" t="str">
        <f>IF(TRIM(入力1!BD150)&lt;&gt;"",IF(入力1!BD150&gt;=0,MID(TEXT(入力1!BD150,"0000000"),7,1),""),"0")</f>
        <v>0</v>
      </c>
      <c r="BK171" s="1077" t="str">
        <f>IF(TRIM(入力1!BK150)&lt;&gt;"",入力1!BK150,"")</f>
        <v/>
      </c>
      <c r="BL171" s="1063" t="str">
        <f>IF(TRIM(入力1!BL150)&lt;&gt;"",入力1!BL150,"")</f>
        <v/>
      </c>
      <c r="BM171" s="1063" t="str">
        <f>IF(TRIM(入力1!BM150)&lt;&gt;"",入力1!BM150,"")</f>
        <v/>
      </c>
      <c r="BN171" s="1063" t="str">
        <f>IF(TRIM(入力1!BN150)&lt;&gt;"",入力1!BN150,"")</f>
        <v/>
      </c>
      <c r="BO171" s="1063" t="str">
        <f>IF(TRIM(入力1!BO150)&lt;&gt;"",入力1!BO150,"")</f>
        <v/>
      </c>
      <c r="BP171" s="1079" t="str">
        <f>IF(TRIM(入力1!BP150)&lt;&gt;"",入力1!BP150,"")</f>
        <v>0</v>
      </c>
      <c r="BQ171" s="1077" t="str">
        <f>IF(TRIM(入力1!BQ150)&lt;&gt;"",入力1!BQ150,"")</f>
        <v/>
      </c>
      <c r="BR171" s="1063" t="str">
        <f>IF(TRIM(入力1!BR150)&lt;&gt;"",入力1!BR150,"")</f>
        <v/>
      </c>
      <c r="BS171" s="1063" t="str">
        <f>IF(TRIM(入力1!BS150)&lt;&gt;"",入力1!BS150,"")</f>
        <v/>
      </c>
      <c r="BT171" s="1063" t="str">
        <f>IF(TRIM(入力1!BT150)&lt;&gt;"",入力1!BT150,"")</f>
        <v/>
      </c>
      <c r="BU171" s="1063" t="str">
        <f>IF(TRIM(入力1!BU150)&lt;&gt;"",入力1!BU150,"")</f>
        <v/>
      </c>
      <c r="BV171" s="1079" t="str">
        <f>IF(TRIM(入力1!BV150)&lt;&gt;"",入力1!BV150,"")</f>
        <v>0</v>
      </c>
      <c r="BW171" s="1077" t="str">
        <f>IF(TRIM(入力1!BW150)&lt;&gt;"",入力1!BW150,"")</f>
        <v/>
      </c>
      <c r="BX171" s="1063" t="str">
        <f>IF(TRIM(入力1!BX150)&lt;&gt;"",入力1!BX150,"")</f>
        <v/>
      </c>
      <c r="BY171" s="1063" t="str">
        <f>IF(TRIM(入力1!BY150)&lt;&gt;"",入力1!BY150,"")</f>
        <v/>
      </c>
      <c r="BZ171" s="1063" t="str">
        <f>IF(TRIM(入力1!BZ150)&lt;&gt;"",入力1!BZ150,"")</f>
        <v/>
      </c>
      <c r="CA171" s="1063" t="str">
        <f>IF(TRIM(入力1!CA150)&lt;&gt;"",入力1!CA150,"")</f>
        <v/>
      </c>
      <c r="CB171" s="1079" t="str">
        <f>IF(TRIM(入力1!CB150)&lt;&gt;"",入力1!CB150,"")</f>
        <v>0</v>
      </c>
      <c r="CC171" s="1095" t="str">
        <f>IF(TRIM(入力1!CC150)&lt;&gt;"",入力1!CC150,"")</f>
        <v/>
      </c>
      <c r="CD171" s="1063" t="str">
        <f>IF(TRIM(入力1!CD150)&lt;&gt;"",入力1!CD150,"")</f>
        <v/>
      </c>
      <c r="CE171" s="1063" t="str">
        <f>IF(TRIM(入力1!CE150)&lt;&gt;"",入力1!CE150,"")</f>
        <v/>
      </c>
      <c r="CF171" s="1063" t="str">
        <f>IF(TRIM(入力1!CF150)&lt;&gt;"",入力1!CF150,"")</f>
        <v/>
      </c>
      <c r="CG171" s="1063" t="str">
        <f>IF(TRIM(入力1!CG150)&lt;&gt;"",入力1!CG150,"")</f>
        <v/>
      </c>
      <c r="CH171" s="1063" t="str">
        <f>IF(TRIM(入力1!CH150)&lt;&gt;"",入力1!CH150,"")</f>
        <v/>
      </c>
      <c r="CI171" s="1063" t="str">
        <f>IF(TRIM(入力1!CI150)&lt;&gt;"",入力1!CI150,"")</f>
        <v/>
      </c>
      <c r="CJ171" s="1109" t="str">
        <f>IF(TRIM(入力1!CJ150)&lt;&gt;"",入力1!CJ150,"")</f>
        <v>0</v>
      </c>
      <c r="CK171" s="1063" t="str">
        <f>IF(TRIM(入力1!CK150)&lt;&gt;"",入力1!CK150,"")</f>
        <v/>
      </c>
      <c r="CL171" s="1063" t="str">
        <f>IF(TRIM(入力1!CL150)&lt;&gt;"",入力1!CL150,"")</f>
        <v/>
      </c>
      <c r="CM171" s="1063" t="str">
        <f>IF(TRIM(入力1!CM150)&lt;&gt;"",入力1!CM150,"")</f>
        <v/>
      </c>
      <c r="CN171" s="1063" t="str">
        <f>IF(TRIM(入力1!CN150)&lt;&gt;"",入力1!CN150,"")</f>
        <v/>
      </c>
      <c r="CO171" s="1063" t="str">
        <f>IF(TRIM(入力1!CO150)&lt;&gt;"",入力1!CO150,"")</f>
        <v/>
      </c>
      <c r="CP171" s="1063" t="str">
        <f>IF(TRIM(入力1!CP150)&lt;&gt;"",入力1!CP150,"")</f>
        <v/>
      </c>
      <c r="CQ171" s="1109" t="str">
        <f>IF(TRIM(入力1!CQ150)&lt;&gt;"",入力1!CQ150,"")</f>
        <v/>
      </c>
      <c r="CR171" s="1077" t="str">
        <f>IF(TRIM(入力1!CR150)&lt;&gt;"",入力1!CR150,"")</f>
        <v>-</v>
      </c>
      <c r="CS171" s="1063" t="str">
        <f>IF(TRIM(入力1!CS150)&lt;&gt;"",入力1!CS150,"")</f>
        <v>-</v>
      </c>
      <c r="CT171" s="1079" t="str">
        <f>IF(TRIM(入力1!CT150)&lt;&gt;"",入力1!CT150,"")</f>
        <v>-</v>
      </c>
      <c r="CU171" s="1063" t="str">
        <f>IF(入力1!CU150&gt;=10,MID(TEXT(入力1!CU150,"00.0"),1,1),"")</f>
        <v/>
      </c>
      <c r="CV171" s="1956" t="str">
        <f>IF(入力1!CU150&gt;=0.1,MID(TEXT(入力1!CU150,"00.0"),2,1),IF(ISBLANK(入力1!CU150),"","0"))</f>
        <v/>
      </c>
      <c r="CW171" s="1109" t="str">
        <f>IF(入力1!CU150&lt;&gt;"",MID(TEXT(入力1!CU150,"00.0"),4,1),"")</f>
        <v/>
      </c>
      <c r="CX171" s="1095" t="str">
        <f>IF(入力1!CX150&gt;=100,MID(TEXT(入力1!CX150,"000"),1,1),"")</f>
        <v/>
      </c>
      <c r="CY171" s="1063" t="str">
        <f>IF(入力1!CX150&gt;=10,MID(TEXT(入力1!CX150,"000"),2,1),"")</f>
        <v/>
      </c>
      <c r="CZ171" s="1109" t="str">
        <f>IF(入力1!CX150&gt;=1,MID(TEXT(入力1!CX150,"000"),3,1),"")</f>
        <v/>
      </c>
      <c r="DA171" s="1817" t="str">
        <f>IF(TRIM(入力1!DA150)&lt;&gt;"",IF(入力1!DA150&gt;=10000,MID(TEXT(入力1!DA150,"00000"),1,1),""),"")</f>
        <v/>
      </c>
      <c r="DB171" s="1731" t="str">
        <f>IF(TRIM(入力1!DA150)&lt;&gt;"",IF(入力1!DA150&gt;=1000,MID(TEXT(入力1!DA150,"00000"),2,1),""),"")</f>
        <v/>
      </c>
      <c r="DC171" s="1731" t="str">
        <f>IF(TRIM(入力1!DA150)&lt;&gt;"",IF(入力1!DA150&gt;=100,MID(TEXT(入力1!DA150,"00000"),3,1),""),"")</f>
        <v/>
      </c>
      <c r="DD171" s="1731" t="str">
        <f>IF(TRIM(入力1!DA150)&lt;&gt;"",IF(入力1!DA150&gt;=10,MID(TEXT(入力1!DA150,"00000"),4,1),""),"")</f>
        <v/>
      </c>
      <c r="DE171" s="1795" t="str">
        <f>IF(TRIM(入力1!DA150)&lt;&gt;"",IF(入力1!DA150&gt;=0,MID(TEXT(入力1!DA150,"00000"),5,1),"0"),"")</f>
        <v/>
      </c>
      <c r="DF171" s="1738" t="str">
        <f>IF(TRIM(入力1!DF150)&lt;&gt;"",LEFT(入力1!DF150,1),"")</f>
        <v/>
      </c>
      <c r="DG171" s="1734" t="str">
        <f>IF(入力1!DG150&gt;=1000,MID(TEXT(入力1!DG150,"0000"),1,1),"")</f>
        <v/>
      </c>
      <c r="DH171" s="1732" t="str">
        <f>IF(入力1!DG150&gt;=100,MID(TEXT(入力1!DG150,"0000"),2,1),"")</f>
        <v/>
      </c>
      <c r="DI171" s="1732" t="str">
        <f>IF(入力1!DG150&gt;=10,MID(TEXT(入力1!DG150,"0000"),3,1),"")</f>
        <v/>
      </c>
      <c r="DJ171" s="1234" t="str">
        <f>IF(TRIM(入力1!DG150)&lt;&gt;"",IF(入力1!DG150&gt;=1,MID(TEXT(入力1!DG150,"0000"),4,1),"0"),"")</f>
        <v/>
      </c>
      <c r="DK171" s="1738" t="str">
        <f>IF(TRIM(入力1!DK150)&lt;&gt;"",LEFT(入力1!DK150,1),"")</f>
        <v/>
      </c>
      <c r="DL171" s="1734" t="str">
        <f>IF(入力1!DL150&gt;=10000,MID(TEXT(入力1!DL150,"00000"),1,1),"")</f>
        <v/>
      </c>
      <c r="DM171" s="1732" t="str">
        <f>IF(入力1!DL150&gt;=1000,MID(TEXT(入力1!DL150,"00000"),2,1),"")</f>
        <v/>
      </c>
      <c r="DN171" s="1732" t="str">
        <f>IF(入力1!DL150&gt;=100,MID(TEXT(入力1!DL150,"00000"),3,1),"")</f>
        <v/>
      </c>
      <c r="DO171" s="1732" t="str">
        <f>IF(入力1!DL150&gt;=10,MID(TEXT(入力1!DL150,"00000"),4,1),"")</f>
        <v/>
      </c>
      <c r="DP171" s="1234" t="str">
        <f>IF(TRIM(入力1!DL150)&lt;&gt;"",IF(入力1!DL150&gt;=1,MID(TEXT(入力1!DL150,"00000"),5,1),"0"),"")</f>
        <v/>
      </c>
      <c r="DQ171" s="1738" t="str">
        <f>IF(TRIM(入力1!DQ150)&lt;&gt;"",LEFT(入力1!DQ150,1),"")</f>
        <v/>
      </c>
      <c r="DR171" s="1734" t="str">
        <f>IF(入力1!DR150&gt;=10000,MID(TEXT(入力1!DR150,"00000"),1,1),"")</f>
        <v/>
      </c>
      <c r="DS171" s="1732" t="str">
        <f>IF(入力1!DR150&gt;=1000,MID(TEXT(入力1!DR150,"00000"),2,1),"")</f>
        <v/>
      </c>
      <c r="DT171" s="1732" t="str">
        <f>IF(入力1!DR150&gt;=100,MID(TEXT(入力1!DR150,"00000"),3,1),"")</f>
        <v/>
      </c>
      <c r="DU171" s="1732" t="str">
        <f>IF(入力1!DR150&gt;=10,MID(TEXT(入力1!DR150,"00000"),4,1),"")</f>
        <v/>
      </c>
      <c r="DV171" s="1850" t="str">
        <f>IF(TRIM(入力1!DR150)&lt;&gt;"",IF(入力1!DR150&gt;=1,MID(TEXT(入力1!DR150,"00000"),5,1),"0"),"")</f>
        <v/>
      </c>
      <c r="DW171" s="1748"/>
      <c r="DX171" s="1736"/>
      <c r="DY171" s="1804"/>
      <c r="DZ171" s="1829"/>
      <c r="EA171" s="1831"/>
      <c r="EB171" s="1824"/>
      <c r="EC171" s="1833"/>
      <c r="ED171" s="1835"/>
      <c r="EE171" s="1831"/>
      <c r="EF171" s="1824"/>
      <c r="EG171" s="1826">
        <f>IF(入力1!$W$5=9,9,0)</f>
        <v>0</v>
      </c>
      <c r="EH171" s="1828"/>
      <c r="EI171" s="1736"/>
    </row>
    <row r="172" spans="1:139" s="87" customFormat="1" ht="12" customHeight="1">
      <c r="A172" s="1819"/>
      <c r="B172" s="1733"/>
      <c r="C172" s="1235"/>
      <c r="D172" s="1822" t="str">
        <f>IF(TRIM(入力1!D170)&lt;&gt;"",入力1!D170,"")</f>
        <v/>
      </c>
      <c r="E172" s="1823"/>
      <c r="F172" s="1823"/>
      <c r="G172" s="1823"/>
      <c r="H172" s="1823"/>
      <c r="I172" s="1823"/>
      <c r="J172" s="1823"/>
      <c r="K172" s="1256"/>
      <c r="L172" s="1258"/>
      <c r="M172" s="1279"/>
      <c r="N172" s="1739"/>
      <c r="O172" s="1739"/>
      <c r="P172" s="1739"/>
      <c r="Q172" s="1735"/>
      <c r="R172" s="1235"/>
      <c r="S172" s="1840"/>
      <c r="T172" s="1842"/>
      <c r="U172" s="1279"/>
      <c r="V172" s="1735"/>
      <c r="W172" s="1844"/>
      <c r="X172" s="1735"/>
      <c r="Y172" s="1235"/>
      <c r="Z172" s="1926"/>
      <c r="AA172" s="1279"/>
      <c r="AB172" s="964" t="str">
        <f>IF(入力1!AB151&gt;=100,MID(TEXT(入力1!AB151,"000.0"),1,1),"")</f>
        <v/>
      </c>
      <c r="AC172" s="963" t="str">
        <f>IF(入力1!AB151&gt;=10,MID(TEXT(入力1!AB151,"000.0"),2,1),"")</f>
        <v/>
      </c>
      <c r="AD172" s="963" t="str">
        <f>IF(入力1!AB151&gt;=0.1,MID(TEXT(入力1!AB151,"000.0"),3,1),IF(ISBLANK(入力1!AB151),"","0"))</f>
        <v/>
      </c>
      <c r="AE172" s="953" t="str">
        <f>IF(入力1!AB151&lt;&gt;"",MID(TEXT(入力1!AB151,"000.0"),5,1),"")</f>
        <v/>
      </c>
      <c r="AF172" s="1735"/>
      <c r="AG172" s="1733"/>
      <c r="AH172" s="1733"/>
      <c r="AI172" s="1279"/>
      <c r="AJ172" s="1735"/>
      <c r="AK172" s="1733"/>
      <c r="AL172" s="1733"/>
      <c r="AM172" s="1279"/>
      <c r="AN172" s="1735"/>
      <c r="AO172" s="1733"/>
      <c r="AP172" s="1733"/>
      <c r="AQ172" s="1279"/>
      <c r="AR172" s="1735"/>
      <c r="AS172" s="1733"/>
      <c r="AT172" s="1733"/>
      <c r="AU172" s="1733"/>
      <c r="AV172" s="1279"/>
      <c r="AW172" s="1735"/>
      <c r="AX172" s="1733"/>
      <c r="AY172" s="1733"/>
      <c r="AZ172" s="1733"/>
      <c r="BA172" s="1733"/>
      <c r="BB172" s="1733"/>
      <c r="BC172" s="1279"/>
      <c r="BD172" s="1817"/>
      <c r="BE172" s="1731"/>
      <c r="BF172" s="1731"/>
      <c r="BG172" s="1731"/>
      <c r="BH172" s="1731"/>
      <c r="BI172" s="1731"/>
      <c r="BJ172" s="1816"/>
      <c r="BK172" s="1078"/>
      <c r="BL172" s="1064"/>
      <c r="BM172" s="1064"/>
      <c r="BN172" s="1064"/>
      <c r="BO172" s="1064"/>
      <c r="BP172" s="1080"/>
      <c r="BQ172" s="1078"/>
      <c r="BR172" s="1064"/>
      <c r="BS172" s="1064"/>
      <c r="BT172" s="1064"/>
      <c r="BU172" s="1064"/>
      <c r="BV172" s="1080"/>
      <c r="BW172" s="1078"/>
      <c r="BX172" s="1064"/>
      <c r="BY172" s="1064"/>
      <c r="BZ172" s="1064"/>
      <c r="CA172" s="1064"/>
      <c r="CB172" s="1080"/>
      <c r="CC172" s="1096"/>
      <c r="CD172" s="1064"/>
      <c r="CE172" s="1064"/>
      <c r="CF172" s="1064"/>
      <c r="CG172" s="1064"/>
      <c r="CH172" s="1064"/>
      <c r="CI172" s="1064"/>
      <c r="CJ172" s="1110"/>
      <c r="CK172" s="1064"/>
      <c r="CL172" s="1064"/>
      <c r="CM172" s="1064"/>
      <c r="CN172" s="1064"/>
      <c r="CO172" s="1064"/>
      <c r="CP172" s="1064"/>
      <c r="CQ172" s="1110"/>
      <c r="CR172" s="1078"/>
      <c r="CS172" s="1064"/>
      <c r="CT172" s="1080"/>
      <c r="CU172" s="1064"/>
      <c r="CV172" s="1708"/>
      <c r="CW172" s="1110"/>
      <c r="CX172" s="1096"/>
      <c r="CY172" s="1064"/>
      <c r="CZ172" s="1110"/>
      <c r="DA172" s="1817"/>
      <c r="DB172" s="1731"/>
      <c r="DC172" s="1731"/>
      <c r="DD172" s="1731"/>
      <c r="DE172" s="1795"/>
      <c r="DF172" s="1739"/>
      <c r="DG172" s="1735"/>
      <c r="DH172" s="1733"/>
      <c r="DI172" s="1733"/>
      <c r="DJ172" s="1309"/>
      <c r="DK172" s="1739"/>
      <c r="DL172" s="1735"/>
      <c r="DM172" s="1733"/>
      <c r="DN172" s="1733"/>
      <c r="DO172" s="1733"/>
      <c r="DP172" s="1309"/>
      <c r="DQ172" s="1739"/>
      <c r="DR172" s="1735"/>
      <c r="DS172" s="1733"/>
      <c r="DT172" s="1733"/>
      <c r="DU172" s="1733"/>
      <c r="DV172" s="1848"/>
      <c r="DW172" s="1749"/>
      <c r="DX172" s="1737"/>
      <c r="DY172" s="1805"/>
      <c r="DZ172" s="1830"/>
      <c r="EA172" s="1832"/>
      <c r="EB172" s="1825"/>
      <c r="EC172" s="1834"/>
      <c r="ED172" s="1836"/>
      <c r="EE172" s="1832"/>
      <c r="EF172" s="1825"/>
      <c r="EG172" s="1827"/>
      <c r="EH172" s="1827"/>
      <c r="EI172" s="1737"/>
    </row>
    <row r="173" spans="1:139" s="87" customFormat="1" ht="12" customHeight="1">
      <c r="A173" s="1796" t="str">
        <f>IF(TRIM(入力1!A152)&lt;&gt;"",入力1!A152,"")</f>
        <v/>
      </c>
      <c r="B173" s="1746">
        <f>IF(TRIM(入力1!B152)&lt;&gt;"",入力1!B152,"")</f>
        <v>6</v>
      </c>
      <c r="C173" s="1750">
        <f>入力1!C152</f>
        <v>8</v>
      </c>
      <c r="D173" s="1798" t="str">
        <f>IF(TRIM(入力1!D152)&lt;&gt;"",入力1!D152,"")</f>
        <v/>
      </c>
      <c r="E173" s="1799"/>
      <c r="F173" s="1799"/>
      <c r="G173" s="1799"/>
      <c r="H173" s="1799"/>
      <c r="I173" s="1799"/>
      <c r="J173" s="1799"/>
      <c r="K173" s="1806" t="str">
        <f>IF(TRIM('提出（様式1）'!A173)&lt;&gt;"",'提出（様式1）'!A173,"")</f>
        <v/>
      </c>
      <c r="L173" s="1808">
        <f>IF(TRIM('提出（様式1）'!B173)&lt;&gt;"",'提出（様式1）'!B173,"")</f>
        <v>6</v>
      </c>
      <c r="M173" s="1756">
        <f>C173</f>
        <v>8</v>
      </c>
      <c r="N173" s="1740" t="str">
        <f>IF(TRIM(入力1!N152)&lt;&gt;"",入力1!N152,"")</f>
        <v/>
      </c>
      <c r="O173" s="1740" t="str">
        <f>IF(TRIM(入力1!O152)&lt;&gt;"",LEFT(入力1!O152,1),"")</f>
        <v/>
      </c>
      <c r="P173" s="1740" t="str">
        <f>IF(TRIM(入力1!P152)&lt;&gt;"",LEFT(入力1!P152,1),"")</f>
        <v/>
      </c>
      <c r="Q173" s="1742" t="str">
        <f>IF(TRIM(入力1!Q152)&lt;&gt;"",LEFT(入力1!Q152,1),"")</f>
        <v/>
      </c>
      <c r="R173" s="1750" t="str">
        <f>IF(TRIM(入力1!Q152)&lt;&gt;"",MID(入力1!Q152,2,1),"")</f>
        <v/>
      </c>
      <c r="S173" s="1802" t="str">
        <f>IF(TRIM(入力1!S152)&lt;&gt;"",LEFT(入力1!S152,1),"")</f>
        <v/>
      </c>
      <c r="T173" s="1760" t="str">
        <f>IF(LEN(入力1!T152)&gt;=2,MID(TEXT(入力1!T152,"00"),1,1),"")</f>
        <v/>
      </c>
      <c r="U173" s="1756" t="str">
        <f>IF(LEN(入力1!T152)&gt;=1,MID(TEXT(入力1!T152,"00"),2,1),"")</f>
        <v/>
      </c>
      <c r="V173" s="1742" t="str">
        <f>IF(LEN(入力1!V152)&gt;=2,MID(TEXT(入力1!V152,"00"),1,1),"")</f>
        <v/>
      </c>
      <c r="W173" s="1811" t="str">
        <f>IF(LEN(入力1!V152)&gt;=1,MID(TEXT(入力1!V152,"00"),2,1),"")</f>
        <v/>
      </c>
      <c r="X173" s="1742" t="str">
        <f>IF(LEN(入力1!X152)&gt;=2,MID(TEXT(入力1!X152,"00"),1,1),"")</f>
        <v/>
      </c>
      <c r="Y173" s="1750" t="str">
        <f>IF(LEN(入力1!X152)&gt;=1,MID(TEXT(入力1!X152,"00"),2,1),"")</f>
        <v/>
      </c>
      <c r="Z173" s="1897" t="str">
        <f>IF(LEN(入力1!Z152)&gt;=2,MID(TEXT(入力1!Z152,"00"),1,1),"")</f>
        <v/>
      </c>
      <c r="AA173" s="1756" t="str">
        <f>IF(LEN(入力1!Z152)&gt;=1,MID(TEXT(入力1!Z152,"00"),2,1),"")</f>
        <v/>
      </c>
      <c r="AB173" s="1813" t="str">
        <f>IF(TRIM(入力1!AB152)&lt;&gt;"",入力1!AB152,"")</f>
        <v/>
      </c>
      <c r="AC173" s="1814"/>
      <c r="AD173" s="1814"/>
      <c r="AE173" s="1815"/>
      <c r="AF173" s="1742" t="str">
        <f>IF(入力1!AF152&gt;=100,MID(TEXT(入力1!AF152,"000.0"),1,1),"")</f>
        <v/>
      </c>
      <c r="AG173" s="1746" t="str">
        <f>IF(入力1!AF152&gt;=10,MID(TEXT(入力1!AF152,"000.0"),2,1),"")</f>
        <v/>
      </c>
      <c r="AH173" s="1746" t="str">
        <f>IF(入力1!AF152&gt;=0.1,MID(TEXT(入力1!AF152,"000.0"),3,1),IF(ISBLANK(入力1!AF152),"","0"))</f>
        <v/>
      </c>
      <c r="AI173" s="1756" t="str">
        <f>IF(入力1!AF152&lt;&gt;"",MID(TEXT(入力1!AF152,"000.0"),5,1),"")</f>
        <v/>
      </c>
      <c r="AJ173" s="1742" t="str">
        <f>IF(入力1!AJ152&gt;=100,MID(TEXT(入力1!AJ152,"000.0"),1,1),"")</f>
        <v/>
      </c>
      <c r="AK173" s="1746" t="str">
        <f>IF(入力1!AJ152&gt;=10,MID(TEXT(入力1!AJ152,"000.0"),2,1),"")</f>
        <v/>
      </c>
      <c r="AL173" s="1746" t="str">
        <f>IF(入力1!AJ152&gt;=0.1,MID(TEXT(入力1!AJ152,"000.0"),3,1),IF(ISBLANK(入力1!AJ152),"","0"))</f>
        <v/>
      </c>
      <c r="AM173" s="1756" t="str">
        <f>IF(入力1!AJ152&lt;&gt;"",MID(TEXT(入力1!AJ152,"000.0"),5,1),"")</f>
        <v/>
      </c>
      <c r="AN173" s="1742" t="str">
        <f>IF(入力1!AN152&gt;=100,MID(TEXT(入力1!AN152,"000.0"),1,1),"")</f>
        <v/>
      </c>
      <c r="AO173" s="1746" t="str">
        <f>IF(入力1!AN152&gt;=10,MID(TEXT(入力1!AN152,"000.0"),2,1),"")</f>
        <v/>
      </c>
      <c r="AP173" s="1746" t="str">
        <f>IF(入力1!AN152&gt;=0.1,MID(TEXT(入力1!AN152,"000.0"),3,1),IF(ISBLANK(入力1!AN152),"","0"))</f>
        <v/>
      </c>
      <c r="AQ173" s="1756" t="str">
        <f>IF(入力1!AN152&lt;&gt;"",MID(TEXT(入力1!AN152,"000.0"),5,1),"")</f>
        <v/>
      </c>
      <c r="AR173" s="1742" t="str">
        <f>IF(TRIM(入力1!AR152)&lt;&gt;"",IF(入力1!AR152&gt;=10000,MID(TEXT(入力1!AR152,"00000"),1,1),""),"-")</f>
        <v>-</v>
      </c>
      <c r="AS173" s="1746" t="str">
        <f>IF(TRIM(入力1!AR152)&lt;&gt;"",IF(入力1!AR152&gt;=1000,MID(TEXT(入力1!AR152,"00000"),2,1),""),"-")</f>
        <v>-</v>
      </c>
      <c r="AT173" s="1746" t="str">
        <f>IF(TRIM(入力1!AR152)&lt;&gt;"",IF(入力1!AR152&gt;=100,MID(TEXT(入力1!AR152,"00000"),3,1),""),"-")</f>
        <v>-</v>
      </c>
      <c r="AU173" s="1746" t="str">
        <f>IF(TRIM(入力1!AR152)&lt;&gt;"",IF(入力1!AR152&gt;=10,MID(TEXT(入力1!AR152,"00000"),4,1),""),"-")</f>
        <v>-</v>
      </c>
      <c r="AV173" s="1756" t="str">
        <f>IF(TRIM(入力1!AR152)&lt;&gt;"",IF(入力1!AR152&gt;=0,MID(TEXT(入力1!AR152,"00000"),5,1),""),"-")</f>
        <v>-</v>
      </c>
      <c r="AW173" s="1742" t="str">
        <f>IF(TRIM(入力1!AW152)&lt;&gt;"",IF(入力1!AW152&gt;=1000000,MID(TEXT(入力1!AW152,"0000000"),1,1),""),"-")</f>
        <v>-</v>
      </c>
      <c r="AX173" s="1746" t="str">
        <f>IF(TRIM(入力1!AW152)&lt;&gt;"",IF(入力1!AW152&gt;=100000,MID(TEXT(入力1!AW152,"0000000"),2,1),""),"-")</f>
        <v>-</v>
      </c>
      <c r="AY173" s="1746" t="str">
        <f>IF(TRIM(入力1!AW152)&lt;&gt;"",IF(入力1!AW152&gt;=10000,MID(TEXT(入力1!AW152,"0000000"),3,1),""),"-")</f>
        <v>-</v>
      </c>
      <c r="AZ173" s="1746" t="str">
        <f>IF(TRIM(入力1!AW152)&lt;&gt;"",IF(入力1!AW152&gt;=1000,MID(TEXT(入力1!AW152,"0000000"),4,1),""),"-")</f>
        <v>-</v>
      </c>
      <c r="BA173" s="1746" t="str">
        <f>IF(TRIM(入力1!AW152)&lt;&gt;"",IF(入力1!AW152&gt;=100,MID(TEXT(入力1!AW152,"0000000"),5,1),""),"-")</f>
        <v>-</v>
      </c>
      <c r="BB173" s="1746" t="str">
        <f>IF(TRIM(入力1!AW152)&lt;&gt;"",IF(入力1!AW152&gt;=10,MID(TEXT(入力1!AW152,"0000000"),6,1),""),"-")</f>
        <v>-</v>
      </c>
      <c r="BC173" s="1756" t="str">
        <f>IF(TRIM(入力1!AW152)&lt;&gt;"",IF(入力1!AW152&gt;=0,MID(TEXT(入力1!AW152,"0000000"),7,1),""),"-")</f>
        <v>-</v>
      </c>
      <c r="BD173" s="1793" t="str">
        <f>IF(TRIM(入力1!BD152)&lt;&gt;"",IF(入力1!BD152&gt;=1000000,MID(TEXT(入力1!BD152,"0000000"),1,1),""),"")</f>
        <v/>
      </c>
      <c r="BE173" s="1729" t="str">
        <f>IF(TRIM(入力1!BD152)&lt;&gt;"",IF(入力1!BD152&gt;=100000,MID(TEXT(入力1!BD152,"0000000"),2,1),""),"")</f>
        <v/>
      </c>
      <c r="BF173" s="1729" t="str">
        <f>IF(TRIM(入力1!BD152)&lt;&gt;"",IF(入力1!BD152&gt;=10000,MID(TEXT(入力1!BD152,"0000000"),3,1),""),"")</f>
        <v/>
      </c>
      <c r="BG173" s="1729" t="str">
        <f>IF(TRIM(入力1!BD152)&lt;&gt;"",IF(入力1!BD152&gt;=1000,MID(TEXT(入力1!BD152,"0000000"),4,1),""),"")</f>
        <v/>
      </c>
      <c r="BH173" s="1729" t="str">
        <f>IF(TRIM(入力1!BD152)&lt;&gt;"",IF(入力1!BD152&gt;=100,MID(TEXT(入力1!BD152,"0000000"),5,1),""),"")</f>
        <v/>
      </c>
      <c r="BI173" s="1729" t="str">
        <f>IF(TRIM(入力1!BD152)&lt;&gt;"",IF(入力1!BD152&gt;=10,MID(TEXT(入力1!BD152,"0000000"),6,1),""),"")</f>
        <v/>
      </c>
      <c r="BJ173" s="1744" t="str">
        <f>IF(TRIM(入力1!BD152)&lt;&gt;"",IF(入力1!BD152&gt;=0,MID(TEXT(入力1!BD152,"0000000"),7,1),""),"0")</f>
        <v>0</v>
      </c>
      <c r="BK173" s="1724" t="str">
        <f>IF(TRIM(入力1!BK152)&lt;&gt;"",入力1!BK152,"")</f>
        <v/>
      </c>
      <c r="BL173" s="1701" t="str">
        <f>IF(TRIM(入力1!BL152)&lt;&gt;"",入力1!BL152,"")</f>
        <v/>
      </c>
      <c r="BM173" s="1701" t="str">
        <f>IF(TRIM(入力1!BM152)&lt;&gt;"",入力1!BM152,"")</f>
        <v/>
      </c>
      <c r="BN173" s="1701" t="str">
        <f>IF(TRIM(入力1!BN152)&lt;&gt;"",入力1!BN152,"")</f>
        <v/>
      </c>
      <c r="BO173" s="1701" t="str">
        <f>IF(TRIM(入力1!BO152)&lt;&gt;"",入力1!BO152,"")</f>
        <v/>
      </c>
      <c r="BP173" s="1709" t="str">
        <f>IF(TRIM(入力1!BP152)&lt;&gt;"",入力1!BP152,"")</f>
        <v>0</v>
      </c>
      <c r="BQ173" s="1724" t="str">
        <f>IF(TRIM(入力1!BQ152)&lt;&gt;"",入力1!BQ152,"")</f>
        <v/>
      </c>
      <c r="BR173" s="1701" t="str">
        <f>IF(TRIM(入力1!BR152)&lt;&gt;"",入力1!BR152,"")</f>
        <v/>
      </c>
      <c r="BS173" s="1701" t="str">
        <f>IF(TRIM(入力1!BS152)&lt;&gt;"",入力1!BS152,"")</f>
        <v/>
      </c>
      <c r="BT173" s="1701" t="str">
        <f>IF(TRIM(入力1!BT152)&lt;&gt;"",入力1!BT152,"")</f>
        <v/>
      </c>
      <c r="BU173" s="1701" t="str">
        <f>IF(TRIM(入力1!BU152)&lt;&gt;"",入力1!BU152,"")</f>
        <v/>
      </c>
      <c r="BV173" s="1709" t="str">
        <f>IF(TRIM(入力1!BV152)&lt;&gt;"",入力1!BV152,"")</f>
        <v>0</v>
      </c>
      <c r="BW173" s="1724" t="str">
        <f>IF(TRIM(入力1!BW152)&lt;&gt;"",入力1!BW152,"")</f>
        <v/>
      </c>
      <c r="BX173" s="1701" t="str">
        <f>IF(TRIM(入力1!BX152)&lt;&gt;"",入力1!BX152,"")</f>
        <v/>
      </c>
      <c r="BY173" s="1701" t="str">
        <f>IF(TRIM(入力1!BY152)&lt;&gt;"",入力1!BY152,"")</f>
        <v/>
      </c>
      <c r="BZ173" s="1701" t="str">
        <f>IF(TRIM(入力1!BZ152)&lt;&gt;"",入力1!BZ152,"")</f>
        <v/>
      </c>
      <c r="CA173" s="1701" t="str">
        <f>IF(TRIM(入力1!CA152)&lt;&gt;"",入力1!CA152,"")</f>
        <v/>
      </c>
      <c r="CB173" s="1709" t="str">
        <f>IF(TRIM(入力1!CB152)&lt;&gt;"",入力1!CB152,"")</f>
        <v>0</v>
      </c>
      <c r="CC173" s="1711" t="str">
        <f>IF(TRIM(入力1!CC152)&lt;&gt;"",入力1!CC152,"")</f>
        <v/>
      </c>
      <c r="CD173" s="1701" t="str">
        <f>IF(TRIM(入力1!CD152)&lt;&gt;"",入力1!CD152,"")</f>
        <v/>
      </c>
      <c r="CE173" s="1701" t="str">
        <f>IF(TRIM(入力1!CE152)&lt;&gt;"",入力1!CE152,"")</f>
        <v/>
      </c>
      <c r="CF173" s="1701" t="str">
        <f>IF(TRIM(入力1!CF152)&lt;&gt;"",入力1!CF152,"")</f>
        <v/>
      </c>
      <c r="CG173" s="1701" t="str">
        <f>IF(TRIM(入力1!CG152)&lt;&gt;"",入力1!CG152,"")</f>
        <v/>
      </c>
      <c r="CH173" s="1701" t="str">
        <f>IF(TRIM(入力1!CH152)&lt;&gt;"",入力1!CH152,"")</f>
        <v/>
      </c>
      <c r="CI173" s="1701" t="str">
        <f>IF(TRIM(入力1!CI152)&lt;&gt;"",入力1!CI152,"")</f>
        <v/>
      </c>
      <c r="CJ173" s="1703" t="str">
        <f>IF(TRIM(入力1!CJ152)&lt;&gt;"",入力1!CJ152,"")</f>
        <v>0</v>
      </c>
      <c r="CK173" s="1701" t="str">
        <f>IF(TRIM(入力1!CK152)&lt;&gt;"",入力1!CK152,"")</f>
        <v/>
      </c>
      <c r="CL173" s="1701" t="str">
        <f>IF(TRIM(入力1!CL152)&lt;&gt;"",入力1!CL152,"")</f>
        <v/>
      </c>
      <c r="CM173" s="1701" t="str">
        <f>IF(TRIM(入力1!CM152)&lt;&gt;"",入力1!CM152,"")</f>
        <v/>
      </c>
      <c r="CN173" s="1701" t="str">
        <f>IF(TRIM(入力1!CN152)&lt;&gt;"",入力1!CN152,"")</f>
        <v/>
      </c>
      <c r="CO173" s="1701" t="str">
        <f>IF(TRIM(入力1!CO152)&lt;&gt;"",入力1!CO152,"")</f>
        <v/>
      </c>
      <c r="CP173" s="1701" t="str">
        <f>IF(TRIM(入力1!CP152)&lt;&gt;"",入力1!CP152,"")</f>
        <v/>
      </c>
      <c r="CQ173" s="1703" t="str">
        <f>IF(TRIM(入力1!CQ152)&lt;&gt;"",入力1!CQ152,"")</f>
        <v/>
      </c>
      <c r="CR173" s="1724" t="str">
        <f>IF(TRIM(入力1!CR152)&lt;&gt;"",入力1!CR152,"")</f>
        <v>-</v>
      </c>
      <c r="CS173" s="1701" t="str">
        <f>IF(TRIM(入力1!CS152)&lt;&gt;"",入力1!CS152,"")</f>
        <v>-</v>
      </c>
      <c r="CT173" s="1709" t="str">
        <f>IF(TRIM(入力1!CT152)&lt;&gt;"",入力1!CT152,"")</f>
        <v>-</v>
      </c>
      <c r="CU173" s="1701" t="str">
        <f>IF(入力1!CU152&gt;=10,MID(TEXT(入力1!CU152,"00.0"),1,1),"")</f>
        <v/>
      </c>
      <c r="CV173" s="1954" t="str">
        <f>IF(入力1!CU152&gt;=0.1,MID(TEXT(入力1!CU152,"00.0"),2,1),IF(ISBLANK(入力1!CU152),"","0"))</f>
        <v/>
      </c>
      <c r="CW173" s="1703" t="str">
        <f>IF(入力1!CU152&lt;&gt;"",MID(TEXT(入力1!CU152,"00.0"),4,1),"")</f>
        <v/>
      </c>
      <c r="CX173" s="1711" t="str">
        <f>IF(入力1!CX152&gt;=100,MID(TEXT(入力1!CX152,"000"),1,1),"")</f>
        <v/>
      </c>
      <c r="CY173" s="1701" t="str">
        <f>IF(入力1!CX152&gt;=10,MID(TEXT(入力1!CX152,"000"),2,1),"")</f>
        <v/>
      </c>
      <c r="CZ173" s="1703" t="str">
        <f>IF(入力1!CX152&gt;=1,MID(TEXT(入力1!CX152,"000"),3,1),"")</f>
        <v/>
      </c>
      <c r="DA173" s="1793" t="str">
        <f>IF(TRIM(入力1!DA152)&lt;&gt;"",IF(入力1!DA152&gt;=10000,MID(TEXT(入力1!DA152,"00000"),1,1),""),"")</f>
        <v/>
      </c>
      <c r="DB173" s="1729" t="str">
        <f>IF(TRIM(入力1!DA152)&lt;&gt;"",IF(入力1!DA152&gt;=1000,MID(TEXT(入力1!DA152,"00000"),2,1),""),"")</f>
        <v/>
      </c>
      <c r="DC173" s="1729" t="str">
        <f>IF(TRIM(入力1!DA152)&lt;&gt;"",IF(入力1!DA152&gt;=100,MID(TEXT(入力1!DA152,"00000"),3,1),""),"")</f>
        <v/>
      </c>
      <c r="DD173" s="1729" t="str">
        <f>IF(TRIM(入力1!DA152)&lt;&gt;"",IF(入力1!DA152&gt;=10,MID(TEXT(入力1!DA152,"00000"),4,1),""),"")</f>
        <v/>
      </c>
      <c r="DE173" s="1852" t="str">
        <f>IF(TRIM(入力1!DA152)&lt;&gt;"",IF(入力1!DA152&gt;=0,MID(TEXT(入力1!DA152,"00000"),5,1),"0"),"")</f>
        <v/>
      </c>
      <c r="DF173" s="1740" t="str">
        <f>IF(TRIM(入力1!DF152)&lt;&gt;"",LEFT(入力1!DF152,1),"")</f>
        <v/>
      </c>
      <c r="DG173" s="1742" t="str">
        <f>IF(入力1!DG152&gt;=1000,MID(TEXT(入力1!DG152,"0000"),1,1),"")</f>
        <v/>
      </c>
      <c r="DH173" s="1746" t="str">
        <f>IF(入力1!DG152&gt;=100,MID(TEXT(入力1!DG152,"0000"),2,1),"")</f>
        <v/>
      </c>
      <c r="DI173" s="1746" t="str">
        <f>IF(入力1!DG152&gt;=10,MID(TEXT(入力1!DG152,"0000"),3,1),"")</f>
        <v/>
      </c>
      <c r="DJ173" s="1750" t="str">
        <f>IF(TRIM(入力1!DG152)&lt;&gt;"",IF(入力1!DG152&gt;=1,MID(TEXT(入力1!DG152,"0000"),4,1),"0"),"")</f>
        <v/>
      </c>
      <c r="DK173" s="1740" t="str">
        <f>IF(TRIM(入力1!DK152)&lt;&gt;"",LEFT(入力1!DK152,1),"")</f>
        <v/>
      </c>
      <c r="DL173" s="1742" t="str">
        <f>IF(入力1!DL152&gt;=10000,MID(TEXT(入力1!DL152,"00000"),1,1),"")</f>
        <v/>
      </c>
      <c r="DM173" s="1746" t="str">
        <f>IF(入力1!DL152&gt;=1000,MID(TEXT(入力1!DL152,"00000"),2,1),"")</f>
        <v/>
      </c>
      <c r="DN173" s="1746" t="str">
        <f>IF(入力1!DL152&gt;=100,MID(TEXT(入力1!DL152,"00000"),3,1),"")</f>
        <v/>
      </c>
      <c r="DO173" s="1746" t="str">
        <f>IF(入力1!DL152&gt;=10,MID(TEXT(入力1!DL152,"00000"),4,1),"")</f>
        <v/>
      </c>
      <c r="DP173" s="1750" t="str">
        <f>IF(TRIM(入力1!DL152)&lt;&gt;"",IF(入力1!DL152&gt;=1,MID(TEXT(入力1!DL152,"00000"),5,1),"0"),"")</f>
        <v/>
      </c>
      <c r="DQ173" s="1740" t="str">
        <f>IF(TRIM(入力1!DQ152)&lt;&gt;"",LEFT(入力1!DQ152,1),"")</f>
        <v/>
      </c>
      <c r="DR173" s="1742" t="str">
        <f>IF(入力1!DR152&gt;=10000,MID(TEXT(入力1!DR152,"00000"),1,1),"")</f>
        <v/>
      </c>
      <c r="DS173" s="1746" t="str">
        <f>IF(入力1!DR152&gt;=1000,MID(TEXT(入力1!DR152,"00000"),2,1),"")</f>
        <v/>
      </c>
      <c r="DT173" s="1746" t="str">
        <f>IF(入力1!DR152&gt;=100,MID(TEXT(入力1!DR152,"00000"),3,1),"")</f>
        <v/>
      </c>
      <c r="DU173" s="1746" t="str">
        <f>IF(入力1!DR152&gt;=10,MID(TEXT(入力1!DR152,"00000"),4,1),"")</f>
        <v/>
      </c>
      <c r="DV173" s="1837" t="str">
        <f>IF(TRIM(入力1!DR152)&lt;&gt;"",IF(入力1!DR152&gt;=1,MID(TEXT(入力1!DR152,"00000"),5,1),"0"),"")</f>
        <v/>
      </c>
      <c r="DW173" s="1748"/>
      <c r="DX173" s="1736"/>
      <c r="DY173" s="1804"/>
      <c r="DZ173" s="1829"/>
      <c r="EA173" s="1831"/>
      <c r="EB173" s="1824"/>
      <c r="EC173" s="1833"/>
      <c r="ED173" s="1835"/>
      <c r="EE173" s="1831"/>
      <c r="EF173" s="1824"/>
      <c r="EG173" s="1826">
        <f>IF(入力1!$W$5=9,9,0)</f>
        <v>0</v>
      </c>
      <c r="EH173" s="1828"/>
      <c r="EI173" s="1736"/>
    </row>
    <row r="174" spans="1:139" s="87" customFormat="1" ht="12" customHeight="1">
      <c r="A174" s="1853"/>
      <c r="B174" s="1752"/>
      <c r="C174" s="1753"/>
      <c r="D174" s="1854" t="str">
        <f>IF(TRIM(入力1!D172)&lt;&gt;"",入力1!D172,"")</f>
        <v/>
      </c>
      <c r="E174" s="1855"/>
      <c r="F174" s="1855"/>
      <c r="G174" s="1855"/>
      <c r="H174" s="1855"/>
      <c r="I174" s="1855"/>
      <c r="J174" s="1855"/>
      <c r="K174" s="1806"/>
      <c r="L174" s="1808"/>
      <c r="M174" s="1757"/>
      <c r="N174" s="1754"/>
      <c r="O174" s="1754"/>
      <c r="P174" s="1754"/>
      <c r="Q174" s="1755"/>
      <c r="R174" s="1753"/>
      <c r="S174" s="1856"/>
      <c r="T174" s="1761"/>
      <c r="U174" s="1757"/>
      <c r="V174" s="1755"/>
      <c r="W174" s="1857"/>
      <c r="X174" s="1755"/>
      <c r="Y174" s="1753"/>
      <c r="Z174" s="1761"/>
      <c r="AA174" s="1757"/>
      <c r="AB174" s="970" t="str">
        <f>IF(入力1!AB153&gt;=100,MID(TEXT(入力1!AB153,"000.0"),1,1),"")</f>
        <v/>
      </c>
      <c r="AC174" s="968" t="str">
        <f>IF(入力1!AB153&gt;=10,MID(TEXT(入力1!AB153,"000.0"),2,1),"")</f>
        <v/>
      </c>
      <c r="AD174" s="968" t="str">
        <f>IF(入力1!AB153&gt;=0.1,MID(TEXT(入力1!AB153,"000.0"),3,1),IF(ISBLANK(入力1!AB153),"","0"))</f>
        <v/>
      </c>
      <c r="AE174" s="972" t="str">
        <f>IF(入力1!AB153&lt;&gt;"",MID(TEXT(入力1!AB153,"000.0"),5,1),"")</f>
        <v/>
      </c>
      <c r="AF174" s="1755"/>
      <c r="AG174" s="1752"/>
      <c r="AH174" s="1752"/>
      <c r="AI174" s="1757"/>
      <c r="AJ174" s="1755"/>
      <c r="AK174" s="1752"/>
      <c r="AL174" s="1752"/>
      <c r="AM174" s="1757"/>
      <c r="AN174" s="1755"/>
      <c r="AO174" s="1752"/>
      <c r="AP174" s="1752"/>
      <c r="AQ174" s="1757"/>
      <c r="AR174" s="1755"/>
      <c r="AS174" s="1752"/>
      <c r="AT174" s="1752"/>
      <c r="AU174" s="1752"/>
      <c r="AV174" s="1757"/>
      <c r="AW174" s="1755"/>
      <c r="AX174" s="1752"/>
      <c r="AY174" s="1752"/>
      <c r="AZ174" s="1752"/>
      <c r="BA174" s="1752"/>
      <c r="BB174" s="1752"/>
      <c r="BC174" s="1757"/>
      <c r="BD174" s="1793"/>
      <c r="BE174" s="1729"/>
      <c r="BF174" s="1729"/>
      <c r="BG174" s="1729"/>
      <c r="BH174" s="1729"/>
      <c r="BI174" s="1729"/>
      <c r="BJ174" s="1744"/>
      <c r="BK174" s="1726"/>
      <c r="BL174" s="1705"/>
      <c r="BM174" s="1705"/>
      <c r="BN174" s="1705"/>
      <c r="BO174" s="1705"/>
      <c r="BP174" s="1710"/>
      <c r="BQ174" s="1726"/>
      <c r="BR174" s="1705"/>
      <c r="BS174" s="1705"/>
      <c r="BT174" s="1705"/>
      <c r="BU174" s="1705"/>
      <c r="BV174" s="1710"/>
      <c r="BW174" s="1726"/>
      <c r="BX174" s="1705"/>
      <c r="BY174" s="1705"/>
      <c r="BZ174" s="1705"/>
      <c r="CA174" s="1705"/>
      <c r="CB174" s="1710"/>
      <c r="CC174" s="1712"/>
      <c r="CD174" s="1705"/>
      <c r="CE174" s="1705"/>
      <c r="CF174" s="1705"/>
      <c r="CG174" s="1705"/>
      <c r="CH174" s="1705"/>
      <c r="CI174" s="1705"/>
      <c r="CJ174" s="1706"/>
      <c r="CK174" s="1705"/>
      <c r="CL174" s="1705"/>
      <c r="CM174" s="1705"/>
      <c r="CN174" s="1705"/>
      <c r="CO174" s="1705"/>
      <c r="CP174" s="1705"/>
      <c r="CQ174" s="1706"/>
      <c r="CR174" s="1726"/>
      <c r="CS174" s="1705"/>
      <c r="CT174" s="1710"/>
      <c r="CU174" s="1705"/>
      <c r="CV174" s="1958"/>
      <c r="CW174" s="1706"/>
      <c r="CX174" s="1712"/>
      <c r="CY174" s="1705"/>
      <c r="CZ174" s="1706"/>
      <c r="DA174" s="1793"/>
      <c r="DB174" s="1729"/>
      <c r="DC174" s="1729"/>
      <c r="DD174" s="1729"/>
      <c r="DE174" s="1852"/>
      <c r="DF174" s="1754"/>
      <c r="DG174" s="1755"/>
      <c r="DH174" s="1752"/>
      <c r="DI174" s="1752"/>
      <c r="DJ174" s="1753"/>
      <c r="DK174" s="1754"/>
      <c r="DL174" s="1755"/>
      <c r="DM174" s="1752"/>
      <c r="DN174" s="1752"/>
      <c r="DO174" s="1752"/>
      <c r="DP174" s="1753"/>
      <c r="DQ174" s="1754"/>
      <c r="DR174" s="1755"/>
      <c r="DS174" s="1752"/>
      <c r="DT174" s="1752"/>
      <c r="DU174" s="1752"/>
      <c r="DV174" s="1851"/>
      <c r="DW174" s="1749"/>
      <c r="DX174" s="1737"/>
      <c r="DY174" s="1805"/>
      <c r="DZ174" s="1830"/>
      <c r="EA174" s="1832"/>
      <c r="EB174" s="1825"/>
      <c r="EC174" s="1834"/>
      <c r="ED174" s="1836"/>
      <c r="EE174" s="1832"/>
      <c r="EF174" s="1825"/>
      <c r="EG174" s="1827"/>
      <c r="EH174" s="1827"/>
      <c r="EI174" s="1737"/>
    </row>
    <row r="175" spans="1:139" s="87" customFormat="1" ht="12" customHeight="1">
      <c r="A175" s="1818" t="str">
        <f>IF(TRIM(入力1!A154)&lt;&gt;"",入力1!A154,"")</f>
        <v/>
      </c>
      <c r="B175" s="1732">
        <f>IF(TRIM(入力1!B154)&lt;&gt;"",入力1!B154,"")</f>
        <v>6</v>
      </c>
      <c r="C175" s="1234">
        <f>入力1!C154</f>
        <v>9</v>
      </c>
      <c r="D175" s="1820" t="str">
        <f>IF(TRIM(入力1!D154)&lt;&gt;"",入力1!D154,"")</f>
        <v/>
      </c>
      <c r="E175" s="1821"/>
      <c r="F175" s="1821"/>
      <c r="G175" s="1821"/>
      <c r="H175" s="1821"/>
      <c r="I175" s="1821"/>
      <c r="J175" s="1821"/>
      <c r="K175" s="1256" t="str">
        <f>IF(TRIM('提出（様式1）'!A175)&lt;&gt;"",'提出（様式1）'!A175,"")</f>
        <v/>
      </c>
      <c r="L175" s="1258">
        <f>IF(TRIM('提出（様式1）'!B175)&lt;&gt;"",'提出（様式1）'!B175,"")</f>
        <v>6</v>
      </c>
      <c r="M175" s="1260">
        <f>C175</f>
        <v>9</v>
      </c>
      <c r="N175" s="1738" t="str">
        <f>IF(TRIM(入力1!N154)&lt;&gt;"",入力1!N154,"")</f>
        <v/>
      </c>
      <c r="O175" s="1738" t="str">
        <f>IF(TRIM(入力1!O154)&lt;&gt;"",LEFT(入力1!O154,1),"")</f>
        <v/>
      </c>
      <c r="P175" s="1738" t="str">
        <f>IF(TRIM(入力1!P154)&lt;&gt;"",LEFT(入力1!P154,1),"")</f>
        <v/>
      </c>
      <c r="Q175" s="1734" t="str">
        <f>IF(TRIM(入力1!Q154)&lt;&gt;"",LEFT(入力1!Q154,1),"")</f>
        <v/>
      </c>
      <c r="R175" s="1234" t="str">
        <f>IF(TRIM(入力1!Q154)&lt;&gt;"",MID(入力1!Q154,2,1),"")</f>
        <v/>
      </c>
      <c r="S175" s="1839" t="str">
        <f>IF(TRIM(入力1!S154)&lt;&gt;"",LEFT(入力1!S154,1),"")</f>
        <v/>
      </c>
      <c r="T175" s="1841" t="str">
        <f>IF(LEN(入力1!T154)&gt;=2,MID(TEXT(入力1!T154,"00"),1,1),"")</f>
        <v/>
      </c>
      <c r="U175" s="1260" t="str">
        <f>IF(LEN(入力1!T154)&gt;=1,MID(TEXT(入力1!T154,"00"),2,1),"")</f>
        <v/>
      </c>
      <c r="V175" s="1734" t="str">
        <f>IF(LEN(入力1!V154)&gt;=2,MID(TEXT(入力1!V154,"00"),1,1),"")</f>
        <v/>
      </c>
      <c r="W175" s="1843" t="str">
        <f>IF(LEN(入力1!V154)&gt;=1,MID(TEXT(入力1!V154,"00"),2,1),"")</f>
        <v/>
      </c>
      <c r="X175" s="1734" t="str">
        <f>IF(LEN(入力1!X154)&gt;=2,MID(TEXT(入力1!X154,"00"),1,1),"")</f>
        <v/>
      </c>
      <c r="Y175" s="1234" t="str">
        <f>IF(LEN(入力1!X154)&gt;=1,MID(TEXT(入力1!X154,"00"),2,1),"")</f>
        <v/>
      </c>
      <c r="Z175" s="1920" t="str">
        <f>IF(LEN(入力1!Z154)&gt;=2,MID(TEXT(入力1!Z154,"00"),1,1),"")</f>
        <v/>
      </c>
      <c r="AA175" s="1260" t="str">
        <f>IF(LEN(入力1!Z154)&gt;=1,MID(TEXT(入力1!Z154,"00"),2,1),"")</f>
        <v/>
      </c>
      <c r="AB175" s="1845" t="str">
        <f>IF(TRIM(入力1!AB154)&lt;&gt;"",入力1!AB154,"")</f>
        <v/>
      </c>
      <c r="AC175" s="1846"/>
      <c r="AD175" s="1846"/>
      <c r="AE175" s="1847"/>
      <c r="AF175" s="1734" t="str">
        <f>IF(入力1!AF154&gt;=100,MID(TEXT(入力1!AF154,"000.0"),1,1),"")</f>
        <v/>
      </c>
      <c r="AG175" s="1732" t="str">
        <f>IF(入力1!AF154&gt;=10,MID(TEXT(入力1!AF154,"000.0"),2,1),"")</f>
        <v/>
      </c>
      <c r="AH175" s="1732" t="str">
        <f>IF(入力1!AF154&gt;=0.1,MID(TEXT(入力1!AF154,"000.0"),3,1),IF(ISBLANK(入力1!AF154),"","0"))</f>
        <v/>
      </c>
      <c r="AI175" s="1260" t="str">
        <f>IF(入力1!AF154&lt;&gt;"",MID(TEXT(入力1!AF154,"000.0"),5,1),"")</f>
        <v/>
      </c>
      <c r="AJ175" s="1734" t="str">
        <f>IF(入力1!AJ154&gt;=100,MID(TEXT(入力1!AJ154,"000.0"),1,1),"")</f>
        <v/>
      </c>
      <c r="AK175" s="1732" t="str">
        <f>IF(入力1!AJ154&gt;=10,MID(TEXT(入力1!AJ154,"000.0"),2,1),"")</f>
        <v/>
      </c>
      <c r="AL175" s="1732" t="str">
        <f>IF(入力1!AJ154&gt;=0.1,MID(TEXT(入力1!AJ154,"000.0"),3,1),IF(ISBLANK(入力1!AJ154),"","0"))</f>
        <v/>
      </c>
      <c r="AM175" s="1260" t="str">
        <f>IF(入力1!AJ154&lt;&gt;"",MID(TEXT(入力1!AJ154,"000.0"),5,1),"")</f>
        <v/>
      </c>
      <c r="AN175" s="1734" t="str">
        <f>IF(入力1!AN154&gt;=100,MID(TEXT(入力1!AN154,"000.0"),1,1),"")</f>
        <v/>
      </c>
      <c r="AO175" s="1732" t="str">
        <f>IF(入力1!AN154&gt;=10,MID(TEXT(入力1!AN154,"000.0"),2,1),"")</f>
        <v/>
      </c>
      <c r="AP175" s="1732" t="str">
        <f>IF(入力1!AN154&gt;=0.1,MID(TEXT(入力1!AN154,"000.0"),3,1),IF(ISBLANK(入力1!AN154),"","0"))</f>
        <v/>
      </c>
      <c r="AQ175" s="1260" t="str">
        <f>IF(入力1!AN154&lt;&gt;"",MID(TEXT(入力1!AN154,"000.0"),5,1),"")</f>
        <v/>
      </c>
      <c r="AR175" s="1734" t="str">
        <f>IF(TRIM(入力1!AR154)&lt;&gt;"",IF(入力1!AR154&gt;=10000,MID(TEXT(入力1!AR154,"00000"),1,1),""),"-")</f>
        <v>-</v>
      </c>
      <c r="AS175" s="1732" t="str">
        <f>IF(TRIM(入力1!AR154)&lt;&gt;"",IF(入力1!AR154&gt;=1000,MID(TEXT(入力1!AR154,"00000"),2,1),""),"-")</f>
        <v>-</v>
      </c>
      <c r="AT175" s="1732" t="str">
        <f>IF(TRIM(入力1!AR154)&lt;&gt;"",IF(入力1!AR154&gt;=100,MID(TEXT(入力1!AR154,"00000"),3,1),""),"-")</f>
        <v>-</v>
      </c>
      <c r="AU175" s="1732" t="str">
        <f>IF(TRIM(入力1!AR154)&lt;&gt;"",IF(入力1!AR154&gt;=10,MID(TEXT(入力1!AR154,"00000"),4,1),""),"-")</f>
        <v>-</v>
      </c>
      <c r="AV175" s="1260" t="str">
        <f>IF(TRIM(入力1!AR154)&lt;&gt;"",IF(入力1!AR154&gt;=0,MID(TEXT(入力1!AR154,"00000"),5,1),""),"-")</f>
        <v>-</v>
      </c>
      <c r="AW175" s="1734" t="str">
        <f>IF(TRIM(入力1!AW154)&lt;&gt;"",IF(入力1!AW154&gt;=1000000,MID(TEXT(入力1!AW154,"0000000"),1,1),""),"-")</f>
        <v>-</v>
      </c>
      <c r="AX175" s="1732" t="str">
        <f>IF(TRIM(入力1!AW154)&lt;&gt;"",IF(入力1!AW154&gt;=100000,MID(TEXT(入力1!AW154,"0000000"),2,1),""),"-")</f>
        <v>-</v>
      </c>
      <c r="AY175" s="1732" t="str">
        <f>IF(TRIM(入力1!AW154)&lt;&gt;"",IF(入力1!AW154&gt;=10000,MID(TEXT(入力1!AW154,"0000000"),3,1),""),"-")</f>
        <v>-</v>
      </c>
      <c r="AZ175" s="1732" t="str">
        <f>IF(TRIM(入力1!AW154)&lt;&gt;"",IF(入力1!AW154&gt;=1000,MID(TEXT(入力1!AW154,"0000000"),4,1),""),"-")</f>
        <v>-</v>
      </c>
      <c r="BA175" s="1732" t="str">
        <f>IF(TRIM(入力1!AW154)&lt;&gt;"",IF(入力1!AW154&gt;=100,MID(TEXT(入力1!AW154,"0000000"),5,1),""),"-")</f>
        <v>-</v>
      </c>
      <c r="BB175" s="1732" t="str">
        <f>IF(TRIM(入力1!AW154)&lt;&gt;"",IF(入力1!AW154&gt;=10,MID(TEXT(入力1!AW154,"0000000"),6,1),""),"-")</f>
        <v>-</v>
      </c>
      <c r="BC175" s="1260" t="str">
        <f>IF(TRIM(入力1!AW154)&lt;&gt;"",IF(入力1!AW154&gt;=0,MID(TEXT(入力1!AW154,"0000000"),7,1),""),"-")</f>
        <v>-</v>
      </c>
      <c r="BD175" s="1817" t="str">
        <f>IF(TRIM(入力1!BD154)&lt;&gt;"",IF(入力1!BD154&gt;=1000000,MID(TEXT(入力1!BD154,"0000000"),1,1),""),"")</f>
        <v/>
      </c>
      <c r="BE175" s="1731" t="str">
        <f>IF(TRIM(入力1!BD154)&lt;&gt;"",IF(入力1!BD154&gt;=100000,MID(TEXT(入力1!BD154,"0000000"),2,1),""),"")</f>
        <v/>
      </c>
      <c r="BF175" s="1731" t="str">
        <f>IF(TRIM(入力1!BD154)&lt;&gt;"",IF(入力1!BD154&gt;=10000,MID(TEXT(入力1!BD154,"0000000"),3,1),""),"")</f>
        <v/>
      </c>
      <c r="BG175" s="1731" t="str">
        <f>IF(TRIM(入力1!BD154)&lt;&gt;"",IF(入力1!BD154&gt;=1000,MID(TEXT(入力1!BD154,"0000000"),4,1),""),"")</f>
        <v/>
      </c>
      <c r="BH175" s="1731" t="str">
        <f>IF(TRIM(入力1!BD154)&lt;&gt;"",IF(入力1!BD154&gt;=100,MID(TEXT(入力1!BD154,"0000000"),5,1),""),"")</f>
        <v/>
      </c>
      <c r="BI175" s="1731" t="str">
        <f>IF(TRIM(入力1!BD154)&lt;&gt;"",IF(入力1!BD154&gt;=10,MID(TEXT(入力1!BD154,"0000000"),6,1),""),"")</f>
        <v/>
      </c>
      <c r="BJ175" s="1816" t="str">
        <f>IF(TRIM(入力1!BD154)&lt;&gt;"",IF(入力1!BD154&gt;=0,MID(TEXT(入力1!BD154,"0000000"),7,1),""),"0")</f>
        <v>0</v>
      </c>
      <c r="BK175" s="1077" t="str">
        <f>IF(TRIM(入力1!BK154)&lt;&gt;"",入力1!BK154,"")</f>
        <v/>
      </c>
      <c r="BL175" s="1063" t="str">
        <f>IF(TRIM(入力1!BL154)&lt;&gt;"",入力1!BL154,"")</f>
        <v/>
      </c>
      <c r="BM175" s="1063" t="str">
        <f>IF(TRIM(入力1!BM154)&lt;&gt;"",入力1!BM154,"")</f>
        <v/>
      </c>
      <c r="BN175" s="1063" t="str">
        <f>IF(TRIM(入力1!BN154)&lt;&gt;"",入力1!BN154,"")</f>
        <v/>
      </c>
      <c r="BO175" s="1063" t="str">
        <f>IF(TRIM(入力1!BO154)&lt;&gt;"",入力1!BO154,"")</f>
        <v/>
      </c>
      <c r="BP175" s="1079" t="str">
        <f>IF(TRIM(入力1!BP154)&lt;&gt;"",入力1!BP154,"")</f>
        <v>0</v>
      </c>
      <c r="BQ175" s="1077" t="str">
        <f>IF(TRIM(入力1!BQ154)&lt;&gt;"",入力1!BQ154,"")</f>
        <v/>
      </c>
      <c r="BR175" s="1063" t="str">
        <f>IF(TRIM(入力1!BR154)&lt;&gt;"",入力1!BR154,"")</f>
        <v/>
      </c>
      <c r="BS175" s="1063" t="str">
        <f>IF(TRIM(入力1!BS154)&lt;&gt;"",入力1!BS154,"")</f>
        <v/>
      </c>
      <c r="BT175" s="1063" t="str">
        <f>IF(TRIM(入力1!BT154)&lt;&gt;"",入力1!BT154,"")</f>
        <v/>
      </c>
      <c r="BU175" s="1063" t="str">
        <f>IF(TRIM(入力1!BU154)&lt;&gt;"",入力1!BU154,"")</f>
        <v/>
      </c>
      <c r="BV175" s="1079" t="str">
        <f>IF(TRIM(入力1!BV154)&lt;&gt;"",入力1!BV154,"")</f>
        <v>0</v>
      </c>
      <c r="BW175" s="1077" t="str">
        <f>IF(TRIM(入力1!BW154)&lt;&gt;"",入力1!BW154,"")</f>
        <v/>
      </c>
      <c r="BX175" s="1063" t="str">
        <f>IF(TRIM(入力1!BX154)&lt;&gt;"",入力1!BX154,"")</f>
        <v/>
      </c>
      <c r="BY175" s="1063" t="str">
        <f>IF(TRIM(入力1!BY154)&lt;&gt;"",入力1!BY154,"")</f>
        <v/>
      </c>
      <c r="BZ175" s="1063" t="str">
        <f>IF(TRIM(入力1!BZ154)&lt;&gt;"",入力1!BZ154,"")</f>
        <v/>
      </c>
      <c r="CA175" s="1063" t="str">
        <f>IF(TRIM(入力1!CA154)&lt;&gt;"",入力1!CA154,"")</f>
        <v/>
      </c>
      <c r="CB175" s="1079" t="str">
        <f>IF(TRIM(入力1!CB154)&lt;&gt;"",入力1!CB154,"")</f>
        <v>0</v>
      </c>
      <c r="CC175" s="1095" t="str">
        <f>IF(TRIM(入力1!CC154)&lt;&gt;"",入力1!CC154,"")</f>
        <v/>
      </c>
      <c r="CD175" s="1063" t="str">
        <f>IF(TRIM(入力1!CD154)&lt;&gt;"",入力1!CD154,"")</f>
        <v/>
      </c>
      <c r="CE175" s="1063" t="str">
        <f>IF(TRIM(入力1!CE154)&lt;&gt;"",入力1!CE154,"")</f>
        <v/>
      </c>
      <c r="CF175" s="1063" t="str">
        <f>IF(TRIM(入力1!CF154)&lt;&gt;"",入力1!CF154,"")</f>
        <v/>
      </c>
      <c r="CG175" s="1063" t="str">
        <f>IF(TRIM(入力1!CG154)&lt;&gt;"",入力1!CG154,"")</f>
        <v/>
      </c>
      <c r="CH175" s="1063" t="str">
        <f>IF(TRIM(入力1!CH154)&lt;&gt;"",入力1!CH154,"")</f>
        <v/>
      </c>
      <c r="CI175" s="1063" t="str">
        <f>IF(TRIM(入力1!CI154)&lt;&gt;"",入力1!CI154,"")</f>
        <v/>
      </c>
      <c r="CJ175" s="1109" t="str">
        <f>IF(TRIM(入力1!CJ154)&lt;&gt;"",入力1!CJ154,"")</f>
        <v>0</v>
      </c>
      <c r="CK175" s="1063" t="str">
        <f>IF(TRIM(入力1!CK154)&lt;&gt;"",入力1!CK154,"")</f>
        <v/>
      </c>
      <c r="CL175" s="1063" t="str">
        <f>IF(TRIM(入力1!CL154)&lt;&gt;"",入力1!CL154,"")</f>
        <v/>
      </c>
      <c r="CM175" s="1063" t="str">
        <f>IF(TRIM(入力1!CM154)&lt;&gt;"",入力1!CM154,"")</f>
        <v/>
      </c>
      <c r="CN175" s="1063" t="str">
        <f>IF(TRIM(入力1!CN154)&lt;&gt;"",入力1!CN154,"")</f>
        <v/>
      </c>
      <c r="CO175" s="1063" t="str">
        <f>IF(TRIM(入力1!CO154)&lt;&gt;"",入力1!CO154,"")</f>
        <v/>
      </c>
      <c r="CP175" s="1063" t="str">
        <f>IF(TRIM(入力1!CP154)&lt;&gt;"",入力1!CP154,"")</f>
        <v/>
      </c>
      <c r="CQ175" s="1109" t="str">
        <f>IF(TRIM(入力1!CQ154)&lt;&gt;"",入力1!CQ154,"")</f>
        <v/>
      </c>
      <c r="CR175" s="1077" t="str">
        <f>IF(TRIM(入力1!CR154)&lt;&gt;"",入力1!CR154,"")</f>
        <v>-</v>
      </c>
      <c r="CS175" s="1063" t="str">
        <f>IF(TRIM(入力1!CS154)&lt;&gt;"",入力1!CS154,"")</f>
        <v>-</v>
      </c>
      <c r="CT175" s="1079" t="str">
        <f>IF(TRIM(入力1!CT154)&lt;&gt;"",入力1!CT154,"")</f>
        <v>-</v>
      </c>
      <c r="CU175" s="1063" t="str">
        <f>IF(入力1!CU154&gt;=10,MID(TEXT(入力1!CU154,"00.0"),1,1),"")</f>
        <v/>
      </c>
      <c r="CV175" s="1956" t="str">
        <f>IF(入力1!CU154&gt;=0.1,MID(TEXT(入力1!CU154,"00.0"),2,1),IF(ISBLANK(入力1!CU154),"","0"))</f>
        <v/>
      </c>
      <c r="CW175" s="1109" t="str">
        <f>IF(入力1!CU154&lt;&gt;"",MID(TEXT(入力1!CU154,"00.0"),4,1),"")</f>
        <v/>
      </c>
      <c r="CX175" s="1095" t="str">
        <f>IF(入力1!CX154&gt;=100,MID(TEXT(入力1!CX154,"000"),1,1),"")</f>
        <v/>
      </c>
      <c r="CY175" s="1063" t="str">
        <f>IF(入力1!CX154&gt;=10,MID(TEXT(入力1!CX154,"000"),2,1),"")</f>
        <v/>
      </c>
      <c r="CZ175" s="1109" t="str">
        <f>IF(入力1!CX154&gt;=1,MID(TEXT(入力1!CX154,"000"),3,1),"")</f>
        <v/>
      </c>
      <c r="DA175" s="1817" t="str">
        <f>IF(TRIM(入力1!DA154)&lt;&gt;"",IF(入力1!DA154&gt;=10000,MID(TEXT(入力1!DA154,"00000"),1,1),""),"")</f>
        <v/>
      </c>
      <c r="DB175" s="1731" t="str">
        <f>IF(TRIM(入力1!DA154)&lt;&gt;"",IF(入力1!DA154&gt;=1000,MID(TEXT(入力1!DA154,"00000"),2,1),""),"")</f>
        <v/>
      </c>
      <c r="DC175" s="1731" t="str">
        <f>IF(TRIM(入力1!DA154)&lt;&gt;"",IF(入力1!DA154&gt;=100,MID(TEXT(入力1!DA154,"00000"),3,1),""),"")</f>
        <v/>
      </c>
      <c r="DD175" s="1731" t="str">
        <f>IF(TRIM(入力1!DA154)&lt;&gt;"",IF(入力1!DA154&gt;=10,MID(TEXT(入力1!DA154,"00000"),4,1),""),"")</f>
        <v/>
      </c>
      <c r="DE175" s="1795" t="str">
        <f>IF(TRIM(入力1!DA154)&lt;&gt;"",IF(入力1!DA154&gt;=0,MID(TEXT(入力1!DA154,"00000"),5,1),"0"),"")</f>
        <v/>
      </c>
      <c r="DF175" s="1738" t="str">
        <f>IF(TRIM(入力1!DF154)&lt;&gt;"",LEFT(入力1!DF154,1),"")</f>
        <v/>
      </c>
      <c r="DG175" s="1734" t="str">
        <f>IF(入力1!DG154&gt;=1000,MID(TEXT(入力1!DG154,"0000"),1,1),"")</f>
        <v/>
      </c>
      <c r="DH175" s="1732" t="str">
        <f>IF(入力1!DG154&gt;=100,MID(TEXT(入力1!DG154,"0000"),2,1),"")</f>
        <v/>
      </c>
      <c r="DI175" s="1732" t="str">
        <f>IF(入力1!DG154&gt;=10,MID(TEXT(入力1!DG154,"0000"),3,1),"")</f>
        <v/>
      </c>
      <c r="DJ175" s="1309" t="str">
        <f>IF(TRIM(入力1!DG154)&lt;&gt;"",IF(入力1!DG154&gt;=1,MID(TEXT(入力1!DG154,"0000"),4,1),"0"),"")</f>
        <v/>
      </c>
      <c r="DK175" s="1738" t="str">
        <f>IF(TRIM(入力1!DK154)&lt;&gt;"",LEFT(入力1!DK154,1),"")</f>
        <v/>
      </c>
      <c r="DL175" s="1734" t="str">
        <f>IF(入力1!DL154&gt;=10000,MID(TEXT(入力1!DL154,"00000"),1,1),"")</f>
        <v/>
      </c>
      <c r="DM175" s="1732" t="str">
        <f>IF(入力1!DL154&gt;=1000,MID(TEXT(入力1!DL154,"00000"),2,1),"")</f>
        <v/>
      </c>
      <c r="DN175" s="1732" t="str">
        <f>IF(入力1!DL154&gt;=100,MID(TEXT(入力1!DL154,"00000"),3,1),"")</f>
        <v/>
      </c>
      <c r="DO175" s="1732" t="str">
        <f>IF(入力1!DL154&gt;=10,MID(TEXT(入力1!DL154,"00000"),4,1),"")</f>
        <v/>
      </c>
      <c r="DP175" s="1309" t="str">
        <f>IF(TRIM(入力1!DL154)&lt;&gt;"",IF(入力1!DL154&gt;=1,MID(TEXT(入力1!DL154,"00000"),5,1),"0"),"")</f>
        <v/>
      </c>
      <c r="DQ175" s="1738" t="str">
        <f>IF(TRIM(入力1!DQ154)&lt;&gt;"",LEFT(入力1!DQ154,1),"")</f>
        <v/>
      </c>
      <c r="DR175" s="1734" t="str">
        <f>IF(入力1!DR154&gt;=10000,MID(TEXT(入力1!DR154,"00000"),1,1),"")</f>
        <v/>
      </c>
      <c r="DS175" s="1732" t="str">
        <f>IF(入力1!DR154&gt;=1000,MID(TEXT(入力1!DR154,"00000"),2,1),"")</f>
        <v/>
      </c>
      <c r="DT175" s="1732" t="str">
        <f>IF(入力1!DR154&gt;=100,MID(TEXT(入力1!DR154,"00000"),3,1),"")</f>
        <v/>
      </c>
      <c r="DU175" s="1732" t="str">
        <f>IF(入力1!DR154&gt;=10,MID(TEXT(入力1!DR154,"00000"),4,1),"")</f>
        <v/>
      </c>
      <c r="DV175" s="1848" t="str">
        <f>IF(TRIM(入力1!DR154)&lt;&gt;"",IF(入力1!DR154&gt;=1,MID(TEXT(入力1!DR154,"00000"),5,1),"0"),"")</f>
        <v/>
      </c>
      <c r="DW175" s="1748"/>
      <c r="DX175" s="1736"/>
      <c r="DY175" s="1804"/>
      <c r="DZ175" s="1829"/>
      <c r="EA175" s="1831"/>
      <c r="EB175" s="1824"/>
      <c r="EC175" s="1833"/>
      <c r="ED175" s="1835"/>
      <c r="EE175" s="1831"/>
      <c r="EF175" s="1824"/>
      <c r="EG175" s="1826">
        <f>IF(入力1!$W$5=9,9,0)</f>
        <v>0</v>
      </c>
      <c r="EH175" s="1828"/>
      <c r="EI175" s="1736"/>
    </row>
    <row r="176" spans="1:139" s="87" customFormat="1" ht="12" customHeight="1">
      <c r="A176" s="1819"/>
      <c r="B176" s="1733"/>
      <c r="C176" s="1235"/>
      <c r="D176" s="1822" t="str">
        <f>IF(TRIM(入力1!D174)&lt;&gt;"",入力1!D174,"")</f>
        <v/>
      </c>
      <c r="E176" s="1823"/>
      <c r="F176" s="1823"/>
      <c r="G176" s="1823"/>
      <c r="H176" s="1823"/>
      <c r="I176" s="1823"/>
      <c r="J176" s="1823"/>
      <c r="K176" s="1256"/>
      <c r="L176" s="1258"/>
      <c r="M176" s="1279"/>
      <c r="N176" s="1739"/>
      <c r="O176" s="1739"/>
      <c r="P176" s="1739"/>
      <c r="Q176" s="1735"/>
      <c r="R176" s="1235"/>
      <c r="S176" s="1840"/>
      <c r="T176" s="1842"/>
      <c r="U176" s="1279"/>
      <c r="V176" s="1735"/>
      <c r="W176" s="1844"/>
      <c r="X176" s="1735"/>
      <c r="Y176" s="1235"/>
      <c r="Z176" s="1842"/>
      <c r="AA176" s="1279"/>
      <c r="AB176" s="964" t="str">
        <f>IF(入力1!AB155&gt;=100,MID(TEXT(入力1!AB155,"000.0"),1,1),"")</f>
        <v/>
      </c>
      <c r="AC176" s="963" t="str">
        <f>IF(入力1!AB155&gt;=10,MID(TEXT(入力1!AB155,"000.0"),2,1),"")</f>
        <v/>
      </c>
      <c r="AD176" s="963" t="str">
        <f>IF(入力1!AB155&gt;=0.1,MID(TEXT(入力1!AB155,"000.0"),3,1),IF(ISBLANK(入力1!AB155),"","0"))</f>
        <v/>
      </c>
      <c r="AE176" s="953" t="str">
        <f>IF(入力1!AB155&lt;&gt;"",MID(TEXT(入力1!AB155,"000.0"),5,1),"")</f>
        <v/>
      </c>
      <c r="AF176" s="1735"/>
      <c r="AG176" s="1733"/>
      <c r="AH176" s="1733"/>
      <c r="AI176" s="1279"/>
      <c r="AJ176" s="1735"/>
      <c r="AK176" s="1733"/>
      <c r="AL176" s="1733"/>
      <c r="AM176" s="1279"/>
      <c r="AN176" s="1735"/>
      <c r="AO176" s="1733"/>
      <c r="AP176" s="1733"/>
      <c r="AQ176" s="1279"/>
      <c r="AR176" s="1735"/>
      <c r="AS176" s="1733"/>
      <c r="AT176" s="1733"/>
      <c r="AU176" s="1733"/>
      <c r="AV176" s="1279"/>
      <c r="AW176" s="1735"/>
      <c r="AX176" s="1733"/>
      <c r="AY176" s="1733"/>
      <c r="AZ176" s="1733"/>
      <c r="BA176" s="1733"/>
      <c r="BB176" s="1733"/>
      <c r="BC176" s="1279"/>
      <c r="BD176" s="1817"/>
      <c r="BE176" s="1731"/>
      <c r="BF176" s="1731"/>
      <c r="BG176" s="1731"/>
      <c r="BH176" s="1731"/>
      <c r="BI176" s="1731"/>
      <c r="BJ176" s="1816"/>
      <c r="BK176" s="1078"/>
      <c r="BL176" s="1064"/>
      <c r="BM176" s="1064"/>
      <c r="BN176" s="1064"/>
      <c r="BO176" s="1064"/>
      <c r="BP176" s="1080"/>
      <c r="BQ176" s="1078"/>
      <c r="BR176" s="1064"/>
      <c r="BS176" s="1064"/>
      <c r="BT176" s="1064"/>
      <c r="BU176" s="1064"/>
      <c r="BV176" s="1080"/>
      <c r="BW176" s="1078"/>
      <c r="BX176" s="1064"/>
      <c r="BY176" s="1064"/>
      <c r="BZ176" s="1064"/>
      <c r="CA176" s="1064"/>
      <c r="CB176" s="1080"/>
      <c r="CC176" s="1096"/>
      <c r="CD176" s="1064"/>
      <c r="CE176" s="1064"/>
      <c r="CF176" s="1064"/>
      <c r="CG176" s="1064"/>
      <c r="CH176" s="1064"/>
      <c r="CI176" s="1064"/>
      <c r="CJ176" s="1110"/>
      <c r="CK176" s="1064"/>
      <c r="CL176" s="1064"/>
      <c r="CM176" s="1064"/>
      <c r="CN176" s="1064"/>
      <c r="CO176" s="1064"/>
      <c r="CP176" s="1064"/>
      <c r="CQ176" s="1110"/>
      <c r="CR176" s="1078"/>
      <c r="CS176" s="1064"/>
      <c r="CT176" s="1080"/>
      <c r="CU176" s="1064"/>
      <c r="CV176" s="1708"/>
      <c r="CW176" s="1110"/>
      <c r="CX176" s="1096"/>
      <c r="CY176" s="1064"/>
      <c r="CZ176" s="1110"/>
      <c r="DA176" s="1817"/>
      <c r="DB176" s="1731"/>
      <c r="DC176" s="1731"/>
      <c r="DD176" s="1731"/>
      <c r="DE176" s="1795"/>
      <c r="DF176" s="1739"/>
      <c r="DG176" s="1735"/>
      <c r="DH176" s="1733"/>
      <c r="DI176" s="1733"/>
      <c r="DJ176" s="1235"/>
      <c r="DK176" s="1739"/>
      <c r="DL176" s="1735"/>
      <c r="DM176" s="1733"/>
      <c r="DN176" s="1733"/>
      <c r="DO176" s="1733"/>
      <c r="DP176" s="1235"/>
      <c r="DQ176" s="1739"/>
      <c r="DR176" s="1735"/>
      <c r="DS176" s="1733"/>
      <c r="DT176" s="1733"/>
      <c r="DU176" s="1733"/>
      <c r="DV176" s="1849"/>
      <c r="DW176" s="1749"/>
      <c r="DX176" s="1737"/>
      <c r="DY176" s="1805"/>
      <c r="DZ176" s="1830"/>
      <c r="EA176" s="1832"/>
      <c r="EB176" s="1825"/>
      <c r="EC176" s="1834"/>
      <c r="ED176" s="1836"/>
      <c r="EE176" s="1832"/>
      <c r="EF176" s="1825"/>
      <c r="EG176" s="1827"/>
      <c r="EH176" s="1827"/>
      <c r="EI176" s="1737"/>
    </row>
    <row r="177" spans="1:140" s="87" customFormat="1" ht="12" customHeight="1">
      <c r="A177" s="1796" t="str">
        <f>IF(TRIM(入力1!A156)&lt;&gt;"",入力1!A156,"")</f>
        <v/>
      </c>
      <c r="B177" s="1746">
        <f>IF(TRIM(入力1!B156)&lt;&gt;"",入力1!B156,"")</f>
        <v>7</v>
      </c>
      <c r="C177" s="1750">
        <f>入力1!C156</f>
        <v>0</v>
      </c>
      <c r="D177" s="1798" t="str">
        <f>IF(TRIM(入力1!D156)&lt;&gt;"",入力1!D156,"")</f>
        <v/>
      </c>
      <c r="E177" s="1799"/>
      <c r="F177" s="1799"/>
      <c r="G177" s="1799"/>
      <c r="H177" s="1799"/>
      <c r="I177" s="1799"/>
      <c r="J177" s="1799"/>
      <c r="K177" s="1806" t="str">
        <f>IF(TRIM('提出（様式1）'!A177)&lt;&gt;"",'提出（様式1）'!A177,"")</f>
        <v/>
      </c>
      <c r="L177" s="1808">
        <f>IF(TRIM('提出（様式1）'!B177)&lt;&gt;"",'提出（様式1）'!B177,"")</f>
        <v>7</v>
      </c>
      <c r="M177" s="1756">
        <f>C177</f>
        <v>0</v>
      </c>
      <c r="N177" s="1740" t="str">
        <f>IF(TRIM(入力1!N156)&lt;&gt;"",入力1!N156,"")</f>
        <v/>
      </c>
      <c r="O177" s="1740" t="str">
        <f>IF(TRIM(入力1!O156)&lt;&gt;"",LEFT(入力1!O156,1),"")</f>
        <v/>
      </c>
      <c r="P177" s="1740" t="str">
        <f>IF(TRIM(入力1!P156)&lt;&gt;"",LEFT(入力1!P156,1),"")</f>
        <v/>
      </c>
      <c r="Q177" s="1742" t="str">
        <f>IF(TRIM(入力1!Q156)&lt;&gt;"",LEFT(入力1!Q156,1),"")</f>
        <v/>
      </c>
      <c r="R177" s="1750" t="str">
        <f>IF(TRIM(入力1!Q156)&lt;&gt;"",MID(入力1!Q156,2,1),"")</f>
        <v/>
      </c>
      <c r="S177" s="1802" t="str">
        <f>IF(TRIM(入力1!S156)&lt;&gt;"",LEFT(入力1!S156,1),"")</f>
        <v/>
      </c>
      <c r="T177" s="1760" t="str">
        <f>IF(LEN(入力1!T156)&gt;=2,MID(TEXT(入力1!T156,"00"),1,1),"")</f>
        <v/>
      </c>
      <c r="U177" s="1756" t="str">
        <f>IF(LEN(入力1!T156)&gt;=1,MID(TEXT(入力1!T156,"00"),2,1),"")</f>
        <v/>
      </c>
      <c r="V177" s="1742" t="str">
        <f>IF(LEN(入力1!V156)&gt;=2,MID(TEXT(入力1!V156,"00"),1,1),"")</f>
        <v/>
      </c>
      <c r="W177" s="1811" t="str">
        <f>IF(LEN(入力1!V156)&gt;=1,MID(TEXT(入力1!V156,"00"),2,1),"")</f>
        <v/>
      </c>
      <c r="X177" s="1742" t="str">
        <f>IF(LEN(入力1!X156)&gt;=2,MID(TEXT(入力1!X156,"00"),1,1),"")</f>
        <v/>
      </c>
      <c r="Y177" s="1750" t="str">
        <f>IF(LEN(入力1!X156)&gt;=1,MID(TEXT(入力1!X156,"00"),2,1),"")</f>
        <v/>
      </c>
      <c r="Z177" s="1760" t="str">
        <f>IF(LEN(入力1!Z156)&gt;=2,MID(TEXT(入力1!Z156,"00"),1,1),"")</f>
        <v/>
      </c>
      <c r="AA177" s="1756" t="str">
        <f>IF(LEN(入力1!Z156)&gt;=1,MID(TEXT(入力1!Z156,"00"),2,1),"")</f>
        <v/>
      </c>
      <c r="AB177" s="1813" t="str">
        <f>IF(TRIM(入力1!AB156)&lt;&gt;"",入力1!AB156,"")</f>
        <v/>
      </c>
      <c r="AC177" s="1814"/>
      <c r="AD177" s="1814"/>
      <c r="AE177" s="1815"/>
      <c r="AF177" s="1742" t="str">
        <f>IF(入力1!AF156&gt;=100,MID(TEXT(入力1!AF156,"000.0"),1,1),"")</f>
        <v/>
      </c>
      <c r="AG177" s="1746" t="str">
        <f>IF(入力1!AF156&gt;=10,MID(TEXT(入力1!AF156,"000.0"),2,1),"")</f>
        <v/>
      </c>
      <c r="AH177" s="1746" t="str">
        <f>IF(入力1!AF156&gt;=0.1,MID(TEXT(入力1!AF156,"000.0"),3,1),IF(ISBLANK(入力1!AF156),"","0"))</f>
        <v/>
      </c>
      <c r="AI177" s="1756" t="str">
        <f>IF(入力1!AF156&lt;&gt;"",MID(TEXT(入力1!AF156,"000.0"),5,1),"")</f>
        <v/>
      </c>
      <c r="AJ177" s="1742" t="str">
        <f>IF(入力1!AJ156&gt;=100,MID(TEXT(入力1!AJ156,"000.0"),1,1),"")</f>
        <v/>
      </c>
      <c r="AK177" s="1746" t="str">
        <f>IF(入力1!AJ156&gt;=10,MID(TEXT(入力1!AJ156,"000.0"),2,1),"")</f>
        <v/>
      </c>
      <c r="AL177" s="1746" t="str">
        <f>IF(入力1!AJ156&gt;=0.1,MID(TEXT(入力1!AJ156,"000.0"),3,1),IF(ISBLANK(入力1!AJ156),"","0"))</f>
        <v/>
      </c>
      <c r="AM177" s="1756" t="str">
        <f>IF(入力1!AJ156&lt;&gt;"",MID(TEXT(入力1!AJ156,"000.0"),5,1),"")</f>
        <v/>
      </c>
      <c r="AN177" s="1742" t="str">
        <f>IF(入力1!AN156&gt;=100,MID(TEXT(入力1!AN156,"000.0"),1,1),"")</f>
        <v/>
      </c>
      <c r="AO177" s="1746" t="str">
        <f>IF(入力1!AN156&gt;=10,MID(TEXT(入力1!AN156,"000.0"),2,1),"")</f>
        <v/>
      </c>
      <c r="AP177" s="1746" t="str">
        <f>IF(入力1!AN156&gt;=0.1,MID(TEXT(入力1!AN156,"000.0"),3,1),IF(ISBLANK(入力1!AN156),"","0"))</f>
        <v/>
      </c>
      <c r="AQ177" s="1756" t="str">
        <f>IF(入力1!AN156&lt;&gt;"",MID(TEXT(入力1!AN156,"000.0"),5,1),"")</f>
        <v/>
      </c>
      <c r="AR177" s="1742" t="str">
        <f>IF(TRIM(入力1!AR156)&lt;&gt;"",IF(入力1!AR156&gt;=10000,MID(TEXT(入力1!AR156,"00000"),1,1),""),"-")</f>
        <v>-</v>
      </c>
      <c r="AS177" s="1746" t="str">
        <f>IF(TRIM(入力1!AR156)&lt;&gt;"",IF(入力1!AR156&gt;=1000,MID(TEXT(入力1!AR156,"00000"),2,1),""),"-")</f>
        <v>-</v>
      </c>
      <c r="AT177" s="1746" t="str">
        <f>IF(TRIM(入力1!AR156)&lt;&gt;"",IF(入力1!AR156&gt;=100,MID(TEXT(入力1!AR156,"00000"),3,1),""),"-")</f>
        <v>-</v>
      </c>
      <c r="AU177" s="1746" t="str">
        <f>IF(TRIM(入力1!AR156)&lt;&gt;"",IF(入力1!AR156&gt;=10,MID(TEXT(入力1!AR156,"00000"),4,1),""),"-")</f>
        <v>-</v>
      </c>
      <c r="AV177" s="1756" t="str">
        <f>IF(TRIM(入力1!AR156)&lt;&gt;"",IF(入力1!AR156&gt;=0,MID(TEXT(入力1!AR156,"00000"),5,1),""),"-")</f>
        <v>-</v>
      </c>
      <c r="AW177" s="1742" t="str">
        <f>IF(TRIM(入力1!AW156)&lt;&gt;"",IF(入力1!AW156&gt;=1000000,MID(TEXT(入力1!AW156,"0000000"),1,1),""),"-")</f>
        <v>-</v>
      </c>
      <c r="AX177" s="1746" t="str">
        <f>IF(TRIM(入力1!AW156)&lt;&gt;"",IF(入力1!AW156&gt;=100000,MID(TEXT(入力1!AW156,"0000000"),2,1),""),"-")</f>
        <v>-</v>
      </c>
      <c r="AY177" s="1746" t="str">
        <f>IF(TRIM(入力1!AW156)&lt;&gt;"",IF(入力1!AW156&gt;=10000,MID(TEXT(入力1!AW156,"0000000"),3,1),""),"-")</f>
        <v>-</v>
      </c>
      <c r="AZ177" s="1746" t="str">
        <f>IF(TRIM(入力1!AW156)&lt;&gt;"",IF(入力1!AW156&gt;=1000,MID(TEXT(入力1!AW156,"0000000"),4,1),""),"-")</f>
        <v>-</v>
      </c>
      <c r="BA177" s="1746" t="str">
        <f>IF(TRIM(入力1!AW156)&lt;&gt;"",IF(入力1!AW156&gt;=100,MID(TEXT(入力1!AW156,"0000000"),5,1),""),"-")</f>
        <v>-</v>
      </c>
      <c r="BB177" s="1746" t="str">
        <f>IF(TRIM(入力1!AW156)&lt;&gt;"",IF(入力1!AW156&gt;=10,MID(TEXT(入力1!AW156,"0000000"),6,1),""),"-")</f>
        <v>-</v>
      </c>
      <c r="BC177" s="1756" t="str">
        <f>IF(TRIM(入力1!AW156)&lt;&gt;"",IF(入力1!AW156&gt;=0,MID(TEXT(入力1!AW156,"0000000"),7,1),""),"-")</f>
        <v>-</v>
      </c>
      <c r="BD177" s="1793" t="str">
        <f>IF(TRIM(入力1!BD156)&lt;&gt;"",IF(入力1!BD156&gt;=1000000,MID(TEXT(入力1!BD156,"0000000"),1,1),""),"")</f>
        <v/>
      </c>
      <c r="BE177" s="1729" t="str">
        <f>IF(TRIM(入力1!BD156)&lt;&gt;"",IF(入力1!BD156&gt;=100000,MID(TEXT(入力1!BD156,"0000000"),2,1),""),"")</f>
        <v/>
      </c>
      <c r="BF177" s="1729" t="str">
        <f>IF(TRIM(入力1!BD156)&lt;&gt;"",IF(入力1!BD156&gt;=10000,MID(TEXT(入力1!BD156,"0000000"),3,1),""),"")</f>
        <v/>
      </c>
      <c r="BG177" s="1729" t="str">
        <f>IF(TRIM(入力1!BD156)&lt;&gt;"",IF(入力1!BD156&gt;=1000,MID(TEXT(入力1!BD156,"0000000"),4,1),""),"")</f>
        <v/>
      </c>
      <c r="BH177" s="1729" t="str">
        <f>IF(TRIM(入力1!BD156)&lt;&gt;"",IF(入力1!BD156&gt;=100,MID(TEXT(入力1!BD156,"0000000"),5,1),""),"")</f>
        <v/>
      </c>
      <c r="BI177" s="1729" t="str">
        <f>IF(TRIM(入力1!BD156)&lt;&gt;"",IF(入力1!BD156&gt;=10,MID(TEXT(入力1!BD156,"0000000"),6,1),""),"")</f>
        <v/>
      </c>
      <c r="BJ177" s="1744" t="str">
        <f>IF(TRIM(入力1!BD156)&lt;&gt;"",IF(入力1!BD156&gt;=0,MID(TEXT(入力1!BD156,"0000000"),7,1),""),"0")</f>
        <v>0</v>
      </c>
      <c r="BK177" s="1724" t="str">
        <f>IF(TRIM(入力1!BK156)&lt;&gt;"",入力1!BK156,"")</f>
        <v/>
      </c>
      <c r="BL177" s="1701" t="str">
        <f>IF(TRIM(入力1!BL156)&lt;&gt;"",入力1!BL156,"")</f>
        <v/>
      </c>
      <c r="BM177" s="1701" t="str">
        <f>IF(TRIM(入力1!BM156)&lt;&gt;"",入力1!BM156,"")</f>
        <v/>
      </c>
      <c r="BN177" s="1701" t="str">
        <f>IF(TRIM(入力1!BN156)&lt;&gt;"",入力1!BN156,"")</f>
        <v/>
      </c>
      <c r="BO177" s="1701" t="str">
        <f>IF(TRIM(入力1!BO156)&lt;&gt;"",入力1!BO156,"")</f>
        <v/>
      </c>
      <c r="BP177" s="1709" t="str">
        <f>IF(TRIM(入力1!BP156)&lt;&gt;"",入力1!BP156,"")</f>
        <v>0</v>
      </c>
      <c r="BQ177" s="1724" t="str">
        <f>IF(TRIM(入力1!BQ156)&lt;&gt;"",入力1!BQ156,"")</f>
        <v/>
      </c>
      <c r="BR177" s="1701" t="str">
        <f>IF(TRIM(入力1!BR156)&lt;&gt;"",入力1!BR156,"")</f>
        <v/>
      </c>
      <c r="BS177" s="1701" t="str">
        <f>IF(TRIM(入力1!BS156)&lt;&gt;"",入力1!BS156,"")</f>
        <v/>
      </c>
      <c r="BT177" s="1701" t="str">
        <f>IF(TRIM(入力1!BT156)&lt;&gt;"",入力1!BT156,"")</f>
        <v/>
      </c>
      <c r="BU177" s="1701" t="str">
        <f>IF(TRIM(入力1!BU156)&lt;&gt;"",入力1!BU156,"")</f>
        <v/>
      </c>
      <c r="BV177" s="1709" t="str">
        <f>IF(TRIM(入力1!BV156)&lt;&gt;"",入力1!BV156,"")</f>
        <v>0</v>
      </c>
      <c r="BW177" s="1724" t="str">
        <f>IF(TRIM(入力1!BW156)&lt;&gt;"",入力1!BW156,"")</f>
        <v/>
      </c>
      <c r="BX177" s="1701" t="str">
        <f>IF(TRIM(入力1!BX156)&lt;&gt;"",入力1!BX156,"")</f>
        <v/>
      </c>
      <c r="BY177" s="1701" t="str">
        <f>IF(TRIM(入力1!BY156)&lt;&gt;"",入力1!BY156,"")</f>
        <v/>
      </c>
      <c r="BZ177" s="1701" t="str">
        <f>IF(TRIM(入力1!BZ156)&lt;&gt;"",入力1!BZ156,"")</f>
        <v/>
      </c>
      <c r="CA177" s="1701" t="str">
        <f>IF(TRIM(入力1!CA156)&lt;&gt;"",入力1!CA156,"")</f>
        <v/>
      </c>
      <c r="CB177" s="1709" t="str">
        <f>IF(TRIM(入力1!CB156)&lt;&gt;"",入力1!CB156,"")</f>
        <v>0</v>
      </c>
      <c r="CC177" s="1711" t="str">
        <f>IF(TRIM(入力1!CC156)&lt;&gt;"",入力1!CC156,"")</f>
        <v/>
      </c>
      <c r="CD177" s="1701" t="str">
        <f>IF(TRIM(入力1!CD156)&lt;&gt;"",入力1!CD156,"")</f>
        <v/>
      </c>
      <c r="CE177" s="1701" t="str">
        <f>IF(TRIM(入力1!CE156)&lt;&gt;"",入力1!CE156,"")</f>
        <v/>
      </c>
      <c r="CF177" s="1701" t="str">
        <f>IF(TRIM(入力1!CF156)&lt;&gt;"",入力1!CF156,"")</f>
        <v/>
      </c>
      <c r="CG177" s="1701" t="str">
        <f>IF(TRIM(入力1!CG156)&lt;&gt;"",入力1!CG156,"")</f>
        <v/>
      </c>
      <c r="CH177" s="1701" t="str">
        <f>IF(TRIM(入力1!CH156)&lt;&gt;"",入力1!CH156,"")</f>
        <v/>
      </c>
      <c r="CI177" s="1701" t="str">
        <f>IF(TRIM(入力1!CI156)&lt;&gt;"",入力1!CI156,"")</f>
        <v/>
      </c>
      <c r="CJ177" s="1703" t="str">
        <f>IF(TRIM(入力1!CJ156)&lt;&gt;"",入力1!CJ156,"")</f>
        <v>0</v>
      </c>
      <c r="CK177" s="1701" t="str">
        <f>IF(TRIM(入力1!CK156)&lt;&gt;"",入力1!CK156,"")</f>
        <v/>
      </c>
      <c r="CL177" s="1701" t="str">
        <f>IF(TRIM(入力1!CL156)&lt;&gt;"",入力1!CL156,"")</f>
        <v/>
      </c>
      <c r="CM177" s="1701" t="str">
        <f>IF(TRIM(入力1!CM156)&lt;&gt;"",入力1!CM156,"")</f>
        <v/>
      </c>
      <c r="CN177" s="1701" t="str">
        <f>IF(TRIM(入力1!CN156)&lt;&gt;"",入力1!CN156,"")</f>
        <v/>
      </c>
      <c r="CO177" s="1701" t="str">
        <f>IF(TRIM(入力1!CO156)&lt;&gt;"",入力1!CO156,"")</f>
        <v/>
      </c>
      <c r="CP177" s="1701" t="str">
        <f>IF(TRIM(入力1!CP156)&lt;&gt;"",入力1!CP156,"")</f>
        <v/>
      </c>
      <c r="CQ177" s="1703" t="str">
        <f>IF(TRIM(入力1!CQ156)&lt;&gt;"",入力1!CQ156,"")</f>
        <v/>
      </c>
      <c r="CR177" s="1724" t="str">
        <f>IF(TRIM(入力1!CR156)&lt;&gt;"",入力1!CR156,"")</f>
        <v>-</v>
      </c>
      <c r="CS177" s="1701" t="str">
        <f>IF(TRIM(入力1!CS156)&lt;&gt;"",入力1!CS156,"")</f>
        <v>-</v>
      </c>
      <c r="CT177" s="1709" t="str">
        <f>IF(TRIM(入力1!CT156)&lt;&gt;"",入力1!CT156,"")</f>
        <v>-</v>
      </c>
      <c r="CU177" s="1701" t="str">
        <f>IF(入力1!CU156&gt;=10,MID(TEXT(入力1!CU156,"00.0"),1,1),"")</f>
        <v/>
      </c>
      <c r="CV177" s="1954" t="str">
        <f>IF(入力1!CU156&gt;=0.1,MID(TEXT(入力1!CU156,"00.0"),2,1),IF(ISBLANK(入力1!CU156),"","0"))</f>
        <v/>
      </c>
      <c r="CW177" s="1703" t="str">
        <f>IF(入力1!CU156&lt;&gt;"",MID(TEXT(入力1!CU156,"00.0"),4,1),"")</f>
        <v/>
      </c>
      <c r="CX177" s="1711" t="str">
        <f>IF(入力1!CX156&gt;=100,MID(TEXT(入力1!CX156,"000"),1,1),"")</f>
        <v/>
      </c>
      <c r="CY177" s="1701" t="str">
        <f>IF(入力1!CX156&gt;=10,MID(TEXT(入力1!CX156,"000"),2,1),"")</f>
        <v/>
      </c>
      <c r="CZ177" s="1703" t="str">
        <f>IF(入力1!CX156&gt;=1,MID(TEXT(入力1!CX156,"000"),3,1),"")</f>
        <v/>
      </c>
      <c r="DA177" s="1793" t="str">
        <f>IF(TRIM(入力1!DA156)&lt;&gt;"",IF(入力1!DA156&gt;=10000,MID(TEXT(入力1!DA156,"00000"),1,1),""),"")</f>
        <v/>
      </c>
      <c r="DB177" s="1729" t="str">
        <f>IF(TRIM(入力1!DA156)&lt;&gt;"",IF(入力1!DA156&gt;=1000,MID(TEXT(入力1!DA156,"00000"),2,1),""),"")</f>
        <v/>
      </c>
      <c r="DC177" s="1729" t="str">
        <f>IF(TRIM(入力1!DA156)&lt;&gt;"",IF(入力1!DA156&gt;=100,MID(TEXT(入力1!DA156,"00000"),3,1),""),"")</f>
        <v/>
      </c>
      <c r="DD177" s="1729" t="str">
        <f>IF(TRIM(入力1!DA156)&lt;&gt;"",IF(入力1!DA156&gt;=10,MID(TEXT(入力1!DA156,"00000"),4,1),""),"")</f>
        <v/>
      </c>
      <c r="DE177" s="1852" t="str">
        <f>IF(TRIM(入力1!DA156)&lt;&gt;"",IF(入力1!DA156&gt;=0,MID(TEXT(入力1!DA156,"00000"),5,1),"0"),"")</f>
        <v/>
      </c>
      <c r="DF177" s="1740" t="str">
        <f>IF(TRIM(入力1!DF156)&lt;&gt;"",LEFT(入力1!DF156,1),"")</f>
        <v/>
      </c>
      <c r="DG177" s="1742" t="str">
        <f>IF(入力1!DG156&gt;=1000,MID(TEXT(入力1!DG156,"0000"),1,1),"")</f>
        <v/>
      </c>
      <c r="DH177" s="1746" t="str">
        <f>IF(入力1!DG156&gt;=100,MID(TEXT(入力1!DG156,"0000"),2,1),"")</f>
        <v/>
      </c>
      <c r="DI177" s="1746" t="str">
        <f>IF(入力1!DG156&gt;=10,MID(TEXT(入力1!DG156,"0000"),3,1),"")</f>
        <v/>
      </c>
      <c r="DJ177" s="1874" t="str">
        <f>IF(TRIM(入力1!DG156)&lt;&gt;"",IF(入力1!DG156&gt;=1,MID(TEXT(入力1!DG156,"0000"),4,1),"0"),"")</f>
        <v/>
      </c>
      <c r="DK177" s="1740" t="str">
        <f>IF(TRIM(入力1!DK156)&lt;&gt;"",LEFT(入力1!DK156,1),"")</f>
        <v/>
      </c>
      <c r="DL177" s="1742" t="str">
        <f>IF(入力1!DL156&gt;=10000,MID(TEXT(入力1!DL156,"00000"),1,1),"")</f>
        <v/>
      </c>
      <c r="DM177" s="1746" t="str">
        <f>IF(入力1!DL156&gt;=1000,MID(TEXT(入力1!DL156,"00000"),2,1),"")</f>
        <v/>
      </c>
      <c r="DN177" s="1746" t="str">
        <f>IF(入力1!DL156&gt;=100,MID(TEXT(入力1!DL156,"00000"),3,1),"")</f>
        <v/>
      </c>
      <c r="DO177" s="1746" t="str">
        <f>IF(入力1!DL156&gt;=10,MID(TEXT(入力1!DL156,"00000"),4,1),"")</f>
        <v/>
      </c>
      <c r="DP177" s="1859" t="str">
        <f>IF(TRIM(入力1!DL156)&lt;&gt;"",IF(入力1!DL156&gt;=1,MID(TEXT(入力1!DL156,"00000"),5,1),"0"),"")</f>
        <v/>
      </c>
      <c r="DQ177" s="1740" t="str">
        <f>IF(TRIM(入力1!DQ156)&lt;&gt;"",LEFT(入力1!DQ156,1),"")</f>
        <v/>
      </c>
      <c r="DR177" s="1742" t="str">
        <f>IF(入力1!DR156&gt;=10000,MID(TEXT(入力1!DR156,"00000"),1,1),"")</f>
        <v/>
      </c>
      <c r="DS177" s="1746" t="str">
        <f>IF(入力1!DR156&gt;=1000,MID(TEXT(入力1!DR156,"00000"),2,1),"")</f>
        <v/>
      </c>
      <c r="DT177" s="1746" t="str">
        <f>IF(入力1!DR156&gt;=100,MID(TEXT(入力1!DR156,"00000"),3,1),"")</f>
        <v/>
      </c>
      <c r="DU177" s="1746" t="str">
        <f>IF(入力1!DR156&gt;=10,MID(TEXT(入力1!DR156,"00000"),4,1),"")</f>
        <v/>
      </c>
      <c r="DV177" s="1859" t="str">
        <f>IF(TRIM(入力1!DR156)&lt;&gt;"",IF(入力1!DR156&gt;=1,MID(TEXT(入力1!DR156,"00000"),5,1),"0"),"")</f>
        <v/>
      </c>
      <c r="DW177" s="1748"/>
      <c r="DX177" s="1736"/>
      <c r="DY177" s="1804"/>
      <c r="DZ177" s="1829"/>
      <c r="EA177" s="1831"/>
      <c r="EB177" s="1824"/>
      <c r="EC177" s="1833"/>
      <c r="ED177" s="1835"/>
      <c r="EE177" s="1831"/>
      <c r="EF177" s="1824"/>
      <c r="EG177" s="1804">
        <f>IF(入力1!$W$5=9,9,0)</f>
        <v>0</v>
      </c>
      <c r="EH177" s="1828"/>
      <c r="EI177" s="1736"/>
      <c r="EJ177" s="363"/>
    </row>
    <row r="178" spans="1:140" s="87" customFormat="1" ht="12" customHeight="1" thickBot="1">
      <c r="A178" s="1797"/>
      <c r="B178" s="1747"/>
      <c r="C178" s="1751"/>
      <c r="D178" s="1800" t="str">
        <f>IF(TRIM(入力1!D176)&lt;&gt;"",入力1!D176,"")</f>
        <v/>
      </c>
      <c r="E178" s="1801"/>
      <c r="F178" s="1801"/>
      <c r="G178" s="1801"/>
      <c r="H178" s="1801"/>
      <c r="I178" s="1801"/>
      <c r="J178" s="1801"/>
      <c r="K178" s="1807"/>
      <c r="L178" s="1809"/>
      <c r="M178" s="1792"/>
      <c r="N178" s="1741"/>
      <c r="O178" s="1741"/>
      <c r="P178" s="1741"/>
      <c r="Q178" s="1743"/>
      <c r="R178" s="1751"/>
      <c r="S178" s="1803"/>
      <c r="T178" s="1810"/>
      <c r="U178" s="1792"/>
      <c r="V178" s="1743"/>
      <c r="W178" s="1812"/>
      <c r="X178" s="1743"/>
      <c r="Y178" s="1751"/>
      <c r="Z178" s="1810"/>
      <c r="AA178" s="1792"/>
      <c r="AB178" s="966" t="str">
        <f>IF(入力1!AB157&gt;=100,MID(TEXT(入力1!AB157,"000.0"),1,1),"")</f>
        <v/>
      </c>
      <c r="AC178" s="967" t="str">
        <f>IF(入力1!AB157&gt;=10,MID(TEXT(入力1!AB157,"000.0"),2,1),"")</f>
        <v/>
      </c>
      <c r="AD178" s="967" t="str">
        <f>IF(入力1!AB157&gt;=0.1,MID(TEXT(入力1!AB157,"000.0"),3,1),IF(ISBLANK(入力1!AB157),"","0"))</f>
        <v/>
      </c>
      <c r="AE178" s="973" t="str">
        <f>IF(入力1!AB157&lt;&gt;"",MID(TEXT(入力1!AB157,"000.0"),5,1),"")</f>
        <v/>
      </c>
      <c r="AF178" s="1743"/>
      <c r="AG178" s="1747"/>
      <c r="AH178" s="1747"/>
      <c r="AI178" s="1792"/>
      <c r="AJ178" s="1743"/>
      <c r="AK178" s="1747"/>
      <c r="AL178" s="1747"/>
      <c r="AM178" s="1792"/>
      <c r="AN178" s="1743"/>
      <c r="AO178" s="1747"/>
      <c r="AP178" s="1747"/>
      <c r="AQ178" s="1792"/>
      <c r="AR178" s="1743"/>
      <c r="AS178" s="1747"/>
      <c r="AT178" s="1747"/>
      <c r="AU178" s="1747"/>
      <c r="AV178" s="1792"/>
      <c r="AW178" s="1743"/>
      <c r="AX178" s="1747"/>
      <c r="AY178" s="1747"/>
      <c r="AZ178" s="1747"/>
      <c r="BA178" s="1747"/>
      <c r="BB178" s="1747"/>
      <c r="BC178" s="1792"/>
      <c r="BD178" s="1794"/>
      <c r="BE178" s="1730"/>
      <c r="BF178" s="1730"/>
      <c r="BG178" s="1730"/>
      <c r="BH178" s="1730"/>
      <c r="BI178" s="1730"/>
      <c r="BJ178" s="1745"/>
      <c r="BK178" s="1725"/>
      <c r="BL178" s="1702"/>
      <c r="BM178" s="1702"/>
      <c r="BN178" s="1702"/>
      <c r="BO178" s="1702"/>
      <c r="BP178" s="1723"/>
      <c r="BQ178" s="1725"/>
      <c r="BR178" s="1702"/>
      <c r="BS178" s="1702"/>
      <c r="BT178" s="1702"/>
      <c r="BU178" s="1702"/>
      <c r="BV178" s="1723"/>
      <c r="BW178" s="1725"/>
      <c r="BX178" s="1702"/>
      <c r="BY178" s="1702"/>
      <c r="BZ178" s="1702"/>
      <c r="CA178" s="1702"/>
      <c r="CB178" s="1723"/>
      <c r="CC178" s="1791"/>
      <c r="CD178" s="1702"/>
      <c r="CE178" s="1702"/>
      <c r="CF178" s="1702"/>
      <c r="CG178" s="1702"/>
      <c r="CH178" s="1702"/>
      <c r="CI178" s="1702"/>
      <c r="CJ178" s="1704"/>
      <c r="CK178" s="1702"/>
      <c r="CL178" s="1702"/>
      <c r="CM178" s="1702"/>
      <c r="CN178" s="1702"/>
      <c r="CO178" s="1702"/>
      <c r="CP178" s="1702"/>
      <c r="CQ178" s="1704"/>
      <c r="CR178" s="1725"/>
      <c r="CS178" s="1702"/>
      <c r="CT178" s="1723"/>
      <c r="CU178" s="1702"/>
      <c r="CV178" s="1955"/>
      <c r="CW178" s="1704"/>
      <c r="CX178" s="1791"/>
      <c r="CY178" s="1702"/>
      <c r="CZ178" s="1704"/>
      <c r="DA178" s="1794"/>
      <c r="DB178" s="1730"/>
      <c r="DC178" s="1730"/>
      <c r="DD178" s="1730"/>
      <c r="DE178" s="1925"/>
      <c r="DF178" s="1741"/>
      <c r="DG178" s="1743"/>
      <c r="DH178" s="1747"/>
      <c r="DI178" s="1747"/>
      <c r="DJ178" s="1757"/>
      <c r="DK178" s="1741"/>
      <c r="DL178" s="1743"/>
      <c r="DM178" s="1747"/>
      <c r="DN178" s="1747"/>
      <c r="DO178" s="1747"/>
      <c r="DP178" s="1915"/>
      <c r="DQ178" s="1741"/>
      <c r="DR178" s="1743"/>
      <c r="DS178" s="1747"/>
      <c r="DT178" s="1747"/>
      <c r="DU178" s="1747"/>
      <c r="DV178" s="1915"/>
      <c r="DW178" s="1881"/>
      <c r="DX178" s="1882"/>
      <c r="DY178" s="1883"/>
      <c r="DZ178" s="1884"/>
      <c r="EA178" s="1885"/>
      <c r="EB178" s="1886"/>
      <c r="EC178" s="1887"/>
      <c r="ED178" s="1888"/>
      <c r="EE178" s="1885"/>
      <c r="EF178" s="1886"/>
      <c r="EG178" s="1883"/>
      <c r="EH178" s="1889"/>
      <c r="EI178" s="1882"/>
      <c r="EJ178" s="382"/>
    </row>
    <row r="179" spans="1:140" s="87" customFormat="1" ht="12" customHeight="1">
      <c r="A179" s="1916" t="str">
        <f>IF(TRIM(入力1!A158)&lt;&gt;"",入力1!A158,"")</f>
        <v/>
      </c>
      <c r="B179" s="1913">
        <f>IF(TRIM(入力1!B158)&lt;&gt;"",入力1!B158,"")</f>
        <v>7</v>
      </c>
      <c r="C179" s="1309">
        <f>入力1!C158</f>
        <v>1</v>
      </c>
      <c r="D179" s="1917" t="str">
        <f>IF(TRIM(入力1!D158)&lt;&gt;"",入力1!D158,"")</f>
        <v/>
      </c>
      <c r="E179" s="1918"/>
      <c r="F179" s="1918"/>
      <c r="G179" s="1918"/>
      <c r="H179" s="1918"/>
      <c r="I179" s="1918"/>
      <c r="J179" s="1918"/>
      <c r="K179" s="1312" t="str">
        <f>IF(TRIM('提出（様式1）'!A179)&lt;&gt;"",'提出（様式1）'!A179,"")</f>
        <v/>
      </c>
      <c r="L179" s="1313">
        <f>IF(TRIM('提出（様式1）'!B179)&lt;&gt;"",'提出（様式1）'!B179,"")</f>
        <v>7</v>
      </c>
      <c r="M179" s="1261">
        <f>C179</f>
        <v>1</v>
      </c>
      <c r="N179" s="1911" t="str">
        <f>IF(TRIM(入力1!N158)&lt;&gt;"",入力1!N158,"")</f>
        <v/>
      </c>
      <c r="O179" s="1911" t="str">
        <f>IF(TRIM(入力1!O158)&lt;&gt;"",LEFT(入力1!O158,1),"")</f>
        <v/>
      </c>
      <c r="P179" s="1911" t="str">
        <f>IF(TRIM(入力1!P158)&lt;&gt;"",LEFT(入力1!P158,1),"")</f>
        <v/>
      </c>
      <c r="Q179" s="1912" t="str">
        <f>IF(TRIM(入力1!Q158)&lt;&gt;"",LEFT(入力1!Q158,1),"")</f>
        <v/>
      </c>
      <c r="R179" s="1309" t="str">
        <f>IF(TRIM(入力1!Q158)&lt;&gt;"",MID(入力1!Q158,2,1),"")</f>
        <v/>
      </c>
      <c r="S179" s="1919" t="str">
        <f>IF(TRIM(入力1!S158)&lt;&gt;"",LEFT(入力1!S158,1),"")</f>
        <v/>
      </c>
      <c r="T179" s="1920" t="str">
        <f>IF(LEN(入力1!T158)&gt;=2,MID(TEXT(入力1!T158,"00"),1,1),"")</f>
        <v/>
      </c>
      <c r="U179" s="1261" t="str">
        <f>IF(LEN(入力1!T158)&gt;=1,MID(TEXT(入力1!T158,"00"),2,1),"")</f>
        <v/>
      </c>
      <c r="V179" s="1912" t="str">
        <f>IF(LEN(入力1!V158)&gt;=2,MID(TEXT(入力1!V158,"00"),1,1),"")</f>
        <v/>
      </c>
      <c r="W179" s="1921" t="str">
        <f>IF(LEN(入力1!V158)&gt;=1,MID(TEXT(入力1!V158,"00"),2,1),"")</f>
        <v/>
      </c>
      <c r="X179" s="1912" t="str">
        <f>IF(LEN(入力1!X158)&gt;=2,MID(TEXT(入力1!X158,"00"),1,1),"")</f>
        <v/>
      </c>
      <c r="Y179" s="1309" t="str">
        <f>IF(LEN(入力1!X158)&gt;=1,MID(TEXT(入力1!X158,"00"),2,1),"")</f>
        <v/>
      </c>
      <c r="Z179" s="1920" t="str">
        <f>IF(LEN(入力1!Z158)&gt;=2,MID(TEXT(入力1!Z158,"00"),1,1),"")</f>
        <v/>
      </c>
      <c r="AA179" s="1261" t="str">
        <f>IF(LEN(入力1!Z158)&gt;=1,MID(TEXT(入力1!Z158,"00"),2,1),"")</f>
        <v/>
      </c>
      <c r="AB179" s="1922" t="str">
        <f>IF(TRIM(入力1!AB158)&lt;&gt;"",入力1!AB158,"")</f>
        <v/>
      </c>
      <c r="AC179" s="1923"/>
      <c r="AD179" s="1923"/>
      <c r="AE179" s="1924"/>
      <c r="AF179" s="1912" t="str">
        <f>IF(入力1!AF158&gt;=100,MID(TEXT(入力1!AF158,"000.0"),1,1),"")</f>
        <v/>
      </c>
      <c r="AG179" s="1913" t="str">
        <f>IF(入力1!AF158&gt;=10,MID(TEXT(入力1!AF158,"000.0"),2,1),"")</f>
        <v/>
      </c>
      <c r="AH179" s="1913" t="str">
        <f>IF(入力1!AF158&gt;=0.1,MID(TEXT(入力1!AF158,"000.0"),3,1),IF(ISBLANK(入力1!AF158),"","0"))</f>
        <v/>
      </c>
      <c r="AI179" s="1261" t="str">
        <f>IF(入力1!AF158&lt;&gt;"",MID(TEXT(入力1!AF158,"000.0"),5,1),"")</f>
        <v/>
      </c>
      <c r="AJ179" s="1912" t="str">
        <f>IF(入力1!AJ158&gt;=100,MID(TEXT(入力1!AJ158,"000.0"),1,1),"")</f>
        <v/>
      </c>
      <c r="AK179" s="1913" t="str">
        <f>IF(入力1!AJ158&gt;=10,MID(TEXT(入力1!AJ158,"000.0"),2,1),"")</f>
        <v/>
      </c>
      <c r="AL179" s="1913" t="str">
        <f>IF(入力1!AJ158&gt;=0.1,MID(TEXT(入力1!AJ158,"000.0"),3,1),IF(ISBLANK(入力1!AJ158),"","0"))</f>
        <v/>
      </c>
      <c r="AM179" s="1261" t="str">
        <f>IF(入力1!AJ158&lt;&gt;"",MID(TEXT(入力1!AJ158,"000.0"),5,1),"")</f>
        <v/>
      </c>
      <c r="AN179" s="1912" t="str">
        <f>IF(入力1!AN158&gt;=100,MID(TEXT(入力1!AN158,"000.0"),1,1),"")</f>
        <v/>
      </c>
      <c r="AO179" s="1913" t="str">
        <f>IF(入力1!AN158&gt;=10,MID(TEXT(入力1!AN158,"000.0"),2,1),"")</f>
        <v/>
      </c>
      <c r="AP179" s="1913" t="str">
        <f>IF(入力1!AN158&gt;=0.1,MID(TEXT(入力1!AN158,"000.0"),3,1),IF(ISBLANK(入力1!AN158),"","0"))</f>
        <v/>
      </c>
      <c r="AQ179" s="1261" t="str">
        <f>IF(入力1!AN158&lt;&gt;"",MID(TEXT(入力1!AN158,"000.0"),5,1),"")</f>
        <v/>
      </c>
      <c r="AR179" s="1912" t="str">
        <f>IF(TRIM(入力1!AR158)&lt;&gt;"",IF(入力1!AR158&gt;=10000,MID(TEXT(入力1!AR158,"00000"),1,1),""),"-")</f>
        <v>-</v>
      </c>
      <c r="AS179" s="1913" t="str">
        <f>IF(TRIM(入力1!AR158)&lt;&gt;"",IF(入力1!AR158&gt;=1000,MID(TEXT(入力1!AR158,"00000"),2,1),""),"-")</f>
        <v>-</v>
      </c>
      <c r="AT179" s="1913" t="str">
        <f>IF(TRIM(入力1!AR158)&lt;&gt;"",IF(入力1!AR158&gt;=100,MID(TEXT(入力1!AR158,"00000"),3,1),""),"-")</f>
        <v>-</v>
      </c>
      <c r="AU179" s="1913" t="str">
        <f>IF(TRIM(入力1!AR158)&lt;&gt;"",IF(入力1!AR158&gt;=10,MID(TEXT(入力1!AR158,"00000"),4,1),""),"-")</f>
        <v>-</v>
      </c>
      <c r="AV179" s="1261" t="str">
        <f>IF(TRIM(入力1!AR158)&lt;&gt;"",IF(入力1!AR158&gt;=0,MID(TEXT(入力1!AR158,"00000"),5,1),""),"-")</f>
        <v>-</v>
      </c>
      <c r="AW179" s="1912" t="str">
        <f>IF(TRIM(入力1!AW158)&lt;&gt;"",IF(入力1!AW158&gt;=1000000,MID(TEXT(入力1!AW158,"0000000"),1,1),""),"-")</f>
        <v>-</v>
      </c>
      <c r="AX179" s="1913" t="str">
        <f>IF(TRIM(入力1!AW158)&lt;&gt;"",IF(入力1!AW158&gt;=100000,MID(TEXT(入力1!AW158,"0000000"),2,1),""),"-")</f>
        <v>-</v>
      </c>
      <c r="AY179" s="1913" t="str">
        <f>IF(TRIM(入力1!AW158)&lt;&gt;"",IF(入力1!AW158&gt;=10000,MID(TEXT(入力1!AW158,"0000000"),3,1),""),"-")</f>
        <v>-</v>
      </c>
      <c r="AZ179" s="1913" t="str">
        <f>IF(TRIM(入力1!AW158)&lt;&gt;"",IF(入力1!AW158&gt;=1000,MID(TEXT(入力1!AW158,"0000000"),4,1),""),"-")</f>
        <v>-</v>
      </c>
      <c r="BA179" s="1913" t="str">
        <f>IF(TRIM(入力1!AW158)&lt;&gt;"",IF(入力1!AW158&gt;=100,MID(TEXT(入力1!AW158,"0000000"),5,1),""),"-")</f>
        <v>-</v>
      </c>
      <c r="BB179" s="1913" t="str">
        <f>IF(TRIM(入力1!AW158)&lt;&gt;"",IF(入力1!AW158&gt;=10,MID(TEXT(入力1!AW158,"0000000"),6,1),""),"-")</f>
        <v>-</v>
      </c>
      <c r="BC179" s="1261" t="str">
        <f>IF(TRIM(入力1!AW158)&lt;&gt;"",IF(入力1!AW158&gt;=0,MID(TEXT(入力1!AW158,"0000000"),7,1),""),"-")</f>
        <v>-</v>
      </c>
      <c r="BD179" s="1735" t="str">
        <f>IF(TRIM(入力1!BD158)&lt;&gt;"",IF(入力1!BD158&gt;=1000000,MID(TEXT(入力1!BD158,"0000000"),1,1),""),"")</f>
        <v/>
      </c>
      <c r="BE179" s="1733" t="str">
        <f>IF(TRIM(入力1!BD158)&lt;&gt;"",IF(入力1!BD158&gt;=100000,MID(TEXT(入力1!BD158,"0000000"),2,1),""),"")</f>
        <v/>
      </c>
      <c r="BF179" s="1733" t="str">
        <f>IF(TRIM(入力1!BD158)&lt;&gt;"",IF(入力1!BD158&gt;=10000,MID(TEXT(入力1!BD158,"0000000"),3,1),""),"")</f>
        <v/>
      </c>
      <c r="BG179" s="1733" t="str">
        <f>IF(TRIM(入力1!BD158)&lt;&gt;"",IF(入力1!BD158&gt;=1000,MID(TEXT(入力1!BD158,"0000000"),4,1),""),"")</f>
        <v/>
      </c>
      <c r="BH179" s="1733" t="str">
        <f>IF(TRIM(入力1!BD158)&lt;&gt;"",IF(入力1!BD158&gt;=100,MID(TEXT(入力1!BD158,"0000000"),5,1),""),"")</f>
        <v/>
      </c>
      <c r="BI179" s="1733" t="str">
        <f>IF(TRIM(入力1!BD158)&lt;&gt;"",IF(入力1!BD158&gt;=10,MID(TEXT(入力1!BD158,"0000000"),6,1),""),"")</f>
        <v/>
      </c>
      <c r="BJ179" s="1235" t="str">
        <f>IF(TRIM(入力1!BD158)&lt;&gt;"",IF(入力1!BD158&gt;=0,MID(TEXT(入力1!BD158,"0000000"),7,1),""),"0")</f>
        <v>0</v>
      </c>
      <c r="BK179" s="1204" t="str">
        <f>IF(TRIM(入力1!BK158)&lt;&gt;"",入力1!BK158,"")</f>
        <v/>
      </c>
      <c r="BL179" s="1214" t="str">
        <f>IF(TRIM(入力1!BL158)&lt;&gt;"",入力1!BL158,"")</f>
        <v/>
      </c>
      <c r="BM179" s="1214" t="str">
        <f>IF(TRIM(入力1!BM158)&lt;&gt;"",入力1!BM158,"")</f>
        <v/>
      </c>
      <c r="BN179" s="1214" t="str">
        <f>IF(TRIM(入力1!BN158)&lt;&gt;"",入力1!BN158,"")</f>
        <v/>
      </c>
      <c r="BO179" s="1214" t="str">
        <f>IF(TRIM(入力1!BO158)&lt;&gt;"",入力1!BO158,"")</f>
        <v/>
      </c>
      <c r="BP179" s="1215" t="str">
        <f>IF(TRIM(入力1!BP158)&lt;&gt;"",入力1!BP158,"")</f>
        <v>0</v>
      </c>
      <c r="BQ179" s="1204" t="str">
        <f>IF(TRIM(入力1!BQ158)&lt;&gt;"",入力1!BQ158,"")</f>
        <v/>
      </c>
      <c r="BR179" s="1214" t="str">
        <f>IF(TRIM(入力1!BR158)&lt;&gt;"",入力1!BR158,"")</f>
        <v/>
      </c>
      <c r="BS179" s="1214" t="str">
        <f>IF(TRIM(入力1!BS158)&lt;&gt;"",入力1!BS158,"")</f>
        <v/>
      </c>
      <c r="BT179" s="1214" t="str">
        <f>IF(TRIM(入力1!BT158)&lt;&gt;"",入力1!BT158,"")</f>
        <v/>
      </c>
      <c r="BU179" s="1214" t="str">
        <f>IF(TRIM(入力1!BU158)&lt;&gt;"",入力1!BU158,"")</f>
        <v/>
      </c>
      <c r="BV179" s="1215" t="str">
        <f>IF(TRIM(入力1!BV158)&lt;&gt;"",入力1!BV158,"")</f>
        <v>0</v>
      </c>
      <c r="BW179" s="1204" t="str">
        <f>IF(TRIM(入力1!BW158)&lt;&gt;"",入力1!BW158,"")</f>
        <v/>
      </c>
      <c r="BX179" s="1214" t="str">
        <f>IF(TRIM(入力1!BX158)&lt;&gt;"",入力1!BX158,"")</f>
        <v/>
      </c>
      <c r="BY179" s="1214" t="str">
        <f>IF(TRIM(入力1!BY158)&lt;&gt;"",入力1!BY158,"")</f>
        <v/>
      </c>
      <c r="BZ179" s="1214" t="str">
        <f>IF(TRIM(入力1!BZ158)&lt;&gt;"",入力1!BZ158,"")</f>
        <v/>
      </c>
      <c r="CA179" s="1214" t="str">
        <f>IF(TRIM(入力1!CA158)&lt;&gt;"",入力1!CA158,"")</f>
        <v/>
      </c>
      <c r="CB179" s="1215" t="str">
        <f>IF(TRIM(入力1!CB158)&lt;&gt;"",入力1!CB158,"")</f>
        <v>0</v>
      </c>
      <c r="CC179" s="1319" t="str">
        <f>IF(TRIM(入力1!CC158)&lt;&gt;"",入力1!CC158,"")</f>
        <v/>
      </c>
      <c r="CD179" s="1111" t="str">
        <f>IF(TRIM(入力1!CD158)&lt;&gt;"",入力1!CD158,"")</f>
        <v/>
      </c>
      <c r="CE179" s="1111" t="str">
        <f>IF(TRIM(入力1!CE158)&lt;&gt;"",入力1!CE158,"")</f>
        <v/>
      </c>
      <c r="CF179" s="1111" t="str">
        <f>IF(TRIM(入力1!CF158)&lt;&gt;"",入力1!CF158,"")</f>
        <v/>
      </c>
      <c r="CG179" s="1111" t="str">
        <f>IF(TRIM(入力1!CG158)&lt;&gt;"",入力1!CG158,"")</f>
        <v/>
      </c>
      <c r="CH179" s="1111" t="str">
        <f>IF(TRIM(入力1!CH158)&lt;&gt;"",入力1!CH158,"")</f>
        <v/>
      </c>
      <c r="CI179" s="1111" t="str">
        <f>IF(TRIM(入力1!CI158)&lt;&gt;"",入力1!CI158,"")</f>
        <v/>
      </c>
      <c r="CJ179" s="1320" t="str">
        <f>IF(TRIM(入力1!CJ158)&lt;&gt;"",入力1!CJ158,"")</f>
        <v>0</v>
      </c>
      <c r="CK179" s="1111" t="str">
        <f>IF(TRIM(入力1!CK158)&lt;&gt;"",入力1!CK158,"")</f>
        <v/>
      </c>
      <c r="CL179" s="1111" t="str">
        <f>IF(TRIM(入力1!CL158)&lt;&gt;"",入力1!CL158,"")</f>
        <v/>
      </c>
      <c r="CM179" s="1111" t="str">
        <f>IF(TRIM(入力1!CM158)&lt;&gt;"",入力1!CM158,"")</f>
        <v/>
      </c>
      <c r="CN179" s="1111" t="str">
        <f>IF(TRIM(入力1!CN158)&lt;&gt;"",入力1!CN158,"")</f>
        <v/>
      </c>
      <c r="CO179" s="1111" t="str">
        <f>IF(TRIM(入力1!CO158)&lt;&gt;"",入力1!CO158,"")</f>
        <v/>
      </c>
      <c r="CP179" s="1111" t="str">
        <f>IF(TRIM(入力1!CP158)&lt;&gt;"",入力1!CP158,"")</f>
        <v/>
      </c>
      <c r="CQ179" s="1320" t="str">
        <f>IF(TRIM(入力1!CQ158)&lt;&gt;"",入力1!CQ158,"")</f>
        <v/>
      </c>
      <c r="CR179" s="1204" t="str">
        <f>IF(TRIM(入力1!CR158)&lt;&gt;"",入力1!CR158,"")</f>
        <v>-</v>
      </c>
      <c r="CS179" s="1214" t="str">
        <f>IF(TRIM(入力1!CS158)&lt;&gt;"",入力1!CS158,"")</f>
        <v>-</v>
      </c>
      <c r="CT179" s="1215" t="str">
        <f>IF(TRIM(入力1!CT158)&lt;&gt;"",入力1!CT158,"")</f>
        <v>-</v>
      </c>
      <c r="CU179" s="1214" t="str">
        <f>IF(入力1!CU158&gt;=10,MID(TEXT(入力1!CU158,"00.0"),1,1),"")</f>
        <v/>
      </c>
      <c r="CV179" s="1977" t="str">
        <f>IF(入力1!CU158&gt;=0.1,MID(TEXT(入力1!CU158,"00.0"),2,1),IF(ISBLANK(入力1!CU158),"","0"))</f>
        <v/>
      </c>
      <c r="CW179" s="1320" t="str">
        <f>IF(入力1!CU158&lt;&gt;"",MID(TEXT(入力1!CU158,"00.0"),4,1),"")</f>
        <v/>
      </c>
      <c r="CX179" s="1319" t="str">
        <f>IF(入力1!CX158&gt;=100,MID(TEXT(入力1!CX158,"000"),1,1),"")</f>
        <v/>
      </c>
      <c r="CY179" s="1111" t="str">
        <f>IF(入力1!CX158&gt;=10,MID(TEXT(入力1!CX158,"000"),2,1),"")</f>
        <v/>
      </c>
      <c r="CZ179" s="1320" t="str">
        <f>IF(入力1!CX158&gt;=1,MID(TEXT(入力1!CX158,"000"),3,1),"")</f>
        <v/>
      </c>
      <c r="DA179" s="1735" t="str">
        <f>IF(TRIM(入力1!DA158)&lt;&gt;"",IF(入力1!DA158&gt;=10000,MID(TEXT(入力1!DA158,"00000"),1,1),""),"")</f>
        <v/>
      </c>
      <c r="DB179" s="1733" t="str">
        <f>IF(TRIM(入力1!DA158)&lt;&gt;"",IF(入力1!DA158&gt;=1000,MID(TEXT(入力1!DA158,"00000"),2,1),""),"")</f>
        <v/>
      </c>
      <c r="DC179" s="1733" t="str">
        <f>IF(TRIM(入力1!DA158)&lt;&gt;"",IF(入力1!DA158&gt;=100,MID(TEXT(入力1!DA158,"00000"),3,1),""),"")</f>
        <v/>
      </c>
      <c r="DD179" s="1733" t="str">
        <f>IF(TRIM(入力1!DA158)&lt;&gt;"",IF(入力1!DA158&gt;=10,MID(TEXT(入力1!DA158,"00000"),4,1),""),"")</f>
        <v/>
      </c>
      <c r="DE179" s="1279" t="str">
        <f>IF(TRIM(入力1!DA158)&lt;&gt;"",IF(入力1!DA158&gt;=0,MID(TEXT(入力1!DA158,"00000"),5,1),"0"),"")</f>
        <v/>
      </c>
      <c r="DF179" s="1911" t="str">
        <f>IF(TRIM(入力1!DF158)&lt;&gt;"",LEFT(入力1!DF158,1),"")</f>
        <v/>
      </c>
      <c r="DG179" s="1912" t="str">
        <f>IF(入力1!DG158&gt;=1000,MID(TEXT(入力1!DG158,"0000"),1,1),"")</f>
        <v/>
      </c>
      <c r="DH179" s="1913" t="str">
        <f>IF(入力1!DG158&gt;=100,MID(TEXT(入力1!DG158,"0000"),2,1),"")</f>
        <v/>
      </c>
      <c r="DI179" s="1913" t="str">
        <f>IF(入力1!DG158&gt;=10,MID(TEXT(入力1!DG158,"0000"),3,1),"")</f>
        <v/>
      </c>
      <c r="DJ179" s="1343" t="str">
        <f>IF(TRIM(入力1!DG158)&lt;&gt;"",IF(入力1!DG158&gt;=1,MID(TEXT(入力1!DG158,"0000"),4,1),"0"),"")</f>
        <v/>
      </c>
      <c r="DK179" s="1911" t="str">
        <f>IF(TRIM(入力1!DK158)&lt;&gt;"",LEFT(入力1!DK158,1),"")</f>
        <v/>
      </c>
      <c r="DL179" s="1912" t="str">
        <f>IF(入力1!DL158&gt;=10000,MID(TEXT(入力1!DL158,"00000"),1,1),"")</f>
        <v/>
      </c>
      <c r="DM179" s="1913" t="str">
        <f>IF(入力1!DL158&gt;=1000,MID(TEXT(入力1!DL158,"00000"),2,1),"")</f>
        <v/>
      </c>
      <c r="DN179" s="1913" t="str">
        <f>IF(入力1!DL158&gt;=100,MID(TEXT(入力1!DL158,"00000"),3,1),"")</f>
        <v/>
      </c>
      <c r="DO179" s="1913" t="str">
        <f>IF(入力1!DL158&gt;=10,MID(TEXT(入力1!DL158,"00000"),4,1),"")</f>
        <v/>
      </c>
      <c r="DP179" s="1914" t="str">
        <f>IF(TRIM(入力1!DL158)&lt;&gt;"",IF(入力1!DL158&gt;=1,MID(TEXT(入力1!DL158,"00000"),5,1),"0"),"")</f>
        <v/>
      </c>
      <c r="DQ179" s="1911" t="str">
        <f>IF(TRIM(入力1!DQ158)&lt;&gt;"",LEFT(入力1!DQ158,1),"")</f>
        <v/>
      </c>
      <c r="DR179" s="1912" t="str">
        <f>IF(入力1!DR158&gt;=10000,MID(TEXT(入力1!DR158,"00000"),1,1),"")</f>
        <v/>
      </c>
      <c r="DS179" s="1913" t="str">
        <f>IF(入力1!DR158&gt;=1000,MID(TEXT(入力1!DR158,"00000"),2,1),"")</f>
        <v/>
      </c>
      <c r="DT179" s="1913" t="str">
        <f>IF(入力1!DR158&gt;=100,MID(TEXT(入力1!DR158,"00000"),3,1),"")</f>
        <v/>
      </c>
      <c r="DU179" s="1913" t="str">
        <f>IF(入力1!DR158&gt;=10,MID(TEXT(入力1!DR158,"00000"),4,1),"")</f>
        <v/>
      </c>
      <c r="DV179" s="1914" t="str">
        <f>IF(TRIM(入力1!DR158)&lt;&gt;"",IF(入力1!DR158&gt;=1,MID(TEXT(入力1!DR158,"00000"),5,1),"0"),"")</f>
        <v/>
      </c>
      <c r="DW179" s="1860"/>
      <c r="DX179" s="1861"/>
      <c r="DY179" s="1862"/>
      <c r="DZ179" s="1863"/>
      <c r="EA179" s="1864"/>
      <c r="EB179" s="1865"/>
      <c r="EC179" s="1866"/>
      <c r="ED179" s="1867"/>
      <c r="EE179" s="1864"/>
      <c r="EF179" s="1865"/>
      <c r="EG179" s="1826">
        <f>IF(入力1!$W$5=9,9,0)</f>
        <v>0</v>
      </c>
      <c r="EH179" s="1826"/>
      <c r="EI179" s="1861"/>
      <c r="EJ179" s="382"/>
    </row>
    <row r="180" spans="1:140" s="87" customFormat="1" ht="12" customHeight="1">
      <c r="A180" s="1819"/>
      <c r="B180" s="1733"/>
      <c r="C180" s="1235"/>
      <c r="D180" s="1822" t="str">
        <f>IF(TRIM(入力1!D178)&lt;&gt;"",入力1!D178,"")</f>
        <v/>
      </c>
      <c r="E180" s="1823"/>
      <c r="F180" s="1823"/>
      <c r="G180" s="1823"/>
      <c r="H180" s="1823"/>
      <c r="I180" s="1823"/>
      <c r="J180" s="1823"/>
      <c r="K180" s="1256"/>
      <c r="L180" s="1258"/>
      <c r="M180" s="1279"/>
      <c r="N180" s="1739"/>
      <c r="O180" s="1739"/>
      <c r="P180" s="1739"/>
      <c r="Q180" s="1735"/>
      <c r="R180" s="1235"/>
      <c r="S180" s="1840"/>
      <c r="T180" s="1842"/>
      <c r="U180" s="1279"/>
      <c r="V180" s="1735"/>
      <c r="W180" s="1844"/>
      <c r="X180" s="1735"/>
      <c r="Y180" s="1235"/>
      <c r="Z180" s="1842"/>
      <c r="AA180" s="1279"/>
      <c r="AB180" s="964" t="str">
        <f>IF(入力1!AB159&gt;=100,MID(TEXT(入力1!AB159,"000.0"),1,1),"")</f>
        <v/>
      </c>
      <c r="AC180" s="963" t="str">
        <f>IF(入力1!AB159&gt;=10,MID(TEXT(入力1!AB159,"000.0"),2,1),"")</f>
        <v/>
      </c>
      <c r="AD180" s="963" t="str">
        <f>IF(入力1!AB159&gt;=0.1,MID(TEXT(入力1!AB159,"000.0"),3,1),IF(ISBLANK(入力1!AB159),"","0"))</f>
        <v/>
      </c>
      <c r="AE180" s="953" t="str">
        <f>IF(入力1!AB159&lt;&gt;"",MID(TEXT(入力1!AB159,"000.0"),5,1),"")</f>
        <v/>
      </c>
      <c r="AF180" s="1735"/>
      <c r="AG180" s="1733"/>
      <c r="AH180" s="1733"/>
      <c r="AI180" s="1279"/>
      <c r="AJ180" s="1735"/>
      <c r="AK180" s="1733"/>
      <c r="AL180" s="1733"/>
      <c r="AM180" s="1279"/>
      <c r="AN180" s="1735"/>
      <c r="AO180" s="1733"/>
      <c r="AP180" s="1733"/>
      <c r="AQ180" s="1279"/>
      <c r="AR180" s="1735"/>
      <c r="AS180" s="1733"/>
      <c r="AT180" s="1733"/>
      <c r="AU180" s="1733"/>
      <c r="AV180" s="1279"/>
      <c r="AW180" s="1735"/>
      <c r="AX180" s="1733"/>
      <c r="AY180" s="1733"/>
      <c r="AZ180" s="1733"/>
      <c r="BA180" s="1733"/>
      <c r="BB180" s="1733"/>
      <c r="BC180" s="1279"/>
      <c r="BD180" s="1817"/>
      <c r="BE180" s="1731"/>
      <c r="BF180" s="1731"/>
      <c r="BG180" s="1731"/>
      <c r="BH180" s="1731"/>
      <c r="BI180" s="1731"/>
      <c r="BJ180" s="1816"/>
      <c r="BK180" s="1078"/>
      <c r="BL180" s="1064"/>
      <c r="BM180" s="1064"/>
      <c r="BN180" s="1064"/>
      <c r="BO180" s="1064"/>
      <c r="BP180" s="1080"/>
      <c r="BQ180" s="1078"/>
      <c r="BR180" s="1064"/>
      <c r="BS180" s="1064"/>
      <c r="BT180" s="1064"/>
      <c r="BU180" s="1064"/>
      <c r="BV180" s="1080"/>
      <c r="BW180" s="1078"/>
      <c r="BX180" s="1064"/>
      <c r="BY180" s="1064"/>
      <c r="BZ180" s="1064"/>
      <c r="CA180" s="1064"/>
      <c r="CB180" s="1080"/>
      <c r="CC180" s="1096"/>
      <c r="CD180" s="1064"/>
      <c r="CE180" s="1064"/>
      <c r="CF180" s="1064"/>
      <c r="CG180" s="1064"/>
      <c r="CH180" s="1064"/>
      <c r="CI180" s="1064"/>
      <c r="CJ180" s="1110"/>
      <c r="CK180" s="1064"/>
      <c r="CL180" s="1064"/>
      <c r="CM180" s="1064"/>
      <c r="CN180" s="1064"/>
      <c r="CO180" s="1064"/>
      <c r="CP180" s="1064"/>
      <c r="CQ180" s="1110"/>
      <c r="CR180" s="1078"/>
      <c r="CS180" s="1064"/>
      <c r="CT180" s="1080"/>
      <c r="CU180" s="1064"/>
      <c r="CV180" s="1708"/>
      <c r="CW180" s="1110"/>
      <c r="CX180" s="1096"/>
      <c r="CY180" s="1064"/>
      <c r="CZ180" s="1110"/>
      <c r="DA180" s="1817"/>
      <c r="DB180" s="1731"/>
      <c r="DC180" s="1731"/>
      <c r="DD180" s="1731"/>
      <c r="DE180" s="1795"/>
      <c r="DF180" s="1739"/>
      <c r="DG180" s="1735"/>
      <c r="DH180" s="1733"/>
      <c r="DI180" s="1733"/>
      <c r="DJ180" s="1261"/>
      <c r="DK180" s="1739"/>
      <c r="DL180" s="1735"/>
      <c r="DM180" s="1733"/>
      <c r="DN180" s="1733"/>
      <c r="DO180" s="1733"/>
      <c r="DP180" s="1879"/>
      <c r="DQ180" s="1739"/>
      <c r="DR180" s="1735"/>
      <c r="DS180" s="1733"/>
      <c r="DT180" s="1733"/>
      <c r="DU180" s="1733"/>
      <c r="DV180" s="1879"/>
      <c r="DW180" s="1749"/>
      <c r="DX180" s="1737"/>
      <c r="DY180" s="1805"/>
      <c r="DZ180" s="1830"/>
      <c r="EA180" s="1832"/>
      <c r="EB180" s="1825"/>
      <c r="EC180" s="1834"/>
      <c r="ED180" s="1836"/>
      <c r="EE180" s="1832"/>
      <c r="EF180" s="1825"/>
      <c r="EG180" s="1827"/>
      <c r="EH180" s="1827"/>
      <c r="EI180" s="1737"/>
    </row>
    <row r="181" spans="1:140" s="87" customFormat="1" ht="12" customHeight="1">
      <c r="A181" s="1796" t="str">
        <f>IF(TRIM(入力1!A160)&lt;&gt;"",入力1!A160,"")</f>
        <v/>
      </c>
      <c r="B181" s="1746">
        <f>IF(TRIM(入力1!B160)&lt;&gt;"",入力1!B160,"")</f>
        <v>7</v>
      </c>
      <c r="C181" s="1750">
        <f>入力1!C160</f>
        <v>2</v>
      </c>
      <c r="D181" s="1798" t="str">
        <f>IF(TRIM(入力1!D160)&lt;&gt;"",入力1!D160,"")</f>
        <v/>
      </c>
      <c r="E181" s="1799"/>
      <c r="F181" s="1799"/>
      <c r="G181" s="1799"/>
      <c r="H181" s="1799"/>
      <c r="I181" s="1799"/>
      <c r="J181" s="1799"/>
      <c r="K181" s="1806" t="str">
        <f>IF(TRIM('提出（様式1）'!A181)&lt;&gt;"",'提出（様式1）'!A181,"")</f>
        <v/>
      </c>
      <c r="L181" s="1808">
        <f>IF(TRIM('提出（様式1）'!B181)&lt;&gt;"",'提出（様式1）'!B181,"")</f>
        <v>7</v>
      </c>
      <c r="M181" s="1756">
        <f>C181</f>
        <v>2</v>
      </c>
      <c r="N181" s="1740" t="str">
        <f>IF(TRIM(入力1!N160)&lt;&gt;"",入力1!N160,"")</f>
        <v/>
      </c>
      <c r="O181" s="1740" t="str">
        <f>IF(TRIM(入力1!O160)&lt;&gt;"",LEFT(入力1!O160,1),"")</f>
        <v/>
      </c>
      <c r="P181" s="1740" t="str">
        <f>IF(TRIM(入力1!P160)&lt;&gt;"",LEFT(入力1!P160,1),"")</f>
        <v/>
      </c>
      <c r="Q181" s="1742" t="str">
        <f>IF(TRIM(入力1!Q160)&lt;&gt;"",LEFT(入力1!Q160,1),"")</f>
        <v/>
      </c>
      <c r="R181" s="1750" t="str">
        <f>IF(TRIM(入力1!Q160)&lt;&gt;"",MID(入力1!Q160,2,1),"")</f>
        <v/>
      </c>
      <c r="S181" s="1802" t="str">
        <f>IF(TRIM(入力1!S160)&lt;&gt;"",LEFT(入力1!S160,1),"")</f>
        <v/>
      </c>
      <c r="T181" s="1760" t="str">
        <f>IF(LEN(入力1!T160)&gt;=2,MID(TEXT(入力1!T160,"00"),1,1),"")</f>
        <v/>
      </c>
      <c r="U181" s="1756" t="str">
        <f>IF(LEN(入力1!T160)&gt;=1,MID(TEXT(入力1!T160,"00"),2,1),"")</f>
        <v/>
      </c>
      <c r="V181" s="1742" t="str">
        <f>IF(LEN(入力1!V160)&gt;=2,MID(TEXT(入力1!V160,"00"),1,1),"")</f>
        <v/>
      </c>
      <c r="W181" s="1811" t="str">
        <f>IF(LEN(入力1!V160)&gt;=1,MID(TEXT(入力1!V160,"00"),2,1),"")</f>
        <v/>
      </c>
      <c r="X181" s="1742" t="str">
        <f>IF(LEN(入力1!X160)&gt;=2,MID(TEXT(入力1!X160,"00"),1,1),"")</f>
        <v/>
      </c>
      <c r="Y181" s="1750" t="str">
        <f>IF(LEN(入力1!X160)&gt;=1,MID(TEXT(入力1!X160,"00"),2,1),"")</f>
        <v/>
      </c>
      <c r="Z181" s="1760" t="str">
        <f>IF(LEN(入力1!Z160)&gt;=2,MID(TEXT(入力1!Z160,"00"),1,1),"")</f>
        <v/>
      </c>
      <c r="AA181" s="1756" t="str">
        <f>IF(LEN(入力1!Z160)&gt;=1,MID(TEXT(入力1!Z160,"00"),2,1),"")</f>
        <v/>
      </c>
      <c r="AB181" s="1813" t="str">
        <f>IF(TRIM(入力1!AB160)&lt;&gt;"",入力1!AB160,"")</f>
        <v/>
      </c>
      <c r="AC181" s="1814"/>
      <c r="AD181" s="1814"/>
      <c r="AE181" s="1815"/>
      <c r="AF181" s="1742" t="str">
        <f>IF(入力1!AF160&gt;=100,MID(TEXT(入力1!AF160,"000.0"),1,1),"")</f>
        <v/>
      </c>
      <c r="AG181" s="1746" t="str">
        <f>IF(入力1!AF160&gt;=10,MID(TEXT(入力1!AF160,"000.0"),2,1),"")</f>
        <v/>
      </c>
      <c r="AH181" s="1746" t="str">
        <f>IF(入力1!AF160&gt;=0.1,MID(TEXT(入力1!AF160,"000.0"),3,1),IF(ISBLANK(入力1!AF160),"","0"))</f>
        <v/>
      </c>
      <c r="AI181" s="1756" t="str">
        <f>IF(入力1!AF160&lt;&gt;"",MID(TEXT(入力1!AF160,"000.0"),5,1),"")</f>
        <v/>
      </c>
      <c r="AJ181" s="1742" t="str">
        <f>IF(入力1!AJ160&gt;=100,MID(TEXT(入力1!AJ160,"000.0"),1,1),"")</f>
        <v/>
      </c>
      <c r="AK181" s="1746" t="str">
        <f>IF(入力1!AJ160&gt;=10,MID(TEXT(入力1!AJ160,"000.0"),2,1),"")</f>
        <v/>
      </c>
      <c r="AL181" s="1746" t="str">
        <f>IF(入力1!AJ160&gt;=0.1,MID(TEXT(入力1!AJ160,"000.0"),3,1),IF(ISBLANK(入力1!AJ160),"","0"))</f>
        <v/>
      </c>
      <c r="AM181" s="1756" t="str">
        <f>IF(入力1!AJ160&lt;&gt;"",MID(TEXT(入力1!AJ160,"000.0"),5,1),"")</f>
        <v/>
      </c>
      <c r="AN181" s="1742" t="str">
        <f>IF(入力1!AN160&gt;=100,MID(TEXT(入力1!AN160,"000.0"),1,1),"")</f>
        <v/>
      </c>
      <c r="AO181" s="1746" t="str">
        <f>IF(入力1!AN160&gt;=10,MID(TEXT(入力1!AN160,"000.0"),2,1),"")</f>
        <v/>
      </c>
      <c r="AP181" s="1746" t="str">
        <f>IF(入力1!AN160&gt;=0.1,MID(TEXT(入力1!AN160,"000.0"),3,1),IF(ISBLANK(入力1!AN160),"","0"))</f>
        <v/>
      </c>
      <c r="AQ181" s="1756" t="str">
        <f>IF(入力1!AN160&lt;&gt;"",MID(TEXT(入力1!AN160,"000.0"),5,1),"")</f>
        <v/>
      </c>
      <c r="AR181" s="1742" t="str">
        <f>IF(TRIM(入力1!AR160)&lt;&gt;"",IF(入力1!AR160&gt;=10000,MID(TEXT(入力1!AR160,"00000"),1,1),""),"-")</f>
        <v>-</v>
      </c>
      <c r="AS181" s="1746" t="str">
        <f>IF(TRIM(入力1!AR160)&lt;&gt;"",IF(入力1!AR160&gt;=1000,MID(TEXT(入力1!AR160,"00000"),2,1),""),"-")</f>
        <v>-</v>
      </c>
      <c r="AT181" s="1746" t="str">
        <f>IF(TRIM(入力1!AR160)&lt;&gt;"",IF(入力1!AR160&gt;=100,MID(TEXT(入力1!AR160,"00000"),3,1),""),"-")</f>
        <v>-</v>
      </c>
      <c r="AU181" s="1746" t="str">
        <f>IF(TRIM(入力1!AR160)&lt;&gt;"",IF(入力1!AR160&gt;=10,MID(TEXT(入力1!AR160,"00000"),4,1),""),"-")</f>
        <v>-</v>
      </c>
      <c r="AV181" s="1756" t="str">
        <f>IF(TRIM(入力1!AR160)&lt;&gt;"",IF(入力1!AR160&gt;=0,MID(TEXT(入力1!AR160,"00000"),5,1),""),"-")</f>
        <v>-</v>
      </c>
      <c r="AW181" s="1742" t="str">
        <f>IF(TRIM(入力1!AW160)&lt;&gt;"",IF(入力1!AW160&gt;=1000000,MID(TEXT(入力1!AW160,"0000000"),1,1),""),"-")</f>
        <v>-</v>
      </c>
      <c r="AX181" s="1746" t="str">
        <f>IF(TRIM(入力1!AW160)&lt;&gt;"",IF(入力1!AW160&gt;=100000,MID(TEXT(入力1!AW160,"0000000"),2,1),""),"-")</f>
        <v>-</v>
      </c>
      <c r="AY181" s="1746" t="str">
        <f>IF(TRIM(入力1!AW160)&lt;&gt;"",IF(入力1!AW160&gt;=10000,MID(TEXT(入力1!AW160,"0000000"),3,1),""),"-")</f>
        <v>-</v>
      </c>
      <c r="AZ181" s="1746" t="str">
        <f>IF(TRIM(入力1!AW160)&lt;&gt;"",IF(入力1!AW160&gt;=1000,MID(TEXT(入力1!AW160,"0000000"),4,1),""),"-")</f>
        <v>-</v>
      </c>
      <c r="BA181" s="1746" t="str">
        <f>IF(TRIM(入力1!AW160)&lt;&gt;"",IF(入力1!AW160&gt;=100,MID(TEXT(入力1!AW160,"0000000"),5,1),""),"-")</f>
        <v>-</v>
      </c>
      <c r="BB181" s="1746" t="str">
        <f>IF(TRIM(入力1!AW160)&lt;&gt;"",IF(入力1!AW160&gt;=10,MID(TEXT(入力1!AW160,"0000000"),6,1),""),"-")</f>
        <v>-</v>
      </c>
      <c r="BC181" s="1756" t="str">
        <f>IF(TRIM(入力1!AW160)&lt;&gt;"",IF(入力1!AW160&gt;=0,MID(TEXT(入力1!AW160,"0000000"),7,1),""),"-")</f>
        <v>-</v>
      </c>
      <c r="BD181" s="1793" t="str">
        <f>IF(TRIM(入力1!BD160)&lt;&gt;"",IF(入力1!BD160&gt;=1000000,MID(TEXT(入力1!BD160,"0000000"),1,1),""),"")</f>
        <v/>
      </c>
      <c r="BE181" s="1729" t="str">
        <f>IF(TRIM(入力1!BD160)&lt;&gt;"",IF(入力1!BD160&gt;=100000,MID(TEXT(入力1!BD160,"0000000"),2,1),""),"")</f>
        <v/>
      </c>
      <c r="BF181" s="1729" t="str">
        <f>IF(TRIM(入力1!BD160)&lt;&gt;"",IF(入力1!BD160&gt;=10000,MID(TEXT(入力1!BD160,"0000000"),3,1),""),"")</f>
        <v/>
      </c>
      <c r="BG181" s="1729" t="str">
        <f>IF(TRIM(入力1!BD160)&lt;&gt;"",IF(入力1!BD160&gt;=1000,MID(TEXT(入力1!BD160,"0000000"),4,1),""),"")</f>
        <v/>
      </c>
      <c r="BH181" s="1729" t="str">
        <f>IF(TRIM(入力1!BD160)&lt;&gt;"",IF(入力1!BD160&gt;=100,MID(TEXT(入力1!BD160,"0000000"),5,1),""),"")</f>
        <v/>
      </c>
      <c r="BI181" s="1729" t="str">
        <f>IF(TRIM(入力1!BD160)&lt;&gt;"",IF(入力1!BD160&gt;=10,MID(TEXT(入力1!BD160,"0000000"),6,1),""),"")</f>
        <v/>
      </c>
      <c r="BJ181" s="1744" t="str">
        <f>IF(TRIM(入力1!BD160)&lt;&gt;"",IF(入力1!BD160&gt;=0,MID(TEXT(入力1!BD160,"0000000"),7,1),""),"0")</f>
        <v>0</v>
      </c>
      <c r="BK181" s="1724" t="str">
        <f>IF(TRIM(入力1!BK160)&lt;&gt;"",入力1!BK160,"")</f>
        <v/>
      </c>
      <c r="BL181" s="1701" t="str">
        <f>IF(TRIM(入力1!BL160)&lt;&gt;"",入力1!BL160,"")</f>
        <v/>
      </c>
      <c r="BM181" s="1701" t="str">
        <f>IF(TRIM(入力1!BM160)&lt;&gt;"",入力1!BM160,"")</f>
        <v/>
      </c>
      <c r="BN181" s="1701" t="str">
        <f>IF(TRIM(入力1!BN160)&lt;&gt;"",入力1!BN160,"")</f>
        <v/>
      </c>
      <c r="BO181" s="1701" t="str">
        <f>IF(TRIM(入力1!BO160)&lt;&gt;"",入力1!BO160,"")</f>
        <v/>
      </c>
      <c r="BP181" s="1709" t="str">
        <f>IF(TRIM(入力1!BP160)&lt;&gt;"",入力1!BP160,"")</f>
        <v>0</v>
      </c>
      <c r="BQ181" s="1724" t="str">
        <f>IF(TRIM(入力1!BQ160)&lt;&gt;"",入力1!BQ160,"")</f>
        <v/>
      </c>
      <c r="BR181" s="1701" t="str">
        <f>IF(TRIM(入力1!BR160)&lt;&gt;"",入力1!BR160,"")</f>
        <v/>
      </c>
      <c r="BS181" s="1701" t="str">
        <f>IF(TRIM(入力1!BS160)&lt;&gt;"",入力1!BS160,"")</f>
        <v/>
      </c>
      <c r="BT181" s="1701" t="str">
        <f>IF(TRIM(入力1!BT160)&lt;&gt;"",入力1!BT160,"")</f>
        <v/>
      </c>
      <c r="BU181" s="1701" t="str">
        <f>IF(TRIM(入力1!BU160)&lt;&gt;"",入力1!BU160,"")</f>
        <v/>
      </c>
      <c r="BV181" s="1709" t="str">
        <f>IF(TRIM(入力1!BV160)&lt;&gt;"",入力1!BV160,"")</f>
        <v>0</v>
      </c>
      <c r="BW181" s="1724" t="str">
        <f>IF(TRIM(入力1!BW160)&lt;&gt;"",入力1!BW160,"")</f>
        <v/>
      </c>
      <c r="BX181" s="1701" t="str">
        <f>IF(TRIM(入力1!BX160)&lt;&gt;"",入力1!BX160,"")</f>
        <v/>
      </c>
      <c r="BY181" s="1701" t="str">
        <f>IF(TRIM(入力1!BY160)&lt;&gt;"",入力1!BY160,"")</f>
        <v/>
      </c>
      <c r="BZ181" s="1701" t="str">
        <f>IF(TRIM(入力1!BZ160)&lt;&gt;"",入力1!BZ160,"")</f>
        <v/>
      </c>
      <c r="CA181" s="1701" t="str">
        <f>IF(TRIM(入力1!CA160)&lt;&gt;"",入力1!CA160,"")</f>
        <v/>
      </c>
      <c r="CB181" s="1709" t="str">
        <f>IF(TRIM(入力1!CB160)&lt;&gt;"",入力1!CB160,"")</f>
        <v>0</v>
      </c>
      <c r="CC181" s="1711" t="str">
        <f>IF(TRIM(入力1!CC160)&lt;&gt;"",入力1!CC160,"")</f>
        <v/>
      </c>
      <c r="CD181" s="1701" t="str">
        <f>IF(TRIM(入力1!CD160)&lt;&gt;"",入力1!CD160,"")</f>
        <v/>
      </c>
      <c r="CE181" s="1701" t="str">
        <f>IF(TRIM(入力1!CE160)&lt;&gt;"",入力1!CE160,"")</f>
        <v/>
      </c>
      <c r="CF181" s="1701" t="str">
        <f>IF(TRIM(入力1!CF160)&lt;&gt;"",入力1!CF160,"")</f>
        <v/>
      </c>
      <c r="CG181" s="1701" t="str">
        <f>IF(TRIM(入力1!CG160)&lt;&gt;"",入力1!CG160,"")</f>
        <v/>
      </c>
      <c r="CH181" s="1701" t="str">
        <f>IF(TRIM(入力1!CH160)&lt;&gt;"",入力1!CH160,"")</f>
        <v/>
      </c>
      <c r="CI181" s="1701" t="str">
        <f>IF(TRIM(入力1!CI160)&lt;&gt;"",入力1!CI160,"")</f>
        <v/>
      </c>
      <c r="CJ181" s="1703" t="str">
        <f>IF(TRIM(入力1!CJ160)&lt;&gt;"",入力1!CJ160,"")</f>
        <v>0</v>
      </c>
      <c r="CK181" s="1701" t="str">
        <f>IF(TRIM(入力1!CK160)&lt;&gt;"",入力1!CK160,"")</f>
        <v/>
      </c>
      <c r="CL181" s="1701" t="str">
        <f>IF(TRIM(入力1!CL160)&lt;&gt;"",入力1!CL160,"")</f>
        <v/>
      </c>
      <c r="CM181" s="1701" t="str">
        <f>IF(TRIM(入力1!CM160)&lt;&gt;"",入力1!CM160,"")</f>
        <v/>
      </c>
      <c r="CN181" s="1701" t="str">
        <f>IF(TRIM(入力1!CN160)&lt;&gt;"",入力1!CN160,"")</f>
        <v/>
      </c>
      <c r="CO181" s="1701" t="str">
        <f>IF(TRIM(入力1!CO160)&lt;&gt;"",入力1!CO160,"")</f>
        <v/>
      </c>
      <c r="CP181" s="1701" t="str">
        <f>IF(TRIM(入力1!CP160)&lt;&gt;"",入力1!CP160,"")</f>
        <v/>
      </c>
      <c r="CQ181" s="1703" t="str">
        <f>IF(TRIM(入力1!CQ160)&lt;&gt;"",入力1!CQ160,"")</f>
        <v/>
      </c>
      <c r="CR181" s="1724" t="str">
        <f>IF(TRIM(入力1!CR160)&lt;&gt;"",入力1!CR160,"")</f>
        <v>-</v>
      </c>
      <c r="CS181" s="1701" t="str">
        <f>IF(TRIM(入力1!CS160)&lt;&gt;"",入力1!CS160,"")</f>
        <v>-</v>
      </c>
      <c r="CT181" s="1709" t="str">
        <f>IF(TRIM(入力1!CT160)&lt;&gt;"",入力1!CT160,"")</f>
        <v>-</v>
      </c>
      <c r="CU181" s="1701" t="str">
        <f>IF(入力1!CU160&gt;=10,MID(TEXT(入力1!CU160,"00.0"),1,1),"")</f>
        <v/>
      </c>
      <c r="CV181" s="1954" t="str">
        <f>IF(入力1!CU160&gt;=0.1,MID(TEXT(入力1!CU160,"00.0"),2,1),IF(ISBLANK(入力1!CU160),"","0"))</f>
        <v/>
      </c>
      <c r="CW181" s="1703" t="str">
        <f>IF(入力1!CU160&lt;&gt;"",MID(TEXT(入力1!CU160,"00.0"),4,1),"")</f>
        <v/>
      </c>
      <c r="CX181" s="1711" t="str">
        <f>IF(入力1!CX160&gt;=100,MID(TEXT(入力1!CX160,"000"),1,1),"")</f>
        <v/>
      </c>
      <c r="CY181" s="1701" t="str">
        <f>IF(入力1!CX160&gt;=10,MID(TEXT(入力1!CX160,"000"),2,1),"")</f>
        <v/>
      </c>
      <c r="CZ181" s="1703" t="str">
        <f>IF(入力1!CX160&gt;=1,MID(TEXT(入力1!CX160,"000"),3,1),"")</f>
        <v/>
      </c>
      <c r="DA181" s="1793" t="str">
        <f>IF(TRIM(入力1!DA160)&lt;&gt;"",IF(入力1!DA160&gt;=10000,MID(TEXT(入力1!DA160,"00000"),1,1),""),"")</f>
        <v/>
      </c>
      <c r="DB181" s="1729" t="str">
        <f>IF(TRIM(入力1!DA160)&lt;&gt;"",IF(入力1!DA160&gt;=1000,MID(TEXT(入力1!DA160,"00000"),2,1),""),"")</f>
        <v/>
      </c>
      <c r="DC181" s="1729" t="str">
        <f>IF(TRIM(入力1!DA160)&lt;&gt;"",IF(入力1!DA160&gt;=100,MID(TEXT(入力1!DA160,"00000"),3,1),""),"")</f>
        <v/>
      </c>
      <c r="DD181" s="1729" t="str">
        <f>IF(TRIM(入力1!DA160)&lt;&gt;"",IF(入力1!DA160&gt;=10,MID(TEXT(入力1!DA160,"00000"),4,1),""),"")</f>
        <v/>
      </c>
      <c r="DE181" s="1852" t="str">
        <f>IF(TRIM(入力1!DA160)&lt;&gt;"",IF(入力1!DA160&gt;=0,MID(TEXT(入力1!DA160,"00000"),5,1),"0"),"")</f>
        <v/>
      </c>
      <c r="DF181" s="1740" t="str">
        <f>IF(TRIM(入力1!DF160)&lt;&gt;"",LEFT(入力1!DF160,1),"")</f>
        <v/>
      </c>
      <c r="DG181" s="1742" t="str">
        <f>IF(入力1!DG160&gt;=1000,MID(TEXT(入力1!DG160,"0000"),1,1),"")</f>
        <v/>
      </c>
      <c r="DH181" s="1746" t="str">
        <f>IF(入力1!DG160&gt;=100,MID(TEXT(入力1!DG160,"0000"),2,1),"")</f>
        <v/>
      </c>
      <c r="DI181" s="1746" t="str">
        <f>IF(入力1!DG160&gt;=10,MID(TEXT(入力1!DG160,"0000"),3,1),"")</f>
        <v/>
      </c>
      <c r="DJ181" s="1750" t="str">
        <f>IF(TRIM(入力1!DG160)&lt;&gt;"",IF(入力1!DG160&gt;=1,MID(TEXT(入力1!DG160,"0000"),4,1),"0"),"")</f>
        <v/>
      </c>
      <c r="DK181" s="1740" t="str">
        <f>IF(TRIM(入力1!DK160)&lt;&gt;"",LEFT(入力1!DK160,1),"")</f>
        <v/>
      </c>
      <c r="DL181" s="1742" t="str">
        <f>IF(入力1!DL160&gt;=10000,MID(TEXT(入力1!DL160,"00000"),1,1),"")</f>
        <v/>
      </c>
      <c r="DM181" s="1746" t="str">
        <f>IF(入力1!DL160&gt;=1000,MID(TEXT(入力1!DL160,"00000"),2,1),"")</f>
        <v/>
      </c>
      <c r="DN181" s="1746" t="str">
        <f>IF(入力1!DL160&gt;=100,MID(TEXT(入力1!DL160,"00000"),3,1),"")</f>
        <v/>
      </c>
      <c r="DO181" s="1746" t="str">
        <f>IF(入力1!DL160&gt;=10,MID(TEXT(入力1!DL160,"00000"),4,1),"")</f>
        <v/>
      </c>
      <c r="DP181" s="1750" t="str">
        <f>IF(TRIM(入力1!DL160)&lt;&gt;"",IF(入力1!DL160&gt;=1,MID(TEXT(入力1!DL160,"00000"),5,1),"0"),"")</f>
        <v/>
      </c>
      <c r="DQ181" s="1740" t="str">
        <f>IF(TRIM(入力1!DQ160)&lt;&gt;"",LEFT(入力1!DQ160,1),"")</f>
        <v/>
      </c>
      <c r="DR181" s="1742" t="str">
        <f>IF(入力1!DR160&gt;=10000,MID(TEXT(入力1!DR160,"00000"),1,1),"")</f>
        <v/>
      </c>
      <c r="DS181" s="1746" t="str">
        <f>IF(入力1!DR160&gt;=1000,MID(TEXT(入力1!DR160,"00000"),2,1),"")</f>
        <v/>
      </c>
      <c r="DT181" s="1746" t="str">
        <f>IF(入力1!DR160&gt;=100,MID(TEXT(入力1!DR160,"00000"),3,1),"")</f>
        <v/>
      </c>
      <c r="DU181" s="1746" t="str">
        <f>IF(入力1!DR160&gt;=10,MID(TEXT(入力1!DR160,"00000"),4,1),"")</f>
        <v/>
      </c>
      <c r="DV181" s="1837" t="str">
        <f>IF(TRIM(入力1!DR160)&lt;&gt;"",IF(入力1!DR160&gt;=1,MID(TEXT(入力1!DR160,"00000"),5,1),"0"),"")</f>
        <v/>
      </c>
      <c r="DW181" s="1748"/>
      <c r="DX181" s="1736"/>
      <c r="DY181" s="1804"/>
      <c r="DZ181" s="1829"/>
      <c r="EA181" s="1831"/>
      <c r="EB181" s="1824"/>
      <c r="EC181" s="1833"/>
      <c r="ED181" s="1835"/>
      <c r="EE181" s="1831"/>
      <c r="EF181" s="1824"/>
      <c r="EG181" s="1826">
        <f>IF(入力1!$W$5=9,9,0)</f>
        <v>0</v>
      </c>
      <c r="EH181" s="1828"/>
      <c r="EI181" s="1736"/>
    </row>
    <row r="182" spans="1:140" s="87" customFormat="1" ht="12" customHeight="1">
      <c r="A182" s="1853"/>
      <c r="B182" s="1752"/>
      <c r="C182" s="1753"/>
      <c r="D182" s="1854" t="str">
        <f>IF(TRIM(入力1!D180)&lt;&gt;"",入力1!D180,"")</f>
        <v/>
      </c>
      <c r="E182" s="1855"/>
      <c r="F182" s="1855"/>
      <c r="G182" s="1855"/>
      <c r="H182" s="1855"/>
      <c r="I182" s="1855"/>
      <c r="J182" s="1855"/>
      <c r="K182" s="1806"/>
      <c r="L182" s="1808"/>
      <c r="M182" s="1757"/>
      <c r="N182" s="1754"/>
      <c r="O182" s="1754"/>
      <c r="P182" s="1754"/>
      <c r="Q182" s="1755"/>
      <c r="R182" s="1753"/>
      <c r="S182" s="1856"/>
      <c r="T182" s="1761"/>
      <c r="U182" s="1757"/>
      <c r="V182" s="1755"/>
      <c r="W182" s="1857"/>
      <c r="X182" s="1755"/>
      <c r="Y182" s="1753"/>
      <c r="Z182" s="1761"/>
      <c r="AA182" s="1757"/>
      <c r="AB182" s="970" t="str">
        <f>IF(入力1!AB161&gt;=100,MID(TEXT(入力1!AB161,"000.0"),1,1),"")</f>
        <v/>
      </c>
      <c r="AC182" s="968" t="str">
        <f>IF(入力1!AB161&gt;=10,MID(TEXT(入力1!AB161,"000.0"),2,1),"")</f>
        <v/>
      </c>
      <c r="AD182" s="968" t="str">
        <f>IF(入力1!AB161&gt;=0.1,MID(TEXT(入力1!AB161,"000.0"),3,1),IF(ISBLANK(入力1!AB161),"","0"))</f>
        <v/>
      </c>
      <c r="AE182" s="972" t="str">
        <f>IF(入力1!AB161&lt;&gt;"",MID(TEXT(入力1!AB161,"000.0"),5,1),"")</f>
        <v/>
      </c>
      <c r="AF182" s="1755"/>
      <c r="AG182" s="1752"/>
      <c r="AH182" s="1752"/>
      <c r="AI182" s="1757"/>
      <c r="AJ182" s="1755"/>
      <c r="AK182" s="1752"/>
      <c r="AL182" s="1752"/>
      <c r="AM182" s="1757"/>
      <c r="AN182" s="1755"/>
      <c r="AO182" s="1752"/>
      <c r="AP182" s="1752"/>
      <c r="AQ182" s="1757"/>
      <c r="AR182" s="1755"/>
      <c r="AS182" s="1752"/>
      <c r="AT182" s="1752"/>
      <c r="AU182" s="1752"/>
      <c r="AV182" s="1757"/>
      <c r="AW182" s="1755"/>
      <c r="AX182" s="1752"/>
      <c r="AY182" s="1752"/>
      <c r="AZ182" s="1752"/>
      <c r="BA182" s="1752"/>
      <c r="BB182" s="1752"/>
      <c r="BC182" s="1757"/>
      <c r="BD182" s="1793"/>
      <c r="BE182" s="1729"/>
      <c r="BF182" s="1729"/>
      <c r="BG182" s="1729"/>
      <c r="BH182" s="1729"/>
      <c r="BI182" s="1729"/>
      <c r="BJ182" s="1744"/>
      <c r="BK182" s="1726"/>
      <c r="BL182" s="1705"/>
      <c r="BM182" s="1705"/>
      <c r="BN182" s="1705"/>
      <c r="BO182" s="1705"/>
      <c r="BP182" s="1710"/>
      <c r="BQ182" s="1726"/>
      <c r="BR182" s="1705"/>
      <c r="BS182" s="1705"/>
      <c r="BT182" s="1705"/>
      <c r="BU182" s="1705"/>
      <c r="BV182" s="1710"/>
      <c r="BW182" s="1726"/>
      <c r="BX182" s="1705"/>
      <c r="BY182" s="1705"/>
      <c r="BZ182" s="1705"/>
      <c r="CA182" s="1705"/>
      <c r="CB182" s="1710"/>
      <c r="CC182" s="1712"/>
      <c r="CD182" s="1705"/>
      <c r="CE182" s="1705"/>
      <c r="CF182" s="1705"/>
      <c r="CG182" s="1705"/>
      <c r="CH182" s="1705"/>
      <c r="CI182" s="1705"/>
      <c r="CJ182" s="1706"/>
      <c r="CK182" s="1705"/>
      <c r="CL182" s="1705"/>
      <c r="CM182" s="1705"/>
      <c r="CN182" s="1705"/>
      <c r="CO182" s="1705"/>
      <c r="CP182" s="1705"/>
      <c r="CQ182" s="1706"/>
      <c r="CR182" s="1726"/>
      <c r="CS182" s="1705"/>
      <c r="CT182" s="1710"/>
      <c r="CU182" s="1705"/>
      <c r="CV182" s="1958"/>
      <c r="CW182" s="1706"/>
      <c r="CX182" s="1712"/>
      <c r="CY182" s="1705"/>
      <c r="CZ182" s="1706"/>
      <c r="DA182" s="1793"/>
      <c r="DB182" s="1729"/>
      <c r="DC182" s="1729"/>
      <c r="DD182" s="1729"/>
      <c r="DE182" s="1852"/>
      <c r="DF182" s="1754"/>
      <c r="DG182" s="1755"/>
      <c r="DH182" s="1752"/>
      <c r="DI182" s="1752"/>
      <c r="DJ182" s="1891"/>
      <c r="DK182" s="1754"/>
      <c r="DL182" s="1755"/>
      <c r="DM182" s="1752"/>
      <c r="DN182" s="1752"/>
      <c r="DO182" s="1752"/>
      <c r="DP182" s="1891"/>
      <c r="DQ182" s="1754"/>
      <c r="DR182" s="1755"/>
      <c r="DS182" s="1752"/>
      <c r="DT182" s="1752"/>
      <c r="DU182" s="1752"/>
      <c r="DV182" s="1904"/>
      <c r="DW182" s="1749"/>
      <c r="DX182" s="1737"/>
      <c r="DY182" s="1805"/>
      <c r="DZ182" s="1830"/>
      <c r="EA182" s="1832"/>
      <c r="EB182" s="1825"/>
      <c r="EC182" s="1834"/>
      <c r="ED182" s="1836"/>
      <c r="EE182" s="1832"/>
      <c r="EF182" s="1825"/>
      <c r="EG182" s="1827"/>
      <c r="EH182" s="1827"/>
      <c r="EI182" s="1737"/>
    </row>
    <row r="183" spans="1:140" s="87" customFormat="1" ht="12" customHeight="1">
      <c r="A183" s="1818" t="str">
        <f>IF(TRIM(入力1!A162)&lt;&gt;"",入力1!A162,"")</f>
        <v/>
      </c>
      <c r="B183" s="1732">
        <f>IF(TRIM(入力1!B162)&lt;&gt;"",入力1!B162,"")</f>
        <v>7</v>
      </c>
      <c r="C183" s="1234">
        <f>入力1!C162</f>
        <v>3</v>
      </c>
      <c r="D183" s="1820" t="str">
        <f>IF(TRIM(入力1!D162)&lt;&gt;"",入力1!D162,"")</f>
        <v/>
      </c>
      <c r="E183" s="1821"/>
      <c r="F183" s="1821"/>
      <c r="G183" s="1821"/>
      <c r="H183" s="1821"/>
      <c r="I183" s="1821"/>
      <c r="J183" s="1821"/>
      <c r="K183" s="1256" t="str">
        <f>IF(TRIM('提出（様式1）'!A183)&lt;&gt;"",'提出（様式1）'!A183,"")</f>
        <v/>
      </c>
      <c r="L183" s="1258">
        <f>IF(TRIM('提出（様式1）'!B183)&lt;&gt;"",'提出（様式1）'!B183,"")</f>
        <v>7</v>
      </c>
      <c r="M183" s="1260">
        <f>C183</f>
        <v>3</v>
      </c>
      <c r="N183" s="1738" t="str">
        <f>IF(TRIM(入力1!N162)&lt;&gt;"",入力1!N162,"")</f>
        <v/>
      </c>
      <c r="O183" s="1738" t="str">
        <f>IF(TRIM(入力1!O162)&lt;&gt;"",LEFT(入力1!O162,1),"")</f>
        <v/>
      </c>
      <c r="P183" s="1738" t="str">
        <f>IF(TRIM(入力1!P162)&lt;&gt;"",LEFT(入力1!P162,1),"")</f>
        <v/>
      </c>
      <c r="Q183" s="1734" t="str">
        <f>IF(TRIM(入力1!Q162)&lt;&gt;"",LEFT(入力1!Q162,1),"")</f>
        <v/>
      </c>
      <c r="R183" s="1234" t="str">
        <f>IF(TRIM(入力1!Q162)&lt;&gt;"",MID(入力1!Q162,2,1),"")</f>
        <v/>
      </c>
      <c r="S183" s="1839" t="str">
        <f>IF(TRIM(入力1!S162)&lt;&gt;"",LEFT(入力1!S162,1),"")</f>
        <v/>
      </c>
      <c r="T183" s="1841" t="str">
        <f>IF(LEN(入力1!T162)&gt;=2,MID(TEXT(入力1!T162,"00"),1,1),"")</f>
        <v/>
      </c>
      <c r="U183" s="1260" t="str">
        <f>IF(LEN(入力1!T162)&gt;=1,MID(TEXT(入力1!T162,"00"),2,1),"")</f>
        <v/>
      </c>
      <c r="V183" s="1734" t="str">
        <f>IF(LEN(入力1!V162)&gt;=2,MID(TEXT(入力1!V162,"00"),1,1),"")</f>
        <v/>
      </c>
      <c r="W183" s="1843" t="str">
        <f>IF(LEN(入力1!V162)&gt;=1,MID(TEXT(入力1!V162,"00"),2,1),"")</f>
        <v/>
      </c>
      <c r="X183" s="1734" t="str">
        <f>IF(LEN(入力1!X162)&gt;=2,MID(TEXT(入力1!X162,"00"),1,1),"")</f>
        <v/>
      </c>
      <c r="Y183" s="1234" t="str">
        <f>IF(LEN(入力1!X162)&gt;=1,MID(TEXT(入力1!X162,"00"),2,1),"")</f>
        <v/>
      </c>
      <c r="Z183" s="1841" t="str">
        <f>IF(LEN(入力1!Z162)&gt;=2,MID(TEXT(入力1!Z162,"00"),1,1),"")</f>
        <v/>
      </c>
      <c r="AA183" s="1260" t="str">
        <f>IF(LEN(入力1!Z162)&gt;=1,MID(TEXT(入力1!Z162,"00"),2,1),"")</f>
        <v/>
      </c>
      <c r="AB183" s="1845" t="str">
        <f>IF(TRIM(入力1!AB162)&lt;&gt;"",入力1!AB162,"")</f>
        <v/>
      </c>
      <c r="AC183" s="1846"/>
      <c r="AD183" s="1846"/>
      <c r="AE183" s="1847"/>
      <c r="AF183" s="1734" t="str">
        <f>IF(入力1!AF162&gt;=100,MID(TEXT(入力1!AF162,"000.0"),1,1),"")</f>
        <v/>
      </c>
      <c r="AG183" s="1732" t="str">
        <f>IF(入力1!AF162&gt;=10,MID(TEXT(入力1!AF162,"000.0"),2,1),"")</f>
        <v/>
      </c>
      <c r="AH183" s="1732" t="str">
        <f>IF(入力1!AF162&gt;=0.1,MID(TEXT(入力1!AF162,"000.0"),3,1),IF(ISBLANK(入力1!AF162),"","0"))</f>
        <v/>
      </c>
      <c r="AI183" s="1260" t="str">
        <f>IF(入力1!AF162&lt;&gt;"",MID(TEXT(入力1!AF162,"000.0"),5,1),"")</f>
        <v/>
      </c>
      <c r="AJ183" s="1734" t="str">
        <f>IF(入力1!AJ162&gt;=100,MID(TEXT(入力1!AJ162,"000.0"),1,1),"")</f>
        <v/>
      </c>
      <c r="AK183" s="1732" t="str">
        <f>IF(入力1!AJ162&gt;=10,MID(TEXT(入力1!AJ162,"000.0"),2,1),"")</f>
        <v/>
      </c>
      <c r="AL183" s="1732" t="str">
        <f>IF(入力1!AJ162&gt;=0.1,MID(TEXT(入力1!AJ162,"000.0"),3,1),IF(ISBLANK(入力1!AJ162),"","0"))</f>
        <v/>
      </c>
      <c r="AM183" s="1260" t="str">
        <f>IF(入力1!AJ162&lt;&gt;"",MID(TEXT(入力1!AJ162,"000.0"),5,1),"")</f>
        <v/>
      </c>
      <c r="AN183" s="1734" t="str">
        <f>IF(入力1!AN162&gt;=100,MID(TEXT(入力1!AN162,"000.0"),1,1),"")</f>
        <v/>
      </c>
      <c r="AO183" s="1732" t="str">
        <f>IF(入力1!AN162&gt;=10,MID(TEXT(入力1!AN162,"000.0"),2,1),"")</f>
        <v/>
      </c>
      <c r="AP183" s="1732" t="str">
        <f>IF(入力1!AN162&gt;=0.1,MID(TEXT(入力1!AN162,"000.0"),3,1),IF(ISBLANK(入力1!AN162),"","0"))</f>
        <v/>
      </c>
      <c r="AQ183" s="1260" t="str">
        <f>IF(入力1!AN162&lt;&gt;"",MID(TEXT(入力1!AN162,"000.0"),5,1),"")</f>
        <v/>
      </c>
      <c r="AR183" s="1734" t="str">
        <f>IF(TRIM(入力1!AR162)&lt;&gt;"",IF(入力1!AR162&gt;=10000,MID(TEXT(入力1!AR162,"00000"),1,1),""),"-")</f>
        <v>-</v>
      </c>
      <c r="AS183" s="1732" t="str">
        <f>IF(TRIM(入力1!AR162)&lt;&gt;"",IF(入力1!AR162&gt;=1000,MID(TEXT(入力1!AR162,"00000"),2,1),""),"-")</f>
        <v>-</v>
      </c>
      <c r="AT183" s="1732" t="str">
        <f>IF(TRIM(入力1!AR162)&lt;&gt;"",IF(入力1!AR162&gt;=100,MID(TEXT(入力1!AR162,"00000"),3,1),""),"-")</f>
        <v>-</v>
      </c>
      <c r="AU183" s="1732" t="str">
        <f>IF(TRIM(入力1!AR162)&lt;&gt;"",IF(入力1!AR162&gt;=10,MID(TEXT(入力1!AR162,"00000"),4,1),""),"-")</f>
        <v>-</v>
      </c>
      <c r="AV183" s="1260" t="str">
        <f>IF(TRIM(入力1!AR162)&lt;&gt;"",IF(入力1!AR162&gt;=0,MID(TEXT(入力1!AR162,"00000"),5,1),""),"-")</f>
        <v>-</v>
      </c>
      <c r="AW183" s="1734" t="str">
        <f>IF(TRIM(入力1!AW162)&lt;&gt;"",IF(入力1!AW162&gt;=1000000,MID(TEXT(入力1!AW162,"0000000"),1,1),""),"-")</f>
        <v>-</v>
      </c>
      <c r="AX183" s="1732" t="str">
        <f>IF(TRIM(入力1!AW162)&lt;&gt;"",IF(入力1!AW162&gt;=100000,MID(TEXT(入力1!AW162,"0000000"),2,1),""),"-")</f>
        <v>-</v>
      </c>
      <c r="AY183" s="1732" t="str">
        <f>IF(TRIM(入力1!AW162)&lt;&gt;"",IF(入力1!AW162&gt;=10000,MID(TEXT(入力1!AW162,"0000000"),3,1),""),"-")</f>
        <v>-</v>
      </c>
      <c r="AZ183" s="1732" t="str">
        <f>IF(TRIM(入力1!AW162)&lt;&gt;"",IF(入力1!AW162&gt;=1000,MID(TEXT(入力1!AW162,"0000000"),4,1),""),"-")</f>
        <v>-</v>
      </c>
      <c r="BA183" s="1732" t="str">
        <f>IF(TRIM(入力1!AW162)&lt;&gt;"",IF(入力1!AW162&gt;=100,MID(TEXT(入力1!AW162,"0000000"),5,1),""),"-")</f>
        <v>-</v>
      </c>
      <c r="BB183" s="1732" t="str">
        <f>IF(TRIM(入力1!AW162)&lt;&gt;"",IF(入力1!AW162&gt;=10,MID(TEXT(入力1!AW162,"0000000"),6,1),""),"-")</f>
        <v>-</v>
      </c>
      <c r="BC183" s="1260" t="str">
        <f>IF(TRIM(入力1!AW162)&lt;&gt;"",IF(入力1!AW162&gt;=0,MID(TEXT(入力1!AW162,"0000000"),7,1),""),"-")</f>
        <v>-</v>
      </c>
      <c r="BD183" s="1817" t="str">
        <f>IF(TRIM(入力1!BD162)&lt;&gt;"",IF(入力1!BD162&gt;=1000000,MID(TEXT(入力1!BD162,"0000000"),1,1),""),"")</f>
        <v/>
      </c>
      <c r="BE183" s="1731" t="str">
        <f>IF(TRIM(入力1!BD162)&lt;&gt;"",IF(入力1!BD162&gt;=100000,MID(TEXT(入力1!BD162,"0000000"),2,1),""),"")</f>
        <v/>
      </c>
      <c r="BF183" s="1731" t="str">
        <f>IF(TRIM(入力1!BD162)&lt;&gt;"",IF(入力1!BD162&gt;=10000,MID(TEXT(入力1!BD162,"0000000"),3,1),""),"")</f>
        <v/>
      </c>
      <c r="BG183" s="1731" t="str">
        <f>IF(TRIM(入力1!BD162)&lt;&gt;"",IF(入力1!BD162&gt;=1000,MID(TEXT(入力1!BD162,"0000000"),4,1),""),"")</f>
        <v/>
      </c>
      <c r="BH183" s="1731" t="str">
        <f>IF(TRIM(入力1!BD162)&lt;&gt;"",IF(入力1!BD162&gt;=100,MID(TEXT(入力1!BD162,"0000000"),5,1),""),"")</f>
        <v/>
      </c>
      <c r="BI183" s="1731" t="str">
        <f>IF(TRIM(入力1!BD162)&lt;&gt;"",IF(入力1!BD162&gt;=10,MID(TEXT(入力1!BD162,"0000000"),6,1),""),"")</f>
        <v/>
      </c>
      <c r="BJ183" s="1816" t="str">
        <f>IF(TRIM(入力1!BD162)&lt;&gt;"",IF(入力1!BD162&gt;=0,MID(TEXT(入力1!BD162,"0000000"),7,1),""),"0")</f>
        <v>0</v>
      </c>
      <c r="BK183" s="1077" t="str">
        <f>IF(TRIM(入力1!BK162)&lt;&gt;"",入力1!BK162,"")</f>
        <v/>
      </c>
      <c r="BL183" s="1063" t="str">
        <f>IF(TRIM(入力1!BL162)&lt;&gt;"",入力1!BL162,"")</f>
        <v/>
      </c>
      <c r="BM183" s="1063" t="str">
        <f>IF(TRIM(入力1!BM162)&lt;&gt;"",入力1!BM162,"")</f>
        <v/>
      </c>
      <c r="BN183" s="1063" t="str">
        <f>IF(TRIM(入力1!BN162)&lt;&gt;"",入力1!BN162,"")</f>
        <v/>
      </c>
      <c r="BO183" s="1063" t="str">
        <f>IF(TRIM(入力1!BO162)&lt;&gt;"",入力1!BO162,"")</f>
        <v/>
      </c>
      <c r="BP183" s="1079" t="str">
        <f>IF(TRIM(入力1!BP162)&lt;&gt;"",入力1!BP162,"")</f>
        <v>0</v>
      </c>
      <c r="BQ183" s="1077" t="str">
        <f>IF(TRIM(入力1!BQ162)&lt;&gt;"",入力1!BQ162,"")</f>
        <v/>
      </c>
      <c r="BR183" s="1063" t="str">
        <f>IF(TRIM(入力1!BR162)&lt;&gt;"",入力1!BR162,"")</f>
        <v/>
      </c>
      <c r="BS183" s="1063" t="str">
        <f>IF(TRIM(入力1!BS162)&lt;&gt;"",入力1!BS162,"")</f>
        <v/>
      </c>
      <c r="BT183" s="1063" t="str">
        <f>IF(TRIM(入力1!BT162)&lt;&gt;"",入力1!BT162,"")</f>
        <v/>
      </c>
      <c r="BU183" s="1063" t="str">
        <f>IF(TRIM(入力1!BU162)&lt;&gt;"",入力1!BU162,"")</f>
        <v/>
      </c>
      <c r="BV183" s="1079" t="str">
        <f>IF(TRIM(入力1!BV162)&lt;&gt;"",入力1!BV162,"")</f>
        <v>0</v>
      </c>
      <c r="BW183" s="1077" t="str">
        <f>IF(TRIM(入力1!BW162)&lt;&gt;"",入力1!BW162,"")</f>
        <v/>
      </c>
      <c r="BX183" s="1063" t="str">
        <f>IF(TRIM(入力1!BX162)&lt;&gt;"",入力1!BX162,"")</f>
        <v/>
      </c>
      <c r="BY183" s="1063" t="str">
        <f>IF(TRIM(入力1!BY162)&lt;&gt;"",入力1!BY162,"")</f>
        <v/>
      </c>
      <c r="BZ183" s="1063" t="str">
        <f>IF(TRIM(入力1!BZ162)&lt;&gt;"",入力1!BZ162,"")</f>
        <v/>
      </c>
      <c r="CA183" s="1063" t="str">
        <f>IF(TRIM(入力1!CA162)&lt;&gt;"",入力1!CA162,"")</f>
        <v/>
      </c>
      <c r="CB183" s="1079" t="str">
        <f>IF(TRIM(入力1!CB162)&lt;&gt;"",入力1!CB162,"")</f>
        <v>0</v>
      </c>
      <c r="CC183" s="1095" t="str">
        <f>IF(TRIM(入力1!CC162)&lt;&gt;"",入力1!CC162,"")</f>
        <v/>
      </c>
      <c r="CD183" s="1063" t="str">
        <f>IF(TRIM(入力1!CD162)&lt;&gt;"",入力1!CD162,"")</f>
        <v/>
      </c>
      <c r="CE183" s="1063" t="str">
        <f>IF(TRIM(入力1!CE162)&lt;&gt;"",入力1!CE162,"")</f>
        <v/>
      </c>
      <c r="CF183" s="1063" t="str">
        <f>IF(TRIM(入力1!CF162)&lt;&gt;"",入力1!CF162,"")</f>
        <v/>
      </c>
      <c r="CG183" s="1063" t="str">
        <f>IF(TRIM(入力1!CG162)&lt;&gt;"",入力1!CG162,"")</f>
        <v/>
      </c>
      <c r="CH183" s="1063" t="str">
        <f>IF(TRIM(入力1!CH162)&lt;&gt;"",入力1!CH162,"")</f>
        <v/>
      </c>
      <c r="CI183" s="1063" t="str">
        <f>IF(TRIM(入力1!CI162)&lt;&gt;"",入力1!CI162,"")</f>
        <v/>
      </c>
      <c r="CJ183" s="1109" t="str">
        <f>IF(TRIM(入力1!CJ162)&lt;&gt;"",入力1!CJ162,"")</f>
        <v>0</v>
      </c>
      <c r="CK183" s="1063" t="str">
        <f>IF(TRIM(入力1!CK162)&lt;&gt;"",入力1!CK162,"")</f>
        <v/>
      </c>
      <c r="CL183" s="1063" t="str">
        <f>IF(TRIM(入力1!CL162)&lt;&gt;"",入力1!CL162,"")</f>
        <v/>
      </c>
      <c r="CM183" s="1063" t="str">
        <f>IF(TRIM(入力1!CM162)&lt;&gt;"",入力1!CM162,"")</f>
        <v/>
      </c>
      <c r="CN183" s="1063" t="str">
        <f>IF(TRIM(入力1!CN162)&lt;&gt;"",入力1!CN162,"")</f>
        <v/>
      </c>
      <c r="CO183" s="1063" t="str">
        <f>IF(TRIM(入力1!CO162)&lt;&gt;"",入力1!CO162,"")</f>
        <v/>
      </c>
      <c r="CP183" s="1063" t="str">
        <f>IF(TRIM(入力1!CP162)&lt;&gt;"",入力1!CP162,"")</f>
        <v/>
      </c>
      <c r="CQ183" s="1109" t="str">
        <f>IF(TRIM(入力1!CQ162)&lt;&gt;"",入力1!CQ162,"")</f>
        <v/>
      </c>
      <c r="CR183" s="1077" t="str">
        <f>IF(TRIM(入力1!CR162)&lt;&gt;"",入力1!CR162,"")</f>
        <v>-</v>
      </c>
      <c r="CS183" s="1063" t="str">
        <f>IF(TRIM(入力1!CS162)&lt;&gt;"",入力1!CS162,"")</f>
        <v>-</v>
      </c>
      <c r="CT183" s="1079" t="str">
        <f>IF(TRIM(入力1!CT162)&lt;&gt;"",入力1!CT162,"")</f>
        <v>-</v>
      </c>
      <c r="CU183" s="1063" t="str">
        <f>IF(入力1!CU162&gt;=10,MID(TEXT(入力1!CU162,"00.0"),1,1),"")</f>
        <v/>
      </c>
      <c r="CV183" s="1956" t="str">
        <f>IF(入力1!CU162&gt;=0.1,MID(TEXT(入力1!CU162,"00.0"),2,1),IF(ISBLANK(入力1!CU162),"","0"))</f>
        <v/>
      </c>
      <c r="CW183" s="1109" t="str">
        <f>IF(入力1!CU162&lt;&gt;"",MID(TEXT(入力1!CU162,"00.0"),4,1),"")</f>
        <v/>
      </c>
      <c r="CX183" s="1095" t="str">
        <f>IF(入力1!CX162&gt;=100,MID(TEXT(入力1!CX162,"000"),1,1),"")</f>
        <v/>
      </c>
      <c r="CY183" s="1063" t="str">
        <f>IF(入力1!CX162&gt;=10,MID(TEXT(入力1!CX162,"000"),2,1),"")</f>
        <v/>
      </c>
      <c r="CZ183" s="1109" t="str">
        <f>IF(入力1!CX162&gt;=1,MID(TEXT(入力1!CX162,"000"),3,1),"")</f>
        <v/>
      </c>
      <c r="DA183" s="1817" t="str">
        <f>IF(TRIM(入力1!DA162)&lt;&gt;"",IF(入力1!DA162&gt;=10000,MID(TEXT(入力1!DA162,"00000"),1,1),""),"")</f>
        <v/>
      </c>
      <c r="DB183" s="1731" t="str">
        <f>IF(TRIM(入力1!DA162)&lt;&gt;"",IF(入力1!DA162&gt;=1000,MID(TEXT(入力1!DA162,"00000"),2,1),""),"")</f>
        <v/>
      </c>
      <c r="DC183" s="1731" t="str">
        <f>IF(TRIM(入力1!DA162)&lt;&gt;"",IF(入力1!DA162&gt;=100,MID(TEXT(入力1!DA162,"00000"),3,1),""),"")</f>
        <v/>
      </c>
      <c r="DD183" s="1731" t="str">
        <f>IF(TRIM(入力1!DA162)&lt;&gt;"",IF(入力1!DA162&gt;=10,MID(TEXT(入力1!DA162,"00000"),4,1),""),"")</f>
        <v/>
      </c>
      <c r="DE183" s="1795" t="str">
        <f>IF(TRIM(入力1!DA162)&lt;&gt;"",IF(入力1!DA162&gt;=0,MID(TEXT(入力1!DA162,"00000"),5,1),"0"),"")</f>
        <v/>
      </c>
      <c r="DF183" s="1738" t="str">
        <f>IF(TRIM(入力1!DF162)&lt;&gt;"",LEFT(入力1!DF162,1),"")</f>
        <v/>
      </c>
      <c r="DG183" s="1734" t="str">
        <f>IF(入力1!DG162&gt;=1000,MID(TEXT(入力1!DG162,"0000"),1,1),"")</f>
        <v/>
      </c>
      <c r="DH183" s="1732" t="str">
        <f>IF(入力1!DG162&gt;=100,MID(TEXT(入力1!DG162,"0000"),2,1),"")</f>
        <v/>
      </c>
      <c r="DI183" s="1732" t="str">
        <f>IF(入力1!DG162&gt;=10,MID(TEXT(入力1!DG162,"0000"),3,1),"")</f>
        <v/>
      </c>
      <c r="DJ183" s="1234" t="str">
        <f>IF(TRIM(入力1!DG162)&lt;&gt;"",IF(入力1!DG162&gt;=1,MID(TEXT(入力1!DG162,"0000"),4,1),"0"),"")</f>
        <v/>
      </c>
      <c r="DK183" s="1738" t="str">
        <f>IF(TRIM(入力1!DK162)&lt;&gt;"",LEFT(入力1!DK162,1),"")</f>
        <v/>
      </c>
      <c r="DL183" s="1734" t="str">
        <f>IF(入力1!DL162&gt;=10000,MID(TEXT(入力1!DL162,"00000"),1,1),"")</f>
        <v/>
      </c>
      <c r="DM183" s="1732" t="str">
        <f>IF(入力1!DL162&gt;=1000,MID(TEXT(入力1!DL162,"00000"),2,1),"")</f>
        <v/>
      </c>
      <c r="DN183" s="1732" t="str">
        <f>IF(入力1!DL162&gt;=100,MID(TEXT(入力1!DL162,"00000"),3,1),"")</f>
        <v/>
      </c>
      <c r="DO183" s="1732" t="str">
        <f>IF(入力1!DL162&gt;=10,MID(TEXT(入力1!DL162,"00000"),4,1),"")</f>
        <v/>
      </c>
      <c r="DP183" s="1234" t="str">
        <f>IF(TRIM(入力1!DL162)&lt;&gt;"",IF(入力1!DL162&gt;=1,MID(TEXT(入力1!DL162,"00000"),5,1),"0"),"")</f>
        <v/>
      </c>
      <c r="DQ183" s="1738" t="str">
        <f>IF(TRIM(入力1!DQ162)&lt;&gt;"",LEFT(入力1!DQ162,1),"")</f>
        <v/>
      </c>
      <c r="DR183" s="1734" t="str">
        <f>IF(入力1!DR162&gt;=10000,MID(TEXT(入力1!DR162,"00000"),1,1),"")</f>
        <v/>
      </c>
      <c r="DS183" s="1732" t="str">
        <f>IF(入力1!DR162&gt;=1000,MID(TEXT(入力1!DR162,"00000"),2,1),"")</f>
        <v/>
      </c>
      <c r="DT183" s="1732" t="str">
        <f>IF(入力1!DR162&gt;=100,MID(TEXT(入力1!DR162,"00000"),3,1),"")</f>
        <v/>
      </c>
      <c r="DU183" s="1732" t="str">
        <f>IF(入力1!DR162&gt;=10,MID(TEXT(入力1!DR162,"00000"),4,1),"")</f>
        <v/>
      </c>
      <c r="DV183" s="1850" t="str">
        <f>IF(TRIM(入力1!DR162)&lt;&gt;"",IF(入力1!DR162&gt;=1,MID(TEXT(入力1!DR162,"00000"),5,1),"0"),"")</f>
        <v/>
      </c>
      <c r="DW183" s="1748"/>
      <c r="DX183" s="1736"/>
      <c r="DY183" s="1804"/>
      <c r="DZ183" s="1829"/>
      <c r="EA183" s="1831"/>
      <c r="EB183" s="1824"/>
      <c r="EC183" s="1833"/>
      <c r="ED183" s="1835"/>
      <c r="EE183" s="1831"/>
      <c r="EF183" s="1824"/>
      <c r="EG183" s="1826">
        <f>IF(入力1!$W$5=9,9,0)</f>
        <v>0</v>
      </c>
      <c r="EH183" s="1828"/>
      <c r="EI183" s="1736"/>
    </row>
    <row r="184" spans="1:140" s="87" customFormat="1" ht="12" customHeight="1">
      <c r="A184" s="1819"/>
      <c r="B184" s="1733"/>
      <c r="C184" s="1235"/>
      <c r="D184" s="1822" t="str">
        <f>IF(TRIM(入力1!D182)&lt;&gt;"",入力1!D182,"")</f>
        <v/>
      </c>
      <c r="E184" s="1823"/>
      <c r="F184" s="1823"/>
      <c r="G184" s="1823"/>
      <c r="H184" s="1823"/>
      <c r="I184" s="1823"/>
      <c r="J184" s="1823"/>
      <c r="K184" s="1256"/>
      <c r="L184" s="1258"/>
      <c r="M184" s="1279"/>
      <c r="N184" s="1739"/>
      <c r="O184" s="1739"/>
      <c r="P184" s="1739"/>
      <c r="Q184" s="1735"/>
      <c r="R184" s="1235"/>
      <c r="S184" s="1840"/>
      <c r="T184" s="1842"/>
      <c r="U184" s="1279"/>
      <c r="V184" s="1735"/>
      <c r="W184" s="1844"/>
      <c r="X184" s="1735"/>
      <c r="Y184" s="1235"/>
      <c r="Z184" s="1842"/>
      <c r="AA184" s="1279"/>
      <c r="AB184" s="964" t="str">
        <f>IF(入力1!AB163&gt;=100,MID(TEXT(入力1!AB163,"000.0"),1,1),"")</f>
        <v/>
      </c>
      <c r="AC184" s="963" t="str">
        <f>IF(入力1!AB163&gt;=10,MID(TEXT(入力1!AB163,"000.0"),2,1),"")</f>
        <v/>
      </c>
      <c r="AD184" s="963" t="str">
        <f>IF(入力1!AB163&gt;=0.1,MID(TEXT(入力1!AB163,"000.0"),3,1),IF(ISBLANK(入力1!AB163),"","0"))</f>
        <v/>
      </c>
      <c r="AE184" s="953" t="str">
        <f>IF(入力1!AB163&lt;&gt;"",MID(TEXT(入力1!AB163,"000.0"),5,1),"")</f>
        <v/>
      </c>
      <c r="AF184" s="1735"/>
      <c r="AG184" s="1733"/>
      <c r="AH184" s="1733"/>
      <c r="AI184" s="1279"/>
      <c r="AJ184" s="1735"/>
      <c r="AK184" s="1733"/>
      <c r="AL184" s="1733"/>
      <c r="AM184" s="1279"/>
      <c r="AN184" s="1735"/>
      <c r="AO184" s="1733"/>
      <c r="AP184" s="1733"/>
      <c r="AQ184" s="1279"/>
      <c r="AR184" s="1735"/>
      <c r="AS184" s="1733"/>
      <c r="AT184" s="1733"/>
      <c r="AU184" s="1733"/>
      <c r="AV184" s="1279"/>
      <c r="AW184" s="1735"/>
      <c r="AX184" s="1733"/>
      <c r="AY184" s="1733"/>
      <c r="AZ184" s="1733"/>
      <c r="BA184" s="1733"/>
      <c r="BB184" s="1733"/>
      <c r="BC184" s="1279"/>
      <c r="BD184" s="1817"/>
      <c r="BE184" s="1731"/>
      <c r="BF184" s="1731"/>
      <c r="BG184" s="1731"/>
      <c r="BH184" s="1731"/>
      <c r="BI184" s="1731"/>
      <c r="BJ184" s="1816"/>
      <c r="BK184" s="1078"/>
      <c r="BL184" s="1064"/>
      <c r="BM184" s="1064"/>
      <c r="BN184" s="1064"/>
      <c r="BO184" s="1064"/>
      <c r="BP184" s="1080"/>
      <c r="BQ184" s="1078"/>
      <c r="BR184" s="1064"/>
      <c r="BS184" s="1064"/>
      <c r="BT184" s="1064"/>
      <c r="BU184" s="1064"/>
      <c r="BV184" s="1080"/>
      <c r="BW184" s="1078"/>
      <c r="BX184" s="1064"/>
      <c r="BY184" s="1064"/>
      <c r="BZ184" s="1064"/>
      <c r="CA184" s="1064"/>
      <c r="CB184" s="1080"/>
      <c r="CC184" s="1096"/>
      <c r="CD184" s="1064"/>
      <c r="CE184" s="1064"/>
      <c r="CF184" s="1064"/>
      <c r="CG184" s="1064"/>
      <c r="CH184" s="1064"/>
      <c r="CI184" s="1064"/>
      <c r="CJ184" s="1110"/>
      <c r="CK184" s="1064"/>
      <c r="CL184" s="1064"/>
      <c r="CM184" s="1064"/>
      <c r="CN184" s="1064"/>
      <c r="CO184" s="1064"/>
      <c r="CP184" s="1064"/>
      <c r="CQ184" s="1110"/>
      <c r="CR184" s="1078"/>
      <c r="CS184" s="1064"/>
      <c r="CT184" s="1080"/>
      <c r="CU184" s="1064"/>
      <c r="CV184" s="1708"/>
      <c r="CW184" s="1110"/>
      <c r="CX184" s="1096"/>
      <c r="CY184" s="1064"/>
      <c r="CZ184" s="1110"/>
      <c r="DA184" s="1817"/>
      <c r="DB184" s="1731"/>
      <c r="DC184" s="1731"/>
      <c r="DD184" s="1731"/>
      <c r="DE184" s="1795"/>
      <c r="DF184" s="1739"/>
      <c r="DG184" s="1735"/>
      <c r="DH184" s="1733"/>
      <c r="DI184" s="1733"/>
      <c r="DJ184" s="1235"/>
      <c r="DK184" s="1739"/>
      <c r="DL184" s="1735"/>
      <c r="DM184" s="1733"/>
      <c r="DN184" s="1733"/>
      <c r="DO184" s="1733"/>
      <c r="DP184" s="1235"/>
      <c r="DQ184" s="1739"/>
      <c r="DR184" s="1735"/>
      <c r="DS184" s="1733"/>
      <c r="DT184" s="1733"/>
      <c r="DU184" s="1733"/>
      <c r="DV184" s="1849"/>
      <c r="DW184" s="1749"/>
      <c r="DX184" s="1737"/>
      <c r="DY184" s="1805"/>
      <c r="DZ184" s="1830"/>
      <c r="EA184" s="1832"/>
      <c r="EB184" s="1825"/>
      <c r="EC184" s="1834"/>
      <c r="ED184" s="1836"/>
      <c r="EE184" s="1832"/>
      <c r="EF184" s="1825"/>
      <c r="EG184" s="1827"/>
      <c r="EH184" s="1827"/>
      <c r="EI184" s="1737"/>
    </row>
    <row r="185" spans="1:140" s="87" customFormat="1" ht="12" customHeight="1">
      <c r="A185" s="1796" t="str">
        <f>IF(TRIM(入力1!A164)&lt;&gt;"",入力1!A164,"")</f>
        <v/>
      </c>
      <c r="B185" s="1746">
        <f>IF(TRIM(入力1!B164)&lt;&gt;"",入力1!B164,"")</f>
        <v>7</v>
      </c>
      <c r="C185" s="1750">
        <f>入力1!C164</f>
        <v>4</v>
      </c>
      <c r="D185" s="1798" t="str">
        <f>IF(TRIM(入力1!D164)&lt;&gt;"",入力1!D164,"")</f>
        <v/>
      </c>
      <c r="E185" s="1799"/>
      <c r="F185" s="1799"/>
      <c r="G185" s="1799"/>
      <c r="H185" s="1799"/>
      <c r="I185" s="1799"/>
      <c r="J185" s="1799"/>
      <c r="K185" s="1806" t="str">
        <f>IF(TRIM('提出（様式1）'!A185)&lt;&gt;"",'提出（様式1）'!A185,"")</f>
        <v/>
      </c>
      <c r="L185" s="1808">
        <f>IF(TRIM('提出（様式1）'!B185)&lt;&gt;"",'提出（様式1）'!B185,"")</f>
        <v>7</v>
      </c>
      <c r="M185" s="1756">
        <f>C185</f>
        <v>4</v>
      </c>
      <c r="N185" s="1740" t="str">
        <f>IF(TRIM(入力1!N164)&lt;&gt;"",入力1!N164,"")</f>
        <v/>
      </c>
      <c r="O185" s="1740" t="str">
        <f>IF(TRIM(入力1!O164)&lt;&gt;"",LEFT(入力1!O164,1),"")</f>
        <v/>
      </c>
      <c r="P185" s="1740" t="str">
        <f>IF(TRIM(入力1!P164)&lt;&gt;"",LEFT(入力1!P164,1),"")</f>
        <v/>
      </c>
      <c r="Q185" s="1742" t="str">
        <f>IF(TRIM(入力1!Q164)&lt;&gt;"",LEFT(入力1!Q164,1),"")</f>
        <v/>
      </c>
      <c r="R185" s="1750" t="str">
        <f>IF(TRIM(入力1!Q164)&lt;&gt;"",MID(入力1!Q164,2,1),"")</f>
        <v/>
      </c>
      <c r="S185" s="1802" t="str">
        <f>IF(TRIM(入力1!S164)&lt;&gt;"",LEFT(入力1!S164,1),"")</f>
        <v/>
      </c>
      <c r="T185" s="1760" t="str">
        <f>IF(LEN(入力1!T164)&gt;=2,MID(TEXT(入力1!T164,"00"),1,1),"")</f>
        <v/>
      </c>
      <c r="U185" s="1756" t="str">
        <f>IF(LEN(入力1!T164)&gt;=1,MID(TEXT(入力1!T164,"00"),2,1),"")</f>
        <v/>
      </c>
      <c r="V185" s="1742" t="str">
        <f>IF(LEN(入力1!V164)&gt;=2,MID(TEXT(入力1!V164,"00"),1,1),"")</f>
        <v/>
      </c>
      <c r="W185" s="1811" t="str">
        <f>IF(LEN(入力1!V164)&gt;=1,MID(TEXT(入力1!V164,"00"),2,1),"")</f>
        <v/>
      </c>
      <c r="X185" s="1742" t="str">
        <f>IF(LEN(入力1!X164)&gt;=2,MID(TEXT(入力1!X164,"00"),1,1),"")</f>
        <v/>
      </c>
      <c r="Y185" s="1750" t="str">
        <f>IF(LEN(入力1!X164)&gt;=1,MID(TEXT(入力1!X164,"00"),2,1),"")</f>
        <v/>
      </c>
      <c r="Z185" s="1760" t="str">
        <f>IF(LEN(入力1!Z164)&gt;=2,MID(TEXT(入力1!Z164,"00"),1,1),"")</f>
        <v/>
      </c>
      <c r="AA185" s="1756" t="str">
        <f>IF(LEN(入力1!Z164)&gt;=1,MID(TEXT(入力1!Z164,"00"),2,1),"")</f>
        <v/>
      </c>
      <c r="AB185" s="1813" t="str">
        <f>IF(TRIM(入力1!AB164)&lt;&gt;"",入力1!AB164,"")</f>
        <v/>
      </c>
      <c r="AC185" s="1814"/>
      <c r="AD185" s="1814"/>
      <c r="AE185" s="1815"/>
      <c r="AF185" s="1742" t="str">
        <f>IF(入力1!AF164&gt;=100,MID(TEXT(入力1!AF164,"000.0"),1,1),"")</f>
        <v/>
      </c>
      <c r="AG185" s="1746" t="str">
        <f>IF(入力1!AF164&gt;=10,MID(TEXT(入力1!AF164,"000.0"),2,1),"")</f>
        <v/>
      </c>
      <c r="AH185" s="1746" t="str">
        <f>IF(入力1!AF164&gt;=0.1,MID(TEXT(入力1!AF164,"000.0"),3,1),IF(ISBLANK(入力1!AF164),"","0"))</f>
        <v/>
      </c>
      <c r="AI185" s="1756" t="str">
        <f>IF(入力1!AF164&lt;&gt;"",MID(TEXT(入力1!AF164,"000.0"),5,1),"")</f>
        <v/>
      </c>
      <c r="AJ185" s="1742" t="str">
        <f>IF(入力1!AJ164&gt;=100,MID(TEXT(入力1!AJ164,"000.0"),1,1),"")</f>
        <v/>
      </c>
      <c r="AK185" s="1746" t="str">
        <f>IF(入力1!AJ164&gt;=10,MID(TEXT(入力1!AJ164,"000.0"),2,1),"")</f>
        <v/>
      </c>
      <c r="AL185" s="1746" t="str">
        <f>IF(入力1!AJ164&gt;=0.1,MID(TEXT(入力1!AJ164,"000.0"),3,1),IF(ISBLANK(入力1!AJ164),"","0"))</f>
        <v/>
      </c>
      <c r="AM185" s="1756" t="str">
        <f>IF(入力1!AJ164&lt;&gt;"",MID(TEXT(入力1!AJ164,"000.0"),5,1),"")</f>
        <v/>
      </c>
      <c r="AN185" s="1742" t="str">
        <f>IF(入力1!AN164&gt;=100,MID(TEXT(入力1!AN164,"000.0"),1,1),"")</f>
        <v/>
      </c>
      <c r="AO185" s="1746" t="str">
        <f>IF(入力1!AN164&gt;=10,MID(TEXT(入力1!AN164,"000.0"),2,1),"")</f>
        <v/>
      </c>
      <c r="AP185" s="1746" t="str">
        <f>IF(入力1!AN164&gt;=0.1,MID(TEXT(入力1!AN164,"000.0"),3,1),IF(ISBLANK(入力1!AN164),"","0"))</f>
        <v/>
      </c>
      <c r="AQ185" s="1756" t="str">
        <f>IF(入力1!AN164&lt;&gt;"",MID(TEXT(入力1!AN164,"000.0"),5,1),"")</f>
        <v/>
      </c>
      <c r="AR185" s="1742" t="str">
        <f>IF(TRIM(入力1!AR164)&lt;&gt;"",IF(入力1!AR164&gt;=10000,MID(TEXT(入力1!AR164,"00000"),1,1),""),"-")</f>
        <v>-</v>
      </c>
      <c r="AS185" s="1746" t="str">
        <f>IF(TRIM(入力1!AR164)&lt;&gt;"",IF(入力1!AR164&gt;=1000,MID(TEXT(入力1!AR164,"00000"),2,1),""),"-")</f>
        <v>-</v>
      </c>
      <c r="AT185" s="1746" t="str">
        <f>IF(TRIM(入力1!AR164)&lt;&gt;"",IF(入力1!AR164&gt;=100,MID(TEXT(入力1!AR164,"00000"),3,1),""),"-")</f>
        <v>-</v>
      </c>
      <c r="AU185" s="1746" t="str">
        <f>IF(TRIM(入力1!AR164)&lt;&gt;"",IF(入力1!AR164&gt;=10,MID(TEXT(入力1!AR164,"00000"),4,1),""),"-")</f>
        <v>-</v>
      </c>
      <c r="AV185" s="1756" t="str">
        <f>IF(TRIM(入力1!AR164)&lt;&gt;"",IF(入力1!AR164&gt;=0,MID(TEXT(入力1!AR164,"00000"),5,1),""),"-")</f>
        <v>-</v>
      </c>
      <c r="AW185" s="1742" t="str">
        <f>IF(TRIM(入力1!AW164)&lt;&gt;"",IF(入力1!AW164&gt;=1000000,MID(TEXT(入力1!AW164,"0000000"),1,1),""),"-")</f>
        <v>-</v>
      </c>
      <c r="AX185" s="1746" t="str">
        <f>IF(TRIM(入力1!AW164)&lt;&gt;"",IF(入力1!AW164&gt;=100000,MID(TEXT(入力1!AW164,"0000000"),2,1),""),"-")</f>
        <v>-</v>
      </c>
      <c r="AY185" s="1746" t="str">
        <f>IF(TRIM(入力1!AW164)&lt;&gt;"",IF(入力1!AW164&gt;=10000,MID(TEXT(入力1!AW164,"0000000"),3,1),""),"-")</f>
        <v>-</v>
      </c>
      <c r="AZ185" s="1746" t="str">
        <f>IF(TRIM(入力1!AW164)&lt;&gt;"",IF(入力1!AW164&gt;=1000,MID(TEXT(入力1!AW164,"0000000"),4,1),""),"-")</f>
        <v>-</v>
      </c>
      <c r="BA185" s="1746" t="str">
        <f>IF(TRIM(入力1!AW164)&lt;&gt;"",IF(入力1!AW164&gt;=100,MID(TEXT(入力1!AW164,"0000000"),5,1),""),"-")</f>
        <v>-</v>
      </c>
      <c r="BB185" s="1746" t="str">
        <f>IF(TRIM(入力1!AW164)&lt;&gt;"",IF(入力1!AW164&gt;=10,MID(TEXT(入力1!AW164,"0000000"),6,1),""),"-")</f>
        <v>-</v>
      </c>
      <c r="BC185" s="1756" t="str">
        <f>IF(TRIM(入力1!AW164)&lt;&gt;"",IF(入力1!AW164&gt;=0,MID(TEXT(入力1!AW164,"0000000"),7,1),""),"-")</f>
        <v>-</v>
      </c>
      <c r="BD185" s="1793" t="str">
        <f>IF(TRIM(入力1!BD164)&lt;&gt;"",IF(入力1!BD164&gt;=1000000,MID(TEXT(入力1!BD164,"0000000"),1,1),""),"")</f>
        <v/>
      </c>
      <c r="BE185" s="1729" t="str">
        <f>IF(TRIM(入力1!BD164)&lt;&gt;"",IF(入力1!BD164&gt;=100000,MID(TEXT(入力1!BD164,"0000000"),2,1),""),"")</f>
        <v/>
      </c>
      <c r="BF185" s="1729" t="str">
        <f>IF(TRIM(入力1!BD164)&lt;&gt;"",IF(入力1!BD164&gt;=10000,MID(TEXT(入力1!BD164,"0000000"),3,1),""),"")</f>
        <v/>
      </c>
      <c r="BG185" s="1729" t="str">
        <f>IF(TRIM(入力1!BD164)&lt;&gt;"",IF(入力1!BD164&gt;=1000,MID(TEXT(入力1!BD164,"0000000"),4,1),""),"")</f>
        <v/>
      </c>
      <c r="BH185" s="1729" t="str">
        <f>IF(TRIM(入力1!BD164)&lt;&gt;"",IF(入力1!BD164&gt;=100,MID(TEXT(入力1!BD164,"0000000"),5,1),""),"")</f>
        <v/>
      </c>
      <c r="BI185" s="1729" t="str">
        <f>IF(TRIM(入力1!BD164)&lt;&gt;"",IF(入力1!BD164&gt;=10,MID(TEXT(入力1!BD164,"0000000"),6,1),""),"")</f>
        <v/>
      </c>
      <c r="BJ185" s="1744" t="str">
        <f>IF(TRIM(入力1!BD164)&lt;&gt;"",IF(入力1!BD164&gt;=0,MID(TEXT(入力1!BD164,"0000000"),7,1),""),"0")</f>
        <v>0</v>
      </c>
      <c r="BK185" s="1724" t="str">
        <f>IF(TRIM(入力1!BK164)&lt;&gt;"",入力1!BK164,"")</f>
        <v/>
      </c>
      <c r="BL185" s="1701" t="str">
        <f>IF(TRIM(入力1!BL164)&lt;&gt;"",入力1!BL164,"")</f>
        <v/>
      </c>
      <c r="BM185" s="1701" t="str">
        <f>IF(TRIM(入力1!BM164)&lt;&gt;"",入力1!BM164,"")</f>
        <v/>
      </c>
      <c r="BN185" s="1701" t="str">
        <f>IF(TRIM(入力1!BN164)&lt;&gt;"",入力1!BN164,"")</f>
        <v/>
      </c>
      <c r="BO185" s="1701" t="str">
        <f>IF(TRIM(入力1!BO164)&lt;&gt;"",入力1!BO164,"")</f>
        <v/>
      </c>
      <c r="BP185" s="1709" t="str">
        <f>IF(TRIM(入力1!BP164)&lt;&gt;"",入力1!BP164,"")</f>
        <v>0</v>
      </c>
      <c r="BQ185" s="1724" t="str">
        <f>IF(TRIM(入力1!BQ164)&lt;&gt;"",入力1!BQ164,"")</f>
        <v/>
      </c>
      <c r="BR185" s="1701" t="str">
        <f>IF(TRIM(入力1!BR164)&lt;&gt;"",入力1!BR164,"")</f>
        <v/>
      </c>
      <c r="BS185" s="1701" t="str">
        <f>IF(TRIM(入力1!BS164)&lt;&gt;"",入力1!BS164,"")</f>
        <v/>
      </c>
      <c r="BT185" s="1701" t="str">
        <f>IF(TRIM(入力1!BT164)&lt;&gt;"",入力1!BT164,"")</f>
        <v/>
      </c>
      <c r="BU185" s="1701" t="str">
        <f>IF(TRIM(入力1!BU164)&lt;&gt;"",入力1!BU164,"")</f>
        <v/>
      </c>
      <c r="BV185" s="1709" t="str">
        <f>IF(TRIM(入力1!BV164)&lt;&gt;"",入力1!BV164,"")</f>
        <v>0</v>
      </c>
      <c r="BW185" s="1724" t="str">
        <f>IF(TRIM(入力1!BW164)&lt;&gt;"",入力1!BW164,"")</f>
        <v/>
      </c>
      <c r="BX185" s="1701" t="str">
        <f>IF(TRIM(入力1!BX164)&lt;&gt;"",入力1!BX164,"")</f>
        <v/>
      </c>
      <c r="BY185" s="1701" t="str">
        <f>IF(TRIM(入力1!BY164)&lt;&gt;"",入力1!BY164,"")</f>
        <v/>
      </c>
      <c r="BZ185" s="1701" t="str">
        <f>IF(TRIM(入力1!BZ164)&lt;&gt;"",入力1!BZ164,"")</f>
        <v/>
      </c>
      <c r="CA185" s="1701" t="str">
        <f>IF(TRIM(入力1!CA164)&lt;&gt;"",入力1!CA164,"")</f>
        <v/>
      </c>
      <c r="CB185" s="1709" t="str">
        <f>IF(TRIM(入力1!CB164)&lt;&gt;"",入力1!CB164,"")</f>
        <v>0</v>
      </c>
      <c r="CC185" s="1711" t="str">
        <f>IF(TRIM(入力1!CC164)&lt;&gt;"",入力1!CC164,"")</f>
        <v/>
      </c>
      <c r="CD185" s="1701" t="str">
        <f>IF(TRIM(入力1!CD164)&lt;&gt;"",入力1!CD164,"")</f>
        <v/>
      </c>
      <c r="CE185" s="1701" t="str">
        <f>IF(TRIM(入力1!CE164)&lt;&gt;"",入力1!CE164,"")</f>
        <v/>
      </c>
      <c r="CF185" s="1701" t="str">
        <f>IF(TRIM(入力1!CF164)&lt;&gt;"",入力1!CF164,"")</f>
        <v/>
      </c>
      <c r="CG185" s="1701" t="str">
        <f>IF(TRIM(入力1!CG164)&lt;&gt;"",入力1!CG164,"")</f>
        <v/>
      </c>
      <c r="CH185" s="1701" t="str">
        <f>IF(TRIM(入力1!CH164)&lt;&gt;"",入力1!CH164,"")</f>
        <v/>
      </c>
      <c r="CI185" s="1701" t="str">
        <f>IF(TRIM(入力1!CI164)&lt;&gt;"",入力1!CI164,"")</f>
        <v/>
      </c>
      <c r="CJ185" s="1703" t="str">
        <f>IF(TRIM(入力1!CJ164)&lt;&gt;"",入力1!CJ164,"")</f>
        <v>0</v>
      </c>
      <c r="CK185" s="1701" t="str">
        <f>IF(TRIM(入力1!CK164)&lt;&gt;"",入力1!CK164,"")</f>
        <v/>
      </c>
      <c r="CL185" s="1701" t="str">
        <f>IF(TRIM(入力1!CL164)&lt;&gt;"",入力1!CL164,"")</f>
        <v/>
      </c>
      <c r="CM185" s="1701" t="str">
        <f>IF(TRIM(入力1!CM164)&lt;&gt;"",入力1!CM164,"")</f>
        <v/>
      </c>
      <c r="CN185" s="1701" t="str">
        <f>IF(TRIM(入力1!CN164)&lt;&gt;"",入力1!CN164,"")</f>
        <v/>
      </c>
      <c r="CO185" s="1701" t="str">
        <f>IF(TRIM(入力1!CO164)&lt;&gt;"",入力1!CO164,"")</f>
        <v/>
      </c>
      <c r="CP185" s="1701" t="str">
        <f>IF(TRIM(入力1!CP164)&lt;&gt;"",入力1!CP164,"")</f>
        <v/>
      </c>
      <c r="CQ185" s="1703" t="str">
        <f>IF(TRIM(入力1!CQ164)&lt;&gt;"",入力1!CQ164,"")</f>
        <v/>
      </c>
      <c r="CR185" s="1724" t="str">
        <f>IF(TRIM(入力1!CR164)&lt;&gt;"",入力1!CR164,"")</f>
        <v>-</v>
      </c>
      <c r="CS185" s="1701" t="str">
        <f>IF(TRIM(入力1!CS164)&lt;&gt;"",入力1!CS164,"")</f>
        <v>-</v>
      </c>
      <c r="CT185" s="1709" t="str">
        <f>IF(TRIM(入力1!CT164)&lt;&gt;"",入力1!CT164,"")</f>
        <v>-</v>
      </c>
      <c r="CU185" s="1701" t="str">
        <f>IF(入力1!CU164&gt;=10,MID(TEXT(入力1!CU164,"00.0"),1,1),"")</f>
        <v/>
      </c>
      <c r="CV185" s="1954" t="str">
        <f>IF(入力1!CU164&gt;=0.1,MID(TEXT(入力1!CU164,"00.0"),2,1),IF(ISBLANK(入力1!CU164),"","0"))</f>
        <v/>
      </c>
      <c r="CW185" s="1703" t="str">
        <f>IF(入力1!CU164&lt;&gt;"",MID(TEXT(入力1!CU164,"00.0"),4,1),"")</f>
        <v/>
      </c>
      <c r="CX185" s="1711" t="str">
        <f>IF(入力1!CX164&gt;=100,MID(TEXT(入力1!CX164,"000"),1,1),"")</f>
        <v/>
      </c>
      <c r="CY185" s="1701" t="str">
        <f>IF(入力1!CX164&gt;=10,MID(TEXT(入力1!CX164,"000"),2,1),"")</f>
        <v/>
      </c>
      <c r="CZ185" s="1703" t="str">
        <f>IF(入力1!CX164&gt;=1,MID(TEXT(入力1!CX164,"000"),3,1),"")</f>
        <v/>
      </c>
      <c r="DA185" s="1793" t="str">
        <f>IF(TRIM(入力1!DA164)&lt;&gt;"",IF(入力1!DA164&gt;=10000,MID(TEXT(入力1!DA164,"00000"),1,1),""),"")</f>
        <v/>
      </c>
      <c r="DB185" s="1729" t="str">
        <f>IF(TRIM(入力1!DA164)&lt;&gt;"",IF(入力1!DA164&gt;=1000,MID(TEXT(入力1!DA164,"00000"),2,1),""),"")</f>
        <v/>
      </c>
      <c r="DC185" s="1729" t="str">
        <f>IF(TRIM(入力1!DA164)&lt;&gt;"",IF(入力1!DA164&gt;=100,MID(TEXT(入力1!DA164,"00000"),3,1),""),"")</f>
        <v/>
      </c>
      <c r="DD185" s="1729" t="str">
        <f>IF(TRIM(入力1!DA164)&lt;&gt;"",IF(入力1!DA164&gt;=10,MID(TEXT(入力1!DA164,"00000"),4,1),""),"")</f>
        <v/>
      </c>
      <c r="DE185" s="1852" t="str">
        <f>IF(TRIM(入力1!DA164)&lt;&gt;"",IF(入力1!DA164&gt;=0,MID(TEXT(入力1!DA164,"00000"),5,1),"0"),"")</f>
        <v/>
      </c>
      <c r="DF185" s="1740" t="str">
        <f>IF(TRIM(入力1!DF164)&lt;&gt;"",LEFT(入力1!DF164,1),"")</f>
        <v/>
      </c>
      <c r="DG185" s="1742" t="str">
        <f>IF(入力1!DG164&gt;=1000,MID(TEXT(入力1!DG164,"0000"),1,1),"")</f>
        <v/>
      </c>
      <c r="DH185" s="1746" t="str">
        <f>IF(入力1!DG164&gt;=100,MID(TEXT(入力1!DG164,"0000"),2,1),"")</f>
        <v/>
      </c>
      <c r="DI185" s="1746" t="str">
        <f>IF(入力1!DG164&gt;=10,MID(TEXT(入力1!DG164,"0000"),3,1),"")</f>
        <v/>
      </c>
      <c r="DJ185" s="1891" t="str">
        <f>IF(TRIM(入力1!DG164)&lt;&gt;"",IF(入力1!DG164&gt;=1,MID(TEXT(入力1!DG164,"0000"),4,1),"0"),"")</f>
        <v/>
      </c>
      <c r="DK185" s="1740" t="str">
        <f>IF(TRIM(入力1!DK164)&lt;&gt;"",LEFT(入力1!DK164,1),"")</f>
        <v/>
      </c>
      <c r="DL185" s="1742" t="str">
        <f>IF(入力1!DL164&gt;=10000,MID(TEXT(入力1!DL164,"00000"),1,1),"")</f>
        <v/>
      </c>
      <c r="DM185" s="1746" t="str">
        <f>IF(入力1!DL164&gt;=1000,MID(TEXT(入力1!DL164,"00000"),2,1),"")</f>
        <v/>
      </c>
      <c r="DN185" s="1746" t="str">
        <f>IF(入力1!DL164&gt;=100,MID(TEXT(入力1!DL164,"00000"),3,1),"")</f>
        <v/>
      </c>
      <c r="DO185" s="1746" t="str">
        <f>IF(入力1!DL164&gt;=10,MID(TEXT(入力1!DL164,"00000"),4,1),"")</f>
        <v/>
      </c>
      <c r="DP185" s="1891" t="str">
        <f>IF(TRIM(入力1!DL164)&lt;&gt;"",IF(入力1!DL164&gt;=1,MID(TEXT(入力1!DL164,"00000"),5,1),"0"),"")</f>
        <v/>
      </c>
      <c r="DQ185" s="1740" t="str">
        <f>IF(TRIM(入力1!DQ164)&lt;&gt;"",LEFT(入力1!DQ164,1),"")</f>
        <v/>
      </c>
      <c r="DR185" s="1742" t="str">
        <f>IF(入力1!DR164&gt;=10000,MID(TEXT(入力1!DR164,"00000"),1,1),"")</f>
        <v/>
      </c>
      <c r="DS185" s="1746" t="str">
        <f>IF(入力1!DR164&gt;=1000,MID(TEXT(入力1!DR164,"00000"),2,1),"")</f>
        <v/>
      </c>
      <c r="DT185" s="1746" t="str">
        <f>IF(入力1!DR164&gt;=100,MID(TEXT(入力1!DR164,"00000"),3,1),"")</f>
        <v/>
      </c>
      <c r="DU185" s="1746" t="str">
        <f>IF(入力1!DR164&gt;=10,MID(TEXT(入力1!DR164,"00000"),4,1),"")</f>
        <v/>
      </c>
      <c r="DV185" s="1904" t="str">
        <f>IF(TRIM(入力1!DR164)&lt;&gt;"",IF(入力1!DR164&gt;=1,MID(TEXT(入力1!DR164,"00000"),5,1),"0"),"")</f>
        <v/>
      </c>
      <c r="DW185" s="1748"/>
      <c r="DX185" s="1736"/>
      <c r="DY185" s="1804"/>
      <c r="DZ185" s="1829"/>
      <c r="EA185" s="1831"/>
      <c r="EB185" s="1824"/>
      <c r="EC185" s="1833"/>
      <c r="ED185" s="1835"/>
      <c r="EE185" s="1831"/>
      <c r="EF185" s="1824"/>
      <c r="EG185" s="1826">
        <f>IF(入力1!$W$5=9,9,0)</f>
        <v>0</v>
      </c>
      <c r="EH185" s="1828"/>
      <c r="EI185" s="1736"/>
    </row>
    <row r="186" spans="1:140" s="87" customFormat="1" ht="12" customHeight="1">
      <c r="A186" s="1853"/>
      <c r="B186" s="1752"/>
      <c r="C186" s="1753"/>
      <c r="D186" s="1854" t="str">
        <f>IF(TRIM(入力1!D184)&lt;&gt;"",入力1!D184,"")</f>
        <v/>
      </c>
      <c r="E186" s="1855"/>
      <c r="F186" s="1855"/>
      <c r="G186" s="1855"/>
      <c r="H186" s="1855"/>
      <c r="I186" s="1855"/>
      <c r="J186" s="1855"/>
      <c r="K186" s="1806"/>
      <c r="L186" s="1808"/>
      <c r="M186" s="1757"/>
      <c r="N186" s="1754"/>
      <c r="O186" s="1754"/>
      <c r="P186" s="1754"/>
      <c r="Q186" s="1755"/>
      <c r="R186" s="1753"/>
      <c r="S186" s="1856"/>
      <c r="T186" s="1761"/>
      <c r="U186" s="1757"/>
      <c r="V186" s="1755"/>
      <c r="W186" s="1857"/>
      <c r="X186" s="1755"/>
      <c r="Y186" s="1753"/>
      <c r="Z186" s="1761"/>
      <c r="AA186" s="1757"/>
      <c r="AB186" s="970" t="str">
        <f>IF(入力1!AB165&gt;=100,MID(TEXT(入力1!AB165,"000.0"),1,1),"")</f>
        <v/>
      </c>
      <c r="AC186" s="968" t="str">
        <f>IF(入力1!AB165&gt;=10,MID(TEXT(入力1!AB165,"000.0"),2,1),"")</f>
        <v/>
      </c>
      <c r="AD186" s="968" t="str">
        <f>IF(入力1!AB165&gt;=0.1,MID(TEXT(入力1!AB165,"000.0"),3,1),IF(ISBLANK(入力1!AB165),"","0"))</f>
        <v/>
      </c>
      <c r="AE186" s="972" t="str">
        <f>IF(入力1!AB165&lt;&gt;"",MID(TEXT(入力1!AB165,"000.0"),5,1),"")</f>
        <v/>
      </c>
      <c r="AF186" s="1755"/>
      <c r="AG186" s="1752"/>
      <c r="AH186" s="1752"/>
      <c r="AI186" s="1757"/>
      <c r="AJ186" s="1755"/>
      <c r="AK186" s="1752"/>
      <c r="AL186" s="1752"/>
      <c r="AM186" s="1757"/>
      <c r="AN186" s="1755"/>
      <c r="AO186" s="1752"/>
      <c r="AP186" s="1752"/>
      <c r="AQ186" s="1757"/>
      <c r="AR186" s="1755"/>
      <c r="AS186" s="1752"/>
      <c r="AT186" s="1752"/>
      <c r="AU186" s="1752"/>
      <c r="AV186" s="1757"/>
      <c r="AW186" s="1755"/>
      <c r="AX186" s="1752"/>
      <c r="AY186" s="1752"/>
      <c r="AZ186" s="1752"/>
      <c r="BA186" s="1752"/>
      <c r="BB186" s="1752"/>
      <c r="BC186" s="1757"/>
      <c r="BD186" s="1793"/>
      <c r="BE186" s="1729"/>
      <c r="BF186" s="1729"/>
      <c r="BG186" s="1729"/>
      <c r="BH186" s="1729"/>
      <c r="BI186" s="1729"/>
      <c r="BJ186" s="1744"/>
      <c r="BK186" s="1726"/>
      <c r="BL186" s="1705"/>
      <c r="BM186" s="1705"/>
      <c r="BN186" s="1705"/>
      <c r="BO186" s="1705"/>
      <c r="BP186" s="1710"/>
      <c r="BQ186" s="1726"/>
      <c r="BR186" s="1705"/>
      <c r="BS186" s="1705"/>
      <c r="BT186" s="1705"/>
      <c r="BU186" s="1705"/>
      <c r="BV186" s="1710"/>
      <c r="BW186" s="1726"/>
      <c r="BX186" s="1705"/>
      <c r="BY186" s="1705"/>
      <c r="BZ186" s="1705"/>
      <c r="CA186" s="1705"/>
      <c r="CB186" s="1710"/>
      <c r="CC186" s="1712"/>
      <c r="CD186" s="1705"/>
      <c r="CE186" s="1705"/>
      <c r="CF186" s="1705"/>
      <c r="CG186" s="1705"/>
      <c r="CH186" s="1705"/>
      <c r="CI186" s="1705"/>
      <c r="CJ186" s="1706"/>
      <c r="CK186" s="1705"/>
      <c r="CL186" s="1705"/>
      <c r="CM186" s="1705"/>
      <c r="CN186" s="1705"/>
      <c r="CO186" s="1705"/>
      <c r="CP186" s="1705"/>
      <c r="CQ186" s="1706"/>
      <c r="CR186" s="1726"/>
      <c r="CS186" s="1705"/>
      <c r="CT186" s="1710"/>
      <c r="CU186" s="1705"/>
      <c r="CV186" s="1958"/>
      <c r="CW186" s="1706"/>
      <c r="CX186" s="1712"/>
      <c r="CY186" s="1705"/>
      <c r="CZ186" s="1706"/>
      <c r="DA186" s="1793"/>
      <c r="DB186" s="1729"/>
      <c r="DC186" s="1729"/>
      <c r="DD186" s="1729"/>
      <c r="DE186" s="1852"/>
      <c r="DF186" s="1754"/>
      <c r="DG186" s="1755"/>
      <c r="DH186" s="1752"/>
      <c r="DI186" s="1752"/>
      <c r="DJ186" s="1753"/>
      <c r="DK186" s="1754"/>
      <c r="DL186" s="1755"/>
      <c r="DM186" s="1752"/>
      <c r="DN186" s="1752"/>
      <c r="DO186" s="1752"/>
      <c r="DP186" s="1753"/>
      <c r="DQ186" s="1754"/>
      <c r="DR186" s="1755"/>
      <c r="DS186" s="1752"/>
      <c r="DT186" s="1752"/>
      <c r="DU186" s="1752"/>
      <c r="DV186" s="1851"/>
      <c r="DW186" s="1749"/>
      <c r="DX186" s="1737"/>
      <c r="DY186" s="1805"/>
      <c r="DZ186" s="1830"/>
      <c r="EA186" s="1832"/>
      <c r="EB186" s="1825"/>
      <c r="EC186" s="1834"/>
      <c r="ED186" s="1836"/>
      <c r="EE186" s="1832"/>
      <c r="EF186" s="1825"/>
      <c r="EG186" s="1827"/>
      <c r="EH186" s="1827"/>
      <c r="EI186" s="1737"/>
    </row>
    <row r="187" spans="1:140" s="87" customFormat="1" ht="12" customHeight="1">
      <c r="A187" s="1818" t="str">
        <f>IF(TRIM(入力1!A166)&lt;&gt;"",入力1!A166,"")</f>
        <v/>
      </c>
      <c r="B187" s="1732">
        <f>IF(TRIM(入力1!B166)&lt;&gt;"",入力1!B166,"")</f>
        <v>7</v>
      </c>
      <c r="C187" s="1234">
        <f>入力1!C166</f>
        <v>5</v>
      </c>
      <c r="D187" s="1820" t="str">
        <f>IF(TRIM(入力1!D166)&lt;&gt;"",入力1!D166,"")</f>
        <v/>
      </c>
      <c r="E187" s="1821"/>
      <c r="F187" s="1821"/>
      <c r="G187" s="1821"/>
      <c r="H187" s="1821"/>
      <c r="I187" s="1821"/>
      <c r="J187" s="1821"/>
      <c r="K187" s="1256" t="str">
        <f>IF(TRIM('提出（様式1）'!A187)&lt;&gt;"",'提出（様式1）'!A187,"")</f>
        <v/>
      </c>
      <c r="L187" s="1258">
        <f>IF(TRIM('提出（様式1）'!B187)&lt;&gt;"",'提出（様式1）'!B187,"")</f>
        <v>7</v>
      </c>
      <c r="M187" s="1260">
        <f>C187</f>
        <v>5</v>
      </c>
      <c r="N187" s="1738" t="str">
        <f>IF(TRIM(入力1!N166)&lt;&gt;"",入力1!N166,"")</f>
        <v/>
      </c>
      <c r="O187" s="1738" t="str">
        <f>IF(TRIM(入力1!O166)&lt;&gt;"",LEFT(入力1!O166,1),"")</f>
        <v/>
      </c>
      <c r="P187" s="1738" t="str">
        <f>IF(TRIM(入力1!P166)&lt;&gt;"",LEFT(入力1!P166,1),"")</f>
        <v/>
      </c>
      <c r="Q187" s="1734" t="str">
        <f>IF(TRIM(入力1!Q166)&lt;&gt;"",LEFT(入力1!Q166,1),"")</f>
        <v/>
      </c>
      <c r="R187" s="1234" t="str">
        <f>IF(TRIM(入力1!Q166)&lt;&gt;"",MID(入力1!Q166,2,1),"")</f>
        <v/>
      </c>
      <c r="S187" s="1839" t="str">
        <f>IF(TRIM(入力1!S166)&lt;&gt;"",LEFT(入力1!S166,1),"")</f>
        <v/>
      </c>
      <c r="T187" s="1841" t="str">
        <f>IF(LEN(入力1!T166)&gt;=2,MID(TEXT(入力1!T166,"00"),1,1),"")</f>
        <v/>
      </c>
      <c r="U187" s="1260" t="str">
        <f>IF(LEN(入力1!T166)&gt;=1,MID(TEXT(入力1!T166,"00"),2,1),"")</f>
        <v/>
      </c>
      <c r="V187" s="1734" t="str">
        <f>IF(LEN(入力1!V166)&gt;=2,MID(TEXT(入力1!V166,"00"),1,1),"")</f>
        <v/>
      </c>
      <c r="W187" s="1843" t="str">
        <f>IF(LEN(入力1!V166)&gt;=1,MID(TEXT(入力1!V166,"00"),2,1),"")</f>
        <v/>
      </c>
      <c r="X187" s="1734" t="str">
        <f>IF(LEN(入力1!X166)&gt;=2,MID(TEXT(入力1!X166,"00"),1,1),"")</f>
        <v/>
      </c>
      <c r="Y187" s="1234" t="str">
        <f>IF(LEN(入力1!X166)&gt;=1,MID(TEXT(入力1!X166,"00"),2,1),"")</f>
        <v/>
      </c>
      <c r="Z187" s="1841" t="str">
        <f>IF(LEN(入力1!Z166)&gt;=2,MID(TEXT(入力1!Z166,"00"),1,1),"")</f>
        <v/>
      </c>
      <c r="AA187" s="1260" t="str">
        <f>IF(LEN(入力1!Z166)&gt;=1,MID(TEXT(入力1!Z166,"00"),2,1),"")</f>
        <v/>
      </c>
      <c r="AB187" s="1845" t="str">
        <f>IF(TRIM(入力1!AB166)&lt;&gt;"",入力1!AB166,"")</f>
        <v/>
      </c>
      <c r="AC187" s="1846"/>
      <c r="AD187" s="1846"/>
      <c r="AE187" s="1847"/>
      <c r="AF187" s="1734" t="str">
        <f>IF(入力1!AF166&gt;=100,MID(TEXT(入力1!AF166,"000.0"),1,1),"")</f>
        <v/>
      </c>
      <c r="AG187" s="1732" t="str">
        <f>IF(入力1!AF166&gt;=10,MID(TEXT(入力1!AF166,"000.0"),2,1),"")</f>
        <v/>
      </c>
      <c r="AH187" s="1732" t="str">
        <f>IF(入力1!AF166&gt;=0.1,MID(TEXT(入力1!AF166,"000.0"),3,1),IF(ISBLANK(入力1!AF166),"","0"))</f>
        <v/>
      </c>
      <c r="AI187" s="1260" t="str">
        <f>IF(入力1!AF166&lt;&gt;"",MID(TEXT(入力1!AF166,"000.0"),5,1),"")</f>
        <v/>
      </c>
      <c r="AJ187" s="1734" t="str">
        <f>IF(入力1!AJ166&gt;=100,MID(TEXT(入力1!AJ166,"000.0"),1,1),"")</f>
        <v/>
      </c>
      <c r="AK187" s="1732" t="str">
        <f>IF(入力1!AJ166&gt;=10,MID(TEXT(入力1!AJ166,"000.0"),2,1),"")</f>
        <v/>
      </c>
      <c r="AL187" s="1732" t="str">
        <f>IF(入力1!AJ166&gt;=0.1,MID(TEXT(入力1!AJ166,"000.0"),3,1),IF(ISBLANK(入力1!AJ166),"","0"))</f>
        <v/>
      </c>
      <c r="AM187" s="1260" t="str">
        <f>IF(入力1!AJ166&lt;&gt;"",MID(TEXT(入力1!AJ166,"000.0"),5,1),"")</f>
        <v/>
      </c>
      <c r="AN187" s="1734" t="str">
        <f>IF(入力1!AN166&gt;=100,MID(TEXT(入力1!AN166,"000.0"),1,1),"")</f>
        <v/>
      </c>
      <c r="AO187" s="1732" t="str">
        <f>IF(入力1!AN166&gt;=10,MID(TEXT(入力1!AN166,"000.0"),2,1),"")</f>
        <v/>
      </c>
      <c r="AP187" s="1732" t="str">
        <f>IF(入力1!AN166&gt;=0.1,MID(TEXT(入力1!AN166,"000.0"),3,1),IF(ISBLANK(入力1!AN166),"","0"))</f>
        <v/>
      </c>
      <c r="AQ187" s="1260" t="str">
        <f>IF(入力1!AN166&lt;&gt;"",MID(TEXT(入力1!AN166,"000.0"),5,1),"")</f>
        <v/>
      </c>
      <c r="AR187" s="1734" t="str">
        <f>IF(TRIM(入力1!AR166)&lt;&gt;"",IF(入力1!AR166&gt;=10000,MID(TEXT(入力1!AR166,"00000"),1,1),""),"-")</f>
        <v>-</v>
      </c>
      <c r="AS187" s="1732" t="str">
        <f>IF(TRIM(入力1!AR166)&lt;&gt;"",IF(入力1!AR166&gt;=1000,MID(TEXT(入力1!AR166,"00000"),2,1),""),"-")</f>
        <v>-</v>
      </c>
      <c r="AT187" s="1732" t="str">
        <f>IF(TRIM(入力1!AR166)&lt;&gt;"",IF(入力1!AR166&gt;=100,MID(TEXT(入力1!AR166,"00000"),3,1),""),"-")</f>
        <v>-</v>
      </c>
      <c r="AU187" s="1732" t="str">
        <f>IF(TRIM(入力1!AR166)&lt;&gt;"",IF(入力1!AR166&gt;=10,MID(TEXT(入力1!AR166,"00000"),4,1),""),"-")</f>
        <v>-</v>
      </c>
      <c r="AV187" s="1260" t="str">
        <f>IF(TRIM(入力1!AR166)&lt;&gt;"",IF(入力1!AR166&gt;=0,MID(TEXT(入力1!AR166,"00000"),5,1),""),"-")</f>
        <v>-</v>
      </c>
      <c r="AW187" s="1734" t="str">
        <f>IF(TRIM(入力1!AW166)&lt;&gt;"",IF(入力1!AW166&gt;=1000000,MID(TEXT(入力1!AW166,"0000000"),1,1),""),"-")</f>
        <v>-</v>
      </c>
      <c r="AX187" s="1732" t="str">
        <f>IF(TRIM(入力1!AW166)&lt;&gt;"",IF(入力1!AW166&gt;=100000,MID(TEXT(入力1!AW166,"0000000"),2,1),""),"-")</f>
        <v>-</v>
      </c>
      <c r="AY187" s="1732" t="str">
        <f>IF(TRIM(入力1!AW166)&lt;&gt;"",IF(入力1!AW166&gt;=10000,MID(TEXT(入力1!AW166,"0000000"),3,1),""),"-")</f>
        <v>-</v>
      </c>
      <c r="AZ187" s="1732" t="str">
        <f>IF(TRIM(入力1!AW166)&lt;&gt;"",IF(入力1!AW166&gt;=1000,MID(TEXT(入力1!AW166,"0000000"),4,1),""),"-")</f>
        <v>-</v>
      </c>
      <c r="BA187" s="1732" t="str">
        <f>IF(TRIM(入力1!AW166)&lt;&gt;"",IF(入力1!AW166&gt;=100,MID(TEXT(入力1!AW166,"0000000"),5,1),""),"-")</f>
        <v>-</v>
      </c>
      <c r="BB187" s="1732" t="str">
        <f>IF(TRIM(入力1!AW166)&lt;&gt;"",IF(入力1!AW166&gt;=10,MID(TEXT(入力1!AW166,"0000000"),6,1),""),"-")</f>
        <v>-</v>
      </c>
      <c r="BC187" s="1260" t="str">
        <f>IF(TRIM(入力1!AW166)&lt;&gt;"",IF(入力1!AW166&gt;=0,MID(TEXT(入力1!AW166,"0000000"),7,1),""),"-")</f>
        <v>-</v>
      </c>
      <c r="BD187" s="1817" t="str">
        <f>IF(TRIM(入力1!BD166)&lt;&gt;"",IF(入力1!BD166&gt;=1000000,MID(TEXT(入力1!BD166,"0000000"),1,1),""),"")</f>
        <v/>
      </c>
      <c r="BE187" s="1731" t="str">
        <f>IF(TRIM(入力1!BD166)&lt;&gt;"",IF(入力1!BD166&gt;=100000,MID(TEXT(入力1!BD166,"0000000"),2,1),""),"")</f>
        <v/>
      </c>
      <c r="BF187" s="1731" t="str">
        <f>IF(TRIM(入力1!BD166)&lt;&gt;"",IF(入力1!BD166&gt;=10000,MID(TEXT(入力1!BD166,"0000000"),3,1),""),"")</f>
        <v/>
      </c>
      <c r="BG187" s="1731" t="str">
        <f>IF(TRIM(入力1!BD166)&lt;&gt;"",IF(入力1!BD166&gt;=1000,MID(TEXT(入力1!BD166,"0000000"),4,1),""),"")</f>
        <v/>
      </c>
      <c r="BH187" s="1731" t="str">
        <f>IF(TRIM(入力1!BD166)&lt;&gt;"",IF(入力1!BD166&gt;=100,MID(TEXT(入力1!BD166,"0000000"),5,1),""),"")</f>
        <v/>
      </c>
      <c r="BI187" s="1731" t="str">
        <f>IF(TRIM(入力1!BD166)&lt;&gt;"",IF(入力1!BD166&gt;=10,MID(TEXT(入力1!BD166,"0000000"),6,1),""),"")</f>
        <v/>
      </c>
      <c r="BJ187" s="1816" t="str">
        <f>IF(TRIM(入力1!BD166)&lt;&gt;"",IF(入力1!BD166&gt;=0,MID(TEXT(入力1!BD166,"0000000"),7,1),""),"0")</f>
        <v>0</v>
      </c>
      <c r="BK187" s="1077" t="str">
        <f>IF(TRIM(入力1!BK166)&lt;&gt;"",入力1!BK166,"")</f>
        <v/>
      </c>
      <c r="BL187" s="1063" t="str">
        <f>IF(TRIM(入力1!BL166)&lt;&gt;"",入力1!BL166,"")</f>
        <v/>
      </c>
      <c r="BM187" s="1063" t="str">
        <f>IF(TRIM(入力1!BM166)&lt;&gt;"",入力1!BM166,"")</f>
        <v/>
      </c>
      <c r="BN187" s="1063" t="str">
        <f>IF(TRIM(入力1!BN166)&lt;&gt;"",入力1!BN166,"")</f>
        <v/>
      </c>
      <c r="BO187" s="1063" t="str">
        <f>IF(TRIM(入力1!BO166)&lt;&gt;"",入力1!BO166,"")</f>
        <v/>
      </c>
      <c r="BP187" s="1079" t="str">
        <f>IF(TRIM(入力1!BP166)&lt;&gt;"",入力1!BP166,"")</f>
        <v>0</v>
      </c>
      <c r="BQ187" s="1077" t="str">
        <f>IF(TRIM(入力1!BQ166)&lt;&gt;"",入力1!BQ166,"")</f>
        <v/>
      </c>
      <c r="BR187" s="1063" t="str">
        <f>IF(TRIM(入力1!BR166)&lt;&gt;"",入力1!BR166,"")</f>
        <v/>
      </c>
      <c r="BS187" s="1063" t="str">
        <f>IF(TRIM(入力1!BS166)&lt;&gt;"",入力1!BS166,"")</f>
        <v/>
      </c>
      <c r="BT187" s="1063" t="str">
        <f>IF(TRIM(入力1!BT166)&lt;&gt;"",入力1!BT166,"")</f>
        <v/>
      </c>
      <c r="BU187" s="1063" t="str">
        <f>IF(TRIM(入力1!BU166)&lt;&gt;"",入力1!BU166,"")</f>
        <v/>
      </c>
      <c r="BV187" s="1079" t="str">
        <f>IF(TRIM(入力1!BV166)&lt;&gt;"",入力1!BV166,"")</f>
        <v>0</v>
      </c>
      <c r="BW187" s="1077" t="str">
        <f>IF(TRIM(入力1!BW166)&lt;&gt;"",入力1!BW166,"")</f>
        <v/>
      </c>
      <c r="BX187" s="1063" t="str">
        <f>IF(TRIM(入力1!BX166)&lt;&gt;"",入力1!BX166,"")</f>
        <v/>
      </c>
      <c r="BY187" s="1063" t="str">
        <f>IF(TRIM(入力1!BY166)&lt;&gt;"",入力1!BY166,"")</f>
        <v/>
      </c>
      <c r="BZ187" s="1063" t="str">
        <f>IF(TRIM(入力1!BZ166)&lt;&gt;"",入力1!BZ166,"")</f>
        <v/>
      </c>
      <c r="CA187" s="1063" t="str">
        <f>IF(TRIM(入力1!CA166)&lt;&gt;"",入力1!CA166,"")</f>
        <v/>
      </c>
      <c r="CB187" s="1079" t="str">
        <f>IF(TRIM(入力1!CB166)&lt;&gt;"",入力1!CB166,"")</f>
        <v>0</v>
      </c>
      <c r="CC187" s="1095" t="str">
        <f>IF(TRIM(入力1!CC166)&lt;&gt;"",入力1!CC166,"")</f>
        <v/>
      </c>
      <c r="CD187" s="1063" t="str">
        <f>IF(TRIM(入力1!CD166)&lt;&gt;"",入力1!CD166,"")</f>
        <v/>
      </c>
      <c r="CE187" s="1063" t="str">
        <f>IF(TRIM(入力1!CE166)&lt;&gt;"",入力1!CE166,"")</f>
        <v/>
      </c>
      <c r="CF187" s="1063" t="str">
        <f>IF(TRIM(入力1!CF166)&lt;&gt;"",入力1!CF166,"")</f>
        <v/>
      </c>
      <c r="CG187" s="1063" t="str">
        <f>IF(TRIM(入力1!CG166)&lt;&gt;"",入力1!CG166,"")</f>
        <v/>
      </c>
      <c r="CH187" s="1063" t="str">
        <f>IF(TRIM(入力1!CH166)&lt;&gt;"",入力1!CH166,"")</f>
        <v/>
      </c>
      <c r="CI187" s="1063" t="str">
        <f>IF(TRIM(入力1!CI166)&lt;&gt;"",入力1!CI166,"")</f>
        <v/>
      </c>
      <c r="CJ187" s="1109" t="str">
        <f>IF(TRIM(入力1!CJ166)&lt;&gt;"",入力1!CJ166,"")</f>
        <v>0</v>
      </c>
      <c r="CK187" s="1063" t="str">
        <f>IF(TRIM(入力1!CK166)&lt;&gt;"",入力1!CK166,"")</f>
        <v/>
      </c>
      <c r="CL187" s="1063" t="str">
        <f>IF(TRIM(入力1!CL166)&lt;&gt;"",入力1!CL166,"")</f>
        <v/>
      </c>
      <c r="CM187" s="1063" t="str">
        <f>IF(TRIM(入力1!CM166)&lt;&gt;"",入力1!CM166,"")</f>
        <v/>
      </c>
      <c r="CN187" s="1063" t="str">
        <f>IF(TRIM(入力1!CN166)&lt;&gt;"",入力1!CN166,"")</f>
        <v/>
      </c>
      <c r="CO187" s="1063" t="str">
        <f>IF(TRIM(入力1!CO166)&lt;&gt;"",入力1!CO166,"")</f>
        <v/>
      </c>
      <c r="CP187" s="1063" t="str">
        <f>IF(TRIM(入力1!CP166)&lt;&gt;"",入力1!CP166,"")</f>
        <v/>
      </c>
      <c r="CQ187" s="1109" t="str">
        <f>IF(TRIM(入力1!CQ166)&lt;&gt;"",入力1!CQ166,"")</f>
        <v/>
      </c>
      <c r="CR187" s="1077" t="str">
        <f>IF(TRIM(入力1!CR166)&lt;&gt;"",入力1!CR166,"")</f>
        <v>-</v>
      </c>
      <c r="CS187" s="1063" t="str">
        <f>IF(TRIM(入力1!CS166)&lt;&gt;"",入力1!CS166,"")</f>
        <v>-</v>
      </c>
      <c r="CT187" s="1079" t="str">
        <f>IF(TRIM(入力1!CT166)&lt;&gt;"",入力1!CT166,"")</f>
        <v>-</v>
      </c>
      <c r="CU187" s="1063" t="str">
        <f>IF(入力1!CU166&gt;=10,MID(TEXT(入力1!CU166,"00.0"),1,1),"")</f>
        <v/>
      </c>
      <c r="CV187" s="1956" t="str">
        <f>IF(入力1!CU166&gt;=0.1,MID(TEXT(入力1!CU166,"00.0"),2,1),IF(ISBLANK(入力1!CU166),"","0"))</f>
        <v/>
      </c>
      <c r="CW187" s="1109" t="str">
        <f>IF(入力1!CU166&lt;&gt;"",MID(TEXT(入力1!CU166,"00.0"),4,1),"")</f>
        <v/>
      </c>
      <c r="CX187" s="1095" t="str">
        <f>IF(入力1!CX166&gt;=100,MID(TEXT(入力1!CX166,"000"),1,1),"")</f>
        <v/>
      </c>
      <c r="CY187" s="1063" t="str">
        <f>IF(入力1!CX166&gt;=10,MID(TEXT(入力1!CX166,"000"),2,1),"")</f>
        <v/>
      </c>
      <c r="CZ187" s="1109" t="str">
        <f>IF(入力1!CX166&gt;=1,MID(TEXT(入力1!CX166,"000"),3,1),"")</f>
        <v/>
      </c>
      <c r="DA187" s="1817" t="str">
        <f>IF(TRIM(入力1!DA166)&lt;&gt;"",IF(入力1!DA166&gt;=10000,MID(TEXT(入力1!DA166,"00000"),1,1),""),"")</f>
        <v/>
      </c>
      <c r="DB187" s="1731" t="str">
        <f>IF(TRIM(入力1!DA166)&lt;&gt;"",IF(入力1!DA166&gt;=1000,MID(TEXT(入力1!DA166,"00000"),2,1),""),"")</f>
        <v/>
      </c>
      <c r="DC187" s="1731" t="str">
        <f>IF(TRIM(入力1!DA166)&lt;&gt;"",IF(入力1!DA166&gt;=100,MID(TEXT(入力1!DA166,"00000"),3,1),""),"")</f>
        <v/>
      </c>
      <c r="DD187" s="1731" t="str">
        <f>IF(TRIM(入力1!DA166)&lt;&gt;"",IF(入力1!DA166&gt;=10,MID(TEXT(入力1!DA166,"00000"),4,1),""),"")</f>
        <v/>
      </c>
      <c r="DE187" s="1795" t="str">
        <f>IF(TRIM(入力1!DA166)&lt;&gt;"",IF(入力1!DA166&gt;=0,MID(TEXT(入力1!DA166,"00000"),5,1),"0"),"")</f>
        <v/>
      </c>
      <c r="DF187" s="1738" t="str">
        <f>IF(TRIM(入力1!DF166)&lt;&gt;"",LEFT(入力1!DF166,1),"")</f>
        <v/>
      </c>
      <c r="DG187" s="1734" t="str">
        <f>IF(入力1!DG166&gt;=1000,MID(TEXT(入力1!DG166,"0000"),1,1),"")</f>
        <v/>
      </c>
      <c r="DH187" s="1732" t="str">
        <f>IF(入力1!DG166&gt;=100,MID(TEXT(入力1!DG166,"0000"),2,1),"")</f>
        <v/>
      </c>
      <c r="DI187" s="1732" t="str">
        <f>IF(入力1!DG166&gt;=10,MID(TEXT(入力1!DG166,"0000"),3,1),"")</f>
        <v/>
      </c>
      <c r="DJ187" s="1261" t="str">
        <f>IF(TRIM(入力1!DG166)&lt;&gt;"",IF(入力1!DG166&gt;=1,MID(TEXT(入力1!DG166,"0000"),4,1),"0"),"")</f>
        <v/>
      </c>
      <c r="DK187" s="1738" t="str">
        <f>IF(TRIM(入力1!DK166)&lt;&gt;"",LEFT(入力1!DK166,1),"")</f>
        <v/>
      </c>
      <c r="DL187" s="1734" t="str">
        <f>IF(入力1!DL166&gt;=10000,MID(TEXT(入力1!DL166,"00000"),1,1),"")</f>
        <v/>
      </c>
      <c r="DM187" s="1732" t="str">
        <f>IF(入力1!DL166&gt;=1000,MID(TEXT(入力1!DL166,"00000"),2,1),"")</f>
        <v/>
      </c>
      <c r="DN187" s="1732" t="str">
        <f>IF(入力1!DL166&gt;=100,MID(TEXT(入力1!DL166,"00000"),3,1),"")</f>
        <v/>
      </c>
      <c r="DO187" s="1732" t="str">
        <f>IF(入力1!DL166&gt;=10,MID(TEXT(入力1!DL166,"00000"),4,1),"")</f>
        <v/>
      </c>
      <c r="DP187" s="1879" t="str">
        <f>IF(TRIM(入力1!DL166)&lt;&gt;"",IF(入力1!DL166&gt;=1,MID(TEXT(入力1!DL166,"00000"),5,1),"0"),"")</f>
        <v/>
      </c>
      <c r="DQ187" s="1738" t="str">
        <f>IF(TRIM(入力1!DQ166)&lt;&gt;"",LEFT(入力1!DQ166,1),"")</f>
        <v/>
      </c>
      <c r="DR187" s="1734" t="str">
        <f>IF(入力1!DR166&gt;=10000,MID(TEXT(入力1!DR166,"00000"),1,1),"")</f>
        <v/>
      </c>
      <c r="DS187" s="1732" t="str">
        <f>IF(入力1!DR166&gt;=1000,MID(TEXT(入力1!DR166,"00000"),2,1),"")</f>
        <v/>
      </c>
      <c r="DT187" s="1732" t="str">
        <f>IF(入力1!DR166&gt;=100,MID(TEXT(入力1!DR166,"00000"),3,1),"")</f>
        <v/>
      </c>
      <c r="DU187" s="1732" t="str">
        <f>IF(入力1!DR166&gt;=10,MID(TEXT(入力1!DR166,"00000"),4,1),"")</f>
        <v/>
      </c>
      <c r="DV187" s="1879" t="str">
        <f>IF(TRIM(入力1!DR166)&lt;&gt;"",IF(入力1!DR166&gt;=1,MID(TEXT(入力1!DR166,"00000"),5,1),"0"),"")</f>
        <v/>
      </c>
      <c r="DW187" s="1748"/>
      <c r="DX187" s="1736"/>
      <c r="DY187" s="1804"/>
      <c r="DZ187" s="1829"/>
      <c r="EA187" s="1831"/>
      <c r="EB187" s="1824"/>
      <c r="EC187" s="1833"/>
      <c r="ED187" s="1835"/>
      <c r="EE187" s="1831"/>
      <c r="EF187" s="1824"/>
      <c r="EG187" s="1804">
        <f>IF(入力1!$W$5=9,9,0)</f>
        <v>0</v>
      </c>
      <c r="EH187" s="1828"/>
      <c r="EI187" s="1736"/>
      <c r="EJ187" s="363"/>
    </row>
    <row r="188" spans="1:140" s="87" customFormat="1" ht="12" customHeight="1" thickBot="1">
      <c r="A188" s="1905"/>
      <c r="B188" s="1878"/>
      <c r="C188" s="1251"/>
      <c r="D188" s="1906" t="str">
        <f>IF(TRIM(入力1!D186)&lt;&gt;"",入力1!D186,"")</f>
        <v/>
      </c>
      <c r="E188" s="1907"/>
      <c r="F188" s="1907"/>
      <c r="G188" s="1907"/>
      <c r="H188" s="1907"/>
      <c r="I188" s="1907"/>
      <c r="J188" s="1907"/>
      <c r="K188" s="1490"/>
      <c r="L188" s="1259"/>
      <c r="M188" s="1491"/>
      <c r="N188" s="1876"/>
      <c r="O188" s="1876"/>
      <c r="P188" s="1876"/>
      <c r="Q188" s="1877"/>
      <c r="R188" s="1251"/>
      <c r="S188" s="1908"/>
      <c r="T188" s="1909"/>
      <c r="U188" s="1491"/>
      <c r="V188" s="1877"/>
      <c r="W188" s="1910"/>
      <c r="X188" s="1877"/>
      <c r="Y188" s="1251"/>
      <c r="Z188" s="1909"/>
      <c r="AA188" s="1491"/>
      <c r="AB188" s="979" t="str">
        <f>IF(入力1!AB167&gt;=100,MID(TEXT(入力1!AB167,"000.0"),1,1),"")</f>
        <v/>
      </c>
      <c r="AC188" s="980" t="str">
        <f>IF(入力1!AB167&gt;=10,MID(TEXT(入力1!AB167,"000.0"),2,1),"")</f>
        <v/>
      </c>
      <c r="AD188" s="980" t="str">
        <f>IF(入力1!AB167&gt;=0.1,MID(TEXT(入力1!AB167,"000.0"),3,1),IF(ISBLANK(入力1!AB167),"","0"))</f>
        <v/>
      </c>
      <c r="AE188" s="958" t="str">
        <f>IF(入力1!AB167&lt;&gt;"",MID(TEXT(入力1!AB167,"000.0"),5,1),"")</f>
        <v/>
      </c>
      <c r="AF188" s="1877"/>
      <c r="AG188" s="1878"/>
      <c r="AH188" s="1878"/>
      <c r="AI188" s="1491"/>
      <c r="AJ188" s="1877"/>
      <c r="AK188" s="1878"/>
      <c r="AL188" s="1878"/>
      <c r="AM188" s="1491"/>
      <c r="AN188" s="1877"/>
      <c r="AO188" s="1878"/>
      <c r="AP188" s="1878"/>
      <c r="AQ188" s="1491"/>
      <c r="AR188" s="1877"/>
      <c r="AS188" s="1878"/>
      <c r="AT188" s="1878"/>
      <c r="AU188" s="1878"/>
      <c r="AV188" s="1491"/>
      <c r="AW188" s="1877"/>
      <c r="AX188" s="1878"/>
      <c r="AY188" s="1878"/>
      <c r="AZ188" s="1878"/>
      <c r="BA188" s="1878"/>
      <c r="BB188" s="1878"/>
      <c r="BC188" s="1491"/>
      <c r="BD188" s="1903"/>
      <c r="BE188" s="1901"/>
      <c r="BF188" s="1901"/>
      <c r="BG188" s="1901"/>
      <c r="BH188" s="1901"/>
      <c r="BI188" s="1901"/>
      <c r="BJ188" s="1902"/>
      <c r="BK188" s="1504"/>
      <c r="BL188" s="1248"/>
      <c r="BM188" s="1248"/>
      <c r="BN188" s="1248"/>
      <c r="BO188" s="1248"/>
      <c r="BP188" s="1505"/>
      <c r="BQ188" s="1504"/>
      <c r="BR188" s="1248"/>
      <c r="BS188" s="1248"/>
      <c r="BT188" s="1248"/>
      <c r="BU188" s="1248"/>
      <c r="BV188" s="1505"/>
      <c r="BW188" s="1504"/>
      <c r="BX188" s="1248"/>
      <c r="BY188" s="1248"/>
      <c r="BZ188" s="1248"/>
      <c r="CA188" s="1248"/>
      <c r="CB188" s="1505"/>
      <c r="CC188" s="1102"/>
      <c r="CD188" s="1248"/>
      <c r="CE188" s="1248"/>
      <c r="CF188" s="1248"/>
      <c r="CG188" s="1248"/>
      <c r="CH188" s="1248"/>
      <c r="CI188" s="1248"/>
      <c r="CJ188" s="1216"/>
      <c r="CK188" s="1248"/>
      <c r="CL188" s="1248"/>
      <c r="CM188" s="1248"/>
      <c r="CN188" s="1248"/>
      <c r="CO188" s="1248"/>
      <c r="CP188" s="1248"/>
      <c r="CQ188" s="1216"/>
      <c r="CR188" s="1504"/>
      <c r="CS188" s="1248"/>
      <c r="CT188" s="1505"/>
      <c r="CU188" s="1248"/>
      <c r="CV188" s="1968"/>
      <c r="CW188" s="1216"/>
      <c r="CX188" s="1102"/>
      <c r="CY188" s="1248"/>
      <c r="CZ188" s="1216"/>
      <c r="DA188" s="1903"/>
      <c r="DB188" s="1901"/>
      <c r="DC188" s="1901"/>
      <c r="DD188" s="1901"/>
      <c r="DE188" s="1875"/>
      <c r="DF188" s="1876"/>
      <c r="DG188" s="1877"/>
      <c r="DH188" s="1878"/>
      <c r="DI188" s="1878"/>
      <c r="DJ188" s="1279"/>
      <c r="DK188" s="1876"/>
      <c r="DL188" s="1877"/>
      <c r="DM188" s="1878"/>
      <c r="DN188" s="1878"/>
      <c r="DO188" s="1878"/>
      <c r="DP188" s="1880"/>
      <c r="DQ188" s="1876"/>
      <c r="DR188" s="1877"/>
      <c r="DS188" s="1878"/>
      <c r="DT188" s="1878"/>
      <c r="DU188" s="1878"/>
      <c r="DV188" s="1880"/>
      <c r="DW188" s="1881"/>
      <c r="DX188" s="1882"/>
      <c r="DY188" s="1883"/>
      <c r="DZ188" s="1884"/>
      <c r="EA188" s="1885"/>
      <c r="EB188" s="1886"/>
      <c r="EC188" s="1887"/>
      <c r="ED188" s="1888"/>
      <c r="EE188" s="1885"/>
      <c r="EF188" s="1886"/>
      <c r="EG188" s="1883"/>
      <c r="EH188" s="1889"/>
      <c r="EI188" s="1882"/>
      <c r="EJ188" s="382"/>
    </row>
    <row r="189" spans="1:140" s="87" customFormat="1" ht="12" customHeight="1">
      <c r="A189" s="1890" t="str">
        <f>IF(TRIM(入力1!A168)&lt;&gt;"",入力1!A168,"")</f>
        <v/>
      </c>
      <c r="B189" s="1872">
        <f>IF(TRIM(入力1!B168)&lt;&gt;"",入力1!B168,"")</f>
        <v>7</v>
      </c>
      <c r="C189" s="1891">
        <f>入力1!C168</f>
        <v>6</v>
      </c>
      <c r="D189" s="1892" t="str">
        <f>IF(TRIM(入力1!D168)&lt;&gt;"",入力1!D168,"")</f>
        <v/>
      </c>
      <c r="E189" s="1893"/>
      <c r="F189" s="1893"/>
      <c r="G189" s="1893"/>
      <c r="H189" s="1893"/>
      <c r="I189" s="1893"/>
      <c r="J189" s="1893"/>
      <c r="K189" s="1895" t="str">
        <f>IF(TRIM('提出（様式1）'!A189)&lt;&gt;"",'提出（様式1）'!A189,"")</f>
        <v/>
      </c>
      <c r="L189" s="1896">
        <f>IF(TRIM('提出（様式1）'!B189)&lt;&gt;"",'提出（様式1）'!B189,"")</f>
        <v>7</v>
      </c>
      <c r="M189" s="1874">
        <f>C189</f>
        <v>6</v>
      </c>
      <c r="N189" s="1870" t="str">
        <f>IF(TRIM(入力1!N168)&lt;&gt;"",入力1!N168,"")</f>
        <v/>
      </c>
      <c r="O189" s="1870" t="str">
        <f>IF(TRIM(入力1!O168)&lt;&gt;"",LEFT(入力1!O168,1),"")</f>
        <v/>
      </c>
      <c r="P189" s="1870" t="str">
        <f>IF(TRIM(入力1!P168)&lt;&gt;"",LEFT(入力1!P168,1),"")</f>
        <v/>
      </c>
      <c r="Q189" s="1871" t="str">
        <f>IF(TRIM(入力1!Q168)&lt;&gt;"",LEFT(入力1!Q168,1),"")</f>
        <v/>
      </c>
      <c r="R189" s="1891" t="str">
        <f>IF(TRIM(入力1!Q168)&lt;&gt;"",MID(入力1!Q168,2,1),"")</f>
        <v/>
      </c>
      <c r="S189" s="1894" t="str">
        <f>IF(TRIM(入力1!S168)&lt;&gt;"",LEFT(入力1!S168,1),"")</f>
        <v/>
      </c>
      <c r="T189" s="1897" t="str">
        <f>IF(LEN(入力1!T168)&gt;=2,MID(TEXT(入力1!T168,"00"),1,1),"")</f>
        <v/>
      </c>
      <c r="U189" s="1874" t="str">
        <f>IF(LEN(入力1!T168)&gt;=1,MID(TEXT(入力1!T168,"00"),2,1),"")</f>
        <v/>
      </c>
      <c r="V189" s="1871" t="str">
        <f>IF(LEN(入力1!V168)&gt;=2,MID(TEXT(入力1!V168,"00"),1,1),"")</f>
        <v/>
      </c>
      <c r="W189" s="1927" t="str">
        <f>IF(LEN(入力1!V168)&gt;=1,MID(TEXT(入力1!V168,"00"),2,1),"")</f>
        <v/>
      </c>
      <c r="X189" s="1871" t="str">
        <f>IF(LEN(入力1!X168)&gt;=2,MID(TEXT(入力1!X168,"00"),1,1),"")</f>
        <v/>
      </c>
      <c r="Y189" s="1891" t="str">
        <f>IF(LEN(入力1!X168)&gt;=1,MID(TEXT(入力1!X168,"00"),2,1),"")</f>
        <v/>
      </c>
      <c r="Z189" s="1897" t="str">
        <f>IF(LEN(入力1!Z168)&gt;=2,MID(TEXT(入力1!Z168,"00"),1,1),"")</f>
        <v/>
      </c>
      <c r="AA189" s="1874" t="str">
        <f>IF(LEN(入力1!Z168)&gt;=1,MID(TEXT(入力1!Z168,"00"),2,1),"")</f>
        <v/>
      </c>
      <c r="AB189" s="1898" t="str">
        <f>IF(TRIM(入力1!AB168)&lt;&gt;"",入力1!AB168,"")</f>
        <v/>
      </c>
      <c r="AC189" s="1899"/>
      <c r="AD189" s="1899"/>
      <c r="AE189" s="1900"/>
      <c r="AF189" s="1871" t="str">
        <f>IF(入力1!AF168&gt;=100,MID(TEXT(入力1!AF168,"000.0"),1,1),"")</f>
        <v/>
      </c>
      <c r="AG189" s="1872" t="str">
        <f>IF(入力1!AF168&gt;=10,MID(TEXT(入力1!AF168,"000.0"),2,1),"")</f>
        <v/>
      </c>
      <c r="AH189" s="1872" t="str">
        <f>IF(入力1!AF168&gt;=0.1,MID(TEXT(入力1!AF168,"000.0"),3,1),IF(ISBLANK(入力1!AF168),"","0"))</f>
        <v/>
      </c>
      <c r="AI189" s="1874" t="str">
        <f>IF(入力1!AF168&lt;&gt;"",MID(TEXT(入力1!AF168,"000.0"),5,1),"")</f>
        <v/>
      </c>
      <c r="AJ189" s="1871" t="str">
        <f>IF(入力1!AJ168&gt;=100,MID(TEXT(入力1!AJ168,"000.0"),1,1),"")</f>
        <v/>
      </c>
      <c r="AK189" s="1872" t="str">
        <f>IF(入力1!AJ168&gt;=10,MID(TEXT(入力1!AJ168,"000.0"),2,1),"")</f>
        <v/>
      </c>
      <c r="AL189" s="1872" t="str">
        <f>IF(入力1!AJ168&gt;=0.1,MID(TEXT(入力1!AJ168,"000.0"),3,1),IF(ISBLANK(入力1!AJ168),"","0"))</f>
        <v/>
      </c>
      <c r="AM189" s="1874" t="str">
        <f>IF(入力1!AJ168&lt;&gt;"",MID(TEXT(入力1!AJ168,"000.0"),5,1),"")</f>
        <v/>
      </c>
      <c r="AN189" s="1871" t="str">
        <f>IF(入力1!AN168&gt;=100,MID(TEXT(入力1!AN168,"000.0"),1,1),"")</f>
        <v/>
      </c>
      <c r="AO189" s="1872" t="str">
        <f>IF(入力1!AN168&gt;=10,MID(TEXT(入力1!AN168,"000.0"),2,1),"")</f>
        <v/>
      </c>
      <c r="AP189" s="1872" t="str">
        <f>IF(入力1!AN168&gt;=0.1,MID(TEXT(入力1!AN168,"000.0"),3,1),IF(ISBLANK(入力1!AN168),"","0"))</f>
        <v/>
      </c>
      <c r="AQ189" s="1874" t="str">
        <f>IF(入力1!AN168&lt;&gt;"",MID(TEXT(入力1!AN168,"000.0"),5,1),"")</f>
        <v/>
      </c>
      <c r="AR189" s="1871" t="str">
        <f>IF(TRIM(入力1!AR168)&lt;&gt;"",IF(入力1!AR168&gt;=10000,MID(TEXT(入力1!AR168,"00000"),1,1),""),"-")</f>
        <v>-</v>
      </c>
      <c r="AS189" s="1872" t="str">
        <f>IF(TRIM(入力1!AR168)&lt;&gt;"",IF(入力1!AR168&gt;=1000,MID(TEXT(入力1!AR168,"00000"),2,1),""),"-")</f>
        <v>-</v>
      </c>
      <c r="AT189" s="1872" t="str">
        <f>IF(TRIM(入力1!AR168)&lt;&gt;"",IF(入力1!AR168&gt;=100,MID(TEXT(入力1!AR168,"00000"),3,1),""),"-")</f>
        <v>-</v>
      </c>
      <c r="AU189" s="1872" t="str">
        <f>IF(TRIM(入力1!AR168)&lt;&gt;"",IF(入力1!AR168&gt;=10,MID(TEXT(入力1!AR168,"00000"),4,1),""),"-")</f>
        <v>-</v>
      </c>
      <c r="AV189" s="1874" t="str">
        <f>IF(TRIM(入力1!AR168)&lt;&gt;"",IF(入力1!AR168&gt;=0,MID(TEXT(入力1!AR168,"00000"),5,1),""),"-")</f>
        <v>-</v>
      </c>
      <c r="AW189" s="1871" t="str">
        <f>IF(TRIM(入力1!AW168)&lt;&gt;"",IF(入力1!AW168&gt;=1000000,MID(TEXT(入力1!AW168,"0000000"),1,1),""),"-")</f>
        <v>-</v>
      </c>
      <c r="AX189" s="1872" t="str">
        <f>IF(TRIM(入力1!AW168)&lt;&gt;"",IF(入力1!AW168&gt;=100000,MID(TEXT(入力1!AW168,"0000000"),2,1),""),"-")</f>
        <v>-</v>
      </c>
      <c r="AY189" s="1872" t="str">
        <f>IF(TRIM(入力1!AW168)&lt;&gt;"",IF(入力1!AW168&gt;=10000,MID(TEXT(入力1!AW168,"0000000"),3,1),""),"-")</f>
        <v>-</v>
      </c>
      <c r="AZ189" s="1872" t="str">
        <f>IF(TRIM(入力1!AW168)&lt;&gt;"",IF(入力1!AW168&gt;=1000,MID(TEXT(入力1!AW168,"0000000"),4,1),""),"-")</f>
        <v>-</v>
      </c>
      <c r="BA189" s="1872" t="str">
        <f>IF(TRIM(入力1!AW168)&lt;&gt;"",IF(入力1!AW168&gt;=100,MID(TEXT(入力1!AW168,"0000000"),5,1),""),"-")</f>
        <v>-</v>
      </c>
      <c r="BB189" s="1872" t="str">
        <f>IF(TRIM(入力1!AW168)&lt;&gt;"",IF(入力1!AW168&gt;=10,MID(TEXT(入力1!AW168,"0000000"),6,1),""),"-")</f>
        <v>-</v>
      </c>
      <c r="BC189" s="1874" t="str">
        <f>IF(TRIM(入力1!AW168)&lt;&gt;"",IF(入力1!AW168&gt;=0,MID(TEXT(入力1!AW168,"0000000"),7,1),""),"-")</f>
        <v>-</v>
      </c>
      <c r="BD189" s="1755" t="str">
        <f>IF(TRIM(入力1!BD168)&lt;&gt;"",IF(入力1!BD168&gt;=1000000,MID(TEXT(入力1!BD168,"0000000"),1,1),""),"")</f>
        <v/>
      </c>
      <c r="BE189" s="1752" t="str">
        <f>IF(TRIM(入力1!BD168)&lt;&gt;"",IF(入力1!BD168&gt;=100000,MID(TEXT(入力1!BD168,"0000000"),2,1),""),"")</f>
        <v/>
      </c>
      <c r="BF189" s="1752" t="str">
        <f>IF(TRIM(入力1!BD168)&lt;&gt;"",IF(入力1!BD168&gt;=10000,MID(TEXT(入力1!BD168,"0000000"),3,1),""),"")</f>
        <v/>
      </c>
      <c r="BG189" s="1752" t="str">
        <f>IF(TRIM(入力1!BD168)&lt;&gt;"",IF(入力1!BD168&gt;=1000,MID(TEXT(入力1!BD168,"0000000"),4,1),""),"")</f>
        <v/>
      </c>
      <c r="BH189" s="1752" t="str">
        <f>IF(TRIM(入力1!BD168)&lt;&gt;"",IF(入力1!BD168&gt;=100,MID(TEXT(入力1!BD168,"0000000"),5,1),""),"")</f>
        <v/>
      </c>
      <c r="BI189" s="1752" t="str">
        <f>IF(TRIM(入力1!BD168)&lt;&gt;"",IF(入力1!BD168&gt;=10,MID(TEXT(入力1!BD168,"0000000"),6,1),""),"")</f>
        <v/>
      </c>
      <c r="BJ189" s="1753" t="str">
        <f>IF(TRIM(入力1!BD168)&lt;&gt;"",IF(入力1!BD168&gt;=0,MID(TEXT(入力1!BD168,"0000000"),7,1),""),"0")</f>
        <v>0</v>
      </c>
      <c r="BK189" s="1727" t="str">
        <f>IF(TRIM(入力1!BK168)&lt;&gt;"",入力1!BK168,"")</f>
        <v/>
      </c>
      <c r="BL189" s="1728" t="str">
        <f>IF(TRIM(入力1!BL168)&lt;&gt;"",入力1!BL168,"")</f>
        <v/>
      </c>
      <c r="BM189" s="1728" t="str">
        <f>IF(TRIM(入力1!BM168)&lt;&gt;"",入力1!BM168,"")</f>
        <v/>
      </c>
      <c r="BN189" s="1728" t="str">
        <f>IF(TRIM(入力1!BN168)&lt;&gt;"",入力1!BN168,"")</f>
        <v/>
      </c>
      <c r="BO189" s="1728" t="str">
        <f>IF(TRIM(入力1!BO168)&lt;&gt;"",入力1!BO168,"")</f>
        <v/>
      </c>
      <c r="BP189" s="1868" t="str">
        <f>IF(TRIM(入力1!BP168)&lt;&gt;"",入力1!BP168,"")</f>
        <v>0</v>
      </c>
      <c r="BQ189" s="1727" t="str">
        <f>IF(TRIM(入力1!BQ168)&lt;&gt;"",入力1!BQ168,"")</f>
        <v/>
      </c>
      <c r="BR189" s="1728" t="str">
        <f>IF(TRIM(入力1!BR168)&lt;&gt;"",入力1!BR168,"")</f>
        <v/>
      </c>
      <c r="BS189" s="1728" t="str">
        <f>IF(TRIM(入力1!BS168)&lt;&gt;"",入力1!BS168,"")</f>
        <v/>
      </c>
      <c r="BT189" s="1728" t="str">
        <f>IF(TRIM(入力1!BT168)&lt;&gt;"",入力1!BT168,"")</f>
        <v/>
      </c>
      <c r="BU189" s="1728" t="str">
        <f>IF(TRIM(入力1!BU168)&lt;&gt;"",入力1!BU168,"")</f>
        <v/>
      </c>
      <c r="BV189" s="1868" t="str">
        <f>IF(TRIM(入力1!BV168)&lt;&gt;"",入力1!BV168,"")</f>
        <v>0</v>
      </c>
      <c r="BW189" s="1727" t="str">
        <f>IF(TRIM(入力1!BW168)&lt;&gt;"",入力1!BW168,"")</f>
        <v/>
      </c>
      <c r="BX189" s="1728" t="str">
        <f>IF(TRIM(入力1!BX168)&lt;&gt;"",入力1!BX168,"")</f>
        <v/>
      </c>
      <c r="BY189" s="1728" t="str">
        <f>IF(TRIM(入力1!BY168)&lt;&gt;"",入力1!BY168,"")</f>
        <v/>
      </c>
      <c r="BZ189" s="1728" t="str">
        <f>IF(TRIM(入力1!BZ168)&lt;&gt;"",入力1!BZ168,"")</f>
        <v/>
      </c>
      <c r="CA189" s="1728" t="str">
        <f>IF(TRIM(入力1!CA168)&lt;&gt;"",入力1!CA168,"")</f>
        <v/>
      </c>
      <c r="CB189" s="1868" t="str">
        <f>IF(TRIM(入力1!CB168)&lt;&gt;"",入力1!CB168,"")</f>
        <v>0</v>
      </c>
      <c r="CC189" s="1869" t="str">
        <f>IF(TRIM(入力1!CC168)&lt;&gt;"",入力1!CC168,"")</f>
        <v/>
      </c>
      <c r="CD189" s="1721" t="str">
        <f>IF(TRIM(入力1!CD168)&lt;&gt;"",入力1!CD168,"")</f>
        <v/>
      </c>
      <c r="CE189" s="1721" t="str">
        <f>IF(TRIM(入力1!CE168)&lt;&gt;"",入力1!CE168,"")</f>
        <v/>
      </c>
      <c r="CF189" s="1721" t="str">
        <f>IF(TRIM(入力1!CF168)&lt;&gt;"",入力1!CF168,"")</f>
        <v/>
      </c>
      <c r="CG189" s="1721" t="str">
        <f>IF(TRIM(入力1!CG168)&lt;&gt;"",入力1!CG168,"")</f>
        <v/>
      </c>
      <c r="CH189" s="1721" t="str">
        <f>IF(TRIM(入力1!CH168)&lt;&gt;"",入力1!CH168,"")</f>
        <v/>
      </c>
      <c r="CI189" s="1721" t="str">
        <f>IF(TRIM(入力1!CI168)&lt;&gt;"",入力1!CI168,"")</f>
        <v/>
      </c>
      <c r="CJ189" s="1722" t="str">
        <f>IF(TRIM(入力1!CJ168)&lt;&gt;"",入力1!CJ168,"")</f>
        <v>0</v>
      </c>
      <c r="CK189" s="1721" t="str">
        <f>IF(TRIM(入力1!CK168)&lt;&gt;"",入力1!CK168,"")</f>
        <v/>
      </c>
      <c r="CL189" s="1721" t="str">
        <f>IF(TRIM(入力1!CL168)&lt;&gt;"",入力1!CL168,"")</f>
        <v/>
      </c>
      <c r="CM189" s="1721" t="str">
        <f>IF(TRIM(入力1!CM168)&lt;&gt;"",入力1!CM168,"")</f>
        <v/>
      </c>
      <c r="CN189" s="1721" t="str">
        <f>IF(TRIM(入力1!CN168)&lt;&gt;"",入力1!CN168,"")</f>
        <v/>
      </c>
      <c r="CO189" s="1721" t="str">
        <f>IF(TRIM(入力1!CO168)&lt;&gt;"",入力1!CO168,"")</f>
        <v/>
      </c>
      <c r="CP189" s="1721" t="str">
        <f>IF(TRIM(入力1!CP168)&lt;&gt;"",入力1!CP168,"")</f>
        <v/>
      </c>
      <c r="CQ189" s="1722" t="str">
        <f>IF(TRIM(入力1!CQ168)&lt;&gt;"",入力1!CQ168,"")</f>
        <v/>
      </c>
      <c r="CR189" s="1727" t="str">
        <f>IF(TRIM(入力1!CR168)&lt;&gt;"",入力1!CR168,"")</f>
        <v>-</v>
      </c>
      <c r="CS189" s="1728" t="str">
        <f>IF(TRIM(入力1!CS168)&lt;&gt;"",入力1!CS168,"")</f>
        <v>-</v>
      </c>
      <c r="CT189" s="1868" t="str">
        <f>IF(TRIM(入力1!CT168)&lt;&gt;"",入力1!CT168,"")</f>
        <v>-</v>
      </c>
      <c r="CU189" s="1728" t="str">
        <f>IF(入力1!CU168&gt;=10,MID(TEXT(入力1!CU168,"00.0"),1,1),"")</f>
        <v/>
      </c>
      <c r="CV189" s="1957" t="str">
        <f>IF(入力1!CU168&gt;=0.1,MID(TEXT(入力1!CU168,"00.0"),2,1),IF(ISBLANK(入力1!CU168),"","0"))</f>
        <v/>
      </c>
      <c r="CW189" s="1722" t="str">
        <f>IF(入力1!CU168&lt;&gt;"",MID(TEXT(入力1!CU168,"00.0"),4,1),"")</f>
        <v/>
      </c>
      <c r="CX189" s="1869" t="str">
        <f>IF(入力1!CX168&gt;=100,MID(TEXT(入力1!CX168,"000"),1,1),"")</f>
        <v/>
      </c>
      <c r="CY189" s="1721" t="str">
        <f>IF(入力1!CX168&gt;=10,MID(TEXT(入力1!CX168,"000"),2,1),"")</f>
        <v/>
      </c>
      <c r="CZ189" s="1722" t="str">
        <f>IF(入力1!CX168&gt;=1,MID(TEXT(入力1!CX168,"000"),3,1),"")</f>
        <v/>
      </c>
      <c r="DA189" s="1755" t="str">
        <f>IF(TRIM(入力1!DA168)&lt;&gt;"",IF(入力1!DA168&gt;=10000,MID(TEXT(入力1!DA168,"00000"),1,1),""),"")</f>
        <v/>
      </c>
      <c r="DB189" s="1752" t="str">
        <f>IF(TRIM(入力1!DA168)&lt;&gt;"",IF(入力1!DA168&gt;=1000,MID(TEXT(入力1!DA168,"00000"),2,1),""),"")</f>
        <v/>
      </c>
      <c r="DC189" s="1752" t="str">
        <f>IF(TRIM(入力1!DA168)&lt;&gt;"",IF(入力1!DA168&gt;=100,MID(TEXT(入力1!DA168,"00000"),3,1),""),"")</f>
        <v/>
      </c>
      <c r="DD189" s="1752" t="str">
        <f>IF(TRIM(入力1!DA168)&lt;&gt;"",IF(入力1!DA168&gt;=10,MID(TEXT(入力1!DA168,"00000"),4,1),""),"")</f>
        <v/>
      </c>
      <c r="DE189" s="1757" t="str">
        <f>IF(TRIM(入力1!DA168)&lt;&gt;"",IF(入力1!DA168&gt;=0,MID(TEXT(入力1!DA168,"00000"),5,1),"0"),"")</f>
        <v/>
      </c>
      <c r="DF189" s="1870" t="str">
        <f>IF(TRIM(入力1!DF168)&lt;&gt;"",LEFT(入力1!DF168,1),"")</f>
        <v/>
      </c>
      <c r="DG189" s="1871" t="str">
        <f>IF(入力1!DG168&gt;=1000,MID(TEXT(入力1!DG168,"0000"),1,1),"")</f>
        <v/>
      </c>
      <c r="DH189" s="1872" t="str">
        <f>IF(入力1!DG168&gt;=100,MID(TEXT(入力1!DG168,"0000"),2,1),"")</f>
        <v/>
      </c>
      <c r="DI189" s="1872" t="str">
        <f>IF(入力1!DG168&gt;=10,MID(TEXT(入力1!DG168,"0000"),3,1),"")</f>
        <v/>
      </c>
      <c r="DJ189" s="1873" t="str">
        <f>IF(TRIM(入力1!DG168)&lt;&gt;"",IF(入力1!DG168&gt;=1,MID(TEXT(入力1!DG168,"0000"),4,1),"0"),"")</f>
        <v/>
      </c>
      <c r="DK189" s="1870" t="str">
        <f>IF(TRIM(入力1!DK168)&lt;&gt;"",LEFT(入力1!DK168,1),"")</f>
        <v/>
      </c>
      <c r="DL189" s="1871" t="str">
        <f>IF(入力1!DL168&gt;=10000,MID(TEXT(入力1!DL168,"00000"),1,1),"")</f>
        <v/>
      </c>
      <c r="DM189" s="1872" t="str">
        <f>IF(入力1!DL168&gt;=1000,MID(TEXT(入力1!DL168,"00000"),2,1),"")</f>
        <v/>
      </c>
      <c r="DN189" s="1872" t="str">
        <f>IF(入力1!DL168&gt;=100,MID(TEXT(入力1!DL168,"00000"),3,1),"")</f>
        <v/>
      </c>
      <c r="DO189" s="1872" t="str">
        <f>IF(入力1!DL168&gt;=10,MID(TEXT(入力1!DL168,"00000"),4,1),"")</f>
        <v/>
      </c>
      <c r="DP189" s="1858" t="str">
        <f>IF(TRIM(入力1!DL168)&lt;&gt;"",IF(入力1!DL168&gt;=1,MID(TEXT(入力1!DL168,"00000"),5,1),"0"),"")</f>
        <v/>
      </c>
      <c r="DQ189" s="1870" t="str">
        <f>IF(TRIM(入力1!DQ168)&lt;&gt;"",LEFT(入力1!DQ168,1),"")</f>
        <v/>
      </c>
      <c r="DR189" s="1871" t="str">
        <f>IF(入力1!DR168&gt;=10000,MID(TEXT(入力1!DR168,"00000"),1,1),"")</f>
        <v/>
      </c>
      <c r="DS189" s="1872" t="str">
        <f>IF(入力1!DR168&gt;=1000,MID(TEXT(入力1!DR168,"00000"),2,1),"")</f>
        <v/>
      </c>
      <c r="DT189" s="1872" t="str">
        <f>IF(入力1!DR168&gt;=100,MID(TEXT(入力1!DR168,"00000"),3,1),"")</f>
        <v/>
      </c>
      <c r="DU189" s="1872" t="str">
        <f>IF(入力1!DR168&gt;=10,MID(TEXT(入力1!DR168,"00000"),4,1),"")</f>
        <v/>
      </c>
      <c r="DV189" s="1858" t="str">
        <f>IF(TRIM(入力1!DR168)&lt;&gt;"",IF(入力1!DR168&gt;=1,MID(TEXT(入力1!DR168,"00000"),5,1),"0"),"")</f>
        <v/>
      </c>
      <c r="DW189" s="1860"/>
      <c r="DX189" s="1861"/>
      <c r="DY189" s="1862"/>
      <c r="DZ189" s="1863"/>
      <c r="EA189" s="1864"/>
      <c r="EB189" s="1865"/>
      <c r="EC189" s="1866"/>
      <c r="ED189" s="1867"/>
      <c r="EE189" s="1864"/>
      <c r="EF189" s="1865"/>
      <c r="EG189" s="1826">
        <f>IF(入力1!$W$5=9,9,0)</f>
        <v>0</v>
      </c>
      <c r="EH189" s="1826"/>
      <c r="EI189" s="1861"/>
      <c r="EJ189" s="382"/>
    </row>
    <row r="190" spans="1:140" s="87" customFormat="1" ht="12" customHeight="1">
      <c r="A190" s="1853"/>
      <c r="B190" s="1752"/>
      <c r="C190" s="1753"/>
      <c r="D190" s="1854" t="str">
        <f>IF(TRIM(入力1!D188)&lt;&gt;"",入力1!D188,"")</f>
        <v/>
      </c>
      <c r="E190" s="1855"/>
      <c r="F190" s="1855"/>
      <c r="G190" s="1855"/>
      <c r="H190" s="1855"/>
      <c r="I190" s="1855"/>
      <c r="J190" s="1855"/>
      <c r="K190" s="1806"/>
      <c r="L190" s="1808"/>
      <c r="M190" s="1757"/>
      <c r="N190" s="1754"/>
      <c r="O190" s="1754"/>
      <c r="P190" s="1754"/>
      <c r="Q190" s="1755"/>
      <c r="R190" s="1753"/>
      <c r="S190" s="1856"/>
      <c r="T190" s="1761"/>
      <c r="U190" s="1757"/>
      <c r="V190" s="1755"/>
      <c r="W190" s="1857"/>
      <c r="X190" s="1755"/>
      <c r="Y190" s="1753"/>
      <c r="Z190" s="1761"/>
      <c r="AA190" s="1757"/>
      <c r="AB190" s="970" t="str">
        <f>IF(入力1!AB169&gt;=100,MID(TEXT(入力1!AB169,"000.0"),1,1),"")</f>
        <v/>
      </c>
      <c r="AC190" s="968" t="str">
        <f>IF(入力1!AB169&gt;=10,MID(TEXT(入力1!AB169,"000.0"),2,1),"")</f>
        <v/>
      </c>
      <c r="AD190" s="968" t="str">
        <f>IF(入力1!AB169&gt;=0.1,MID(TEXT(入力1!AB169,"000.0"),3,1),IF(ISBLANK(入力1!AB169),"","0"))</f>
        <v/>
      </c>
      <c r="AE190" s="972" t="str">
        <f>IF(入力1!AB169&lt;&gt;"",MID(TEXT(入力1!AB169,"000.0"),5,1),"")</f>
        <v/>
      </c>
      <c r="AF190" s="1755"/>
      <c r="AG190" s="1752"/>
      <c r="AH190" s="1752"/>
      <c r="AI190" s="1757"/>
      <c r="AJ190" s="1755"/>
      <c r="AK190" s="1752"/>
      <c r="AL190" s="1752"/>
      <c r="AM190" s="1757"/>
      <c r="AN190" s="1755"/>
      <c r="AO190" s="1752"/>
      <c r="AP190" s="1752"/>
      <c r="AQ190" s="1757"/>
      <c r="AR190" s="1755"/>
      <c r="AS190" s="1752"/>
      <c r="AT190" s="1752"/>
      <c r="AU190" s="1752"/>
      <c r="AV190" s="1757"/>
      <c r="AW190" s="1755"/>
      <c r="AX190" s="1752"/>
      <c r="AY190" s="1752"/>
      <c r="AZ190" s="1752"/>
      <c r="BA190" s="1752"/>
      <c r="BB190" s="1752"/>
      <c r="BC190" s="1757"/>
      <c r="BD190" s="1793"/>
      <c r="BE190" s="1729"/>
      <c r="BF190" s="1729"/>
      <c r="BG190" s="1729"/>
      <c r="BH190" s="1729"/>
      <c r="BI190" s="1729"/>
      <c r="BJ190" s="1744"/>
      <c r="BK190" s="1726"/>
      <c r="BL190" s="1705"/>
      <c r="BM190" s="1705"/>
      <c r="BN190" s="1705"/>
      <c r="BO190" s="1705"/>
      <c r="BP190" s="1710"/>
      <c r="BQ190" s="1726"/>
      <c r="BR190" s="1705"/>
      <c r="BS190" s="1705"/>
      <c r="BT190" s="1705"/>
      <c r="BU190" s="1705"/>
      <c r="BV190" s="1710"/>
      <c r="BW190" s="1726"/>
      <c r="BX190" s="1705"/>
      <c r="BY190" s="1705"/>
      <c r="BZ190" s="1705"/>
      <c r="CA190" s="1705"/>
      <c r="CB190" s="1710"/>
      <c r="CC190" s="1712"/>
      <c r="CD190" s="1705"/>
      <c r="CE190" s="1705"/>
      <c r="CF190" s="1705"/>
      <c r="CG190" s="1705"/>
      <c r="CH190" s="1705"/>
      <c r="CI190" s="1705"/>
      <c r="CJ190" s="1706"/>
      <c r="CK190" s="1705"/>
      <c r="CL190" s="1705"/>
      <c r="CM190" s="1705"/>
      <c r="CN190" s="1705"/>
      <c r="CO190" s="1705"/>
      <c r="CP190" s="1705"/>
      <c r="CQ190" s="1706"/>
      <c r="CR190" s="1726"/>
      <c r="CS190" s="1705"/>
      <c r="CT190" s="1710"/>
      <c r="CU190" s="1705"/>
      <c r="CV190" s="1958"/>
      <c r="CW190" s="1706"/>
      <c r="CX190" s="1712"/>
      <c r="CY190" s="1705"/>
      <c r="CZ190" s="1706"/>
      <c r="DA190" s="1793"/>
      <c r="DB190" s="1729"/>
      <c r="DC190" s="1729"/>
      <c r="DD190" s="1729"/>
      <c r="DE190" s="1852"/>
      <c r="DF190" s="1754"/>
      <c r="DG190" s="1755"/>
      <c r="DH190" s="1752"/>
      <c r="DI190" s="1752"/>
      <c r="DJ190" s="1874"/>
      <c r="DK190" s="1754"/>
      <c r="DL190" s="1755"/>
      <c r="DM190" s="1752"/>
      <c r="DN190" s="1752"/>
      <c r="DO190" s="1752"/>
      <c r="DP190" s="1859"/>
      <c r="DQ190" s="1754"/>
      <c r="DR190" s="1755"/>
      <c r="DS190" s="1752"/>
      <c r="DT190" s="1752"/>
      <c r="DU190" s="1752"/>
      <c r="DV190" s="1859"/>
      <c r="DW190" s="1749"/>
      <c r="DX190" s="1737"/>
      <c r="DY190" s="1805"/>
      <c r="DZ190" s="1830"/>
      <c r="EA190" s="1832"/>
      <c r="EB190" s="1825"/>
      <c r="EC190" s="1834"/>
      <c r="ED190" s="1836"/>
      <c r="EE190" s="1832"/>
      <c r="EF190" s="1825"/>
      <c r="EG190" s="1827"/>
      <c r="EH190" s="1827"/>
      <c r="EI190" s="1737"/>
    </row>
    <row r="191" spans="1:140" s="87" customFormat="1" ht="12" customHeight="1">
      <c r="A191" s="1818" t="str">
        <f>IF(TRIM(入力1!A170)&lt;&gt;"",入力1!A170,"")</f>
        <v/>
      </c>
      <c r="B191" s="1732">
        <f>IF(TRIM(入力1!B170)&lt;&gt;"",入力1!B170,"")</f>
        <v>7</v>
      </c>
      <c r="C191" s="1234">
        <f>入力1!C170</f>
        <v>7</v>
      </c>
      <c r="D191" s="1820" t="str">
        <f>IF(TRIM(入力1!D170)&lt;&gt;"",入力1!D170,"")</f>
        <v/>
      </c>
      <c r="E191" s="1821"/>
      <c r="F191" s="1821"/>
      <c r="G191" s="1821"/>
      <c r="H191" s="1821"/>
      <c r="I191" s="1821"/>
      <c r="J191" s="1821"/>
      <c r="K191" s="1256" t="str">
        <f>IF(TRIM('提出（様式1）'!A191)&lt;&gt;"",'提出（様式1）'!A191,"")</f>
        <v/>
      </c>
      <c r="L191" s="1258">
        <f>IF(TRIM('提出（様式1）'!B191)&lt;&gt;"",'提出（様式1）'!B191,"")</f>
        <v>7</v>
      </c>
      <c r="M191" s="1260">
        <f>C191</f>
        <v>7</v>
      </c>
      <c r="N191" s="1738" t="str">
        <f>IF(TRIM(入力1!N170)&lt;&gt;"",入力1!N170,"")</f>
        <v/>
      </c>
      <c r="O191" s="1738" t="str">
        <f>IF(TRIM(入力1!O170)&lt;&gt;"",LEFT(入力1!O170,1),"")</f>
        <v/>
      </c>
      <c r="P191" s="1738" t="str">
        <f>IF(TRIM(入力1!P170)&lt;&gt;"",LEFT(入力1!P170,1),"")</f>
        <v/>
      </c>
      <c r="Q191" s="1734" t="str">
        <f>IF(TRIM(入力1!Q170)&lt;&gt;"",LEFT(入力1!Q170,1),"")</f>
        <v/>
      </c>
      <c r="R191" s="1234" t="str">
        <f>IF(TRIM(入力1!Q170)&lt;&gt;"",MID(入力1!Q170,2,1),"")</f>
        <v/>
      </c>
      <c r="S191" s="1839" t="str">
        <f>IF(TRIM(入力1!S170)&lt;&gt;"",LEFT(入力1!S170,1),"")</f>
        <v/>
      </c>
      <c r="T191" s="1841" t="str">
        <f>IF(LEN(入力1!T170)&gt;=2,MID(TEXT(入力1!T170,"00"),1,1),"")</f>
        <v/>
      </c>
      <c r="U191" s="1260" t="str">
        <f>IF(LEN(入力1!T170)&gt;=1,MID(TEXT(入力1!T170,"00"),2,1),"")</f>
        <v/>
      </c>
      <c r="V191" s="1734" t="str">
        <f>IF(LEN(入力1!V170)&gt;=2,MID(TEXT(入力1!V170,"00"),1,1),"")</f>
        <v/>
      </c>
      <c r="W191" s="1843" t="str">
        <f>IF(LEN(入力1!V170)&gt;=1,MID(TEXT(入力1!V170,"00"),2,1),"")</f>
        <v/>
      </c>
      <c r="X191" s="1734" t="str">
        <f>IF(LEN(入力1!X170)&gt;=2,MID(TEXT(入力1!X170,"00"),1,1),"")</f>
        <v/>
      </c>
      <c r="Y191" s="1234" t="str">
        <f>IF(LEN(入力1!X170)&gt;=1,MID(TEXT(入力1!X170,"00"),2,1),"")</f>
        <v/>
      </c>
      <c r="Z191" s="1841" t="str">
        <f>IF(LEN(入力1!Z170)&gt;=2,MID(TEXT(入力1!Z170,"00"),1,1),"")</f>
        <v/>
      </c>
      <c r="AA191" s="1260" t="str">
        <f>IF(LEN(入力1!Z170)&gt;=1,MID(TEXT(入力1!Z170,"00"),2,1),"")</f>
        <v/>
      </c>
      <c r="AB191" s="1845" t="str">
        <f>IF(TRIM(入力1!AB170)&lt;&gt;"",入力1!AB170,"")</f>
        <v/>
      </c>
      <c r="AC191" s="1846"/>
      <c r="AD191" s="1846"/>
      <c r="AE191" s="1847"/>
      <c r="AF191" s="1734" t="str">
        <f>IF(入力1!AF170&gt;=100,MID(TEXT(入力1!AF170,"000.0"),1,1),"")</f>
        <v/>
      </c>
      <c r="AG191" s="1732" t="str">
        <f>IF(入力1!AF170&gt;=10,MID(TEXT(入力1!AF170,"000.0"),2,1),"")</f>
        <v/>
      </c>
      <c r="AH191" s="1732" t="str">
        <f>IF(入力1!AF170&gt;=0.1,MID(TEXT(入力1!AF170,"000.0"),3,1),IF(ISBLANK(入力1!AF170),"","0"))</f>
        <v/>
      </c>
      <c r="AI191" s="1260" t="str">
        <f>IF(入力1!AF170&lt;&gt;"",MID(TEXT(入力1!AF170,"000.0"),5,1),"")</f>
        <v/>
      </c>
      <c r="AJ191" s="1734" t="str">
        <f>IF(入力1!AJ170&gt;=100,MID(TEXT(入力1!AJ170,"000.0"),1,1),"")</f>
        <v/>
      </c>
      <c r="AK191" s="1732" t="str">
        <f>IF(入力1!AJ170&gt;=10,MID(TEXT(入力1!AJ170,"000.0"),2,1),"")</f>
        <v/>
      </c>
      <c r="AL191" s="1732" t="str">
        <f>IF(入力1!AJ170&gt;=0.1,MID(TEXT(入力1!AJ170,"000.0"),3,1),IF(ISBLANK(入力1!AJ170),"","0"))</f>
        <v/>
      </c>
      <c r="AM191" s="1260" t="str">
        <f>IF(入力1!AJ170&lt;&gt;"",MID(TEXT(入力1!AJ170,"000.0"),5,1),"")</f>
        <v/>
      </c>
      <c r="AN191" s="1734" t="str">
        <f>IF(入力1!AN170&gt;=100,MID(TEXT(入力1!AN170,"000.0"),1,1),"")</f>
        <v/>
      </c>
      <c r="AO191" s="1732" t="str">
        <f>IF(入力1!AN170&gt;=10,MID(TEXT(入力1!AN170,"000.0"),2,1),"")</f>
        <v/>
      </c>
      <c r="AP191" s="1732" t="str">
        <f>IF(入力1!AN170&gt;=0.1,MID(TEXT(入力1!AN170,"000.0"),3,1),IF(ISBLANK(入力1!AN170),"","0"))</f>
        <v/>
      </c>
      <c r="AQ191" s="1260" t="str">
        <f>IF(入力1!AN170&lt;&gt;"",MID(TEXT(入力1!AN170,"000.0"),5,1),"")</f>
        <v/>
      </c>
      <c r="AR191" s="1734" t="str">
        <f>IF(TRIM(入力1!AR170)&lt;&gt;"",IF(入力1!AR170&gt;=10000,MID(TEXT(入力1!AR170,"00000"),1,1),""),"-")</f>
        <v>-</v>
      </c>
      <c r="AS191" s="1732" t="str">
        <f>IF(TRIM(入力1!AR170)&lt;&gt;"",IF(入力1!AR170&gt;=1000,MID(TEXT(入力1!AR170,"00000"),2,1),""),"-")</f>
        <v>-</v>
      </c>
      <c r="AT191" s="1732" t="str">
        <f>IF(TRIM(入力1!AR170)&lt;&gt;"",IF(入力1!AR170&gt;=100,MID(TEXT(入力1!AR170,"00000"),3,1),""),"-")</f>
        <v>-</v>
      </c>
      <c r="AU191" s="1732" t="str">
        <f>IF(TRIM(入力1!AR170)&lt;&gt;"",IF(入力1!AR170&gt;=10,MID(TEXT(入力1!AR170,"00000"),4,1),""),"-")</f>
        <v>-</v>
      </c>
      <c r="AV191" s="1260" t="str">
        <f>IF(TRIM(入力1!AR170)&lt;&gt;"",IF(入力1!AR170&gt;=0,MID(TEXT(入力1!AR170,"00000"),5,1),""),"-")</f>
        <v>-</v>
      </c>
      <c r="AW191" s="1734" t="str">
        <f>IF(TRIM(入力1!AW170)&lt;&gt;"",IF(入力1!AW170&gt;=1000000,MID(TEXT(入力1!AW170,"0000000"),1,1),""),"-")</f>
        <v>-</v>
      </c>
      <c r="AX191" s="1732" t="str">
        <f>IF(TRIM(入力1!AW170)&lt;&gt;"",IF(入力1!AW170&gt;=100000,MID(TEXT(入力1!AW170,"0000000"),2,1),""),"-")</f>
        <v>-</v>
      </c>
      <c r="AY191" s="1732" t="str">
        <f>IF(TRIM(入力1!AW170)&lt;&gt;"",IF(入力1!AW170&gt;=10000,MID(TEXT(入力1!AW170,"0000000"),3,1),""),"-")</f>
        <v>-</v>
      </c>
      <c r="AZ191" s="1732" t="str">
        <f>IF(TRIM(入力1!AW170)&lt;&gt;"",IF(入力1!AW170&gt;=1000,MID(TEXT(入力1!AW170,"0000000"),4,1),""),"-")</f>
        <v>-</v>
      </c>
      <c r="BA191" s="1732" t="str">
        <f>IF(TRIM(入力1!AW170)&lt;&gt;"",IF(入力1!AW170&gt;=100,MID(TEXT(入力1!AW170,"0000000"),5,1),""),"-")</f>
        <v>-</v>
      </c>
      <c r="BB191" s="1732" t="str">
        <f>IF(TRIM(入力1!AW170)&lt;&gt;"",IF(入力1!AW170&gt;=10,MID(TEXT(入力1!AW170,"0000000"),6,1),""),"-")</f>
        <v>-</v>
      </c>
      <c r="BC191" s="1260" t="str">
        <f>IF(TRIM(入力1!AW170)&lt;&gt;"",IF(入力1!AW170&gt;=0,MID(TEXT(入力1!AW170,"0000000"),7,1),""),"-")</f>
        <v>-</v>
      </c>
      <c r="BD191" s="1817" t="str">
        <f>IF(TRIM(入力1!BD170)&lt;&gt;"",IF(入力1!BD170&gt;=1000000,MID(TEXT(入力1!BD170,"0000000"),1,1),""),"")</f>
        <v/>
      </c>
      <c r="BE191" s="1731" t="str">
        <f>IF(TRIM(入力1!BD170)&lt;&gt;"",IF(入力1!BD170&gt;=100000,MID(TEXT(入力1!BD170,"0000000"),2,1),""),"")</f>
        <v/>
      </c>
      <c r="BF191" s="1731" t="str">
        <f>IF(TRIM(入力1!BD170)&lt;&gt;"",IF(入力1!BD170&gt;=10000,MID(TEXT(入力1!BD170,"0000000"),3,1),""),"")</f>
        <v/>
      </c>
      <c r="BG191" s="1731" t="str">
        <f>IF(TRIM(入力1!BD170)&lt;&gt;"",IF(入力1!BD170&gt;=1000,MID(TEXT(入力1!BD170,"0000000"),4,1),""),"")</f>
        <v/>
      </c>
      <c r="BH191" s="1731" t="str">
        <f>IF(TRIM(入力1!BD170)&lt;&gt;"",IF(入力1!BD170&gt;=100,MID(TEXT(入力1!BD170,"0000000"),5,1),""),"")</f>
        <v/>
      </c>
      <c r="BI191" s="1731" t="str">
        <f>IF(TRIM(入力1!BD170)&lt;&gt;"",IF(入力1!BD170&gt;=10,MID(TEXT(入力1!BD170,"0000000"),6,1),""),"")</f>
        <v/>
      </c>
      <c r="BJ191" s="1816" t="str">
        <f>IF(TRIM(入力1!BD170)&lt;&gt;"",IF(入力1!BD170&gt;=0,MID(TEXT(入力1!BD170,"0000000"),7,1),""),"0")</f>
        <v>0</v>
      </c>
      <c r="BK191" s="1077" t="str">
        <f>IF(TRIM(入力1!BK170)&lt;&gt;"",入力1!BK170,"")</f>
        <v/>
      </c>
      <c r="BL191" s="1063" t="str">
        <f>IF(TRIM(入力1!BL170)&lt;&gt;"",入力1!BL170,"")</f>
        <v/>
      </c>
      <c r="BM191" s="1063" t="str">
        <f>IF(TRIM(入力1!BM170)&lt;&gt;"",入力1!BM170,"")</f>
        <v/>
      </c>
      <c r="BN191" s="1063" t="str">
        <f>IF(TRIM(入力1!BN170)&lt;&gt;"",入力1!BN170,"")</f>
        <v/>
      </c>
      <c r="BO191" s="1063" t="str">
        <f>IF(TRIM(入力1!BO170)&lt;&gt;"",入力1!BO170,"")</f>
        <v/>
      </c>
      <c r="BP191" s="1079" t="str">
        <f>IF(TRIM(入力1!BP170)&lt;&gt;"",入力1!BP170,"")</f>
        <v>0</v>
      </c>
      <c r="BQ191" s="1077" t="str">
        <f>IF(TRIM(入力1!BQ170)&lt;&gt;"",入力1!BQ170,"")</f>
        <v/>
      </c>
      <c r="BR191" s="1063" t="str">
        <f>IF(TRIM(入力1!BR170)&lt;&gt;"",入力1!BR170,"")</f>
        <v/>
      </c>
      <c r="BS191" s="1063" t="str">
        <f>IF(TRIM(入力1!BS170)&lt;&gt;"",入力1!BS170,"")</f>
        <v/>
      </c>
      <c r="BT191" s="1063" t="str">
        <f>IF(TRIM(入力1!BT170)&lt;&gt;"",入力1!BT170,"")</f>
        <v/>
      </c>
      <c r="BU191" s="1063" t="str">
        <f>IF(TRIM(入力1!BU170)&lt;&gt;"",入力1!BU170,"")</f>
        <v/>
      </c>
      <c r="BV191" s="1079" t="str">
        <f>IF(TRIM(入力1!BV170)&lt;&gt;"",入力1!BV170,"")</f>
        <v>0</v>
      </c>
      <c r="BW191" s="1077" t="str">
        <f>IF(TRIM(入力1!BW170)&lt;&gt;"",入力1!BW170,"")</f>
        <v/>
      </c>
      <c r="BX191" s="1063" t="str">
        <f>IF(TRIM(入力1!BX170)&lt;&gt;"",入力1!BX170,"")</f>
        <v/>
      </c>
      <c r="BY191" s="1063" t="str">
        <f>IF(TRIM(入力1!BY170)&lt;&gt;"",入力1!BY170,"")</f>
        <v/>
      </c>
      <c r="BZ191" s="1063" t="str">
        <f>IF(TRIM(入力1!BZ170)&lt;&gt;"",入力1!BZ170,"")</f>
        <v/>
      </c>
      <c r="CA191" s="1063" t="str">
        <f>IF(TRIM(入力1!CA170)&lt;&gt;"",入力1!CA170,"")</f>
        <v/>
      </c>
      <c r="CB191" s="1079" t="str">
        <f>IF(TRIM(入力1!CB170)&lt;&gt;"",入力1!CB170,"")</f>
        <v>0</v>
      </c>
      <c r="CC191" s="1095" t="str">
        <f>IF(TRIM(入力1!CC170)&lt;&gt;"",入力1!CC170,"")</f>
        <v/>
      </c>
      <c r="CD191" s="1063" t="str">
        <f>IF(TRIM(入力1!CD170)&lt;&gt;"",入力1!CD170,"")</f>
        <v/>
      </c>
      <c r="CE191" s="1063" t="str">
        <f>IF(TRIM(入力1!CE170)&lt;&gt;"",入力1!CE170,"")</f>
        <v/>
      </c>
      <c r="CF191" s="1063" t="str">
        <f>IF(TRIM(入力1!CF170)&lt;&gt;"",入力1!CF170,"")</f>
        <v/>
      </c>
      <c r="CG191" s="1063" t="str">
        <f>IF(TRIM(入力1!CG170)&lt;&gt;"",入力1!CG170,"")</f>
        <v/>
      </c>
      <c r="CH191" s="1063" t="str">
        <f>IF(TRIM(入力1!CH170)&lt;&gt;"",入力1!CH170,"")</f>
        <v/>
      </c>
      <c r="CI191" s="1063" t="str">
        <f>IF(TRIM(入力1!CI170)&lt;&gt;"",入力1!CI170,"")</f>
        <v/>
      </c>
      <c r="CJ191" s="1109" t="str">
        <f>IF(TRIM(入力1!CJ170)&lt;&gt;"",入力1!CJ170,"")</f>
        <v>0</v>
      </c>
      <c r="CK191" s="1063" t="str">
        <f>IF(TRIM(入力1!CK170)&lt;&gt;"",入力1!CK170,"")</f>
        <v/>
      </c>
      <c r="CL191" s="1063" t="str">
        <f>IF(TRIM(入力1!CL170)&lt;&gt;"",入力1!CL170,"")</f>
        <v/>
      </c>
      <c r="CM191" s="1063" t="str">
        <f>IF(TRIM(入力1!CM170)&lt;&gt;"",入力1!CM170,"")</f>
        <v/>
      </c>
      <c r="CN191" s="1063" t="str">
        <f>IF(TRIM(入力1!CN170)&lt;&gt;"",入力1!CN170,"")</f>
        <v/>
      </c>
      <c r="CO191" s="1063" t="str">
        <f>IF(TRIM(入力1!CO170)&lt;&gt;"",入力1!CO170,"")</f>
        <v/>
      </c>
      <c r="CP191" s="1063" t="str">
        <f>IF(TRIM(入力1!CP170)&lt;&gt;"",入力1!CP170,"")</f>
        <v/>
      </c>
      <c r="CQ191" s="1109" t="str">
        <f>IF(TRIM(入力1!CQ170)&lt;&gt;"",入力1!CQ170,"")</f>
        <v/>
      </c>
      <c r="CR191" s="1077" t="str">
        <f>IF(TRIM(入力1!CR170)&lt;&gt;"",入力1!CR170,"")</f>
        <v>-</v>
      </c>
      <c r="CS191" s="1063" t="str">
        <f>IF(TRIM(入力1!CS170)&lt;&gt;"",入力1!CS170,"")</f>
        <v>-</v>
      </c>
      <c r="CT191" s="1079" t="str">
        <f>IF(TRIM(入力1!CT170)&lt;&gt;"",入力1!CT170,"")</f>
        <v>-</v>
      </c>
      <c r="CU191" s="1063" t="str">
        <f>IF(入力1!CU170&gt;=10,MID(TEXT(入力1!CU170,"00.0"),1,1),"")</f>
        <v/>
      </c>
      <c r="CV191" s="1956" t="str">
        <f>IF(入力1!CU170&gt;=0.1,MID(TEXT(入力1!CU170,"00.0"),2,1),IF(ISBLANK(入力1!CU170),"","0"))</f>
        <v/>
      </c>
      <c r="CW191" s="1109" t="str">
        <f>IF(入力1!CU170&lt;&gt;"",MID(TEXT(入力1!CU170,"00.0"),4,1),"")</f>
        <v/>
      </c>
      <c r="CX191" s="1095" t="str">
        <f>IF(入力1!CX170&gt;=100,MID(TEXT(入力1!CX170,"000"),1,1),"")</f>
        <v/>
      </c>
      <c r="CY191" s="1063" t="str">
        <f>IF(入力1!CX170&gt;=10,MID(TEXT(入力1!CX170,"000"),2,1),"")</f>
        <v/>
      </c>
      <c r="CZ191" s="1109" t="str">
        <f>IF(入力1!CX170&gt;=1,MID(TEXT(入力1!CX170,"000"),3,1),"")</f>
        <v/>
      </c>
      <c r="DA191" s="1817" t="str">
        <f>IF(TRIM(入力1!DA170)&lt;&gt;"",IF(入力1!DA170&gt;=10000,MID(TEXT(入力1!DA170,"00000"),1,1),""),"")</f>
        <v/>
      </c>
      <c r="DB191" s="1731" t="str">
        <f>IF(TRIM(入力1!DA170)&lt;&gt;"",IF(入力1!DA170&gt;=1000,MID(TEXT(入力1!DA170,"00000"),2,1),""),"")</f>
        <v/>
      </c>
      <c r="DC191" s="1731" t="str">
        <f>IF(TRIM(入力1!DA170)&lt;&gt;"",IF(入力1!DA170&gt;=100,MID(TEXT(入力1!DA170,"00000"),3,1),""),"")</f>
        <v/>
      </c>
      <c r="DD191" s="1731" t="str">
        <f>IF(TRIM(入力1!DA170)&lt;&gt;"",IF(入力1!DA170&gt;=10,MID(TEXT(入力1!DA170,"00000"),4,1),""),"")</f>
        <v/>
      </c>
      <c r="DE191" s="1795" t="str">
        <f>IF(TRIM(入力1!DA170)&lt;&gt;"",IF(入力1!DA170&gt;=0,MID(TEXT(入力1!DA170,"00000"),5,1),"0"),"")</f>
        <v/>
      </c>
      <c r="DF191" s="1738" t="str">
        <f>IF(TRIM(入力1!DF170)&lt;&gt;"",LEFT(入力1!DF170,1),"")</f>
        <v/>
      </c>
      <c r="DG191" s="1734" t="str">
        <f>IF(入力1!DG170&gt;=1000,MID(TEXT(入力1!DG170,"0000"),1,1),"")</f>
        <v/>
      </c>
      <c r="DH191" s="1732" t="str">
        <f>IF(入力1!DG170&gt;=100,MID(TEXT(入力1!DG170,"0000"),2,1),"")</f>
        <v/>
      </c>
      <c r="DI191" s="1732" t="str">
        <f>IF(入力1!DG170&gt;=10,MID(TEXT(入力1!DG170,"0000"),3,1),"")</f>
        <v/>
      </c>
      <c r="DJ191" s="1234" t="str">
        <f>IF(TRIM(入力1!DG170)&lt;&gt;"",IF(入力1!DG170&gt;=1,MID(TEXT(入力1!DG170,"0000"),4,1),"0"),"")</f>
        <v/>
      </c>
      <c r="DK191" s="1738" t="str">
        <f>IF(TRIM(入力1!DK170)&lt;&gt;"",LEFT(入力1!DK170,1),"")</f>
        <v/>
      </c>
      <c r="DL191" s="1734" t="str">
        <f>IF(入力1!DL170&gt;=10000,MID(TEXT(入力1!DL170,"00000"),1,1),"")</f>
        <v/>
      </c>
      <c r="DM191" s="1732" t="str">
        <f>IF(入力1!DL170&gt;=1000,MID(TEXT(入力1!DL170,"00000"),2,1),"")</f>
        <v/>
      </c>
      <c r="DN191" s="1732" t="str">
        <f>IF(入力1!DL170&gt;=100,MID(TEXT(入力1!DL170,"00000"),3,1),"")</f>
        <v/>
      </c>
      <c r="DO191" s="1732" t="str">
        <f>IF(入力1!DL170&gt;=10,MID(TEXT(入力1!DL170,"00000"),4,1),"")</f>
        <v/>
      </c>
      <c r="DP191" s="1234" t="str">
        <f>IF(TRIM(入力1!DL170)&lt;&gt;"",IF(入力1!DL170&gt;=1,MID(TEXT(入力1!DL170,"00000"),5,1),"0"),"")</f>
        <v/>
      </c>
      <c r="DQ191" s="1738" t="str">
        <f>IF(TRIM(入力1!DQ170)&lt;&gt;"",LEFT(入力1!DQ170,1),"")</f>
        <v/>
      </c>
      <c r="DR191" s="1734" t="str">
        <f>IF(入力1!DR170&gt;=10000,MID(TEXT(入力1!DR170,"00000"),1,1),"")</f>
        <v/>
      </c>
      <c r="DS191" s="1732" t="str">
        <f>IF(入力1!DR170&gt;=1000,MID(TEXT(入力1!DR170,"00000"),2,1),"")</f>
        <v/>
      </c>
      <c r="DT191" s="1732" t="str">
        <f>IF(入力1!DR170&gt;=100,MID(TEXT(入力1!DR170,"00000"),3,1),"")</f>
        <v/>
      </c>
      <c r="DU191" s="1732" t="str">
        <f>IF(入力1!DR170&gt;=10,MID(TEXT(入力1!DR170,"00000"),4,1),"")</f>
        <v/>
      </c>
      <c r="DV191" s="1850" t="str">
        <f>IF(TRIM(入力1!DR170)&lt;&gt;"",IF(入力1!DR170&gt;=1,MID(TEXT(入力1!DR170,"00000"),5,1),"0"),"")</f>
        <v/>
      </c>
      <c r="DW191" s="1748"/>
      <c r="DX191" s="1736"/>
      <c r="DY191" s="1804"/>
      <c r="DZ191" s="1829"/>
      <c r="EA191" s="1831"/>
      <c r="EB191" s="1824"/>
      <c r="EC191" s="1833"/>
      <c r="ED191" s="1835"/>
      <c r="EE191" s="1831"/>
      <c r="EF191" s="1824"/>
      <c r="EG191" s="1826">
        <f>IF(入力1!$W$5=9,9,0)</f>
        <v>0</v>
      </c>
      <c r="EH191" s="1828"/>
      <c r="EI191" s="1736"/>
    </row>
    <row r="192" spans="1:140" s="87" customFormat="1" ht="12" customHeight="1">
      <c r="A192" s="1819"/>
      <c r="B192" s="1733"/>
      <c r="C192" s="1235"/>
      <c r="D192" s="1822" t="str">
        <f>IF(TRIM(入力1!D190)&lt;&gt;"",入力1!D190,"")</f>
        <v/>
      </c>
      <c r="E192" s="1823"/>
      <c r="F192" s="1823"/>
      <c r="G192" s="1823"/>
      <c r="H192" s="1823"/>
      <c r="I192" s="1823"/>
      <c r="J192" s="1823"/>
      <c r="K192" s="1256"/>
      <c r="L192" s="1258"/>
      <c r="M192" s="1279"/>
      <c r="N192" s="1739"/>
      <c r="O192" s="1739"/>
      <c r="P192" s="1739"/>
      <c r="Q192" s="1735"/>
      <c r="R192" s="1235"/>
      <c r="S192" s="1840"/>
      <c r="T192" s="1842"/>
      <c r="U192" s="1279"/>
      <c r="V192" s="1735"/>
      <c r="W192" s="1844"/>
      <c r="X192" s="1735"/>
      <c r="Y192" s="1235"/>
      <c r="Z192" s="1842"/>
      <c r="AA192" s="1279"/>
      <c r="AB192" s="964" t="str">
        <f>IF(入力1!AB171&gt;=100,MID(TEXT(入力1!AB171,"000.0"),1,1),"")</f>
        <v/>
      </c>
      <c r="AC192" s="963" t="str">
        <f>IF(入力1!AB171&gt;=10,MID(TEXT(入力1!AB171,"000.0"),2,1),"")</f>
        <v/>
      </c>
      <c r="AD192" s="963" t="str">
        <f>IF(入力1!AB171&gt;=0.1,MID(TEXT(入力1!AB171,"000.0"),3,1),IF(ISBLANK(入力1!AB171),"","0"))</f>
        <v/>
      </c>
      <c r="AE192" s="953" t="str">
        <f>IF(入力1!AB171&lt;&gt;"",MID(TEXT(入力1!AB171,"000.0"),5,1),"")</f>
        <v/>
      </c>
      <c r="AF192" s="1735"/>
      <c r="AG192" s="1733"/>
      <c r="AH192" s="1733"/>
      <c r="AI192" s="1279"/>
      <c r="AJ192" s="1735"/>
      <c r="AK192" s="1733"/>
      <c r="AL192" s="1733"/>
      <c r="AM192" s="1279"/>
      <c r="AN192" s="1735"/>
      <c r="AO192" s="1733"/>
      <c r="AP192" s="1733"/>
      <c r="AQ192" s="1279"/>
      <c r="AR192" s="1735"/>
      <c r="AS192" s="1733"/>
      <c r="AT192" s="1733"/>
      <c r="AU192" s="1733"/>
      <c r="AV192" s="1279"/>
      <c r="AW192" s="1735"/>
      <c r="AX192" s="1733"/>
      <c r="AY192" s="1733"/>
      <c r="AZ192" s="1733"/>
      <c r="BA192" s="1733"/>
      <c r="BB192" s="1733"/>
      <c r="BC192" s="1279"/>
      <c r="BD192" s="1817"/>
      <c r="BE192" s="1731"/>
      <c r="BF192" s="1731"/>
      <c r="BG192" s="1731"/>
      <c r="BH192" s="1731"/>
      <c r="BI192" s="1731"/>
      <c r="BJ192" s="1816"/>
      <c r="BK192" s="1078"/>
      <c r="BL192" s="1064"/>
      <c r="BM192" s="1064"/>
      <c r="BN192" s="1064"/>
      <c r="BO192" s="1064"/>
      <c r="BP192" s="1080"/>
      <c r="BQ192" s="1078"/>
      <c r="BR192" s="1064"/>
      <c r="BS192" s="1064"/>
      <c r="BT192" s="1064"/>
      <c r="BU192" s="1064"/>
      <c r="BV192" s="1080"/>
      <c r="BW192" s="1078"/>
      <c r="BX192" s="1064"/>
      <c r="BY192" s="1064"/>
      <c r="BZ192" s="1064"/>
      <c r="CA192" s="1064"/>
      <c r="CB192" s="1080"/>
      <c r="CC192" s="1096"/>
      <c r="CD192" s="1064"/>
      <c r="CE192" s="1064"/>
      <c r="CF192" s="1064"/>
      <c r="CG192" s="1064"/>
      <c r="CH192" s="1064"/>
      <c r="CI192" s="1064"/>
      <c r="CJ192" s="1110"/>
      <c r="CK192" s="1064"/>
      <c r="CL192" s="1064"/>
      <c r="CM192" s="1064"/>
      <c r="CN192" s="1064"/>
      <c r="CO192" s="1064"/>
      <c r="CP192" s="1064"/>
      <c r="CQ192" s="1110"/>
      <c r="CR192" s="1078"/>
      <c r="CS192" s="1064"/>
      <c r="CT192" s="1080"/>
      <c r="CU192" s="1064"/>
      <c r="CV192" s="1708"/>
      <c r="CW192" s="1110"/>
      <c r="CX192" s="1096"/>
      <c r="CY192" s="1064"/>
      <c r="CZ192" s="1110"/>
      <c r="DA192" s="1817"/>
      <c r="DB192" s="1731"/>
      <c r="DC192" s="1731"/>
      <c r="DD192" s="1731"/>
      <c r="DE192" s="1795"/>
      <c r="DF192" s="1739"/>
      <c r="DG192" s="1735"/>
      <c r="DH192" s="1733"/>
      <c r="DI192" s="1733"/>
      <c r="DJ192" s="1309"/>
      <c r="DK192" s="1739"/>
      <c r="DL192" s="1735"/>
      <c r="DM192" s="1733"/>
      <c r="DN192" s="1733"/>
      <c r="DO192" s="1733"/>
      <c r="DP192" s="1309"/>
      <c r="DQ192" s="1739"/>
      <c r="DR192" s="1735"/>
      <c r="DS192" s="1733"/>
      <c r="DT192" s="1733"/>
      <c r="DU192" s="1733"/>
      <c r="DV192" s="1848"/>
      <c r="DW192" s="1749"/>
      <c r="DX192" s="1737"/>
      <c r="DY192" s="1805"/>
      <c r="DZ192" s="1830"/>
      <c r="EA192" s="1832"/>
      <c r="EB192" s="1825"/>
      <c r="EC192" s="1834"/>
      <c r="ED192" s="1836"/>
      <c r="EE192" s="1832"/>
      <c r="EF192" s="1825"/>
      <c r="EG192" s="1827"/>
      <c r="EH192" s="1827"/>
      <c r="EI192" s="1737"/>
    </row>
    <row r="193" spans="1:145" s="87" customFormat="1" ht="12" customHeight="1">
      <c r="A193" s="1796" t="str">
        <f>IF(TRIM(入力1!A172)&lt;&gt;"",入力1!A172,"")</f>
        <v/>
      </c>
      <c r="B193" s="1746">
        <f>IF(TRIM(入力1!B172)&lt;&gt;"",入力1!B172,"")</f>
        <v>7</v>
      </c>
      <c r="C193" s="1750">
        <f>入力1!C172</f>
        <v>8</v>
      </c>
      <c r="D193" s="1798" t="str">
        <f>IF(TRIM(入力1!D172)&lt;&gt;"",入力1!D172,"")</f>
        <v/>
      </c>
      <c r="E193" s="1799"/>
      <c r="F193" s="1799"/>
      <c r="G193" s="1799"/>
      <c r="H193" s="1799"/>
      <c r="I193" s="1799"/>
      <c r="J193" s="1799"/>
      <c r="K193" s="1806" t="str">
        <f>IF(TRIM('提出（様式1）'!A193)&lt;&gt;"",'提出（様式1）'!A193,"")</f>
        <v/>
      </c>
      <c r="L193" s="1808">
        <f>IF(TRIM('提出（様式1）'!B193)&lt;&gt;"",'提出（様式1）'!B193,"")</f>
        <v>7</v>
      </c>
      <c r="M193" s="1756">
        <f>C193</f>
        <v>8</v>
      </c>
      <c r="N193" s="1740" t="str">
        <f>IF(TRIM(入力1!N172)&lt;&gt;"",入力1!N172,"")</f>
        <v/>
      </c>
      <c r="O193" s="1740" t="str">
        <f>IF(TRIM(入力1!O172)&lt;&gt;"",LEFT(入力1!O172,1),"")</f>
        <v/>
      </c>
      <c r="P193" s="1740" t="str">
        <f>IF(TRIM(入力1!P172)&lt;&gt;"",LEFT(入力1!P172,1),"")</f>
        <v/>
      </c>
      <c r="Q193" s="1742" t="str">
        <f>IF(TRIM(入力1!Q172)&lt;&gt;"",LEFT(入力1!Q172,1),"")</f>
        <v/>
      </c>
      <c r="R193" s="1750" t="str">
        <f>IF(TRIM(入力1!Q172)&lt;&gt;"",MID(入力1!Q172,2,1),"")</f>
        <v/>
      </c>
      <c r="S193" s="1802" t="str">
        <f>IF(TRIM(入力1!S172)&lt;&gt;"",LEFT(入力1!S172,1),"")</f>
        <v/>
      </c>
      <c r="T193" s="1760" t="str">
        <f>IF(LEN(入力1!T172)&gt;=2,MID(TEXT(入力1!T172,"00"),1,1),"")</f>
        <v/>
      </c>
      <c r="U193" s="1756" t="str">
        <f>IF(LEN(入力1!T172)&gt;=1,MID(TEXT(入力1!T172,"00"),2,1),"")</f>
        <v/>
      </c>
      <c r="V193" s="1742" t="str">
        <f>IF(LEN(入力1!V172)&gt;=2,MID(TEXT(入力1!V172,"00"),1,1),"")</f>
        <v/>
      </c>
      <c r="W193" s="1811" t="str">
        <f>IF(LEN(入力1!V172)&gt;=1,MID(TEXT(入力1!V172,"00"),2,1),"")</f>
        <v/>
      </c>
      <c r="X193" s="1742" t="str">
        <f>IF(LEN(入力1!X172)&gt;=2,MID(TEXT(入力1!X172,"00"),1,1),"")</f>
        <v/>
      </c>
      <c r="Y193" s="1750" t="str">
        <f>IF(LEN(入力1!X172)&gt;=1,MID(TEXT(入力1!X172,"00"),2,1),"")</f>
        <v/>
      </c>
      <c r="Z193" s="1760" t="str">
        <f>IF(LEN(入力1!Z172)&gt;=2,MID(TEXT(入力1!Z172,"00"),1,1),"")</f>
        <v/>
      </c>
      <c r="AA193" s="1756" t="str">
        <f>IF(LEN(入力1!Z172)&gt;=1,MID(TEXT(入力1!Z172,"00"),2,1),"")</f>
        <v/>
      </c>
      <c r="AB193" s="1813" t="str">
        <f>IF(TRIM(入力1!AB172)&lt;&gt;"",入力1!AB172,"")</f>
        <v/>
      </c>
      <c r="AC193" s="1814"/>
      <c r="AD193" s="1814"/>
      <c r="AE193" s="1815"/>
      <c r="AF193" s="1742" t="str">
        <f>IF(入力1!AF172&gt;=100,MID(TEXT(入力1!AF172,"000.0"),1,1),"")</f>
        <v/>
      </c>
      <c r="AG193" s="1746" t="str">
        <f>IF(入力1!AF172&gt;=10,MID(TEXT(入力1!AF172,"000.0"),2,1),"")</f>
        <v/>
      </c>
      <c r="AH193" s="1746" t="str">
        <f>IF(入力1!AF172&gt;=0.1,MID(TEXT(入力1!AF172,"000.0"),3,1),IF(ISBLANK(入力1!AF172),"","0"))</f>
        <v/>
      </c>
      <c r="AI193" s="1756" t="str">
        <f>IF(入力1!AF172&lt;&gt;"",MID(TEXT(入力1!AF172,"000.0"),5,1),"")</f>
        <v/>
      </c>
      <c r="AJ193" s="1742" t="str">
        <f>IF(入力1!AJ172&gt;=100,MID(TEXT(入力1!AJ172,"000.0"),1,1),"")</f>
        <v/>
      </c>
      <c r="AK193" s="1746" t="str">
        <f>IF(入力1!AJ172&gt;=10,MID(TEXT(入力1!AJ172,"000.0"),2,1),"")</f>
        <v/>
      </c>
      <c r="AL193" s="1746" t="str">
        <f>IF(入力1!AJ172&gt;=0.1,MID(TEXT(入力1!AJ172,"000.0"),3,1),IF(ISBLANK(入力1!AJ172),"","0"))</f>
        <v/>
      </c>
      <c r="AM193" s="1756" t="str">
        <f>IF(入力1!AJ172&lt;&gt;"",MID(TEXT(入力1!AJ172,"000.0"),5,1),"")</f>
        <v/>
      </c>
      <c r="AN193" s="1742" t="str">
        <f>IF(入力1!AN172&gt;=100,MID(TEXT(入力1!AN172,"000.0"),1,1),"")</f>
        <v/>
      </c>
      <c r="AO193" s="1746" t="str">
        <f>IF(入力1!AN172&gt;=10,MID(TEXT(入力1!AN172,"000.0"),2,1),"")</f>
        <v/>
      </c>
      <c r="AP193" s="1746" t="str">
        <f>IF(入力1!AN172&gt;=0.1,MID(TEXT(入力1!AN172,"000.0"),3,1),IF(ISBLANK(入力1!AN172),"","0"))</f>
        <v/>
      </c>
      <c r="AQ193" s="1756" t="str">
        <f>IF(入力1!AN172&lt;&gt;"",MID(TEXT(入力1!AN172,"000.0"),5,1),"")</f>
        <v/>
      </c>
      <c r="AR193" s="1742" t="str">
        <f>IF(TRIM(入力1!AR172)&lt;&gt;"",IF(入力1!AR172&gt;=10000,MID(TEXT(入力1!AR172,"00000"),1,1),""),"-")</f>
        <v>-</v>
      </c>
      <c r="AS193" s="1746" t="str">
        <f>IF(TRIM(入力1!AR172)&lt;&gt;"",IF(入力1!AR172&gt;=1000,MID(TEXT(入力1!AR172,"00000"),2,1),""),"-")</f>
        <v>-</v>
      </c>
      <c r="AT193" s="1746" t="str">
        <f>IF(TRIM(入力1!AR172)&lt;&gt;"",IF(入力1!AR172&gt;=100,MID(TEXT(入力1!AR172,"00000"),3,1),""),"-")</f>
        <v>-</v>
      </c>
      <c r="AU193" s="1746" t="str">
        <f>IF(TRIM(入力1!AR172)&lt;&gt;"",IF(入力1!AR172&gt;=10,MID(TEXT(入力1!AR172,"00000"),4,1),""),"-")</f>
        <v>-</v>
      </c>
      <c r="AV193" s="1756" t="str">
        <f>IF(TRIM(入力1!AR172)&lt;&gt;"",IF(入力1!AR172&gt;=0,MID(TEXT(入力1!AR172,"00000"),5,1),""),"-")</f>
        <v>-</v>
      </c>
      <c r="AW193" s="1742" t="str">
        <f>IF(TRIM(入力1!AW172)&lt;&gt;"",IF(入力1!AW172&gt;=1000000,MID(TEXT(入力1!AW172,"0000000"),1,1),""),"-")</f>
        <v>-</v>
      </c>
      <c r="AX193" s="1746" t="str">
        <f>IF(TRIM(入力1!AW172)&lt;&gt;"",IF(入力1!AW172&gt;=100000,MID(TEXT(入力1!AW172,"0000000"),2,1),""),"-")</f>
        <v>-</v>
      </c>
      <c r="AY193" s="1746" t="str">
        <f>IF(TRIM(入力1!AW172)&lt;&gt;"",IF(入力1!AW172&gt;=10000,MID(TEXT(入力1!AW172,"0000000"),3,1),""),"-")</f>
        <v>-</v>
      </c>
      <c r="AZ193" s="1746" t="str">
        <f>IF(TRIM(入力1!AW172)&lt;&gt;"",IF(入力1!AW172&gt;=1000,MID(TEXT(入力1!AW172,"0000000"),4,1),""),"-")</f>
        <v>-</v>
      </c>
      <c r="BA193" s="1746" t="str">
        <f>IF(TRIM(入力1!AW172)&lt;&gt;"",IF(入力1!AW172&gt;=100,MID(TEXT(入力1!AW172,"0000000"),5,1),""),"-")</f>
        <v>-</v>
      </c>
      <c r="BB193" s="1746" t="str">
        <f>IF(TRIM(入力1!AW172)&lt;&gt;"",IF(入力1!AW172&gt;=10,MID(TEXT(入力1!AW172,"0000000"),6,1),""),"-")</f>
        <v>-</v>
      </c>
      <c r="BC193" s="1756" t="str">
        <f>IF(TRIM(入力1!AW172)&lt;&gt;"",IF(入力1!AW172&gt;=0,MID(TEXT(入力1!AW172,"0000000"),7,1),""),"-")</f>
        <v>-</v>
      </c>
      <c r="BD193" s="1793" t="str">
        <f>IF(TRIM(入力1!BD172)&lt;&gt;"",IF(入力1!BD172&gt;=1000000,MID(TEXT(入力1!BD172,"0000000"),1,1),""),"")</f>
        <v/>
      </c>
      <c r="BE193" s="1729" t="str">
        <f>IF(TRIM(入力1!BD172)&lt;&gt;"",IF(入力1!BD172&gt;=100000,MID(TEXT(入力1!BD172,"0000000"),2,1),""),"")</f>
        <v/>
      </c>
      <c r="BF193" s="1729" t="str">
        <f>IF(TRIM(入力1!BD172)&lt;&gt;"",IF(入力1!BD172&gt;=10000,MID(TEXT(入力1!BD172,"0000000"),3,1),""),"")</f>
        <v/>
      </c>
      <c r="BG193" s="1729" t="str">
        <f>IF(TRIM(入力1!BD172)&lt;&gt;"",IF(入力1!BD172&gt;=1000,MID(TEXT(入力1!BD172,"0000000"),4,1),""),"")</f>
        <v/>
      </c>
      <c r="BH193" s="1729" t="str">
        <f>IF(TRIM(入力1!BD172)&lt;&gt;"",IF(入力1!BD172&gt;=100,MID(TEXT(入力1!BD172,"0000000"),5,1),""),"")</f>
        <v/>
      </c>
      <c r="BI193" s="1729" t="str">
        <f>IF(TRIM(入力1!BD172)&lt;&gt;"",IF(入力1!BD172&gt;=10,MID(TEXT(入力1!BD172,"0000000"),6,1),""),"")</f>
        <v/>
      </c>
      <c r="BJ193" s="1744" t="str">
        <f>IF(TRIM(入力1!BD172)&lt;&gt;"",IF(入力1!BD172&gt;=0,MID(TEXT(入力1!BD172,"0000000"),7,1),""),"0")</f>
        <v>0</v>
      </c>
      <c r="BK193" s="1724" t="str">
        <f>IF(TRIM(入力1!BK172)&lt;&gt;"",入力1!BK172,"")</f>
        <v/>
      </c>
      <c r="BL193" s="1701" t="str">
        <f>IF(TRIM(入力1!BL172)&lt;&gt;"",入力1!BL172,"")</f>
        <v/>
      </c>
      <c r="BM193" s="1701" t="str">
        <f>IF(TRIM(入力1!BM172)&lt;&gt;"",入力1!BM172,"")</f>
        <v/>
      </c>
      <c r="BN193" s="1701" t="str">
        <f>IF(TRIM(入力1!BN172)&lt;&gt;"",入力1!BN172,"")</f>
        <v/>
      </c>
      <c r="BO193" s="1701" t="str">
        <f>IF(TRIM(入力1!BO172)&lt;&gt;"",入力1!BO172,"")</f>
        <v/>
      </c>
      <c r="BP193" s="1709" t="str">
        <f>IF(TRIM(入力1!BP172)&lt;&gt;"",入力1!BP172,"")</f>
        <v>0</v>
      </c>
      <c r="BQ193" s="1724" t="str">
        <f>IF(TRIM(入力1!BQ172)&lt;&gt;"",入力1!BQ172,"")</f>
        <v/>
      </c>
      <c r="BR193" s="1701" t="str">
        <f>IF(TRIM(入力1!BR172)&lt;&gt;"",入力1!BR172,"")</f>
        <v/>
      </c>
      <c r="BS193" s="1701" t="str">
        <f>IF(TRIM(入力1!BS172)&lt;&gt;"",入力1!BS172,"")</f>
        <v/>
      </c>
      <c r="BT193" s="1701" t="str">
        <f>IF(TRIM(入力1!BT172)&lt;&gt;"",入力1!BT172,"")</f>
        <v/>
      </c>
      <c r="BU193" s="1701" t="str">
        <f>IF(TRIM(入力1!BU172)&lt;&gt;"",入力1!BU172,"")</f>
        <v/>
      </c>
      <c r="BV193" s="1709" t="str">
        <f>IF(TRIM(入力1!BV172)&lt;&gt;"",入力1!BV172,"")</f>
        <v>0</v>
      </c>
      <c r="BW193" s="1724" t="str">
        <f>IF(TRIM(入力1!BW172)&lt;&gt;"",入力1!BW172,"")</f>
        <v/>
      </c>
      <c r="BX193" s="1701" t="str">
        <f>IF(TRIM(入力1!BX172)&lt;&gt;"",入力1!BX172,"")</f>
        <v/>
      </c>
      <c r="BY193" s="1701" t="str">
        <f>IF(TRIM(入力1!BY172)&lt;&gt;"",入力1!BY172,"")</f>
        <v/>
      </c>
      <c r="BZ193" s="1701" t="str">
        <f>IF(TRIM(入力1!BZ172)&lt;&gt;"",入力1!BZ172,"")</f>
        <v/>
      </c>
      <c r="CA193" s="1701" t="str">
        <f>IF(TRIM(入力1!CA172)&lt;&gt;"",入力1!CA172,"")</f>
        <v/>
      </c>
      <c r="CB193" s="1709" t="str">
        <f>IF(TRIM(入力1!CB172)&lt;&gt;"",入力1!CB172,"")</f>
        <v>0</v>
      </c>
      <c r="CC193" s="1711" t="str">
        <f>IF(TRIM(入力1!CC172)&lt;&gt;"",入力1!CC172,"")</f>
        <v/>
      </c>
      <c r="CD193" s="1701" t="str">
        <f>IF(TRIM(入力1!CD172)&lt;&gt;"",入力1!CD172,"")</f>
        <v/>
      </c>
      <c r="CE193" s="1701" t="str">
        <f>IF(TRIM(入力1!CE172)&lt;&gt;"",入力1!CE172,"")</f>
        <v/>
      </c>
      <c r="CF193" s="1701" t="str">
        <f>IF(TRIM(入力1!CF172)&lt;&gt;"",入力1!CF172,"")</f>
        <v/>
      </c>
      <c r="CG193" s="1701" t="str">
        <f>IF(TRIM(入力1!CG172)&lt;&gt;"",入力1!CG172,"")</f>
        <v/>
      </c>
      <c r="CH193" s="1701" t="str">
        <f>IF(TRIM(入力1!CH172)&lt;&gt;"",入力1!CH172,"")</f>
        <v/>
      </c>
      <c r="CI193" s="1701" t="str">
        <f>IF(TRIM(入力1!CI172)&lt;&gt;"",入力1!CI172,"")</f>
        <v/>
      </c>
      <c r="CJ193" s="1703" t="str">
        <f>IF(TRIM(入力1!CJ172)&lt;&gt;"",入力1!CJ172,"")</f>
        <v>0</v>
      </c>
      <c r="CK193" s="1701" t="str">
        <f>IF(TRIM(入力1!CK172)&lt;&gt;"",入力1!CK172,"")</f>
        <v/>
      </c>
      <c r="CL193" s="1701" t="str">
        <f>IF(TRIM(入力1!CL172)&lt;&gt;"",入力1!CL172,"")</f>
        <v/>
      </c>
      <c r="CM193" s="1701" t="str">
        <f>IF(TRIM(入力1!CM172)&lt;&gt;"",入力1!CM172,"")</f>
        <v/>
      </c>
      <c r="CN193" s="1701" t="str">
        <f>IF(TRIM(入力1!CN172)&lt;&gt;"",入力1!CN172,"")</f>
        <v/>
      </c>
      <c r="CO193" s="1701" t="str">
        <f>IF(TRIM(入力1!CO172)&lt;&gt;"",入力1!CO172,"")</f>
        <v/>
      </c>
      <c r="CP193" s="1701" t="str">
        <f>IF(TRIM(入力1!CP172)&lt;&gt;"",入力1!CP172,"")</f>
        <v/>
      </c>
      <c r="CQ193" s="1703" t="str">
        <f>IF(TRIM(入力1!CQ172)&lt;&gt;"",入力1!CQ172,"")</f>
        <v/>
      </c>
      <c r="CR193" s="1724" t="str">
        <f>IF(TRIM(入力1!CR172)&lt;&gt;"",入力1!CR172,"")</f>
        <v>-</v>
      </c>
      <c r="CS193" s="1701" t="str">
        <f>IF(TRIM(入力1!CS172)&lt;&gt;"",入力1!CS172,"")</f>
        <v>-</v>
      </c>
      <c r="CT193" s="1709" t="str">
        <f>IF(TRIM(入力1!CT172)&lt;&gt;"",入力1!CT172,"")</f>
        <v>-</v>
      </c>
      <c r="CU193" s="1701" t="str">
        <f>IF(入力1!CU172&gt;=10,MID(TEXT(入力1!CU172,"00.0"),1,1),"")</f>
        <v/>
      </c>
      <c r="CV193" s="1954" t="str">
        <f>IF(入力1!CU172&gt;=0.1,MID(TEXT(入力1!CU172,"00.0"),2,1),IF(ISBLANK(入力1!CU172),"","0"))</f>
        <v/>
      </c>
      <c r="CW193" s="1703" t="str">
        <f>IF(入力1!CU172&lt;&gt;"",MID(TEXT(入力1!CU172,"00.0"),4,1),"")</f>
        <v/>
      </c>
      <c r="CX193" s="1711" t="str">
        <f>IF(入力1!CX172&gt;=100,MID(TEXT(入力1!CX172,"000"),1,1),"")</f>
        <v/>
      </c>
      <c r="CY193" s="1701" t="str">
        <f>IF(入力1!CX172&gt;=10,MID(TEXT(入力1!CX172,"000"),2,1),"")</f>
        <v/>
      </c>
      <c r="CZ193" s="1703" t="str">
        <f>IF(入力1!CX172&gt;=1,MID(TEXT(入力1!CX172,"000"),3,1),"")</f>
        <v/>
      </c>
      <c r="DA193" s="1793" t="str">
        <f>IF(TRIM(入力1!DA172)&lt;&gt;"",IF(入力1!DA172&gt;=10000,MID(TEXT(入力1!DA172,"00000"),1,1),""),"")</f>
        <v/>
      </c>
      <c r="DB193" s="1729" t="str">
        <f>IF(TRIM(入力1!DA172)&lt;&gt;"",IF(入力1!DA172&gt;=1000,MID(TEXT(入力1!DA172,"00000"),2,1),""),"")</f>
        <v/>
      </c>
      <c r="DC193" s="1729" t="str">
        <f>IF(TRIM(入力1!DA172)&lt;&gt;"",IF(入力1!DA172&gt;=100,MID(TEXT(入力1!DA172,"00000"),3,1),""),"")</f>
        <v/>
      </c>
      <c r="DD193" s="1729" t="str">
        <f>IF(TRIM(入力1!DA172)&lt;&gt;"",IF(入力1!DA172&gt;=10,MID(TEXT(入力1!DA172,"00000"),4,1),""),"")</f>
        <v/>
      </c>
      <c r="DE193" s="1852" t="str">
        <f>IF(TRIM(入力1!DA172)&lt;&gt;"",IF(入力1!DA172&gt;=0,MID(TEXT(入力1!DA172,"00000"),5,1),"0"),"")</f>
        <v/>
      </c>
      <c r="DF193" s="1740" t="str">
        <f>IF(TRIM(入力1!DF172)&lt;&gt;"",LEFT(入力1!DF172,1),"")</f>
        <v/>
      </c>
      <c r="DG193" s="1742" t="str">
        <f>IF(入力1!DG172&gt;=1000,MID(TEXT(入力1!DG172,"0000"),1,1),"")</f>
        <v/>
      </c>
      <c r="DH193" s="1746" t="str">
        <f>IF(入力1!DG172&gt;=100,MID(TEXT(入力1!DG172,"0000"),2,1),"")</f>
        <v/>
      </c>
      <c r="DI193" s="1746" t="str">
        <f>IF(入力1!DG172&gt;=10,MID(TEXT(入力1!DG172,"0000"),3,1),"")</f>
        <v/>
      </c>
      <c r="DJ193" s="1750" t="str">
        <f>IF(TRIM(入力1!DG172)&lt;&gt;"",IF(入力1!DG172&gt;=1,MID(TEXT(入力1!DG172,"0000"),4,1),"0"),"")</f>
        <v/>
      </c>
      <c r="DK193" s="1740" t="str">
        <f>IF(TRIM(入力1!DK172)&lt;&gt;"",LEFT(入力1!DK172,1),"")</f>
        <v/>
      </c>
      <c r="DL193" s="1742" t="str">
        <f>IF(入力1!DL172&gt;=10000,MID(TEXT(入力1!DL172,"00000"),1,1),"")</f>
        <v/>
      </c>
      <c r="DM193" s="1746" t="str">
        <f>IF(入力1!DL172&gt;=1000,MID(TEXT(入力1!DL172,"00000"),2,1),"")</f>
        <v/>
      </c>
      <c r="DN193" s="1746" t="str">
        <f>IF(入力1!DL172&gt;=100,MID(TEXT(入力1!DL172,"00000"),3,1),"")</f>
        <v/>
      </c>
      <c r="DO193" s="1746" t="str">
        <f>IF(入力1!DL172&gt;=10,MID(TEXT(入力1!DL172,"00000"),4,1),"")</f>
        <v/>
      </c>
      <c r="DP193" s="1750" t="str">
        <f>IF(TRIM(入力1!DL172)&lt;&gt;"",IF(入力1!DL172&gt;=1,MID(TEXT(入力1!DL172,"00000"),5,1),"0"),"")</f>
        <v/>
      </c>
      <c r="DQ193" s="1740" t="str">
        <f>IF(TRIM(入力1!DQ172)&lt;&gt;"",LEFT(入力1!DQ172,1),"")</f>
        <v/>
      </c>
      <c r="DR193" s="1742" t="str">
        <f>IF(入力1!DR172&gt;=10000,MID(TEXT(入力1!DR172,"00000"),1,1),"")</f>
        <v/>
      </c>
      <c r="DS193" s="1746" t="str">
        <f>IF(入力1!DR172&gt;=1000,MID(TEXT(入力1!DR172,"00000"),2,1),"")</f>
        <v/>
      </c>
      <c r="DT193" s="1746" t="str">
        <f>IF(入力1!DR172&gt;=100,MID(TEXT(入力1!DR172,"00000"),3,1),"")</f>
        <v/>
      </c>
      <c r="DU193" s="1746" t="str">
        <f>IF(入力1!DR172&gt;=10,MID(TEXT(入力1!DR172,"00000"),4,1),"")</f>
        <v/>
      </c>
      <c r="DV193" s="1837" t="str">
        <f>IF(TRIM(入力1!DR172)&lt;&gt;"",IF(入力1!DR172&gt;=1,MID(TEXT(入力1!DR172,"00000"),5,1),"0"),"")</f>
        <v/>
      </c>
      <c r="DW193" s="1748"/>
      <c r="DX193" s="1736"/>
      <c r="DY193" s="1804"/>
      <c r="DZ193" s="1829"/>
      <c r="EA193" s="1831"/>
      <c r="EB193" s="1824"/>
      <c r="EC193" s="1833"/>
      <c r="ED193" s="1835"/>
      <c r="EE193" s="1831"/>
      <c r="EF193" s="1824"/>
      <c r="EG193" s="1826">
        <f>IF(入力1!$W$5=9,9,0)</f>
        <v>0</v>
      </c>
      <c r="EH193" s="1828"/>
      <c r="EI193" s="1736"/>
    </row>
    <row r="194" spans="1:145" s="87" customFormat="1" ht="12" customHeight="1">
      <c r="A194" s="1853"/>
      <c r="B194" s="1752"/>
      <c r="C194" s="1753"/>
      <c r="D194" s="1854" t="str">
        <f>IF(TRIM(入力1!D352)&lt;&gt;"",入力1!D352,"")</f>
        <v/>
      </c>
      <c r="E194" s="1855"/>
      <c r="F194" s="1855"/>
      <c r="G194" s="1855"/>
      <c r="H194" s="1855"/>
      <c r="I194" s="1855"/>
      <c r="J194" s="1855"/>
      <c r="K194" s="1806"/>
      <c r="L194" s="1808"/>
      <c r="M194" s="1757"/>
      <c r="N194" s="1754"/>
      <c r="O194" s="1754"/>
      <c r="P194" s="1754"/>
      <c r="Q194" s="1755"/>
      <c r="R194" s="1753"/>
      <c r="S194" s="1856"/>
      <c r="T194" s="1761"/>
      <c r="U194" s="1757"/>
      <c r="V194" s="1755"/>
      <c r="W194" s="1857"/>
      <c r="X194" s="1755"/>
      <c r="Y194" s="1753"/>
      <c r="Z194" s="1761"/>
      <c r="AA194" s="1757"/>
      <c r="AB194" s="970" t="str">
        <f>IF(入力1!AB173&gt;=100,MID(TEXT(入力1!AB173,"000.0"),1,1),"")</f>
        <v/>
      </c>
      <c r="AC194" s="968" t="str">
        <f>IF(入力1!AB173&gt;=10,MID(TEXT(入力1!AB173,"000.0"),2,1),"")</f>
        <v/>
      </c>
      <c r="AD194" s="968" t="str">
        <f>IF(入力1!AB173&gt;=0.1,MID(TEXT(入力1!AB173,"000.0"),3,1),IF(ISBLANK(入力1!AB173),"","0"))</f>
        <v/>
      </c>
      <c r="AE194" s="972" t="str">
        <f>IF(入力1!AB173&lt;&gt;"",MID(TEXT(入力1!AB173,"000.0"),5,1),"")</f>
        <v/>
      </c>
      <c r="AF194" s="1755"/>
      <c r="AG194" s="1752"/>
      <c r="AH194" s="1752"/>
      <c r="AI194" s="1757"/>
      <c r="AJ194" s="1755"/>
      <c r="AK194" s="1752"/>
      <c r="AL194" s="1752"/>
      <c r="AM194" s="1757"/>
      <c r="AN194" s="1755"/>
      <c r="AO194" s="1752"/>
      <c r="AP194" s="1752"/>
      <c r="AQ194" s="1757"/>
      <c r="AR194" s="1755"/>
      <c r="AS194" s="1752"/>
      <c r="AT194" s="1752"/>
      <c r="AU194" s="1752"/>
      <c r="AV194" s="1757"/>
      <c r="AW194" s="1755"/>
      <c r="AX194" s="1752"/>
      <c r="AY194" s="1752"/>
      <c r="AZ194" s="1752"/>
      <c r="BA194" s="1752"/>
      <c r="BB194" s="1752"/>
      <c r="BC194" s="1757"/>
      <c r="BD194" s="1793"/>
      <c r="BE194" s="1729"/>
      <c r="BF194" s="1729"/>
      <c r="BG194" s="1729"/>
      <c r="BH194" s="1729"/>
      <c r="BI194" s="1729"/>
      <c r="BJ194" s="1744"/>
      <c r="BK194" s="1726"/>
      <c r="BL194" s="1705"/>
      <c r="BM194" s="1705"/>
      <c r="BN194" s="1705"/>
      <c r="BO194" s="1705"/>
      <c r="BP194" s="1710"/>
      <c r="BQ194" s="1726"/>
      <c r="BR194" s="1705"/>
      <c r="BS194" s="1705"/>
      <c r="BT194" s="1705"/>
      <c r="BU194" s="1705"/>
      <c r="BV194" s="1710"/>
      <c r="BW194" s="1726"/>
      <c r="BX194" s="1705"/>
      <c r="BY194" s="1705"/>
      <c r="BZ194" s="1705"/>
      <c r="CA194" s="1705"/>
      <c r="CB194" s="1710"/>
      <c r="CC194" s="1712"/>
      <c r="CD194" s="1705"/>
      <c r="CE194" s="1705"/>
      <c r="CF194" s="1705"/>
      <c r="CG194" s="1705"/>
      <c r="CH194" s="1705"/>
      <c r="CI194" s="1705"/>
      <c r="CJ194" s="1706"/>
      <c r="CK194" s="1705"/>
      <c r="CL194" s="1705"/>
      <c r="CM194" s="1705"/>
      <c r="CN194" s="1705"/>
      <c r="CO194" s="1705"/>
      <c r="CP194" s="1705"/>
      <c r="CQ194" s="1706"/>
      <c r="CR194" s="1726"/>
      <c r="CS194" s="1705"/>
      <c r="CT194" s="1710"/>
      <c r="CU194" s="1705"/>
      <c r="CV194" s="1958"/>
      <c r="CW194" s="1706"/>
      <c r="CX194" s="1712"/>
      <c r="CY194" s="1705"/>
      <c r="CZ194" s="1706"/>
      <c r="DA194" s="1793"/>
      <c r="DB194" s="1729"/>
      <c r="DC194" s="1729"/>
      <c r="DD194" s="1729"/>
      <c r="DE194" s="1852"/>
      <c r="DF194" s="1754"/>
      <c r="DG194" s="1755"/>
      <c r="DH194" s="1752"/>
      <c r="DI194" s="1752"/>
      <c r="DJ194" s="1753"/>
      <c r="DK194" s="1754"/>
      <c r="DL194" s="1755"/>
      <c r="DM194" s="1752"/>
      <c r="DN194" s="1752"/>
      <c r="DO194" s="1752"/>
      <c r="DP194" s="1753"/>
      <c r="DQ194" s="1754"/>
      <c r="DR194" s="1755"/>
      <c r="DS194" s="1752"/>
      <c r="DT194" s="1752"/>
      <c r="DU194" s="1752"/>
      <c r="DV194" s="1851"/>
      <c r="DW194" s="1749"/>
      <c r="DX194" s="1737"/>
      <c r="DY194" s="1805"/>
      <c r="DZ194" s="1830"/>
      <c r="EA194" s="1832"/>
      <c r="EB194" s="1825"/>
      <c r="EC194" s="1834"/>
      <c r="ED194" s="1836"/>
      <c r="EE194" s="1832"/>
      <c r="EF194" s="1825"/>
      <c r="EG194" s="1827"/>
      <c r="EH194" s="1827"/>
      <c r="EI194" s="1737"/>
    </row>
    <row r="195" spans="1:145" s="87" customFormat="1" ht="12" customHeight="1">
      <c r="A195" s="1818" t="str">
        <f>IF(TRIM(入力1!A174)&lt;&gt;"",入力1!A174,"")</f>
        <v/>
      </c>
      <c r="B195" s="1732">
        <f>IF(TRIM(入力1!B174)&lt;&gt;"",入力1!B174,"")</f>
        <v>7</v>
      </c>
      <c r="C195" s="1234">
        <f>入力1!C174</f>
        <v>9</v>
      </c>
      <c r="D195" s="1820" t="str">
        <f>IF(TRIM(入力1!D174)&lt;&gt;"",入力1!D174,"")</f>
        <v/>
      </c>
      <c r="E195" s="1821"/>
      <c r="F195" s="1821"/>
      <c r="G195" s="1821"/>
      <c r="H195" s="1821"/>
      <c r="I195" s="1821"/>
      <c r="J195" s="1821"/>
      <c r="K195" s="1256" t="str">
        <f>IF(TRIM('提出（様式1）'!A195)&lt;&gt;"",'提出（様式1）'!A195,"")</f>
        <v/>
      </c>
      <c r="L195" s="1258">
        <f>IF(TRIM('提出（様式1）'!B195)&lt;&gt;"",'提出（様式1）'!B195,"")</f>
        <v>7</v>
      </c>
      <c r="M195" s="1260">
        <f>C195</f>
        <v>9</v>
      </c>
      <c r="N195" s="1738" t="str">
        <f>IF(TRIM(入力1!N174)&lt;&gt;"",入力1!N174,"")</f>
        <v/>
      </c>
      <c r="O195" s="1738" t="str">
        <f>IF(TRIM(入力1!O174)&lt;&gt;"",LEFT(入力1!O174,1),"")</f>
        <v/>
      </c>
      <c r="P195" s="1738" t="str">
        <f>IF(TRIM(入力1!P174)&lt;&gt;"",LEFT(入力1!P174,1),"")</f>
        <v/>
      </c>
      <c r="Q195" s="1734" t="str">
        <f>IF(TRIM(入力1!Q174)&lt;&gt;"",LEFT(入力1!Q174,1),"")</f>
        <v/>
      </c>
      <c r="R195" s="1234" t="str">
        <f>IF(TRIM(入力1!Q174)&lt;&gt;"",MID(入力1!Q174,2,1),"")</f>
        <v/>
      </c>
      <c r="S195" s="1839" t="str">
        <f>IF(TRIM(入力1!S174)&lt;&gt;"",LEFT(入力1!S174,1),"")</f>
        <v/>
      </c>
      <c r="T195" s="1841" t="str">
        <f>IF(LEN(入力1!T174)&gt;=2,MID(TEXT(入力1!T174,"00"),1,1),"")</f>
        <v/>
      </c>
      <c r="U195" s="1260" t="str">
        <f>IF(LEN(入力1!T174)&gt;=1,MID(TEXT(入力1!T174,"00"),2,1),"")</f>
        <v/>
      </c>
      <c r="V195" s="1734" t="str">
        <f>IF(LEN(入力1!V174)&gt;=2,MID(TEXT(入力1!V174,"00"),1,1),"")</f>
        <v/>
      </c>
      <c r="W195" s="1843" t="str">
        <f>IF(LEN(入力1!V174)&gt;=1,MID(TEXT(入力1!V174,"00"),2,1),"")</f>
        <v/>
      </c>
      <c r="X195" s="1734" t="str">
        <f>IF(LEN(入力1!X174)&gt;=2,MID(TEXT(入力1!X174,"00"),1,1),"")</f>
        <v/>
      </c>
      <c r="Y195" s="1234" t="str">
        <f>IF(LEN(入力1!X174)&gt;=1,MID(TEXT(入力1!X174,"00"),2,1),"")</f>
        <v/>
      </c>
      <c r="Z195" s="1841" t="str">
        <f>IF(LEN(入力1!Z174)&gt;=2,MID(TEXT(入力1!Z174,"00"),1,1),"")</f>
        <v/>
      </c>
      <c r="AA195" s="1260" t="str">
        <f>IF(LEN(入力1!Z174)&gt;=1,MID(TEXT(入力1!Z174,"00"),2,1),"")</f>
        <v/>
      </c>
      <c r="AB195" s="1845" t="str">
        <f>IF(TRIM(入力1!AB174)&lt;&gt;"",入力1!AB174,"")</f>
        <v/>
      </c>
      <c r="AC195" s="1846"/>
      <c r="AD195" s="1846"/>
      <c r="AE195" s="1847"/>
      <c r="AF195" s="1734" t="str">
        <f>IF(入力1!AF174&gt;=100,MID(TEXT(入力1!AF174,"000.0"),1,1),"")</f>
        <v/>
      </c>
      <c r="AG195" s="1732" t="str">
        <f>IF(入力1!AF174&gt;=10,MID(TEXT(入力1!AF174,"000.0"),2,1),"")</f>
        <v/>
      </c>
      <c r="AH195" s="1732" t="str">
        <f>IF(入力1!AF174&gt;=0.1,MID(TEXT(入力1!AF174,"000.0"),3,1),IF(ISBLANK(入力1!AF174),"","0"))</f>
        <v/>
      </c>
      <c r="AI195" s="1260" t="str">
        <f>IF(入力1!AF174&lt;&gt;"",MID(TEXT(入力1!AF174,"000.0"),5,1),"")</f>
        <v/>
      </c>
      <c r="AJ195" s="1734" t="str">
        <f>IF(入力1!AJ174&gt;=100,MID(TEXT(入力1!AJ174,"000.0"),1,1),"")</f>
        <v/>
      </c>
      <c r="AK195" s="1732" t="str">
        <f>IF(入力1!AJ174&gt;=10,MID(TEXT(入力1!AJ174,"000.0"),2,1),"")</f>
        <v/>
      </c>
      <c r="AL195" s="1732" t="str">
        <f>IF(入力1!AJ174&gt;=0.1,MID(TEXT(入力1!AJ174,"000.0"),3,1),IF(ISBLANK(入力1!AJ174),"","0"))</f>
        <v/>
      </c>
      <c r="AM195" s="1260" t="str">
        <f>IF(入力1!AJ174&lt;&gt;"",MID(TEXT(入力1!AJ174,"000.0"),5,1),"")</f>
        <v/>
      </c>
      <c r="AN195" s="1734" t="str">
        <f>IF(入力1!AN174&gt;=100,MID(TEXT(入力1!AN174,"000.0"),1,1),"")</f>
        <v/>
      </c>
      <c r="AO195" s="1732" t="str">
        <f>IF(入力1!AN174&gt;=10,MID(TEXT(入力1!AN174,"000.0"),2,1),"")</f>
        <v/>
      </c>
      <c r="AP195" s="1732" t="str">
        <f>IF(入力1!AN174&gt;=0.1,MID(TEXT(入力1!AN174,"000.0"),3,1),IF(ISBLANK(入力1!AN174),"","0"))</f>
        <v/>
      </c>
      <c r="AQ195" s="1260" t="str">
        <f>IF(入力1!AN174&lt;&gt;"",MID(TEXT(入力1!AN174,"000.0"),5,1),"")</f>
        <v/>
      </c>
      <c r="AR195" s="1734" t="str">
        <f>IF(TRIM(入力1!AR174)&lt;&gt;"",IF(入力1!AR174&gt;=10000,MID(TEXT(入力1!AR174,"00000"),1,1),""),"-")</f>
        <v>-</v>
      </c>
      <c r="AS195" s="1732" t="str">
        <f>IF(TRIM(入力1!AR174)&lt;&gt;"",IF(入力1!AR174&gt;=1000,MID(TEXT(入力1!AR174,"00000"),2,1),""),"-")</f>
        <v>-</v>
      </c>
      <c r="AT195" s="1732" t="str">
        <f>IF(TRIM(入力1!AR174)&lt;&gt;"",IF(入力1!AR174&gt;=100,MID(TEXT(入力1!AR174,"00000"),3,1),""),"-")</f>
        <v>-</v>
      </c>
      <c r="AU195" s="1732" t="str">
        <f>IF(TRIM(入力1!AR174)&lt;&gt;"",IF(入力1!AR174&gt;=10,MID(TEXT(入力1!AR174,"00000"),4,1),""),"-")</f>
        <v>-</v>
      </c>
      <c r="AV195" s="1260" t="str">
        <f>IF(TRIM(入力1!AR174)&lt;&gt;"",IF(入力1!AR174&gt;=0,MID(TEXT(入力1!AR174,"00000"),5,1),""),"-")</f>
        <v>-</v>
      </c>
      <c r="AW195" s="1734" t="str">
        <f>IF(TRIM(入力1!AW174)&lt;&gt;"",IF(入力1!AW174&gt;=1000000,MID(TEXT(入力1!AW174,"0000000"),1,1),""),"-")</f>
        <v>-</v>
      </c>
      <c r="AX195" s="1732" t="str">
        <f>IF(TRIM(入力1!AW174)&lt;&gt;"",IF(入力1!AW174&gt;=100000,MID(TEXT(入力1!AW174,"0000000"),2,1),""),"-")</f>
        <v>-</v>
      </c>
      <c r="AY195" s="1732" t="str">
        <f>IF(TRIM(入力1!AW174)&lt;&gt;"",IF(入力1!AW174&gt;=10000,MID(TEXT(入力1!AW174,"0000000"),3,1),""),"-")</f>
        <v>-</v>
      </c>
      <c r="AZ195" s="1732" t="str">
        <f>IF(TRIM(入力1!AW174)&lt;&gt;"",IF(入力1!AW174&gt;=1000,MID(TEXT(入力1!AW174,"0000000"),4,1),""),"-")</f>
        <v>-</v>
      </c>
      <c r="BA195" s="1732" t="str">
        <f>IF(TRIM(入力1!AW174)&lt;&gt;"",IF(入力1!AW174&gt;=100,MID(TEXT(入力1!AW174,"0000000"),5,1),""),"-")</f>
        <v>-</v>
      </c>
      <c r="BB195" s="1732" t="str">
        <f>IF(TRIM(入力1!AW174)&lt;&gt;"",IF(入力1!AW174&gt;=10,MID(TEXT(入力1!AW174,"0000000"),6,1),""),"-")</f>
        <v>-</v>
      </c>
      <c r="BC195" s="1260" t="str">
        <f>IF(TRIM(入力1!AW174)&lt;&gt;"",IF(入力1!AW174&gt;=0,MID(TEXT(入力1!AW174,"0000000"),7,1),""),"-")</f>
        <v>-</v>
      </c>
      <c r="BD195" s="1817" t="str">
        <f>IF(TRIM(入力1!BD174)&lt;&gt;"",IF(入力1!BD174&gt;=1000000,MID(TEXT(入力1!BD174,"0000000"),1,1),""),"")</f>
        <v/>
      </c>
      <c r="BE195" s="1731" t="str">
        <f>IF(TRIM(入力1!BD174)&lt;&gt;"",IF(入力1!BD174&gt;=100000,MID(TEXT(入力1!BD174,"0000000"),2,1),""),"")</f>
        <v/>
      </c>
      <c r="BF195" s="1731" t="str">
        <f>IF(TRIM(入力1!BD174)&lt;&gt;"",IF(入力1!BD174&gt;=10000,MID(TEXT(入力1!BD174,"0000000"),3,1),""),"")</f>
        <v/>
      </c>
      <c r="BG195" s="1731" t="str">
        <f>IF(TRIM(入力1!BD174)&lt;&gt;"",IF(入力1!BD174&gt;=1000,MID(TEXT(入力1!BD174,"0000000"),4,1),""),"")</f>
        <v/>
      </c>
      <c r="BH195" s="1731" t="str">
        <f>IF(TRIM(入力1!BD174)&lt;&gt;"",IF(入力1!BD174&gt;=100,MID(TEXT(入力1!BD174,"0000000"),5,1),""),"")</f>
        <v/>
      </c>
      <c r="BI195" s="1731" t="str">
        <f>IF(TRIM(入力1!BD174)&lt;&gt;"",IF(入力1!BD174&gt;=10,MID(TEXT(入力1!BD174,"0000000"),6,1),""),"")</f>
        <v/>
      </c>
      <c r="BJ195" s="1816" t="str">
        <f>IF(TRIM(入力1!BD174)&lt;&gt;"",IF(入力1!BD174&gt;=0,MID(TEXT(入力1!BD174,"0000000"),7,1),""),"0")</f>
        <v>0</v>
      </c>
      <c r="BK195" s="1077" t="str">
        <f>IF(TRIM(入力1!BK174)&lt;&gt;"",入力1!BK174,"")</f>
        <v/>
      </c>
      <c r="BL195" s="1063" t="str">
        <f>IF(TRIM(入力1!BL174)&lt;&gt;"",入力1!BL174,"")</f>
        <v/>
      </c>
      <c r="BM195" s="1063" t="str">
        <f>IF(TRIM(入力1!BM174)&lt;&gt;"",入力1!BM174,"")</f>
        <v/>
      </c>
      <c r="BN195" s="1063" t="str">
        <f>IF(TRIM(入力1!BN174)&lt;&gt;"",入力1!BN174,"")</f>
        <v/>
      </c>
      <c r="BO195" s="1063" t="str">
        <f>IF(TRIM(入力1!BO174)&lt;&gt;"",入力1!BO174,"")</f>
        <v/>
      </c>
      <c r="BP195" s="1079" t="str">
        <f>IF(TRIM(入力1!BP174)&lt;&gt;"",入力1!BP174,"")</f>
        <v>0</v>
      </c>
      <c r="BQ195" s="1077" t="str">
        <f>IF(TRIM(入力1!BQ174)&lt;&gt;"",入力1!BQ174,"")</f>
        <v/>
      </c>
      <c r="BR195" s="1063" t="str">
        <f>IF(TRIM(入力1!BR174)&lt;&gt;"",入力1!BR174,"")</f>
        <v/>
      </c>
      <c r="BS195" s="1063" t="str">
        <f>IF(TRIM(入力1!BS174)&lt;&gt;"",入力1!BS174,"")</f>
        <v/>
      </c>
      <c r="BT195" s="1063" t="str">
        <f>IF(TRIM(入力1!BT174)&lt;&gt;"",入力1!BT174,"")</f>
        <v/>
      </c>
      <c r="BU195" s="1063" t="str">
        <f>IF(TRIM(入力1!BU174)&lt;&gt;"",入力1!BU174,"")</f>
        <v/>
      </c>
      <c r="BV195" s="1079" t="str">
        <f>IF(TRIM(入力1!BV174)&lt;&gt;"",入力1!BV174,"")</f>
        <v>0</v>
      </c>
      <c r="BW195" s="1077" t="str">
        <f>IF(TRIM(入力1!BW174)&lt;&gt;"",入力1!BW174,"")</f>
        <v/>
      </c>
      <c r="BX195" s="1063" t="str">
        <f>IF(TRIM(入力1!BX174)&lt;&gt;"",入力1!BX174,"")</f>
        <v/>
      </c>
      <c r="BY195" s="1063" t="str">
        <f>IF(TRIM(入力1!BY174)&lt;&gt;"",入力1!BY174,"")</f>
        <v/>
      </c>
      <c r="BZ195" s="1063" t="str">
        <f>IF(TRIM(入力1!BZ174)&lt;&gt;"",入力1!BZ174,"")</f>
        <v/>
      </c>
      <c r="CA195" s="1063" t="str">
        <f>IF(TRIM(入力1!CA174)&lt;&gt;"",入力1!CA174,"")</f>
        <v/>
      </c>
      <c r="CB195" s="1079" t="str">
        <f>IF(TRIM(入力1!CB174)&lt;&gt;"",入力1!CB174,"")</f>
        <v>0</v>
      </c>
      <c r="CC195" s="1095" t="str">
        <f>IF(TRIM(入力1!CC174)&lt;&gt;"",入力1!CC174,"")</f>
        <v/>
      </c>
      <c r="CD195" s="1063" t="str">
        <f>IF(TRIM(入力1!CD174)&lt;&gt;"",入力1!CD174,"")</f>
        <v/>
      </c>
      <c r="CE195" s="1063" t="str">
        <f>IF(TRIM(入力1!CE174)&lt;&gt;"",入力1!CE174,"")</f>
        <v/>
      </c>
      <c r="CF195" s="1063" t="str">
        <f>IF(TRIM(入力1!CF174)&lt;&gt;"",入力1!CF174,"")</f>
        <v/>
      </c>
      <c r="CG195" s="1063" t="str">
        <f>IF(TRIM(入力1!CG174)&lt;&gt;"",入力1!CG174,"")</f>
        <v/>
      </c>
      <c r="CH195" s="1063" t="str">
        <f>IF(TRIM(入力1!CH174)&lt;&gt;"",入力1!CH174,"")</f>
        <v/>
      </c>
      <c r="CI195" s="1063" t="str">
        <f>IF(TRIM(入力1!CI174)&lt;&gt;"",入力1!CI174,"")</f>
        <v/>
      </c>
      <c r="CJ195" s="1109" t="str">
        <f>IF(TRIM(入力1!CJ174)&lt;&gt;"",入力1!CJ174,"")</f>
        <v>0</v>
      </c>
      <c r="CK195" s="1063" t="str">
        <f>IF(TRIM(入力1!CK174)&lt;&gt;"",入力1!CK174,"")</f>
        <v/>
      </c>
      <c r="CL195" s="1063" t="str">
        <f>IF(TRIM(入力1!CL174)&lt;&gt;"",入力1!CL174,"")</f>
        <v/>
      </c>
      <c r="CM195" s="1063" t="str">
        <f>IF(TRIM(入力1!CM174)&lt;&gt;"",入力1!CM174,"")</f>
        <v/>
      </c>
      <c r="CN195" s="1063" t="str">
        <f>IF(TRIM(入力1!CN174)&lt;&gt;"",入力1!CN174,"")</f>
        <v/>
      </c>
      <c r="CO195" s="1063" t="str">
        <f>IF(TRIM(入力1!CO174)&lt;&gt;"",入力1!CO174,"")</f>
        <v/>
      </c>
      <c r="CP195" s="1063" t="str">
        <f>IF(TRIM(入力1!CP174)&lt;&gt;"",入力1!CP174,"")</f>
        <v/>
      </c>
      <c r="CQ195" s="1109" t="str">
        <f>IF(TRIM(入力1!CQ174)&lt;&gt;"",入力1!CQ174,"")</f>
        <v/>
      </c>
      <c r="CR195" s="1077" t="str">
        <f>IF(TRIM(入力1!CR174)&lt;&gt;"",入力1!CR174,"")</f>
        <v>-</v>
      </c>
      <c r="CS195" s="1063" t="str">
        <f>IF(TRIM(入力1!CS174)&lt;&gt;"",入力1!CS174,"")</f>
        <v>-</v>
      </c>
      <c r="CT195" s="1079" t="str">
        <f>IF(TRIM(入力1!CT174)&lt;&gt;"",入力1!CT174,"")</f>
        <v>-</v>
      </c>
      <c r="CU195" s="1063" t="str">
        <f>IF(入力1!CU174&gt;=10,MID(TEXT(入力1!CU174,"00.0"),1,1),"")</f>
        <v/>
      </c>
      <c r="CV195" s="1956" t="str">
        <f>IF(入力1!CU174&gt;=0.1,MID(TEXT(入力1!CU174,"00.0"),2,1),IF(ISBLANK(入力1!CU174),"","0"))</f>
        <v/>
      </c>
      <c r="CW195" s="1109" t="str">
        <f>IF(入力1!CU174&lt;&gt;"",MID(TEXT(入力1!CU174,"00.0"),4,1),"")</f>
        <v/>
      </c>
      <c r="CX195" s="1095" t="str">
        <f>IF(入力1!CX174&gt;=100,MID(TEXT(入力1!CX174,"000"),1,1),"")</f>
        <v/>
      </c>
      <c r="CY195" s="1063" t="str">
        <f>IF(入力1!CX174&gt;=10,MID(TEXT(入力1!CX174,"000"),2,1),"")</f>
        <v/>
      </c>
      <c r="CZ195" s="1109" t="str">
        <f>IF(入力1!CX174&gt;=1,MID(TEXT(入力1!CX174,"000"),3,1),"")</f>
        <v/>
      </c>
      <c r="DA195" s="1817" t="str">
        <f>IF(TRIM(入力1!DA174)&lt;&gt;"",IF(入力1!DA174&gt;=10000,MID(TEXT(入力1!DA174,"00000"),1,1),""),"")</f>
        <v/>
      </c>
      <c r="DB195" s="1731" t="str">
        <f>IF(TRIM(入力1!DA174)&lt;&gt;"",IF(入力1!DA174&gt;=1000,MID(TEXT(入力1!DA174,"00000"),2,1),""),"")</f>
        <v/>
      </c>
      <c r="DC195" s="1731" t="str">
        <f>IF(TRIM(入力1!DA174)&lt;&gt;"",IF(入力1!DA174&gt;=100,MID(TEXT(入力1!DA174,"00000"),3,1),""),"")</f>
        <v/>
      </c>
      <c r="DD195" s="1731" t="str">
        <f>IF(TRIM(入力1!DA174)&lt;&gt;"",IF(入力1!DA174&gt;=10,MID(TEXT(入力1!DA174,"00000"),4,1),""),"")</f>
        <v/>
      </c>
      <c r="DE195" s="1795" t="str">
        <f>IF(TRIM(入力1!DA174)&lt;&gt;"",IF(入力1!DA174&gt;=0,MID(TEXT(入力1!DA174,"00000"),5,1),"0"),"")</f>
        <v/>
      </c>
      <c r="DF195" s="1738" t="str">
        <f>IF(TRIM(入力1!DF174)&lt;&gt;"",LEFT(入力1!DF174,1),"")</f>
        <v/>
      </c>
      <c r="DG195" s="1734" t="str">
        <f>IF(入力1!DG174&gt;=1000,MID(TEXT(入力1!DG174,"0000"),1,1),"")</f>
        <v/>
      </c>
      <c r="DH195" s="1732" t="str">
        <f>IF(入力1!DG174&gt;=100,MID(TEXT(入力1!DG174,"0000"),2,1),"")</f>
        <v/>
      </c>
      <c r="DI195" s="1732" t="str">
        <f>IF(入力1!DG174&gt;=10,MID(TEXT(入力1!DG174,"0000"),3,1),"")</f>
        <v/>
      </c>
      <c r="DJ195" s="1309" t="str">
        <f>IF(TRIM(入力1!DG174)&lt;&gt;"",IF(入力1!DG174&gt;=1,MID(TEXT(入力1!DG174,"0000"),4,1),"0"),"")</f>
        <v/>
      </c>
      <c r="DK195" s="1738" t="str">
        <f>IF(TRIM(入力1!DK174)&lt;&gt;"",LEFT(入力1!DK174,1),"")</f>
        <v/>
      </c>
      <c r="DL195" s="1734" t="str">
        <f>IF(入力1!DL174&gt;=10000,MID(TEXT(入力1!DL174,"00000"),1,1),"")</f>
        <v/>
      </c>
      <c r="DM195" s="1732" t="str">
        <f>IF(入力1!DL174&gt;=1000,MID(TEXT(入力1!DL174,"00000"),2,1),"")</f>
        <v/>
      </c>
      <c r="DN195" s="1732" t="str">
        <f>IF(入力1!DL174&gt;=100,MID(TEXT(入力1!DL174,"00000"),3,1),"")</f>
        <v/>
      </c>
      <c r="DO195" s="1732" t="str">
        <f>IF(入力1!DL174&gt;=10,MID(TEXT(入力1!DL174,"00000"),4,1),"")</f>
        <v/>
      </c>
      <c r="DP195" s="1309" t="str">
        <f>IF(TRIM(入力1!DL174)&lt;&gt;"",IF(入力1!DL174&gt;=1,MID(TEXT(入力1!DL174,"00000"),5,1),"0"),"")</f>
        <v/>
      </c>
      <c r="DQ195" s="1738" t="str">
        <f>IF(TRIM(入力1!DQ174)&lt;&gt;"",LEFT(入力1!DQ174,1),"")</f>
        <v/>
      </c>
      <c r="DR195" s="1734" t="str">
        <f>IF(入力1!DR174&gt;=10000,MID(TEXT(入力1!DR174,"00000"),1,1),"")</f>
        <v/>
      </c>
      <c r="DS195" s="1732" t="str">
        <f>IF(入力1!DR174&gt;=1000,MID(TEXT(入力1!DR174,"00000"),2,1),"")</f>
        <v/>
      </c>
      <c r="DT195" s="1732" t="str">
        <f>IF(入力1!DR174&gt;=100,MID(TEXT(入力1!DR174,"00000"),3,1),"")</f>
        <v/>
      </c>
      <c r="DU195" s="1732" t="str">
        <f>IF(入力1!DR174&gt;=10,MID(TEXT(入力1!DR174,"00000"),4,1),"")</f>
        <v/>
      </c>
      <c r="DV195" s="1848" t="str">
        <f>IF(TRIM(入力1!DR174)&lt;&gt;"",IF(入力1!DR174&gt;=1,MID(TEXT(入力1!DR174,"00000"),5,1),"0"),"")</f>
        <v/>
      </c>
      <c r="DW195" s="1748"/>
      <c r="DX195" s="1736"/>
      <c r="DY195" s="1804"/>
      <c r="DZ195" s="1829"/>
      <c r="EA195" s="1831"/>
      <c r="EB195" s="1824"/>
      <c r="EC195" s="1833"/>
      <c r="ED195" s="1835"/>
      <c r="EE195" s="1831"/>
      <c r="EF195" s="1824"/>
      <c r="EG195" s="1826">
        <f>IF(入力1!$W$5=9,9,0)</f>
        <v>0</v>
      </c>
      <c r="EH195" s="1828"/>
      <c r="EI195" s="1736"/>
    </row>
    <row r="196" spans="1:145" s="87" customFormat="1" ht="12" customHeight="1">
      <c r="A196" s="1819"/>
      <c r="B196" s="1733"/>
      <c r="C196" s="1235"/>
      <c r="D196" s="1822" t="str">
        <f>IF(TRIM(入力1!D354)&lt;&gt;"",入力1!D354,"")</f>
        <v/>
      </c>
      <c r="E196" s="1823"/>
      <c r="F196" s="1823"/>
      <c r="G196" s="1823"/>
      <c r="H196" s="1823"/>
      <c r="I196" s="1823"/>
      <c r="J196" s="1823"/>
      <c r="K196" s="1256"/>
      <c r="L196" s="1258"/>
      <c r="M196" s="1279"/>
      <c r="N196" s="1739"/>
      <c r="O196" s="1739"/>
      <c r="P196" s="1739"/>
      <c r="Q196" s="1735"/>
      <c r="R196" s="1235"/>
      <c r="S196" s="1840"/>
      <c r="T196" s="1842"/>
      <c r="U196" s="1279"/>
      <c r="V196" s="1735"/>
      <c r="W196" s="1844"/>
      <c r="X196" s="1735"/>
      <c r="Y196" s="1235"/>
      <c r="Z196" s="1842"/>
      <c r="AA196" s="1279"/>
      <c r="AB196" s="964" t="str">
        <f>IF(入力1!AB175&gt;=100,MID(TEXT(入力1!AB175,"000.0"),1,1),"")</f>
        <v/>
      </c>
      <c r="AC196" s="963" t="str">
        <f>IF(入力1!AB175&gt;=10,MID(TEXT(入力1!AB175,"000.0"),2,1),"")</f>
        <v/>
      </c>
      <c r="AD196" s="963" t="str">
        <f>IF(入力1!AB175&gt;=0.1,MID(TEXT(入力1!AB175,"000.0"),3,1),IF(ISBLANK(入力1!AB175),"","0"))</f>
        <v/>
      </c>
      <c r="AE196" s="953" t="str">
        <f>IF(入力1!AB175&lt;&gt;"",MID(TEXT(入力1!AB175,"000.0"),5,1),"")</f>
        <v/>
      </c>
      <c r="AF196" s="1735"/>
      <c r="AG196" s="1733"/>
      <c r="AH196" s="1733"/>
      <c r="AI196" s="1279"/>
      <c r="AJ196" s="1735"/>
      <c r="AK196" s="1733"/>
      <c r="AL196" s="1733"/>
      <c r="AM196" s="1279"/>
      <c r="AN196" s="1735"/>
      <c r="AO196" s="1733"/>
      <c r="AP196" s="1733"/>
      <c r="AQ196" s="1279"/>
      <c r="AR196" s="1735"/>
      <c r="AS196" s="1733"/>
      <c r="AT196" s="1733"/>
      <c r="AU196" s="1733"/>
      <c r="AV196" s="1279"/>
      <c r="AW196" s="1735"/>
      <c r="AX196" s="1733"/>
      <c r="AY196" s="1733"/>
      <c r="AZ196" s="1733"/>
      <c r="BA196" s="1733"/>
      <c r="BB196" s="1733"/>
      <c r="BC196" s="1279"/>
      <c r="BD196" s="1817"/>
      <c r="BE196" s="1731"/>
      <c r="BF196" s="1731"/>
      <c r="BG196" s="1731"/>
      <c r="BH196" s="1731"/>
      <c r="BI196" s="1731"/>
      <c r="BJ196" s="1816"/>
      <c r="BK196" s="1078"/>
      <c r="BL196" s="1064"/>
      <c r="BM196" s="1064"/>
      <c r="BN196" s="1064"/>
      <c r="BO196" s="1064"/>
      <c r="BP196" s="1080"/>
      <c r="BQ196" s="1078"/>
      <c r="BR196" s="1064"/>
      <c r="BS196" s="1064"/>
      <c r="BT196" s="1064"/>
      <c r="BU196" s="1064"/>
      <c r="BV196" s="1080"/>
      <c r="BW196" s="1078"/>
      <c r="BX196" s="1064"/>
      <c r="BY196" s="1064"/>
      <c r="BZ196" s="1064"/>
      <c r="CA196" s="1064"/>
      <c r="CB196" s="1080"/>
      <c r="CC196" s="1096"/>
      <c r="CD196" s="1064"/>
      <c r="CE196" s="1064"/>
      <c r="CF196" s="1064"/>
      <c r="CG196" s="1064"/>
      <c r="CH196" s="1064"/>
      <c r="CI196" s="1064"/>
      <c r="CJ196" s="1110"/>
      <c r="CK196" s="1064"/>
      <c r="CL196" s="1064"/>
      <c r="CM196" s="1064"/>
      <c r="CN196" s="1064"/>
      <c r="CO196" s="1064"/>
      <c r="CP196" s="1064"/>
      <c r="CQ196" s="1110"/>
      <c r="CR196" s="1078"/>
      <c r="CS196" s="1064"/>
      <c r="CT196" s="1080"/>
      <c r="CU196" s="1064"/>
      <c r="CV196" s="1708"/>
      <c r="CW196" s="1110"/>
      <c r="CX196" s="1096"/>
      <c r="CY196" s="1064"/>
      <c r="CZ196" s="1110"/>
      <c r="DA196" s="1817"/>
      <c r="DB196" s="1731"/>
      <c r="DC196" s="1731"/>
      <c r="DD196" s="1731"/>
      <c r="DE196" s="1795"/>
      <c r="DF196" s="1739"/>
      <c r="DG196" s="1735"/>
      <c r="DH196" s="1733"/>
      <c r="DI196" s="1733"/>
      <c r="DJ196" s="1235"/>
      <c r="DK196" s="1739"/>
      <c r="DL196" s="1735"/>
      <c r="DM196" s="1733"/>
      <c r="DN196" s="1733"/>
      <c r="DO196" s="1733"/>
      <c r="DP196" s="1235"/>
      <c r="DQ196" s="1739"/>
      <c r="DR196" s="1735"/>
      <c r="DS196" s="1733"/>
      <c r="DT196" s="1733"/>
      <c r="DU196" s="1733"/>
      <c r="DV196" s="1849"/>
      <c r="DW196" s="1749"/>
      <c r="DX196" s="1737"/>
      <c r="DY196" s="1805"/>
      <c r="DZ196" s="1830"/>
      <c r="EA196" s="1832"/>
      <c r="EB196" s="1825"/>
      <c r="EC196" s="1834"/>
      <c r="ED196" s="1836"/>
      <c r="EE196" s="1832"/>
      <c r="EF196" s="1825"/>
      <c r="EG196" s="1827"/>
      <c r="EH196" s="1827"/>
      <c r="EI196" s="1737"/>
    </row>
    <row r="197" spans="1:145" s="87" customFormat="1" ht="12" customHeight="1">
      <c r="A197" s="1796" t="str">
        <f>IF(TRIM(入力1!A176)&lt;&gt;"",入力1!A176,"")</f>
        <v/>
      </c>
      <c r="B197" s="1746">
        <f>IF(TRIM(入力1!B176)&lt;&gt;"",入力1!B176,"")</f>
        <v>8</v>
      </c>
      <c r="C197" s="1750">
        <f>入力1!C176</f>
        <v>0</v>
      </c>
      <c r="D197" s="1798" t="str">
        <f>IF(TRIM(入力1!D176)&lt;&gt;"",入力1!D176,"")</f>
        <v/>
      </c>
      <c r="E197" s="1799"/>
      <c r="F197" s="1799"/>
      <c r="G197" s="1799"/>
      <c r="H197" s="1799"/>
      <c r="I197" s="1799"/>
      <c r="J197" s="1799"/>
      <c r="K197" s="1806" t="str">
        <f>IF(TRIM('提出（様式1）'!A197)&lt;&gt;"",'提出（様式1）'!A197,"")</f>
        <v/>
      </c>
      <c r="L197" s="1808">
        <f>IF(TRIM('提出（様式1）'!B197)&lt;&gt;"",'提出（様式1）'!B197,"")</f>
        <v>8</v>
      </c>
      <c r="M197" s="1756">
        <f>C197</f>
        <v>0</v>
      </c>
      <c r="N197" s="1740" t="str">
        <f>IF(TRIM(入力1!N176)&lt;&gt;"",入力1!N176,"")</f>
        <v/>
      </c>
      <c r="O197" s="1740" t="str">
        <f>IF(TRIM(入力1!O176)&lt;&gt;"",LEFT(入力1!O176,1),"")</f>
        <v/>
      </c>
      <c r="P197" s="1740" t="str">
        <f>IF(TRIM(入力1!P176)&lt;&gt;"",LEFT(入力1!P176,1),"")</f>
        <v/>
      </c>
      <c r="Q197" s="1742" t="str">
        <f>IF(TRIM(入力1!Q176)&lt;&gt;"",LEFT(入力1!Q176,1),"")</f>
        <v/>
      </c>
      <c r="R197" s="1750" t="str">
        <f>IF(TRIM(入力1!Q176)&lt;&gt;"",MID(入力1!Q176,2,1),"")</f>
        <v/>
      </c>
      <c r="S197" s="1802" t="str">
        <f>IF(TRIM(入力1!S176)&lt;&gt;"",LEFT(入力1!S176,1),"")</f>
        <v/>
      </c>
      <c r="T197" s="1760" t="str">
        <f>IF(LEN(入力1!T176)&gt;=2,MID(TEXT(入力1!T176,"00"),1,1),"")</f>
        <v/>
      </c>
      <c r="U197" s="1756" t="str">
        <f>IF(LEN(入力1!T176)&gt;=1,MID(TEXT(入力1!T176,"00"),2,1),"")</f>
        <v/>
      </c>
      <c r="V197" s="1742" t="str">
        <f>IF(LEN(入力1!V176)&gt;=2,MID(TEXT(入力1!V176,"00"),1,1),"")</f>
        <v/>
      </c>
      <c r="W197" s="1811" t="str">
        <f>IF(LEN(入力1!V176)&gt;=1,MID(TEXT(入力1!V176,"00"),2,1),"")</f>
        <v/>
      </c>
      <c r="X197" s="1742" t="str">
        <f>IF(LEN(入力1!X176)&gt;=2,MID(TEXT(入力1!X176,"00"),1,1),"")</f>
        <v/>
      </c>
      <c r="Y197" s="1750" t="str">
        <f>IF(LEN(入力1!X176)&gt;=1,MID(TEXT(入力1!X176,"00"),2,1),"")</f>
        <v/>
      </c>
      <c r="Z197" s="1760" t="str">
        <f>IF(LEN(入力1!Z176)&gt;=2,MID(TEXT(入力1!Z176,"00"),1,1),"")</f>
        <v/>
      </c>
      <c r="AA197" s="1756" t="str">
        <f>IF(LEN(入力1!Z176)&gt;=1,MID(TEXT(入力1!Z176,"00"),2,1),"")</f>
        <v/>
      </c>
      <c r="AB197" s="1813" t="str">
        <f>IF(TRIM(入力1!AB176)&lt;&gt;"",入力1!AB176,"")</f>
        <v/>
      </c>
      <c r="AC197" s="1814"/>
      <c r="AD197" s="1814"/>
      <c r="AE197" s="1815"/>
      <c r="AF197" s="1742" t="str">
        <f>IF(入力1!AF176&gt;=100,MID(TEXT(入力1!AF176,"000.0"),1,1),"")</f>
        <v/>
      </c>
      <c r="AG197" s="1746" t="str">
        <f>IF(入力1!AF176&gt;=10,MID(TEXT(入力1!AF176,"000.0"),2,1),"")</f>
        <v/>
      </c>
      <c r="AH197" s="1746" t="str">
        <f>IF(入力1!AF176&gt;=0.1,MID(TEXT(入力1!AF176,"000.0"),3,1),IF(ISBLANK(入力1!AF176),"","0"))</f>
        <v/>
      </c>
      <c r="AI197" s="1756" t="str">
        <f>IF(入力1!AF176&lt;&gt;"",MID(TEXT(入力1!AF176,"000.0"),5,1),"")</f>
        <v/>
      </c>
      <c r="AJ197" s="1742" t="str">
        <f>IF(入力1!AJ176&gt;=100,MID(TEXT(入力1!AJ176,"000.0"),1,1),"")</f>
        <v/>
      </c>
      <c r="AK197" s="1746" t="str">
        <f>IF(入力1!AJ176&gt;=10,MID(TEXT(入力1!AJ176,"000.0"),2,1),"")</f>
        <v/>
      </c>
      <c r="AL197" s="1746" t="str">
        <f>IF(入力1!AJ176&gt;=0.1,MID(TEXT(入力1!AJ176,"000.0"),3,1),IF(ISBLANK(入力1!AJ176),"","0"))</f>
        <v/>
      </c>
      <c r="AM197" s="1756" t="str">
        <f>IF(入力1!AJ176&lt;&gt;"",MID(TEXT(入力1!AJ176,"000.0"),5,1),"")</f>
        <v/>
      </c>
      <c r="AN197" s="1742" t="str">
        <f>IF(入力1!AN176&gt;=100,MID(TEXT(入力1!AN176,"000.0"),1,1),"")</f>
        <v/>
      </c>
      <c r="AO197" s="1746" t="str">
        <f>IF(入力1!AN176&gt;=10,MID(TEXT(入力1!AN176,"000.0"),2,1),"")</f>
        <v/>
      </c>
      <c r="AP197" s="1746" t="str">
        <f>IF(入力1!AN176&gt;=0.1,MID(TEXT(入力1!AN176,"000.0"),3,1),IF(ISBLANK(入力1!AN176),"","0"))</f>
        <v/>
      </c>
      <c r="AQ197" s="1756" t="str">
        <f>IF(入力1!AN176&lt;&gt;"",MID(TEXT(入力1!AN176,"000.0"),5,1),"")</f>
        <v/>
      </c>
      <c r="AR197" s="1742" t="str">
        <f>IF(TRIM(入力1!AR176)&lt;&gt;"",IF(入力1!AR176&gt;=10000,MID(TEXT(入力1!AR176,"00000"),1,1),""),"-")</f>
        <v>-</v>
      </c>
      <c r="AS197" s="1746" t="str">
        <f>IF(TRIM(入力1!AR176)&lt;&gt;"",IF(入力1!AR176&gt;=1000,MID(TEXT(入力1!AR176,"00000"),2,1),""),"-")</f>
        <v>-</v>
      </c>
      <c r="AT197" s="1746" t="str">
        <f>IF(TRIM(入力1!AR176)&lt;&gt;"",IF(入力1!AR176&gt;=100,MID(TEXT(入力1!AR176,"00000"),3,1),""),"-")</f>
        <v>-</v>
      </c>
      <c r="AU197" s="1746" t="str">
        <f>IF(TRIM(入力1!AR176)&lt;&gt;"",IF(入力1!AR176&gt;=10,MID(TEXT(入力1!AR176,"00000"),4,1),""),"-")</f>
        <v>-</v>
      </c>
      <c r="AV197" s="1756" t="str">
        <f>IF(TRIM(入力1!AR176)&lt;&gt;"",IF(入力1!AR176&gt;=0,MID(TEXT(入力1!AR176,"00000"),5,1),""),"-")</f>
        <v>-</v>
      </c>
      <c r="AW197" s="1742" t="str">
        <f>IF(TRIM(入力1!AW176)&lt;&gt;"",IF(入力1!AW176&gt;=1000000,MID(TEXT(入力1!AW176,"0000000"),1,1),""),"-")</f>
        <v>-</v>
      </c>
      <c r="AX197" s="1746" t="str">
        <f>IF(TRIM(入力1!AW176)&lt;&gt;"",IF(入力1!AW176&gt;=100000,MID(TEXT(入力1!AW176,"0000000"),2,1),""),"-")</f>
        <v>-</v>
      </c>
      <c r="AY197" s="1746" t="str">
        <f>IF(TRIM(入力1!AW176)&lt;&gt;"",IF(入力1!AW176&gt;=10000,MID(TEXT(入力1!AW176,"0000000"),3,1),""),"-")</f>
        <v>-</v>
      </c>
      <c r="AZ197" s="1746" t="str">
        <f>IF(TRIM(入力1!AW176)&lt;&gt;"",IF(入力1!AW176&gt;=1000,MID(TEXT(入力1!AW176,"0000000"),4,1),""),"-")</f>
        <v>-</v>
      </c>
      <c r="BA197" s="1746" t="str">
        <f>IF(TRIM(入力1!AW176)&lt;&gt;"",IF(入力1!AW176&gt;=100,MID(TEXT(入力1!AW176,"0000000"),5,1),""),"-")</f>
        <v>-</v>
      </c>
      <c r="BB197" s="1746" t="str">
        <f>IF(TRIM(入力1!AW176)&lt;&gt;"",IF(入力1!AW176&gt;=10,MID(TEXT(入力1!AW176,"0000000"),6,1),""),"-")</f>
        <v>-</v>
      </c>
      <c r="BC197" s="1756" t="str">
        <f>IF(TRIM(入力1!AW176)&lt;&gt;"",IF(入力1!AW176&gt;=0,MID(TEXT(入力1!AW176,"0000000"),7,1),""),"-")</f>
        <v>-</v>
      </c>
      <c r="BD197" s="1793" t="str">
        <f>IF(TRIM(入力1!BD176)&lt;&gt;"",IF(入力1!BD176&gt;=1000000,MID(TEXT(入力1!BD176,"0000000"),1,1),""),"")</f>
        <v/>
      </c>
      <c r="BE197" s="1729" t="str">
        <f>IF(TRIM(入力1!BD176)&lt;&gt;"",IF(入力1!BD176&gt;=100000,MID(TEXT(入力1!BD176,"0000000"),2,1),""),"")</f>
        <v/>
      </c>
      <c r="BF197" s="1729" t="str">
        <f>IF(TRIM(入力1!BD176)&lt;&gt;"",IF(入力1!BD176&gt;=10000,MID(TEXT(入力1!BD176,"0000000"),3,1),""),"")</f>
        <v/>
      </c>
      <c r="BG197" s="1729" t="str">
        <f>IF(TRIM(入力1!BD176)&lt;&gt;"",IF(入力1!BD176&gt;=1000,MID(TEXT(入力1!BD176,"0000000"),4,1),""),"")</f>
        <v/>
      </c>
      <c r="BH197" s="1729" t="str">
        <f>IF(TRIM(入力1!BD176)&lt;&gt;"",IF(入力1!BD176&gt;=100,MID(TEXT(入力1!BD176,"0000000"),5,1),""),"")</f>
        <v/>
      </c>
      <c r="BI197" s="1729" t="str">
        <f>IF(TRIM(入力1!BD176)&lt;&gt;"",IF(入力1!BD176&gt;=10,MID(TEXT(入力1!BD176,"0000000"),6,1),""),"")</f>
        <v/>
      </c>
      <c r="BJ197" s="1744" t="str">
        <f>IF(TRIM(入力1!BD176)&lt;&gt;"",IF(入力1!BD176&gt;=0,MID(TEXT(入力1!BD176,"0000000"),7,1),""),"0")</f>
        <v>0</v>
      </c>
      <c r="BK197" s="1724" t="str">
        <f>IF(TRIM(入力1!BK176)&lt;&gt;"",入力1!BK176,"")</f>
        <v/>
      </c>
      <c r="BL197" s="1701" t="str">
        <f>IF(TRIM(入力1!BL176)&lt;&gt;"",入力1!BL176,"")</f>
        <v/>
      </c>
      <c r="BM197" s="1701" t="str">
        <f>IF(TRIM(入力1!BM176)&lt;&gt;"",入力1!BM176,"")</f>
        <v/>
      </c>
      <c r="BN197" s="1701" t="str">
        <f>IF(TRIM(入力1!BN176)&lt;&gt;"",入力1!BN176,"")</f>
        <v/>
      </c>
      <c r="BO197" s="1701" t="str">
        <f>IF(TRIM(入力1!BO176)&lt;&gt;"",入力1!BO176,"")</f>
        <v/>
      </c>
      <c r="BP197" s="1709" t="str">
        <f>IF(TRIM(入力1!BP176)&lt;&gt;"",入力1!BP176,"")</f>
        <v>0</v>
      </c>
      <c r="BQ197" s="1724" t="str">
        <f>IF(TRIM(入力1!BQ176)&lt;&gt;"",入力1!BQ176,"")</f>
        <v/>
      </c>
      <c r="BR197" s="1701" t="str">
        <f>IF(TRIM(入力1!BR176)&lt;&gt;"",入力1!BR176,"")</f>
        <v/>
      </c>
      <c r="BS197" s="1701" t="str">
        <f>IF(TRIM(入力1!BS176)&lt;&gt;"",入力1!BS176,"")</f>
        <v/>
      </c>
      <c r="BT197" s="1701" t="str">
        <f>IF(TRIM(入力1!BT176)&lt;&gt;"",入力1!BT176,"")</f>
        <v/>
      </c>
      <c r="BU197" s="1701" t="str">
        <f>IF(TRIM(入力1!BU176)&lt;&gt;"",入力1!BU176,"")</f>
        <v/>
      </c>
      <c r="BV197" s="1709" t="str">
        <f>IF(TRIM(入力1!BV176)&lt;&gt;"",入力1!BV176,"")</f>
        <v>0</v>
      </c>
      <c r="BW197" s="1724" t="str">
        <f>IF(TRIM(入力1!BW176)&lt;&gt;"",入力1!BW176,"")</f>
        <v/>
      </c>
      <c r="BX197" s="1701" t="str">
        <f>IF(TRIM(入力1!BX176)&lt;&gt;"",入力1!BX176,"")</f>
        <v/>
      </c>
      <c r="BY197" s="1701" t="str">
        <f>IF(TRIM(入力1!BY176)&lt;&gt;"",入力1!BY176,"")</f>
        <v/>
      </c>
      <c r="BZ197" s="1701" t="str">
        <f>IF(TRIM(入力1!BZ176)&lt;&gt;"",入力1!BZ176,"")</f>
        <v/>
      </c>
      <c r="CA197" s="1701" t="str">
        <f>IF(TRIM(入力1!CA176)&lt;&gt;"",入力1!CA176,"")</f>
        <v/>
      </c>
      <c r="CB197" s="1709" t="str">
        <f>IF(TRIM(入力1!CB176)&lt;&gt;"",入力1!CB176,"")</f>
        <v>0</v>
      </c>
      <c r="CC197" s="1711" t="str">
        <f>IF(TRIM(入力1!CC176)&lt;&gt;"",入力1!CC176,"")</f>
        <v/>
      </c>
      <c r="CD197" s="1701" t="str">
        <f>IF(TRIM(入力1!CD176)&lt;&gt;"",入力1!CD176,"")</f>
        <v/>
      </c>
      <c r="CE197" s="1701" t="str">
        <f>IF(TRIM(入力1!CE176)&lt;&gt;"",入力1!CE176,"")</f>
        <v/>
      </c>
      <c r="CF197" s="1701" t="str">
        <f>IF(TRIM(入力1!CF176)&lt;&gt;"",入力1!CF176,"")</f>
        <v/>
      </c>
      <c r="CG197" s="1701" t="str">
        <f>IF(TRIM(入力1!CG176)&lt;&gt;"",入力1!CG176,"")</f>
        <v/>
      </c>
      <c r="CH197" s="1701" t="str">
        <f>IF(TRIM(入力1!CH176)&lt;&gt;"",入力1!CH176,"")</f>
        <v/>
      </c>
      <c r="CI197" s="1701" t="str">
        <f>IF(TRIM(入力1!CI176)&lt;&gt;"",入力1!CI176,"")</f>
        <v/>
      </c>
      <c r="CJ197" s="1703" t="str">
        <f>IF(TRIM(入力1!CJ176)&lt;&gt;"",入力1!CJ176,"")</f>
        <v>0</v>
      </c>
      <c r="CK197" s="1701" t="str">
        <f>IF(TRIM(入力1!CK176)&lt;&gt;"",入力1!CK176,"")</f>
        <v/>
      </c>
      <c r="CL197" s="1701" t="str">
        <f>IF(TRIM(入力1!CL176)&lt;&gt;"",入力1!CL176,"")</f>
        <v/>
      </c>
      <c r="CM197" s="1701" t="str">
        <f>IF(TRIM(入力1!CM176)&lt;&gt;"",入力1!CM176,"")</f>
        <v/>
      </c>
      <c r="CN197" s="1701" t="str">
        <f>IF(TRIM(入力1!CN176)&lt;&gt;"",入力1!CN176,"")</f>
        <v/>
      </c>
      <c r="CO197" s="1701" t="str">
        <f>IF(TRIM(入力1!CO176)&lt;&gt;"",入力1!CO176,"")</f>
        <v/>
      </c>
      <c r="CP197" s="1701" t="str">
        <f>IF(TRIM(入力1!CP176)&lt;&gt;"",入力1!CP176,"")</f>
        <v/>
      </c>
      <c r="CQ197" s="1703" t="str">
        <f>IF(TRIM(入力1!CQ176)&lt;&gt;"",入力1!CQ176,"")</f>
        <v/>
      </c>
      <c r="CR197" s="1724" t="str">
        <f>IF(TRIM(入力1!CR176)&lt;&gt;"",入力1!CR176,"")</f>
        <v>-</v>
      </c>
      <c r="CS197" s="1701" t="str">
        <f>IF(TRIM(入力1!CS176)&lt;&gt;"",入力1!CS176,"")</f>
        <v>-</v>
      </c>
      <c r="CT197" s="1709" t="str">
        <f>IF(TRIM(入力1!CT176)&lt;&gt;"",入力1!CT176,"")</f>
        <v>-</v>
      </c>
      <c r="CU197" s="1701" t="str">
        <f>IF(入力1!CU176&gt;=10,MID(TEXT(入力1!CU176,"00.0"),1,1),"")</f>
        <v/>
      </c>
      <c r="CV197" s="1954" t="str">
        <f>IF(入力1!CU176&gt;=0.1,MID(TEXT(入力1!CU176,"00.0"),2,1),IF(ISBLANK(入力1!CU176),"","0"))</f>
        <v/>
      </c>
      <c r="CW197" s="1703" t="str">
        <f>IF(入力1!CU176&lt;&gt;"",MID(TEXT(入力1!CU176,"00.0"),4,1),"")</f>
        <v/>
      </c>
      <c r="CX197" s="1711" t="str">
        <f>IF(入力1!CX176&gt;=100,MID(TEXT(入力1!CX176,"000"),1,1),"")</f>
        <v/>
      </c>
      <c r="CY197" s="1701" t="str">
        <f>IF(入力1!CX176&gt;=10,MID(TEXT(入力1!CX176,"000"),2,1),"")</f>
        <v/>
      </c>
      <c r="CZ197" s="1703" t="str">
        <f>IF(入力1!CX176&gt;=1,MID(TEXT(入力1!CX176,"000"),3,1),"")</f>
        <v/>
      </c>
      <c r="DA197" s="1742" t="str">
        <f>IF(TRIM(入力1!DA176)&lt;&gt;"",IF(入力1!DA176&gt;=10000,MID(TEXT(入力1!DA176,"00000"),1,1),""),"")</f>
        <v/>
      </c>
      <c r="DB197" s="1746" t="str">
        <f>IF(TRIM(入力1!DA176)&lt;&gt;"",IF(入力1!DA176&gt;=1000,MID(TEXT(入力1!DA176,"00000"),2,1),""),"")</f>
        <v/>
      </c>
      <c r="DC197" s="1746" t="str">
        <f>IF(TRIM(入力1!DA176)&lt;&gt;"",IF(入力1!DA176&gt;=100,MID(TEXT(入力1!DA176,"00000"),3,1),""),"")</f>
        <v/>
      </c>
      <c r="DD197" s="1746" t="str">
        <f>IF(TRIM(入力1!DA176)&lt;&gt;"",IF(入力1!DA176&gt;=10,MID(TEXT(入力1!DA176,"00000"),4,1),""),"")</f>
        <v/>
      </c>
      <c r="DE197" s="1756" t="str">
        <f>IF(TRIM(入力1!DA176)&lt;&gt;"",IF(入力1!DA176&gt;=0,MID(TEXT(入力1!DA176,"00000"),5,1),"0"),"")</f>
        <v/>
      </c>
      <c r="DF197" s="1740" t="str">
        <f>IF(TRIM(入力1!DF176)&lt;&gt;"",LEFT(入力1!DF176,1),"")</f>
        <v/>
      </c>
      <c r="DG197" s="1742" t="str">
        <f>IF(入力1!DG176&gt;=1000,MID(TEXT(入力1!DG176,"0000"),1,1),"")</f>
        <v/>
      </c>
      <c r="DH197" s="1746" t="str">
        <f>IF(入力1!DG176&gt;=100,MID(TEXT(入力1!DG176,"0000"),2,1),"")</f>
        <v/>
      </c>
      <c r="DI197" s="1746" t="str">
        <f>IF(入力1!DG176&gt;=10,MID(TEXT(入力1!DG176,"0000"),3,1),"")</f>
        <v/>
      </c>
      <c r="DJ197" s="1750" t="str">
        <f>IF(TRIM(入力1!DG176)&lt;&gt;"",IF(入力1!DG176&gt;=1,MID(TEXT(入力1!DG176,"0000"),4,1),"0"),"")</f>
        <v/>
      </c>
      <c r="DK197" s="1740" t="str">
        <f>IF(TRIM(入力1!DK176)&lt;&gt;"",LEFT(入力1!DK176,1),"")</f>
        <v/>
      </c>
      <c r="DL197" s="1742" t="str">
        <f>IF(入力1!DL176&gt;=10000,MID(TEXT(入力1!DL176,"00000"),1,1),"")</f>
        <v/>
      </c>
      <c r="DM197" s="1746" t="str">
        <f>IF(入力1!DL176&gt;=1000,MID(TEXT(入力1!DL176,"00000"),2,1),"")</f>
        <v/>
      </c>
      <c r="DN197" s="1746" t="str">
        <f>IF(入力1!DL176&gt;=100,MID(TEXT(入力1!DL176,"00000"),3,1),"")</f>
        <v/>
      </c>
      <c r="DO197" s="1746" t="str">
        <f>IF(入力1!DL176&gt;=10,MID(TEXT(入力1!DL176,"00000"),4,1),"")</f>
        <v/>
      </c>
      <c r="DP197" s="1750" t="str">
        <f>IF(TRIM(入力1!DL176)&lt;&gt;"",IF(入力1!DL176&gt;=1,MID(TEXT(入力1!DL176,"00000"),5,1),"0"),"")</f>
        <v/>
      </c>
      <c r="DQ197" s="1740" t="str">
        <f>IF(TRIM(入力1!DQ176)&lt;&gt;"",LEFT(入力1!DQ176,1),"")</f>
        <v/>
      </c>
      <c r="DR197" s="1742" t="str">
        <f>IF(入力1!DR176&gt;=10000,MID(TEXT(入力1!DR176,"00000"),1,1),"")</f>
        <v/>
      </c>
      <c r="DS197" s="1746" t="str">
        <f>IF(入力1!DR176&gt;=1000,MID(TEXT(入力1!DR176,"00000"),2,1),"")</f>
        <v/>
      </c>
      <c r="DT197" s="1746" t="str">
        <f>IF(入力1!DR176&gt;=100,MID(TEXT(入力1!DR176,"00000"),3,1),"")</f>
        <v/>
      </c>
      <c r="DU197" s="1746" t="str">
        <f>IF(入力1!DR176&gt;=10,MID(TEXT(入力1!DR176,"00000"),4,1),"")</f>
        <v/>
      </c>
      <c r="DV197" s="1837" t="str">
        <f>IF(TRIM(入力1!DR176)&lt;&gt;"",IF(入力1!DR176&gt;=1,MID(TEXT(入力1!DR176,"00000"),5,1),"0"),"")</f>
        <v/>
      </c>
      <c r="DW197" s="1748"/>
      <c r="DX197" s="1736"/>
      <c r="DY197" s="1804"/>
      <c r="DZ197" s="1829"/>
      <c r="EA197" s="1831"/>
      <c r="EB197" s="1824"/>
      <c r="EC197" s="1833"/>
      <c r="ED197" s="1835"/>
      <c r="EE197" s="1831"/>
      <c r="EF197" s="1824"/>
      <c r="EG197" s="1826">
        <f>IF(入力1!$W$5=9,9,0)</f>
        <v>0</v>
      </c>
      <c r="EH197" s="1828"/>
      <c r="EI197" s="1736"/>
    </row>
    <row r="198" spans="1:145" s="87" customFormat="1" ht="12" customHeight="1" thickBot="1">
      <c r="A198" s="1797"/>
      <c r="B198" s="1747"/>
      <c r="C198" s="1751"/>
      <c r="D198" s="1800" t="str">
        <f>IF(TRIM(入力1!D356)&lt;&gt;"",入力1!D356,"")</f>
        <v/>
      </c>
      <c r="E198" s="1801"/>
      <c r="F198" s="1801"/>
      <c r="G198" s="1801"/>
      <c r="H198" s="1801"/>
      <c r="I198" s="1801"/>
      <c r="J198" s="1801"/>
      <c r="K198" s="1807"/>
      <c r="L198" s="1809"/>
      <c r="M198" s="1792"/>
      <c r="N198" s="1741"/>
      <c r="O198" s="1741"/>
      <c r="P198" s="1741"/>
      <c r="Q198" s="1743"/>
      <c r="R198" s="1751"/>
      <c r="S198" s="1803"/>
      <c r="T198" s="1810"/>
      <c r="U198" s="1792"/>
      <c r="V198" s="1743"/>
      <c r="W198" s="1812"/>
      <c r="X198" s="1743"/>
      <c r="Y198" s="1751"/>
      <c r="Z198" s="1810"/>
      <c r="AA198" s="1792"/>
      <c r="AB198" s="966" t="str">
        <f>IF(入力1!AB177&gt;=100,MID(TEXT(入力1!AB177,"000.0"),1,1),"")</f>
        <v/>
      </c>
      <c r="AC198" s="967" t="str">
        <f>IF(入力1!AB177&gt;=10,MID(TEXT(入力1!AB177,"000.0"),2,1),"")</f>
        <v/>
      </c>
      <c r="AD198" s="967" t="str">
        <f>IF(入力1!AB177&gt;=0.1,MID(TEXT(入力1!AB177,"000.0"),3,1),IF(ISBLANK(入力1!AB177),"","0"))</f>
        <v/>
      </c>
      <c r="AE198" s="973" t="str">
        <f>IF(入力1!AB177&lt;&gt;"",MID(TEXT(入力1!AB177,"000.0"),5,1),"")</f>
        <v/>
      </c>
      <c r="AF198" s="1743"/>
      <c r="AG198" s="1747"/>
      <c r="AH198" s="1747"/>
      <c r="AI198" s="1792"/>
      <c r="AJ198" s="1743"/>
      <c r="AK198" s="1747"/>
      <c r="AL198" s="1747"/>
      <c r="AM198" s="1792"/>
      <c r="AN198" s="1743"/>
      <c r="AO198" s="1747"/>
      <c r="AP198" s="1747"/>
      <c r="AQ198" s="1792"/>
      <c r="AR198" s="1743"/>
      <c r="AS198" s="1747"/>
      <c r="AT198" s="1747"/>
      <c r="AU198" s="1747"/>
      <c r="AV198" s="1792"/>
      <c r="AW198" s="1743"/>
      <c r="AX198" s="1747"/>
      <c r="AY198" s="1747"/>
      <c r="AZ198" s="1747"/>
      <c r="BA198" s="1747"/>
      <c r="BB198" s="1747"/>
      <c r="BC198" s="1792"/>
      <c r="BD198" s="1794"/>
      <c r="BE198" s="1730"/>
      <c r="BF198" s="1730"/>
      <c r="BG198" s="1730"/>
      <c r="BH198" s="1730"/>
      <c r="BI198" s="1730"/>
      <c r="BJ198" s="1745"/>
      <c r="BK198" s="1725"/>
      <c r="BL198" s="1702"/>
      <c r="BM198" s="1702"/>
      <c r="BN198" s="1702"/>
      <c r="BO198" s="1702"/>
      <c r="BP198" s="1723"/>
      <c r="BQ198" s="1725"/>
      <c r="BR198" s="1702"/>
      <c r="BS198" s="1702"/>
      <c r="BT198" s="1702"/>
      <c r="BU198" s="1702"/>
      <c r="BV198" s="1723"/>
      <c r="BW198" s="1725"/>
      <c r="BX198" s="1702"/>
      <c r="BY198" s="1702"/>
      <c r="BZ198" s="1702"/>
      <c r="CA198" s="1702"/>
      <c r="CB198" s="1723"/>
      <c r="CC198" s="1791"/>
      <c r="CD198" s="1702"/>
      <c r="CE198" s="1702"/>
      <c r="CF198" s="1702"/>
      <c r="CG198" s="1702"/>
      <c r="CH198" s="1702"/>
      <c r="CI198" s="1702"/>
      <c r="CJ198" s="1704"/>
      <c r="CK198" s="1702"/>
      <c r="CL198" s="1702"/>
      <c r="CM198" s="1702"/>
      <c r="CN198" s="1702"/>
      <c r="CO198" s="1702"/>
      <c r="CP198" s="1702"/>
      <c r="CQ198" s="1704"/>
      <c r="CR198" s="1725"/>
      <c r="CS198" s="1702"/>
      <c r="CT198" s="1723"/>
      <c r="CU198" s="1702"/>
      <c r="CV198" s="1955"/>
      <c r="CW198" s="1704"/>
      <c r="CX198" s="1791"/>
      <c r="CY198" s="1702"/>
      <c r="CZ198" s="1704"/>
      <c r="DA198" s="1743"/>
      <c r="DB198" s="1747"/>
      <c r="DC198" s="1747"/>
      <c r="DD198" s="1747"/>
      <c r="DE198" s="1792"/>
      <c r="DF198" s="1741"/>
      <c r="DG198" s="1743"/>
      <c r="DH198" s="1747"/>
      <c r="DI198" s="1747"/>
      <c r="DJ198" s="1751"/>
      <c r="DK198" s="1741"/>
      <c r="DL198" s="1743"/>
      <c r="DM198" s="1747"/>
      <c r="DN198" s="1747"/>
      <c r="DO198" s="1747"/>
      <c r="DP198" s="1751"/>
      <c r="DQ198" s="1741"/>
      <c r="DR198" s="1743"/>
      <c r="DS198" s="1747"/>
      <c r="DT198" s="1747"/>
      <c r="DU198" s="1747"/>
      <c r="DV198" s="1838"/>
      <c r="DW198" s="1749"/>
      <c r="DX198" s="1737"/>
      <c r="DY198" s="1805"/>
      <c r="DZ198" s="1830"/>
      <c r="EA198" s="1832"/>
      <c r="EB198" s="1825"/>
      <c r="EC198" s="1834"/>
      <c r="ED198" s="1836"/>
      <c r="EE198" s="1832"/>
      <c r="EF198" s="1825"/>
      <c r="EG198" s="1827"/>
      <c r="EH198" s="1827"/>
      <c r="EI198" s="1737"/>
    </row>
    <row r="199" spans="1:145" s="89" customFormat="1" ht="21" customHeight="1" thickBot="1">
      <c r="A199" s="316"/>
      <c r="B199" s="316"/>
      <c r="D199" s="316" t="s">
        <v>347</v>
      </c>
      <c r="E199" s="316"/>
      <c r="F199" s="316"/>
      <c r="G199" s="316"/>
      <c r="H199" s="316"/>
      <c r="I199" s="316"/>
      <c r="J199" s="316"/>
      <c r="K199" s="907"/>
      <c r="L199" s="908"/>
      <c r="M199" s="91" t="s">
        <v>771</v>
      </c>
      <c r="N199" s="91"/>
      <c r="O199" s="317" t="s">
        <v>772</v>
      </c>
      <c r="P199" s="317"/>
      <c r="Q199" s="91"/>
      <c r="R199" s="91"/>
      <c r="S199" s="922"/>
      <c r="T199" s="91" t="s">
        <v>578</v>
      </c>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0" t="s">
        <v>541</v>
      </c>
      <c r="DG199" s="92"/>
      <c r="DH199" s="92"/>
      <c r="DI199" s="92"/>
      <c r="DJ199" s="92"/>
      <c r="DK199" s="400"/>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349"/>
    </row>
    <row r="200" spans="1:145" s="5" customFormat="1" ht="15" customHeight="1">
      <c r="A200" s="2214"/>
      <c r="B200" s="2215"/>
      <c r="C200" s="2216"/>
      <c r="D200" s="1717" t="s">
        <v>348</v>
      </c>
      <c r="E200" s="1718"/>
      <c r="F200" s="1718"/>
      <c r="G200" s="1718"/>
      <c r="H200" s="1718"/>
      <c r="I200" s="1718"/>
      <c r="J200" s="905"/>
      <c r="K200" s="905"/>
      <c r="L200" s="730"/>
      <c r="M200" s="906" t="s">
        <v>120</v>
      </c>
      <c r="N200" s="16"/>
      <c r="O200" s="15"/>
      <c r="P200" s="15" t="s">
        <v>121</v>
      </c>
      <c r="Q200" s="89"/>
      <c r="R200" s="89"/>
      <c r="S200" s="93"/>
      <c r="T200" s="19"/>
      <c r="U200" s="19"/>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730"/>
      <c r="CL200" s="730"/>
      <c r="CM200" s="730"/>
      <c r="CN200" s="730"/>
      <c r="CO200" s="730"/>
      <c r="CP200" s="730"/>
      <c r="CQ200" s="730"/>
      <c r="CR200" s="94"/>
      <c r="CS200" s="94"/>
      <c r="CT200" s="94"/>
      <c r="CU200" s="94"/>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94"/>
      <c r="ED200" s="94"/>
      <c r="EE200" s="94"/>
      <c r="EF200" s="94"/>
      <c r="EG200" s="94"/>
      <c r="EH200" s="94"/>
      <c r="EI200" s="94"/>
      <c r="EJ200" s="7"/>
      <c r="EK200" s="7"/>
      <c r="EL200" s="7"/>
      <c r="EM200" s="7"/>
      <c r="EN200" s="7"/>
      <c r="EO200" s="7"/>
    </row>
    <row r="201" spans="1:145" ht="15" customHeight="1" thickBot="1">
      <c r="A201" s="2217"/>
      <c r="B201" s="2218"/>
      <c r="C201" s="2219"/>
      <c r="D201" s="1719"/>
      <c r="E201" s="1720"/>
      <c r="F201" s="1720"/>
      <c r="G201" s="1720"/>
      <c r="H201" s="1720"/>
      <c r="I201" s="1720"/>
      <c r="J201" s="905"/>
      <c r="K201" s="905"/>
      <c r="L201" s="730"/>
      <c r="M201" s="199"/>
      <c r="N201" s="199"/>
      <c r="O201" s="89"/>
      <c r="P201" s="15" t="s">
        <v>486</v>
      </c>
      <c r="Q201" s="89"/>
      <c r="R201" s="89"/>
      <c r="S201" s="93"/>
      <c r="CK201" s="730"/>
      <c r="CL201" s="730"/>
      <c r="CM201" s="730"/>
      <c r="CN201" s="730"/>
      <c r="CO201" s="730"/>
      <c r="CP201" s="730"/>
      <c r="CQ201" s="730"/>
    </row>
    <row r="202" spans="1:145" ht="15" customHeight="1">
      <c r="A202" s="2214"/>
      <c r="B202" s="2215"/>
      <c r="C202" s="2216"/>
      <c r="D202" s="1717" t="s">
        <v>634</v>
      </c>
      <c r="E202" s="1718"/>
      <c r="F202" s="1718"/>
      <c r="G202" s="1718"/>
      <c r="H202" s="1718"/>
      <c r="I202" s="1718"/>
      <c r="J202" s="905"/>
      <c r="K202" s="905"/>
      <c r="L202" s="730"/>
      <c r="M202" s="199"/>
      <c r="N202" s="199"/>
      <c r="O202" s="89"/>
      <c r="P202" s="15" t="s">
        <v>487</v>
      </c>
      <c r="Q202" s="15"/>
      <c r="R202" s="15"/>
      <c r="S202" s="93"/>
      <c r="CK202" s="730"/>
      <c r="CL202" s="730"/>
      <c r="CM202" s="730"/>
      <c r="CN202" s="730"/>
      <c r="CO202" s="730"/>
      <c r="CP202" s="730"/>
      <c r="CQ202" s="730"/>
    </row>
    <row r="203" spans="1:145" ht="15" customHeight="1" thickBot="1">
      <c r="A203" s="2217"/>
      <c r="B203" s="2218"/>
      <c r="C203" s="2219"/>
      <c r="D203" s="1719"/>
      <c r="E203" s="1720"/>
      <c r="F203" s="1720"/>
      <c r="G203" s="1720"/>
      <c r="H203" s="1720"/>
      <c r="I203" s="1720"/>
      <c r="J203" s="905"/>
      <c r="K203" s="905"/>
      <c r="L203" s="730"/>
      <c r="M203" s="730"/>
      <c r="N203" s="730"/>
      <c r="CK203" s="730"/>
      <c r="CL203" s="730"/>
      <c r="CM203" s="730"/>
      <c r="CN203" s="730"/>
      <c r="CO203" s="730"/>
      <c r="CP203" s="730"/>
      <c r="CQ203" s="730"/>
    </row>
    <row r="204" spans="1:145" ht="15" customHeight="1">
      <c r="A204" s="2215"/>
      <c r="B204" s="2215"/>
      <c r="C204" s="2220"/>
      <c r="D204" s="1949"/>
      <c r="E204" s="1949"/>
      <c r="F204" s="1949"/>
      <c r="G204" s="1949"/>
      <c r="H204" s="1949"/>
      <c r="I204" s="1949"/>
      <c r="J204" s="1950"/>
      <c r="K204" s="1950"/>
      <c r="L204" s="730"/>
      <c r="M204" s="730"/>
      <c r="N204" s="730"/>
      <c r="CK204" s="730"/>
      <c r="CL204" s="730"/>
      <c r="CM204" s="730"/>
      <c r="CN204" s="730"/>
      <c r="CO204" s="730"/>
      <c r="CP204" s="730"/>
      <c r="CQ204" s="730"/>
    </row>
    <row r="205" spans="1:145" ht="15" customHeight="1" thickBot="1">
      <c r="A205" s="2221"/>
      <c r="B205" s="2221"/>
      <c r="C205" s="2221"/>
      <c r="D205" s="1950"/>
      <c r="E205" s="1950"/>
      <c r="F205" s="1950"/>
      <c r="G205" s="1950"/>
      <c r="H205" s="1950"/>
      <c r="I205" s="1950"/>
      <c r="J205" s="1950"/>
      <c r="K205" s="1950"/>
      <c r="L205" s="730"/>
      <c r="M205" s="730"/>
      <c r="N205" s="730"/>
      <c r="CK205" s="730"/>
      <c r="CL205" s="730"/>
      <c r="CM205" s="730"/>
      <c r="CN205" s="730"/>
      <c r="CO205" s="730"/>
      <c r="CP205" s="730"/>
      <c r="CQ205" s="730"/>
    </row>
    <row r="206" spans="1:145" s="87" customFormat="1" ht="12" customHeight="1">
      <c r="A206" s="1940" t="str">
        <f>IF(TRIM(入力1!A178)&lt;&gt;"",入力1!A178,"")</f>
        <v/>
      </c>
      <c r="B206" s="1759">
        <f>IF(TRIM(入力1!B178)&lt;&gt;"",入力1!B178,"")</f>
        <v>8</v>
      </c>
      <c r="C206" s="1337">
        <f>入力1!C178</f>
        <v>1</v>
      </c>
      <c r="D206" s="1941" t="str">
        <f>IF(TRIM(入力1!D178)&lt;&gt;"",入力1!D178,"")</f>
        <v/>
      </c>
      <c r="E206" s="1942"/>
      <c r="F206" s="1942"/>
      <c r="G206" s="1942"/>
      <c r="H206" s="1942"/>
      <c r="I206" s="1942"/>
      <c r="J206" s="1942"/>
      <c r="K206" s="1338" t="str">
        <f>IF(TRIM('提出（様式1）'!A206)&lt;&gt;"",'提出（様式1）'!A206,"")</f>
        <v/>
      </c>
      <c r="L206" s="1378">
        <f>IF(TRIM('提出（様式1）'!B206)&lt;&gt;"",'提出（様式1）'!B206,"")</f>
        <v>8</v>
      </c>
      <c r="M206" s="1343">
        <f>C206</f>
        <v>1</v>
      </c>
      <c r="N206" s="1934" t="str">
        <f>IF(TRIM(入力1!N178)&lt;&gt;"",入力1!N178,"")</f>
        <v/>
      </c>
      <c r="O206" s="1934" t="str">
        <f>IF(TRIM(入力1!O178)&lt;&gt;"",LEFT(入力1!O178,1),"")</f>
        <v/>
      </c>
      <c r="P206" s="1934" t="str">
        <f>IF(TRIM(入力1!P178)&lt;&gt;"",LEFT(入力1!P178,1),"")</f>
        <v/>
      </c>
      <c r="Q206" s="1758" t="str">
        <f>IF(TRIM(入力1!Q178)&lt;&gt;"",LEFT(入力1!Q178,1),"")</f>
        <v/>
      </c>
      <c r="R206" s="1337" t="str">
        <f>IF(TRIM(入力1!Q178)&lt;&gt;"",MID(入力1!Q178,2,1),"")</f>
        <v/>
      </c>
      <c r="S206" s="1943" t="str">
        <f>IF(TRIM(入力1!S178)&lt;&gt;"",LEFT(入力1!S178,1),"")</f>
        <v/>
      </c>
      <c r="T206" s="1944" t="str">
        <f>IF(LEN(入力1!T178)&gt;=2,MID(TEXT(入力1!T178,"00"),1,1),"")</f>
        <v/>
      </c>
      <c r="U206" s="1343" t="str">
        <f>IF(LEN(入力1!T178)&gt;=1,MID(TEXT(入力1!T178,"00"),2,1),"")</f>
        <v/>
      </c>
      <c r="V206" s="1758" t="str">
        <f>IF(LEN(入力1!V178)&gt;=2,MID(TEXT(入力1!V178,"00"),1,1),"")</f>
        <v/>
      </c>
      <c r="W206" s="1945" t="str">
        <f>IF(LEN(入力1!V178)&gt;=1,MID(TEXT(入力1!V178,"00"),2,1),"")</f>
        <v/>
      </c>
      <c r="X206" s="1758" t="str">
        <f>IF(LEN(入力1!X178)&gt;=2,MID(TEXT(入力1!X178,"00"),1,1),"")</f>
        <v/>
      </c>
      <c r="Y206" s="1337" t="str">
        <f>IF(LEN(入力1!X178)&gt;=1,MID(TEXT(入力1!X178,"00"),2,1),"")</f>
        <v/>
      </c>
      <c r="Z206" s="1944" t="str">
        <f>IF(LEN(入力1!Z178)&gt;=2,MID(TEXT(入力1!Z178,"00"),1,1),"")</f>
        <v/>
      </c>
      <c r="AA206" s="1343" t="str">
        <f>IF(LEN(入力1!Z178)&gt;=1,MID(TEXT(入力1!Z178,"00"),2,1),"")</f>
        <v/>
      </c>
      <c r="AB206" s="1946" t="str">
        <f>IF(TRIM(入力1!AB178)&lt;&gt;"",入力1!AB178,"")</f>
        <v/>
      </c>
      <c r="AC206" s="1947"/>
      <c r="AD206" s="1947"/>
      <c r="AE206" s="1948"/>
      <c r="AF206" s="1758" t="str">
        <f>IF(入力1!AF178&gt;=100,MID(TEXT(入力1!AF178,"000.0"),1,1),"")</f>
        <v/>
      </c>
      <c r="AG206" s="1759" t="str">
        <f>IF(入力1!AF178&gt;=10,MID(TEXT(入力1!AF178,"000.0"),2,1),"")</f>
        <v/>
      </c>
      <c r="AH206" s="1759" t="str">
        <f>IF(入力1!AF178&gt;=0.1,MID(TEXT(入力1!AF178,"000.0"),3,1),IF(ISBLANK(入力1!AF178),"","0"))</f>
        <v/>
      </c>
      <c r="AI206" s="1337" t="str">
        <f>IF(入力1!AF178&lt;&gt;"",MID(TEXT(入力1!AF178,"000.0"),5,1),"")</f>
        <v/>
      </c>
      <c r="AJ206" s="1758" t="str">
        <f>IF(入力1!AJ178&gt;=100,MID(TEXT(入力1!AJ178,"000.0"),1,1),"")</f>
        <v/>
      </c>
      <c r="AK206" s="1759" t="str">
        <f>IF(入力1!AJ178&gt;=10,MID(TEXT(入力1!AJ178,"000.0"),2,1),"")</f>
        <v/>
      </c>
      <c r="AL206" s="1759" t="str">
        <f>IF(入力1!AJ178&gt;=0.1,MID(TEXT(入力1!AJ178,"000.0"),3,1),IF(ISBLANK(入力1!AJ178),"","0"))</f>
        <v/>
      </c>
      <c r="AM206" s="1337" t="str">
        <f>IF(入力1!AJ178&lt;&gt;"",MID(TEXT(入力1!AJ178,"000.0"),5,1),"")</f>
        <v/>
      </c>
      <c r="AN206" s="1758" t="str">
        <f>IF(入力1!AN178&gt;=100,MID(TEXT(入力1!AN178,"000.0"),1,1),"")</f>
        <v/>
      </c>
      <c r="AO206" s="1759" t="str">
        <f>IF(入力1!AN178&gt;=10,MID(TEXT(入力1!AN178,"000.0"),2,1),"")</f>
        <v/>
      </c>
      <c r="AP206" s="1759" t="str">
        <f>IF(入力1!AN178&gt;=0.1,MID(TEXT(入力1!AN178,"000.0"),3,1),IF(ISBLANK(入力1!AN178),"","0"))</f>
        <v/>
      </c>
      <c r="AQ206" s="1337" t="str">
        <f>IF(入力1!AN178&lt;&gt;"",MID(TEXT(入力1!AN178,"000.0"),5,1),"")</f>
        <v/>
      </c>
      <c r="AR206" s="1758" t="str">
        <f>IF(TRIM(入力1!AR178)&lt;&gt;"",IF(入力1!AR178&gt;=10000,MID(TEXT(入力1!AR178,"00000"),1,1),""),"-")</f>
        <v>-</v>
      </c>
      <c r="AS206" s="1759" t="str">
        <f>IF(TRIM(入力1!AR178)&lt;&gt;"",IF(入力1!AR178&gt;=1000,MID(TEXT(入力1!AR178,"00000"),2,1),""),"-")</f>
        <v>-</v>
      </c>
      <c r="AT206" s="1759" t="str">
        <f>IF(TRIM(入力1!AR178)&lt;&gt;"",IF(入力1!AR178&gt;=100,MID(TEXT(入力1!AR178,"00000"),3,1),""),"-")</f>
        <v>-</v>
      </c>
      <c r="AU206" s="1759" t="str">
        <f>IF(TRIM(入力1!AR178)&lt;&gt;"",IF(入力1!AR178&gt;=10,MID(TEXT(入力1!AR178,"00000"),4,1),""),"-")</f>
        <v>-</v>
      </c>
      <c r="AV206" s="1343" t="str">
        <f>IF(TRIM(入力1!AR178)&lt;&gt;"",IF(入力1!AR178&gt;=0,MID(TEXT(入力1!AR178,"00000"),5,1),""),"-")</f>
        <v>-</v>
      </c>
      <c r="AW206" s="1758" t="str">
        <f>IF(TRIM(入力1!AW178)&lt;&gt;"",IF(入力1!AW178&gt;=1000000,MID(TEXT(入力1!AW178,"0000000"),1,1),""),"-")</f>
        <v>-</v>
      </c>
      <c r="AX206" s="1759" t="str">
        <f>IF(TRIM(入力1!AW178)&lt;&gt;"",IF(入力1!AW178&gt;=100000,MID(TEXT(入力1!AW178,"0000000"),2,1),""),"-")</f>
        <v>-</v>
      </c>
      <c r="AY206" s="1759" t="str">
        <f>IF(TRIM(入力1!AW178)&lt;&gt;"",IF(入力1!AW178&gt;=10000,MID(TEXT(入力1!AW178,"0000000"),3,1),""),"-")</f>
        <v>-</v>
      </c>
      <c r="AZ206" s="1759" t="str">
        <f>IF(TRIM(入力1!AW178)&lt;&gt;"",IF(入力1!AW178&gt;=1000,MID(TEXT(入力1!AW178,"0000000"),4,1),""),"-")</f>
        <v>-</v>
      </c>
      <c r="BA206" s="1759" t="str">
        <f>IF(TRIM(入力1!AW178)&lt;&gt;"",IF(入力1!AW178&gt;=100,MID(TEXT(入力1!AW178,"0000000"),5,1),""),"-")</f>
        <v>-</v>
      </c>
      <c r="BB206" s="1759" t="str">
        <f>IF(TRIM(入力1!AW178)&lt;&gt;"",IF(入力1!AW178&gt;=10,MID(TEXT(入力1!AW178,"0000000"),6,1),""),"-")</f>
        <v>-</v>
      </c>
      <c r="BC206" s="1759" t="str">
        <f>IF(TRIM(入力1!AW178)&lt;&gt;"",IF(入力1!AW178&gt;=0,MID(TEXT(入力1!AW178,"0000000"),7,1),""),"-")</f>
        <v>-</v>
      </c>
      <c r="BD206" s="1931" t="str">
        <f>IF(TRIM(入力1!BD178)&lt;&gt;"",IF(入力1!BD178&gt;=1000000,MID(TEXT(入力1!BD178,"0000000"),1,1),""),"")</f>
        <v/>
      </c>
      <c r="BE206" s="1932" t="str">
        <f>IF(TRIM(入力1!BD178)&lt;&gt;"",IF(入力1!BD178&gt;=100000,MID(TEXT(入力1!BD178,"0000000"),2,1),""),"")</f>
        <v/>
      </c>
      <c r="BF206" s="1932" t="str">
        <f>IF(TRIM(入力1!BD178)&lt;&gt;"",IF(入力1!BD178&gt;=10000,MID(TEXT(入力1!BD178,"0000000"),3,1),""),"")</f>
        <v/>
      </c>
      <c r="BG206" s="1932" t="str">
        <f>IF(TRIM(入力1!BD178)&lt;&gt;"",IF(入力1!BD178&gt;=1000,MID(TEXT(入力1!BD178,"0000000"),4,1),""),"")</f>
        <v/>
      </c>
      <c r="BH206" s="1932" t="str">
        <f>IF(TRIM(入力1!BD178)&lt;&gt;"",IF(入力1!BD178&gt;=100,MID(TEXT(入力1!BD178,"0000000"),5,1),""),"")</f>
        <v/>
      </c>
      <c r="BI206" s="1932" t="str">
        <f>IF(TRIM(入力1!BD178)&lt;&gt;"",IF(入力1!BD178&gt;=10,MID(TEXT(入力1!BD178,"0000000"),6,1),""),"")</f>
        <v/>
      </c>
      <c r="BJ206" s="1953" t="str">
        <f>IF(TRIM(入力1!BD178)&lt;&gt;"",IF(入力1!BD178&gt;=0,MID(TEXT(入力1!BD178,"0000000"),7,1),""),"0")</f>
        <v>0</v>
      </c>
      <c r="BK206" s="1484" t="str">
        <f>IF(TRIM(入力1!BK178)&lt;&gt;"",入力1!BK178,"")</f>
        <v/>
      </c>
      <c r="BL206" s="1111" t="str">
        <f>IF(TRIM(入力1!BL178)&lt;&gt;"",入力1!BL178,"")</f>
        <v/>
      </c>
      <c r="BM206" s="1111" t="str">
        <f>IF(TRIM(入力1!BM178)&lt;&gt;"",入力1!BM178,"")</f>
        <v/>
      </c>
      <c r="BN206" s="1111" t="str">
        <f>IF(TRIM(入力1!BN178)&lt;&gt;"",入力1!BN178,"")</f>
        <v/>
      </c>
      <c r="BO206" s="1111" t="str">
        <f>IF(TRIM(入力1!BO178)&lt;&gt;"",入力1!BO178,"")</f>
        <v/>
      </c>
      <c r="BP206" s="1485" t="str">
        <f>IF(TRIM(入力1!BP178)&lt;&gt;"",入力1!BP178,"")</f>
        <v>0</v>
      </c>
      <c r="BQ206" s="1484" t="str">
        <f>IF(TRIM(入力1!BQ178)&lt;&gt;"",入力1!BQ178,"")</f>
        <v/>
      </c>
      <c r="BR206" s="1111" t="str">
        <f>IF(TRIM(入力1!BR178)&lt;&gt;"",入力1!BR178,"")</f>
        <v/>
      </c>
      <c r="BS206" s="1111" t="str">
        <f>IF(TRIM(入力1!BS178)&lt;&gt;"",入力1!BS178,"")</f>
        <v/>
      </c>
      <c r="BT206" s="1111" t="str">
        <f>IF(TRIM(入力1!BT178)&lt;&gt;"",入力1!BT178,"")</f>
        <v/>
      </c>
      <c r="BU206" s="1111" t="str">
        <f>IF(TRIM(入力1!BU178)&lt;&gt;"",入力1!BU178,"")</f>
        <v/>
      </c>
      <c r="BV206" s="1485" t="str">
        <f>IF(TRIM(入力1!BV178)&lt;&gt;"",入力1!BV178,"")</f>
        <v>0</v>
      </c>
      <c r="BW206" s="1484" t="str">
        <f>IF(TRIM(入力1!BW178)&lt;&gt;"",入力1!BW178,"")</f>
        <v/>
      </c>
      <c r="BX206" s="1111" t="str">
        <f>IF(TRIM(入力1!BX178)&lt;&gt;"",入力1!BX178,"")</f>
        <v/>
      </c>
      <c r="BY206" s="1111" t="str">
        <f>IF(TRIM(入力1!BY178)&lt;&gt;"",入力1!BY178,"")</f>
        <v/>
      </c>
      <c r="BZ206" s="1111" t="str">
        <f>IF(TRIM(入力1!BZ178)&lt;&gt;"",入力1!BZ178,"")</f>
        <v/>
      </c>
      <c r="CA206" s="1111" t="str">
        <f>IF(TRIM(入力1!CA178)&lt;&gt;"",入力1!CA178,"")</f>
        <v/>
      </c>
      <c r="CB206" s="1485" t="str">
        <f>IF(TRIM(入力1!CB178)&lt;&gt;"",入力1!CB178,"")</f>
        <v>0</v>
      </c>
      <c r="CC206" s="1484" t="str">
        <f>IF(TRIM(入力1!CC178)&lt;&gt;"",入力1!CC178,"")</f>
        <v/>
      </c>
      <c r="CD206" s="1111" t="str">
        <f>IF(TRIM(入力1!CD178)&lt;&gt;"",入力1!CD178,"")</f>
        <v/>
      </c>
      <c r="CE206" s="1111" t="str">
        <f>IF(TRIM(入力1!CE178)&lt;&gt;"",入力1!CE178,"")</f>
        <v/>
      </c>
      <c r="CF206" s="1111" t="str">
        <f>IF(TRIM(入力1!CF178)&lt;&gt;"",入力1!CF178,"")</f>
        <v/>
      </c>
      <c r="CG206" s="1111" t="str">
        <f>IF(TRIM(入力1!CG178)&lt;&gt;"",入力1!CG178,"")</f>
        <v/>
      </c>
      <c r="CH206" s="1111" t="str">
        <f>IF(TRIM(入力1!CH178)&lt;&gt;"",入力1!CH178,"")</f>
        <v/>
      </c>
      <c r="CI206" s="1111" t="str">
        <f>IF(TRIM(入力1!CI178)&lt;&gt;"",入力1!CI178,"")</f>
        <v/>
      </c>
      <c r="CJ206" s="1485" t="str">
        <f>IF(TRIM(入力1!CJ178)&lt;&gt;"",入力1!CJ178,"")</f>
        <v>0</v>
      </c>
      <c r="CK206" s="1111" t="str">
        <f>IF(TRIM(入力1!CK178)&lt;&gt;"",入力1!CK178,"")</f>
        <v/>
      </c>
      <c r="CL206" s="1111" t="str">
        <f>IF(TRIM(入力1!CL178)&lt;&gt;"",入力1!CL178,"")</f>
        <v/>
      </c>
      <c r="CM206" s="1111" t="str">
        <f>IF(TRIM(入力1!CM178)&lt;&gt;"",入力1!CM178,"")</f>
        <v/>
      </c>
      <c r="CN206" s="1111" t="str">
        <f>IF(TRIM(入力1!CN178)&lt;&gt;"",入力1!CN178,"")</f>
        <v/>
      </c>
      <c r="CO206" s="1111" t="str">
        <f>IF(TRIM(入力1!CO178)&lt;&gt;"",入力1!CO178,"")</f>
        <v/>
      </c>
      <c r="CP206" s="1111" t="str">
        <f>IF(TRIM(入力1!CP178)&lt;&gt;"",入力1!CP178,"")</f>
        <v/>
      </c>
      <c r="CQ206" s="1320" t="str">
        <f>IF(TRIM(入力1!CQ178)&lt;&gt;"",入力1!CQ178,"")</f>
        <v/>
      </c>
      <c r="CR206" s="1484" t="str">
        <f>IF(TRIM(入力1!CR178)&lt;&gt;"",入力1!CR178,"")</f>
        <v>-</v>
      </c>
      <c r="CS206" s="1111" t="str">
        <f>IF(TRIM(入力1!CS178)&lt;&gt;"",入力1!CS178,"")</f>
        <v>-</v>
      </c>
      <c r="CT206" s="1485" t="str">
        <f>IF(TRIM(入力1!CT178)&lt;&gt;"",入力1!CT178,"")</f>
        <v>-</v>
      </c>
      <c r="CU206" s="1111" t="str">
        <f>IF(入力1!CU178&gt;=10,MID(TEXT(入力1!CU178,"00.0"),1,1),"")</f>
        <v/>
      </c>
      <c r="CV206" s="1707" t="str">
        <f>IF(入力1!CU178&gt;=0.1,MID(TEXT(入力1!CU178,"00.0"),2,1),IF(ISBLANK(入力1!CU178),"","0"))</f>
        <v/>
      </c>
      <c r="CW206" s="1320" t="str">
        <f>IF(入力1!CU178&lt;&gt;"",MID(TEXT(入力1!CU178,"00.0"),4,1),"")</f>
        <v/>
      </c>
      <c r="CX206" s="1111" t="str">
        <f>IF(入力1!CX178&gt;=100,MID(TEXT(入力1!CX178,"000"),1,1),"")</f>
        <v/>
      </c>
      <c r="CY206" s="1111" t="str">
        <f>IF(入力1!CX178&gt;=10,MID(TEXT(入力1!CX178,"000"),2,1),"")</f>
        <v/>
      </c>
      <c r="CZ206" s="1111" t="str">
        <f>IF(入力1!CX178&gt;=1,MID(TEXT(入力1!CX178,"000"),3,1),"")</f>
        <v/>
      </c>
      <c r="DA206" s="1931" t="str">
        <f>IF(TRIM(入力1!DA178)&lt;&gt;"",IF(入力1!DA178&gt;=10000,MID(TEXT(入力1!DA178,"00000"),1,1),""),"")</f>
        <v/>
      </c>
      <c r="DB206" s="1932" t="str">
        <f>IF(TRIM(入力1!DA178)&lt;&gt;"",IF(入力1!DA178&gt;=1000,MID(TEXT(入力1!DA178,"00000"),2,1),""),"")</f>
        <v/>
      </c>
      <c r="DC206" s="1932" t="str">
        <f>IF(TRIM(入力1!DA178)&lt;&gt;"",IF(入力1!DA178&gt;=100,MID(TEXT(入力1!DA178,"00000"),3,1),""),"")</f>
        <v/>
      </c>
      <c r="DD206" s="1932" t="str">
        <f>IF(TRIM(入力1!DA178)&lt;&gt;"",IF(入力1!DA178&gt;=10,MID(TEXT(入力1!DA178,"00000"),4,1),""),"")</f>
        <v/>
      </c>
      <c r="DE206" s="1933" t="str">
        <f>IF(TRIM(入力1!DA178)&lt;&gt;"",IF(入力1!DA178&gt;=0,MID(TEXT(入力1!DA178,"00000"),5,1),"0"),"")</f>
        <v/>
      </c>
      <c r="DF206" s="1934" t="str">
        <f>IF(TRIM(入力1!DF178)&lt;&gt;"",LEFT(入力1!DF178,1),"")</f>
        <v/>
      </c>
      <c r="DG206" s="1758" t="str">
        <f>IF(入力1!DG178&gt;=1000,MID(TEXT(入力1!DG178,"0000"),1,1),"")</f>
        <v/>
      </c>
      <c r="DH206" s="1759" t="str">
        <f>IF(入力1!DG178&gt;=100,MID(TEXT(入力1!DG178,"0000"),2,1),"")</f>
        <v/>
      </c>
      <c r="DI206" s="1759" t="str">
        <f>IF(入力1!DG178&gt;=10,MID(TEXT(入力1!DG178,"0000"),3,1),"")</f>
        <v/>
      </c>
      <c r="DJ206" s="1343" t="str">
        <f>IF(TRIM(入力1!DG178)&lt;&gt;"",IF(入力1!DG178&gt;=1,MID(TEXT(入力1!DG178,"0000"),4,1),"0"),"")</f>
        <v/>
      </c>
      <c r="DK206" s="1934" t="str">
        <f>IF(TRIM(入力1!DK178)&lt;&gt;"",LEFT(入力1!DK178,1),"")</f>
        <v/>
      </c>
      <c r="DL206" s="1758" t="str">
        <f>IF(入力1!DL178&gt;=10000,MID(TEXT(入力1!DL178,"00000"),1,1),"")</f>
        <v/>
      </c>
      <c r="DM206" s="1759" t="str">
        <f>IF(入力1!DL178&gt;=1000,MID(TEXT(入力1!DL178,"00000"),2,1),"")</f>
        <v/>
      </c>
      <c r="DN206" s="1759" t="str">
        <f>IF(入力1!DL178&gt;=100,MID(TEXT(入力1!DL178,"00000"),3,1),"")</f>
        <v/>
      </c>
      <c r="DO206" s="1759" t="str">
        <f>IF(入力1!DL178&gt;=10,MID(TEXT(入力1!DL178,"00000"),4,1),"")</f>
        <v/>
      </c>
      <c r="DP206" s="1914" t="str">
        <f>IF(TRIM(入力1!DL178)&lt;&gt;"",IF(入力1!DL178&gt;=1,MID(TEXT(入力1!DL178,"00000"),5,1),"0"),"")</f>
        <v/>
      </c>
      <c r="DQ206" s="1934" t="str">
        <f>IF(TRIM(入力1!DQ178)&lt;&gt;"",LEFT(入力1!DQ178,1),"")</f>
        <v/>
      </c>
      <c r="DR206" s="1758" t="str">
        <f>IF(入力1!DR178&gt;=10000,MID(TEXT(入力1!DR178,"00000"),1,1),"")</f>
        <v/>
      </c>
      <c r="DS206" s="1759" t="str">
        <f>IF(入力1!DR178&gt;=1000,MID(TEXT(入力1!DR178,"00000"),2,1),"")</f>
        <v/>
      </c>
      <c r="DT206" s="1759" t="str">
        <f>IF(入力1!DR178&gt;=100,MID(TEXT(入力1!DR178,"00000"),3,1),"")</f>
        <v/>
      </c>
      <c r="DU206" s="1759" t="str">
        <f>IF(入力1!DR178&gt;=10,MID(TEXT(入力1!DR178,"00000"),4,1),"")</f>
        <v/>
      </c>
      <c r="DV206" s="1914" t="str">
        <f>IF(TRIM(入力1!DR178)&lt;&gt;"",IF(入力1!DR178&gt;=1,MID(TEXT(入力1!DR178,"00000"),5,1),"0"),"")</f>
        <v/>
      </c>
      <c r="DW206" s="1748"/>
      <c r="DX206" s="1736"/>
      <c r="DY206" s="1804"/>
      <c r="DZ206" s="1829"/>
      <c r="EA206" s="1831"/>
      <c r="EB206" s="1824"/>
      <c r="EC206" s="1833"/>
      <c r="ED206" s="1835"/>
      <c r="EE206" s="1831"/>
      <c r="EF206" s="1824"/>
      <c r="EG206" s="1828">
        <f>IF(入力1!$W$5=9,9,0)</f>
        <v>0</v>
      </c>
      <c r="EH206" s="1828"/>
      <c r="EI206" s="1736"/>
    </row>
    <row r="207" spans="1:145" s="87" customFormat="1" ht="12" customHeight="1">
      <c r="A207" s="1819"/>
      <c r="B207" s="1733"/>
      <c r="C207" s="1235"/>
      <c r="D207" s="1822" t="str">
        <f>IF(TRIM(入力1!D205)&lt;&gt;"",入力1!D205,"")</f>
        <v/>
      </c>
      <c r="E207" s="1823"/>
      <c r="F207" s="1823"/>
      <c r="G207" s="1823"/>
      <c r="H207" s="1823"/>
      <c r="I207" s="1823"/>
      <c r="J207" s="1823"/>
      <c r="K207" s="1256"/>
      <c r="L207" s="1258"/>
      <c r="M207" s="1279"/>
      <c r="N207" s="1739"/>
      <c r="O207" s="1739"/>
      <c r="P207" s="1739"/>
      <c r="Q207" s="1735"/>
      <c r="R207" s="1235"/>
      <c r="S207" s="1840"/>
      <c r="T207" s="1842"/>
      <c r="U207" s="1279"/>
      <c r="V207" s="1735"/>
      <c r="W207" s="1844"/>
      <c r="X207" s="1735"/>
      <c r="Y207" s="1235"/>
      <c r="Z207" s="1920"/>
      <c r="AA207" s="1279"/>
      <c r="AB207" s="964" t="str">
        <f>IF(入力1!AB179&gt;=100,MID(TEXT(入力1!AB179,"000.0"),1,1),"")</f>
        <v/>
      </c>
      <c r="AC207" s="963" t="str">
        <f>IF(入力1!AB179&gt;=10,MID(TEXT(入力1!AB179,"000.0"),2,1),"")</f>
        <v/>
      </c>
      <c r="AD207" s="963" t="str">
        <f>IF(入力1!AB179&gt;=0.1,MID(TEXT(入力1!AB179,"000.0"),3,1),IF(ISBLANK(入力1!AB179),"","0"))</f>
        <v/>
      </c>
      <c r="AE207" s="963" t="str">
        <f>IF(入力1!AB179&lt;&gt;"",MID(TEXT(入力1!AB179,"000.0"),5,1),"")</f>
        <v/>
      </c>
      <c r="AF207" s="1735"/>
      <c r="AG207" s="1733"/>
      <c r="AH207" s="1733"/>
      <c r="AI207" s="1235"/>
      <c r="AJ207" s="1735"/>
      <c r="AK207" s="1733"/>
      <c r="AL207" s="1733"/>
      <c r="AM207" s="1235"/>
      <c r="AN207" s="1735"/>
      <c r="AO207" s="1733"/>
      <c r="AP207" s="1733"/>
      <c r="AQ207" s="1235"/>
      <c r="AR207" s="1735"/>
      <c r="AS207" s="1733"/>
      <c r="AT207" s="1733"/>
      <c r="AU207" s="1733"/>
      <c r="AV207" s="1279"/>
      <c r="AW207" s="1735"/>
      <c r="AX207" s="1733"/>
      <c r="AY207" s="1733"/>
      <c r="AZ207" s="1733"/>
      <c r="BA207" s="1733"/>
      <c r="BB207" s="1733"/>
      <c r="BC207" s="1733"/>
      <c r="BD207" s="1817"/>
      <c r="BE207" s="1731"/>
      <c r="BF207" s="1731"/>
      <c r="BG207" s="1731"/>
      <c r="BH207" s="1731"/>
      <c r="BI207" s="1731"/>
      <c r="BJ207" s="1816"/>
      <c r="BK207" s="1078"/>
      <c r="BL207" s="1064"/>
      <c r="BM207" s="1064"/>
      <c r="BN207" s="1064"/>
      <c r="BO207" s="1064"/>
      <c r="BP207" s="1080"/>
      <c r="BQ207" s="1078"/>
      <c r="BR207" s="1064"/>
      <c r="BS207" s="1064"/>
      <c r="BT207" s="1064"/>
      <c r="BU207" s="1064"/>
      <c r="BV207" s="1080"/>
      <c r="BW207" s="1078"/>
      <c r="BX207" s="1064"/>
      <c r="BY207" s="1064"/>
      <c r="BZ207" s="1064"/>
      <c r="CA207" s="1064"/>
      <c r="CB207" s="1080"/>
      <c r="CC207" s="1078"/>
      <c r="CD207" s="1064"/>
      <c r="CE207" s="1064"/>
      <c r="CF207" s="1064"/>
      <c r="CG207" s="1064"/>
      <c r="CH207" s="1064"/>
      <c r="CI207" s="1064"/>
      <c r="CJ207" s="1080"/>
      <c r="CK207" s="1064"/>
      <c r="CL207" s="1064"/>
      <c r="CM207" s="1064"/>
      <c r="CN207" s="1064"/>
      <c r="CO207" s="1064"/>
      <c r="CP207" s="1064"/>
      <c r="CQ207" s="1110"/>
      <c r="CR207" s="1078"/>
      <c r="CS207" s="1064"/>
      <c r="CT207" s="1080"/>
      <c r="CU207" s="1064"/>
      <c r="CV207" s="1708"/>
      <c r="CW207" s="1110"/>
      <c r="CX207" s="1064"/>
      <c r="CY207" s="1064"/>
      <c r="CZ207" s="1064"/>
      <c r="DA207" s="1817"/>
      <c r="DB207" s="1731"/>
      <c r="DC207" s="1731"/>
      <c r="DD207" s="1731"/>
      <c r="DE207" s="1795"/>
      <c r="DF207" s="1739"/>
      <c r="DG207" s="1735"/>
      <c r="DH207" s="1733"/>
      <c r="DI207" s="1733"/>
      <c r="DJ207" s="1261"/>
      <c r="DK207" s="1739"/>
      <c r="DL207" s="1735"/>
      <c r="DM207" s="1733"/>
      <c r="DN207" s="1733"/>
      <c r="DO207" s="1733"/>
      <c r="DP207" s="1879"/>
      <c r="DQ207" s="1739"/>
      <c r="DR207" s="1735"/>
      <c r="DS207" s="1733"/>
      <c r="DT207" s="1733"/>
      <c r="DU207" s="1733"/>
      <c r="DV207" s="1879"/>
      <c r="DW207" s="1749"/>
      <c r="DX207" s="1737"/>
      <c r="DY207" s="1805"/>
      <c r="DZ207" s="1830"/>
      <c r="EA207" s="1832"/>
      <c r="EB207" s="1825"/>
      <c r="EC207" s="1834"/>
      <c r="ED207" s="1836"/>
      <c r="EE207" s="1832"/>
      <c r="EF207" s="1825"/>
      <c r="EG207" s="1827"/>
      <c r="EH207" s="1827"/>
      <c r="EI207" s="1737"/>
    </row>
    <row r="208" spans="1:145" s="87" customFormat="1" ht="12" customHeight="1">
      <c r="A208" s="1796" t="str">
        <f>IF(TRIM(入力1!A180)&lt;&gt;"",入力1!A180,"")</f>
        <v/>
      </c>
      <c r="B208" s="1746">
        <f>IF(TRIM(入力1!B180)&lt;&gt;"",入力1!B180,"")</f>
        <v>8</v>
      </c>
      <c r="C208" s="1750">
        <f>入力1!C180</f>
        <v>2</v>
      </c>
      <c r="D208" s="1798" t="str">
        <f>IF(TRIM(入力1!D180)&lt;&gt;"",入力1!D180,"")</f>
        <v/>
      </c>
      <c r="E208" s="1799"/>
      <c r="F208" s="1799"/>
      <c r="G208" s="1799"/>
      <c r="H208" s="1799"/>
      <c r="I208" s="1799"/>
      <c r="J208" s="1799"/>
      <c r="K208" s="1806" t="str">
        <f>IF(TRIM('提出（様式1）'!A208)&lt;&gt;"",'提出（様式1）'!A208,"")</f>
        <v/>
      </c>
      <c r="L208" s="1808">
        <f>IF(TRIM('提出（様式1）'!B208)&lt;&gt;"",'提出（様式1）'!B208,"")</f>
        <v>8</v>
      </c>
      <c r="M208" s="1756">
        <f>C208</f>
        <v>2</v>
      </c>
      <c r="N208" s="1740" t="str">
        <f>IF(TRIM(入力1!N180)&lt;&gt;"",入力1!N180,"")</f>
        <v/>
      </c>
      <c r="O208" s="1740" t="str">
        <f>IF(TRIM(入力1!O180)&lt;&gt;"",LEFT(入力1!O180,1),"")</f>
        <v/>
      </c>
      <c r="P208" s="1740" t="str">
        <f>IF(TRIM(入力1!P180)&lt;&gt;"",LEFT(入力1!P180,1),"")</f>
        <v/>
      </c>
      <c r="Q208" s="1742" t="str">
        <f>IF(TRIM(入力1!Q180)&lt;&gt;"",LEFT(入力1!Q180,1),"")</f>
        <v/>
      </c>
      <c r="R208" s="1750" t="str">
        <f>IF(TRIM(入力1!Q180)&lt;&gt;"",MID(入力1!Q180,2,1),"")</f>
        <v/>
      </c>
      <c r="S208" s="1802" t="str">
        <f>IF(TRIM(入力1!S180)&lt;&gt;"",LEFT(入力1!S180,1),"")</f>
        <v/>
      </c>
      <c r="T208" s="1760" t="str">
        <f>IF(LEN(入力1!T180)&gt;=2,MID(TEXT(入力1!T180,"00"),1,1),"")</f>
        <v/>
      </c>
      <c r="U208" s="1756" t="str">
        <f>IF(LEN(入力1!T180)&gt;=1,MID(TEXT(入力1!T180,"00"),2,1),"")</f>
        <v/>
      </c>
      <c r="V208" s="1742" t="str">
        <f>IF(LEN(入力1!V180)&gt;=2,MID(TEXT(入力1!V180,"00"),1,1),"")</f>
        <v/>
      </c>
      <c r="W208" s="1811" t="str">
        <f>IF(LEN(入力1!V180)&gt;=1,MID(TEXT(入力1!V180,"00"),2,1),"")</f>
        <v/>
      </c>
      <c r="X208" s="1742" t="str">
        <f>IF(LEN(入力1!X180)&gt;=2,MID(TEXT(入力1!X180,"00"),1,1),"")</f>
        <v/>
      </c>
      <c r="Y208" s="1750" t="str">
        <f>IF(LEN(入力1!X180)&gt;=1,MID(TEXT(入力1!X180,"00"),2,1),"")</f>
        <v/>
      </c>
      <c r="Z208" s="1760" t="str">
        <f>IF(LEN(入力1!Z180)&gt;=2,MID(TEXT(入力1!Z180,"00"),1,1),"")</f>
        <v/>
      </c>
      <c r="AA208" s="1756" t="str">
        <f>IF(LEN(入力1!Z180)&gt;=1,MID(TEXT(入力1!Z180,"00"),2,1),"")</f>
        <v/>
      </c>
      <c r="AB208" s="1813" t="str">
        <f>IF(TRIM(入力1!AB180)&lt;&gt;"",入力1!AB180,"")</f>
        <v/>
      </c>
      <c r="AC208" s="1814"/>
      <c r="AD208" s="1814"/>
      <c r="AE208" s="1815"/>
      <c r="AF208" s="1742" t="str">
        <f>IF(入力1!AF180&gt;=100,MID(TEXT(入力1!AF180,"000.0"),1,1),"")</f>
        <v/>
      </c>
      <c r="AG208" s="1746" t="str">
        <f>IF(入力1!AF180&gt;=10,MID(TEXT(入力1!AF180,"000.0"),2,1),"")</f>
        <v/>
      </c>
      <c r="AH208" s="1746" t="str">
        <f>IF(入力1!AF180&gt;=0.1,MID(TEXT(入力1!AF180,"000.0"),3,1),IF(ISBLANK(入力1!AF180),"","0"))</f>
        <v/>
      </c>
      <c r="AI208" s="1756" t="str">
        <f>IF(入力1!AF180&lt;&gt;"",MID(TEXT(入力1!AF180,"000.0"),5,1),"")</f>
        <v/>
      </c>
      <c r="AJ208" s="1742" t="str">
        <f>IF(入力1!AJ180&gt;=100,MID(TEXT(入力1!AJ180,"000.0"),1,1),"")</f>
        <v/>
      </c>
      <c r="AK208" s="1746" t="str">
        <f>IF(入力1!AJ180&gt;=10,MID(TEXT(入力1!AJ180,"000.0"),2,1),"")</f>
        <v/>
      </c>
      <c r="AL208" s="1746" t="str">
        <f>IF(入力1!AJ180&gt;=0.1,MID(TEXT(入力1!AJ180,"000.0"),3,1),IF(ISBLANK(入力1!AJ180),"","0"))</f>
        <v/>
      </c>
      <c r="AM208" s="1756" t="str">
        <f>IF(入力1!AJ180&lt;&gt;"",MID(TEXT(入力1!AJ180,"000.0"),5,1),"")</f>
        <v/>
      </c>
      <c r="AN208" s="1742" t="str">
        <f>IF(入力1!AN180&gt;=100,MID(TEXT(入力1!AN180,"000.0"),1,1),"")</f>
        <v/>
      </c>
      <c r="AO208" s="1746" t="str">
        <f>IF(入力1!AN180&gt;=10,MID(TEXT(入力1!AN180,"000.0"),2,1),"")</f>
        <v/>
      </c>
      <c r="AP208" s="1746" t="str">
        <f>IF(入力1!AN180&gt;=0.1,MID(TEXT(入力1!AN180,"000.0"),3,1),IF(ISBLANK(入力1!AN180),"","0"))</f>
        <v/>
      </c>
      <c r="AQ208" s="1756" t="str">
        <f>IF(入力1!AN180&lt;&gt;"",MID(TEXT(入力1!AN180,"000.0"),5,1),"")</f>
        <v/>
      </c>
      <c r="AR208" s="1742" t="str">
        <f>IF(TRIM(入力1!AR180)&lt;&gt;"",IF(入力1!AR180&gt;=10000,MID(TEXT(入力1!AR180,"00000"),1,1),""),"-")</f>
        <v>-</v>
      </c>
      <c r="AS208" s="1746" t="str">
        <f>IF(TRIM(入力1!AR180)&lt;&gt;"",IF(入力1!AR180&gt;=1000,MID(TEXT(入力1!AR180,"00000"),2,1),""),"-")</f>
        <v>-</v>
      </c>
      <c r="AT208" s="1746" t="str">
        <f>IF(TRIM(入力1!AR180)&lt;&gt;"",IF(入力1!AR180&gt;=100,MID(TEXT(入力1!AR180,"00000"),3,1),""),"-")</f>
        <v>-</v>
      </c>
      <c r="AU208" s="1746" t="str">
        <f>IF(TRIM(入力1!AR180)&lt;&gt;"",IF(入力1!AR180&gt;=10,MID(TEXT(入力1!AR180,"00000"),4,1),""),"-")</f>
        <v>-</v>
      </c>
      <c r="AV208" s="1756" t="str">
        <f>IF(TRIM(入力1!AR180)&lt;&gt;"",IF(入力1!AR180&gt;=0,MID(TEXT(入力1!AR180,"00000"),5,1),""),"-")</f>
        <v>-</v>
      </c>
      <c r="AW208" s="1742" t="str">
        <f>IF(TRIM(入力1!AW180)&lt;&gt;"",IF(入力1!AW180&gt;=1000000,MID(TEXT(入力1!AW180,"0000000"),1,1),""),"-")</f>
        <v>-</v>
      </c>
      <c r="AX208" s="1746" t="str">
        <f>IF(TRIM(入力1!AW180)&lt;&gt;"",IF(入力1!AW180&gt;=100000,MID(TEXT(入力1!AW180,"0000000"),2,1),""),"-")</f>
        <v>-</v>
      </c>
      <c r="AY208" s="1746" t="str">
        <f>IF(TRIM(入力1!AW180)&lt;&gt;"",IF(入力1!AW180&gt;=10000,MID(TEXT(入力1!AW180,"0000000"),3,1),""),"-")</f>
        <v>-</v>
      </c>
      <c r="AZ208" s="1746" t="str">
        <f>IF(TRIM(入力1!AW180)&lt;&gt;"",IF(入力1!AW180&gt;=1000,MID(TEXT(入力1!AW180,"0000000"),4,1),""),"-")</f>
        <v>-</v>
      </c>
      <c r="BA208" s="1746" t="str">
        <f>IF(TRIM(入力1!AW180)&lt;&gt;"",IF(入力1!AW180&gt;=100,MID(TEXT(入力1!AW180,"0000000"),5,1),""),"-")</f>
        <v>-</v>
      </c>
      <c r="BB208" s="1746" t="str">
        <f>IF(TRIM(入力1!AW180)&lt;&gt;"",IF(入力1!AW180&gt;=10,MID(TEXT(入力1!AW180,"0000000"),6,1),""),"-")</f>
        <v>-</v>
      </c>
      <c r="BC208" s="1756" t="str">
        <f>IF(TRIM(入力1!AW180)&lt;&gt;"",IF(入力1!AW180&gt;=0,MID(TEXT(入力1!AW180,"0000000"),7,1),""),"-")</f>
        <v>-</v>
      </c>
      <c r="BD208" s="1793" t="str">
        <f>IF(TRIM(入力1!BD180)&lt;&gt;"",IF(入力1!BD180&gt;=1000000,MID(TEXT(入力1!BD180,"0000000"),1,1),""),"")</f>
        <v/>
      </c>
      <c r="BE208" s="1729" t="str">
        <f>IF(TRIM(入力1!BD180)&lt;&gt;"",IF(入力1!BD180&gt;=100000,MID(TEXT(入力1!BD180,"0000000"),2,1),""),"")</f>
        <v/>
      </c>
      <c r="BF208" s="1729" t="str">
        <f>IF(TRIM(入力1!BD180)&lt;&gt;"",IF(入力1!BD180&gt;=10000,MID(TEXT(入力1!BD180,"0000000"),3,1),""),"")</f>
        <v/>
      </c>
      <c r="BG208" s="1729" t="str">
        <f>IF(TRIM(入力1!BD180)&lt;&gt;"",IF(入力1!BD180&gt;=1000,MID(TEXT(入力1!BD180,"0000000"),4,1),""),"")</f>
        <v/>
      </c>
      <c r="BH208" s="1729" t="str">
        <f>IF(TRIM(入力1!BD180)&lt;&gt;"",IF(入力1!BD180&gt;=100,MID(TEXT(入力1!BD180,"0000000"),5,1),""),"")</f>
        <v/>
      </c>
      <c r="BI208" s="1729" t="str">
        <f>IF(TRIM(入力1!BD180)&lt;&gt;"",IF(入力1!BD180&gt;=10,MID(TEXT(入力1!BD180,"0000000"),6,1),""),"")</f>
        <v/>
      </c>
      <c r="BJ208" s="1744" t="str">
        <f>IF(TRIM(入力1!BD180)&lt;&gt;"",IF(入力1!BD180&gt;=0,MID(TEXT(入力1!BD180,"0000000"),7,1),""),"0")</f>
        <v>0</v>
      </c>
      <c r="BK208" s="1724" t="str">
        <f>IF(TRIM(入力1!BK180)&lt;&gt;"",入力1!BK180,"")</f>
        <v/>
      </c>
      <c r="BL208" s="1701" t="str">
        <f>IF(TRIM(入力1!BL180)&lt;&gt;"",入力1!BL180,"")</f>
        <v/>
      </c>
      <c r="BM208" s="1701" t="str">
        <f>IF(TRIM(入力1!BM180)&lt;&gt;"",入力1!BM180,"")</f>
        <v/>
      </c>
      <c r="BN208" s="1701" t="str">
        <f>IF(TRIM(入力1!BN180)&lt;&gt;"",入力1!BN180,"")</f>
        <v/>
      </c>
      <c r="BO208" s="1701" t="str">
        <f>IF(TRIM(入力1!BO180)&lt;&gt;"",入力1!BO180,"")</f>
        <v/>
      </c>
      <c r="BP208" s="1709" t="str">
        <f>IF(TRIM(入力1!BP180)&lt;&gt;"",入力1!BP180,"")</f>
        <v>0</v>
      </c>
      <c r="BQ208" s="1724" t="str">
        <f>IF(TRIM(入力1!BQ180)&lt;&gt;"",入力1!BQ180,"")</f>
        <v/>
      </c>
      <c r="BR208" s="1701" t="str">
        <f>IF(TRIM(入力1!BR180)&lt;&gt;"",入力1!BR180,"")</f>
        <v/>
      </c>
      <c r="BS208" s="1701" t="str">
        <f>IF(TRIM(入力1!BS180)&lt;&gt;"",入力1!BS180,"")</f>
        <v/>
      </c>
      <c r="BT208" s="1701" t="str">
        <f>IF(TRIM(入力1!BT180)&lt;&gt;"",入力1!BT180,"")</f>
        <v/>
      </c>
      <c r="BU208" s="1701" t="str">
        <f>IF(TRIM(入力1!BU180)&lt;&gt;"",入力1!BU180,"")</f>
        <v/>
      </c>
      <c r="BV208" s="1709" t="str">
        <f>IF(TRIM(入力1!BV180)&lt;&gt;"",入力1!BV180,"")</f>
        <v>0</v>
      </c>
      <c r="BW208" s="1724" t="str">
        <f>IF(TRIM(入力1!BW180)&lt;&gt;"",入力1!BW180,"")</f>
        <v/>
      </c>
      <c r="BX208" s="1701" t="str">
        <f>IF(TRIM(入力1!BX180)&lt;&gt;"",入力1!BX180,"")</f>
        <v/>
      </c>
      <c r="BY208" s="1701" t="str">
        <f>IF(TRIM(入力1!BY180)&lt;&gt;"",入力1!BY180,"")</f>
        <v/>
      </c>
      <c r="BZ208" s="1701" t="str">
        <f>IF(TRIM(入力1!BZ180)&lt;&gt;"",入力1!BZ180,"")</f>
        <v/>
      </c>
      <c r="CA208" s="1701" t="str">
        <f>IF(TRIM(入力1!CA180)&lt;&gt;"",入力1!CA180,"")</f>
        <v/>
      </c>
      <c r="CB208" s="1709" t="str">
        <f>IF(TRIM(入力1!CB180)&lt;&gt;"",入力1!CB180,"")</f>
        <v>0</v>
      </c>
      <c r="CC208" s="1711" t="str">
        <f>IF(TRIM(入力1!CC180)&lt;&gt;"",入力1!CC180,"")</f>
        <v/>
      </c>
      <c r="CD208" s="1701" t="str">
        <f>IF(TRIM(入力1!CD180)&lt;&gt;"",入力1!CD180,"")</f>
        <v/>
      </c>
      <c r="CE208" s="1701" t="str">
        <f>IF(TRIM(入力1!CE180)&lt;&gt;"",入力1!CE180,"")</f>
        <v/>
      </c>
      <c r="CF208" s="1701" t="str">
        <f>IF(TRIM(入力1!CF180)&lt;&gt;"",入力1!CF180,"")</f>
        <v/>
      </c>
      <c r="CG208" s="1701" t="str">
        <f>IF(TRIM(入力1!CG180)&lt;&gt;"",入力1!CG180,"")</f>
        <v/>
      </c>
      <c r="CH208" s="1701" t="str">
        <f>IF(TRIM(入力1!CH180)&lt;&gt;"",入力1!CH180,"")</f>
        <v/>
      </c>
      <c r="CI208" s="1701" t="str">
        <f>IF(TRIM(入力1!CI180)&lt;&gt;"",入力1!CI180,"")</f>
        <v/>
      </c>
      <c r="CJ208" s="1703" t="str">
        <f>IF(TRIM(入力1!CJ180)&lt;&gt;"",入力1!CJ180,"")</f>
        <v>0</v>
      </c>
      <c r="CK208" s="1701" t="str">
        <f>IF(TRIM(入力1!CK180)&lt;&gt;"",入力1!CK180,"")</f>
        <v/>
      </c>
      <c r="CL208" s="1701" t="str">
        <f>IF(TRIM(入力1!CL180)&lt;&gt;"",入力1!CL180,"")</f>
        <v/>
      </c>
      <c r="CM208" s="1701" t="str">
        <f>IF(TRIM(入力1!CM180)&lt;&gt;"",入力1!CM180,"")</f>
        <v/>
      </c>
      <c r="CN208" s="1701" t="str">
        <f>IF(TRIM(入力1!CN180)&lt;&gt;"",入力1!CN180,"")</f>
        <v/>
      </c>
      <c r="CO208" s="1701" t="str">
        <f>IF(TRIM(入力1!CO180)&lt;&gt;"",入力1!CO180,"")</f>
        <v/>
      </c>
      <c r="CP208" s="1701" t="str">
        <f>IF(TRIM(入力1!CP180)&lt;&gt;"",入力1!CP180,"")</f>
        <v/>
      </c>
      <c r="CQ208" s="1703" t="str">
        <f>IF(TRIM(入力1!CQ180)&lt;&gt;"",入力1!CQ180,"")</f>
        <v/>
      </c>
      <c r="CR208" s="1724" t="str">
        <f>IF(TRIM(入力1!CR180)&lt;&gt;"",入力1!CR180,"")</f>
        <v>-</v>
      </c>
      <c r="CS208" s="1701" t="str">
        <f>IF(TRIM(入力1!CS180)&lt;&gt;"",入力1!CS180,"")</f>
        <v>-</v>
      </c>
      <c r="CT208" s="1709" t="str">
        <f>IF(TRIM(入力1!CT180)&lt;&gt;"",入力1!CT180,"")</f>
        <v>-</v>
      </c>
      <c r="CU208" s="1701" t="str">
        <f>IF(入力1!CU180&gt;=10,MID(TEXT(入力1!CU180,"00.0"),1,1),"")</f>
        <v/>
      </c>
      <c r="CV208" s="1954" t="str">
        <f>IF(入力1!CU180&gt;=0.1,MID(TEXT(入力1!CU180,"00.0"),2,1),IF(ISBLANK(入力1!CU180),"","0"))</f>
        <v/>
      </c>
      <c r="CW208" s="1703" t="str">
        <f>IF(入力1!CU180&lt;&gt;"",MID(TEXT(入力1!CU180,"00.0"),4,1),"")</f>
        <v/>
      </c>
      <c r="CX208" s="1711" t="str">
        <f>IF(入力1!CX180&gt;=100,MID(TEXT(入力1!CX180,"000"),1,1),"")</f>
        <v/>
      </c>
      <c r="CY208" s="1701" t="str">
        <f>IF(入力1!CX180&gt;=10,MID(TEXT(入力1!CX180,"000"),2,1),"")</f>
        <v/>
      </c>
      <c r="CZ208" s="1703" t="str">
        <f>IF(入力1!CX180&gt;=1,MID(TEXT(入力1!CX180,"000"),3,1),"")</f>
        <v/>
      </c>
      <c r="DA208" s="1793" t="str">
        <f>IF(TRIM(入力1!DA180)&lt;&gt;"",IF(入力1!DA180&gt;=10000,MID(TEXT(入力1!DA180,"00000"),1,1),""),"")</f>
        <v/>
      </c>
      <c r="DB208" s="1729" t="str">
        <f>IF(TRIM(入力1!DA180)&lt;&gt;"",IF(入力1!DA180&gt;=1000,MID(TEXT(入力1!DA180,"00000"),2,1),""),"")</f>
        <v/>
      </c>
      <c r="DC208" s="1729" t="str">
        <f>IF(TRIM(入力1!DA180)&lt;&gt;"",IF(入力1!DA180&gt;=100,MID(TEXT(入力1!DA180,"00000"),3,1),""),"")</f>
        <v/>
      </c>
      <c r="DD208" s="1729" t="str">
        <f>IF(TRIM(入力1!DA180)&lt;&gt;"",IF(入力1!DA180&gt;=10,MID(TEXT(入力1!DA180,"00000"),4,1),""),"")</f>
        <v/>
      </c>
      <c r="DE208" s="1852" t="str">
        <f>IF(TRIM(入力1!DA180)&lt;&gt;"",IF(入力1!DA180&gt;=0,MID(TEXT(入力1!DA180,"00000"),5,1),"0"),"")</f>
        <v/>
      </c>
      <c r="DF208" s="1740" t="str">
        <f>IF(TRIM(入力1!DF180)&lt;&gt;"",LEFT(入力1!DF180,1),"")</f>
        <v/>
      </c>
      <c r="DG208" s="1742" t="str">
        <f>IF(入力1!DG180&gt;=1000,MID(TEXT(入力1!DG180,"0000"),1,1),"")</f>
        <v/>
      </c>
      <c r="DH208" s="1746" t="str">
        <f>IF(入力1!DG180&gt;=100,MID(TEXT(入力1!DG180,"0000"),2,1),"")</f>
        <v/>
      </c>
      <c r="DI208" s="1746" t="str">
        <f>IF(入力1!DG180&gt;=10,MID(TEXT(入力1!DG180,"0000"),3,1),"")</f>
        <v/>
      </c>
      <c r="DJ208" s="1750" t="str">
        <f>IF(TRIM(入力1!DG180)&lt;&gt;"",IF(入力1!DG180&gt;=1,MID(TEXT(入力1!DG180,"0000"),4,1),"0"),"")</f>
        <v/>
      </c>
      <c r="DK208" s="1740" t="str">
        <f>IF(TRIM(入力1!DK180)&lt;&gt;"",LEFT(入力1!DK180,1),"")</f>
        <v/>
      </c>
      <c r="DL208" s="1742" t="str">
        <f>IF(入力1!DL180&gt;=10000,MID(TEXT(入力1!DL180,"00000"),1,1),"")</f>
        <v/>
      </c>
      <c r="DM208" s="1746" t="str">
        <f>IF(入力1!DL180&gt;=1000,MID(TEXT(入力1!DL180,"00000"),2,1),"")</f>
        <v/>
      </c>
      <c r="DN208" s="1746" t="str">
        <f>IF(入力1!DL180&gt;=100,MID(TEXT(入力1!DL180,"00000"),3,1),"")</f>
        <v/>
      </c>
      <c r="DO208" s="1746" t="str">
        <f>IF(入力1!DL180&gt;=10,MID(TEXT(入力1!DL180,"00000"),4,1),"")</f>
        <v/>
      </c>
      <c r="DP208" s="1750" t="str">
        <f>IF(TRIM(入力1!DL180)&lt;&gt;"",IF(入力1!DL180&gt;=1,MID(TEXT(入力1!DL180,"00000"),5,1),"0"),"")</f>
        <v/>
      </c>
      <c r="DQ208" s="1740" t="str">
        <f>IF(TRIM(入力1!DQ180)&lt;&gt;"",LEFT(入力1!DQ180,1),"")</f>
        <v/>
      </c>
      <c r="DR208" s="1742" t="str">
        <f>IF(入力1!DR180&gt;=10000,MID(TEXT(入力1!DR180,"00000"),1,1),"")</f>
        <v/>
      </c>
      <c r="DS208" s="1746" t="str">
        <f>IF(入力1!DR180&gt;=1000,MID(TEXT(入力1!DR180,"00000"),2,1),"")</f>
        <v/>
      </c>
      <c r="DT208" s="1746" t="str">
        <f>IF(入力1!DR180&gt;=100,MID(TEXT(入力1!DR180,"00000"),3,1),"")</f>
        <v/>
      </c>
      <c r="DU208" s="1746" t="str">
        <f>IF(入力1!DR180&gt;=10,MID(TEXT(入力1!DR180,"00000"),4,1),"")</f>
        <v/>
      </c>
      <c r="DV208" s="1837" t="str">
        <f>IF(TRIM(入力1!DR180)&lt;&gt;"",IF(入力1!DR180&gt;=1,MID(TEXT(入力1!DR180,"00000"),5,1),"0"),"")</f>
        <v/>
      </c>
      <c r="DW208" s="1748"/>
      <c r="DX208" s="1736"/>
      <c r="DY208" s="1804"/>
      <c r="DZ208" s="1829"/>
      <c r="EA208" s="1831"/>
      <c r="EB208" s="1824"/>
      <c r="EC208" s="1833"/>
      <c r="ED208" s="1835"/>
      <c r="EE208" s="1831"/>
      <c r="EF208" s="1824"/>
      <c r="EG208" s="1826">
        <f>IF(入力1!$W$5=9,9,0)</f>
        <v>0</v>
      </c>
      <c r="EH208" s="1828"/>
      <c r="EI208" s="1736"/>
    </row>
    <row r="209" spans="1:140" s="87" customFormat="1" ht="12" customHeight="1">
      <c r="A209" s="1853"/>
      <c r="B209" s="1752"/>
      <c r="C209" s="1753"/>
      <c r="D209" s="1854" t="str">
        <f>IF(TRIM(入力1!D207)&lt;&gt;"",入力1!D207,"")</f>
        <v/>
      </c>
      <c r="E209" s="1855"/>
      <c r="F209" s="1855"/>
      <c r="G209" s="1855"/>
      <c r="H209" s="1855"/>
      <c r="I209" s="1855"/>
      <c r="J209" s="1855"/>
      <c r="K209" s="1806"/>
      <c r="L209" s="1808"/>
      <c r="M209" s="1757"/>
      <c r="N209" s="1754"/>
      <c r="O209" s="1754"/>
      <c r="P209" s="1754"/>
      <c r="Q209" s="1755"/>
      <c r="R209" s="1753"/>
      <c r="S209" s="1856"/>
      <c r="T209" s="1761"/>
      <c r="U209" s="1757"/>
      <c r="V209" s="1755"/>
      <c r="W209" s="1857"/>
      <c r="X209" s="1755"/>
      <c r="Y209" s="1753"/>
      <c r="Z209" s="1897"/>
      <c r="AA209" s="1757"/>
      <c r="AB209" s="970" t="str">
        <f>IF(入力1!AB181&gt;=100,MID(TEXT(入力1!AB181,"000.0"),1,1),"")</f>
        <v/>
      </c>
      <c r="AC209" s="968" t="str">
        <f>IF(入力1!AB181&gt;=10,MID(TEXT(入力1!AB181,"000.0"),2,1),"")</f>
        <v/>
      </c>
      <c r="AD209" s="968" t="str">
        <f>IF(入力1!AB181&gt;=0.1,MID(TEXT(入力1!AB181,"000.0"),3,1),IF(ISBLANK(入力1!AB181),"","0"))</f>
        <v/>
      </c>
      <c r="AE209" s="972" t="str">
        <f>IF(入力1!AB181&lt;&gt;"",MID(TEXT(入力1!AB181,"000.0"),5,1),"")</f>
        <v/>
      </c>
      <c r="AF209" s="1755"/>
      <c r="AG209" s="1752"/>
      <c r="AH209" s="1752"/>
      <c r="AI209" s="1757"/>
      <c r="AJ209" s="1755"/>
      <c r="AK209" s="1752"/>
      <c r="AL209" s="1752"/>
      <c r="AM209" s="1757"/>
      <c r="AN209" s="1755"/>
      <c r="AO209" s="1752"/>
      <c r="AP209" s="1752"/>
      <c r="AQ209" s="1757"/>
      <c r="AR209" s="1755"/>
      <c r="AS209" s="1752"/>
      <c r="AT209" s="1752"/>
      <c r="AU209" s="1752"/>
      <c r="AV209" s="1757"/>
      <c r="AW209" s="1755"/>
      <c r="AX209" s="1752"/>
      <c r="AY209" s="1752"/>
      <c r="AZ209" s="1752"/>
      <c r="BA209" s="1752"/>
      <c r="BB209" s="1752"/>
      <c r="BC209" s="1757"/>
      <c r="BD209" s="1793"/>
      <c r="BE209" s="1729"/>
      <c r="BF209" s="1729"/>
      <c r="BG209" s="1729"/>
      <c r="BH209" s="1729"/>
      <c r="BI209" s="1729"/>
      <c r="BJ209" s="1744"/>
      <c r="BK209" s="1726"/>
      <c r="BL209" s="1705"/>
      <c r="BM209" s="1705"/>
      <c r="BN209" s="1705"/>
      <c r="BO209" s="1705"/>
      <c r="BP209" s="1710"/>
      <c r="BQ209" s="1726"/>
      <c r="BR209" s="1705"/>
      <c r="BS209" s="1705"/>
      <c r="BT209" s="1705"/>
      <c r="BU209" s="1705"/>
      <c r="BV209" s="1710"/>
      <c r="BW209" s="1726"/>
      <c r="BX209" s="1705"/>
      <c r="BY209" s="1705"/>
      <c r="BZ209" s="1705"/>
      <c r="CA209" s="1705"/>
      <c r="CB209" s="1710"/>
      <c r="CC209" s="1712"/>
      <c r="CD209" s="1705"/>
      <c r="CE209" s="1705"/>
      <c r="CF209" s="1705"/>
      <c r="CG209" s="1705"/>
      <c r="CH209" s="1705"/>
      <c r="CI209" s="1705"/>
      <c r="CJ209" s="1706"/>
      <c r="CK209" s="1705"/>
      <c r="CL209" s="1705"/>
      <c r="CM209" s="1705"/>
      <c r="CN209" s="1705"/>
      <c r="CO209" s="1705"/>
      <c r="CP209" s="1705"/>
      <c r="CQ209" s="1706"/>
      <c r="CR209" s="1726"/>
      <c r="CS209" s="1705"/>
      <c r="CT209" s="1710"/>
      <c r="CU209" s="1705"/>
      <c r="CV209" s="1958"/>
      <c r="CW209" s="1706"/>
      <c r="CX209" s="1712"/>
      <c r="CY209" s="1705"/>
      <c r="CZ209" s="1706"/>
      <c r="DA209" s="1793"/>
      <c r="DB209" s="1729"/>
      <c r="DC209" s="1729"/>
      <c r="DD209" s="1729"/>
      <c r="DE209" s="1852"/>
      <c r="DF209" s="1754"/>
      <c r="DG209" s="1755"/>
      <c r="DH209" s="1752"/>
      <c r="DI209" s="1752"/>
      <c r="DJ209" s="1891"/>
      <c r="DK209" s="1754"/>
      <c r="DL209" s="1755"/>
      <c r="DM209" s="1752"/>
      <c r="DN209" s="1752"/>
      <c r="DO209" s="1752"/>
      <c r="DP209" s="1891"/>
      <c r="DQ209" s="1754"/>
      <c r="DR209" s="1755"/>
      <c r="DS209" s="1752"/>
      <c r="DT209" s="1752"/>
      <c r="DU209" s="1752"/>
      <c r="DV209" s="1904"/>
      <c r="DW209" s="1749"/>
      <c r="DX209" s="1737"/>
      <c r="DY209" s="1805"/>
      <c r="DZ209" s="1830"/>
      <c r="EA209" s="1832"/>
      <c r="EB209" s="1825"/>
      <c r="EC209" s="1834"/>
      <c r="ED209" s="1836"/>
      <c r="EE209" s="1832"/>
      <c r="EF209" s="1825"/>
      <c r="EG209" s="1827"/>
      <c r="EH209" s="1827"/>
      <c r="EI209" s="1737"/>
    </row>
    <row r="210" spans="1:140" s="87" customFormat="1" ht="12" customHeight="1">
      <c r="A210" s="1818" t="str">
        <f>IF(TRIM(入力1!A182)&lt;&gt;"",入力1!A182,"")</f>
        <v/>
      </c>
      <c r="B210" s="1732">
        <f>IF(TRIM(入力1!B182)&lt;&gt;"",入力1!B182,"")</f>
        <v>8</v>
      </c>
      <c r="C210" s="1234">
        <f>入力1!C182</f>
        <v>3</v>
      </c>
      <c r="D210" s="1820" t="str">
        <f>IF(TRIM(入力1!D182)&lt;&gt;"",入力1!D182,"")</f>
        <v/>
      </c>
      <c r="E210" s="1821"/>
      <c r="F210" s="1821"/>
      <c r="G210" s="1821"/>
      <c r="H210" s="1821"/>
      <c r="I210" s="1821"/>
      <c r="J210" s="1821"/>
      <c r="K210" s="1256" t="str">
        <f>IF(TRIM('提出（様式1）'!A210)&lt;&gt;"",'提出（様式1）'!A210,"")</f>
        <v/>
      </c>
      <c r="L210" s="1258">
        <f>IF(TRIM('提出（様式1）'!B210)&lt;&gt;"",'提出（様式1）'!B210,"")</f>
        <v>8</v>
      </c>
      <c r="M210" s="1260">
        <f>C210</f>
        <v>3</v>
      </c>
      <c r="N210" s="1738" t="str">
        <f>IF(TRIM(入力1!N182)&lt;&gt;"",入力1!N182,"")</f>
        <v/>
      </c>
      <c r="O210" s="1738" t="str">
        <f>IF(TRIM(入力1!O182)&lt;&gt;"",LEFT(入力1!O182,1),"")</f>
        <v/>
      </c>
      <c r="P210" s="1738" t="str">
        <f>IF(TRIM(入力1!P182)&lt;&gt;"",LEFT(入力1!P182,1),"")</f>
        <v/>
      </c>
      <c r="Q210" s="1734" t="str">
        <f>IF(TRIM(入力1!Q182)&lt;&gt;"",LEFT(入力1!Q182,1),"")</f>
        <v/>
      </c>
      <c r="R210" s="1234" t="str">
        <f>IF(TRIM(入力1!Q182)&lt;&gt;"",MID(入力1!Q182,2,1),"")</f>
        <v/>
      </c>
      <c r="S210" s="1839" t="str">
        <f>IF(TRIM(入力1!S182)&lt;&gt;"",LEFT(入力1!S182,1),"")</f>
        <v/>
      </c>
      <c r="T210" s="1841" t="str">
        <f>IF(LEN(入力1!T182)&gt;=2,MID(TEXT(入力1!T182,"00"),1,1),"")</f>
        <v/>
      </c>
      <c r="U210" s="1260" t="str">
        <f>IF(LEN(入力1!T182)&gt;=1,MID(TEXT(入力1!T182,"00"),2,1),"")</f>
        <v/>
      </c>
      <c r="V210" s="1734" t="str">
        <f>IF(LEN(入力1!V182)&gt;=2,MID(TEXT(入力1!V182,"00"),1,1),"")</f>
        <v/>
      </c>
      <c r="W210" s="1843" t="str">
        <f>IF(LEN(入力1!V182)&gt;=1,MID(TEXT(入力1!V182,"00"),2,1),"")</f>
        <v/>
      </c>
      <c r="X210" s="1734" t="str">
        <f>IF(LEN(入力1!X182)&gt;=2,MID(TEXT(入力1!X182,"00"),1,1),"")</f>
        <v/>
      </c>
      <c r="Y210" s="1234" t="str">
        <f>IF(LEN(入力1!X182)&gt;=1,MID(TEXT(入力1!X182,"00"),2,1),"")</f>
        <v/>
      </c>
      <c r="Z210" s="1926" t="str">
        <f>IF(LEN(入力1!Z182)&gt;=2,MID(TEXT(入力1!Z182,"00"),1,1),"")</f>
        <v/>
      </c>
      <c r="AA210" s="1260" t="str">
        <f>IF(LEN(入力1!Z182)&gt;=1,MID(TEXT(入力1!Z182,"00"),2,1),"")</f>
        <v/>
      </c>
      <c r="AB210" s="1845" t="str">
        <f>IF(TRIM(入力1!AB182)&lt;&gt;"",入力1!AB182,"")</f>
        <v/>
      </c>
      <c r="AC210" s="1846"/>
      <c r="AD210" s="1846"/>
      <c r="AE210" s="1847"/>
      <c r="AF210" s="1734" t="str">
        <f>IF(入力1!AF182&gt;=100,MID(TEXT(入力1!AF182,"000.0"),1,1),"")</f>
        <v/>
      </c>
      <c r="AG210" s="1732" t="str">
        <f>IF(入力1!AF182&gt;=10,MID(TEXT(入力1!AF182,"000.0"),2,1),"")</f>
        <v/>
      </c>
      <c r="AH210" s="1732" t="str">
        <f>IF(入力1!AF182&gt;=0.1,MID(TEXT(入力1!AF182,"000.0"),3,1),IF(ISBLANK(入力1!AF182),"","0"))</f>
        <v/>
      </c>
      <c r="AI210" s="1260" t="str">
        <f>IF(入力1!AF182&lt;&gt;"",MID(TEXT(入力1!AF182,"000.0"),5,1),"")</f>
        <v/>
      </c>
      <c r="AJ210" s="1734" t="str">
        <f>IF(入力1!AJ182&gt;=100,MID(TEXT(入力1!AJ182,"000.0"),1,1),"")</f>
        <v/>
      </c>
      <c r="AK210" s="1732" t="str">
        <f>IF(入力1!AJ182&gt;=10,MID(TEXT(入力1!AJ182,"000.0"),2,1),"")</f>
        <v/>
      </c>
      <c r="AL210" s="1732" t="str">
        <f>IF(入力1!AJ182&gt;=0.1,MID(TEXT(入力1!AJ182,"000.0"),3,1),IF(ISBLANK(入力1!AJ182),"","0"))</f>
        <v/>
      </c>
      <c r="AM210" s="1260" t="str">
        <f>IF(入力1!AJ182&lt;&gt;"",MID(TEXT(入力1!AJ182,"000.0"),5,1),"")</f>
        <v/>
      </c>
      <c r="AN210" s="1734" t="str">
        <f>IF(入力1!AN182&gt;=100,MID(TEXT(入力1!AN182,"000.0"),1,1),"")</f>
        <v/>
      </c>
      <c r="AO210" s="1732" t="str">
        <f>IF(入力1!AN182&gt;=10,MID(TEXT(入力1!AN182,"000.0"),2,1),"")</f>
        <v/>
      </c>
      <c r="AP210" s="1732" t="str">
        <f>IF(入力1!AN182&gt;=0.1,MID(TEXT(入力1!AN182,"000.0"),3,1),IF(ISBLANK(入力1!AN182),"","0"))</f>
        <v/>
      </c>
      <c r="AQ210" s="1260" t="str">
        <f>IF(入力1!AN182&lt;&gt;"",MID(TEXT(入力1!AN182,"000.0"),5,1),"")</f>
        <v/>
      </c>
      <c r="AR210" s="1734" t="str">
        <f>IF(TRIM(入力1!AR182)&lt;&gt;"",IF(入力1!AR182&gt;=10000,MID(TEXT(入力1!AR182,"00000"),1,1),""),"-")</f>
        <v>-</v>
      </c>
      <c r="AS210" s="1732" t="str">
        <f>IF(TRIM(入力1!AR182)&lt;&gt;"",IF(入力1!AR182&gt;=1000,MID(TEXT(入力1!AR182,"00000"),2,1),""),"-")</f>
        <v>-</v>
      </c>
      <c r="AT210" s="1732" t="str">
        <f>IF(TRIM(入力1!AR182)&lt;&gt;"",IF(入力1!AR182&gt;=100,MID(TEXT(入力1!AR182,"00000"),3,1),""),"-")</f>
        <v>-</v>
      </c>
      <c r="AU210" s="1732" t="str">
        <f>IF(TRIM(入力1!AR182)&lt;&gt;"",IF(入力1!AR182&gt;=10,MID(TEXT(入力1!AR182,"00000"),4,1),""),"-")</f>
        <v>-</v>
      </c>
      <c r="AV210" s="1260" t="str">
        <f>IF(TRIM(入力1!AR182)&lt;&gt;"",IF(入力1!AR182&gt;=0,MID(TEXT(入力1!AR182,"00000"),5,1),""),"-")</f>
        <v>-</v>
      </c>
      <c r="AW210" s="1734" t="str">
        <f>IF(TRIM(入力1!AW182)&lt;&gt;"",IF(入力1!AW182&gt;=1000000,MID(TEXT(入力1!AW182,"0000000"),1,1),""),"-")</f>
        <v>-</v>
      </c>
      <c r="AX210" s="1732" t="str">
        <f>IF(TRIM(入力1!AW182)&lt;&gt;"",IF(入力1!AW182&gt;=100000,MID(TEXT(入力1!AW182,"0000000"),2,1),""),"-")</f>
        <v>-</v>
      </c>
      <c r="AY210" s="1732" t="str">
        <f>IF(TRIM(入力1!AW182)&lt;&gt;"",IF(入力1!AW182&gt;=10000,MID(TEXT(入力1!AW182,"0000000"),3,1),""),"-")</f>
        <v>-</v>
      </c>
      <c r="AZ210" s="1732" t="str">
        <f>IF(TRIM(入力1!AW182)&lt;&gt;"",IF(入力1!AW182&gt;=1000,MID(TEXT(入力1!AW182,"0000000"),4,1),""),"-")</f>
        <v>-</v>
      </c>
      <c r="BA210" s="1732" t="str">
        <f>IF(TRIM(入力1!AW182)&lt;&gt;"",IF(入力1!AW182&gt;=100,MID(TEXT(入力1!AW182,"0000000"),5,1),""),"-")</f>
        <v>-</v>
      </c>
      <c r="BB210" s="1732" t="str">
        <f>IF(TRIM(入力1!AW182)&lt;&gt;"",IF(入力1!AW182&gt;=10,MID(TEXT(入力1!AW182,"0000000"),6,1),""),"-")</f>
        <v>-</v>
      </c>
      <c r="BC210" s="1260" t="str">
        <f>IF(TRIM(入力1!AW182)&lt;&gt;"",IF(入力1!AW182&gt;=0,MID(TEXT(入力1!AW182,"0000000"),7,1),""),"-")</f>
        <v>-</v>
      </c>
      <c r="BD210" s="1817" t="str">
        <f>IF(TRIM(入力1!BD182)&lt;&gt;"",IF(入力1!BD182&gt;=1000000,MID(TEXT(入力1!BD182,"0000000"),1,1),""),"")</f>
        <v/>
      </c>
      <c r="BE210" s="1731" t="str">
        <f>IF(TRIM(入力1!BD182)&lt;&gt;"",IF(入力1!BD182&gt;=100000,MID(TEXT(入力1!BD182,"0000000"),2,1),""),"")</f>
        <v/>
      </c>
      <c r="BF210" s="1731" t="str">
        <f>IF(TRIM(入力1!BD182)&lt;&gt;"",IF(入力1!BD182&gt;=10000,MID(TEXT(入力1!BD182,"0000000"),3,1),""),"")</f>
        <v/>
      </c>
      <c r="BG210" s="1731" t="str">
        <f>IF(TRIM(入力1!BD182)&lt;&gt;"",IF(入力1!BD182&gt;=1000,MID(TEXT(入力1!BD182,"0000000"),4,1),""),"")</f>
        <v/>
      </c>
      <c r="BH210" s="1731" t="str">
        <f>IF(TRIM(入力1!BD182)&lt;&gt;"",IF(入力1!BD182&gt;=100,MID(TEXT(入力1!BD182,"0000000"),5,1),""),"")</f>
        <v/>
      </c>
      <c r="BI210" s="1731" t="str">
        <f>IF(TRIM(入力1!BD182)&lt;&gt;"",IF(入力1!BD182&gt;=10,MID(TEXT(入力1!BD182,"0000000"),6,1),""),"")</f>
        <v/>
      </c>
      <c r="BJ210" s="1816" t="str">
        <f>IF(TRIM(入力1!BD182)&lt;&gt;"",IF(入力1!BD182&gt;=0,MID(TEXT(入力1!BD182,"0000000"),7,1),""),"0")</f>
        <v>0</v>
      </c>
      <c r="BK210" s="1077" t="str">
        <f>IF(TRIM(入力1!BK182)&lt;&gt;"",入力1!BK182,"")</f>
        <v/>
      </c>
      <c r="BL210" s="1063" t="str">
        <f>IF(TRIM(入力1!BL182)&lt;&gt;"",入力1!BL182,"")</f>
        <v/>
      </c>
      <c r="BM210" s="1063" t="str">
        <f>IF(TRIM(入力1!BM182)&lt;&gt;"",入力1!BM182,"")</f>
        <v/>
      </c>
      <c r="BN210" s="1063" t="str">
        <f>IF(TRIM(入力1!BN182)&lt;&gt;"",入力1!BN182,"")</f>
        <v/>
      </c>
      <c r="BO210" s="1063" t="str">
        <f>IF(TRIM(入力1!BO182)&lt;&gt;"",入力1!BO182,"")</f>
        <v/>
      </c>
      <c r="BP210" s="1079" t="str">
        <f>IF(TRIM(入力1!BP182)&lt;&gt;"",入力1!BP182,"")</f>
        <v>0</v>
      </c>
      <c r="BQ210" s="1077" t="str">
        <f>IF(TRIM(入力1!BQ182)&lt;&gt;"",入力1!BQ182,"")</f>
        <v/>
      </c>
      <c r="BR210" s="1063" t="str">
        <f>IF(TRIM(入力1!BR182)&lt;&gt;"",入力1!BR182,"")</f>
        <v/>
      </c>
      <c r="BS210" s="1063" t="str">
        <f>IF(TRIM(入力1!BS182)&lt;&gt;"",入力1!BS182,"")</f>
        <v/>
      </c>
      <c r="BT210" s="1063" t="str">
        <f>IF(TRIM(入力1!BT182)&lt;&gt;"",入力1!BT182,"")</f>
        <v/>
      </c>
      <c r="BU210" s="1063" t="str">
        <f>IF(TRIM(入力1!BU182)&lt;&gt;"",入力1!BU182,"")</f>
        <v/>
      </c>
      <c r="BV210" s="1079" t="str">
        <f>IF(TRIM(入力1!BV182)&lt;&gt;"",入力1!BV182,"")</f>
        <v>0</v>
      </c>
      <c r="BW210" s="1077" t="str">
        <f>IF(TRIM(入力1!BW182)&lt;&gt;"",入力1!BW182,"")</f>
        <v/>
      </c>
      <c r="BX210" s="1063" t="str">
        <f>IF(TRIM(入力1!BX182)&lt;&gt;"",入力1!BX182,"")</f>
        <v/>
      </c>
      <c r="BY210" s="1063" t="str">
        <f>IF(TRIM(入力1!BY182)&lt;&gt;"",入力1!BY182,"")</f>
        <v/>
      </c>
      <c r="BZ210" s="1063" t="str">
        <f>IF(TRIM(入力1!BZ182)&lt;&gt;"",入力1!BZ182,"")</f>
        <v/>
      </c>
      <c r="CA210" s="1063" t="str">
        <f>IF(TRIM(入力1!CA182)&lt;&gt;"",入力1!CA182,"")</f>
        <v/>
      </c>
      <c r="CB210" s="1079" t="str">
        <f>IF(TRIM(入力1!CB182)&lt;&gt;"",入力1!CB182,"")</f>
        <v>0</v>
      </c>
      <c r="CC210" s="1095" t="str">
        <f>IF(TRIM(入力1!CC182)&lt;&gt;"",入力1!CC182,"")</f>
        <v/>
      </c>
      <c r="CD210" s="1063" t="str">
        <f>IF(TRIM(入力1!CD182)&lt;&gt;"",入力1!CD182,"")</f>
        <v/>
      </c>
      <c r="CE210" s="1063" t="str">
        <f>IF(TRIM(入力1!CE182)&lt;&gt;"",入力1!CE182,"")</f>
        <v/>
      </c>
      <c r="CF210" s="1063" t="str">
        <f>IF(TRIM(入力1!CF182)&lt;&gt;"",入力1!CF182,"")</f>
        <v/>
      </c>
      <c r="CG210" s="1063" t="str">
        <f>IF(TRIM(入力1!CG182)&lt;&gt;"",入力1!CG182,"")</f>
        <v/>
      </c>
      <c r="CH210" s="1063" t="str">
        <f>IF(TRIM(入力1!CH182)&lt;&gt;"",入力1!CH182,"")</f>
        <v/>
      </c>
      <c r="CI210" s="1063" t="str">
        <f>IF(TRIM(入力1!CI182)&lt;&gt;"",入力1!CI182,"")</f>
        <v/>
      </c>
      <c r="CJ210" s="1109" t="str">
        <f>IF(TRIM(入力1!CJ182)&lt;&gt;"",入力1!CJ182,"")</f>
        <v>0</v>
      </c>
      <c r="CK210" s="1063" t="str">
        <f>IF(TRIM(入力1!CK182)&lt;&gt;"",入力1!CK182,"")</f>
        <v/>
      </c>
      <c r="CL210" s="1063" t="str">
        <f>IF(TRIM(入力1!CL182)&lt;&gt;"",入力1!CL182,"")</f>
        <v/>
      </c>
      <c r="CM210" s="1063" t="str">
        <f>IF(TRIM(入力1!CM182)&lt;&gt;"",入力1!CM182,"")</f>
        <v/>
      </c>
      <c r="CN210" s="1063" t="str">
        <f>IF(TRIM(入力1!CN182)&lt;&gt;"",入力1!CN182,"")</f>
        <v/>
      </c>
      <c r="CO210" s="1063" t="str">
        <f>IF(TRIM(入力1!CO182)&lt;&gt;"",入力1!CO182,"")</f>
        <v/>
      </c>
      <c r="CP210" s="1063" t="str">
        <f>IF(TRIM(入力1!CP182)&lt;&gt;"",入力1!CP182,"")</f>
        <v/>
      </c>
      <c r="CQ210" s="1109" t="str">
        <f>IF(TRIM(入力1!CQ182)&lt;&gt;"",入力1!CQ182,"")</f>
        <v/>
      </c>
      <c r="CR210" s="1095" t="str">
        <f>IF(TRIM(入力1!CR182)&lt;&gt;"",入力1!CR182,"")</f>
        <v>-</v>
      </c>
      <c r="CS210" s="1063" t="str">
        <f>IF(TRIM(入力1!CS182)&lt;&gt;"",入力1!CS182,"")</f>
        <v>-</v>
      </c>
      <c r="CT210" s="1109" t="str">
        <f>IF(TRIM(入力1!CT182)&lt;&gt;"",入力1!CT182,"")</f>
        <v>-</v>
      </c>
      <c r="CU210" s="1063" t="str">
        <f>IF(入力1!CU182&gt;=10,MID(TEXT(入力1!CU182,"00.0"),1,1),"")</f>
        <v/>
      </c>
      <c r="CV210" s="2031" t="str">
        <f>IF(入力1!CU182&gt;=0.1,MID(TEXT(入力1!CU182,"00.0"),2,1),IF(ISBLANK(入力1!CU182),"","0"))</f>
        <v/>
      </c>
      <c r="CW210" s="1109" t="str">
        <f>IF(入力1!CU182&lt;&gt;"",MID(TEXT(入力1!CU182,"00.0"),4,1),"")</f>
        <v/>
      </c>
      <c r="CX210" s="1095" t="str">
        <f>IF(入力1!CX182&gt;=100,MID(TEXT(入力1!CX182,"000"),1,1),"")</f>
        <v/>
      </c>
      <c r="CY210" s="1063" t="str">
        <f>IF(入力1!CX182&gt;=10,MID(TEXT(入力1!CX182,"000"),2,1),"")</f>
        <v/>
      </c>
      <c r="CZ210" s="1109" t="str">
        <f>IF(入力1!CX182&gt;=1,MID(TEXT(入力1!CX182,"000"),3,1),"")</f>
        <v/>
      </c>
      <c r="DA210" s="1817" t="str">
        <f>IF(TRIM(入力1!DA182)&lt;&gt;"",IF(入力1!DA182&gt;=10000,MID(TEXT(入力1!DA182,"00000"),1,1),""),"")</f>
        <v/>
      </c>
      <c r="DB210" s="1731" t="str">
        <f>IF(TRIM(入力1!DA182)&lt;&gt;"",IF(入力1!DA182&gt;=1000,MID(TEXT(入力1!DA182,"00000"),2,1),""),"")</f>
        <v/>
      </c>
      <c r="DC210" s="1731" t="str">
        <f>IF(TRIM(入力1!DA182)&lt;&gt;"",IF(入力1!DA182&gt;=100,MID(TEXT(入力1!DA182,"00000"),3,1),""),"")</f>
        <v/>
      </c>
      <c r="DD210" s="1731" t="str">
        <f>IF(TRIM(入力1!DA182)&lt;&gt;"",IF(入力1!DA182&gt;=10,MID(TEXT(入力1!DA182,"00000"),4,1),""),"")</f>
        <v/>
      </c>
      <c r="DE210" s="1795" t="str">
        <f>IF(TRIM(入力1!DA182)&lt;&gt;"",IF(入力1!DA182&gt;=0,MID(TEXT(入力1!DA182,"00000"),5,1),"0"),"")</f>
        <v/>
      </c>
      <c r="DF210" s="1738" t="str">
        <f>IF(TRIM(入力1!DF182)&lt;&gt;"",LEFT(入力1!DF182,1),"")</f>
        <v/>
      </c>
      <c r="DG210" s="1734" t="str">
        <f>IF(入力1!DG182&gt;=1000,MID(TEXT(入力1!DG182,"0000"),1,1),"")</f>
        <v/>
      </c>
      <c r="DH210" s="1732" t="str">
        <f>IF(入力1!DG182&gt;=100,MID(TEXT(入力1!DG182,"0000"),2,1),"")</f>
        <v/>
      </c>
      <c r="DI210" s="1732" t="str">
        <f>IF(入力1!DG182&gt;=10,MID(TEXT(入力1!DG182,"0000"),3,1),"")</f>
        <v/>
      </c>
      <c r="DJ210" s="1234" t="str">
        <f>IF(TRIM(入力1!DG182)&lt;&gt;"",IF(入力1!DG182&gt;=1,MID(TEXT(入力1!DG182,"0000"),4,1),"0"),"")</f>
        <v/>
      </c>
      <c r="DK210" s="1738" t="str">
        <f>IF(TRIM(入力1!DK182)&lt;&gt;"",LEFT(入力1!DK182,1),"")</f>
        <v/>
      </c>
      <c r="DL210" s="1734" t="str">
        <f>IF(入力1!DL182&gt;=10000,MID(TEXT(入力1!DL182,"00000"),1,1),"")</f>
        <v/>
      </c>
      <c r="DM210" s="1732" t="str">
        <f>IF(入力1!DL182&gt;=1000,MID(TEXT(入力1!DL182,"00000"),2,1),"")</f>
        <v/>
      </c>
      <c r="DN210" s="1732" t="str">
        <f>IF(入力1!DL182&gt;=100,MID(TEXT(入力1!DL182,"00000"),3,1),"")</f>
        <v/>
      </c>
      <c r="DO210" s="1732" t="str">
        <f>IF(入力1!DL182&gt;=10,MID(TEXT(入力1!DL182,"00000"),4,1),"")</f>
        <v/>
      </c>
      <c r="DP210" s="1234" t="str">
        <f>IF(TRIM(入力1!DL182)&lt;&gt;"",IF(入力1!DL182&gt;=1,MID(TEXT(入力1!DL182,"00000"),5,1),"0"),"")</f>
        <v/>
      </c>
      <c r="DQ210" s="1738" t="str">
        <f>IF(TRIM(入力1!DQ182)&lt;&gt;"",LEFT(入力1!DQ182,1),"")</f>
        <v/>
      </c>
      <c r="DR210" s="1734" t="str">
        <f>IF(入力1!DR182&gt;=10000,MID(TEXT(入力1!DR182,"00000"),1,1),"")</f>
        <v/>
      </c>
      <c r="DS210" s="1732" t="str">
        <f>IF(入力1!DR182&gt;=1000,MID(TEXT(入力1!DR182,"00000"),2,1),"")</f>
        <v/>
      </c>
      <c r="DT210" s="1732" t="str">
        <f>IF(入力1!DR182&gt;=100,MID(TEXT(入力1!DR182,"00000"),3,1),"")</f>
        <v/>
      </c>
      <c r="DU210" s="1732" t="str">
        <f>IF(入力1!DR182&gt;=10,MID(TEXT(入力1!DR182,"00000"),4,1),"")</f>
        <v/>
      </c>
      <c r="DV210" s="1850" t="str">
        <f>IF(TRIM(入力1!DR182)&lt;&gt;"",IF(入力1!DR182&gt;=1,MID(TEXT(入力1!DR182,"00000"),5,1),"0"),"")</f>
        <v/>
      </c>
      <c r="DW210" s="1748"/>
      <c r="DX210" s="1736"/>
      <c r="DY210" s="1804"/>
      <c r="DZ210" s="1829"/>
      <c r="EA210" s="1831"/>
      <c r="EB210" s="1824"/>
      <c r="EC210" s="1833"/>
      <c r="ED210" s="1835"/>
      <c r="EE210" s="1831"/>
      <c r="EF210" s="1824"/>
      <c r="EG210" s="1826">
        <f>IF(入力1!$W$5=9,9,0)</f>
        <v>0</v>
      </c>
      <c r="EH210" s="1828"/>
      <c r="EI210" s="1736"/>
    </row>
    <row r="211" spans="1:140" s="87" customFormat="1" ht="12" customHeight="1">
      <c r="A211" s="1819"/>
      <c r="B211" s="1733"/>
      <c r="C211" s="1235"/>
      <c r="D211" s="1822" t="str">
        <f>IF(TRIM(入力1!D209)&lt;&gt;"",入力1!D209,"")</f>
        <v/>
      </c>
      <c r="E211" s="1823"/>
      <c r="F211" s="1823"/>
      <c r="G211" s="1823"/>
      <c r="H211" s="1823"/>
      <c r="I211" s="1823"/>
      <c r="J211" s="1823"/>
      <c r="K211" s="1256"/>
      <c r="L211" s="1258"/>
      <c r="M211" s="1279"/>
      <c r="N211" s="1739"/>
      <c r="O211" s="1739"/>
      <c r="P211" s="1739"/>
      <c r="Q211" s="1735"/>
      <c r="R211" s="1235"/>
      <c r="S211" s="1840"/>
      <c r="T211" s="1842"/>
      <c r="U211" s="1279"/>
      <c r="V211" s="1735"/>
      <c r="W211" s="1844"/>
      <c r="X211" s="1735"/>
      <c r="Y211" s="1235"/>
      <c r="Z211" s="1926"/>
      <c r="AA211" s="1279"/>
      <c r="AB211" s="964" t="str">
        <f>IF(入力1!AB183&gt;=100,MID(TEXT(入力1!AB183,"000.0"),1,1),"")</f>
        <v/>
      </c>
      <c r="AC211" s="963" t="str">
        <f>IF(入力1!AB183&gt;=10,MID(TEXT(入力1!AB183,"000.0"),2,1),"")</f>
        <v/>
      </c>
      <c r="AD211" s="963" t="str">
        <f>IF(入力1!AB183&gt;=0.1,MID(TEXT(入力1!AB183,"000.0"),3,1),IF(ISBLANK(入力1!AB183),"","0"))</f>
        <v/>
      </c>
      <c r="AE211" s="953" t="str">
        <f>IF(入力1!AB183&lt;&gt;"",MID(TEXT(入力1!AB183,"000.0"),5,1),"")</f>
        <v/>
      </c>
      <c r="AF211" s="1735"/>
      <c r="AG211" s="1733"/>
      <c r="AH211" s="1733"/>
      <c r="AI211" s="1279"/>
      <c r="AJ211" s="1735"/>
      <c r="AK211" s="1733"/>
      <c r="AL211" s="1733"/>
      <c r="AM211" s="1279"/>
      <c r="AN211" s="1735"/>
      <c r="AO211" s="1733"/>
      <c r="AP211" s="1733"/>
      <c r="AQ211" s="1279"/>
      <c r="AR211" s="1735"/>
      <c r="AS211" s="1733"/>
      <c r="AT211" s="1733"/>
      <c r="AU211" s="1733"/>
      <c r="AV211" s="1279"/>
      <c r="AW211" s="1735"/>
      <c r="AX211" s="1733"/>
      <c r="AY211" s="1733"/>
      <c r="AZ211" s="1733"/>
      <c r="BA211" s="1733"/>
      <c r="BB211" s="1733"/>
      <c r="BC211" s="1279"/>
      <c r="BD211" s="1817"/>
      <c r="BE211" s="1731"/>
      <c r="BF211" s="1731"/>
      <c r="BG211" s="1731"/>
      <c r="BH211" s="1731"/>
      <c r="BI211" s="1731"/>
      <c r="BJ211" s="1816"/>
      <c r="BK211" s="1078"/>
      <c r="BL211" s="1064"/>
      <c r="BM211" s="1064"/>
      <c r="BN211" s="1064"/>
      <c r="BO211" s="1064"/>
      <c r="BP211" s="1080"/>
      <c r="BQ211" s="1078"/>
      <c r="BR211" s="1064"/>
      <c r="BS211" s="1064"/>
      <c r="BT211" s="1064"/>
      <c r="BU211" s="1064"/>
      <c r="BV211" s="1080"/>
      <c r="BW211" s="1078"/>
      <c r="BX211" s="1064"/>
      <c r="BY211" s="1064"/>
      <c r="BZ211" s="1064"/>
      <c r="CA211" s="1064"/>
      <c r="CB211" s="1080"/>
      <c r="CC211" s="1096"/>
      <c r="CD211" s="1064"/>
      <c r="CE211" s="1064"/>
      <c r="CF211" s="1064"/>
      <c r="CG211" s="1064"/>
      <c r="CH211" s="1064"/>
      <c r="CI211" s="1064"/>
      <c r="CJ211" s="1110"/>
      <c r="CK211" s="1064"/>
      <c r="CL211" s="1064"/>
      <c r="CM211" s="1064"/>
      <c r="CN211" s="1064"/>
      <c r="CO211" s="1064"/>
      <c r="CP211" s="1064"/>
      <c r="CQ211" s="1110"/>
      <c r="CR211" s="1096"/>
      <c r="CS211" s="1064"/>
      <c r="CT211" s="1110"/>
      <c r="CU211" s="1064"/>
      <c r="CV211" s="2032"/>
      <c r="CW211" s="1110"/>
      <c r="CX211" s="1096"/>
      <c r="CY211" s="1064"/>
      <c r="CZ211" s="1110"/>
      <c r="DA211" s="1817"/>
      <c r="DB211" s="1731"/>
      <c r="DC211" s="1731"/>
      <c r="DD211" s="1731"/>
      <c r="DE211" s="1795"/>
      <c r="DF211" s="1739"/>
      <c r="DG211" s="1735"/>
      <c r="DH211" s="1733"/>
      <c r="DI211" s="1733"/>
      <c r="DJ211" s="1235"/>
      <c r="DK211" s="1739"/>
      <c r="DL211" s="1735"/>
      <c r="DM211" s="1733"/>
      <c r="DN211" s="1733"/>
      <c r="DO211" s="1733"/>
      <c r="DP211" s="1235"/>
      <c r="DQ211" s="1739"/>
      <c r="DR211" s="1735"/>
      <c r="DS211" s="1733"/>
      <c r="DT211" s="1733"/>
      <c r="DU211" s="1733"/>
      <c r="DV211" s="1849"/>
      <c r="DW211" s="1749"/>
      <c r="DX211" s="1737"/>
      <c r="DY211" s="1805"/>
      <c r="DZ211" s="1830"/>
      <c r="EA211" s="1832"/>
      <c r="EB211" s="1825"/>
      <c r="EC211" s="1834"/>
      <c r="ED211" s="1836"/>
      <c r="EE211" s="1832"/>
      <c r="EF211" s="1825"/>
      <c r="EG211" s="1827"/>
      <c r="EH211" s="1827"/>
      <c r="EI211" s="1737"/>
    </row>
    <row r="212" spans="1:140" s="87" customFormat="1" ht="12" customHeight="1">
      <c r="A212" s="1796" t="str">
        <f>IF(TRIM(入力1!A184)&lt;&gt;"",入力1!A184,"")</f>
        <v/>
      </c>
      <c r="B212" s="1746">
        <f>IF(TRIM(入力1!B184)&lt;&gt;"",入力1!B184,"")</f>
        <v>8</v>
      </c>
      <c r="C212" s="1750">
        <f>入力1!C184</f>
        <v>4</v>
      </c>
      <c r="D212" s="1798" t="str">
        <f>IF(TRIM(入力1!D184)&lt;&gt;"",入力1!D184,"")</f>
        <v/>
      </c>
      <c r="E212" s="1799"/>
      <c r="F212" s="1799"/>
      <c r="G212" s="1799"/>
      <c r="H212" s="1799"/>
      <c r="I212" s="1799"/>
      <c r="J212" s="1799"/>
      <c r="K212" s="1806" t="str">
        <f>IF(TRIM('提出（様式1）'!A212)&lt;&gt;"",'提出（様式1）'!A212,"")</f>
        <v/>
      </c>
      <c r="L212" s="1808">
        <f>IF(TRIM('提出（様式1）'!B212)&lt;&gt;"",'提出（様式1）'!B212,"")</f>
        <v>8</v>
      </c>
      <c r="M212" s="1756">
        <f>C212</f>
        <v>4</v>
      </c>
      <c r="N212" s="1740" t="str">
        <f>IF(TRIM(入力1!N184)&lt;&gt;"",入力1!N184,"")</f>
        <v/>
      </c>
      <c r="O212" s="1740" t="str">
        <f>IF(TRIM(入力1!O184)&lt;&gt;"",LEFT(入力1!O184,1),"")</f>
        <v/>
      </c>
      <c r="P212" s="1740" t="str">
        <f>IF(TRIM(入力1!P184)&lt;&gt;"",LEFT(入力1!P184,1),"")</f>
        <v/>
      </c>
      <c r="Q212" s="1742" t="str">
        <f>IF(TRIM(入力1!Q184)&lt;&gt;"",LEFT(入力1!Q184,1),"")</f>
        <v/>
      </c>
      <c r="R212" s="1750" t="str">
        <f>IF(TRIM(入力1!Q184)&lt;&gt;"",MID(入力1!Q184,2,1),"")</f>
        <v/>
      </c>
      <c r="S212" s="1802" t="str">
        <f>IF(TRIM(入力1!S184)&lt;&gt;"",LEFT(入力1!S184,1),"")</f>
        <v/>
      </c>
      <c r="T212" s="1760" t="str">
        <f>IF(LEN(入力1!T184)&gt;=2,MID(TEXT(入力1!T184,"00"),1,1),"")</f>
        <v/>
      </c>
      <c r="U212" s="1756" t="str">
        <f>IF(LEN(入力1!T184)&gt;=1,MID(TEXT(入力1!T184,"00"),2,1),"")</f>
        <v/>
      </c>
      <c r="V212" s="1742" t="str">
        <f>IF(LEN(入力1!V184)&gt;=2,MID(TEXT(入力1!V184,"00"),1,1),"")</f>
        <v/>
      </c>
      <c r="W212" s="1811" t="str">
        <f>IF(LEN(入力1!V184)&gt;=1,MID(TEXT(入力1!V184,"00"),2,1),"")</f>
        <v/>
      </c>
      <c r="X212" s="1742" t="str">
        <f>IF(LEN(入力1!X184)&gt;=2,MID(TEXT(入力1!X184,"00"),1,1),"")</f>
        <v/>
      </c>
      <c r="Y212" s="1750" t="str">
        <f>IF(LEN(入力1!X184)&gt;=1,MID(TEXT(入力1!X184,"00"),2,1),"")</f>
        <v/>
      </c>
      <c r="Z212" s="1928" t="str">
        <f>IF(LEN(入力1!Z184)&gt;=2,MID(TEXT(入力1!Z184,"00"),1,1),"")</f>
        <v/>
      </c>
      <c r="AA212" s="1756" t="str">
        <f>IF(LEN(入力1!Z184)&gt;=1,MID(TEXT(入力1!Z184,"00"),2,1),"")</f>
        <v/>
      </c>
      <c r="AB212" s="1813" t="str">
        <f>IF(TRIM(入力1!AB184)&lt;&gt;"",入力1!AB184,"")</f>
        <v/>
      </c>
      <c r="AC212" s="1814"/>
      <c r="AD212" s="1814"/>
      <c r="AE212" s="1815"/>
      <c r="AF212" s="1742" t="str">
        <f>IF(入力1!AF184&gt;=100,MID(TEXT(入力1!AF184,"000.0"),1,1),"")</f>
        <v/>
      </c>
      <c r="AG212" s="1746" t="str">
        <f>IF(入力1!AF184&gt;=10,MID(TEXT(入力1!AF184,"000.0"),2,1),"")</f>
        <v/>
      </c>
      <c r="AH212" s="1746" t="str">
        <f>IF(入力1!AF184&gt;=0.1,MID(TEXT(入力1!AF184,"000.0"),3,1),IF(ISBLANK(入力1!AF184),"","0"))</f>
        <v/>
      </c>
      <c r="AI212" s="1756" t="str">
        <f>IF(入力1!AF184&lt;&gt;"",MID(TEXT(入力1!AF184,"000.0"),5,1),"")</f>
        <v/>
      </c>
      <c r="AJ212" s="1742" t="str">
        <f>IF(入力1!AJ184&gt;=100,MID(TEXT(入力1!AJ184,"000.0"),1,1),"")</f>
        <v/>
      </c>
      <c r="AK212" s="1746" t="str">
        <f>IF(入力1!AJ184&gt;=10,MID(TEXT(入力1!AJ184,"000.0"),2,1),"")</f>
        <v/>
      </c>
      <c r="AL212" s="1746" t="str">
        <f>IF(入力1!AJ184&gt;=0.1,MID(TEXT(入力1!AJ184,"000.0"),3,1),IF(ISBLANK(入力1!AJ184),"","0"))</f>
        <v/>
      </c>
      <c r="AM212" s="1756" t="str">
        <f>IF(入力1!AJ184&lt;&gt;"",MID(TEXT(入力1!AJ184,"000.0"),5,1),"")</f>
        <v/>
      </c>
      <c r="AN212" s="1742" t="str">
        <f>IF(入力1!AN184&gt;=100,MID(TEXT(入力1!AN184,"000.0"),1,1),"")</f>
        <v/>
      </c>
      <c r="AO212" s="1746" t="str">
        <f>IF(入力1!AN184&gt;=10,MID(TEXT(入力1!AN184,"000.0"),2,1),"")</f>
        <v/>
      </c>
      <c r="AP212" s="1746" t="str">
        <f>IF(入力1!AN184&gt;=0.1,MID(TEXT(入力1!AN184,"000.0"),3,1),IF(ISBLANK(入力1!AN184),"","0"))</f>
        <v/>
      </c>
      <c r="AQ212" s="1756" t="str">
        <f>IF(入力1!AN184&lt;&gt;"",MID(TEXT(入力1!AN184,"000.0"),5,1),"")</f>
        <v/>
      </c>
      <c r="AR212" s="1742" t="str">
        <f>IF(TRIM(入力1!AR184)&lt;&gt;"",IF(入力1!AR184&gt;=10000,MID(TEXT(入力1!AR184,"00000"),1,1),""),"-")</f>
        <v>-</v>
      </c>
      <c r="AS212" s="1746" t="str">
        <f>IF(TRIM(入力1!AR184)&lt;&gt;"",IF(入力1!AR184&gt;=1000,MID(TEXT(入力1!AR184,"00000"),2,1),""),"-")</f>
        <v>-</v>
      </c>
      <c r="AT212" s="1746" t="str">
        <f>IF(TRIM(入力1!AR184)&lt;&gt;"",IF(入力1!AR184&gt;=100,MID(TEXT(入力1!AR184,"00000"),3,1),""),"-")</f>
        <v>-</v>
      </c>
      <c r="AU212" s="1746" t="str">
        <f>IF(TRIM(入力1!AR184)&lt;&gt;"",IF(入力1!AR184&gt;=10,MID(TEXT(入力1!AR184,"00000"),4,1),""),"-")</f>
        <v>-</v>
      </c>
      <c r="AV212" s="1756" t="str">
        <f>IF(TRIM(入力1!AR184)&lt;&gt;"",IF(入力1!AR184&gt;=0,MID(TEXT(入力1!AR184,"00000"),5,1),""),"-")</f>
        <v>-</v>
      </c>
      <c r="AW212" s="1742" t="str">
        <f>IF(TRIM(入力1!AW184)&lt;&gt;"",IF(入力1!AW184&gt;=1000000,MID(TEXT(入力1!AW184,"0000000"),1,1),""),"-")</f>
        <v>-</v>
      </c>
      <c r="AX212" s="1746" t="str">
        <f>IF(TRIM(入力1!AW184)&lt;&gt;"",IF(入力1!AW184&gt;=100000,MID(TEXT(入力1!AW184,"0000000"),2,1),""),"-")</f>
        <v>-</v>
      </c>
      <c r="AY212" s="1746" t="str">
        <f>IF(TRIM(入力1!AW184)&lt;&gt;"",IF(入力1!AW184&gt;=10000,MID(TEXT(入力1!AW184,"0000000"),3,1),""),"-")</f>
        <v>-</v>
      </c>
      <c r="AZ212" s="1746" t="str">
        <f>IF(TRIM(入力1!AW184)&lt;&gt;"",IF(入力1!AW184&gt;=1000,MID(TEXT(入力1!AW184,"0000000"),4,1),""),"-")</f>
        <v>-</v>
      </c>
      <c r="BA212" s="1746" t="str">
        <f>IF(TRIM(入力1!AW184)&lt;&gt;"",IF(入力1!AW184&gt;=100,MID(TEXT(入力1!AW184,"0000000"),5,1),""),"-")</f>
        <v>-</v>
      </c>
      <c r="BB212" s="1746" t="str">
        <f>IF(TRIM(入力1!AW184)&lt;&gt;"",IF(入力1!AW184&gt;=10,MID(TEXT(入力1!AW184,"0000000"),6,1),""),"-")</f>
        <v>-</v>
      </c>
      <c r="BC212" s="1756" t="str">
        <f>IF(TRIM(入力1!AW184)&lt;&gt;"",IF(入力1!AW184&gt;=0,MID(TEXT(入力1!AW184,"0000000"),7,1),""),"-")</f>
        <v>-</v>
      </c>
      <c r="BD212" s="1793" t="str">
        <f>IF(TRIM(入力1!BD184)&lt;&gt;"",IF(入力1!BD184&gt;=1000000,MID(TEXT(入力1!BD184,"0000000"),1,1),""),"")</f>
        <v/>
      </c>
      <c r="BE212" s="1729" t="str">
        <f>IF(TRIM(入力1!BD184)&lt;&gt;"",IF(入力1!BD184&gt;=100000,MID(TEXT(入力1!BD184,"0000000"),2,1),""),"")</f>
        <v/>
      </c>
      <c r="BF212" s="1729" t="str">
        <f>IF(TRIM(入力1!BD184)&lt;&gt;"",IF(入力1!BD184&gt;=10000,MID(TEXT(入力1!BD184,"0000000"),3,1),""),"")</f>
        <v/>
      </c>
      <c r="BG212" s="1729" t="str">
        <f>IF(TRIM(入力1!BD184)&lt;&gt;"",IF(入力1!BD184&gt;=1000,MID(TEXT(入力1!BD184,"0000000"),4,1),""),"")</f>
        <v/>
      </c>
      <c r="BH212" s="1729" t="str">
        <f>IF(TRIM(入力1!BD184)&lt;&gt;"",IF(入力1!BD184&gt;=100,MID(TEXT(入力1!BD184,"0000000"),5,1),""),"")</f>
        <v/>
      </c>
      <c r="BI212" s="1729" t="str">
        <f>IF(TRIM(入力1!BD184)&lt;&gt;"",IF(入力1!BD184&gt;=10,MID(TEXT(入力1!BD184,"0000000"),6,1),""),"")</f>
        <v/>
      </c>
      <c r="BJ212" s="1744" t="str">
        <f>IF(TRIM(入力1!BD184)&lt;&gt;"",IF(入力1!BD184&gt;=0,MID(TEXT(入力1!BD184,"0000000"),7,1),""),"0")</f>
        <v>0</v>
      </c>
      <c r="BK212" s="1724" t="str">
        <f>IF(TRIM(入力1!BK184)&lt;&gt;"",入力1!BK184,"")</f>
        <v/>
      </c>
      <c r="BL212" s="1701" t="str">
        <f>IF(TRIM(入力1!BL184)&lt;&gt;"",入力1!BL184,"")</f>
        <v/>
      </c>
      <c r="BM212" s="1701" t="str">
        <f>IF(TRIM(入力1!BM184)&lt;&gt;"",入力1!BM184,"")</f>
        <v/>
      </c>
      <c r="BN212" s="1701" t="str">
        <f>IF(TRIM(入力1!BN184)&lt;&gt;"",入力1!BN184,"")</f>
        <v/>
      </c>
      <c r="BO212" s="1701" t="str">
        <f>IF(TRIM(入力1!BO184)&lt;&gt;"",入力1!BO184,"")</f>
        <v/>
      </c>
      <c r="BP212" s="1709" t="str">
        <f>IF(TRIM(入力1!BP184)&lt;&gt;"",入力1!BP184,"")</f>
        <v>0</v>
      </c>
      <c r="BQ212" s="1724" t="str">
        <f>IF(TRIM(入力1!BQ184)&lt;&gt;"",入力1!BQ184,"")</f>
        <v/>
      </c>
      <c r="BR212" s="1701" t="str">
        <f>IF(TRIM(入力1!BR184)&lt;&gt;"",入力1!BR184,"")</f>
        <v/>
      </c>
      <c r="BS212" s="1701" t="str">
        <f>IF(TRIM(入力1!BS184)&lt;&gt;"",入力1!BS184,"")</f>
        <v/>
      </c>
      <c r="BT212" s="1701" t="str">
        <f>IF(TRIM(入力1!BT184)&lt;&gt;"",入力1!BT184,"")</f>
        <v/>
      </c>
      <c r="BU212" s="1701" t="str">
        <f>IF(TRIM(入力1!BU184)&lt;&gt;"",入力1!BU184,"")</f>
        <v/>
      </c>
      <c r="BV212" s="1709" t="str">
        <f>IF(TRIM(入力1!BV184)&lt;&gt;"",入力1!BV184,"")</f>
        <v>0</v>
      </c>
      <c r="BW212" s="1724" t="str">
        <f>IF(TRIM(入力1!BW184)&lt;&gt;"",入力1!BW184,"")</f>
        <v/>
      </c>
      <c r="BX212" s="1701" t="str">
        <f>IF(TRIM(入力1!BX184)&lt;&gt;"",入力1!BX184,"")</f>
        <v/>
      </c>
      <c r="BY212" s="1701" t="str">
        <f>IF(TRIM(入力1!BY184)&lt;&gt;"",入力1!BY184,"")</f>
        <v/>
      </c>
      <c r="BZ212" s="1701" t="str">
        <f>IF(TRIM(入力1!BZ184)&lt;&gt;"",入力1!BZ184,"")</f>
        <v/>
      </c>
      <c r="CA212" s="1701" t="str">
        <f>IF(TRIM(入力1!CA184)&lt;&gt;"",入力1!CA184,"")</f>
        <v/>
      </c>
      <c r="CB212" s="1709" t="str">
        <f>IF(TRIM(入力1!CB184)&lt;&gt;"",入力1!CB184,"")</f>
        <v>0</v>
      </c>
      <c r="CC212" s="1711" t="str">
        <f>IF(TRIM(入力1!CC184)&lt;&gt;"",入力1!CC184,"")</f>
        <v/>
      </c>
      <c r="CD212" s="1701" t="str">
        <f>IF(TRIM(入力1!CD184)&lt;&gt;"",入力1!CD184,"")</f>
        <v/>
      </c>
      <c r="CE212" s="1701" t="str">
        <f>IF(TRIM(入力1!CE184)&lt;&gt;"",入力1!CE184,"")</f>
        <v/>
      </c>
      <c r="CF212" s="1701" t="str">
        <f>IF(TRIM(入力1!CF184)&lt;&gt;"",入力1!CF184,"")</f>
        <v/>
      </c>
      <c r="CG212" s="1701" t="str">
        <f>IF(TRIM(入力1!CG184)&lt;&gt;"",入力1!CG184,"")</f>
        <v/>
      </c>
      <c r="CH212" s="1701" t="str">
        <f>IF(TRIM(入力1!CH184)&lt;&gt;"",入力1!CH184,"")</f>
        <v/>
      </c>
      <c r="CI212" s="1701" t="str">
        <f>IF(TRIM(入力1!CI184)&lt;&gt;"",入力1!CI184,"")</f>
        <v/>
      </c>
      <c r="CJ212" s="1703" t="str">
        <f>IF(TRIM(入力1!CJ184)&lt;&gt;"",入力1!CJ184,"")</f>
        <v>0</v>
      </c>
      <c r="CK212" s="1701" t="str">
        <f>IF(TRIM(入力1!CK184)&lt;&gt;"",入力1!CK184,"")</f>
        <v/>
      </c>
      <c r="CL212" s="1701" t="str">
        <f>IF(TRIM(入力1!CL184)&lt;&gt;"",入力1!CL184,"")</f>
        <v/>
      </c>
      <c r="CM212" s="1701" t="str">
        <f>IF(TRIM(入力1!CM184)&lt;&gt;"",入力1!CM184,"")</f>
        <v/>
      </c>
      <c r="CN212" s="1701" t="str">
        <f>IF(TRIM(入力1!CN184)&lt;&gt;"",入力1!CN184,"")</f>
        <v/>
      </c>
      <c r="CO212" s="1701" t="str">
        <f>IF(TRIM(入力1!CO184)&lt;&gt;"",入力1!CO184,"")</f>
        <v/>
      </c>
      <c r="CP212" s="1701" t="str">
        <f>IF(TRIM(入力1!CP184)&lt;&gt;"",入力1!CP184,"")</f>
        <v/>
      </c>
      <c r="CQ212" s="1703" t="str">
        <f>IF(TRIM(入力1!CQ184)&lt;&gt;"",入力1!CQ184,"")</f>
        <v/>
      </c>
      <c r="CR212" s="1724" t="str">
        <f>IF(TRIM(入力1!CR184)&lt;&gt;"",入力1!CR184,"")</f>
        <v>-</v>
      </c>
      <c r="CS212" s="1701" t="str">
        <f>IF(TRIM(入力1!CS184)&lt;&gt;"",入力1!CS184,"")</f>
        <v>-</v>
      </c>
      <c r="CT212" s="1709" t="str">
        <f>IF(TRIM(入力1!CT184)&lt;&gt;"",入力1!CT184,"")</f>
        <v>-</v>
      </c>
      <c r="CU212" s="1701" t="str">
        <f>IF(入力1!CU184&gt;=10,MID(TEXT(入力1!CU184,"00.0"),1,1),"")</f>
        <v/>
      </c>
      <c r="CV212" s="1954" t="str">
        <f>IF(入力1!CU184&gt;=0.1,MID(TEXT(入力1!CU184,"00.0"),2,1),IF(ISBLANK(入力1!CU184),"","0"))</f>
        <v/>
      </c>
      <c r="CW212" s="1703" t="str">
        <f>IF(入力1!CU184&lt;&gt;"",MID(TEXT(入力1!CU184,"00.0"),4,1),"")</f>
        <v/>
      </c>
      <c r="CX212" s="1711" t="str">
        <f>IF(入力1!CX184&gt;=100,MID(TEXT(入力1!CX184,"000"),1,1),"")</f>
        <v/>
      </c>
      <c r="CY212" s="1701" t="str">
        <f>IF(入力1!CX184&gt;=10,MID(TEXT(入力1!CX184,"000"),2,1),"")</f>
        <v/>
      </c>
      <c r="CZ212" s="1703" t="str">
        <f>IF(入力1!CX184&gt;=1,MID(TEXT(入力1!CX184,"000"),3,1),"")</f>
        <v/>
      </c>
      <c r="DA212" s="1793" t="str">
        <f>IF(TRIM(入力1!DA184)&lt;&gt;"",IF(入力1!DA184&gt;=10000,MID(TEXT(入力1!DA184,"00000"),1,1),""),"")</f>
        <v/>
      </c>
      <c r="DB212" s="1729" t="str">
        <f>IF(TRIM(入力1!DA184)&lt;&gt;"",IF(入力1!DA184&gt;=1000,MID(TEXT(入力1!DA184,"00000"),2,1),""),"")</f>
        <v/>
      </c>
      <c r="DC212" s="1729" t="str">
        <f>IF(TRIM(入力1!DA184)&lt;&gt;"",IF(入力1!DA184&gt;=100,MID(TEXT(入力1!DA184,"00000"),3,1),""),"")</f>
        <v/>
      </c>
      <c r="DD212" s="1729" t="str">
        <f>IF(TRIM(入力1!DA184)&lt;&gt;"",IF(入力1!DA184&gt;=10,MID(TEXT(入力1!DA184,"00000"),4,1),""),"")</f>
        <v/>
      </c>
      <c r="DE212" s="1852" t="str">
        <f>IF(TRIM(入力1!DA184)&lt;&gt;"",IF(入力1!DA184&gt;=0,MID(TEXT(入力1!DA184,"00000"),5,1),"0"),"")</f>
        <v/>
      </c>
      <c r="DF212" s="1740" t="str">
        <f>IF(TRIM(入力1!DF184)&lt;&gt;"",LEFT(入力1!DF184,1),"")</f>
        <v/>
      </c>
      <c r="DG212" s="1742" t="str">
        <f>IF(入力1!DG184&gt;=1000,MID(TEXT(入力1!DG184,"0000"),1,1),"")</f>
        <v/>
      </c>
      <c r="DH212" s="1746" t="str">
        <f>IF(入力1!DG184&gt;=100,MID(TEXT(入力1!DG184,"0000"),2,1),"")</f>
        <v/>
      </c>
      <c r="DI212" s="1746" t="str">
        <f>IF(入力1!DG184&gt;=10,MID(TEXT(入力1!DG184,"0000"),3,1),"")</f>
        <v/>
      </c>
      <c r="DJ212" s="1891" t="str">
        <f>IF(TRIM(入力1!DG184)&lt;&gt;"",IF(入力1!DG184&gt;=1,MID(TEXT(入力1!DG184,"0000"),4,1),"0"),"")</f>
        <v/>
      </c>
      <c r="DK212" s="1740" t="str">
        <f>IF(TRIM(入力1!DK184)&lt;&gt;"",LEFT(入力1!DK184,1),"")</f>
        <v/>
      </c>
      <c r="DL212" s="1742" t="str">
        <f>IF(入力1!DL184&gt;=10000,MID(TEXT(入力1!DL184,"00000"),1,1),"")</f>
        <v/>
      </c>
      <c r="DM212" s="1746" t="str">
        <f>IF(入力1!DL184&gt;=1000,MID(TEXT(入力1!DL184,"00000"),2,1),"")</f>
        <v/>
      </c>
      <c r="DN212" s="1746" t="str">
        <f>IF(入力1!DL184&gt;=100,MID(TEXT(入力1!DL184,"00000"),3,1),"")</f>
        <v/>
      </c>
      <c r="DO212" s="1746" t="str">
        <f>IF(入力1!DL184&gt;=10,MID(TEXT(入力1!DL184,"00000"),4,1),"")</f>
        <v/>
      </c>
      <c r="DP212" s="1891" t="str">
        <f>IF(TRIM(入力1!DL184)&lt;&gt;"",IF(入力1!DL184&gt;=1,MID(TEXT(入力1!DL184,"00000"),5,1),"0"),"")</f>
        <v/>
      </c>
      <c r="DQ212" s="1740" t="str">
        <f>IF(TRIM(入力1!DQ184)&lt;&gt;"",LEFT(入力1!DQ184,1),"")</f>
        <v/>
      </c>
      <c r="DR212" s="1742" t="str">
        <f>IF(入力1!DR184&gt;=10000,MID(TEXT(入力1!DR184,"00000"),1,1),"")</f>
        <v/>
      </c>
      <c r="DS212" s="1746" t="str">
        <f>IF(入力1!DR184&gt;=1000,MID(TEXT(入力1!DR184,"00000"),2,1),"")</f>
        <v/>
      </c>
      <c r="DT212" s="1746" t="str">
        <f>IF(入力1!DR184&gt;=100,MID(TEXT(入力1!DR184,"00000"),3,1),"")</f>
        <v/>
      </c>
      <c r="DU212" s="1746" t="str">
        <f>IF(入力1!DR184&gt;=10,MID(TEXT(入力1!DR184,"00000"),4,1),"")</f>
        <v/>
      </c>
      <c r="DV212" s="1904" t="str">
        <f>IF(TRIM(入力1!DR184)&lt;&gt;"",IF(入力1!DR184&gt;=1,MID(TEXT(入力1!DR184,"00000"),5,1),"0"),"")</f>
        <v/>
      </c>
      <c r="DW212" s="1748"/>
      <c r="DX212" s="1736"/>
      <c r="DY212" s="1804"/>
      <c r="DZ212" s="1829"/>
      <c r="EA212" s="1831"/>
      <c r="EB212" s="1824"/>
      <c r="EC212" s="1833"/>
      <c r="ED212" s="1835"/>
      <c r="EE212" s="1831"/>
      <c r="EF212" s="1824"/>
      <c r="EG212" s="1826">
        <f>IF(入力1!$W$5=9,9,0)</f>
        <v>0</v>
      </c>
      <c r="EH212" s="1828"/>
      <c r="EI212" s="1736"/>
    </row>
    <row r="213" spans="1:140" s="87" customFormat="1" ht="12" customHeight="1">
      <c r="A213" s="1853"/>
      <c r="B213" s="1752"/>
      <c r="C213" s="1753"/>
      <c r="D213" s="1854" t="str">
        <f>IF(TRIM(入力1!D211)&lt;&gt;"",入力1!D211,"")</f>
        <v/>
      </c>
      <c r="E213" s="1855"/>
      <c r="F213" s="1855"/>
      <c r="G213" s="1855"/>
      <c r="H213" s="1855"/>
      <c r="I213" s="1855"/>
      <c r="J213" s="1855"/>
      <c r="K213" s="1806"/>
      <c r="L213" s="1808"/>
      <c r="M213" s="1757"/>
      <c r="N213" s="1754"/>
      <c r="O213" s="1754"/>
      <c r="P213" s="1754"/>
      <c r="Q213" s="1755"/>
      <c r="R213" s="1753"/>
      <c r="S213" s="1856"/>
      <c r="T213" s="1761"/>
      <c r="U213" s="1757"/>
      <c r="V213" s="1755"/>
      <c r="W213" s="1857"/>
      <c r="X213" s="1755"/>
      <c r="Y213" s="1753"/>
      <c r="Z213" s="1928"/>
      <c r="AA213" s="1757"/>
      <c r="AB213" s="970" t="str">
        <f>IF(入力1!AB185&gt;=100,MID(TEXT(入力1!AB185,"000.0"),1,1),"")</f>
        <v/>
      </c>
      <c r="AC213" s="968" t="str">
        <f>IF(入力1!AB185&gt;=10,MID(TEXT(入力1!AB185,"000.0"),2,1),"")</f>
        <v/>
      </c>
      <c r="AD213" s="968" t="str">
        <f>IF(入力1!AB185&gt;=0.1,MID(TEXT(入力1!AB185,"000.0"),3,1),IF(ISBLANK(入力1!AB185),"","0"))</f>
        <v/>
      </c>
      <c r="AE213" s="972" t="str">
        <f>IF(入力1!AB185&lt;&gt;"",MID(TEXT(入力1!AB185,"000.0"),5,1),"")</f>
        <v/>
      </c>
      <c r="AF213" s="1755"/>
      <c r="AG213" s="1752"/>
      <c r="AH213" s="1752"/>
      <c r="AI213" s="1757"/>
      <c r="AJ213" s="1755"/>
      <c r="AK213" s="1752"/>
      <c r="AL213" s="1752"/>
      <c r="AM213" s="1757"/>
      <c r="AN213" s="1755"/>
      <c r="AO213" s="1752"/>
      <c r="AP213" s="1752"/>
      <c r="AQ213" s="1757"/>
      <c r="AR213" s="1755"/>
      <c r="AS213" s="1752"/>
      <c r="AT213" s="1752"/>
      <c r="AU213" s="1752"/>
      <c r="AV213" s="1757"/>
      <c r="AW213" s="1755"/>
      <c r="AX213" s="1752"/>
      <c r="AY213" s="1752"/>
      <c r="AZ213" s="1752"/>
      <c r="BA213" s="1752"/>
      <c r="BB213" s="1752"/>
      <c r="BC213" s="1757"/>
      <c r="BD213" s="1793"/>
      <c r="BE213" s="1729"/>
      <c r="BF213" s="1729"/>
      <c r="BG213" s="1729"/>
      <c r="BH213" s="1729"/>
      <c r="BI213" s="1729"/>
      <c r="BJ213" s="1744"/>
      <c r="BK213" s="1726"/>
      <c r="BL213" s="1705"/>
      <c r="BM213" s="1705"/>
      <c r="BN213" s="1705"/>
      <c r="BO213" s="1705"/>
      <c r="BP213" s="1710"/>
      <c r="BQ213" s="1726"/>
      <c r="BR213" s="1705"/>
      <c r="BS213" s="1705"/>
      <c r="BT213" s="1705"/>
      <c r="BU213" s="1705"/>
      <c r="BV213" s="1710"/>
      <c r="BW213" s="1726"/>
      <c r="BX213" s="1705"/>
      <c r="BY213" s="1705"/>
      <c r="BZ213" s="1705"/>
      <c r="CA213" s="1705"/>
      <c r="CB213" s="1710"/>
      <c r="CC213" s="1712"/>
      <c r="CD213" s="1705"/>
      <c r="CE213" s="1705"/>
      <c r="CF213" s="1705"/>
      <c r="CG213" s="1705"/>
      <c r="CH213" s="1705"/>
      <c r="CI213" s="1705"/>
      <c r="CJ213" s="1706"/>
      <c r="CK213" s="1705"/>
      <c r="CL213" s="1705"/>
      <c r="CM213" s="1705"/>
      <c r="CN213" s="1705"/>
      <c r="CO213" s="1705"/>
      <c r="CP213" s="1705"/>
      <c r="CQ213" s="1706"/>
      <c r="CR213" s="1726"/>
      <c r="CS213" s="1705"/>
      <c r="CT213" s="1710"/>
      <c r="CU213" s="1705"/>
      <c r="CV213" s="1958"/>
      <c r="CW213" s="1706"/>
      <c r="CX213" s="1712"/>
      <c r="CY213" s="1705"/>
      <c r="CZ213" s="1706"/>
      <c r="DA213" s="1793"/>
      <c r="DB213" s="1729"/>
      <c r="DC213" s="1729"/>
      <c r="DD213" s="1729"/>
      <c r="DE213" s="1852"/>
      <c r="DF213" s="1754"/>
      <c r="DG213" s="1755"/>
      <c r="DH213" s="1752"/>
      <c r="DI213" s="1752"/>
      <c r="DJ213" s="1753"/>
      <c r="DK213" s="1754"/>
      <c r="DL213" s="1755"/>
      <c r="DM213" s="1752"/>
      <c r="DN213" s="1752"/>
      <c r="DO213" s="1752"/>
      <c r="DP213" s="1753"/>
      <c r="DQ213" s="1754"/>
      <c r="DR213" s="1755"/>
      <c r="DS213" s="1752"/>
      <c r="DT213" s="1752"/>
      <c r="DU213" s="1752"/>
      <c r="DV213" s="1851"/>
      <c r="DW213" s="1749"/>
      <c r="DX213" s="1737"/>
      <c r="DY213" s="1805"/>
      <c r="DZ213" s="1830"/>
      <c r="EA213" s="1832"/>
      <c r="EB213" s="1825"/>
      <c r="EC213" s="1834"/>
      <c r="ED213" s="1836"/>
      <c r="EE213" s="1832"/>
      <c r="EF213" s="1825"/>
      <c r="EG213" s="1827"/>
      <c r="EH213" s="1827"/>
      <c r="EI213" s="1737"/>
    </row>
    <row r="214" spans="1:140" s="87" customFormat="1" ht="12" customHeight="1">
      <c r="A214" s="1818" t="str">
        <f>IF(TRIM(入力1!A186)&lt;&gt;"",入力1!A186,"")</f>
        <v/>
      </c>
      <c r="B214" s="1732">
        <f>IF(TRIM(入力1!B186)&lt;&gt;"",入力1!B186,"")</f>
        <v>8</v>
      </c>
      <c r="C214" s="1234">
        <f>入力1!C186</f>
        <v>5</v>
      </c>
      <c r="D214" s="1820" t="str">
        <f>IF(TRIM(入力1!D186)&lt;&gt;"",入力1!D186,"")</f>
        <v/>
      </c>
      <c r="E214" s="1821"/>
      <c r="F214" s="1821"/>
      <c r="G214" s="1821"/>
      <c r="H214" s="1821"/>
      <c r="I214" s="1821"/>
      <c r="J214" s="1821"/>
      <c r="K214" s="1256" t="str">
        <f>IF(TRIM('提出（様式1）'!A214)&lt;&gt;"",'提出（様式1）'!A214,"")</f>
        <v/>
      </c>
      <c r="L214" s="1258">
        <f>IF(TRIM('提出（様式1）'!B214)&lt;&gt;"",'提出（様式1）'!B214,"")</f>
        <v>8</v>
      </c>
      <c r="M214" s="1260">
        <f>C214</f>
        <v>5</v>
      </c>
      <c r="N214" s="1738" t="str">
        <f>IF(TRIM(入力1!N186)&lt;&gt;"",入力1!N186,"")</f>
        <v/>
      </c>
      <c r="O214" s="1738" t="str">
        <f>IF(TRIM(入力1!O186)&lt;&gt;"",LEFT(入力1!O186,1),"")</f>
        <v/>
      </c>
      <c r="P214" s="1738" t="str">
        <f>IF(TRIM(入力1!P186)&lt;&gt;"",LEFT(入力1!P186,1),"")</f>
        <v/>
      </c>
      <c r="Q214" s="1734" t="str">
        <f>IF(TRIM(入力1!Q186)&lt;&gt;"",LEFT(入力1!Q186,1),"")</f>
        <v/>
      </c>
      <c r="R214" s="1234" t="str">
        <f>IF(TRIM(入力1!Q186)&lt;&gt;"",MID(入力1!Q186,2,1),"")</f>
        <v/>
      </c>
      <c r="S214" s="1839" t="str">
        <f>IF(TRIM(入力1!S186)&lt;&gt;"",LEFT(入力1!S186,1),"")</f>
        <v/>
      </c>
      <c r="T214" s="1841" t="str">
        <f>IF(LEN(入力1!T186)&gt;=2,MID(TEXT(入力1!T186,"00"),1,1),"")</f>
        <v/>
      </c>
      <c r="U214" s="1260" t="str">
        <f>IF(LEN(入力1!T186)&gt;=1,MID(TEXT(入力1!T186,"00"),2,1),"")</f>
        <v/>
      </c>
      <c r="V214" s="1734" t="str">
        <f>IF(LEN(入力1!V186)&gt;=2,MID(TEXT(入力1!V186,"00"),1,1),"")</f>
        <v/>
      </c>
      <c r="W214" s="1843" t="str">
        <f>IF(LEN(入力1!V186)&gt;=1,MID(TEXT(入力1!V186,"00"),2,1),"")</f>
        <v/>
      </c>
      <c r="X214" s="1734" t="str">
        <f>IF(LEN(入力1!X186)&gt;=2,MID(TEXT(入力1!X186,"00"),1,1),"")</f>
        <v/>
      </c>
      <c r="Y214" s="1234" t="str">
        <f>IF(LEN(入力1!X186)&gt;=1,MID(TEXT(入力1!X186,"00"),2,1),"")</f>
        <v/>
      </c>
      <c r="Z214" s="1926" t="str">
        <f>IF(LEN(入力1!Z186)&gt;=2,MID(TEXT(入力1!Z186,"00"),1,1),"")</f>
        <v/>
      </c>
      <c r="AA214" s="1260" t="str">
        <f>IF(LEN(入力1!Z186)&gt;=1,MID(TEXT(入力1!Z186,"00"),2,1),"")</f>
        <v/>
      </c>
      <c r="AB214" s="1845" t="str">
        <f>IF(TRIM(入力1!AB186)&lt;&gt;"",入力1!AB186,"")</f>
        <v/>
      </c>
      <c r="AC214" s="1846"/>
      <c r="AD214" s="1846"/>
      <c r="AE214" s="1847"/>
      <c r="AF214" s="1734" t="str">
        <f>IF(入力1!AF186&gt;=100,MID(TEXT(入力1!AF186,"000.0"),1,1),"")</f>
        <v/>
      </c>
      <c r="AG214" s="1732" t="str">
        <f>IF(入力1!AF186&gt;=10,MID(TEXT(入力1!AF186,"000.0"),2,1),"")</f>
        <v/>
      </c>
      <c r="AH214" s="1732" t="str">
        <f>IF(入力1!AF186&gt;=0.1,MID(TEXT(入力1!AF186,"000.0"),3,1),IF(ISBLANK(入力1!AF186),"","0"))</f>
        <v/>
      </c>
      <c r="AI214" s="1260" t="str">
        <f>IF(入力1!AF186&lt;&gt;"",MID(TEXT(入力1!AF186,"000.0"),5,1),"")</f>
        <v/>
      </c>
      <c r="AJ214" s="1734" t="str">
        <f>IF(入力1!AJ186&gt;=100,MID(TEXT(入力1!AJ186,"000.0"),1,1),"")</f>
        <v/>
      </c>
      <c r="AK214" s="1732" t="str">
        <f>IF(入力1!AJ186&gt;=10,MID(TEXT(入力1!AJ186,"000.0"),2,1),"")</f>
        <v/>
      </c>
      <c r="AL214" s="1732" t="str">
        <f>IF(入力1!AJ186&gt;=0.1,MID(TEXT(入力1!AJ186,"000.0"),3,1),IF(ISBLANK(入力1!AJ186),"","0"))</f>
        <v/>
      </c>
      <c r="AM214" s="1260" t="str">
        <f>IF(入力1!AJ186&lt;&gt;"",MID(TEXT(入力1!AJ186,"000.0"),5,1),"")</f>
        <v/>
      </c>
      <c r="AN214" s="1734" t="str">
        <f>IF(入力1!AN186&gt;=100,MID(TEXT(入力1!AN186,"000.0"),1,1),"")</f>
        <v/>
      </c>
      <c r="AO214" s="1732" t="str">
        <f>IF(入力1!AN186&gt;=10,MID(TEXT(入力1!AN186,"000.0"),2,1),"")</f>
        <v/>
      </c>
      <c r="AP214" s="1732" t="str">
        <f>IF(入力1!AN186&gt;=0.1,MID(TEXT(入力1!AN186,"000.0"),3,1),IF(ISBLANK(入力1!AN186),"","0"))</f>
        <v/>
      </c>
      <c r="AQ214" s="1260" t="str">
        <f>IF(入力1!AN186&lt;&gt;"",MID(TEXT(入力1!AN186,"000.0"),5,1),"")</f>
        <v/>
      </c>
      <c r="AR214" s="1734" t="str">
        <f>IF(TRIM(入力1!AR186)&lt;&gt;"",IF(入力1!AR186&gt;=10000,MID(TEXT(入力1!AR186,"00000"),1,1),""),"-")</f>
        <v>-</v>
      </c>
      <c r="AS214" s="1732" t="str">
        <f>IF(TRIM(入力1!AR186)&lt;&gt;"",IF(入力1!AR186&gt;=1000,MID(TEXT(入力1!AR186,"00000"),2,1),""),"-")</f>
        <v>-</v>
      </c>
      <c r="AT214" s="1732" t="str">
        <f>IF(TRIM(入力1!AR186)&lt;&gt;"",IF(入力1!AR186&gt;=100,MID(TEXT(入力1!AR186,"00000"),3,1),""),"-")</f>
        <v>-</v>
      </c>
      <c r="AU214" s="1732" t="str">
        <f>IF(TRIM(入力1!AR186)&lt;&gt;"",IF(入力1!AR186&gt;=10,MID(TEXT(入力1!AR186,"00000"),4,1),""),"-")</f>
        <v>-</v>
      </c>
      <c r="AV214" s="1260" t="str">
        <f>IF(TRIM(入力1!AR186)&lt;&gt;"",IF(入力1!AR186&gt;=0,MID(TEXT(入力1!AR186,"00000"),5,1),""),"-")</f>
        <v>-</v>
      </c>
      <c r="AW214" s="1734" t="str">
        <f>IF(TRIM(入力1!AW186)&lt;&gt;"",IF(入力1!AW186&gt;=1000000,MID(TEXT(入力1!AW186,"0000000"),1,1),""),"-")</f>
        <v>-</v>
      </c>
      <c r="AX214" s="1732" t="str">
        <f>IF(TRIM(入力1!AW186)&lt;&gt;"",IF(入力1!AW186&gt;=100000,MID(TEXT(入力1!AW186,"0000000"),2,1),""),"-")</f>
        <v>-</v>
      </c>
      <c r="AY214" s="1732" t="str">
        <f>IF(TRIM(入力1!AW186)&lt;&gt;"",IF(入力1!AW186&gt;=10000,MID(TEXT(入力1!AW186,"0000000"),3,1),""),"-")</f>
        <v>-</v>
      </c>
      <c r="AZ214" s="1732" t="str">
        <f>IF(TRIM(入力1!AW186)&lt;&gt;"",IF(入力1!AW186&gt;=1000,MID(TEXT(入力1!AW186,"0000000"),4,1),""),"-")</f>
        <v>-</v>
      </c>
      <c r="BA214" s="1732" t="str">
        <f>IF(TRIM(入力1!AW186)&lt;&gt;"",IF(入力1!AW186&gt;=100,MID(TEXT(入力1!AW186,"0000000"),5,1),""),"-")</f>
        <v>-</v>
      </c>
      <c r="BB214" s="1732" t="str">
        <f>IF(TRIM(入力1!AW186)&lt;&gt;"",IF(入力1!AW186&gt;=10,MID(TEXT(入力1!AW186,"0000000"),6,1),""),"-")</f>
        <v>-</v>
      </c>
      <c r="BC214" s="1260" t="str">
        <f>IF(TRIM(入力1!AW186)&lt;&gt;"",IF(入力1!AW186&gt;=0,MID(TEXT(入力1!AW186,"0000000"),7,1),""),"-")</f>
        <v>-</v>
      </c>
      <c r="BD214" s="1817" t="str">
        <f>IF(TRIM(入力1!BD186)&lt;&gt;"",IF(入力1!BD186&gt;=1000000,MID(TEXT(入力1!BD186,"0000000"),1,1),""),"")</f>
        <v/>
      </c>
      <c r="BE214" s="1731" t="str">
        <f>IF(TRIM(入力1!BD186)&lt;&gt;"",IF(入力1!BD186&gt;=100000,MID(TEXT(入力1!BD186,"0000000"),2,1),""),"")</f>
        <v/>
      </c>
      <c r="BF214" s="1731" t="str">
        <f>IF(TRIM(入力1!BD186)&lt;&gt;"",IF(入力1!BD186&gt;=10000,MID(TEXT(入力1!BD186,"0000000"),3,1),""),"")</f>
        <v/>
      </c>
      <c r="BG214" s="1731" t="str">
        <f>IF(TRIM(入力1!BD186)&lt;&gt;"",IF(入力1!BD186&gt;=1000,MID(TEXT(入力1!BD186,"0000000"),4,1),""),"")</f>
        <v/>
      </c>
      <c r="BH214" s="1731" t="str">
        <f>IF(TRIM(入力1!BD186)&lt;&gt;"",IF(入力1!BD186&gt;=100,MID(TEXT(入力1!BD186,"0000000"),5,1),""),"")</f>
        <v/>
      </c>
      <c r="BI214" s="1731" t="str">
        <f>IF(TRIM(入力1!BD186)&lt;&gt;"",IF(入力1!BD186&gt;=10,MID(TEXT(入力1!BD186,"0000000"),6,1),""),"")</f>
        <v/>
      </c>
      <c r="BJ214" s="1816" t="str">
        <f>IF(TRIM(入力1!BD186)&lt;&gt;"",IF(入力1!BD186&gt;=0,MID(TEXT(入力1!BD186,"0000000"),7,1),""),"0")</f>
        <v>0</v>
      </c>
      <c r="BK214" s="1077" t="str">
        <f>IF(TRIM(入力1!BK186)&lt;&gt;"",入力1!BK186,"")</f>
        <v/>
      </c>
      <c r="BL214" s="1063" t="str">
        <f>IF(TRIM(入力1!BL186)&lt;&gt;"",入力1!BL186,"")</f>
        <v/>
      </c>
      <c r="BM214" s="1063" t="str">
        <f>IF(TRIM(入力1!BM186)&lt;&gt;"",入力1!BM186,"")</f>
        <v/>
      </c>
      <c r="BN214" s="1063" t="str">
        <f>IF(TRIM(入力1!BN186)&lt;&gt;"",入力1!BN186,"")</f>
        <v/>
      </c>
      <c r="BO214" s="1063" t="str">
        <f>IF(TRIM(入力1!BO186)&lt;&gt;"",入力1!BO186,"")</f>
        <v/>
      </c>
      <c r="BP214" s="1079" t="str">
        <f>IF(TRIM(入力1!BP186)&lt;&gt;"",入力1!BP186,"")</f>
        <v>0</v>
      </c>
      <c r="BQ214" s="1077" t="str">
        <f>IF(TRIM(入力1!BQ186)&lt;&gt;"",入力1!BQ186,"")</f>
        <v/>
      </c>
      <c r="BR214" s="1063" t="str">
        <f>IF(TRIM(入力1!BR186)&lt;&gt;"",入力1!BR186,"")</f>
        <v/>
      </c>
      <c r="BS214" s="1063" t="str">
        <f>IF(TRIM(入力1!BS186)&lt;&gt;"",入力1!BS186,"")</f>
        <v/>
      </c>
      <c r="BT214" s="1063" t="str">
        <f>IF(TRIM(入力1!BT186)&lt;&gt;"",入力1!BT186,"")</f>
        <v/>
      </c>
      <c r="BU214" s="1063" t="str">
        <f>IF(TRIM(入力1!BU186)&lt;&gt;"",入力1!BU186,"")</f>
        <v/>
      </c>
      <c r="BV214" s="1079" t="str">
        <f>IF(TRIM(入力1!BV186)&lt;&gt;"",入力1!BV186,"")</f>
        <v>0</v>
      </c>
      <c r="BW214" s="1077" t="str">
        <f>IF(TRIM(入力1!BW186)&lt;&gt;"",入力1!BW186,"")</f>
        <v/>
      </c>
      <c r="BX214" s="1063" t="str">
        <f>IF(TRIM(入力1!BX186)&lt;&gt;"",入力1!BX186,"")</f>
        <v/>
      </c>
      <c r="BY214" s="1063" t="str">
        <f>IF(TRIM(入力1!BY186)&lt;&gt;"",入力1!BY186,"")</f>
        <v/>
      </c>
      <c r="BZ214" s="1063" t="str">
        <f>IF(TRIM(入力1!BZ186)&lt;&gt;"",入力1!BZ186,"")</f>
        <v/>
      </c>
      <c r="CA214" s="1063" t="str">
        <f>IF(TRIM(入力1!CA186)&lt;&gt;"",入力1!CA186,"")</f>
        <v/>
      </c>
      <c r="CB214" s="1079" t="str">
        <f>IF(TRIM(入力1!CB186)&lt;&gt;"",入力1!CB186,"")</f>
        <v>0</v>
      </c>
      <c r="CC214" s="1095" t="str">
        <f>IF(TRIM(入力1!CC186)&lt;&gt;"",入力1!CC186,"")</f>
        <v/>
      </c>
      <c r="CD214" s="1063" t="str">
        <f>IF(TRIM(入力1!CD186)&lt;&gt;"",入力1!CD186,"")</f>
        <v/>
      </c>
      <c r="CE214" s="1063" t="str">
        <f>IF(TRIM(入力1!CE186)&lt;&gt;"",入力1!CE186,"")</f>
        <v/>
      </c>
      <c r="CF214" s="1063" t="str">
        <f>IF(TRIM(入力1!CF186)&lt;&gt;"",入力1!CF186,"")</f>
        <v/>
      </c>
      <c r="CG214" s="1063" t="str">
        <f>IF(TRIM(入力1!CG186)&lt;&gt;"",入力1!CG186,"")</f>
        <v/>
      </c>
      <c r="CH214" s="1063" t="str">
        <f>IF(TRIM(入力1!CH186)&lt;&gt;"",入力1!CH186,"")</f>
        <v/>
      </c>
      <c r="CI214" s="1063" t="str">
        <f>IF(TRIM(入力1!CI186)&lt;&gt;"",入力1!CI186,"")</f>
        <v/>
      </c>
      <c r="CJ214" s="1109" t="str">
        <f>IF(TRIM(入力1!CJ186)&lt;&gt;"",入力1!CJ186,"")</f>
        <v>0</v>
      </c>
      <c r="CK214" s="1063" t="str">
        <f>IF(TRIM(入力1!CK186)&lt;&gt;"",入力1!CK186,"")</f>
        <v/>
      </c>
      <c r="CL214" s="1063" t="str">
        <f>IF(TRIM(入力1!CL186)&lt;&gt;"",入力1!CL186,"")</f>
        <v/>
      </c>
      <c r="CM214" s="1063" t="str">
        <f>IF(TRIM(入力1!CM186)&lt;&gt;"",入力1!CM186,"")</f>
        <v/>
      </c>
      <c r="CN214" s="1063" t="str">
        <f>IF(TRIM(入力1!CN186)&lt;&gt;"",入力1!CN186,"")</f>
        <v/>
      </c>
      <c r="CO214" s="1063" t="str">
        <f>IF(TRIM(入力1!CO186)&lt;&gt;"",入力1!CO186,"")</f>
        <v/>
      </c>
      <c r="CP214" s="1063" t="str">
        <f>IF(TRIM(入力1!CP186)&lt;&gt;"",入力1!CP186,"")</f>
        <v/>
      </c>
      <c r="CQ214" s="1109" t="str">
        <f>IF(TRIM(入力1!CQ186)&lt;&gt;"",入力1!CQ186,"")</f>
        <v/>
      </c>
      <c r="CR214" s="1077" t="str">
        <f>IF(TRIM(入力1!CR186)&lt;&gt;"",入力1!CR186,"")</f>
        <v>-</v>
      </c>
      <c r="CS214" s="1063" t="str">
        <f>IF(TRIM(入力1!CS186)&lt;&gt;"",入力1!CS186,"")</f>
        <v>-</v>
      </c>
      <c r="CT214" s="1079" t="str">
        <f>IF(TRIM(入力1!CT186)&lt;&gt;"",入力1!CT186,"")</f>
        <v>-</v>
      </c>
      <c r="CU214" s="1063" t="str">
        <f>IF(入力1!CU186&gt;=10,MID(TEXT(入力1!CU186,"00.0"),1,1),"")</f>
        <v/>
      </c>
      <c r="CV214" s="1956" t="str">
        <f>IF(入力1!CU186&gt;=0.1,MID(TEXT(入力1!CU186,"00.0"),2,1),IF(ISBLANK(入力1!CU186),"","0"))</f>
        <v/>
      </c>
      <c r="CW214" s="1109" t="str">
        <f>IF(入力1!CU186&lt;&gt;"",MID(TEXT(入力1!CU186,"00.0"),4,1),"")</f>
        <v/>
      </c>
      <c r="CX214" s="1095" t="str">
        <f>IF(入力1!CX186&gt;=100,MID(TEXT(入力1!CX186,"000"),1,1),"")</f>
        <v/>
      </c>
      <c r="CY214" s="1063" t="str">
        <f>IF(入力1!CX186&gt;=10,MID(TEXT(入力1!CX186,"000"),2,1),"")</f>
        <v/>
      </c>
      <c r="CZ214" s="1109" t="str">
        <f>IF(入力1!CX186&gt;=1,MID(TEXT(入力1!CX186,"000"),3,1),"")</f>
        <v/>
      </c>
      <c r="DA214" s="1817" t="str">
        <f>IF(TRIM(入力1!DA186)&lt;&gt;"",IF(入力1!DA186&gt;=10000,MID(TEXT(入力1!DA186,"00000"),1,1),""),"")</f>
        <v/>
      </c>
      <c r="DB214" s="1731" t="str">
        <f>IF(TRIM(入力1!DA186)&lt;&gt;"",IF(入力1!DA186&gt;=1000,MID(TEXT(入力1!DA186,"00000"),2,1),""),"")</f>
        <v/>
      </c>
      <c r="DC214" s="1731" t="str">
        <f>IF(TRIM(入力1!DA186)&lt;&gt;"",IF(入力1!DA186&gt;=100,MID(TEXT(入力1!DA186,"00000"),3,1),""),"")</f>
        <v/>
      </c>
      <c r="DD214" s="1731" t="str">
        <f>IF(TRIM(入力1!DA186)&lt;&gt;"",IF(入力1!DA186&gt;=10,MID(TEXT(入力1!DA186,"00000"),4,1),""),"")</f>
        <v/>
      </c>
      <c r="DE214" s="1795" t="str">
        <f>IF(TRIM(入力1!DA186)&lt;&gt;"",IF(入力1!DA186&gt;=0,MID(TEXT(入力1!DA186,"00000"),5,1),"0"),"")</f>
        <v/>
      </c>
      <c r="DF214" s="1738" t="str">
        <f>IF(TRIM(入力1!DF186)&lt;&gt;"",LEFT(入力1!DF186,1),"")</f>
        <v/>
      </c>
      <c r="DG214" s="1734" t="str">
        <f>IF(入力1!DG186&gt;=1000,MID(TEXT(入力1!DG186,"0000"),1,1),"")</f>
        <v/>
      </c>
      <c r="DH214" s="1732" t="str">
        <f>IF(入力1!DG186&gt;=100,MID(TEXT(入力1!DG186,"0000"),2,1),"")</f>
        <v/>
      </c>
      <c r="DI214" s="1732" t="str">
        <f>IF(入力1!DG186&gt;=10,MID(TEXT(入力1!DG186,"0000"),3,1),"")</f>
        <v/>
      </c>
      <c r="DJ214" s="1261" t="str">
        <f>IF(TRIM(入力1!DG186)&lt;&gt;"",IF(入力1!DG186&gt;=1,MID(TEXT(入力1!DG186,"0000"),4,1),"0"),"")</f>
        <v/>
      </c>
      <c r="DK214" s="1738" t="str">
        <f>IF(TRIM(入力1!DK186)&lt;&gt;"",LEFT(入力1!DK186,1),"")</f>
        <v/>
      </c>
      <c r="DL214" s="1734" t="str">
        <f>IF(入力1!DL186&gt;=10000,MID(TEXT(入力1!DL186,"00000"),1,1),"")</f>
        <v/>
      </c>
      <c r="DM214" s="1732" t="str">
        <f>IF(入力1!DL186&gt;=1000,MID(TEXT(入力1!DL186,"00000"),2,1),"")</f>
        <v/>
      </c>
      <c r="DN214" s="1732" t="str">
        <f>IF(入力1!DL186&gt;=100,MID(TEXT(入力1!DL186,"00000"),3,1),"")</f>
        <v/>
      </c>
      <c r="DO214" s="1732" t="str">
        <f>IF(入力1!DL186&gt;=10,MID(TEXT(入力1!DL186,"00000"),4,1),"")</f>
        <v/>
      </c>
      <c r="DP214" s="1879" t="str">
        <f>IF(TRIM(入力1!DL186)&lt;&gt;"",IF(入力1!DL186&gt;=1,MID(TEXT(入力1!DL186,"00000"),5,1),"0"),"")</f>
        <v/>
      </c>
      <c r="DQ214" s="1738" t="str">
        <f>IF(TRIM(入力1!DQ186)&lt;&gt;"",LEFT(入力1!DQ186,1),"")</f>
        <v/>
      </c>
      <c r="DR214" s="1734" t="str">
        <f>IF(入力1!DR186&gt;=10000,MID(TEXT(入力1!DR186,"00000"),1,1),"")</f>
        <v/>
      </c>
      <c r="DS214" s="1732" t="str">
        <f>IF(入力1!DR186&gt;=1000,MID(TEXT(入力1!DR186,"00000"),2,1),"")</f>
        <v/>
      </c>
      <c r="DT214" s="1732" t="str">
        <f>IF(入力1!DR186&gt;=100,MID(TEXT(入力1!DR186,"00000"),3,1),"")</f>
        <v/>
      </c>
      <c r="DU214" s="1732" t="str">
        <f>IF(入力1!DR186&gt;=10,MID(TEXT(入力1!DR186,"00000"),4,1),"")</f>
        <v/>
      </c>
      <c r="DV214" s="1879" t="str">
        <f>IF(TRIM(入力1!DR186)&lt;&gt;"",IF(入力1!DR186&gt;=1,MID(TEXT(入力1!DR186,"00000"),5,1),"0"),"")</f>
        <v/>
      </c>
      <c r="DW214" s="1748"/>
      <c r="DX214" s="1736"/>
      <c r="DY214" s="1804"/>
      <c r="DZ214" s="1829"/>
      <c r="EA214" s="1831"/>
      <c r="EB214" s="1824"/>
      <c r="EC214" s="1833"/>
      <c r="ED214" s="1835"/>
      <c r="EE214" s="1831"/>
      <c r="EF214" s="1824"/>
      <c r="EG214" s="1804">
        <f>IF(入力1!$W$5=9,9,0)</f>
        <v>0</v>
      </c>
      <c r="EH214" s="1828"/>
      <c r="EI214" s="1736"/>
    </row>
    <row r="215" spans="1:140" s="87" customFormat="1" ht="12" customHeight="1" thickBot="1">
      <c r="A215" s="1905"/>
      <c r="B215" s="1878"/>
      <c r="C215" s="1251"/>
      <c r="D215" s="1906" t="str">
        <f>IF(TRIM(入力1!D213)&lt;&gt;"",入力1!D213,"")</f>
        <v/>
      </c>
      <c r="E215" s="1907"/>
      <c r="F215" s="1907"/>
      <c r="G215" s="1907"/>
      <c r="H215" s="1907"/>
      <c r="I215" s="1907"/>
      <c r="J215" s="1907"/>
      <c r="K215" s="1490"/>
      <c r="L215" s="1259"/>
      <c r="M215" s="1491"/>
      <c r="N215" s="1876"/>
      <c r="O215" s="1876"/>
      <c r="P215" s="1876"/>
      <c r="Q215" s="1877"/>
      <c r="R215" s="1251"/>
      <c r="S215" s="1908"/>
      <c r="T215" s="1909"/>
      <c r="U215" s="1491"/>
      <c r="V215" s="1877"/>
      <c r="W215" s="1910"/>
      <c r="X215" s="1877"/>
      <c r="Y215" s="1251"/>
      <c r="Z215" s="1929"/>
      <c r="AA215" s="1491"/>
      <c r="AB215" s="979" t="str">
        <f>IF(入力1!AB187&gt;=100,MID(TEXT(入力1!AB187,"000.0"),1,1),"")</f>
        <v/>
      </c>
      <c r="AC215" s="980" t="str">
        <f>IF(入力1!AB187&gt;=10,MID(TEXT(入力1!AB187,"000.0"),2,1),"")</f>
        <v/>
      </c>
      <c r="AD215" s="980" t="str">
        <f>IF(入力1!AB187&gt;=0.1,MID(TEXT(入力1!AB187,"000.0"),3,1),IF(ISBLANK(入力1!AB187),"","0"))</f>
        <v/>
      </c>
      <c r="AE215" s="958" t="str">
        <f>IF(入力1!AB187&lt;&gt;"",MID(TEXT(入力1!AB187,"000.0"),5,1),"")</f>
        <v/>
      </c>
      <c r="AF215" s="1877"/>
      <c r="AG215" s="1878"/>
      <c r="AH215" s="1878"/>
      <c r="AI215" s="1491"/>
      <c r="AJ215" s="1877"/>
      <c r="AK215" s="1878"/>
      <c r="AL215" s="1878"/>
      <c r="AM215" s="1491"/>
      <c r="AN215" s="1877"/>
      <c r="AO215" s="1878"/>
      <c r="AP215" s="1878"/>
      <c r="AQ215" s="1491"/>
      <c r="AR215" s="1877"/>
      <c r="AS215" s="1878"/>
      <c r="AT215" s="1878"/>
      <c r="AU215" s="1878"/>
      <c r="AV215" s="1491"/>
      <c r="AW215" s="1877"/>
      <c r="AX215" s="1878"/>
      <c r="AY215" s="1878"/>
      <c r="AZ215" s="1930"/>
      <c r="BA215" s="1878"/>
      <c r="BB215" s="1878"/>
      <c r="BC215" s="1491"/>
      <c r="BD215" s="1903"/>
      <c r="BE215" s="1901"/>
      <c r="BF215" s="1901"/>
      <c r="BG215" s="1901"/>
      <c r="BH215" s="1901"/>
      <c r="BI215" s="1901"/>
      <c r="BJ215" s="1902"/>
      <c r="BK215" s="1504"/>
      <c r="BL215" s="1248"/>
      <c r="BM215" s="1248"/>
      <c r="BN215" s="1248"/>
      <c r="BO215" s="1248"/>
      <c r="BP215" s="1505"/>
      <c r="BQ215" s="1504"/>
      <c r="BR215" s="1248"/>
      <c r="BS215" s="1248"/>
      <c r="BT215" s="1248"/>
      <c r="BU215" s="1248"/>
      <c r="BV215" s="1505"/>
      <c r="BW215" s="1504"/>
      <c r="BX215" s="1248"/>
      <c r="BY215" s="1248"/>
      <c r="BZ215" s="1248"/>
      <c r="CA215" s="1248"/>
      <c r="CB215" s="1505"/>
      <c r="CC215" s="1102"/>
      <c r="CD215" s="1248"/>
      <c r="CE215" s="1248"/>
      <c r="CF215" s="1248"/>
      <c r="CG215" s="1248"/>
      <c r="CH215" s="1248"/>
      <c r="CI215" s="1248"/>
      <c r="CJ215" s="1216"/>
      <c r="CK215" s="1248"/>
      <c r="CL215" s="1248"/>
      <c r="CM215" s="1248"/>
      <c r="CN215" s="1248"/>
      <c r="CO215" s="1248"/>
      <c r="CP215" s="1248"/>
      <c r="CQ215" s="1216"/>
      <c r="CR215" s="1504"/>
      <c r="CS215" s="1248"/>
      <c r="CT215" s="1505"/>
      <c r="CU215" s="1248"/>
      <c r="CV215" s="1968"/>
      <c r="CW215" s="1216"/>
      <c r="CX215" s="1102"/>
      <c r="CY215" s="1248"/>
      <c r="CZ215" s="1216"/>
      <c r="DA215" s="1903"/>
      <c r="DB215" s="1901"/>
      <c r="DC215" s="1901"/>
      <c r="DD215" s="1901"/>
      <c r="DE215" s="1875"/>
      <c r="DF215" s="1876"/>
      <c r="DG215" s="1877"/>
      <c r="DH215" s="1878"/>
      <c r="DI215" s="1878"/>
      <c r="DJ215" s="1279"/>
      <c r="DK215" s="1876"/>
      <c r="DL215" s="1877"/>
      <c r="DM215" s="1878"/>
      <c r="DN215" s="1878"/>
      <c r="DO215" s="1878"/>
      <c r="DP215" s="1880"/>
      <c r="DQ215" s="1876"/>
      <c r="DR215" s="1877"/>
      <c r="DS215" s="1878"/>
      <c r="DT215" s="1878"/>
      <c r="DU215" s="1878"/>
      <c r="DV215" s="1880"/>
      <c r="DW215" s="1881"/>
      <c r="DX215" s="1882"/>
      <c r="DY215" s="1883"/>
      <c r="DZ215" s="1884"/>
      <c r="EA215" s="1885"/>
      <c r="EB215" s="1886"/>
      <c r="EC215" s="1887"/>
      <c r="ED215" s="1888"/>
      <c r="EE215" s="1885"/>
      <c r="EF215" s="1886"/>
      <c r="EG215" s="1883"/>
      <c r="EH215" s="1889"/>
      <c r="EI215" s="1882"/>
    </row>
    <row r="216" spans="1:140" s="87" customFormat="1" ht="12" customHeight="1">
      <c r="A216" s="1890" t="str">
        <f>IF(TRIM(入力1!A188)&lt;&gt;"",入力1!A188,"")</f>
        <v/>
      </c>
      <c r="B216" s="1872">
        <f>IF(TRIM(入力1!B188)&lt;&gt;"",入力1!B188,"")</f>
        <v>8</v>
      </c>
      <c r="C216" s="1891">
        <f>入力1!C188</f>
        <v>6</v>
      </c>
      <c r="D216" s="1892" t="str">
        <f>IF(TRIM(入力1!D188)&lt;&gt;"",入力1!D188,"")</f>
        <v/>
      </c>
      <c r="E216" s="1893"/>
      <c r="F216" s="1893"/>
      <c r="G216" s="1893"/>
      <c r="H216" s="1893"/>
      <c r="I216" s="1893"/>
      <c r="J216" s="1893"/>
      <c r="K216" s="1895" t="str">
        <f>IF(TRIM('提出（様式1）'!A216)&lt;&gt;"",'提出（様式1）'!A216,"")</f>
        <v/>
      </c>
      <c r="L216" s="1896">
        <f>IF(TRIM('提出（様式1）'!B216)&lt;&gt;"",'提出（様式1）'!B216,"")</f>
        <v>8</v>
      </c>
      <c r="M216" s="1874">
        <f>C216</f>
        <v>6</v>
      </c>
      <c r="N216" s="1870" t="str">
        <f>IF(TRIM(入力1!N188)&lt;&gt;"",入力1!N188,"")</f>
        <v/>
      </c>
      <c r="O216" s="1870" t="str">
        <f>IF(TRIM(入力1!O188)&lt;&gt;"",LEFT(入力1!O188,1),"")</f>
        <v/>
      </c>
      <c r="P216" s="1870" t="str">
        <f>IF(TRIM(入力1!P188)&lt;&gt;"",LEFT(入力1!P188,1),"")</f>
        <v/>
      </c>
      <c r="Q216" s="1871" t="str">
        <f>IF(TRIM(入力1!Q188)&lt;&gt;"",LEFT(入力1!Q188,1),"")</f>
        <v/>
      </c>
      <c r="R216" s="1891" t="str">
        <f>IF(TRIM(入力1!Q188)&lt;&gt;"",MID(入力1!Q188,2,1),"")</f>
        <v/>
      </c>
      <c r="S216" s="1894" t="str">
        <f>IF(TRIM(入力1!S188)&lt;&gt;"",LEFT(入力1!S188,1),"")</f>
        <v/>
      </c>
      <c r="T216" s="1897" t="str">
        <f>IF(LEN(入力1!T188)&gt;=2,MID(TEXT(入力1!T188,"00"),1,1),"")</f>
        <v/>
      </c>
      <c r="U216" s="1874" t="str">
        <f>IF(LEN(入力1!T188)&gt;=1,MID(TEXT(入力1!T188,"00"),2,1),"")</f>
        <v/>
      </c>
      <c r="V216" s="1871" t="str">
        <f>IF(LEN(入力1!V188)&gt;=2,MID(TEXT(入力1!V188,"00"),1,1),"")</f>
        <v/>
      </c>
      <c r="W216" s="1927" t="str">
        <f>IF(LEN(入力1!V188)&gt;=1,MID(TEXT(入力1!V188,"00"),2,1),"")</f>
        <v/>
      </c>
      <c r="X216" s="1871" t="str">
        <f>IF(LEN(入力1!X188)&gt;=2,MID(TEXT(入力1!X188,"00"),1,1),"")</f>
        <v/>
      </c>
      <c r="Y216" s="1891" t="str">
        <f>IF(LEN(入力1!X188)&gt;=1,MID(TEXT(入力1!X188,"00"),2,1),"")</f>
        <v/>
      </c>
      <c r="Z216" s="1761" t="str">
        <f>IF(LEN(入力1!Z188)&gt;=2,MID(TEXT(入力1!Z188,"00"),1,1),"")</f>
        <v/>
      </c>
      <c r="AA216" s="1874" t="str">
        <f>IF(LEN(入力1!Z188)&gt;=1,MID(TEXT(入力1!Z188,"00"),2,1),"")</f>
        <v/>
      </c>
      <c r="AB216" s="1898" t="str">
        <f>IF(TRIM(入力1!AB188)&lt;&gt;"",入力1!AB188,"")</f>
        <v/>
      </c>
      <c r="AC216" s="1899"/>
      <c r="AD216" s="1899"/>
      <c r="AE216" s="1900"/>
      <c r="AF216" s="1871" t="str">
        <f>IF(入力1!AF188&gt;=100,MID(TEXT(入力1!AF188,"000.0"),1,1),"")</f>
        <v/>
      </c>
      <c r="AG216" s="1872" t="str">
        <f>IF(入力1!AF188&gt;=10,MID(TEXT(入力1!AF188,"000.0"),2,1),"")</f>
        <v/>
      </c>
      <c r="AH216" s="1872" t="str">
        <f>IF(入力1!AF188&gt;=0.1,MID(TEXT(入力1!AF188,"000.0"),3,1),IF(ISBLANK(入力1!AF188),"","0"))</f>
        <v/>
      </c>
      <c r="AI216" s="1874" t="str">
        <f>IF(入力1!AF188&lt;&gt;"",MID(TEXT(入力1!AF188,"000.0"),5,1),"")</f>
        <v/>
      </c>
      <c r="AJ216" s="1871" t="str">
        <f>IF(入力1!AJ188&gt;=100,MID(TEXT(入力1!AJ188,"000.0"),1,1),"")</f>
        <v/>
      </c>
      <c r="AK216" s="1872" t="str">
        <f>IF(入力1!AJ188&gt;=10,MID(TEXT(入力1!AJ188,"000.0"),2,1),"")</f>
        <v/>
      </c>
      <c r="AL216" s="1872" t="str">
        <f>IF(入力1!AJ188&gt;=0.1,MID(TEXT(入力1!AJ188,"000.0"),3,1),IF(ISBLANK(入力1!AJ188),"","0"))</f>
        <v/>
      </c>
      <c r="AM216" s="1874" t="str">
        <f>IF(入力1!AJ188&lt;&gt;"",MID(TEXT(入力1!AJ188,"000.0"),5,1),"")</f>
        <v/>
      </c>
      <c r="AN216" s="1871" t="str">
        <f>IF(入力1!AN188&gt;=100,MID(TEXT(入力1!AN188,"000.0"),1,1),"")</f>
        <v/>
      </c>
      <c r="AO216" s="1872" t="str">
        <f>IF(入力1!AN188&gt;=10,MID(TEXT(入力1!AN188,"000.0"),2,1),"")</f>
        <v/>
      </c>
      <c r="AP216" s="1872" t="str">
        <f>IF(入力1!AN188&gt;=0.1,MID(TEXT(入力1!AN188,"000.0"),3,1),IF(ISBLANK(入力1!AN188),"","0"))</f>
        <v/>
      </c>
      <c r="AQ216" s="1874" t="str">
        <f>IF(入力1!AN188&lt;&gt;"",MID(TEXT(入力1!AN188,"000.0"),5,1),"")</f>
        <v/>
      </c>
      <c r="AR216" s="1871" t="str">
        <f>IF(TRIM(入力1!AR188)&lt;&gt;"",IF(入力1!AR188&gt;=10000,MID(TEXT(入力1!AR188,"00000"),1,1),""),"-")</f>
        <v>-</v>
      </c>
      <c r="AS216" s="1872" t="str">
        <f>IF(TRIM(入力1!AR188)&lt;&gt;"",IF(入力1!AR188&gt;=1000,MID(TEXT(入力1!AR188,"00000"),2,1),""),"-")</f>
        <v>-</v>
      </c>
      <c r="AT216" s="1872" t="str">
        <f>IF(TRIM(入力1!AR188)&lt;&gt;"",IF(入力1!AR188&gt;=100,MID(TEXT(入力1!AR188,"00000"),3,1),""),"-")</f>
        <v>-</v>
      </c>
      <c r="AU216" s="1872" t="str">
        <f>IF(TRIM(入力1!AR188)&lt;&gt;"",IF(入力1!AR188&gt;=10,MID(TEXT(入力1!AR188,"00000"),4,1),""),"-")</f>
        <v>-</v>
      </c>
      <c r="AV216" s="1874" t="str">
        <f>IF(TRIM(入力1!AR188)&lt;&gt;"",IF(入力1!AR188&gt;=0,MID(TEXT(入力1!AR188,"00000"),5,1),""),"-")</f>
        <v>-</v>
      </c>
      <c r="AW216" s="1871" t="str">
        <f>IF(TRIM(入力1!AW188)&lt;&gt;"",IF(入力1!AW188&gt;=1000000,MID(TEXT(入力1!AW188,"0000000"),1,1),""),"-")</f>
        <v>-</v>
      </c>
      <c r="AX216" s="1872" t="str">
        <f>IF(TRIM(入力1!AW188)&lt;&gt;"",IF(入力1!AW188&gt;=100000,MID(TEXT(入力1!AW188,"0000000"),2,1),""),"-")</f>
        <v>-</v>
      </c>
      <c r="AY216" s="1872" t="str">
        <f>IF(TRIM(入力1!AW188)&lt;&gt;"",IF(入力1!AW188&gt;=10000,MID(TEXT(入力1!AW188,"0000000"),3,1),""),"-")</f>
        <v>-</v>
      </c>
      <c r="AZ216" s="1872" t="str">
        <f>IF(TRIM(入力1!AW188)&lt;&gt;"",IF(入力1!AW188&gt;=1000,MID(TEXT(入力1!AW188,"0000000"),4,1),""),"-")</f>
        <v>-</v>
      </c>
      <c r="BA216" s="1872" t="str">
        <f>IF(TRIM(入力1!AW188)&lt;&gt;"",IF(入力1!AW188&gt;=100,MID(TEXT(入力1!AW188,"0000000"),5,1),""),"-")</f>
        <v>-</v>
      </c>
      <c r="BB216" s="1872" t="str">
        <f>IF(TRIM(入力1!AW188)&lt;&gt;"",IF(入力1!AW188&gt;=10,MID(TEXT(入力1!AW188,"0000000"),6,1),""),"-")</f>
        <v>-</v>
      </c>
      <c r="BC216" s="1874" t="str">
        <f>IF(TRIM(入力1!AW188)&lt;&gt;"",IF(入力1!AW188&gt;=0,MID(TEXT(入力1!AW188,"0000000"),7,1),""),"-")</f>
        <v>-</v>
      </c>
      <c r="BD216" s="1755" t="str">
        <f>IF(TRIM(入力1!BD188)&lt;&gt;"",IF(入力1!BD188&gt;=1000000,MID(TEXT(入力1!BD188,"0000000"),1,1),""),"")</f>
        <v/>
      </c>
      <c r="BE216" s="1752" t="str">
        <f>IF(TRIM(入力1!BD188)&lt;&gt;"",IF(入力1!BD188&gt;=100000,MID(TEXT(入力1!BD188,"0000000"),2,1),""),"")</f>
        <v/>
      </c>
      <c r="BF216" s="1752" t="str">
        <f>IF(TRIM(入力1!BD188)&lt;&gt;"",IF(入力1!BD188&gt;=10000,MID(TEXT(入力1!BD188,"0000000"),3,1),""),"")</f>
        <v/>
      </c>
      <c r="BG216" s="1752" t="str">
        <f>IF(TRIM(入力1!BD188)&lt;&gt;"",IF(入力1!BD188&gt;=1000,MID(TEXT(入力1!BD188,"0000000"),4,1),""),"")</f>
        <v/>
      </c>
      <c r="BH216" s="1752" t="str">
        <f>IF(TRIM(入力1!BD188)&lt;&gt;"",IF(入力1!BD188&gt;=100,MID(TEXT(入力1!BD188,"0000000"),5,1),""),"")</f>
        <v/>
      </c>
      <c r="BI216" s="1752" t="str">
        <f>IF(TRIM(入力1!BD188)&lt;&gt;"",IF(入力1!BD188&gt;=10,MID(TEXT(入力1!BD188,"0000000"),6,1),""),"")</f>
        <v/>
      </c>
      <c r="BJ216" s="1753" t="str">
        <f>IF(TRIM(入力1!BD188)&lt;&gt;"",IF(入力1!BD188&gt;=0,MID(TEXT(入力1!BD188,"0000000"),7,1),""),"0")</f>
        <v>0</v>
      </c>
      <c r="BK216" s="1727" t="str">
        <f>IF(TRIM(入力1!BK188)&lt;&gt;"",入力1!BK188,"")</f>
        <v/>
      </c>
      <c r="BL216" s="1728" t="str">
        <f>IF(TRIM(入力1!BL188)&lt;&gt;"",入力1!BL188,"")</f>
        <v/>
      </c>
      <c r="BM216" s="1728" t="str">
        <f>IF(TRIM(入力1!BM188)&lt;&gt;"",入力1!BM188,"")</f>
        <v/>
      </c>
      <c r="BN216" s="1728" t="str">
        <f>IF(TRIM(入力1!BN188)&lt;&gt;"",入力1!BN188,"")</f>
        <v/>
      </c>
      <c r="BO216" s="1728" t="str">
        <f>IF(TRIM(入力1!BO188)&lt;&gt;"",入力1!BO188,"")</f>
        <v/>
      </c>
      <c r="BP216" s="1868" t="str">
        <f>IF(TRIM(入力1!BP188)&lt;&gt;"",入力1!BP188,"")</f>
        <v>0</v>
      </c>
      <c r="BQ216" s="1727" t="str">
        <f>IF(TRIM(入力1!BQ188)&lt;&gt;"",入力1!BQ188,"")</f>
        <v/>
      </c>
      <c r="BR216" s="1728" t="str">
        <f>IF(TRIM(入力1!BR188)&lt;&gt;"",入力1!BR188,"")</f>
        <v/>
      </c>
      <c r="BS216" s="1728" t="str">
        <f>IF(TRIM(入力1!BS188)&lt;&gt;"",入力1!BS188,"")</f>
        <v/>
      </c>
      <c r="BT216" s="1728" t="str">
        <f>IF(TRIM(入力1!BT188)&lt;&gt;"",入力1!BT188,"")</f>
        <v/>
      </c>
      <c r="BU216" s="1728" t="str">
        <f>IF(TRIM(入力1!BU188)&lt;&gt;"",入力1!BU188,"")</f>
        <v/>
      </c>
      <c r="BV216" s="1868" t="str">
        <f>IF(TRIM(入力1!BV188)&lt;&gt;"",入力1!BV188,"")</f>
        <v>0</v>
      </c>
      <c r="BW216" s="1727" t="str">
        <f>IF(TRIM(入力1!BW188)&lt;&gt;"",入力1!BW188,"")</f>
        <v/>
      </c>
      <c r="BX216" s="1728" t="str">
        <f>IF(TRIM(入力1!BX188)&lt;&gt;"",入力1!BX188,"")</f>
        <v/>
      </c>
      <c r="BY216" s="1728" t="str">
        <f>IF(TRIM(入力1!BY188)&lt;&gt;"",入力1!BY188,"")</f>
        <v/>
      </c>
      <c r="BZ216" s="1728" t="str">
        <f>IF(TRIM(入力1!BZ188)&lt;&gt;"",入力1!BZ188,"")</f>
        <v/>
      </c>
      <c r="CA216" s="1728" t="str">
        <f>IF(TRIM(入力1!CA188)&lt;&gt;"",入力1!CA188,"")</f>
        <v/>
      </c>
      <c r="CB216" s="1868" t="str">
        <f>IF(TRIM(入力1!CB188)&lt;&gt;"",入力1!CB188,"")</f>
        <v>0</v>
      </c>
      <c r="CC216" s="1869" t="str">
        <f>IF(TRIM(入力1!CC188)&lt;&gt;"",入力1!CC188,"")</f>
        <v/>
      </c>
      <c r="CD216" s="1721" t="str">
        <f>IF(TRIM(入力1!CD188)&lt;&gt;"",入力1!CD188,"")</f>
        <v/>
      </c>
      <c r="CE216" s="1721" t="str">
        <f>IF(TRIM(入力1!CE188)&lt;&gt;"",入力1!CE188,"")</f>
        <v/>
      </c>
      <c r="CF216" s="1721" t="str">
        <f>IF(TRIM(入力1!CF188)&lt;&gt;"",入力1!CF188,"")</f>
        <v/>
      </c>
      <c r="CG216" s="1721" t="str">
        <f>IF(TRIM(入力1!CG188)&lt;&gt;"",入力1!CG188,"")</f>
        <v/>
      </c>
      <c r="CH216" s="1721" t="str">
        <f>IF(TRIM(入力1!CH188)&lt;&gt;"",入力1!CH188,"")</f>
        <v/>
      </c>
      <c r="CI216" s="1721" t="str">
        <f>IF(TRIM(入力1!CI188)&lt;&gt;"",入力1!CI188,"")</f>
        <v/>
      </c>
      <c r="CJ216" s="1722" t="str">
        <f>IF(TRIM(入力1!CJ188)&lt;&gt;"",入力1!CJ188,"")</f>
        <v>0</v>
      </c>
      <c r="CK216" s="1721" t="str">
        <f>IF(TRIM(入力1!CK188)&lt;&gt;"",入力1!CK188,"")</f>
        <v/>
      </c>
      <c r="CL216" s="1721" t="str">
        <f>IF(TRIM(入力1!CL188)&lt;&gt;"",入力1!CL188,"")</f>
        <v/>
      </c>
      <c r="CM216" s="1721" t="str">
        <f>IF(TRIM(入力1!CM188)&lt;&gt;"",入力1!CM188,"")</f>
        <v/>
      </c>
      <c r="CN216" s="1721" t="str">
        <f>IF(TRIM(入力1!CN188)&lt;&gt;"",入力1!CN188,"")</f>
        <v/>
      </c>
      <c r="CO216" s="1721" t="str">
        <f>IF(TRIM(入力1!CO188)&lt;&gt;"",入力1!CO188,"")</f>
        <v/>
      </c>
      <c r="CP216" s="1721" t="str">
        <f>IF(TRIM(入力1!CP188)&lt;&gt;"",入力1!CP188,"")</f>
        <v/>
      </c>
      <c r="CQ216" s="1722" t="str">
        <f>IF(TRIM(入力1!CQ188)&lt;&gt;"",入力1!CQ188,"")</f>
        <v/>
      </c>
      <c r="CR216" s="1727" t="str">
        <f>IF(TRIM(入力1!CR188)&lt;&gt;"",入力1!CR188,"")</f>
        <v>-</v>
      </c>
      <c r="CS216" s="1728" t="str">
        <f>IF(TRIM(入力1!CS188)&lt;&gt;"",入力1!CS188,"")</f>
        <v>-</v>
      </c>
      <c r="CT216" s="1868" t="str">
        <f>IF(TRIM(入力1!CT188)&lt;&gt;"",入力1!CT188,"")</f>
        <v>-</v>
      </c>
      <c r="CU216" s="1728" t="str">
        <f>IF(入力1!CU188&gt;=10,MID(TEXT(入力1!CU188,"00.0"),1,1),"")</f>
        <v/>
      </c>
      <c r="CV216" s="1957" t="str">
        <f>IF(入力1!CU188&gt;=0.1,MID(TEXT(入力1!CU188,"00.0"),2,1),IF(ISBLANK(入力1!CU188),"","0"))</f>
        <v/>
      </c>
      <c r="CW216" s="1722" t="str">
        <f>IF(入力1!CU188&lt;&gt;"",MID(TEXT(入力1!CU188,"00.0"),4,1),"")</f>
        <v/>
      </c>
      <c r="CX216" s="1869" t="str">
        <f>IF(入力1!CX188&gt;=100,MID(TEXT(入力1!CX188,"000"),1,1),"")</f>
        <v/>
      </c>
      <c r="CY216" s="1721" t="str">
        <f>IF(入力1!CX188&gt;=10,MID(TEXT(入力1!CX188,"000"),2,1),"")</f>
        <v/>
      </c>
      <c r="CZ216" s="1722" t="str">
        <f>IF(入力1!CX188&gt;=1,MID(TEXT(入力1!CX188,"000"),3,1),"")</f>
        <v/>
      </c>
      <c r="DA216" s="1755" t="str">
        <f>IF(TRIM(入力1!DA188)&lt;&gt;"",IF(入力1!DA188&gt;=10000,MID(TEXT(入力1!DA188,"00000"),1,1),""),"")</f>
        <v/>
      </c>
      <c r="DB216" s="1752" t="str">
        <f>IF(TRIM(入力1!DA188)&lt;&gt;"",IF(入力1!DA188&gt;=1000,MID(TEXT(入力1!DA188,"00000"),2,1),""),"")</f>
        <v/>
      </c>
      <c r="DC216" s="1752" t="str">
        <f>IF(TRIM(入力1!DA188)&lt;&gt;"",IF(入力1!DA188&gt;=100,MID(TEXT(入力1!DA188,"00000"),3,1),""),"")</f>
        <v/>
      </c>
      <c r="DD216" s="1752" t="str">
        <f>IF(TRIM(入力1!DA188)&lt;&gt;"",IF(入力1!DA188&gt;=10,MID(TEXT(入力1!DA188,"00000"),4,1),""),"")</f>
        <v/>
      </c>
      <c r="DE216" s="1757" t="str">
        <f>IF(TRIM(入力1!DA188)&lt;&gt;"",IF(入力1!DA188&gt;=0,MID(TEXT(入力1!DA188,"00000"),5,1),"0"),"")</f>
        <v/>
      </c>
      <c r="DF216" s="1870" t="str">
        <f>IF(TRIM(入力1!DF188)&lt;&gt;"",LEFT(入力1!DF188,1),"")</f>
        <v/>
      </c>
      <c r="DG216" s="1871" t="str">
        <f>IF(入力1!DG188&gt;=1000,MID(TEXT(入力1!DG188,"0000"),1,1),"")</f>
        <v/>
      </c>
      <c r="DH216" s="1872" t="str">
        <f>IF(入力1!DG188&gt;=100,MID(TEXT(入力1!DG188,"0000"),2,1),"")</f>
        <v/>
      </c>
      <c r="DI216" s="1872" t="str">
        <f>IF(入力1!DG188&gt;=10,MID(TEXT(入力1!DG188,"0000"),3,1),"")</f>
        <v/>
      </c>
      <c r="DJ216" s="1873" t="str">
        <f>IF(TRIM(入力1!DG188)&lt;&gt;"",IF(入力1!DG188&gt;=1,MID(TEXT(入力1!DG188,"0000"),4,1),"0"),"")</f>
        <v/>
      </c>
      <c r="DK216" s="1870" t="str">
        <f>IF(TRIM(入力1!DK188)&lt;&gt;"",LEFT(入力1!DK188,1),"")</f>
        <v/>
      </c>
      <c r="DL216" s="1871" t="str">
        <f>IF(入力1!DL188&gt;=10000,MID(TEXT(入力1!DL188,"00000"),1,1),"")</f>
        <v/>
      </c>
      <c r="DM216" s="1872" t="str">
        <f>IF(入力1!DL188&gt;=1000,MID(TEXT(入力1!DL188,"00000"),2,1),"")</f>
        <v/>
      </c>
      <c r="DN216" s="1872" t="str">
        <f>IF(入力1!DL188&gt;=100,MID(TEXT(入力1!DL188,"00000"),3,1),"")</f>
        <v/>
      </c>
      <c r="DO216" s="1872" t="str">
        <f>IF(入力1!DL188&gt;=10,MID(TEXT(入力1!DL188,"00000"),4,1),"")</f>
        <v/>
      </c>
      <c r="DP216" s="1858" t="str">
        <f>IF(TRIM(入力1!DL188)&lt;&gt;"",IF(入力1!DL188&gt;=1,MID(TEXT(入力1!DL188,"00000"),5,1),"0"),"")</f>
        <v/>
      </c>
      <c r="DQ216" s="1870" t="str">
        <f>IF(TRIM(入力1!DQ188)&lt;&gt;"",LEFT(入力1!DQ188,1),"")</f>
        <v/>
      </c>
      <c r="DR216" s="1871" t="str">
        <f>IF(入力1!DR188&gt;=10000,MID(TEXT(入力1!DR188,"00000"),1,1),"")</f>
        <v/>
      </c>
      <c r="DS216" s="1872" t="str">
        <f>IF(入力1!DR188&gt;=1000,MID(TEXT(入力1!DR188,"00000"),2,1),"")</f>
        <v/>
      </c>
      <c r="DT216" s="1872" t="str">
        <f>IF(入力1!DR188&gt;=100,MID(TEXT(入力1!DR188,"00000"),3,1),"")</f>
        <v/>
      </c>
      <c r="DU216" s="1872" t="str">
        <f>IF(入力1!DR188&gt;=10,MID(TEXT(入力1!DR188,"00000"),4,1),"")</f>
        <v/>
      </c>
      <c r="DV216" s="1858" t="str">
        <f>IF(TRIM(入力1!DR188)&lt;&gt;"",IF(入力1!DR188&gt;=1,MID(TEXT(入力1!DR188,"00000"),5,1),"0"),"")</f>
        <v/>
      </c>
      <c r="DW216" s="1860"/>
      <c r="DX216" s="1861"/>
      <c r="DY216" s="1862"/>
      <c r="DZ216" s="1863"/>
      <c r="EA216" s="1864"/>
      <c r="EB216" s="1865"/>
      <c r="EC216" s="1866"/>
      <c r="ED216" s="1867"/>
      <c r="EE216" s="1864"/>
      <c r="EF216" s="1865"/>
      <c r="EG216" s="1826">
        <f>IF(入力1!$W$5=9,9,0)</f>
        <v>0</v>
      </c>
      <c r="EH216" s="1826"/>
      <c r="EI216" s="1861"/>
    </row>
    <row r="217" spans="1:140" s="87" customFormat="1" ht="12" customHeight="1">
      <c r="A217" s="1853"/>
      <c r="B217" s="1752"/>
      <c r="C217" s="1753"/>
      <c r="D217" s="1854" t="str">
        <f>IF(TRIM(入力1!D215)&lt;&gt;"",入力1!D215,"")</f>
        <v/>
      </c>
      <c r="E217" s="1855"/>
      <c r="F217" s="1855"/>
      <c r="G217" s="1855"/>
      <c r="H217" s="1855"/>
      <c r="I217" s="1855"/>
      <c r="J217" s="1855"/>
      <c r="K217" s="1806"/>
      <c r="L217" s="1808"/>
      <c r="M217" s="1757"/>
      <c r="N217" s="1754"/>
      <c r="O217" s="1754"/>
      <c r="P217" s="1754"/>
      <c r="Q217" s="1755"/>
      <c r="R217" s="1753"/>
      <c r="S217" s="1856"/>
      <c r="T217" s="1761"/>
      <c r="U217" s="1757"/>
      <c r="V217" s="1755"/>
      <c r="W217" s="1857"/>
      <c r="X217" s="1755"/>
      <c r="Y217" s="1753"/>
      <c r="Z217" s="1928"/>
      <c r="AA217" s="1757"/>
      <c r="AB217" s="970" t="str">
        <f>IF(入力1!AB189&gt;=100,MID(TEXT(入力1!AB189,"000.0"),1,1),"")</f>
        <v/>
      </c>
      <c r="AC217" s="968" t="str">
        <f>IF(入力1!AB189&gt;=10,MID(TEXT(入力1!AB189,"000.0"),2,1),"")</f>
        <v/>
      </c>
      <c r="AD217" s="968" t="str">
        <f>IF(入力1!AB189&gt;=0.1,MID(TEXT(入力1!AB189,"000.0"),3,1),IF(ISBLANK(入力1!AB189),"","0"))</f>
        <v/>
      </c>
      <c r="AE217" s="972" t="str">
        <f>IF(入力1!AB189&lt;&gt;"",MID(TEXT(入力1!AB189,"000.0"),5,1),"")</f>
        <v/>
      </c>
      <c r="AF217" s="1755"/>
      <c r="AG217" s="1752"/>
      <c r="AH217" s="1752"/>
      <c r="AI217" s="1757"/>
      <c r="AJ217" s="1755"/>
      <c r="AK217" s="1752"/>
      <c r="AL217" s="1752"/>
      <c r="AM217" s="1757"/>
      <c r="AN217" s="1755"/>
      <c r="AO217" s="1752"/>
      <c r="AP217" s="1752"/>
      <c r="AQ217" s="1757"/>
      <c r="AR217" s="1755"/>
      <c r="AS217" s="1752"/>
      <c r="AT217" s="1752"/>
      <c r="AU217" s="1752"/>
      <c r="AV217" s="1757"/>
      <c r="AW217" s="1755"/>
      <c r="AX217" s="1752"/>
      <c r="AY217" s="1752"/>
      <c r="AZ217" s="1752"/>
      <c r="BA217" s="1752"/>
      <c r="BB217" s="1752"/>
      <c r="BC217" s="1757"/>
      <c r="BD217" s="1793"/>
      <c r="BE217" s="1729"/>
      <c r="BF217" s="1729"/>
      <c r="BG217" s="1729"/>
      <c r="BH217" s="1729"/>
      <c r="BI217" s="1729"/>
      <c r="BJ217" s="1744"/>
      <c r="BK217" s="1726"/>
      <c r="BL217" s="1705"/>
      <c r="BM217" s="1705"/>
      <c r="BN217" s="1705"/>
      <c r="BO217" s="1705"/>
      <c r="BP217" s="1710"/>
      <c r="BQ217" s="1726"/>
      <c r="BR217" s="1705"/>
      <c r="BS217" s="1705"/>
      <c r="BT217" s="1705"/>
      <c r="BU217" s="1705"/>
      <c r="BV217" s="1710"/>
      <c r="BW217" s="1726"/>
      <c r="BX217" s="1705"/>
      <c r="BY217" s="1705"/>
      <c r="BZ217" s="1705"/>
      <c r="CA217" s="1705"/>
      <c r="CB217" s="1710"/>
      <c r="CC217" s="1712"/>
      <c r="CD217" s="1705"/>
      <c r="CE217" s="1705"/>
      <c r="CF217" s="1705"/>
      <c r="CG217" s="1705"/>
      <c r="CH217" s="1705"/>
      <c r="CI217" s="1705"/>
      <c r="CJ217" s="1706"/>
      <c r="CK217" s="1705"/>
      <c r="CL217" s="1705"/>
      <c r="CM217" s="1705"/>
      <c r="CN217" s="1705"/>
      <c r="CO217" s="1705"/>
      <c r="CP217" s="1705"/>
      <c r="CQ217" s="1706"/>
      <c r="CR217" s="1726"/>
      <c r="CS217" s="1705"/>
      <c r="CT217" s="1710"/>
      <c r="CU217" s="1705"/>
      <c r="CV217" s="1958"/>
      <c r="CW217" s="1706"/>
      <c r="CX217" s="1712"/>
      <c r="CY217" s="1705"/>
      <c r="CZ217" s="1706"/>
      <c r="DA217" s="1793"/>
      <c r="DB217" s="1729"/>
      <c r="DC217" s="1729"/>
      <c r="DD217" s="1729"/>
      <c r="DE217" s="1852"/>
      <c r="DF217" s="1754"/>
      <c r="DG217" s="1755"/>
      <c r="DH217" s="1752"/>
      <c r="DI217" s="1752"/>
      <c r="DJ217" s="1874"/>
      <c r="DK217" s="1754"/>
      <c r="DL217" s="1755"/>
      <c r="DM217" s="1752"/>
      <c r="DN217" s="1752"/>
      <c r="DO217" s="1752"/>
      <c r="DP217" s="1859"/>
      <c r="DQ217" s="1754"/>
      <c r="DR217" s="1755"/>
      <c r="DS217" s="1752"/>
      <c r="DT217" s="1752"/>
      <c r="DU217" s="1752"/>
      <c r="DV217" s="1859"/>
      <c r="DW217" s="1749"/>
      <c r="DX217" s="1737"/>
      <c r="DY217" s="1805"/>
      <c r="DZ217" s="1830"/>
      <c r="EA217" s="1832"/>
      <c r="EB217" s="1825"/>
      <c r="EC217" s="1834"/>
      <c r="ED217" s="1836"/>
      <c r="EE217" s="1832"/>
      <c r="EF217" s="1825"/>
      <c r="EG217" s="1827"/>
      <c r="EH217" s="1827"/>
      <c r="EI217" s="1737"/>
    </row>
    <row r="218" spans="1:140" s="87" customFormat="1" ht="12" customHeight="1">
      <c r="A218" s="1818" t="str">
        <f>IF(TRIM(入力1!A190)&lt;&gt;"",入力1!A190,"")</f>
        <v/>
      </c>
      <c r="B218" s="1732">
        <f>IF(TRIM(入力1!B190)&lt;&gt;"",入力1!B190,"")</f>
        <v>8</v>
      </c>
      <c r="C218" s="1234">
        <f>入力1!C190</f>
        <v>7</v>
      </c>
      <c r="D218" s="1820" t="str">
        <f>IF(TRIM(入力1!D190)&lt;&gt;"",入力1!D190,"")</f>
        <v/>
      </c>
      <c r="E218" s="1821"/>
      <c r="F218" s="1821"/>
      <c r="G218" s="1821"/>
      <c r="H218" s="1821"/>
      <c r="I218" s="1821"/>
      <c r="J218" s="1821"/>
      <c r="K218" s="1256" t="str">
        <f>IF(TRIM('提出（様式1）'!A218)&lt;&gt;"",'提出（様式1）'!A218,"")</f>
        <v/>
      </c>
      <c r="L218" s="1258">
        <f>IF(TRIM('提出（様式1）'!B218)&lt;&gt;"",'提出（様式1）'!B218,"")</f>
        <v>8</v>
      </c>
      <c r="M218" s="1260">
        <f>C218</f>
        <v>7</v>
      </c>
      <c r="N218" s="1738" t="str">
        <f>IF(TRIM(入力1!N190)&lt;&gt;"",入力1!N190,"")</f>
        <v/>
      </c>
      <c r="O218" s="1738" t="str">
        <f>IF(TRIM(入力1!O190)&lt;&gt;"",LEFT(入力1!O190,1),"")</f>
        <v/>
      </c>
      <c r="P218" s="1738" t="str">
        <f>IF(TRIM(入力1!P190)&lt;&gt;"",LEFT(入力1!P190,1),"")</f>
        <v/>
      </c>
      <c r="Q218" s="1734" t="str">
        <f>IF(TRIM(入力1!Q190)&lt;&gt;"",LEFT(入力1!Q190,1),"")</f>
        <v/>
      </c>
      <c r="R218" s="1234" t="str">
        <f>IF(TRIM(入力1!Q190)&lt;&gt;"",MID(入力1!Q190,2,1),"")</f>
        <v/>
      </c>
      <c r="S218" s="1839" t="str">
        <f>IF(TRIM(入力1!S190)&lt;&gt;"",LEFT(入力1!S190,1),"")</f>
        <v/>
      </c>
      <c r="T218" s="1841" t="str">
        <f>IF(LEN(入力1!T190)&gt;=2,MID(TEXT(入力1!T190,"00"),1,1),"")</f>
        <v/>
      </c>
      <c r="U218" s="1260" t="str">
        <f>IF(LEN(入力1!T190)&gt;=1,MID(TEXT(入力1!T190,"00"),2,1),"")</f>
        <v/>
      </c>
      <c r="V218" s="1734" t="str">
        <f>IF(LEN(入力1!V190)&gt;=2,MID(TEXT(入力1!V190,"00"),1,1),"")</f>
        <v/>
      </c>
      <c r="W218" s="1843" t="str">
        <f>IF(LEN(入力1!V190)&gt;=1,MID(TEXT(入力1!V190,"00"),2,1),"")</f>
        <v/>
      </c>
      <c r="X218" s="1734" t="str">
        <f>IF(LEN(入力1!X190)&gt;=2,MID(TEXT(入力1!X190,"00"),1,1),"")</f>
        <v/>
      </c>
      <c r="Y218" s="1234" t="str">
        <f>IF(LEN(入力1!X190)&gt;=1,MID(TEXT(入力1!X190,"00"),2,1),"")</f>
        <v/>
      </c>
      <c r="Z218" s="1926" t="str">
        <f>IF(LEN(入力1!Z190)&gt;=2,MID(TEXT(入力1!Z190,"00"),1,1),"")</f>
        <v/>
      </c>
      <c r="AA218" s="1260" t="str">
        <f>IF(LEN(入力1!Z190)&gt;=1,MID(TEXT(入力1!Z190,"00"),2,1),"")</f>
        <v/>
      </c>
      <c r="AB218" s="1845" t="str">
        <f>IF(TRIM(入力1!AB190)&lt;&gt;"",入力1!AB190,"")</f>
        <v/>
      </c>
      <c r="AC218" s="1846"/>
      <c r="AD218" s="1846"/>
      <c r="AE218" s="1847"/>
      <c r="AF218" s="1734" t="str">
        <f>IF(入力1!AF190&gt;=100,MID(TEXT(入力1!AF190,"000.0"),1,1),"")</f>
        <v/>
      </c>
      <c r="AG218" s="1732" t="str">
        <f>IF(入力1!AF190&gt;=10,MID(TEXT(入力1!AF190,"000.0"),2,1),"")</f>
        <v/>
      </c>
      <c r="AH218" s="1732" t="str">
        <f>IF(入力1!AF190&gt;=0.1,MID(TEXT(入力1!AF190,"000.0"),3,1),IF(ISBLANK(入力1!AF190),"","0"))</f>
        <v/>
      </c>
      <c r="AI218" s="1260" t="str">
        <f>IF(入力1!AF190&lt;&gt;"",MID(TEXT(入力1!AF190,"000.0"),5,1),"")</f>
        <v/>
      </c>
      <c r="AJ218" s="1734" t="str">
        <f>IF(入力1!AJ190&gt;=100,MID(TEXT(入力1!AJ190,"000.0"),1,1),"")</f>
        <v/>
      </c>
      <c r="AK218" s="1732" t="str">
        <f>IF(入力1!AJ190&gt;=10,MID(TEXT(入力1!AJ190,"000.0"),2,1),"")</f>
        <v/>
      </c>
      <c r="AL218" s="1732" t="str">
        <f>IF(入力1!AJ190&gt;=0.1,MID(TEXT(入力1!AJ190,"000.0"),3,1),IF(ISBLANK(入力1!AJ190),"","0"))</f>
        <v/>
      </c>
      <c r="AM218" s="1260" t="str">
        <f>IF(入力1!AJ190&lt;&gt;"",MID(TEXT(入力1!AJ190,"000.0"),5,1),"")</f>
        <v/>
      </c>
      <c r="AN218" s="1734" t="str">
        <f>IF(入力1!AN190&gt;=100,MID(TEXT(入力1!AN190,"000.0"),1,1),"")</f>
        <v/>
      </c>
      <c r="AO218" s="1732" t="str">
        <f>IF(入力1!AN190&gt;=10,MID(TEXT(入力1!AN190,"000.0"),2,1),"")</f>
        <v/>
      </c>
      <c r="AP218" s="1732" t="str">
        <f>IF(入力1!AN190&gt;=0.1,MID(TEXT(入力1!AN190,"000.0"),3,1),IF(ISBLANK(入力1!AN190),"","0"))</f>
        <v/>
      </c>
      <c r="AQ218" s="1260" t="str">
        <f>IF(入力1!AN190&lt;&gt;"",MID(TEXT(入力1!AN190,"000.0"),5,1),"")</f>
        <v/>
      </c>
      <c r="AR218" s="1734" t="str">
        <f>IF(TRIM(入力1!AR190)&lt;&gt;"",IF(入力1!AR190&gt;=10000,MID(TEXT(入力1!AR190,"00000"),1,1),""),"-")</f>
        <v>-</v>
      </c>
      <c r="AS218" s="1732" t="str">
        <f>IF(TRIM(入力1!AR190)&lt;&gt;"",IF(入力1!AR190&gt;=1000,MID(TEXT(入力1!AR190,"00000"),2,1),""),"-")</f>
        <v>-</v>
      </c>
      <c r="AT218" s="1732" t="str">
        <f>IF(TRIM(入力1!AR190)&lt;&gt;"",IF(入力1!AR190&gt;=100,MID(TEXT(入力1!AR190,"00000"),3,1),""),"-")</f>
        <v>-</v>
      </c>
      <c r="AU218" s="1732" t="str">
        <f>IF(TRIM(入力1!AR190)&lt;&gt;"",IF(入力1!AR190&gt;=10,MID(TEXT(入力1!AR190,"00000"),4,1),""),"-")</f>
        <v>-</v>
      </c>
      <c r="AV218" s="1260" t="str">
        <f>IF(TRIM(入力1!AR190)&lt;&gt;"",IF(入力1!AR190&gt;=0,MID(TEXT(入力1!AR190,"00000"),5,1),""),"-")</f>
        <v>-</v>
      </c>
      <c r="AW218" s="1734" t="str">
        <f>IF(TRIM(入力1!AW190)&lt;&gt;"",IF(入力1!AW190&gt;=1000000,MID(TEXT(入力1!AW190,"0000000"),1,1),""),"-")</f>
        <v>-</v>
      </c>
      <c r="AX218" s="1732" t="str">
        <f>IF(TRIM(入力1!AW190)&lt;&gt;"",IF(入力1!AW190&gt;=100000,MID(TEXT(入力1!AW190,"0000000"),2,1),""),"-")</f>
        <v>-</v>
      </c>
      <c r="AY218" s="1732" t="str">
        <f>IF(TRIM(入力1!AW190)&lt;&gt;"",IF(入力1!AW190&gt;=10000,MID(TEXT(入力1!AW190,"0000000"),3,1),""),"-")</f>
        <v>-</v>
      </c>
      <c r="AZ218" s="1732" t="str">
        <f>IF(TRIM(入力1!AW190)&lt;&gt;"",IF(入力1!AW190&gt;=1000,MID(TEXT(入力1!AW190,"0000000"),4,1),""),"-")</f>
        <v>-</v>
      </c>
      <c r="BA218" s="1732" t="str">
        <f>IF(TRIM(入力1!AW190)&lt;&gt;"",IF(入力1!AW190&gt;=100,MID(TEXT(入力1!AW190,"0000000"),5,1),""),"-")</f>
        <v>-</v>
      </c>
      <c r="BB218" s="1732" t="str">
        <f>IF(TRIM(入力1!AW190)&lt;&gt;"",IF(入力1!AW190&gt;=10,MID(TEXT(入力1!AW190,"0000000"),6,1),""),"-")</f>
        <v>-</v>
      </c>
      <c r="BC218" s="1260" t="str">
        <f>IF(TRIM(入力1!AW190)&lt;&gt;"",IF(入力1!AW190&gt;=0,MID(TEXT(入力1!AW190,"0000000"),7,1),""),"-")</f>
        <v>-</v>
      </c>
      <c r="BD218" s="1817" t="str">
        <f>IF(TRIM(入力1!BD190)&lt;&gt;"",IF(入力1!BD190&gt;=1000000,MID(TEXT(入力1!BD190,"0000000"),1,1),""),"")</f>
        <v/>
      </c>
      <c r="BE218" s="1731" t="str">
        <f>IF(TRIM(入力1!BD190)&lt;&gt;"",IF(入力1!BD190&gt;=100000,MID(TEXT(入力1!BD190,"0000000"),2,1),""),"")</f>
        <v/>
      </c>
      <c r="BF218" s="1731" t="str">
        <f>IF(TRIM(入力1!BD190)&lt;&gt;"",IF(入力1!BD190&gt;=10000,MID(TEXT(入力1!BD190,"0000000"),3,1),""),"")</f>
        <v/>
      </c>
      <c r="BG218" s="1731" t="str">
        <f>IF(TRIM(入力1!BD190)&lt;&gt;"",IF(入力1!BD190&gt;=1000,MID(TEXT(入力1!BD190,"0000000"),4,1),""),"")</f>
        <v/>
      </c>
      <c r="BH218" s="1731" t="str">
        <f>IF(TRIM(入力1!BD190)&lt;&gt;"",IF(入力1!BD190&gt;=100,MID(TEXT(入力1!BD190,"0000000"),5,1),""),"")</f>
        <v/>
      </c>
      <c r="BI218" s="1731" t="str">
        <f>IF(TRIM(入力1!BD190)&lt;&gt;"",IF(入力1!BD190&gt;=10,MID(TEXT(入力1!BD190,"0000000"),6,1),""),"")</f>
        <v/>
      </c>
      <c r="BJ218" s="1816" t="str">
        <f>IF(TRIM(入力1!BD190)&lt;&gt;"",IF(入力1!BD190&gt;=0,MID(TEXT(入力1!BD190,"0000000"),7,1),""),"0")</f>
        <v>0</v>
      </c>
      <c r="BK218" s="1077" t="str">
        <f>IF(TRIM(入力1!BK190)&lt;&gt;"",入力1!BK190,"")</f>
        <v/>
      </c>
      <c r="BL218" s="1063" t="str">
        <f>IF(TRIM(入力1!BL190)&lt;&gt;"",入力1!BL190,"")</f>
        <v/>
      </c>
      <c r="BM218" s="1063" t="str">
        <f>IF(TRIM(入力1!BM190)&lt;&gt;"",入力1!BM190,"")</f>
        <v/>
      </c>
      <c r="BN218" s="1063" t="str">
        <f>IF(TRIM(入力1!BN190)&lt;&gt;"",入力1!BN190,"")</f>
        <v/>
      </c>
      <c r="BO218" s="1063" t="str">
        <f>IF(TRIM(入力1!BO190)&lt;&gt;"",入力1!BO190,"")</f>
        <v/>
      </c>
      <c r="BP218" s="1079" t="str">
        <f>IF(TRIM(入力1!BP190)&lt;&gt;"",入力1!BP190,"")</f>
        <v>0</v>
      </c>
      <c r="BQ218" s="1077" t="str">
        <f>IF(TRIM(入力1!BQ190)&lt;&gt;"",入力1!BQ190,"")</f>
        <v/>
      </c>
      <c r="BR218" s="1063" t="str">
        <f>IF(TRIM(入力1!BR190)&lt;&gt;"",入力1!BR190,"")</f>
        <v/>
      </c>
      <c r="BS218" s="1063" t="str">
        <f>IF(TRIM(入力1!BS190)&lt;&gt;"",入力1!BS190,"")</f>
        <v/>
      </c>
      <c r="BT218" s="1063" t="str">
        <f>IF(TRIM(入力1!BT190)&lt;&gt;"",入力1!BT190,"")</f>
        <v/>
      </c>
      <c r="BU218" s="1063" t="str">
        <f>IF(TRIM(入力1!BU190)&lt;&gt;"",入力1!BU190,"")</f>
        <v/>
      </c>
      <c r="BV218" s="1079" t="str">
        <f>IF(TRIM(入力1!BV190)&lt;&gt;"",入力1!BV190,"")</f>
        <v>0</v>
      </c>
      <c r="BW218" s="1077" t="str">
        <f>IF(TRIM(入力1!BW190)&lt;&gt;"",入力1!BW190,"")</f>
        <v/>
      </c>
      <c r="BX218" s="1063" t="str">
        <f>IF(TRIM(入力1!BX190)&lt;&gt;"",入力1!BX190,"")</f>
        <v/>
      </c>
      <c r="BY218" s="1063" t="str">
        <f>IF(TRIM(入力1!BY190)&lt;&gt;"",入力1!BY190,"")</f>
        <v/>
      </c>
      <c r="BZ218" s="1063" t="str">
        <f>IF(TRIM(入力1!BZ190)&lt;&gt;"",入力1!BZ190,"")</f>
        <v/>
      </c>
      <c r="CA218" s="1063" t="str">
        <f>IF(TRIM(入力1!CA190)&lt;&gt;"",入力1!CA190,"")</f>
        <v/>
      </c>
      <c r="CB218" s="1079" t="str">
        <f>IF(TRIM(入力1!CB190)&lt;&gt;"",入力1!CB190,"")</f>
        <v>0</v>
      </c>
      <c r="CC218" s="1095" t="str">
        <f>IF(TRIM(入力1!CC190)&lt;&gt;"",入力1!CC190,"")</f>
        <v/>
      </c>
      <c r="CD218" s="1063" t="str">
        <f>IF(TRIM(入力1!CD190)&lt;&gt;"",入力1!CD190,"")</f>
        <v/>
      </c>
      <c r="CE218" s="1063" t="str">
        <f>IF(TRIM(入力1!CE190)&lt;&gt;"",入力1!CE190,"")</f>
        <v/>
      </c>
      <c r="CF218" s="1063" t="str">
        <f>IF(TRIM(入力1!CF190)&lt;&gt;"",入力1!CF190,"")</f>
        <v/>
      </c>
      <c r="CG218" s="1063" t="str">
        <f>IF(TRIM(入力1!CG190)&lt;&gt;"",入力1!CG190,"")</f>
        <v/>
      </c>
      <c r="CH218" s="1063" t="str">
        <f>IF(TRIM(入力1!CH190)&lt;&gt;"",入力1!CH190,"")</f>
        <v/>
      </c>
      <c r="CI218" s="1063" t="str">
        <f>IF(TRIM(入力1!CI190)&lt;&gt;"",入力1!CI190,"")</f>
        <v/>
      </c>
      <c r="CJ218" s="1109" t="str">
        <f>IF(TRIM(入力1!CJ190)&lt;&gt;"",入力1!CJ190,"")</f>
        <v>0</v>
      </c>
      <c r="CK218" s="1063" t="str">
        <f>IF(TRIM(入力1!CK190)&lt;&gt;"",入力1!CK190,"")</f>
        <v/>
      </c>
      <c r="CL218" s="1063" t="str">
        <f>IF(TRIM(入力1!CL190)&lt;&gt;"",入力1!CL190,"")</f>
        <v/>
      </c>
      <c r="CM218" s="1063" t="str">
        <f>IF(TRIM(入力1!CM190)&lt;&gt;"",入力1!CM190,"")</f>
        <v/>
      </c>
      <c r="CN218" s="1063" t="str">
        <f>IF(TRIM(入力1!CN190)&lt;&gt;"",入力1!CN190,"")</f>
        <v/>
      </c>
      <c r="CO218" s="1063" t="str">
        <f>IF(TRIM(入力1!CO190)&lt;&gt;"",入力1!CO190,"")</f>
        <v/>
      </c>
      <c r="CP218" s="1063" t="str">
        <f>IF(TRIM(入力1!CP190)&lt;&gt;"",入力1!CP190,"")</f>
        <v/>
      </c>
      <c r="CQ218" s="1109" t="str">
        <f>IF(TRIM(入力1!CQ190)&lt;&gt;"",入力1!CQ190,"")</f>
        <v/>
      </c>
      <c r="CR218" s="1077" t="str">
        <f>IF(TRIM(入力1!CR190)&lt;&gt;"",入力1!CR190,"")</f>
        <v>-</v>
      </c>
      <c r="CS218" s="1063" t="str">
        <f>IF(TRIM(入力1!CS190)&lt;&gt;"",入力1!CS190,"")</f>
        <v>-</v>
      </c>
      <c r="CT218" s="1079" t="str">
        <f>IF(TRIM(入力1!CT190)&lt;&gt;"",入力1!CT190,"")</f>
        <v>-</v>
      </c>
      <c r="CU218" s="1063" t="str">
        <f>IF(入力1!CU190&gt;=10,MID(TEXT(入力1!CU190,"00.0"),1,1),"")</f>
        <v/>
      </c>
      <c r="CV218" s="1956" t="str">
        <f>IF(入力1!CU190&gt;=0.1,MID(TEXT(入力1!CU190,"00.0"),2,1),IF(ISBLANK(入力1!CU190),"","0"))</f>
        <v/>
      </c>
      <c r="CW218" s="1109" t="str">
        <f>IF(入力1!CU190&lt;&gt;"",MID(TEXT(入力1!CU190,"00.0"),4,1),"")</f>
        <v/>
      </c>
      <c r="CX218" s="1095" t="str">
        <f>IF(入力1!CX190&gt;=100,MID(TEXT(入力1!CX190,"000"),1,1),"")</f>
        <v/>
      </c>
      <c r="CY218" s="1063" t="str">
        <f>IF(入力1!CX190&gt;=10,MID(TEXT(入力1!CX190,"000"),2,1),"")</f>
        <v/>
      </c>
      <c r="CZ218" s="1109" t="str">
        <f>IF(入力1!CX190&gt;=1,MID(TEXT(入力1!CX190,"000"),3,1),"")</f>
        <v/>
      </c>
      <c r="DA218" s="1817" t="str">
        <f>IF(TRIM(入力1!DA190)&lt;&gt;"",IF(入力1!DA190&gt;=10000,MID(TEXT(入力1!DA190,"00000"),1,1),""),"")</f>
        <v/>
      </c>
      <c r="DB218" s="1731" t="str">
        <f>IF(TRIM(入力1!DA190)&lt;&gt;"",IF(入力1!DA190&gt;=1000,MID(TEXT(入力1!DA190,"00000"),2,1),""),"")</f>
        <v/>
      </c>
      <c r="DC218" s="1731" t="str">
        <f>IF(TRIM(入力1!DA190)&lt;&gt;"",IF(入力1!DA190&gt;=100,MID(TEXT(入力1!DA190,"00000"),3,1),""),"")</f>
        <v/>
      </c>
      <c r="DD218" s="1731" t="str">
        <f>IF(TRIM(入力1!DA190)&lt;&gt;"",IF(入力1!DA190&gt;=10,MID(TEXT(入力1!DA190,"00000"),4,1),""),"")</f>
        <v/>
      </c>
      <c r="DE218" s="1795" t="str">
        <f>IF(TRIM(入力1!DA190)&lt;&gt;"",IF(入力1!DA190&gt;=0,MID(TEXT(入力1!DA190,"00000"),5,1),"0"),"")</f>
        <v/>
      </c>
      <c r="DF218" s="1738" t="str">
        <f>IF(TRIM(入力1!DF190)&lt;&gt;"",LEFT(入力1!DF190,1),"")</f>
        <v/>
      </c>
      <c r="DG218" s="1734" t="str">
        <f>IF(入力1!DG190&gt;=1000,MID(TEXT(入力1!DG190,"0000"),1,1),"")</f>
        <v/>
      </c>
      <c r="DH218" s="1732" t="str">
        <f>IF(入力1!DG190&gt;=100,MID(TEXT(入力1!DG190,"0000"),2,1),"")</f>
        <v/>
      </c>
      <c r="DI218" s="1732" t="str">
        <f>IF(入力1!DG190&gt;=10,MID(TEXT(入力1!DG190,"0000"),3,1),"")</f>
        <v/>
      </c>
      <c r="DJ218" s="1234" t="str">
        <f>IF(TRIM(入力1!DG190)&lt;&gt;"",IF(入力1!DG190&gt;=1,MID(TEXT(入力1!DG190,"0000"),4,1),"0"),"")</f>
        <v/>
      </c>
      <c r="DK218" s="1738" t="str">
        <f>IF(TRIM(入力1!DK190)&lt;&gt;"",LEFT(入力1!DK190,1),"")</f>
        <v/>
      </c>
      <c r="DL218" s="1734" t="str">
        <f>IF(入力1!DL190&gt;=10000,MID(TEXT(入力1!DL190,"00000"),1,1),"")</f>
        <v/>
      </c>
      <c r="DM218" s="1732" t="str">
        <f>IF(入力1!DL190&gt;=1000,MID(TEXT(入力1!DL190,"00000"),2,1),"")</f>
        <v/>
      </c>
      <c r="DN218" s="1732" t="str">
        <f>IF(入力1!DL190&gt;=100,MID(TEXT(入力1!DL190,"00000"),3,1),"")</f>
        <v/>
      </c>
      <c r="DO218" s="1732" t="str">
        <f>IF(入力1!DL190&gt;=10,MID(TEXT(入力1!DL190,"00000"),4,1),"")</f>
        <v/>
      </c>
      <c r="DP218" s="1234" t="str">
        <f>IF(TRIM(入力1!DL190)&lt;&gt;"",IF(入力1!DL190&gt;=1,MID(TEXT(入力1!DL190,"00000"),5,1),"0"),"")</f>
        <v/>
      </c>
      <c r="DQ218" s="1738" t="str">
        <f>IF(TRIM(入力1!DQ190)&lt;&gt;"",LEFT(入力1!DQ190,1),"")</f>
        <v/>
      </c>
      <c r="DR218" s="1734" t="str">
        <f>IF(入力1!DR190&gt;=10000,MID(TEXT(入力1!DR190,"00000"),1,1),"")</f>
        <v/>
      </c>
      <c r="DS218" s="1732" t="str">
        <f>IF(入力1!DR190&gt;=1000,MID(TEXT(入力1!DR190,"00000"),2,1),"")</f>
        <v/>
      </c>
      <c r="DT218" s="1732" t="str">
        <f>IF(入力1!DR190&gt;=100,MID(TEXT(入力1!DR190,"00000"),3,1),"")</f>
        <v/>
      </c>
      <c r="DU218" s="1732" t="str">
        <f>IF(入力1!DR190&gt;=10,MID(TEXT(入力1!DR190,"00000"),4,1),"")</f>
        <v/>
      </c>
      <c r="DV218" s="1850" t="str">
        <f>IF(TRIM(入力1!DR190)&lt;&gt;"",IF(入力1!DR190&gt;=1,MID(TEXT(入力1!DR190,"00000"),5,1),"0"),"")</f>
        <v/>
      </c>
      <c r="DW218" s="1748"/>
      <c r="DX218" s="1736"/>
      <c r="DY218" s="1804"/>
      <c r="DZ218" s="1829"/>
      <c r="EA218" s="1831"/>
      <c r="EB218" s="1824"/>
      <c r="EC218" s="1833"/>
      <c r="ED218" s="1835"/>
      <c r="EE218" s="1831"/>
      <c r="EF218" s="1824"/>
      <c r="EG218" s="1826">
        <f>IF(入力1!$W$5=9,9,0)</f>
        <v>0</v>
      </c>
      <c r="EH218" s="1828"/>
      <c r="EI218" s="1736"/>
    </row>
    <row r="219" spans="1:140" s="87" customFormat="1" ht="12" customHeight="1">
      <c r="A219" s="1819"/>
      <c r="B219" s="1733"/>
      <c r="C219" s="1235"/>
      <c r="D219" s="1822" t="str">
        <f>IF(TRIM(入力1!D217)&lt;&gt;"",入力1!D217,"")</f>
        <v/>
      </c>
      <c r="E219" s="1823"/>
      <c r="F219" s="1823"/>
      <c r="G219" s="1823"/>
      <c r="H219" s="1823"/>
      <c r="I219" s="1823"/>
      <c r="J219" s="1823"/>
      <c r="K219" s="1256"/>
      <c r="L219" s="1258"/>
      <c r="M219" s="1279"/>
      <c r="N219" s="1739"/>
      <c r="O219" s="1739"/>
      <c r="P219" s="1739"/>
      <c r="Q219" s="1735"/>
      <c r="R219" s="1235"/>
      <c r="S219" s="1840"/>
      <c r="T219" s="1842"/>
      <c r="U219" s="1279"/>
      <c r="V219" s="1735"/>
      <c r="W219" s="1844"/>
      <c r="X219" s="1735"/>
      <c r="Y219" s="1235"/>
      <c r="Z219" s="1926"/>
      <c r="AA219" s="1279"/>
      <c r="AB219" s="964" t="str">
        <f>IF(入力1!AB191&gt;=100,MID(TEXT(入力1!AB191,"000.0"),1,1),"")</f>
        <v/>
      </c>
      <c r="AC219" s="963" t="str">
        <f>IF(入力1!AB191&gt;=10,MID(TEXT(入力1!AB191,"000.0"),2,1),"")</f>
        <v/>
      </c>
      <c r="AD219" s="963" t="str">
        <f>IF(入力1!AB191&gt;=0.1,MID(TEXT(入力1!AB191,"000.0"),3,1),IF(ISBLANK(入力1!AB191),"","0"))</f>
        <v/>
      </c>
      <c r="AE219" s="953" t="str">
        <f>IF(入力1!AB191&lt;&gt;"",MID(TEXT(入力1!AB191,"000.0"),5,1),"")</f>
        <v/>
      </c>
      <c r="AF219" s="1735"/>
      <c r="AG219" s="1733"/>
      <c r="AH219" s="1733"/>
      <c r="AI219" s="1279"/>
      <c r="AJ219" s="1735"/>
      <c r="AK219" s="1733"/>
      <c r="AL219" s="1733"/>
      <c r="AM219" s="1279"/>
      <c r="AN219" s="1735"/>
      <c r="AO219" s="1733"/>
      <c r="AP219" s="1733"/>
      <c r="AQ219" s="1279"/>
      <c r="AR219" s="1735"/>
      <c r="AS219" s="1733"/>
      <c r="AT219" s="1733"/>
      <c r="AU219" s="1733"/>
      <c r="AV219" s="1279"/>
      <c r="AW219" s="1735"/>
      <c r="AX219" s="1733"/>
      <c r="AY219" s="1733"/>
      <c r="AZ219" s="1733"/>
      <c r="BA219" s="1733"/>
      <c r="BB219" s="1733"/>
      <c r="BC219" s="1279"/>
      <c r="BD219" s="1817"/>
      <c r="BE219" s="1731"/>
      <c r="BF219" s="1731"/>
      <c r="BG219" s="1731"/>
      <c r="BH219" s="1731"/>
      <c r="BI219" s="1731"/>
      <c r="BJ219" s="1816"/>
      <c r="BK219" s="1078"/>
      <c r="BL219" s="1064"/>
      <c r="BM219" s="1064"/>
      <c r="BN219" s="1064"/>
      <c r="BO219" s="1064"/>
      <c r="BP219" s="1080"/>
      <c r="BQ219" s="1078"/>
      <c r="BR219" s="1064"/>
      <c r="BS219" s="1064"/>
      <c r="BT219" s="1064"/>
      <c r="BU219" s="1064"/>
      <c r="BV219" s="1080"/>
      <c r="BW219" s="1078"/>
      <c r="BX219" s="1064"/>
      <c r="BY219" s="1064"/>
      <c r="BZ219" s="1064"/>
      <c r="CA219" s="1064"/>
      <c r="CB219" s="1080"/>
      <c r="CC219" s="1096"/>
      <c r="CD219" s="1064"/>
      <c r="CE219" s="1064"/>
      <c r="CF219" s="1064"/>
      <c r="CG219" s="1064"/>
      <c r="CH219" s="1064"/>
      <c r="CI219" s="1064"/>
      <c r="CJ219" s="1110"/>
      <c r="CK219" s="1064"/>
      <c r="CL219" s="1064"/>
      <c r="CM219" s="1064"/>
      <c r="CN219" s="1064"/>
      <c r="CO219" s="1064"/>
      <c r="CP219" s="1064"/>
      <c r="CQ219" s="1110"/>
      <c r="CR219" s="1078"/>
      <c r="CS219" s="1064"/>
      <c r="CT219" s="1080"/>
      <c r="CU219" s="1064"/>
      <c r="CV219" s="1708"/>
      <c r="CW219" s="1110"/>
      <c r="CX219" s="1096"/>
      <c r="CY219" s="1064"/>
      <c r="CZ219" s="1110"/>
      <c r="DA219" s="1817"/>
      <c r="DB219" s="1731"/>
      <c r="DC219" s="1731"/>
      <c r="DD219" s="1731"/>
      <c r="DE219" s="1795"/>
      <c r="DF219" s="1739"/>
      <c r="DG219" s="1735"/>
      <c r="DH219" s="1733"/>
      <c r="DI219" s="1733"/>
      <c r="DJ219" s="1309"/>
      <c r="DK219" s="1739"/>
      <c r="DL219" s="1735"/>
      <c r="DM219" s="1733"/>
      <c r="DN219" s="1733"/>
      <c r="DO219" s="1733"/>
      <c r="DP219" s="1309"/>
      <c r="DQ219" s="1739"/>
      <c r="DR219" s="1735"/>
      <c r="DS219" s="1733"/>
      <c r="DT219" s="1733"/>
      <c r="DU219" s="1733"/>
      <c r="DV219" s="1848"/>
      <c r="DW219" s="1749"/>
      <c r="DX219" s="1737"/>
      <c r="DY219" s="1805"/>
      <c r="DZ219" s="1830"/>
      <c r="EA219" s="1832"/>
      <c r="EB219" s="1825"/>
      <c r="EC219" s="1834"/>
      <c r="ED219" s="1836"/>
      <c r="EE219" s="1832"/>
      <c r="EF219" s="1825"/>
      <c r="EG219" s="1827"/>
      <c r="EH219" s="1827"/>
      <c r="EI219" s="1737"/>
    </row>
    <row r="220" spans="1:140" s="87" customFormat="1" ht="12" customHeight="1">
      <c r="A220" s="1796" t="str">
        <f>IF(TRIM(入力1!A192)&lt;&gt;"",入力1!A192,"")</f>
        <v/>
      </c>
      <c r="B220" s="1746">
        <f>IF(TRIM(入力1!B192)&lt;&gt;"",入力1!B192,"")</f>
        <v>8</v>
      </c>
      <c r="C220" s="1750">
        <f>入力1!C192</f>
        <v>8</v>
      </c>
      <c r="D220" s="1798" t="str">
        <f>IF(TRIM(入力1!D192)&lt;&gt;"",入力1!D192,"")</f>
        <v/>
      </c>
      <c r="E220" s="1799"/>
      <c r="F220" s="1799"/>
      <c r="G220" s="1799"/>
      <c r="H220" s="1799"/>
      <c r="I220" s="1799"/>
      <c r="J220" s="1799"/>
      <c r="K220" s="1806" t="str">
        <f>IF(TRIM('提出（様式1）'!A220)&lt;&gt;"",'提出（様式1）'!A220,"")</f>
        <v/>
      </c>
      <c r="L220" s="1808">
        <f>IF(TRIM('提出（様式1）'!B220)&lt;&gt;"",'提出（様式1）'!B220,"")</f>
        <v>8</v>
      </c>
      <c r="M220" s="1756">
        <f>C220</f>
        <v>8</v>
      </c>
      <c r="N220" s="1740" t="str">
        <f>IF(TRIM(入力1!N192)&lt;&gt;"",入力1!N192,"")</f>
        <v/>
      </c>
      <c r="O220" s="1740" t="str">
        <f>IF(TRIM(入力1!O192)&lt;&gt;"",LEFT(入力1!O192,1),"")</f>
        <v/>
      </c>
      <c r="P220" s="1740" t="str">
        <f>IF(TRIM(入力1!P192)&lt;&gt;"",LEFT(入力1!P192,1),"")</f>
        <v/>
      </c>
      <c r="Q220" s="1742" t="str">
        <f>IF(TRIM(入力1!Q192)&lt;&gt;"",LEFT(入力1!Q192,1),"")</f>
        <v/>
      </c>
      <c r="R220" s="1750" t="str">
        <f>IF(TRIM(入力1!Q192)&lt;&gt;"",MID(入力1!Q192,2,1),"")</f>
        <v/>
      </c>
      <c r="S220" s="1802" t="str">
        <f>IF(TRIM(入力1!S192)&lt;&gt;"",LEFT(入力1!S192,1),"")</f>
        <v/>
      </c>
      <c r="T220" s="1760" t="str">
        <f>IF(LEN(入力1!T192)&gt;=2,MID(TEXT(入力1!T192,"00"),1,1),"")</f>
        <v/>
      </c>
      <c r="U220" s="1756" t="str">
        <f>IF(LEN(入力1!T192)&gt;=1,MID(TEXT(入力1!T192,"00"),2,1),"")</f>
        <v/>
      </c>
      <c r="V220" s="1742" t="str">
        <f>IF(LEN(入力1!V192)&gt;=2,MID(TEXT(入力1!V192,"00"),1,1),"")</f>
        <v/>
      </c>
      <c r="W220" s="1811" t="str">
        <f>IF(LEN(入力1!V192)&gt;=1,MID(TEXT(入力1!V192,"00"),2,1),"")</f>
        <v/>
      </c>
      <c r="X220" s="1742" t="str">
        <f>IF(LEN(入力1!X192)&gt;=2,MID(TEXT(入力1!X192,"00"),1,1),"")</f>
        <v/>
      </c>
      <c r="Y220" s="1750" t="str">
        <f>IF(LEN(入力1!X192)&gt;=1,MID(TEXT(入力1!X192,"00"),2,1),"")</f>
        <v/>
      </c>
      <c r="Z220" s="1897" t="str">
        <f>IF(LEN(入力1!Z192)&gt;=2,MID(TEXT(入力1!Z192,"00"),1,1),"")</f>
        <v/>
      </c>
      <c r="AA220" s="1756" t="str">
        <f>IF(LEN(入力1!Z192)&gt;=1,MID(TEXT(入力1!Z192,"00"),2,1),"")</f>
        <v/>
      </c>
      <c r="AB220" s="1813" t="str">
        <f>IF(TRIM(入力1!AB192)&lt;&gt;"",入力1!AB192,"")</f>
        <v/>
      </c>
      <c r="AC220" s="1814"/>
      <c r="AD220" s="1814"/>
      <c r="AE220" s="1815"/>
      <c r="AF220" s="1742" t="str">
        <f>IF(入力1!AF192&gt;=100,MID(TEXT(入力1!AF192,"000.0"),1,1),"")</f>
        <v/>
      </c>
      <c r="AG220" s="1746" t="str">
        <f>IF(入力1!AF192&gt;=10,MID(TEXT(入力1!AF192,"000.0"),2,1),"")</f>
        <v/>
      </c>
      <c r="AH220" s="1746" t="str">
        <f>IF(入力1!AF192&gt;=0.1,MID(TEXT(入力1!AF192,"000.0"),3,1),IF(ISBLANK(入力1!AF192),"","0"))</f>
        <v/>
      </c>
      <c r="AI220" s="1756" t="str">
        <f>IF(入力1!AF192&lt;&gt;"",MID(TEXT(入力1!AF192,"000.0"),5,1),"")</f>
        <v/>
      </c>
      <c r="AJ220" s="1742" t="str">
        <f>IF(入力1!AJ192&gt;=100,MID(TEXT(入力1!AJ192,"000.0"),1,1),"")</f>
        <v/>
      </c>
      <c r="AK220" s="1746" t="str">
        <f>IF(入力1!AJ192&gt;=10,MID(TEXT(入力1!AJ192,"000.0"),2,1),"")</f>
        <v/>
      </c>
      <c r="AL220" s="1746" t="str">
        <f>IF(入力1!AJ192&gt;=0.1,MID(TEXT(入力1!AJ192,"000.0"),3,1),IF(ISBLANK(入力1!AJ192),"","0"))</f>
        <v/>
      </c>
      <c r="AM220" s="1756" t="str">
        <f>IF(入力1!AJ192&lt;&gt;"",MID(TEXT(入力1!AJ192,"000.0"),5,1),"")</f>
        <v/>
      </c>
      <c r="AN220" s="1742" t="str">
        <f>IF(入力1!AN192&gt;=100,MID(TEXT(入力1!AN192,"000.0"),1,1),"")</f>
        <v/>
      </c>
      <c r="AO220" s="1746" t="str">
        <f>IF(入力1!AN192&gt;=10,MID(TEXT(入力1!AN192,"000.0"),2,1),"")</f>
        <v/>
      </c>
      <c r="AP220" s="1746" t="str">
        <f>IF(入力1!AN192&gt;=0.1,MID(TEXT(入力1!AN192,"000.0"),3,1),IF(ISBLANK(入力1!AN192),"","0"))</f>
        <v/>
      </c>
      <c r="AQ220" s="1756" t="str">
        <f>IF(入力1!AN192&lt;&gt;"",MID(TEXT(入力1!AN192,"000.0"),5,1),"")</f>
        <v/>
      </c>
      <c r="AR220" s="1742" t="str">
        <f>IF(TRIM(入力1!AR192)&lt;&gt;"",IF(入力1!AR192&gt;=10000,MID(TEXT(入力1!AR192,"00000"),1,1),""),"-")</f>
        <v>-</v>
      </c>
      <c r="AS220" s="1746" t="str">
        <f>IF(TRIM(入力1!AR192)&lt;&gt;"",IF(入力1!AR192&gt;=1000,MID(TEXT(入力1!AR192,"00000"),2,1),""),"-")</f>
        <v>-</v>
      </c>
      <c r="AT220" s="1746" t="str">
        <f>IF(TRIM(入力1!AR192)&lt;&gt;"",IF(入力1!AR192&gt;=100,MID(TEXT(入力1!AR192,"00000"),3,1),""),"-")</f>
        <v>-</v>
      </c>
      <c r="AU220" s="1746" t="str">
        <f>IF(TRIM(入力1!AR192)&lt;&gt;"",IF(入力1!AR192&gt;=10,MID(TEXT(入力1!AR192,"00000"),4,1),""),"-")</f>
        <v>-</v>
      </c>
      <c r="AV220" s="1756" t="str">
        <f>IF(TRIM(入力1!AR192)&lt;&gt;"",IF(入力1!AR192&gt;=0,MID(TEXT(入力1!AR192,"00000"),5,1),""),"-")</f>
        <v>-</v>
      </c>
      <c r="AW220" s="1742" t="str">
        <f>IF(TRIM(入力1!AW192)&lt;&gt;"",IF(入力1!AW192&gt;=1000000,MID(TEXT(入力1!AW192,"0000000"),1,1),""),"-")</f>
        <v>-</v>
      </c>
      <c r="AX220" s="1746" t="str">
        <f>IF(TRIM(入力1!AW192)&lt;&gt;"",IF(入力1!AW192&gt;=100000,MID(TEXT(入力1!AW192,"0000000"),2,1),""),"-")</f>
        <v>-</v>
      </c>
      <c r="AY220" s="1746" t="str">
        <f>IF(TRIM(入力1!AW192)&lt;&gt;"",IF(入力1!AW192&gt;=10000,MID(TEXT(入力1!AW192,"0000000"),3,1),""),"-")</f>
        <v>-</v>
      </c>
      <c r="AZ220" s="1746" t="str">
        <f>IF(TRIM(入力1!AW192)&lt;&gt;"",IF(入力1!AW192&gt;=1000,MID(TEXT(入力1!AW192,"0000000"),4,1),""),"-")</f>
        <v>-</v>
      </c>
      <c r="BA220" s="1746" t="str">
        <f>IF(TRIM(入力1!AW192)&lt;&gt;"",IF(入力1!AW192&gt;=100,MID(TEXT(入力1!AW192,"0000000"),5,1),""),"-")</f>
        <v>-</v>
      </c>
      <c r="BB220" s="1746" t="str">
        <f>IF(TRIM(入力1!AW192)&lt;&gt;"",IF(入力1!AW192&gt;=10,MID(TEXT(入力1!AW192,"0000000"),6,1),""),"-")</f>
        <v>-</v>
      </c>
      <c r="BC220" s="1756" t="str">
        <f>IF(TRIM(入力1!AW192)&lt;&gt;"",IF(入力1!AW192&gt;=0,MID(TEXT(入力1!AW192,"0000000"),7,1),""),"-")</f>
        <v>-</v>
      </c>
      <c r="BD220" s="1793" t="str">
        <f>IF(TRIM(入力1!BD192)&lt;&gt;"",IF(入力1!BD192&gt;=1000000,MID(TEXT(入力1!BD192,"0000000"),1,1),""),"")</f>
        <v/>
      </c>
      <c r="BE220" s="1729" t="str">
        <f>IF(TRIM(入力1!BD192)&lt;&gt;"",IF(入力1!BD192&gt;=100000,MID(TEXT(入力1!BD192,"0000000"),2,1),""),"")</f>
        <v/>
      </c>
      <c r="BF220" s="1729" t="str">
        <f>IF(TRIM(入力1!BD192)&lt;&gt;"",IF(入力1!BD192&gt;=10000,MID(TEXT(入力1!BD192,"0000000"),3,1),""),"")</f>
        <v/>
      </c>
      <c r="BG220" s="1729" t="str">
        <f>IF(TRIM(入力1!BD192)&lt;&gt;"",IF(入力1!BD192&gt;=1000,MID(TEXT(入力1!BD192,"0000000"),4,1),""),"")</f>
        <v/>
      </c>
      <c r="BH220" s="1729" t="str">
        <f>IF(TRIM(入力1!BD192)&lt;&gt;"",IF(入力1!BD192&gt;=100,MID(TEXT(入力1!BD192,"0000000"),5,1),""),"")</f>
        <v/>
      </c>
      <c r="BI220" s="1729" t="str">
        <f>IF(TRIM(入力1!BD192)&lt;&gt;"",IF(入力1!BD192&gt;=10,MID(TEXT(入力1!BD192,"0000000"),6,1),""),"")</f>
        <v/>
      </c>
      <c r="BJ220" s="1744" t="str">
        <f>IF(TRIM(入力1!BD192)&lt;&gt;"",IF(入力1!BD192&gt;=0,MID(TEXT(入力1!BD192,"0000000"),7,1),""),"0")</f>
        <v>0</v>
      </c>
      <c r="BK220" s="1724" t="str">
        <f>IF(TRIM(入力1!BK192)&lt;&gt;"",入力1!BK192,"")</f>
        <v/>
      </c>
      <c r="BL220" s="1701" t="str">
        <f>IF(TRIM(入力1!BL192)&lt;&gt;"",入力1!BL192,"")</f>
        <v/>
      </c>
      <c r="BM220" s="1701" t="str">
        <f>IF(TRIM(入力1!BM192)&lt;&gt;"",入力1!BM192,"")</f>
        <v/>
      </c>
      <c r="BN220" s="1701" t="str">
        <f>IF(TRIM(入力1!BN192)&lt;&gt;"",入力1!BN192,"")</f>
        <v/>
      </c>
      <c r="BO220" s="1701" t="str">
        <f>IF(TRIM(入力1!BO192)&lt;&gt;"",入力1!BO192,"")</f>
        <v/>
      </c>
      <c r="BP220" s="1709" t="str">
        <f>IF(TRIM(入力1!BP192)&lt;&gt;"",入力1!BP192,"")</f>
        <v>0</v>
      </c>
      <c r="BQ220" s="1724" t="str">
        <f>IF(TRIM(入力1!BQ192)&lt;&gt;"",入力1!BQ192,"")</f>
        <v/>
      </c>
      <c r="BR220" s="1701" t="str">
        <f>IF(TRIM(入力1!BR192)&lt;&gt;"",入力1!BR192,"")</f>
        <v/>
      </c>
      <c r="BS220" s="1701" t="str">
        <f>IF(TRIM(入力1!BS192)&lt;&gt;"",入力1!BS192,"")</f>
        <v/>
      </c>
      <c r="BT220" s="1701" t="str">
        <f>IF(TRIM(入力1!BT192)&lt;&gt;"",入力1!BT192,"")</f>
        <v/>
      </c>
      <c r="BU220" s="1701" t="str">
        <f>IF(TRIM(入力1!BU192)&lt;&gt;"",入力1!BU192,"")</f>
        <v/>
      </c>
      <c r="BV220" s="1709" t="str">
        <f>IF(TRIM(入力1!BV192)&lt;&gt;"",入力1!BV192,"")</f>
        <v>0</v>
      </c>
      <c r="BW220" s="1724" t="str">
        <f>IF(TRIM(入力1!BW192)&lt;&gt;"",入力1!BW192,"")</f>
        <v/>
      </c>
      <c r="BX220" s="1701" t="str">
        <f>IF(TRIM(入力1!BX192)&lt;&gt;"",入力1!BX192,"")</f>
        <v/>
      </c>
      <c r="BY220" s="1701" t="str">
        <f>IF(TRIM(入力1!BY192)&lt;&gt;"",入力1!BY192,"")</f>
        <v/>
      </c>
      <c r="BZ220" s="1701" t="str">
        <f>IF(TRIM(入力1!BZ192)&lt;&gt;"",入力1!BZ192,"")</f>
        <v/>
      </c>
      <c r="CA220" s="1701" t="str">
        <f>IF(TRIM(入力1!CA192)&lt;&gt;"",入力1!CA192,"")</f>
        <v/>
      </c>
      <c r="CB220" s="1709" t="str">
        <f>IF(TRIM(入力1!CB192)&lt;&gt;"",入力1!CB192,"")</f>
        <v>0</v>
      </c>
      <c r="CC220" s="1711" t="str">
        <f>IF(TRIM(入力1!CC192)&lt;&gt;"",入力1!CC192,"")</f>
        <v/>
      </c>
      <c r="CD220" s="1701" t="str">
        <f>IF(TRIM(入力1!CD192)&lt;&gt;"",入力1!CD192,"")</f>
        <v/>
      </c>
      <c r="CE220" s="1701" t="str">
        <f>IF(TRIM(入力1!CE192)&lt;&gt;"",入力1!CE192,"")</f>
        <v/>
      </c>
      <c r="CF220" s="1701" t="str">
        <f>IF(TRIM(入力1!CF192)&lt;&gt;"",入力1!CF192,"")</f>
        <v/>
      </c>
      <c r="CG220" s="1701" t="str">
        <f>IF(TRIM(入力1!CG192)&lt;&gt;"",入力1!CG192,"")</f>
        <v/>
      </c>
      <c r="CH220" s="1701" t="str">
        <f>IF(TRIM(入力1!CH192)&lt;&gt;"",入力1!CH192,"")</f>
        <v/>
      </c>
      <c r="CI220" s="1701" t="str">
        <f>IF(TRIM(入力1!CI192)&lt;&gt;"",入力1!CI192,"")</f>
        <v/>
      </c>
      <c r="CJ220" s="1703" t="str">
        <f>IF(TRIM(入力1!CJ192)&lt;&gt;"",入力1!CJ192,"")</f>
        <v>0</v>
      </c>
      <c r="CK220" s="1701" t="str">
        <f>IF(TRIM(入力1!CK192)&lt;&gt;"",入力1!CK192,"")</f>
        <v/>
      </c>
      <c r="CL220" s="1701" t="str">
        <f>IF(TRIM(入力1!CL192)&lt;&gt;"",入力1!CL192,"")</f>
        <v/>
      </c>
      <c r="CM220" s="1701" t="str">
        <f>IF(TRIM(入力1!CM192)&lt;&gt;"",入力1!CM192,"")</f>
        <v/>
      </c>
      <c r="CN220" s="1701" t="str">
        <f>IF(TRIM(入力1!CN192)&lt;&gt;"",入力1!CN192,"")</f>
        <v/>
      </c>
      <c r="CO220" s="1701" t="str">
        <f>IF(TRIM(入力1!CO192)&lt;&gt;"",入力1!CO192,"")</f>
        <v/>
      </c>
      <c r="CP220" s="1701" t="str">
        <f>IF(TRIM(入力1!CP192)&lt;&gt;"",入力1!CP192,"")</f>
        <v/>
      </c>
      <c r="CQ220" s="1703" t="str">
        <f>IF(TRIM(入力1!CQ192)&lt;&gt;"",入力1!CQ192,"")</f>
        <v/>
      </c>
      <c r="CR220" s="1724" t="str">
        <f>IF(TRIM(入力1!CR192)&lt;&gt;"",入力1!CR192,"")</f>
        <v>-</v>
      </c>
      <c r="CS220" s="1701" t="str">
        <f>IF(TRIM(入力1!CS192)&lt;&gt;"",入力1!CS192,"")</f>
        <v>-</v>
      </c>
      <c r="CT220" s="1709" t="str">
        <f>IF(TRIM(入力1!CT192)&lt;&gt;"",入力1!CT192,"")</f>
        <v>-</v>
      </c>
      <c r="CU220" s="1701" t="str">
        <f>IF(入力1!CU192&gt;=10,MID(TEXT(入力1!CU192,"00.0"),1,1),"")</f>
        <v/>
      </c>
      <c r="CV220" s="1954" t="str">
        <f>IF(入力1!CU192&gt;=0.1,MID(TEXT(入力1!CU192,"00.0"),2,1),IF(ISBLANK(入力1!CU192),"","0"))</f>
        <v/>
      </c>
      <c r="CW220" s="1703" t="str">
        <f>IF(入力1!CU192&lt;&gt;"",MID(TEXT(入力1!CU192,"00.0"),4,1),"")</f>
        <v/>
      </c>
      <c r="CX220" s="1711" t="str">
        <f>IF(入力1!CX192&gt;=100,MID(TEXT(入力1!CX192,"000"),1,1),"")</f>
        <v/>
      </c>
      <c r="CY220" s="1701" t="str">
        <f>IF(入力1!CX192&gt;=10,MID(TEXT(入力1!CX192,"000"),2,1),"")</f>
        <v/>
      </c>
      <c r="CZ220" s="1703" t="str">
        <f>IF(入力1!CX192&gt;=1,MID(TEXT(入力1!CX192,"000"),3,1),"")</f>
        <v/>
      </c>
      <c r="DA220" s="1793" t="str">
        <f>IF(TRIM(入力1!DA192)&lt;&gt;"",IF(入力1!DA192&gt;=10000,MID(TEXT(入力1!DA192,"00000"),1,1),""),"")</f>
        <v/>
      </c>
      <c r="DB220" s="1729" t="str">
        <f>IF(TRIM(入力1!DA192)&lt;&gt;"",IF(入力1!DA192&gt;=1000,MID(TEXT(入力1!DA192,"00000"),2,1),""),"")</f>
        <v/>
      </c>
      <c r="DC220" s="1729" t="str">
        <f>IF(TRIM(入力1!DA192)&lt;&gt;"",IF(入力1!DA192&gt;=100,MID(TEXT(入力1!DA192,"00000"),3,1),""),"")</f>
        <v/>
      </c>
      <c r="DD220" s="1729" t="str">
        <f>IF(TRIM(入力1!DA192)&lt;&gt;"",IF(入力1!DA192&gt;=10,MID(TEXT(入力1!DA192,"00000"),4,1),""),"")</f>
        <v/>
      </c>
      <c r="DE220" s="1852" t="str">
        <f>IF(TRIM(入力1!DA192)&lt;&gt;"",IF(入力1!DA192&gt;=0,MID(TEXT(入力1!DA192,"00000"),5,1),"0"),"")</f>
        <v/>
      </c>
      <c r="DF220" s="1740" t="str">
        <f>IF(TRIM(入力1!DF192)&lt;&gt;"",LEFT(入力1!DF192,1),"")</f>
        <v/>
      </c>
      <c r="DG220" s="1742" t="str">
        <f>IF(入力1!DG192&gt;=1000,MID(TEXT(入力1!DG192,"0000"),1,1),"")</f>
        <v/>
      </c>
      <c r="DH220" s="1746" t="str">
        <f>IF(入力1!DG192&gt;=100,MID(TEXT(入力1!DG192,"0000"),2,1),"")</f>
        <v/>
      </c>
      <c r="DI220" s="1746" t="str">
        <f>IF(入力1!DG192&gt;=10,MID(TEXT(入力1!DG192,"0000"),3,1),"")</f>
        <v/>
      </c>
      <c r="DJ220" s="1750" t="str">
        <f>IF(TRIM(入力1!DG192)&lt;&gt;"",IF(入力1!DG192&gt;=1,MID(TEXT(入力1!DG192,"0000"),4,1),"0"),"")</f>
        <v/>
      </c>
      <c r="DK220" s="1740" t="str">
        <f>IF(TRIM(入力1!DK192)&lt;&gt;"",LEFT(入力1!DK192,1),"")</f>
        <v/>
      </c>
      <c r="DL220" s="1742" t="str">
        <f>IF(入力1!DL192&gt;=10000,MID(TEXT(入力1!DL192,"00000"),1,1),"")</f>
        <v/>
      </c>
      <c r="DM220" s="1746" t="str">
        <f>IF(入力1!DL192&gt;=1000,MID(TEXT(入力1!DL192,"00000"),2,1),"")</f>
        <v/>
      </c>
      <c r="DN220" s="1746" t="str">
        <f>IF(入力1!DL192&gt;=100,MID(TEXT(入力1!DL192,"00000"),3,1),"")</f>
        <v/>
      </c>
      <c r="DO220" s="1746" t="str">
        <f>IF(入力1!DL192&gt;=10,MID(TEXT(入力1!DL192,"00000"),4,1),"")</f>
        <v/>
      </c>
      <c r="DP220" s="1750" t="str">
        <f>IF(TRIM(入力1!DL192)&lt;&gt;"",IF(入力1!DL192&gt;=1,MID(TEXT(入力1!DL192,"00000"),5,1),"0"),"")</f>
        <v/>
      </c>
      <c r="DQ220" s="1740" t="str">
        <f>IF(TRIM(入力1!DQ192)&lt;&gt;"",LEFT(入力1!DQ192,1),"")</f>
        <v/>
      </c>
      <c r="DR220" s="1742" t="str">
        <f>IF(入力1!DR192&gt;=10000,MID(TEXT(入力1!DR192,"00000"),1,1),"")</f>
        <v/>
      </c>
      <c r="DS220" s="1746" t="str">
        <f>IF(入力1!DR192&gt;=1000,MID(TEXT(入力1!DR192,"00000"),2,1),"")</f>
        <v/>
      </c>
      <c r="DT220" s="1746" t="str">
        <f>IF(入力1!DR192&gt;=100,MID(TEXT(入力1!DR192,"00000"),3,1),"")</f>
        <v/>
      </c>
      <c r="DU220" s="1746" t="str">
        <f>IF(入力1!DR192&gt;=10,MID(TEXT(入力1!DR192,"00000"),4,1),"")</f>
        <v/>
      </c>
      <c r="DV220" s="1837" t="str">
        <f>IF(TRIM(入力1!DR192)&lt;&gt;"",IF(入力1!DR192&gt;=1,MID(TEXT(入力1!DR192,"00000"),5,1),"0"),"")</f>
        <v/>
      </c>
      <c r="DW220" s="1748"/>
      <c r="DX220" s="1736"/>
      <c r="DY220" s="1804"/>
      <c r="DZ220" s="1829"/>
      <c r="EA220" s="1831"/>
      <c r="EB220" s="1824"/>
      <c r="EC220" s="1833"/>
      <c r="ED220" s="1835"/>
      <c r="EE220" s="1831"/>
      <c r="EF220" s="1824"/>
      <c r="EG220" s="1826">
        <f>IF(入力1!$W$5=9,9,0)</f>
        <v>0</v>
      </c>
      <c r="EH220" s="1828"/>
      <c r="EI220" s="1736"/>
    </row>
    <row r="221" spans="1:140" s="87" customFormat="1" ht="12" customHeight="1">
      <c r="A221" s="1853"/>
      <c r="B221" s="1752"/>
      <c r="C221" s="1753"/>
      <c r="D221" s="1854" t="str">
        <f>IF(TRIM(入力1!D219)&lt;&gt;"",入力1!D219,"")</f>
        <v/>
      </c>
      <c r="E221" s="1855"/>
      <c r="F221" s="1855"/>
      <c r="G221" s="1855"/>
      <c r="H221" s="1855"/>
      <c r="I221" s="1855"/>
      <c r="J221" s="1855"/>
      <c r="K221" s="1806"/>
      <c r="L221" s="1808"/>
      <c r="M221" s="1757"/>
      <c r="N221" s="1754"/>
      <c r="O221" s="1754"/>
      <c r="P221" s="1754"/>
      <c r="Q221" s="1755"/>
      <c r="R221" s="1753"/>
      <c r="S221" s="1856"/>
      <c r="T221" s="1761"/>
      <c r="U221" s="1757"/>
      <c r="V221" s="1755"/>
      <c r="W221" s="1857"/>
      <c r="X221" s="1755"/>
      <c r="Y221" s="1753"/>
      <c r="Z221" s="1761"/>
      <c r="AA221" s="1757"/>
      <c r="AB221" s="970" t="str">
        <f>IF(入力1!AB193&gt;=100,MID(TEXT(入力1!AB193,"000.0"),1,1),"")</f>
        <v/>
      </c>
      <c r="AC221" s="968" t="str">
        <f>IF(入力1!AB193&gt;=10,MID(TEXT(入力1!AB193,"000.0"),2,1),"")</f>
        <v/>
      </c>
      <c r="AD221" s="968" t="str">
        <f>IF(入力1!AB193&gt;=0.1,MID(TEXT(入力1!AB193,"000.0"),3,1),IF(ISBLANK(入力1!AB193),"","0"))</f>
        <v/>
      </c>
      <c r="AE221" s="972" t="str">
        <f>IF(入力1!AB193&lt;&gt;"",MID(TEXT(入力1!AB193,"000.0"),5,1),"")</f>
        <v/>
      </c>
      <c r="AF221" s="1755"/>
      <c r="AG221" s="1752"/>
      <c r="AH221" s="1752"/>
      <c r="AI221" s="1757"/>
      <c r="AJ221" s="1755"/>
      <c r="AK221" s="1752"/>
      <c r="AL221" s="1752"/>
      <c r="AM221" s="1757"/>
      <c r="AN221" s="1755"/>
      <c r="AO221" s="1752"/>
      <c r="AP221" s="1752"/>
      <c r="AQ221" s="1757"/>
      <c r="AR221" s="1755"/>
      <c r="AS221" s="1752"/>
      <c r="AT221" s="1752"/>
      <c r="AU221" s="1752"/>
      <c r="AV221" s="1757"/>
      <c r="AW221" s="1755"/>
      <c r="AX221" s="1752"/>
      <c r="AY221" s="1752"/>
      <c r="AZ221" s="1752"/>
      <c r="BA221" s="1752"/>
      <c r="BB221" s="1752"/>
      <c r="BC221" s="1757"/>
      <c r="BD221" s="1793"/>
      <c r="BE221" s="1729"/>
      <c r="BF221" s="1729"/>
      <c r="BG221" s="1729"/>
      <c r="BH221" s="1729"/>
      <c r="BI221" s="1729"/>
      <c r="BJ221" s="1744"/>
      <c r="BK221" s="1726"/>
      <c r="BL221" s="1705"/>
      <c r="BM221" s="1705"/>
      <c r="BN221" s="1705"/>
      <c r="BO221" s="1705"/>
      <c r="BP221" s="1710"/>
      <c r="BQ221" s="1726"/>
      <c r="BR221" s="1705"/>
      <c r="BS221" s="1705"/>
      <c r="BT221" s="1705"/>
      <c r="BU221" s="1705"/>
      <c r="BV221" s="1710"/>
      <c r="BW221" s="1726"/>
      <c r="BX221" s="1705"/>
      <c r="BY221" s="1705"/>
      <c r="BZ221" s="1705"/>
      <c r="CA221" s="1705"/>
      <c r="CB221" s="1710"/>
      <c r="CC221" s="1712"/>
      <c r="CD221" s="1705"/>
      <c r="CE221" s="1705"/>
      <c r="CF221" s="1705"/>
      <c r="CG221" s="1705"/>
      <c r="CH221" s="1705"/>
      <c r="CI221" s="1705"/>
      <c r="CJ221" s="1706"/>
      <c r="CK221" s="1705"/>
      <c r="CL221" s="1705"/>
      <c r="CM221" s="1705"/>
      <c r="CN221" s="1705"/>
      <c r="CO221" s="1705"/>
      <c r="CP221" s="1705"/>
      <c r="CQ221" s="1706"/>
      <c r="CR221" s="1726"/>
      <c r="CS221" s="1705"/>
      <c r="CT221" s="1710"/>
      <c r="CU221" s="1705"/>
      <c r="CV221" s="1958"/>
      <c r="CW221" s="1706"/>
      <c r="CX221" s="1712"/>
      <c r="CY221" s="1705"/>
      <c r="CZ221" s="1706"/>
      <c r="DA221" s="1793"/>
      <c r="DB221" s="1729"/>
      <c r="DC221" s="1729"/>
      <c r="DD221" s="1729"/>
      <c r="DE221" s="1852"/>
      <c r="DF221" s="1754"/>
      <c r="DG221" s="1755"/>
      <c r="DH221" s="1752"/>
      <c r="DI221" s="1752"/>
      <c r="DJ221" s="1753"/>
      <c r="DK221" s="1754"/>
      <c r="DL221" s="1755"/>
      <c r="DM221" s="1752"/>
      <c r="DN221" s="1752"/>
      <c r="DO221" s="1752"/>
      <c r="DP221" s="1753"/>
      <c r="DQ221" s="1754"/>
      <c r="DR221" s="1755"/>
      <c r="DS221" s="1752"/>
      <c r="DT221" s="1752"/>
      <c r="DU221" s="1752"/>
      <c r="DV221" s="1851"/>
      <c r="DW221" s="1749"/>
      <c r="DX221" s="1737"/>
      <c r="DY221" s="1805"/>
      <c r="DZ221" s="1830"/>
      <c r="EA221" s="1832"/>
      <c r="EB221" s="1825"/>
      <c r="EC221" s="1834"/>
      <c r="ED221" s="1836"/>
      <c r="EE221" s="1832"/>
      <c r="EF221" s="1825"/>
      <c r="EG221" s="1827"/>
      <c r="EH221" s="1827"/>
      <c r="EI221" s="1737"/>
    </row>
    <row r="222" spans="1:140" s="87" customFormat="1" ht="12" customHeight="1">
      <c r="A222" s="1818" t="str">
        <f>IF(TRIM(入力1!A194)&lt;&gt;"",入力1!A194,"")</f>
        <v/>
      </c>
      <c r="B222" s="1732">
        <f>IF(TRIM(入力1!B194)&lt;&gt;"",入力1!B194,"")</f>
        <v>8</v>
      </c>
      <c r="C222" s="1234">
        <f>入力1!C194</f>
        <v>9</v>
      </c>
      <c r="D222" s="1820" t="str">
        <f>IF(TRIM(入力1!D194)&lt;&gt;"",入力1!D194,"")</f>
        <v/>
      </c>
      <c r="E222" s="1821"/>
      <c r="F222" s="1821"/>
      <c r="G222" s="1821"/>
      <c r="H222" s="1821"/>
      <c r="I222" s="1821"/>
      <c r="J222" s="1821"/>
      <c r="K222" s="1256" t="str">
        <f>IF(TRIM('提出（様式1）'!A222)&lt;&gt;"",'提出（様式1）'!A222,"")</f>
        <v/>
      </c>
      <c r="L222" s="1258">
        <f>IF(TRIM('提出（様式1）'!B222)&lt;&gt;"",'提出（様式1）'!B222,"")</f>
        <v>8</v>
      </c>
      <c r="M222" s="1260">
        <f>C222</f>
        <v>9</v>
      </c>
      <c r="N222" s="1738" t="str">
        <f>IF(TRIM(入力1!N194)&lt;&gt;"",入力1!N194,"")</f>
        <v/>
      </c>
      <c r="O222" s="1738" t="str">
        <f>IF(TRIM(入力1!O194)&lt;&gt;"",LEFT(入力1!O194,1),"")</f>
        <v/>
      </c>
      <c r="P222" s="1738" t="str">
        <f>IF(TRIM(入力1!P194)&lt;&gt;"",LEFT(入力1!P194,1),"")</f>
        <v/>
      </c>
      <c r="Q222" s="1734" t="str">
        <f>IF(TRIM(入力1!Q194)&lt;&gt;"",LEFT(入力1!Q194,1),"")</f>
        <v/>
      </c>
      <c r="R222" s="1234" t="str">
        <f>IF(TRIM(入力1!Q194)&lt;&gt;"",MID(入力1!Q194,2,1),"")</f>
        <v/>
      </c>
      <c r="S222" s="1839" t="str">
        <f>IF(TRIM(入力1!S194)&lt;&gt;"",LEFT(入力1!S194,1),"")</f>
        <v/>
      </c>
      <c r="T222" s="1841" t="str">
        <f>IF(LEN(入力1!T194)&gt;=2,MID(TEXT(入力1!T194,"00"),1,1),"")</f>
        <v/>
      </c>
      <c r="U222" s="1260" t="str">
        <f>IF(LEN(入力1!T194)&gt;=1,MID(TEXT(入力1!T194,"00"),2,1),"")</f>
        <v/>
      </c>
      <c r="V222" s="1734" t="str">
        <f>IF(LEN(入力1!V194)&gt;=2,MID(TEXT(入力1!V194,"00"),1,1),"")</f>
        <v/>
      </c>
      <c r="W222" s="1843" t="str">
        <f>IF(LEN(入力1!V194)&gt;=1,MID(TEXT(入力1!V194,"00"),2,1),"")</f>
        <v/>
      </c>
      <c r="X222" s="1734" t="str">
        <f>IF(LEN(入力1!X194)&gt;=2,MID(TEXT(入力1!X194,"00"),1,1),"")</f>
        <v/>
      </c>
      <c r="Y222" s="1234" t="str">
        <f>IF(LEN(入力1!X194)&gt;=1,MID(TEXT(入力1!X194,"00"),2,1),"")</f>
        <v/>
      </c>
      <c r="Z222" s="1920" t="str">
        <f>IF(LEN(入力1!Z194)&gt;=2,MID(TEXT(入力1!Z194,"00"),1,1),"")</f>
        <v/>
      </c>
      <c r="AA222" s="1260" t="str">
        <f>IF(LEN(入力1!Z194)&gt;=1,MID(TEXT(入力1!Z194,"00"),2,1),"")</f>
        <v/>
      </c>
      <c r="AB222" s="1845" t="str">
        <f>IF(TRIM(入力1!AB194)&lt;&gt;"",入力1!AB194,"")</f>
        <v/>
      </c>
      <c r="AC222" s="1846"/>
      <c r="AD222" s="1846"/>
      <c r="AE222" s="1847"/>
      <c r="AF222" s="1734" t="str">
        <f>IF(入力1!AF194&gt;=100,MID(TEXT(入力1!AF194,"000.0"),1,1),"")</f>
        <v/>
      </c>
      <c r="AG222" s="1732" t="str">
        <f>IF(入力1!AF194&gt;=10,MID(TEXT(入力1!AF194,"000.0"),2,1),"")</f>
        <v/>
      </c>
      <c r="AH222" s="1732" t="str">
        <f>IF(入力1!AF194&gt;=0.1,MID(TEXT(入力1!AF194,"000.0"),3,1),IF(ISBLANK(入力1!AF194),"","0"))</f>
        <v/>
      </c>
      <c r="AI222" s="1260" t="str">
        <f>IF(入力1!AF194&lt;&gt;"",MID(TEXT(入力1!AF194,"000.0"),5,1),"")</f>
        <v/>
      </c>
      <c r="AJ222" s="1734" t="str">
        <f>IF(入力1!AJ194&gt;=100,MID(TEXT(入力1!AJ194,"000.0"),1,1),"")</f>
        <v/>
      </c>
      <c r="AK222" s="1732" t="str">
        <f>IF(入力1!AJ194&gt;=10,MID(TEXT(入力1!AJ194,"000.0"),2,1),"")</f>
        <v/>
      </c>
      <c r="AL222" s="1732" t="str">
        <f>IF(入力1!AJ194&gt;=0.1,MID(TEXT(入力1!AJ194,"000.0"),3,1),IF(ISBLANK(入力1!AJ194),"","0"))</f>
        <v/>
      </c>
      <c r="AM222" s="1260" t="str">
        <f>IF(入力1!AJ194&lt;&gt;"",MID(TEXT(入力1!AJ194,"000.0"),5,1),"")</f>
        <v/>
      </c>
      <c r="AN222" s="1734" t="str">
        <f>IF(入力1!AN194&gt;=100,MID(TEXT(入力1!AN194,"000.0"),1,1),"")</f>
        <v/>
      </c>
      <c r="AO222" s="1732" t="str">
        <f>IF(入力1!AN194&gt;=10,MID(TEXT(入力1!AN194,"000.0"),2,1),"")</f>
        <v/>
      </c>
      <c r="AP222" s="1732" t="str">
        <f>IF(入力1!AN194&gt;=0.1,MID(TEXT(入力1!AN194,"000.0"),3,1),IF(ISBLANK(入力1!AN194),"","0"))</f>
        <v/>
      </c>
      <c r="AQ222" s="1260" t="str">
        <f>IF(入力1!AN194&lt;&gt;"",MID(TEXT(入力1!AN194,"000.0"),5,1),"")</f>
        <v/>
      </c>
      <c r="AR222" s="1734" t="str">
        <f>IF(TRIM(入力1!AR194)&lt;&gt;"",IF(入力1!AR194&gt;=10000,MID(TEXT(入力1!AR194,"00000"),1,1),""),"-")</f>
        <v>-</v>
      </c>
      <c r="AS222" s="1732" t="str">
        <f>IF(TRIM(入力1!AR194)&lt;&gt;"",IF(入力1!AR194&gt;=1000,MID(TEXT(入力1!AR194,"00000"),2,1),""),"-")</f>
        <v>-</v>
      </c>
      <c r="AT222" s="1732" t="str">
        <f>IF(TRIM(入力1!AR194)&lt;&gt;"",IF(入力1!AR194&gt;=100,MID(TEXT(入力1!AR194,"00000"),3,1),""),"-")</f>
        <v>-</v>
      </c>
      <c r="AU222" s="1732" t="str">
        <f>IF(TRIM(入力1!AR194)&lt;&gt;"",IF(入力1!AR194&gt;=10,MID(TEXT(入力1!AR194,"00000"),4,1),""),"-")</f>
        <v>-</v>
      </c>
      <c r="AV222" s="1260" t="str">
        <f>IF(TRIM(入力1!AR194)&lt;&gt;"",IF(入力1!AR194&gt;=0,MID(TEXT(入力1!AR194,"00000"),5,1),""),"-")</f>
        <v>-</v>
      </c>
      <c r="AW222" s="1734" t="str">
        <f>IF(TRIM(入力1!AW194)&lt;&gt;"",IF(入力1!AW194&gt;=1000000,MID(TEXT(入力1!AW194,"0000000"),1,1),""),"-")</f>
        <v>-</v>
      </c>
      <c r="AX222" s="1732" t="str">
        <f>IF(TRIM(入力1!AW194)&lt;&gt;"",IF(入力1!AW194&gt;=100000,MID(TEXT(入力1!AW194,"0000000"),2,1),""),"-")</f>
        <v>-</v>
      </c>
      <c r="AY222" s="1732" t="str">
        <f>IF(TRIM(入力1!AW194)&lt;&gt;"",IF(入力1!AW194&gt;=10000,MID(TEXT(入力1!AW194,"0000000"),3,1),""),"-")</f>
        <v>-</v>
      </c>
      <c r="AZ222" s="1732" t="str">
        <f>IF(TRIM(入力1!AW194)&lt;&gt;"",IF(入力1!AW194&gt;=1000,MID(TEXT(入力1!AW194,"0000000"),4,1),""),"-")</f>
        <v>-</v>
      </c>
      <c r="BA222" s="1732" t="str">
        <f>IF(TRIM(入力1!AW194)&lt;&gt;"",IF(入力1!AW194&gt;=100,MID(TEXT(入力1!AW194,"0000000"),5,1),""),"-")</f>
        <v>-</v>
      </c>
      <c r="BB222" s="1732" t="str">
        <f>IF(TRIM(入力1!AW194)&lt;&gt;"",IF(入力1!AW194&gt;=10,MID(TEXT(入力1!AW194,"0000000"),6,1),""),"-")</f>
        <v>-</v>
      </c>
      <c r="BC222" s="1260" t="str">
        <f>IF(TRIM(入力1!AW194)&lt;&gt;"",IF(入力1!AW194&gt;=0,MID(TEXT(入力1!AW194,"0000000"),7,1),""),"-")</f>
        <v>-</v>
      </c>
      <c r="BD222" s="1817" t="str">
        <f>IF(TRIM(入力1!BD194)&lt;&gt;"",IF(入力1!BD194&gt;=1000000,MID(TEXT(入力1!BD194,"0000000"),1,1),""),"")</f>
        <v/>
      </c>
      <c r="BE222" s="1731" t="str">
        <f>IF(TRIM(入力1!BD194)&lt;&gt;"",IF(入力1!BD194&gt;=100000,MID(TEXT(入力1!BD194,"0000000"),2,1),""),"")</f>
        <v/>
      </c>
      <c r="BF222" s="1731" t="str">
        <f>IF(TRIM(入力1!BD194)&lt;&gt;"",IF(入力1!BD194&gt;=10000,MID(TEXT(入力1!BD194,"0000000"),3,1),""),"")</f>
        <v/>
      </c>
      <c r="BG222" s="1731" t="str">
        <f>IF(TRIM(入力1!BD194)&lt;&gt;"",IF(入力1!BD194&gt;=1000,MID(TEXT(入力1!BD194,"0000000"),4,1),""),"")</f>
        <v/>
      </c>
      <c r="BH222" s="1731" t="str">
        <f>IF(TRIM(入力1!BD194)&lt;&gt;"",IF(入力1!BD194&gt;=100,MID(TEXT(入力1!BD194,"0000000"),5,1),""),"")</f>
        <v/>
      </c>
      <c r="BI222" s="1731" t="str">
        <f>IF(TRIM(入力1!BD194)&lt;&gt;"",IF(入力1!BD194&gt;=10,MID(TEXT(入力1!BD194,"0000000"),6,1),""),"")</f>
        <v/>
      </c>
      <c r="BJ222" s="1816" t="str">
        <f>IF(TRIM(入力1!BD194)&lt;&gt;"",IF(入力1!BD194&gt;=0,MID(TEXT(入力1!BD194,"0000000"),7,1),""),"0")</f>
        <v>0</v>
      </c>
      <c r="BK222" s="1077" t="str">
        <f>IF(TRIM(入力1!BK194)&lt;&gt;"",入力1!BK194,"")</f>
        <v/>
      </c>
      <c r="BL222" s="1063" t="str">
        <f>IF(TRIM(入力1!BL194)&lt;&gt;"",入力1!BL194,"")</f>
        <v/>
      </c>
      <c r="BM222" s="1063" t="str">
        <f>IF(TRIM(入力1!BM194)&lt;&gt;"",入力1!BM194,"")</f>
        <v/>
      </c>
      <c r="BN222" s="1063" t="str">
        <f>IF(TRIM(入力1!BN194)&lt;&gt;"",入力1!BN194,"")</f>
        <v/>
      </c>
      <c r="BO222" s="1063" t="str">
        <f>IF(TRIM(入力1!BO194)&lt;&gt;"",入力1!BO194,"")</f>
        <v/>
      </c>
      <c r="BP222" s="1079" t="str">
        <f>IF(TRIM(入力1!BP194)&lt;&gt;"",入力1!BP194,"")</f>
        <v>0</v>
      </c>
      <c r="BQ222" s="1077" t="str">
        <f>IF(TRIM(入力1!BQ194)&lt;&gt;"",入力1!BQ194,"")</f>
        <v/>
      </c>
      <c r="BR222" s="1063" t="str">
        <f>IF(TRIM(入力1!BR194)&lt;&gt;"",入力1!BR194,"")</f>
        <v/>
      </c>
      <c r="BS222" s="1063" t="str">
        <f>IF(TRIM(入力1!BS194)&lt;&gt;"",入力1!BS194,"")</f>
        <v/>
      </c>
      <c r="BT222" s="1063" t="str">
        <f>IF(TRIM(入力1!BT194)&lt;&gt;"",入力1!BT194,"")</f>
        <v/>
      </c>
      <c r="BU222" s="1063" t="str">
        <f>IF(TRIM(入力1!BU194)&lt;&gt;"",入力1!BU194,"")</f>
        <v/>
      </c>
      <c r="BV222" s="1079" t="str">
        <f>IF(TRIM(入力1!BV194)&lt;&gt;"",入力1!BV194,"")</f>
        <v>0</v>
      </c>
      <c r="BW222" s="1077" t="str">
        <f>IF(TRIM(入力1!BW194)&lt;&gt;"",入力1!BW194,"")</f>
        <v/>
      </c>
      <c r="BX222" s="1063" t="str">
        <f>IF(TRIM(入力1!BX194)&lt;&gt;"",入力1!BX194,"")</f>
        <v/>
      </c>
      <c r="BY222" s="1063" t="str">
        <f>IF(TRIM(入力1!BY194)&lt;&gt;"",入力1!BY194,"")</f>
        <v/>
      </c>
      <c r="BZ222" s="1063" t="str">
        <f>IF(TRIM(入力1!BZ194)&lt;&gt;"",入力1!BZ194,"")</f>
        <v/>
      </c>
      <c r="CA222" s="1063" t="str">
        <f>IF(TRIM(入力1!CA194)&lt;&gt;"",入力1!CA194,"")</f>
        <v/>
      </c>
      <c r="CB222" s="1079" t="str">
        <f>IF(TRIM(入力1!CB194)&lt;&gt;"",入力1!CB194,"")</f>
        <v>0</v>
      </c>
      <c r="CC222" s="1095" t="str">
        <f>IF(TRIM(入力1!CC194)&lt;&gt;"",入力1!CC194,"")</f>
        <v/>
      </c>
      <c r="CD222" s="1063" t="str">
        <f>IF(TRIM(入力1!CD194)&lt;&gt;"",入力1!CD194,"")</f>
        <v/>
      </c>
      <c r="CE222" s="1063" t="str">
        <f>IF(TRIM(入力1!CE194)&lt;&gt;"",入力1!CE194,"")</f>
        <v/>
      </c>
      <c r="CF222" s="1063" t="str">
        <f>IF(TRIM(入力1!CF194)&lt;&gt;"",入力1!CF194,"")</f>
        <v/>
      </c>
      <c r="CG222" s="1063" t="str">
        <f>IF(TRIM(入力1!CG194)&lt;&gt;"",入力1!CG194,"")</f>
        <v/>
      </c>
      <c r="CH222" s="1063" t="str">
        <f>IF(TRIM(入力1!CH194)&lt;&gt;"",入力1!CH194,"")</f>
        <v/>
      </c>
      <c r="CI222" s="1063" t="str">
        <f>IF(TRIM(入力1!CI194)&lt;&gt;"",入力1!CI194,"")</f>
        <v/>
      </c>
      <c r="CJ222" s="1109" t="str">
        <f>IF(TRIM(入力1!CJ194)&lt;&gt;"",入力1!CJ194,"")</f>
        <v>0</v>
      </c>
      <c r="CK222" s="1063" t="str">
        <f>IF(TRIM(入力1!CK194)&lt;&gt;"",入力1!CK194,"")</f>
        <v/>
      </c>
      <c r="CL222" s="1063" t="str">
        <f>IF(TRIM(入力1!CL194)&lt;&gt;"",入力1!CL194,"")</f>
        <v/>
      </c>
      <c r="CM222" s="1063" t="str">
        <f>IF(TRIM(入力1!CM194)&lt;&gt;"",入力1!CM194,"")</f>
        <v/>
      </c>
      <c r="CN222" s="1063" t="str">
        <f>IF(TRIM(入力1!CN194)&lt;&gt;"",入力1!CN194,"")</f>
        <v/>
      </c>
      <c r="CO222" s="1063" t="str">
        <f>IF(TRIM(入力1!CO194)&lt;&gt;"",入力1!CO194,"")</f>
        <v/>
      </c>
      <c r="CP222" s="1063" t="str">
        <f>IF(TRIM(入力1!CP194)&lt;&gt;"",入力1!CP194,"")</f>
        <v/>
      </c>
      <c r="CQ222" s="1109" t="str">
        <f>IF(TRIM(入力1!CQ194)&lt;&gt;"",入力1!CQ194,"")</f>
        <v/>
      </c>
      <c r="CR222" s="1077" t="str">
        <f>IF(TRIM(入力1!CR194)&lt;&gt;"",入力1!CR194,"")</f>
        <v>-</v>
      </c>
      <c r="CS222" s="1063" t="str">
        <f>IF(TRIM(入力1!CS194)&lt;&gt;"",入力1!CS194,"")</f>
        <v>-</v>
      </c>
      <c r="CT222" s="1079" t="str">
        <f>IF(TRIM(入力1!CT194)&lt;&gt;"",入力1!CT194,"")</f>
        <v>-</v>
      </c>
      <c r="CU222" s="1063" t="str">
        <f>IF(入力1!CU194&gt;=10,MID(TEXT(入力1!CU194,"00.0"),1,1),"")</f>
        <v/>
      </c>
      <c r="CV222" s="1956" t="str">
        <f>IF(入力1!CU194&gt;=0.1,MID(TEXT(入力1!CU194,"00.0"),2,1),IF(ISBLANK(入力1!CU194),"","0"))</f>
        <v/>
      </c>
      <c r="CW222" s="1109" t="str">
        <f>IF(入力1!CU194&lt;&gt;"",MID(TEXT(入力1!CU194,"00.0"),4,1),"")</f>
        <v/>
      </c>
      <c r="CX222" s="1095" t="str">
        <f>IF(入力1!CX194&gt;=100,MID(TEXT(入力1!CX194,"000"),1,1),"")</f>
        <v/>
      </c>
      <c r="CY222" s="1063" t="str">
        <f>IF(入力1!CX194&gt;=10,MID(TEXT(入力1!CX194,"000"),2,1),"")</f>
        <v/>
      </c>
      <c r="CZ222" s="1109" t="str">
        <f>IF(入力1!CX194&gt;=1,MID(TEXT(入力1!CX194,"000"),3,1),"")</f>
        <v/>
      </c>
      <c r="DA222" s="1817" t="str">
        <f>IF(TRIM(入力1!DA194)&lt;&gt;"",IF(入力1!DA194&gt;=10000,MID(TEXT(入力1!DA194,"00000"),1,1),""),"")</f>
        <v/>
      </c>
      <c r="DB222" s="1731" t="str">
        <f>IF(TRIM(入力1!DA194)&lt;&gt;"",IF(入力1!DA194&gt;=1000,MID(TEXT(入力1!DA194,"00000"),2,1),""),"")</f>
        <v/>
      </c>
      <c r="DC222" s="1731" t="str">
        <f>IF(TRIM(入力1!DA194)&lt;&gt;"",IF(入力1!DA194&gt;=100,MID(TEXT(入力1!DA194,"00000"),3,1),""),"")</f>
        <v/>
      </c>
      <c r="DD222" s="1731" t="str">
        <f>IF(TRIM(入力1!DA194)&lt;&gt;"",IF(入力1!DA194&gt;=10,MID(TEXT(入力1!DA194,"00000"),4,1),""),"")</f>
        <v/>
      </c>
      <c r="DE222" s="1795" t="str">
        <f>IF(TRIM(入力1!DA194)&lt;&gt;"",IF(入力1!DA194&gt;=0,MID(TEXT(入力1!DA194,"00000"),5,1),"0"),"")</f>
        <v/>
      </c>
      <c r="DF222" s="1738" t="str">
        <f>IF(TRIM(入力1!DF194)&lt;&gt;"",LEFT(入力1!DF194,1),"")</f>
        <v/>
      </c>
      <c r="DG222" s="1734" t="str">
        <f>IF(入力1!DG194&gt;=1000,MID(TEXT(入力1!DG194,"0000"),1,1),"")</f>
        <v/>
      </c>
      <c r="DH222" s="1732" t="str">
        <f>IF(入力1!DG194&gt;=100,MID(TEXT(入力1!DG194,"0000"),2,1),"")</f>
        <v/>
      </c>
      <c r="DI222" s="1732" t="str">
        <f>IF(入力1!DG194&gt;=10,MID(TEXT(入力1!DG194,"0000"),3,1),"")</f>
        <v/>
      </c>
      <c r="DJ222" s="1309" t="str">
        <f>IF(TRIM(入力1!DG194)&lt;&gt;"",IF(入力1!DG194&gt;=1,MID(TEXT(入力1!DG194,"0000"),4,1),"0"),"")</f>
        <v/>
      </c>
      <c r="DK222" s="1738" t="str">
        <f>IF(TRIM(入力1!DK194)&lt;&gt;"",LEFT(入力1!DK194,1),"")</f>
        <v/>
      </c>
      <c r="DL222" s="1734" t="str">
        <f>IF(入力1!DL194&gt;=10000,MID(TEXT(入力1!DL194,"00000"),1,1),"")</f>
        <v/>
      </c>
      <c r="DM222" s="1732" t="str">
        <f>IF(入力1!DL194&gt;=1000,MID(TEXT(入力1!DL194,"00000"),2,1),"")</f>
        <v/>
      </c>
      <c r="DN222" s="1732" t="str">
        <f>IF(入力1!DL194&gt;=100,MID(TEXT(入力1!DL194,"00000"),3,1),"")</f>
        <v/>
      </c>
      <c r="DO222" s="1732" t="str">
        <f>IF(入力1!DL194&gt;=10,MID(TEXT(入力1!DL194,"00000"),4,1),"")</f>
        <v/>
      </c>
      <c r="DP222" s="1309" t="str">
        <f>IF(TRIM(入力1!DL194)&lt;&gt;"",IF(入力1!DL194&gt;=1,MID(TEXT(入力1!DL194,"00000"),5,1),"0"),"")</f>
        <v/>
      </c>
      <c r="DQ222" s="1738" t="str">
        <f>IF(TRIM(入力1!DQ194)&lt;&gt;"",LEFT(入力1!DQ194,1),"")</f>
        <v/>
      </c>
      <c r="DR222" s="1734" t="str">
        <f>IF(入力1!DR194&gt;=10000,MID(TEXT(入力1!DR194,"00000"),1,1),"")</f>
        <v/>
      </c>
      <c r="DS222" s="1732" t="str">
        <f>IF(入力1!DR194&gt;=1000,MID(TEXT(入力1!DR194,"00000"),2,1),"")</f>
        <v/>
      </c>
      <c r="DT222" s="1732" t="str">
        <f>IF(入力1!DR194&gt;=100,MID(TEXT(入力1!DR194,"00000"),3,1),"")</f>
        <v/>
      </c>
      <c r="DU222" s="1732" t="str">
        <f>IF(入力1!DR194&gt;=10,MID(TEXT(入力1!DR194,"00000"),4,1),"")</f>
        <v/>
      </c>
      <c r="DV222" s="1848" t="str">
        <f>IF(TRIM(入力1!DR194)&lt;&gt;"",IF(入力1!DR194&gt;=1,MID(TEXT(入力1!DR194,"00000"),5,1),"0"),"")</f>
        <v/>
      </c>
      <c r="DW222" s="1748"/>
      <c r="DX222" s="1736"/>
      <c r="DY222" s="1804"/>
      <c r="DZ222" s="1829"/>
      <c r="EA222" s="1831"/>
      <c r="EB222" s="1824"/>
      <c r="EC222" s="1833"/>
      <c r="ED222" s="1835"/>
      <c r="EE222" s="1831"/>
      <c r="EF222" s="1824"/>
      <c r="EG222" s="1826">
        <f>IF(入力1!$W$5=9,9,0)</f>
        <v>0</v>
      </c>
      <c r="EH222" s="1828"/>
      <c r="EI222" s="1736"/>
    </row>
    <row r="223" spans="1:140" s="87" customFormat="1" ht="12" customHeight="1">
      <c r="A223" s="1819"/>
      <c r="B223" s="1733"/>
      <c r="C223" s="1235"/>
      <c r="D223" s="1822" t="str">
        <f>IF(TRIM(入力1!D221)&lt;&gt;"",入力1!D221,"")</f>
        <v/>
      </c>
      <c r="E223" s="1823"/>
      <c r="F223" s="1823"/>
      <c r="G223" s="1823"/>
      <c r="H223" s="1823"/>
      <c r="I223" s="1823"/>
      <c r="J223" s="1823"/>
      <c r="K223" s="1256"/>
      <c r="L223" s="1258"/>
      <c r="M223" s="1279"/>
      <c r="N223" s="1739"/>
      <c r="O223" s="1739"/>
      <c r="P223" s="1739"/>
      <c r="Q223" s="1735"/>
      <c r="R223" s="1235"/>
      <c r="S223" s="1840"/>
      <c r="T223" s="1842"/>
      <c r="U223" s="1279"/>
      <c r="V223" s="1735"/>
      <c r="W223" s="1844"/>
      <c r="X223" s="1735"/>
      <c r="Y223" s="1235"/>
      <c r="Z223" s="1842"/>
      <c r="AA223" s="1279"/>
      <c r="AB223" s="964" t="str">
        <f>IF(入力1!AB195&gt;=100,MID(TEXT(入力1!AB195,"000.0"),1,1),"")</f>
        <v/>
      </c>
      <c r="AC223" s="963" t="str">
        <f>IF(入力1!AB195&gt;=10,MID(TEXT(入力1!AB195,"000.0"),2,1),"")</f>
        <v/>
      </c>
      <c r="AD223" s="963" t="str">
        <f>IF(入力1!AB195&gt;=0.1,MID(TEXT(入力1!AB195,"000.0"),3,1),IF(ISBLANK(入力1!AB195),"","0"))</f>
        <v/>
      </c>
      <c r="AE223" s="953" t="str">
        <f>IF(入力1!AB195&lt;&gt;"",MID(TEXT(入力1!AB195,"000.0"),5,1),"")</f>
        <v/>
      </c>
      <c r="AF223" s="1735"/>
      <c r="AG223" s="1733"/>
      <c r="AH223" s="1733"/>
      <c r="AI223" s="1279"/>
      <c r="AJ223" s="1735"/>
      <c r="AK223" s="1733"/>
      <c r="AL223" s="1733"/>
      <c r="AM223" s="1279"/>
      <c r="AN223" s="1735"/>
      <c r="AO223" s="1733"/>
      <c r="AP223" s="1733"/>
      <c r="AQ223" s="1279"/>
      <c r="AR223" s="1735"/>
      <c r="AS223" s="1733"/>
      <c r="AT223" s="1733"/>
      <c r="AU223" s="1733"/>
      <c r="AV223" s="1279"/>
      <c r="AW223" s="1735"/>
      <c r="AX223" s="1733"/>
      <c r="AY223" s="1733"/>
      <c r="AZ223" s="1733"/>
      <c r="BA223" s="1733"/>
      <c r="BB223" s="1733"/>
      <c r="BC223" s="1279"/>
      <c r="BD223" s="1817"/>
      <c r="BE223" s="1731"/>
      <c r="BF223" s="1731"/>
      <c r="BG223" s="1731"/>
      <c r="BH223" s="1731"/>
      <c r="BI223" s="1731"/>
      <c r="BJ223" s="1816"/>
      <c r="BK223" s="1078"/>
      <c r="BL223" s="1064"/>
      <c r="BM223" s="1064"/>
      <c r="BN223" s="1064"/>
      <c r="BO223" s="1064"/>
      <c r="BP223" s="1080"/>
      <c r="BQ223" s="1078"/>
      <c r="BR223" s="1064"/>
      <c r="BS223" s="1064"/>
      <c r="BT223" s="1064"/>
      <c r="BU223" s="1064"/>
      <c r="BV223" s="1080"/>
      <c r="BW223" s="1078"/>
      <c r="BX223" s="1064"/>
      <c r="BY223" s="1064"/>
      <c r="BZ223" s="1064"/>
      <c r="CA223" s="1064"/>
      <c r="CB223" s="1080"/>
      <c r="CC223" s="1096"/>
      <c r="CD223" s="1064"/>
      <c r="CE223" s="1064"/>
      <c r="CF223" s="1064"/>
      <c r="CG223" s="1064"/>
      <c r="CH223" s="1064"/>
      <c r="CI223" s="1064"/>
      <c r="CJ223" s="1110"/>
      <c r="CK223" s="1064"/>
      <c r="CL223" s="1064"/>
      <c r="CM223" s="1064"/>
      <c r="CN223" s="1064"/>
      <c r="CO223" s="1064"/>
      <c r="CP223" s="1064"/>
      <c r="CQ223" s="1110"/>
      <c r="CR223" s="1078"/>
      <c r="CS223" s="1064"/>
      <c r="CT223" s="1080"/>
      <c r="CU223" s="1064"/>
      <c r="CV223" s="1708"/>
      <c r="CW223" s="1110"/>
      <c r="CX223" s="1096"/>
      <c r="CY223" s="1064"/>
      <c r="CZ223" s="1110"/>
      <c r="DA223" s="1817"/>
      <c r="DB223" s="1731"/>
      <c r="DC223" s="1731"/>
      <c r="DD223" s="1731"/>
      <c r="DE223" s="1795"/>
      <c r="DF223" s="1739"/>
      <c r="DG223" s="1735"/>
      <c r="DH223" s="1733"/>
      <c r="DI223" s="1733"/>
      <c r="DJ223" s="1235"/>
      <c r="DK223" s="1739"/>
      <c r="DL223" s="1735"/>
      <c r="DM223" s="1733"/>
      <c r="DN223" s="1733"/>
      <c r="DO223" s="1733"/>
      <c r="DP223" s="1235"/>
      <c r="DQ223" s="1739"/>
      <c r="DR223" s="1735"/>
      <c r="DS223" s="1733"/>
      <c r="DT223" s="1733"/>
      <c r="DU223" s="1733"/>
      <c r="DV223" s="1849"/>
      <c r="DW223" s="1749"/>
      <c r="DX223" s="1737"/>
      <c r="DY223" s="1805"/>
      <c r="DZ223" s="1830"/>
      <c r="EA223" s="1832"/>
      <c r="EB223" s="1825"/>
      <c r="EC223" s="1834"/>
      <c r="ED223" s="1836"/>
      <c r="EE223" s="1832"/>
      <c r="EF223" s="1825"/>
      <c r="EG223" s="1827"/>
      <c r="EH223" s="1827"/>
      <c r="EI223" s="1737"/>
    </row>
    <row r="224" spans="1:140" s="87" customFormat="1" ht="12" customHeight="1">
      <c r="A224" s="1796" t="str">
        <f>IF(TRIM(入力1!A196)&lt;&gt;"",入力1!A196,"")</f>
        <v/>
      </c>
      <c r="B224" s="1746">
        <f>IF(TRIM(入力1!B196)&lt;&gt;"",入力1!B196,"")</f>
        <v>9</v>
      </c>
      <c r="C224" s="1750">
        <f>入力1!C196</f>
        <v>0</v>
      </c>
      <c r="D224" s="1798" t="str">
        <f>IF(TRIM(入力1!D196)&lt;&gt;"",入力1!D196,"")</f>
        <v/>
      </c>
      <c r="E224" s="1799"/>
      <c r="F224" s="1799"/>
      <c r="G224" s="1799"/>
      <c r="H224" s="1799"/>
      <c r="I224" s="1799"/>
      <c r="J224" s="1799"/>
      <c r="K224" s="1806" t="str">
        <f>IF(TRIM('提出（様式1）'!A224)&lt;&gt;"",'提出（様式1）'!A224,"")</f>
        <v/>
      </c>
      <c r="L224" s="1808">
        <f>IF(TRIM('提出（様式1）'!B224)&lt;&gt;"",'提出（様式1）'!B224,"")</f>
        <v>9</v>
      </c>
      <c r="M224" s="1756">
        <f>C224</f>
        <v>0</v>
      </c>
      <c r="N224" s="1740" t="str">
        <f>IF(TRIM(入力1!N196)&lt;&gt;"",入力1!N196,"")</f>
        <v/>
      </c>
      <c r="O224" s="1740" t="str">
        <f>IF(TRIM(入力1!O196)&lt;&gt;"",LEFT(入力1!O196,1),"")</f>
        <v/>
      </c>
      <c r="P224" s="1740" t="str">
        <f>IF(TRIM(入力1!P196)&lt;&gt;"",LEFT(入力1!P196,1),"")</f>
        <v/>
      </c>
      <c r="Q224" s="1742" t="str">
        <f>IF(TRIM(入力1!Q196)&lt;&gt;"",LEFT(入力1!Q196,1),"")</f>
        <v/>
      </c>
      <c r="R224" s="1750" t="str">
        <f>IF(TRIM(入力1!Q196)&lt;&gt;"",MID(入力1!Q196,2,1),"")</f>
        <v/>
      </c>
      <c r="S224" s="1802" t="str">
        <f>IF(TRIM(入力1!S196)&lt;&gt;"",LEFT(入力1!S196,1),"")</f>
        <v/>
      </c>
      <c r="T224" s="1760" t="str">
        <f>IF(LEN(入力1!T196)&gt;=2,MID(TEXT(入力1!T196,"00"),1,1),"")</f>
        <v/>
      </c>
      <c r="U224" s="1756" t="str">
        <f>IF(LEN(入力1!T196)&gt;=1,MID(TEXT(入力1!T196,"00"),2,1),"")</f>
        <v/>
      </c>
      <c r="V224" s="1742" t="str">
        <f>IF(LEN(入力1!V196)&gt;=2,MID(TEXT(入力1!V196,"00"),1,1),"")</f>
        <v/>
      </c>
      <c r="W224" s="1811" t="str">
        <f>IF(LEN(入力1!V196)&gt;=1,MID(TEXT(入力1!V196,"00"),2,1),"")</f>
        <v/>
      </c>
      <c r="X224" s="1742" t="str">
        <f>IF(LEN(入力1!X196)&gt;=2,MID(TEXT(入力1!X196,"00"),1,1),"")</f>
        <v/>
      </c>
      <c r="Y224" s="1750" t="str">
        <f>IF(LEN(入力1!X196)&gt;=1,MID(TEXT(入力1!X196,"00"),2,1),"")</f>
        <v/>
      </c>
      <c r="Z224" s="1760" t="str">
        <f>IF(LEN(入力1!Z196)&gt;=2,MID(TEXT(入力1!Z196,"00"),1,1),"")</f>
        <v/>
      </c>
      <c r="AA224" s="1756" t="str">
        <f>IF(LEN(入力1!Z196)&gt;=1,MID(TEXT(入力1!Z196,"00"),2,1),"")</f>
        <v/>
      </c>
      <c r="AB224" s="1813" t="str">
        <f>IF(TRIM(入力1!AB196)&lt;&gt;"",入力1!AB196,"")</f>
        <v/>
      </c>
      <c r="AC224" s="1814"/>
      <c r="AD224" s="1814"/>
      <c r="AE224" s="1815"/>
      <c r="AF224" s="1742" t="str">
        <f>IF(入力1!AF196&gt;=100,MID(TEXT(入力1!AF196,"000.0"),1,1),"")</f>
        <v/>
      </c>
      <c r="AG224" s="1746" t="str">
        <f>IF(入力1!AF196&gt;=10,MID(TEXT(入力1!AF196,"000.0"),2,1),"")</f>
        <v/>
      </c>
      <c r="AH224" s="1746" t="str">
        <f>IF(入力1!AF196&gt;=0.1,MID(TEXT(入力1!AF196,"000.0"),3,1),IF(ISBLANK(入力1!AF196),"","0"))</f>
        <v/>
      </c>
      <c r="AI224" s="1756" t="str">
        <f>IF(入力1!AF196&lt;&gt;"",MID(TEXT(入力1!AF196,"000.0"),5,1),"")</f>
        <v/>
      </c>
      <c r="AJ224" s="1742" t="str">
        <f>IF(入力1!AJ196&gt;=100,MID(TEXT(入力1!AJ196,"000.0"),1,1),"")</f>
        <v/>
      </c>
      <c r="AK224" s="1746" t="str">
        <f>IF(入力1!AJ196&gt;=10,MID(TEXT(入力1!AJ196,"000.0"),2,1),"")</f>
        <v/>
      </c>
      <c r="AL224" s="1746" t="str">
        <f>IF(入力1!AJ196&gt;=0.1,MID(TEXT(入力1!AJ196,"000.0"),3,1),IF(ISBLANK(入力1!AJ196),"","0"))</f>
        <v/>
      </c>
      <c r="AM224" s="1756" t="str">
        <f>IF(入力1!AJ196&lt;&gt;"",MID(TEXT(入力1!AJ196,"000.0"),5,1),"")</f>
        <v/>
      </c>
      <c r="AN224" s="1742" t="str">
        <f>IF(入力1!AN196&gt;=100,MID(TEXT(入力1!AN196,"000.0"),1,1),"")</f>
        <v/>
      </c>
      <c r="AO224" s="1746" t="str">
        <f>IF(入力1!AN196&gt;=10,MID(TEXT(入力1!AN196,"000.0"),2,1),"")</f>
        <v/>
      </c>
      <c r="AP224" s="1746" t="str">
        <f>IF(入力1!AN196&gt;=0.1,MID(TEXT(入力1!AN196,"000.0"),3,1),IF(ISBLANK(入力1!AN196),"","0"))</f>
        <v/>
      </c>
      <c r="AQ224" s="1756" t="str">
        <f>IF(入力1!AN196&lt;&gt;"",MID(TEXT(入力1!AN196,"000.0"),5,1),"")</f>
        <v/>
      </c>
      <c r="AR224" s="1742" t="str">
        <f>IF(TRIM(入力1!AR196)&lt;&gt;"",IF(入力1!AR196&gt;=10000,MID(TEXT(入力1!AR196,"00000"),1,1),""),"-")</f>
        <v>-</v>
      </c>
      <c r="AS224" s="1746" t="str">
        <f>IF(TRIM(入力1!AR196)&lt;&gt;"",IF(入力1!AR196&gt;=1000,MID(TEXT(入力1!AR196,"00000"),2,1),""),"-")</f>
        <v>-</v>
      </c>
      <c r="AT224" s="1746" t="str">
        <f>IF(TRIM(入力1!AR196)&lt;&gt;"",IF(入力1!AR196&gt;=100,MID(TEXT(入力1!AR196,"00000"),3,1),""),"-")</f>
        <v>-</v>
      </c>
      <c r="AU224" s="1746" t="str">
        <f>IF(TRIM(入力1!AR196)&lt;&gt;"",IF(入力1!AR196&gt;=10,MID(TEXT(入力1!AR196,"00000"),4,1),""),"-")</f>
        <v>-</v>
      </c>
      <c r="AV224" s="1756" t="str">
        <f>IF(TRIM(入力1!AR196)&lt;&gt;"",IF(入力1!AR196&gt;=0,MID(TEXT(入力1!AR196,"00000"),5,1),""),"-")</f>
        <v>-</v>
      </c>
      <c r="AW224" s="1742" t="str">
        <f>IF(TRIM(入力1!AW196)&lt;&gt;"",IF(入力1!AW196&gt;=1000000,MID(TEXT(入力1!AW196,"0000000"),1,1),""),"-")</f>
        <v>-</v>
      </c>
      <c r="AX224" s="1746" t="str">
        <f>IF(TRIM(入力1!AW196)&lt;&gt;"",IF(入力1!AW196&gt;=100000,MID(TEXT(入力1!AW196,"0000000"),2,1),""),"-")</f>
        <v>-</v>
      </c>
      <c r="AY224" s="1746" t="str">
        <f>IF(TRIM(入力1!AW196)&lt;&gt;"",IF(入力1!AW196&gt;=10000,MID(TEXT(入力1!AW196,"0000000"),3,1),""),"-")</f>
        <v>-</v>
      </c>
      <c r="AZ224" s="1746" t="str">
        <f>IF(TRIM(入力1!AW196)&lt;&gt;"",IF(入力1!AW196&gt;=1000,MID(TEXT(入力1!AW196,"0000000"),4,1),""),"-")</f>
        <v>-</v>
      </c>
      <c r="BA224" s="1746" t="str">
        <f>IF(TRIM(入力1!AW196)&lt;&gt;"",IF(入力1!AW196&gt;=100,MID(TEXT(入力1!AW196,"0000000"),5,1),""),"-")</f>
        <v>-</v>
      </c>
      <c r="BB224" s="1746" t="str">
        <f>IF(TRIM(入力1!AW196)&lt;&gt;"",IF(入力1!AW196&gt;=10,MID(TEXT(入力1!AW196,"0000000"),6,1),""),"-")</f>
        <v>-</v>
      </c>
      <c r="BC224" s="1756" t="str">
        <f>IF(TRIM(入力1!AW196)&lt;&gt;"",IF(入力1!AW196&gt;=0,MID(TEXT(入力1!AW196,"0000000"),7,1),""),"-")</f>
        <v>-</v>
      </c>
      <c r="BD224" s="1793" t="str">
        <f>IF(TRIM(入力1!BD196)&lt;&gt;"",IF(入力1!BD196&gt;=1000000,MID(TEXT(入力1!BD196,"0000000"),1,1),""),"")</f>
        <v/>
      </c>
      <c r="BE224" s="1729" t="str">
        <f>IF(TRIM(入力1!BD196)&lt;&gt;"",IF(入力1!BD196&gt;=100000,MID(TEXT(入力1!BD196,"0000000"),2,1),""),"")</f>
        <v/>
      </c>
      <c r="BF224" s="1729" t="str">
        <f>IF(TRIM(入力1!BD196)&lt;&gt;"",IF(入力1!BD196&gt;=10000,MID(TEXT(入力1!BD196,"0000000"),3,1),""),"")</f>
        <v/>
      </c>
      <c r="BG224" s="1729" t="str">
        <f>IF(TRIM(入力1!BD196)&lt;&gt;"",IF(入力1!BD196&gt;=1000,MID(TEXT(入力1!BD196,"0000000"),4,1),""),"")</f>
        <v/>
      </c>
      <c r="BH224" s="1729" t="str">
        <f>IF(TRIM(入力1!BD196)&lt;&gt;"",IF(入力1!BD196&gt;=100,MID(TEXT(入力1!BD196,"0000000"),5,1),""),"")</f>
        <v/>
      </c>
      <c r="BI224" s="1729" t="str">
        <f>IF(TRIM(入力1!BD196)&lt;&gt;"",IF(入力1!BD196&gt;=10,MID(TEXT(入力1!BD196,"0000000"),6,1),""),"")</f>
        <v/>
      </c>
      <c r="BJ224" s="1744" t="str">
        <f>IF(TRIM(入力1!BD196)&lt;&gt;"",IF(入力1!BD196&gt;=0,MID(TEXT(入力1!BD196,"0000000"),7,1),""),"0")</f>
        <v>0</v>
      </c>
      <c r="BK224" s="1724" t="str">
        <f>IF(TRIM(入力1!BK196)&lt;&gt;"",入力1!BK196,"")</f>
        <v/>
      </c>
      <c r="BL224" s="1701" t="str">
        <f>IF(TRIM(入力1!BL196)&lt;&gt;"",入力1!BL196,"")</f>
        <v/>
      </c>
      <c r="BM224" s="1701" t="str">
        <f>IF(TRIM(入力1!BM196)&lt;&gt;"",入力1!BM196,"")</f>
        <v/>
      </c>
      <c r="BN224" s="1701" t="str">
        <f>IF(TRIM(入力1!BN196)&lt;&gt;"",入力1!BN196,"")</f>
        <v/>
      </c>
      <c r="BO224" s="1701" t="str">
        <f>IF(TRIM(入力1!BO196)&lt;&gt;"",入力1!BO196,"")</f>
        <v/>
      </c>
      <c r="BP224" s="1709" t="str">
        <f>IF(TRIM(入力1!BP196)&lt;&gt;"",入力1!BP196,"")</f>
        <v>0</v>
      </c>
      <c r="BQ224" s="1724" t="str">
        <f>IF(TRIM(入力1!BQ196)&lt;&gt;"",入力1!BQ196,"")</f>
        <v/>
      </c>
      <c r="BR224" s="1701" t="str">
        <f>IF(TRIM(入力1!BR196)&lt;&gt;"",入力1!BR196,"")</f>
        <v/>
      </c>
      <c r="BS224" s="1701" t="str">
        <f>IF(TRIM(入力1!BS196)&lt;&gt;"",入力1!BS196,"")</f>
        <v/>
      </c>
      <c r="BT224" s="1701" t="str">
        <f>IF(TRIM(入力1!BT196)&lt;&gt;"",入力1!BT196,"")</f>
        <v/>
      </c>
      <c r="BU224" s="1701" t="str">
        <f>IF(TRIM(入力1!BU196)&lt;&gt;"",入力1!BU196,"")</f>
        <v/>
      </c>
      <c r="BV224" s="1709" t="str">
        <f>IF(TRIM(入力1!BV196)&lt;&gt;"",入力1!BV196,"")</f>
        <v>0</v>
      </c>
      <c r="BW224" s="1724" t="str">
        <f>IF(TRIM(入力1!BW196)&lt;&gt;"",入力1!BW196,"")</f>
        <v/>
      </c>
      <c r="BX224" s="1701" t="str">
        <f>IF(TRIM(入力1!BX196)&lt;&gt;"",入力1!BX196,"")</f>
        <v/>
      </c>
      <c r="BY224" s="1701" t="str">
        <f>IF(TRIM(入力1!BY196)&lt;&gt;"",入力1!BY196,"")</f>
        <v/>
      </c>
      <c r="BZ224" s="1701" t="str">
        <f>IF(TRIM(入力1!BZ196)&lt;&gt;"",入力1!BZ196,"")</f>
        <v/>
      </c>
      <c r="CA224" s="1701" t="str">
        <f>IF(TRIM(入力1!CA196)&lt;&gt;"",入力1!CA196,"")</f>
        <v/>
      </c>
      <c r="CB224" s="1709" t="str">
        <f>IF(TRIM(入力1!CB196)&lt;&gt;"",入力1!CB196,"")</f>
        <v>0</v>
      </c>
      <c r="CC224" s="1711" t="str">
        <f>IF(TRIM(入力1!CC196)&lt;&gt;"",入力1!CC196,"")</f>
        <v/>
      </c>
      <c r="CD224" s="1701" t="str">
        <f>IF(TRIM(入力1!CD196)&lt;&gt;"",入力1!CD196,"")</f>
        <v/>
      </c>
      <c r="CE224" s="1701" t="str">
        <f>IF(TRIM(入力1!CE196)&lt;&gt;"",入力1!CE196,"")</f>
        <v/>
      </c>
      <c r="CF224" s="1701" t="str">
        <f>IF(TRIM(入力1!CF196)&lt;&gt;"",入力1!CF196,"")</f>
        <v/>
      </c>
      <c r="CG224" s="1701" t="str">
        <f>IF(TRIM(入力1!CG196)&lt;&gt;"",入力1!CG196,"")</f>
        <v/>
      </c>
      <c r="CH224" s="1701" t="str">
        <f>IF(TRIM(入力1!CH196)&lt;&gt;"",入力1!CH196,"")</f>
        <v/>
      </c>
      <c r="CI224" s="1701" t="str">
        <f>IF(TRIM(入力1!CI196)&lt;&gt;"",入力1!CI196,"")</f>
        <v/>
      </c>
      <c r="CJ224" s="1703" t="str">
        <f>IF(TRIM(入力1!CJ196)&lt;&gt;"",入力1!CJ196,"")</f>
        <v>0</v>
      </c>
      <c r="CK224" s="1701" t="str">
        <f>IF(TRIM(入力1!CK196)&lt;&gt;"",入力1!CK196,"")</f>
        <v/>
      </c>
      <c r="CL224" s="1701" t="str">
        <f>IF(TRIM(入力1!CL196)&lt;&gt;"",入力1!CL196,"")</f>
        <v/>
      </c>
      <c r="CM224" s="1701" t="str">
        <f>IF(TRIM(入力1!CM196)&lt;&gt;"",入力1!CM196,"")</f>
        <v/>
      </c>
      <c r="CN224" s="1701" t="str">
        <f>IF(TRIM(入力1!CN196)&lt;&gt;"",入力1!CN196,"")</f>
        <v/>
      </c>
      <c r="CO224" s="1701" t="str">
        <f>IF(TRIM(入力1!CO196)&lt;&gt;"",入力1!CO196,"")</f>
        <v/>
      </c>
      <c r="CP224" s="1701" t="str">
        <f>IF(TRIM(入力1!CP196)&lt;&gt;"",入力1!CP196,"")</f>
        <v/>
      </c>
      <c r="CQ224" s="1703" t="str">
        <f>IF(TRIM(入力1!CQ196)&lt;&gt;"",入力1!CQ196,"")</f>
        <v/>
      </c>
      <c r="CR224" s="1724" t="str">
        <f>IF(TRIM(入力1!CR196)&lt;&gt;"",入力1!CR196,"")</f>
        <v>-</v>
      </c>
      <c r="CS224" s="1701" t="str">
        <f>IF(TRIM(入力1!CS196)&lt;&gt;"",入力1!CS196,"")</f>
        <v>-</v>
      </c>
      <c r="CT224" s="1709" t="str">
        <f>IF(TRIM(入力1!CT196)&lt;&gt;"",入力1!CT196,"")</f>
        <v>-</v>
      </c>
      <c r="CU224" s="1701" t="str">
        <f>IF(入力1!CU196&gt;=10,MID(TEXT(入力1!CU196,"00.0"),1,1),"")</f>
        <v/>
      </c>
      <c r="CV224" s="1954" t="str">
        <f>IF(入力1!CU196&gt;=0.1,MID(TEXT(入力1!CU196,"00.0"),2,1),IF(ISBLANK(入力1!CU196),"","0"))</f>
        <v/>
      </c>
      <c r="CW224" s="1703" t="str">
        <f>IF(入力1!CU196&lt;&gt;"",MID(TEXT(入力1!CU196,"00.0"),4,1),"")</f>
        <v/>
      </c>
      <c r="CX224" s="1711" t="str">
        <f>IF(入力1!CX196&gt;=100,MID(TEXT(入力1!CX196,"000"),1,1),"")</f>
        <v/>
      </c>
      <c r="CY224" s="1701" t="str">
        <f>IF(入力1!CX196&gt;=10,MID(TEXT(入力1!CX196,"000"),2,1),"")</f>
        <v/>
      </c>
      <c r="CZ224" s="1703" t="str">
        <f>IF(入力1!CX196&gt;=1,MID(TEXT(入力1!CX196,"000"),3,1),"")</f>
        <v/>
      </c>
      <c r="DA224" s="1793" t="str">
        <f>IF(TRIM(入力1!DA196)&lt;&gt;"",IF(入力1!DA196&gt;=10000,MID(TEXT(入力1!DA196,"00000"),1,1),""),"")</f>
        <v/>
      </c>
      <c r="DB224" s="1729" t="str">
        <f>IF(TRIM(入力1!DA196)&lt;&gt;"",IF(入力1!DA196&gt;=1000,MID(TEXT(入力1!DA196,"00000"),2,1),""),"")</f>
        <v/>
      </c>
      <c r="DC224" s="1729" t="str">
        <f>IF(TRIM(入力1!DA196)&lt;&gt;"",IF(入力1!DA196&gt;=100,MID(TEXT(入力1!DA196,"00000"),3,1),""),"")</f>
        <v/>
      </c>
      <c r="DD224" s="1729" t="str">
        <f>IF(TRIM(入力1!DA196)&lt;&gt;"",IF(入力1!DA196&gt;=10,MID(TEXT(入力1!DA196,"00000"),4,1),""),"")</f>
        <v/>
      </c>
      <c r="DE224" s="1852" t="str">
        <f>IF(TRIM(入力1!DA196)&lt;&gt;"",IF(入力1!DA196&gt;=0,MID(TEXT(入力1!DA196,"00000"),5,1),"0"),"")</f>
        <v/>
      </c>
      <c r="DF224" s="1740" t="str">
        <f>IF(TRIM(入力1!DF196)&lt;&gt;"",LEFT(入力1!DF196,1),"")</f>
        <v/>
      </c>
      <c r="DG224" s="1742" t="str">
        <f>IF(入力1!DG196&gt;=1000,MID(TEXT(入力1!DG196,"0000"),1,1),"")</f>
        <v/>
      </c>
      <c r="DH224" s="1746" t="str">
        <f>IF(入力1!DG196&gt;=100,MID(TEXT(入力1!DG196,"0000"),2,1),"")</f>
        <v/>
      </c>
      <c r="DI224" s="1746" t="str">
        <f>IF(入力1!DG196&gt;=10,MID(TEXT(入力1!DG196,"0000"),3,1),"")</f>
        <v/>
      </c>
      <c r="DJ224" s="1874" t="str">
        <f>IF(TRIM(入力1!DG196)&lt;&gt;"",IF(入力1!DG196&gt;=1,MID(TEXT(入力1!DG196,"0000"),4,1),"0"),"")</f>
        <v/>
      </c>
      <c r="DK224" s="1740" t="str">
        <f>IF(TRIM(入力1!DK196)&lt;&gt;"",LEFT(入力1!DK196,1),"")</f>
        <v/>
      </c>
      <c r="DL224" s="1742" t="str">
        <f>IF(入力1!DL196&gt;=10000,MID(TEXT(入力1!DL196,"00000"),1,1),"")</f>
        <v/>
      </c>
      <c r="DM224" s="1746" t="str">
        <f>IF(入力1!DL196&gt;=1000,MID(TEXT(入力1!DL196,"00000"),2,1),"")</f>
        <v/>
      </c>
      <c r="DN224" s="1746" t="str">
        <f>IF(入力1!DL196&gt;=100,MID(TEXT(入力1!DL196,"00000"),3,1),"")</f>
        <v/>
      </c>
      <c r="DO224" s="1746" t="str">
        <f>IF(入力1!DL196&gt;=10,MID(TEXT(入力1!DL196,"00000"),4,1),"")</f>
        <v/>
      </c>
      <c r="DP224" s="1859" t="str">
        <f>IF(TRIM(入力1!DL196)&lt;&gt;"",IF(入力1!DL196&gt;=1,MID(TEXT(入力1!DL196,"00000"),5,1),"0"),"")</f>
        <v/>
      </c>
      <c r="DQ224" s="1740" t="str">
        <f>IF(TRIM(入力1!DQ196)&lt;&gt;"",LEFT(入力1!DQ196,1),"")</f>
        <v/>
      </c>
      <c r="DR224" s="1742" t="str">
        <f>IF(入力1!DR196&gt;=10000,MID(TEXT(入力1!DR196,"00000"),1,1),"")</f>
        <v/>
      </c>
      <c r="DS224" s="1746" t="str">
        <f>IF(入力1!DR196&gt;=1000,MID(TEXT(入力1!DR196,"00000"),2,1),"")</f>
        <v/>
      </c>
      <c r="DT224" s="1746" t="str">
        <f>IF(入力1!DR196&gt;=100,MID(TEXT(入力1!DR196,"00000"),3,1),"")</f>
        <v/>
      </c>
      <c r="DU224" s="1746" t="str">
        <f>IF(入力1!DR196&gt;=10,MID(TEXT(入力1!DR196,"00000"),4,1),"")</f>
        <v/>
      </c>
      <c r="DV224" s="1859" t="str">
        <f>IF(TRIM(入力1!DR196)&lt;&gt;"",IF(入力1!DR196&gt;=1,MID(TEXT(入力1!DR196,"00000"),5,1),"0"),"")</f>
        <v/>
      </c>
      <c r="DW224" s="1748"/>
      <c r="DX224" s="1736"/>
      <c r="DY224" s="1804"/>
      <c r="DZ224" s="1829"/>
      <c r="EA224" s="1831"/>
      <c r="EB224" s="1824"/>
      <c r="EC224" s="1833"/>
      <c r="ED224" s="1835"/>
      <c r="EE224" s="1831"/>
      <c r="EF224" s="1824"/>
      <c r="EG224" s="1804">
        <f>IF(入力1!$W$5=9,9,0)</f>
        <v>0</v>
      </c>
      <c r="EH224" s="1828"/>
      <c r="EI224" s="1736"/>
      <c r="EJ224" s="363"/>
    </row>
    <row r="225" spans="1:140" s="87" customFormat="1" ht="12" customHeight="1" thickBot="1">
      <c r="A225" s="1797"/>
      <c r="B225" s="1747"/>
      <c r="C225" s="1751"/>
      <c r="D225" s="1800" t="str">
        <f>IF(TRIM(入力1!D223)&lt;&gt;"",入力1!D223,"")</f>
        <v/>
      </c>
      <c r="E225" s="1801"/>
      <c r="F225" s="1801"/>
      <c r="G225" s="1801"/>
      <c r="H225" s="1801"/>
      <c r="I225" s="1801"/>
      <c r="J225" s="1801"/>
      <c r="K225" s="1807"/>
      <c r="L225" s="1809"/>
      <c r="M225" s="1792"/>
      <c r="N225" s="1741"/>
      <c r="O225" s="1741"/>
      <c r="P225" s="1741"/>
      <c r="Q225" s="1743"/>
      <c r="R225" s="1751"/>
      <c r="S225" s="1803"/>
      <c r="T225" s="1810"/>
      <c r="U225" s="1792"/>
      <c r="V225" s="1743"/>
      <c r="W225" s="1812"/>
      <c r="X225" s="1743"/>
      <c r="Y225" s="1751"/>
      <c r="Z225" s="1810"/>
      <c r="AA225" s="1792"/>
      <c r="AB225" s="966" t="str">
        <f>IF(入力1!AB197&gt;=100,MID(TEXT(入力1!AB197,"000.0"),1,1),"")</f>
        <v/>
      </c>
      <c r="AC225" s="967" t="str">
        <f>IF(入力1!AB197&gt;=10,MID(TEXT(入力1!AB197,"000.0"),2,1),"")</f>
        <v/>
      </c>
      <c r="AD225" s="967" t="str">
        <f>IF(入力1!AB197&gt;=0.1,MID(TEXT(入力1!AB197,"000.0"),3,1),IF(ISBLANK(入力1!AB197),"","0"))</f>
        <v/>
      </c>
      <c r="AE225" s="973" t="str">
        <f>IF(入力1!AB197&lt;&gt;"",MID(TEXT(入力1!AB197,"000.0"),5,1),"")</f>
        <v/>
      </c>
      <c r="AF225" s="1743"/>
      <c r="AG225" s="1747"/>
      <c r="AH225" s="1747"/>
      <c r="AI225" s="1792"/>
      <c r="AJ225" s="1743"/>
      <c r="AK225" s="1747"/>
      <c r="AL225" s="1747"/>
      <c r="AM225" s="1792"/>
      <c r="AN225" s="1743"/>
      <c r="AO225" s="1747"/>
      <c r="AP225" s="1747"/>
      <c r="AQ225" s="1792"/>
      <c r="AR225" s="1743"/>
      <c r="AS225" s="1747"/>
      <c r="AT225" s="1747"/>
      <c r="AU225" s="1747"/>
      <c r="AV225" s="1792"/>
      <c r="AW225" s="1743"/>
      <c r="AX225" s="1747"/>
      <c r="AY225" s="1747"/>
      <c r="AZ225" s="1747"/>
      <c r="BA225" s="1747"/>
      <c r="BB225" s="1747"/>
      <c r="BC225" s="1792"/>
      <c r="BD225" s="1794"/>
      <c r="BE225" s="1730"/>
      <c r="BF225" s="1730"/>
      <c r="BG225" s="1730"/>
      <c r="BH225" s="1730"/>
      <c r="BI225" s="1730"/>
      <c r="BJ225" s="1745"/>
      <c r="BK225" s="1725"/>
      <c r="BL225" s="1702"/>
      <c r="BM225" s="1702"/>
      <c r="BN225" s="1702"/>
      <c r="BO225" s="1702"/>
      <c r="BP225" s="1723"/>
      <c r="BQ225" s="1725"/>
      <c r="BR225" s="1702"/>
      <c r="BS225" s="1702"/>
      <c r="BT225" s="1702"/>
      <c r="BU225" s="1702"/>
      <c r="BV225" s="1723"/>
      <c r="BW225" s="1725"/>
      <c r="BX225" s="1702"/>
      <c r="BY225" s="1702"/>
      <c r="BZ225" s="1702"/>
      <c r="CA225" s="1702"/>
      <c r="CB225" s="1723"/>
      <c r="CC225" s="1791"/>
      <c r="CD225" s="1702"/>
      <c r="CE225" s="1702"/>
      <c r="CF225" s="1702"/>
      <c r="CG225" s="1702"/>
      <c r="CH225" s="1702"/>
      <c r="CI225" s="1702"/>
      <c r="CJ225" s="1704"/>
      <c r="CK225" s="1702"/>
      <c r="CL225" s="1702"/>
      <c r="CM225" s="1702"/>
      <c r="CN225" s="1702"/>
      <c r="CO225" s="1702"/>
      <c r="CP225" s="1702"/>
      <c r="CQ225" s="1704"/>
      <c r="CR225" s="1725"/>
      <c r="CS225" s="1702"/>
      <c r="CT225" s="1723"/>
      <c r="CU225" s="1702"/>
      <c r="CV225" s="1955"/>
      <c r="CW225" s="1704"/>
      <c r="CX225" s="1791"/>
      <c r="CY225" s="1702"/>
      <c r="CZ225" s="1704"/>
      <c r="DA225" s="1794"/>
      <c r="DB225" s="1730"/>
      <c r="DC225" s="1730"/>
      <c r="DD225" s="1730"/>
      <c r="DE225" s="1925"/>
      <c r="DF225" s="1741"/>
      <c r="DG225" s="1743"/>
      <c r="DH225" s="1747"/>
      <c r="DI225" s="1747"/>
      <c r="DJ225" s="1757"/>
      <c r="DK225" s="1741"/>
      <c r="DL225" s="1743"/>
      <c r="DM225" s="1747"/>
      <c r="DN225" s="1747"/>
      <c r="DO225" s="1747"/>
      <c r="DP225" s="1915"/>
      <c r="DQ225" s="1741"/>
      <c r="DR225" s="1743"/>
      <c r="DS225" s="1747"/>
      <c r="DT225" s="1747"/>
      <c r="DU225" s="1747"/>
      <c r="DV225" s="1915"/>
      <c r="DW225" s="1881"/>
      <c r="DX225" s="1882"/>
      <c r="DY225" s="1883"/>
      <c r="DZ225" s="1884"/>
      <c r="EA225" s="1885"/>
      <c r="EB225" s="1886"/>
      <c r="EC225" s="1887"/>
      <c r="ED225" s="1888"/>
      <c r="EE225" s="1885"/>
      <c r="EF225" s="1886"/>
      <c r="EG225" s="1883"/>
      <c r="EH225" s="1889"/>
      <c r="EI225" s="1882"/>
      <c r="EJ225" s="382"/>
    </row>
    <row r="226" spans="1:140" s="87" customFormat="1" ht="12" customHeight="1">
      <c r="A226" s="1916" t="str">
        <f>IF(TRIM(入力1!A198)&lt;&gt;"",入力1!A198,"")</f>
        <v/>
      </c>
      <c r="B226" s="1913">
        <f>IF(TRIM(入力1!B198)&lt;&gt;"",入力1!B198,"")</f>
        <v>9</v>
      </c>
      <c r="C226" s="1309">
        <f>入力1!C198</f>
        <v>1</v>
      </c>
      <c r="D226" s="1917" t="str">
        <f>IF(TRIM(入力1!D198)&lt;&gt;"",入力1!D198,"")</f>
        <v/>
      </c>
      <c r="E226" s="1918"/>
      <c r="F226" s="1918"/>
      <c r="G226" s="1918"/>
      <c r="H226" s="1918"/>
      <c r="I226" s="1918"/>
      <c r="J226" s="1918"/>
      <c r="K226" s="1312" t="str">
        <f>IF(TRIM('提出（様式1）'!A226)&lt;&gt;"",'提出（様式1）'!A226,"")</f>
        <v/>
      </c>
      <c r="L226" s="1313">
        <f>IF(TRIM('提出（様式1）'!B226)&lt;&gt;"",'提出（様式1）'!B226,"")</f>
        <v>9</v>
      </c>
      <c r="M226" s="1261">
        <f>C226</f>
        <v>1</v>
      </c>
      <c r="N226" s="1911" t="str">
        <f>IF(TRIM(入力1!N198)&lt;&gt;"",入力1!N198,"")</f>
        <v/>
      </c>
      <c r="O226" s="1911" t="str">
        <f>IF(TRIM(入力1!O198)&lt;&gt;"",LEFT(入力1!O198,1),"")</f>
        <v/>
      </c>
      <c r="P226" s="1911" t="str">
        <f>IF(TRIM(入力1!P198)&lt;&gt;"",LEFT(入力1!P198,1),"")</f>
        <v/>
      </c>
      <c r="Q226" s="1912" t="str">
        <f>IF(TRIM(入力1!Q198)&lt;&gt;"",LEFT(入力1!Q198,1),"")</f>
        <v/>
      </c>
      <c r="R226" s="1309" t="str">
        <f>IF(TRIM(入力1!Q198)&lt;&gt;"",MID(入力1!Q198,2,1),"")</f>
        <v/>
      </c>
      <c r="S226" s="1919" t="str">
        <f>IF(TRIM(入力1!S198)&lt;&gt;"",LEFT(入力1!S198,1),"")</f>
        <v/>
      </c>
      <c r="T226" s="1920" t="str">
        <f>IF(LEN(入力1!T198)&gt;=2,MID(TEXT(入力1!T198,"00"),1,1),"")</f>
        <v/>
      </c>
      <c r="U226" s="1261" t="str">
        <f>IF(LEN(入力1!T198)&gt;=1,MID(TEXT(入力1!T198,"00"),2,1),"")</f>
        <v/>
      </c>
      <c r="V226" s="1912" t="str">
        <f>IF(LEN(入力1!V198)&gt;=2,MID(TEXT(入力1!V198,"00"),1,1),"")</f>
        <v/>
      </c>
      <c r="W226" s="1921" t="str">
        <f>IF(LEN(入力1!V198)&gt;=1,MID(TEXT(入力1!V198,"00"),2,1),"")</f>
        <v/>
      </c>
      <c r="X226" s="1912" t="str">
        <f>IF(LEN(入力1!X198)&gt;=2,MID(TEXT(入力1!X198,"00"),1,1),"")</f>
        <v/>
      </c>
      <c r="Y226" s="1309" t="str">
        <f>IF(LEN(入力1!X198)&gt;=1,MID(TEXT(入力1!X198,"00"),2,1),"")</f>
        <v/>
      </c>
      <c r="Z226" s="1920" t="str">
        <f>IF(LEN(入力1!Z198)&gt;=2,MID(TEXT(入力1!Z198,"00"),1,1),"")</f>
        <v/>
      </c>
      <c r="AA226" s="1261" t="str">
        <f>IF(LEN(入力1!Z198)&gt;=1,MID(TEXT(入力1!Z198,"00"),2,1),"")</f>
        <v/>
      </c>
      <c r="AB226" s="1922" t="str">
        <f>IF(TRIM(入力1!AB198)&lt;&gt;"",入力1!AB198,"")</f>
        <v/>
      </c>
      <c r="AC226" s="1923"/>
      <c r="AD226" s="1923"/>
      <c r="AE226" s="1924"/>
      <c r="AF226" s="1912" t="str">
        <f>IF(入力1!AF198&gt;=100,MID(TEXT(入力1!AF198,"000.0"),1,1),"")</f>
        <v/>
      </c>
      <c r="AG226" s="1913" t="str">
        <f>IF(入力1!AF198&gt;=10,MID(TEXT(入力1!AF198,"000.0"),2,1),"")</f>
        <v/>
      </c>
      <c r="AH226" s="1913" t="str">
        <f>IF(入力1!AF198&gt;=0.1,MID(TEXT(入力1!AF198,"000.0"),3,1),IF(ISBLANK(入力1!AF198),"","0"))</f>
        <v/>
      </c>
      <c r="AI226" s="1261" t="str">
        <f>IF(入力1!AF198&lt;&gt;"",MID(TEXT(入力1!AF198,"000.0"),5,1),"")</f>
        <v/>
      </c>
      <c r="AJ226" s="1912" t="str">
        <f>IF(入力1!AJ198&gt;=100,MID(TEXT(入力1!AJ198,"000.0"),1,1),"")</f>
        <v/>
      </c>
      <c r="AK226" s="1913" t="str">
        <f>IF(入力1!AJ198&gt;=10,MID(TEXT(入力1!AJ198,"000.0"),2,1),"")</f>
        <v/>
      </c>
      <c r="AL226" s="1913" t="str">
        <f>IF(入力1!AJ198&gt;=0.1,MID(TEXT(入力1!AJ198,"000.0"),3,1),IF(ISBLANK(入力1!AJ198),"","0"))</f>
        <v/>
      </c>
      <c r="AM226" s="1261" t="str">
        <f>IF(入力1!AJ198&lt;&gt;"",MID(TEXT(入力1!AJ198,"000.0"),5,1),"")</f>
        <v/>
      </c>
      <c r="AN226" s="1912" t="str">
        <f>IF(入力1!AN198&gt;=100,MID(TEXT(入力1!AN198,"000.0"),1,1),"")</f>
        <v/>
      </c>
      <c r="AO226" s="1913" t="str">
        <f>IF(入力1!AN198&gt;=10,MID(TEXT(入力1!AN198,"000.0"),2,1),"")</f>
        <v/>
      </c>
      <c r="AP226" s="1913" t="str">
        <f>IF(入力1!AN198&gt;=0.1,MID(TEXT(入力1!AN198,"000.0"),3,1),IF(ISBLANK(入力1!AN198),"","0"))</f>
        <v/>
      </c>
      <c r="AQ226" s="1261" t="str">
        <f>IF(入力1!AN198&lt;&gt;"",MID(TEXT(入力1!AN198,"000.0"),5,1),"")</f>
        <v/>
      </c>
      <c r="AR226" s="1912" t="str">
        <f>IF(TRIM(入力1!AR198)&lt;&gt;"",IF(入力1!AR198&gt;=10000,MID(TEXT(入力1!AR198,"00000"),1,1),""),"-")</f>
        <v>-</v>
      </c>
      <c r="AS226" s="1913" t="str">
        <f>IF(TRIM(入力1!AR198)&lt;&gt;"",IF(入力1!AR198&gt;=1000,MID(TEXT(入力1!AR198,"00000"),2,1),""),"-")</f>
        <v>-</v>
      </c>
      <c r="AT226" s="1913" t="str">
        <f>IF(TRIM(入力1!AR198)&lt;&gt;"",IF(入力1!AR198&gt;=100,MID(TEXT(入力1!AR198,"00000"),3,1),""),"-")</f>
        <v>-</v>
      </c>
      <c r="AU226" s="1913" t="str">
        <f>IF(TRIM(入力1!AR198)&lt;&gt;"",IF(入力1!AR198&gt;=10,MID(TEXT(入力1!AR198,"00000"),4,1),""),"-")</f>
        <v>-</v>
      </c>
      <c r="AV226" s="1261" t="str">
        <f>IF(TRIM(入力1!AR198)&lt;&gt;"",IF(入力1!AR198&gt;=0,MID(TEXT(入力1!AR198,"00000"),5,1),""),"-")</f>
        <v>-</v>
      </c>
      <c r="AW226" s="1912" t="str">
        <f>IF(TRIM(入力1!AW198)&lt;&gt;"",IF(入力1!AW198&gt;=1000000,MID(TEXT(入力1!AW198,"0000000"),1,1),""),"-")</f>
        <v>-</v>
      </c>
      <c r="AX226" s="1913" t="str">
        <f>IF(TRIM(入力1!AW198)&lt;&gt;"",IF(入力1!AW198&gt;=100000,MID(TEXT(入力1!AW198,"0000000"),2,1),""),"-")</f>
        <v>-</v>
      </c>
      <c r="AY226" s="1913" t="str">
        <f>IF(TRIM(入力1!AW198)&lt;&gt;"",IF(入力1!AW198&gt;=10000,MID(TEXT(入力1!AW198,"0000000"),3,1),""),"-")</f>
        <v>-</v>
      </c>
      <c r="AZ226" s="1913" t="str">
        <f>IF(TRIM(入力1!AW198)&lt;&gt;"",IF(入力1!AW198&gt;=1000,MID(TEXT(入力1!AW198,"0000000"),4,1),""),"-")</f>
        <v>-</v>
      </c>
      <c r="BA226" s="1913" t="str">
        <f>IF(TRIM(入力1!AW198)&lt;&gt;"",IF(入力1!AW198&gt;=100,MID(TEXT(入力1!AW198,"0000000"),5,1),""),"-")</f>
        <v>-</v>
      </c>
      <c r="BB226" s="1913" t="str">
        <f>IF(TRIM(入力1!AW198)&lt;&gt;"",IF(入力1!AW198&gt;=10,MID(TEXT(入力1!AW198,"0000000"),6,1),""),"-")</f>
        <v>-</v>
      </c>
      <c r="BC226" s="1261" t="str">
        <f>IF(TRIM(入力1!AW198)&lt;&gt;"",IF(入力1!AW198&gt;=0,MID(TEXT(入力1!AW198,"0000000"),7,1),""),"-")</f>
        <v>-</v>
      </c>
      <c r="BD226" s="1735" t="str">
        <f>IF(TRIM(入力1!BD198)&lt;&gt;"",IF(入力1!BD198&gt;=1000000,MID(TEXT(入力1!BD198,"0000000"),1,1),""),"")</f>
        <v/>
      </c>
      <c r="BE226" s="1733" t="str">
        <f>IF(TRIM(入力1!BD198)&lt;&gt;"",IF(入力1!BD198&gt;=100000,MID(TEXT(入力1!BD198,"0000000"),2,1),""),"")</f>
        <v/>
      </c>
      <c r="BF226" s="1733" t="str">
        <f>IF(TRIM(入力1!BD198)&lt;&gt;"",IF(入力1!BD198&gt;=10000,MID(TEXT(入力1!BD198,"0000000"),3,1),""),"")</f>
        <v/>
      </c>
      <c r="BG226" s="1733" t="str">
        <f>IF(TRIM(入力1!BD198)&lt;&gt;"",IF(入力1!BD198&gt;=1000,MID(TEXT(入力1!BD198,"0000000"),4,1),""),"")</f>
        <v/>
      </c>
      <c r="BH226" s="1733" t="str">
        <f>IF(TRIM(入力1!BD198)&lt;&gt;"",IF(入力1!BD198&gt;=100,MID(TEXT(入力1!BD198,"0000000"),5,1),""),"")</f>
        <v/>
      </c>
      <c r="BI226" s="1733" t="str">
        <f>IF(TRIM(入力1!BD198)&lt;&gt;"",IF(入力1!BD198&gt;=10,MID(TEXT(入力1!BD198,"0000000"),6,1),""),"")</f>
        <v/>
      </c>
      <c r="BJ226" s="1235" t="str">
        <f>IF(TRIM(入力1!BD198)&lt;&gt;"",IF(入力1!BD198&gt;=0,MID(TEXT(入力1!BD198,"0000000"),7,1),""),"0")</f>
        <v>0</v>
      </c>
      <c r="BK226" s="1204" t="str">
        <f>IF(TRIM(入力1!BK198)&lt;&gt;"",入力1!BK198,"")</f>
        <v/>
      </c>
      <c r="BL226" s="1214" t="str">
        <f>IF(TRIM(入力1!BL198)&lt;&gt;"",入力1!BL198,"")</f>
        <v/>
      </c>
      <c r="BM226" s="1214" t="str">
        <f>IF(TRIM(入力1!BM198)&lt;&gt;"",入力1!BM198,"")</f>
        <v/>
      </c>
      <c r="BN226" s="1214" t="str">
        <f>IF(TRIM(入力1!BN198)&lt;&gt;"",入力1!BN198,"")</f>
        <v/>
      </c>
      <c r="BO226" s="1214" t="str">
        <f>IF(TRIM(入力1!BO198)&lt;&gt;"",入力1!BO198,"")</f>
        <v/>
      </c>
      <c r="BP226" s="1215" t="str">
        <f>IF(TRIM(入力1!BP198)&lt;&gt;"",入力1!BP198,"")</f>
        <v>0</v>
      </c>
      <c r="BQ226" s="1204" t="str">
        <f>IF(TRIM(入力1!BQ198)&lt;&gt;"",入力1!BQ198,"")</f>
        <v/>
      </c>
      <c r="BR226" s="1214" t="str">
        <f>IF(TRIM(入力1!BR198)&lt;&gt;"",入力1!BR198,"")</f>
        <v/>
      </c>
      <c r="BS226" s="1214" t="str">
        <f>IF(TRIM(入力1!BS198)&lt;&gt;"",入力1!BS198,"")</f>
        <v/>
      </c>
      <c r="BT226" s="1214" t="str">
        <f>IF(TRIM(入力1!BT198)&lt;&gt;"",入力1!BT198,"")</f>
        <v/>
      </c>
      <c r="BU226" s="1214" t="str">
        <f>IF(TRIM(入力1!BU198)&lt;&gt;"",入力1!BU198,"")</f>
        <v/>
      </c>
      <c r="BV226" s="1215" t="str">
        <f>IF(TRIM(入力1!BV198)&lt;&gt;"",入力1!BV198,"")</f>
        <v>0</v>
      </c>
      <c r="BW226" s="1204" t="str">
        <f>IF(TRIM(入力1!BW198)&lt;&gt;"",入力1!BW198,"")</f>
        <v/>
      </c>
      <c r="BX226" s="1214" t="str">
        <f>IF(TRIM(入力1!BX198)&lt;&gt;"",入力1!BX198,"")</f>
        <v/>
      </c>
      <c r="BY226" s="1214" t="str">
        <f>IF(TRIM(入力1!BY198)&lt;&gt;"",入力1!BY198,"")</f>
        <v/>
      </c>
      <c r="BZ226" s="1214" t="str">
        <f>IF(TRIM(入力1!BZ198)&lt;&gt;"",入力1!BZ198,"")</f>
        <v/>
      </c>
      <c r="CA226" s="1214" t="str">
        <f>IF(TRIM(入力1!CA198)&lt;&gt;"",入力1!CA198,"")</f>
        <v/>
      </c>
      <c r="CB226" s="1215" t="str">
        <f>IF(TRIM(入力1!CB198)&lt;&gt;"",入力1!CB198,"")</f>
        <v>0</v>
      </c>
      <c r="CC226" s="1319" t="str">
        <f>IF(TRIM(入力1!CC198)&lt;&gt;"",入力1!CC198,"")</f>
        <v/>
      </c>
      <c r="CD226" s="1111" t="str">
        <f>IF(TRIM(入力1!CD198)&lt;&gt;"",入力1!CD198,"")</f>
        <v/>
      </c>
      <c r="CE226" s="1111" t="str">
        <f>IF(TRIM(入力1!CE198)&lt;&gt;"",入力1!CE198,"")</f>
        <v/>
      </c>
      <c r="CF226" s="1111" t="str">
        <f>IF(TRIM(入力1!CF198)&lt;&gt;"",入力1!CF198,"")</f>
        <v/>
      </c>
      <c r="CG226" s="1111" t="str">
        <f>IF(TRIM(入力1!CG198)&lt;&gt;"",入力1!CG198,"")</f>
        <v/>
      </c>
      <c r="CH226" s="1111" t="str">
        <f>IF(TRIM(入力1!CH198)&lt;&gt;"",入力1!CH198,"")</f>
        <v/>
      </c>
      <c r="CI226" s="1111" t="str">
        <f>IF(TRIM(入力1!CI198)&lt;&gt;"",入力1!CI198,"")</f>
        <v/>
      </c>
      <c r="CJ226" s="1320" t="str">
        <f>IF(TRIM(入力1!CJ198)&lt;&gt;"",入力1!CJ198,"")</f>
        <v>0</v>
      </c>
      <c r="CK226" s="1111" t="str">
        <f>IF(TRIM(入力1!CK198)&lt;&gt;"",入力1!CK198,"")</f>
        <v/>
      </c>
      <c r="CL226" s="1111" t="str">
        <f>IF(TRIM(入力1!CL198)&lt;&gt;"",入力1!CL198,"")</f>
        <v/>
      </c>
      <c r="CM226" s="1111" t="str">
        <f>IF(TRIM(入力1!CM198)&lt;&gt;"",入力1!CM198,"")</f>
        <v/>
      </c>
      <c r="CN226" s="1111" t="str">
        <f>IF(TRIM(入力1!CN198)&lt;&gt;"",入力1!CN198,"")</f>
        <v/>
      </c>
      <c r="CO226" s="1111" t="str">
        <f>IF(TRIM(入力1!CO198)&lt;&gt;"",入力1!CO198,"")</f>
        <v/>
      </c>
      <c r="CP226" s="1111" t="str">
        <f>IF(TRIM(入力1!CP198)&lt;&gt;"",入力1!CP198,"")</f>
        <v/>
      </c>
      <c r="CQ226" s="1320" t="str">
        <f>IF(TRIM(入力1!CQ198)&lt;&gt;"",入力1!CQ198,"")</f>
        <v/>
      </c>
      <c r="CR226" s="1204" t="str">
        <f>IF(TRIM(入力1!CR198)&lt;&gt;"",入力1!CR198,"")</f>
        <v>-</v>
      </c>
      <c r="CS226" s="1214" t="str">
        <f>IF(TRIM(入力1!CS198)&lt;&gt;"",入力1!CS198,"")</f>
        <v>-</v>
      </c>
      <c r="CT226" s="1215" t="str">
        <f>IF(TRIM(入力1!CT198)&lt;&gt;"",入力1!CT198,"")</f>
        <v>-</v>
      </c>
      <c r="CU226" s="1214" t="str">
        <f>IF(入力1!CU198&gt;=10,MID(TEXT(入力1!CU198,"00.0"),1,1),"")</f>
        <v/>
      </c>
      <c r="CV226" s="1977" t="str">
        <f>IF(入力1!CU198&gt;=0.1,MID(TEXT(入力1!CU198,"00.0"),2,1),IF(ISBLANK(入力1!CU198),"","0"))</f>
        <v/>
      </c>
      <c r="CW226" s="1320" t="str">
        <f>IF(入力1!CU198&lt;&gt;"",MID(TEXT(入力1!CU198,"00.0"),4,1),"")</f>
        <v/>
      </c>
      <c r="CX226" s="1319" t="str">
        <f>IF(入力1!CX198&gt;=100,MID(TEXT(入力1!CX198,"000"),1,1),"")</f>
        <v/>
      </c>
      <c r="CY226" s="1111" t="str">
        <f>IF(入力1!CX198&gt;=10,MID(TEXT(入力1!CX198,"000"),2,1),"")</f>
        <v/>
      </c>
      <c r="CZ226" s="1320" t="str">
        <f>IF(入力1!CX198&gt;=1,MID(TEXT(入力1!CX198,"000"),3,1),"")</f>
        <v/>
      </c>
      <c r="DA226" s="1735" t="str">
        <f>IF(TRIM(入力1!DA198)&lt;&gt;"",IF(入力1!DA198&gt;=10000,MID(TEXT(入力1!DA198,"00000"),1,1),""),"")</f>
        <v/>
      </c>
      <c r="DB226" s="1733" t="str">
        <f>IF(TRIM(入力1!DA198)&lt;&gt;"",IF(入力1!DA198&gt;=1000,MID(TEXT(入力1!DA198,"00000"),2,1),""),"")</f>
        <v/>
      </c>
      <c r="DC226" s="1733" t="str">
        <f>IF(TRIM(入力1!DA198)&lt;&gt;"",IF(入力1!DA198&gt;=100,MID(TEXT(入力1!DA198,"00000"),3,1),""),"")</f>
        <v/>
      </c>
      <c r="DD226" s="1733" t="str">
        <f>IF(TRIM(入力1!DA198)&lt;&gt;"",IF(入力1!DA198&gt;=10,MID(TEXT(入力1!DA198,"00000"),4,1),""),"")</f>
        <v/>
      </c>
      <c r="DE226" s="1279" t="str">
        <f>IF(TRIM(入力1!DA198)&lt;&gt;"",IF(入力1!DA198&gt;=0,MID(TEXT(入力1!DA198,"00000"),5,1),"0"),"")</f>
        <v/>
      </c>
      <c r="DF226" s="1911" t="str">
        <f>IF(TRIM(入力1!DF198)&lt;&gt;"",LEFT(入力1!DF198,1),"")</f>
        <v/>
      </c>
      <c r="DG226" s="1912" t="str">
        <f>IF(入力1!DG198&gt;=1000,MID(TEXT(入力1!DG198,"0000"),1,1),"")</f>
        <v/>
      </c>
      <c r="DH226" s="1913" t="str">
        <f>IF(入力1!DG198&gt;=100,MID(TEXT(入力1!DG198,"0000"),2,1),"")</f>
        <v/>
      </c>
      <c r="DI226" s="1913" t="str">
        <f>IF(入力1!DG198&gt;=10,MID(TEXT(入力1!DG198,"0000"),3,1),"")</f>
        <v/>
      </c>
      <c r="DJ226" s="1343" t="str">
        <f>IF(TRIM(入力1!DG198)&lt;&gt;"",IF(入力1!DG198&gt;=1,MID(TEXT(入力1!DG198,"0000"),4,1),"0"),"")</f>
        <v/>
      </c>
      <c r="DK226" s="1911" t="str">
        <f>IF(TRIM(入力1!DK198)&lt;&gt;"",LEFT(入力1!DK198,1),"")</f>
        <v/>
      </c>
      <c r="DL226" s="1912" t="str">
        <f>IF(入力1!DL198&gt;=10000,MID(TEXT(入力1!DL198,"00000"),1,1),"")</f>
        <v/>
      </c>
      <c r="DM226" s="1913" t="str">
        <f>IF(入力1!DL198&gt;=1000,MID(TEXT(入力1!DL198,"00000"),2,1),"")</f>
        <v/>
      </c>
      <c r="DN226" s="1913" t="str">
        <f>IF(入力1!DL198&gt;=100,MID(TEXT(入力1!DL198,"00000"),3,1),"")</f>
        <v/>
      </c>
      <c r="DO226" s="1913" t="str">
        <f>IF(入力1!DL198&gt;=10,MID(TEXT(入力1!DL198,"00000"),4,1),"")</f>
        <v/>
      </c>
      <c r="DP226" s="1914" t="str">
        <f>IF(TRIM(入力1!DL198)&lt;&gt;"",IF(入力1!DL198&gt;=1,MID(TEXT(入力1!DL198,"00000"),5,1),"0"),"")</f>
        <v/>
      </c>
      <c r="DQ226" s="1911" t="str">
        <f>IF(TRIM(入力1!DQ198)&lt;&gt;"",LEFT(入力1!DQ198,1),"")</f>
        <v/>
      </c>
      <c r="DR226" s="1912" t="str">
        <f>IF(入力1!DR198&gt;=10000,MID(TEXT(入力1!DR198,"00000"),1,1),"")</f>
        <v/>
      </c>
      <c r="DS226" s="1913" t="str">
        <f>IF(入力1!DR198&gt;=1000,MID(TEXT(入力1!DR198,"00000"),2,1),"")</f>
        <v/>
      </c>
      <c r="DT226" s="1913" t="str">
        <f>IF(入力1!DR198&gt;=100,MID(TEXT(入力1!DR198,"00000"),3,1),"")</f>
        <v/>
      </c>
      <c r="DU226" s="1913" t="str">
        <f>IF(入力1!DR198&gt;=10,MID(TEXT(入力1!DR198,"00000"),4,1),"")</f>
        <v/>
      </c>
      <c r="DV226" s="1914" t="str">
        <f>IF(TRIM(入力1!DR198)&lt;&gt;"",IF(入力1!DR198&gt;=1,MID(TEXT(入力1!DR198,"00000"),5,1),"0"),"")</f>
        <v/>
      </c>
      <c r="DW226" s="1860"/>
      <c r="DX226" s="1861"/>
      <c r="DY226" s="1862"/>
      <c r="DZ226" s="1863"/>
      <c r="EA226" s="1864"/>
      <c r="EB226" s="1865"/>
      <c r="EC226" s="1866"/>
      <c r="ED226" s="1867"/>
      <c r="EE226" s="1864"/>
      <c r="EF226" s="1865"/>
      <c r="EG226" s="1826">
        <f>IF(入力1!$W$5=9,9,0)</f>
        <v>0</v>
      </c>
      <c r="EH226" s="1826"/>
      <c r="EI226" s="1861"/>
      <c r="EJ226" s="382"/>
    </row>
    <row r="227" spans="1:140" s="87" customFormat="1" ht="12" customHeight="1">
      <c r="A227" s="1819"/>
      <c r="B227" s="1733"/>
      <c r="C227" s="1235"/>
      <c r="D227" s="1822" t="str">
        <f>IF(TRIM(入力1!D225)&lt;&gt;"",入力1!D225,"")</f>
        <v/>
      </c>
      <c r="E227" s="1823"/>
      <c r="F227" s="1823"/>
      <c r="G227" s="1823"/>
      <c r="H227" s="1823"/>
      <c r="I227" s="1823"/>
      <c r="J227" s="1823"/>
      <c r="K227" s="1256"/>
      <c r="L227" s="1258"/>
      <c r="M227" s="1279"/>
      <c r="N227" s="1739"/>
      <c r="O227" s="1739"/>
      <c r="P227" s="1739"/>
      <c r="Q227" s="1735"/>
      <c r="R227" s="1235"/>
      <c r="S227" s="1840"/>
      <c r="T227" s="1842"/>
      <c r="U227" s="1279"/>
      <c r="V227" s="1735"/>
      <c r="W227" s="1844"/>
      <c r="X227" s="1735"/>
      <c r="Y227" s="1235"/>
      <c r="Z227" s="1842"/>
      <c r="AA227" s="1279"/>
      <c r="AB227" s="964" t="str">
        <f>IF(入力1!AB199&gt;=100,MID(TEXT(入力1!AB199,"000.0"),1,1),"")</f>
        <v/>
      </c>
      <c r="AC227" s="963" t="str">
        <f>IF(入力1!AB199&gt;=10,MID(TEXT(入力1!AB199,"000.0"),2,1),"")</f>
        <v/>
      </c>
      <c r="AD227" s="963" t="str">
        <f>IF(入力1!AB199&gt;=0.1,MID(TEXT(入力1!AB199,"000.0"),3,1),IF(ISBLANK(入力1!AB199),"","0"))</f>
        <v/>
      </c>
      <c r="AE227" s="953" t="str">
        <f>IF(入力1!AB199&lt;&gt;"",MID(TEXT(入力1!AB199,"000.0"),5,1),"")</f>
        <v/>
      </c>
      <c r="AF227" s="1735"/>
      <c r="AG227" s="1733"/>
      <c r="AH227" s="1733"/>
      <c r="AI227" s="1279"/>
      <c r="AJ227" s="1735"/>
      <c r="AK227" s="1733"/>
      <c r="AL227" s="1733"/>
      <c r="AM227" s="1279"/>
      <c r="AN227" s="1735"/>
      <c r="AO227" s="1733"/>
      <c r="AP227" s="1733"/>
      <c r="AQ227" s="1279"/>
      <c r="AR227" s="1735"/>
      <c r="AS227" s="1733"/>
      <c r="AT227" s="1733"/>
      <c r="AU227" s="1733"/>
      <c r="AV227" s="1279"/>
      <c r="AW227" s="1735"/>
      <c r="AX227" s="1733"/>
      <c r="AY227" s="1733"/>
      <c r="AZ227" s="1733"/>
      <c r="BA227" s="1733"/>
      <c r="BB227" s="1733"/>
      <c r="BC227" s="1279"/>
      <c r="BD227" s="1817"/>
      <c r="BE227" s="1731"/>
      <c r="BF227" s="1731"/>
      <c r="BG227" s="1731"/>
      <c r="BH227" s="1731"/>
      <c r="BI227" s="1731"/>
      <c r="BJ227" s="1816"/>
      <c r="BK227" s="1078"/>
      <c r="BL227" s="1064"/>
      <c r="BM227" s="1064"/>
      <c r="BN227" s="1064"/>
      <c r="BO227" s="1064"/>
      <c r="BP227" s="1080"/>
      <c r="BQ227" s="1078"/>
      <c r="BR227" s="1064"/>
      <c r="BS227" s="1064"/>
      <c r="BT227" s="1064"/>
      <c r="BU227" s="1064"/>
      <c r="BV227" s="1080"/>
      <c r="BW227" s="1078"/>
      <c r="BX227" s="1064"/>
      <c r="BY227" s="1064"/>
      <c r="BZ227" s="1064"/>
      <c r="CA227" s="1064"/>
      <c r="CB227" s="1080"/>
      <c r="CC227" s="1096"/>
      <c r="CD227" s="1064"/>
      <c r="CE227" s="1064"/>
      <c r="CF227" s="1064"/>
      <c r="CG227" s="1064"/>
      <c r="CH227" s="1064"/>
      <c r="CI227" s="1064"/>
      <c r="CJ227" s="1110"/>
      <c r="CK227" s="1064"/>
      <c r="CL227" s="1064"/>
      <c r="CM227" s="1064"/>
      <c r="CN227" s="1064"/>
      <c r="CO227" s="1064"/>
      <c r="CP227" s="1064"/>
      <c r="CQ227" s="1110"/>
      <c r="CR227" s="1078"/>
      <c r="CS227" s="1064"/>
      <c r="CT227" s="1080"/>
      <c r="CU227" s="1064"/>
      <c r="CV227" s="1708"/>
      <c r="CW227" s="1110"/>
      <c r="CX227" s="1096"/>
      <c r="CY227" s="1064"/>
      <c r="CZ227" s="1110"/>
      <c r="DA227" s="1817"/>
      <c r="DB227" s="1731"/>
      <c r="DC227" s="1731"/>
      <c r="DD227" s="1731"/>
      <c r="DE227" s="1795"/>
      <c r="DF227" s="1739"/>
      <c r="DG227" s="1735"/>
      <c r="DH227" s="1733"/>
      <c r="DI227" s="1733"/>
      <c r="DJ227" s="1261"/>
      <c r="DK227" s="1739"/>
      <c r="DL227" s="1735"/>
      <c r="DM227" s="1733"/>
      <c r="DN227" s="1733"/>
      <c r="DO227" s="1733"/>
      <c r="DP227" s="1879"/>
      <c r="DQ227" s="1739"/>
      <c r="DR227" s="1735"/>
      <c r="DS227" s="1733"/>
      <c r="DT227" s="1733"/>
      <c r="DU227" s="1733"/>
      <c r="DV227" s="1879"/>
      <c r="DW227" s="1749"/>
      <c r="DX227" s="1737"/>
      <c r="DY227" s="1805"/>
      <c r="DZ227" s="1830"/>
      <c r="EA227" s="1832"/>
      <c r="EB227" s="1825"/>
      <c r="EC227" s="1834"/>
      <c r="ED227" s="1836"/>
      <c r="EE227" s="1832"/>
      <c r="EF227" s="1825"/>
      <c r="EG227" s="1827"/>
      <c r="EH227" s="1827"/>
      <c r="EI227" s="1737"/>
    </row>
    <row r="228" spans="1:140" s="87" customFormat="1" ht="12" customHeight="1">
      <c r="A228" s="1796" t="str">
        <f>IF(TRIM(入力1!A200)&lt;&gt;"",入力1!A200,"")</f>
        <v/>
      </c>
      <c r="B228" s="1746">
        <f>IF(TRIM(入力1!B200)&lt;&gt;"",入力1!B200,"")</f>
        <v>9</v>
      </c>
      <c r="C228" s="1750">
        <f>入力1!C200</f>
        <v>2</v>
      </c>
      <c r="D228" s="1798" t="str">
        <f>IF(TRIM(入力1!D200)&lt;&gt;"",入力1!D200,"")</f>
        <v/>
      </c>
      <c r="E228" s="1799"/>
      <c r="F228" s="1799"/>
      <c r="G228" s="1799"/>
      <c r="H228" s="1799"/>
      <c r="I228" s="1799"/>
      <c r="J228" s="1799"/>
      <c r="K228" s="1806" t="str">
        <f>IF(TRIM('提出（様式1）'!A228)&lt;&gt;"",'提出（様式1）'!A228,"")</f>
        <v/>
      </c>
      <c r="L228" s="1808">
        <f>IF(TRIM('提出（様式1）'!B228)&lt;&gt;"",'提出（様式1）'!B228,"")</f>
        <v>9</v>
      </c>
      <c r="M228" s="1756">
        <f>C228</f>
        <v>2</v>
      </c>
      <c r="N228" s="1740" t="str">
        <f>IF(TRIM(入力1!N200)&lt;&gt;"",入力1!N200,"")</f>
        <v/>
      </c>
      <c r="O228" s="1740" t="str">
        <f>IF(TRIM(入力1!O200)&lt;&gt;"",LEFT(入力1!O200,1),"")</f>
        <v/>
      </c>
      <c r="P228" s="1740" t="str">
        <f>IF(TRIM(入力1!P200)&lt;&gt;"",LEFT(入力1!P200,1),"")</f>
        <v/>
      </c>
      <c r="Q228" s="1742" t="str">
        <f>IF(TRIM(入力1!Q200)&lt;&gt;"",LEFT(入力1!Q200,1),"")</f>
        <v/>
      </c>
      <c r="R228" s="1750" t="str">
        <f>IF(TRIM(入力1!Q200)&lt;&gt;"",MID(入力1!Q200,2,1),"")</f>
        <v/>
      </c>
      <c r="S228" s="1802" t="str">
        <f>IF(TRIM(入力1!S200)&lt;&gt;"",LEFT(入力1!S200,1),"")</f>
        <v/>
      </c>
      <c r="T228" s="1760" t="str">
        <f>IF(LEN(入力1!T200)&gt;=2,MID(TEXT(入力1!T200,"00"),1,1),"")</f>
        <v/>
      </c>
      <c r="U228" s="1756" t="str">
        <f>IF(LEN(入力1!T200)&gt;=1,MID(TEXT(入力1!T200,"00"),2,1),"")</f>
        <v/>
      </c>
      <c r="V228" s="1742" t="str">
        <f>IF(LEN(入力1!V200)&gt;=2,MID(TEXT(入力1!V200,"00"),1,1),"")</f>
        <v/>
      </c>
      <c r="W228" s="1811" t="str">
        <f>IF(LEN(入力1!V200)&gt;=1,MID(TEXT(入力1!V200,"00"),2,1),"")</f>
        <v/>
      </c>
      <c r="X228" s="1742" t="str">
        <f>IF(LEN(入力1!X200)&gt;=2,MID(TEXT(入力1!X200,"00"),1,1),"")</f>
        <v/>
      </c>
      <c r="Y228" s="1750" t="str">
        <f>IF(LEN(入力1!X200)&gt;=1,MID(TEXT(入力1!X200,"00"),2,1),"")</f>
        <v/>
      </c>
      <c r="Z228" s="1760" t="str">
        <f>IF(LEN(入力1!Z200)&gt;=2,MID(TEXT(入力1!Z200,"00"),1,1),"")</f>
        <v/>
      </c>
      <c r="AA228" s="1756" t="str">
        <f>IF(LEN(入力1!Z200)&gt;=1,MID(TEXT(入力1!Z200,"00"),2,1),"")</f>
        <v/>
      </c>
      <c r="AB228" s="1813" t="str">
        <f>IF(TRIM(入力1!AB200)&lt;&gt;"",入力1!AB200,"")</f>
        <v/>
      </c>
      <c r="AC228" s="1814"/>
      <c r="AD228" s="1814"/>
      <c r="AE228" s="1815"/>
      <c r="AF228" s="1742" t="str">
        <f>IF(入力1!AF200&gt;=100,MID(TEXT(入力1!AF200,"000.0"),1,1),"")</f>
        <v/>
      </c>
      <c r="AG228" s="1746" t="str">
        <f>IF(入力1!AF200&gt;=10,MID(TEXT(入力1!AF200,"000.0"),2,1),"")</f>
        <v/>
      </c>
      <c r="AH228" s="1746" t="str">
        <f>IF(入力1!AF200&gt;=0.1,MID(TEXT(入力1!AF200,"000.0"),3,1),IF(ISBLANK(入力1!AF200),"","0"))</f>
        <v/>
      </c>
      <c r="AI228" s="1756" t="str">
        <f>IF(入力1!AF200&lt;&gt;"",MID(TEXT(入力1!AF200,"000.0"),5,1),"")</f>
        <v/>
      </c>
      <c r="AJ228" s="1742" t="str">
        <f>IF(入力1!AJ200&gt;=100,MID(TEXT(入力1!AJ200,"000.0"),1,1),"")</f>
        <v/>
      </c>
      <c r="AK228" s="1746" t="str">
        <f>IF(入力1!AJ200&gt;=10,MID(TEXT(入力1!AJ200,"000.0"),2,1),"")</f>
        <v/>
      </c>
      <c r="AL228" s="1746" t="str">
        <f>IF(入力1!AJ200&gt;=0.1,MID(TEXT(入力1!AJ200,"000.0"),3,1),IF(ISBLANK(入力1!AJ200),"","0"))</f>
        <v/>
      </c>
      <c r="AM228" s="1756" t="str">
        <f>IF(入力1!AJ200&lt;&gt;"",MID(TEXT(入力1!AJ200,"000.0"),5,1),"")</f>
        <v/>
      </c>
      <c r="AN228" s="1742" t="str">
        <f>IF(入力1!AN200&gt;=100,MID(TEXT(入力1!AN200,"000.0"),1,1),"")</f>
        <v/>
      </c>
      <c r="AO228" s="1746" t="str">
        <f>IF(入力1!AN200&gt;=10,MID(TEXT(入力1!AN200,"000.0"),2,1),"")</f>
        <v/>
      </c>
      <c r="AP228" s="1746" t="str">
        <f>IF(入力1!AN200&gt;=0.1,MID(TEXT(入力1!AN200,"000.0"),3,1),IF(ISBLANK(入力1!AN200),"","0"))</f>
        <v/>
      </c>
      <c r="AQ228" s="1756" t="str">
        <f>IF(入力1!AN200&lt;&gt;"",MID(TEXT(入力1!AN200,"000.0"),5,1),"")</f>
        <v/>
      </c>
      <c r="AR228" s="1742" t="str">
        <f>IF(TRIM(入力1!AR200)&lt;&gt;"",IF(入力1!AR200&gt;=10000,MID(TEXT(入力1!AR200,"00000"),1,1),""),"-")</f>
        <v>-</v>
      </c>
      <c r="AS228" s="1746" t="str">
        <f>IF(TRIM(入力1!AR200)&lt;&gt;"",IF(入力1!AR200&gt;=1000,MID(TEXT(入力1!AR200,"00000"),2,1),""),"-")</f>
        <v>-</v>
      </c>
      <c r="AT228" s="1746" t="str">
        <f>IF(TRIM(入力1!AR200)&lt;&gt;"",IF(入力1!AR200&gt;=100,MID(TEXT(入力1!AR200,"00000"),3,1),""),"-")</f>
        <v>-</v>
      </c>
      <c r="AU228" s="1746" t="str">
        <f>IF(TRIM(入力1!AR200)&lt;&gt;"",IF(入力1!AR200&gt;=10,MID(TEXT(入力1!AR200,"00000"),4,1),""),"-")</f>
        <v>-</v>
      </c>
      <c r="AV228" s="1756" t="str">
        <f>IF(TRIM(入力1!AR200)&lt;&gt;"",IF(入力1!AR200&gt;=0,MID(TEXT(入力1!AR200,"00000"),5,1),""),"-")</f>
        <v>-</v>
      </c>
      <c r="AW228" s="1742" t="str">
        <f>IF(TRIM(入力1!AW200)&lt;&gt;"",IF(入力1!AW200&gt;=1000000,MID(TEXT(入力1!AW200,"0000000"),1,1),""),"-")</f>
        <v>-</v>
      </c>
      <c r="AX228" s="1746" t="str">
        <f>IF(TRIM(入力1!AW200)&lt;&gt;"",IF(入力1!AW200&gt;=100000,MID(TEXT(入力1!AW200,"0000000"),2,1),""),"-")</f>
        <v>-</v>
      </c>
      <c r="AY228" s="1746" t="str">
        <f>IF(TRIM(入力1!AW200)&lt;&gt;"",IF(入力1!AW200&gt;=10000,MID(TEXT(入力1!AW200,"0000000"),3,1),""),"-")</f>
        <v>-</v>
      </c>
      <c r="AZ228" s="1746" t="str">
        <f>IF(TRIM(入力1!AW200)&lt;&gt;"",IF(入力1!AW200&gt;=1000,MID(TEXT(入力1!AW200,"0000000"),4,1),""),"-")</f>
        <v>-</v>
      </c>
      <c r="BA228" s="1746" t="str">
        <f>IF(TRIM(入力1!AW200)&lt;&gt;"",IF(入力1!AW200&gt;=100,MID(TEXT(入力1!AW200,"0000000"),5,1),""),"-")</f>
        <v>-</v>
      </c>
      <c r="BB228" s="1746" t="str">
        <f>IF(TRIM(入力1!AW200)&lt;&gt;"",IF(入力1!AW200&gt;=10,MID(TEXT(入力1!AW200,"0000000"),6,1),""),"-")</f>
        <v>-</v>
      </c>
      <c r="BC228" s="1756" t="str">
        <f>IF(TRIM(入力1!AW200)&lt;&gt;"",IF(入力1!AW200&gt;=0,MID(TEXT(入力1!AW200,"0000000"),7,1),""),"-")</f>
        <v>-</v>
      </c>
      <c r="BD228" s="1793" t="str">
        <f>IF(TRIM(入力1!BD200)&lt;&gt;"",IF(入力1!BD200&gt;=1000000,MID(TEXT(入力1!BD200,"0000000"),1,1),""),"")</f>
        <v/>
      </c>
      <c r="BE228" s="1729" t="str">
        <f>IF(TRIM(入力1!BD200)&lt;&gt;"",IF(入力1!BD200&gt;=100000,MID(TEXT(入力1!BD200,"0000000"),2,1),""),"")</f>
        <v/>
      </c>
      <c r="BF228" s="1729" t="str">
        <f>IF(TRIM(入力1!BD200)&lt;&gt;"",IF(入力1!BD200&gt;=10000,MID(TEXT(入力1!BD200,"0000000"),3,1),""),"")</f>
        <v/>
      </c>
      <c r="BG228" s="1729" t="str">
        <f>IF(TRIM(入力1!BD200)&lt;&gt;"",IF(入力1!BD200&gt;=1000,MID(TEXT(入力1!BD200,"0000000"),4,1),""),"")</f>
        <v/>
      </c>
      <c r="BH228" s="1729" t="str">
        <f>IF(TRIM(入力1!BD200)&lt;&gt;"",IF(入力1!BD200&gt;=100,MID(TEXT(入力1!BD200,"0000000"),5,1),""),"")</f>
        <v/>
      </c>
      <c r="BI228" s="1729" t="str">
        <f>IF(TRIM(入力1!BD200)&lt;&gt;"",IF(入力1!BD200&gt;=10,MID(TEXT(入力1!BD200,"0000000"),6,1),""),"")</f>
        <v/>
      </c>
      <c r="BJ228" s="1744" t="str">
        <f>IF(TRIM(入力1!BD200)&lt;&gt;"",IF(入力1!BD200&gt;=0,MID(TEXT(入力1!BD200,"0000000"),7,1),""),"0")</f>
        <v>0</v>
      </c>
      <c r="BK228" s="1724" t="str">
        <f>IF(TRIM(入力1!BK200)&lt;&gt;"",入力1!BK200,"")</f>
        <v/>
      </c>
      <c r="BL228" s="1701" t="str">
        <f>IF(TRIM(入力1!BL200)&lt;&gt;"",入力1!BL200,"")</f>
        <v/>
      </c>
      <c r="BM228" s="1701" t="str">
        <f>IF(TRIM(入力1!BM200)&lt;&gt;"",入力1!BM200,"")</f>
        <v/>
      </c>
      <c r="BN228" s="1701" t="str">
        <f>IF(TRIM(入力1!BN200)&lt;&gt;"",入力1!BN200,"")</f>
        <v/>
      </c>
      <c r="BO228" s="1701" t="str">
        <f>IF(TRIM(入力1!BO200)&lt;&gt;"",入力1!BO200,"")</f>
        <v/>
      </c>
      <c r="BP228" s="1709" t="str">
        <f>IF(TRIM(入力1!BP200)&lt;&gt;"",入力1!BP200,"")</f>
        <v>0</v>
      </c>
      <c r="BQ228" s="1724" t="str">
        <f>IF(TRIM(入力1!BQ200)&lt;&gt;"",入力1!BQ200,"")</f>
        <v/>
      </c>
      <c r="BR228" s="1701" t="str">
        <f>IF(TRIM(入力1!BR200)&lt;&gt;"",入力1!BR200,"")</f>
        <v/>
      </c>
      <c r="BS228" s="1701" t="str">
        <f>IF(TRIM(入力1!BS200)&lt;&gt;"",入力1!BS200,"")</f>
        <v/>
      </c>
      <c r="BT228" s="1701" t="str">
        <f>IF(TRIM(入力1!BT200)&lt;&gt;"",入力1!BT200,"")</f>
        <v/>
      </c>
      <c r="BU228" s="1701" t="str">
        <f>IF(TRIM(入力1!BU200)&lt;&gt;"",入力1!BU200,"")</f>
        <v/>
      </c>
      <c r="BV228" s="1709" t="str">
        <f>IF(TRIM(入力1!BV200)&lt;&gt;"",入力1!BV200,"")</f>
        <v>0</v>
      </c>
      <c r="BW228" s="1724" t="str">
        <f>IF(TRIM(入力1!BW200)&lt;&gt;"",入力1!BW200,"")</f>
        <v/>
      </c>
      <c r="BX228" s="1701" t="str">
        <f>IF(TRIM(入力1!BX200)&lt;&gt;"",入力1!BX200,"")</f>
        <v/>
      </c>
      <c r="BY228" s="1701" t="str">
        <f>IF(TRIM(入力1!BY200)&lt;&gt;"",入力1!BY200,"")</f>
        <v/>
      </c>
      <c r="BZ228" s="1701" t="str">
        <f>IF(TRIM(入力1!BZ200)&lt;&gt;"",入力1!BZ200,"")</f>
        <v/>
      </c>
      <c r="CA228" s="1701" t="str">
        <f>IF(TRIM(入力1!CA200)&lt;&gt;"",入力1!CA200,"")</f>
        <v/>
      </c>
      <c r="CB228" s="1709" t="str">
        <f>IF(TRIM(入力1!CB200)&lt;&gt;"",入力1!CB200,"")</f>
        <v>0</v>
      </c>
      <c r="CC228" s="1711" t="str">
        <f>IF(TRIM(入力1!CC200)&lt;&gt;"",入力1!CC200,"")</f>
        <v/>
      </c>
      <c r="CD228" s="1701" t="str">
        <f>IF(TRIM(入力1!CD200)&lt;&gt;"",入力1!CD200,"")</f>
        <v/>
      </c>
      <c r="CE228" s="1701" t="str">
        <f>IF(TRIM(入力1!CE200)&lt;&gt;"",入力1!CE200,"")</f>
        <v/>
      </c>
      <c r="CF228" s="1701" t="str">
        <f>IF(TRIM(入力1!CF200)&lt;&gt;"",入力1!CF200,"")</f>
        <v/>
      </c>
      <c r="CG228" s="1701" t="str">
        <f>IF(TRIM(入力1!CG200)&lt;&gt;"",入力1!CG200,"")</f>
        <v/>
      </c>
      <c r="CH228" s="1701" t="str">
        <f>IF(TRIM(入力1!CH200)&lt;&gt;"",入力1!CH200,"")</f>
        <v/>
      </c>
      <c r="CI228" s="1701" t="str">
        <f>IF(TRIM(入力1!CI200)&lt;&gt;"",入力1!CI200,"")</f>
        <v/>
      </c>
      <c r="CJ228" s="1703" t="str">
        <f>IF(TRIM(入力1!CJ200)&lt;&gt;"",入力1!CJ200,"")</f>
        <v>0</v>
      </c>
      <c r="CK228" s="1701" t="str">
        <f>IF(TRIM(入力1!CK200)&lt;&gt;"",入力1!CK200,"")</f>
        <v/>
      </c>
      <c r="CL228" s="1701" t="str">
        <f>IF(TRIM(入力1!CL200)&lt;&gt;"",入力1!CL200,"")</f>
        <v/>
      </c>
      <c r="CM228" s="1701" t="str">
        <f>IF(TRIM(入力1!CM200)&lt;&gt;"",入力1!CM200,"")</f>
        <v/>
      </c>
      <c r="CN228" s="1701" t="str">
        <f>IF(TRIM(入力1!CN200)&lt;&gt;"",入力1!CN200,"")</f>
        <v/>
      </c>
      <c r="CO228" s="1701" t="str">
        <f>IF(TRIM(入力1!CO200)&lt;&gt;"",入力1!CO200,"")</f>
        <v/>
      </c>
      <c r="CP228" s="1701" t="str">
        <f>IF(TRIM(入力1!CP200)&lt;&gt;"",入力1!CP200,"")</f>
        <v/>
      </c>
      <c r="CQ228" s="1703" t="str">
        <f>IF(TRIM(入力1!CQ200)&lt;&gt;"",入力1!CQ200,"")</f>
        <v/>
      </c>
      <c r="CR228" s="1724" t="str">
        <f>IF(TRIM(入力1!CR200)&lt;&gt;"",入力1!CR200,"")</f>
        <v>-</v>
      </c>
      <c r="CS228" s="1701" t="str">
        <f>IF(TRIM(入力1!CS200)&lt;&gt;"",入力1!CS200,"")</f>
        <v>-</v>
      </c>
      <c r="CT228" s="1709" t="str">
        <f>IF(TRIM(入力1!CT200)&lt;&gt;"",入力1!CT200,"")</f>
        <v>-</v>
      </c>
      <c r="CU228" s="1701" t="str">
        <f>IF(入力1!CU200&gt;=10,MID(TEXT(入力1!CU200,"00.0"),1,1),"")</f>
        <v/>
      </c>
      <c r="CV228" s="1954" t="str">
        <f>IF(入力1!CU200&gt;=0.1,MID(TEXT(入力1!CU200,"00.0"),2,1),IF(ISBLANK(入力1!CU200),"","0"))</f>
        <v/>
      </c>
      <c r="CW228" s="1703" t="str">
        <f>IF(入力1!CU200&lt;&gt;"",MID(TEXT(入力1!CU200,"00.0"),4,1),"")</f>
        <v/>
      </c>
      <c r="CX228" s="1711" t="str">
        <f>IF(入力1!CX200&gt;=100,MID(TEXT(入力1!CX200,"000"),1,1),"")</f>
        <v/>
      </c>
      <c r="CY228" s="1701" t="str">
        <f>IF(入力1!CX200&gt;=10,MID(TEXT(入力1!CX200,"000"),2,1),"")</f>
        <v/>
      </c>
      <c r="CZ228" s="1703" t="str">
        <f>IF(入力1!CX200&gt;=1,MID(TEXT(入力1!CX200,"000"),3,1),"")</f>
        <v/>
      </c>
      <c r="DA228" s="1793" t="str">
        <f>IF(TRIM(入力1!DA200)&lt;&gt;"",IF(入力1!DA200&gt;=10000,MID(TEXT(入力1!DA200,"00000"),1,1),""),"")</f>
        <v/>
      </c>
      <c r="DB228" s="1729" t="str">
        <f>IF(TRIM(入力1!DA200)&lt;&gt;"",IF(入力1!DA200&gt;=1000,MID(TEXT(入力1!DA200,"00000"),2,1),""),"")</f>
        <v/>
      </c>
      <c r="DC228" s="1729" t="str">
        <f>IF(TRIM(入力1!DA200)&lt;&gt;"",IF(入力1!DA200&gt;=100,MID(TEXT(入力1!DA200,"00000"),3,1),""),"")</f>
        <v/>
      </c>
      <c r="DD228" s="1729" t="str">
        <f>IF(TRIM(入力1!DA200)&lt;&gt;"",IF(入力1!DA200&gt;=10,MID(TEXT(入力1!DA200,"00000"),4,1),""),"")</f>
        <v/>
      </c>
      <c r="DE228" s="1852" t="str">
        <f>IF(TRIM(入力1!DA200)&lt;&gt;"",IF(入力1!DA200&gt;=0,MID(TEXT(入力1!DA200,"00000"),5,1),"0"),"")</f>
        <v/>
      </c>
      <c r="DF228" s="1740" t="str">
        <f>IF(TRIM(入力1!DF200)&lt;&gt;"",LEFT(入力1!DF200,1),"")</f>
        <v/>
      </c>
      <c r="DG228" s="1742" t="str">
        <f>IF(入力1!DG200&gt;=1000,MID(TEXT(入力1!DG200,"0000"),1,1),"")</f>
        <v/>
      </c>
      <c r="DH228" s="1746" t="str">
        <f>IF(入力1!DG200&gt;=100,MID(TEXT(入力1!DG200,"0000"),2,1),"")</f>
        <v/>
      </c>
      <c r="DI228" s="1746" t="str">
        <f>IF(入力1!DG200&gt;=10,MID(TEXT(入力1!DG200,"0000"),3,1),"")</f>
        <v/>
      </c>
      <c r="DJ228" s="1750" t="str">
        <f>IF(TRIM(入力1!DG200)&lt;&gt;"",IF(入力1!DG200&gt;=1,MID(TEXT(入力1!DG200,"0000"),4,1),"0"),"")</f>
        <v/>
      </c>
      <c r="DK228" s="1740" t="str">
        <f>IF(TRIM(入力1!DK200)&lt;&gt;"",LEFT(入力1!DK200,1),"")</f>
        <v/>
      </c>
      <c r="DL228" s="1742" t="str">
        <f>IF(入力1!DL200&gt;=10000,MID(TEXT(入力1!DL200,"00000"),1,1),"")</f>
        <v/>
      </c>
      <c r="DM228" s="1746" t="str">
        <f>IF(入力1!DL200&gt;=1000,MID(TEXT(入力1!DL200,"00000"),2,1),"")</f>
        <v/>
      </c>
      <c r="DN228" s="1746" t="str">
        <f>IF(入力1!DL200&gt;=100,MID(TEXT(入力1!DL200,"00000"),3,1),"")</f>
        <v/>
      </c>
      <c r="DO228" s="1746" t="str">
        <f>IF(入力1!DL200&gt;=10,MID(TEXT(入力1!DL200,"00000"),4,1),"")</f>
        <v/>
      </c>
      <c r="DP228" s="1750" t="str">
        <f>IF(TRIM(入力1!DL200)&lt;&gt;"",IF(入力1!DL200&gt;=1,MID(TEXT(入力1!DL200,"00000"),5,1),"0"),"")</f>
        <v/>
      </c>
      <c r="DQ228" s="1740" t="str">
        <f>IF(TRIM(入力1!DQ200)&lt;&gt;"",LEFT(入力1!DQ200,1),"")</f>
        <v/>
      </c>
      <c r="DR228" s="1742" t="str">
        <f>IF(入力1!DR200&gt;=10000,MID(TEXT(入力1!DR200,"00000"),1,1),"")</f>
        <v/>
      </c>
      <c r="DS228" s="1746" t="str">
        <f>IF(入力1!DR200&gt;=1000,MID(TEXT(入力1!DR200,"00000"),2,1),"")</f>
        <v/>
      </c>
      <c r="DT228" s="1746" t="str">
        <f>IF(入力1!DR200&gt;=100,MID(TEXT(入力1!DR200,"00000"),3,1),"")</f>
        <v/>
      </c>
      <c r="DU228" s="1746" t="str">
        <f>IF(入力1!DR200&gt;=10,MID(TEXT(入力1!DR200,"00000"),4,1),"")</f>
        <v/>
      </c>
      <c r="DV228" s="1837" t="str">
        <f>IF(TRIM(入力1!DR200)&lt;&gt;"",IF(入力1!DR200&gt;=1,MID(TEXT(入力1!DR200,"00000"),5,1),"0"),"")</f>
        <v/>
      </c>
      <c r="DW228" s="1748"/>
      <c r="DX228" s="1736"/>
      <c r="DY228" s="1804"/>
      <c r="DZ228" s="1829"/>
      <c r="EA228" s="1831"/>
      <c r="EB228" s="1824"/>
      <c r="EC228" s="1833"/>
      <c r="ED228" s="1835"/>
      <c r="EE228" s="1831"/>
      <c r="EF228" s="1824"/>
      <c r="EG228" s="1826">
        <f>IF(入力1!$W$5=9,9,0)</f>
        <v>0</v>
      </c>
      <c r="EH228" s="1828"/>
      <c r="EI228" s="1736"/>
    </row>
    <row r="229" spans="1:140" s="87" customFormat="1" ht="12" customHeight="1">
      <c r="A229" s="1853"/>
      <c r="B229" s="1752"/>
      <c r="C229" s="1753"/>
      <c r="D229" s="1854" t="str">
        <f>IF(TRIM(入力1!D227)&lt;&gt;"",入力1!D227,"")</f>
        <v/>
      </c>
      <c r="E229" s="1855"/>
      <c r="F229" s="1855"/>
      <c r="G229" s="1855"/>
      <c r="H229" s="1855"/>
      <c r="I229" s="1855"/>
      <c r="J229" s="1855"/>
      <c r="K229" s="1806"/>
      <c r="L229" s="1808"/>
      <c r="M229" s="1757"/>
      <c r="N229" s="1754"/>
      <c r="O229" s="1754"/>
      <c r="P229" s="1754"/>
      <c r="Q229" s="1755"/>
      <c r="R229" s="1753"/>
      <c r="S229" s="1856"/>
      <c r="T229" s="1761"/>
      <c r="U229" s="1757"/>
      <c r="V229" s="1755"/>
      <c r="W229" s="1857"/>
      <c r="X229" s="1755"/>
      <c r="Y229" s="1753"/>
      <c r="Z229" s="1761"/>
      <c r="AA229" s="1757"/>
      <c r="AB229" s="970" t="str">
        <f>IF(入力1!AB201&gt;=100,MID(TEXT(入力1!AB201,"000.0"),1,1),"")</f>
        <v/>
      </c>
      <c r="AC229" s="968" t="str">
        <f>IF(入力1!AB201&gt;=10,MID(TEXT(入力1!AB201,"000.0"),2,1),"")</f>
        <v/>
      </c>
      <c r="AD229" s="968" t="str">
        <f>IF(入力1!AB201&gt;=0.1,MID(TEXT(入力1!AB201,"000.0"),3,1),IF(ISBLANK(入力1!AB201),"","0"))</f>
        <v/>
      </c>
      <c r="AE229" s="972" t="str">
        <f>IF(入力1!AB201&lt;&gt;"",MID(TEXT(入力1!AB201,"000.0"),5,1),"")</f>
        <v/>
      </c>
      <c r="AF229" s="1755"/>
      <c r="AG229" s="1752"/>
      <c r="AH229" s="1752"/>
      <c r="AI229" s="1757"/>
      <c r="AJ229" s="1755"/>
      <c r="AK229" s="1752"/>
      <c r="AL229" s="1752"/>
      <c r="AM229" s="1757"/>
      <c r="AN229" s="1755"/>
      <c r="AO229" s="1752"/>
      <c r="AP229" s="1752"/>
      <c r="AQ229" s="1757"/>
      <c r="AR229" s="1755"/>
      <c r="AS229" s="1752"/>
      <c r="AT229" s="1752"/>
      <c r="AU229" s="1752"/>
      <c r="AV229" s="1757"/>
      <c r="AW229" s="1755"/>
      <c r="AX229" s="1752"/>
      <c r="AY229" s="1752"/>
      <c r="AZ229" s="1752"/>
      <c r="BA229" s="1752"/>
      <c r="BB229" s="1752"/>
      <c r="BC229" s="1757"/>
      <c r="BD229" s="1793"/>
      <c r="BE229" s="1729"/>
      <c r="BF229" s="1729"/>
      <c r="BG229" s="1729"/>
      <c r="BH229" s="1729"/>
      <c r="BI229" s="1729"/>
      <c r="BJ229" s="1744"/>
      <c r="BK229" s="1726"/>
      <c r="BL229" s="1705"/>
      <c r="BM229" s="1705"/>
      <c r="BN229" s="1705"/>
      <c r="BO229" s="1705"/>
      <c r="BP229" s="1710"/>
      <c r="BQ229" s="1726"/>
      <c r="BR229" s="1705"/>
      <c r="BS229" s="1705"/>
      <c r="BT229" s="1705"/>
      <c r="BU229" s="1705"/>
      <c r="BV229" s="1710"/>
      <c r="BW229" s="1726"/>
      <c r="BX229" s="1705"/>
      <c r="BY229" s="1705"/>
      <c r="BZ229" s="1705"/>
      <c r="CA229" s="1705"/>
      <c r="CB229" s="1710"/>
      <c r="CC229" s="1712"/>
      <c r="CD229" s="1705"/>
      <c r="CE229" s="1705"/>
      <c r="CF229" s="1705"/>
      <c r="CG229" s="1705"/>
      <c r="CH229" s="1705"/>
      <c r="CI229" s="1705"/>
      <c r="CJ229" s="1706"/>
      <c r="CK229" s="1705"/>
      <c r="CL229" s="1705"/>
      <c r="CM229" s="1705"/>
      <c r="CN229" s="1705"/>
      <c r="CO229" s="1705"/>
      <c r="CP229" s="1705"/>
      <c r="CQ229" s="1706"/>
      <c r="CR229" s="1726"/>
      <c r="CS229" s="1705"/>
      <c r="CT229" s="1710"/>
      <c r="CU229" s="1705"/>
      <c r="CV229" s="1958"/>
      <c r="CW229" s="1706"/>
      <c r="CX229" s="1712"/>
      <c r="CY229" s="1705"/>
      <c r="CZ229" s="1706"/>
      <c r="DA229" s="1793"/>
      <c r="DB229" s="1729"/>
      <c r="DC229" s="1729"/>
      <c r="DD229" s="1729"/>
      <c r="DE229" s="1852"/>
      <c r="DF229" s="1754"/>
      <c r="DG229" s="1755"/>
      <c r="DH229" s="1752"/>
      <c r="DI229" s="1752"/>
      <c r="DJ229" s="1891"/>
      <c r="DK229" s="1754"/>
      <c r="DL229" s="1755"/>
      <c r="DM229" s="1752"/>
      <c r="DN229" s="1752"/>
      <c r="DO229" s="1752"/>
      <c r="DP229" s="1891"/>
      <c r="DQ229" s="1754"/>
      <c r="DR229" s="1755"/>
      <c r="DS229" s="1752"/>
      <c r="DT229" s="1752"/>
      <c r="DU229" s="1752"/>
      <c r="DV229" s="1904"/>
      <c r="DW229" s="1749"/>
      <c r="DX229" s="1737"/>
      <c r="DY229" s="1805"/>
      <c r="DZ229" s="1830"/>
      <c r="EA229" s="1832"/>
      <c r="EB229" s="1825"/>
      <c r="EC229" s="1834"/>
      <c r="ED229" s="1836"/>
      <c r="EE229" s="1832"/>
      <c r="EF229" s="1825"/>
      <c r="EG229" s="1827"/>
      <c r="EH229" s="1827"/>
      <c r="EI229" s="1737"/>
    </row>
    <row r="230" spans="1:140" s="87" customFormat="1" ht="12" customHeight="1">
      <c r="A230" s="1818" t="str">
        <f>IF(TRIM(入力1!A202)&lt;&gt;"",入力1!A202,"")</f>
        <v/>
      </c>
      <c r="B230" s="1732">
        <f>IF(TRIM(入力1!B202)&lt;&gt;"",入力1!B202,"")</f>
        <v>9</v>
      </c>
      <c r="C230" s="1234">
        <f>入力1!C202</f>
        <v>3</v>
      </c>
      <c r="D230" s="1820" t="str">
        <f>IF(TRIM(入力1!D202)&lt;&gt;"",入力1!D202,"")</f>
        <v/>
      </c>
      <c r="E230" s="1821"/>
      <c r="F230" s="1821"/>
      <c r="G230" s="1821"/>
      <c r="H230" s="1821"/>
      <c r="I230" s="1821"/>
      <c r="J230" s="1821"/>
      <c r="K230" s="1256" t="str">
        <f>IF(TRIM('提出（様式1）'!A230)&lt;&gt;"",'提出（様式1）'!A230,"")</f>
        <v/>
      </c>
      <c r="L230" s="1258">
        <f>IF(TRIM('提出（様式1）'!B230)&lt;&gt;"",'提出（様式1）'!B230,"")</f>
        <v>9</v>
      </c>
      <c r="M230" s="1260">
        <f>C230</f>
        <v>3</v>
      </c>
      <c r="N230" s="1738" t="str">
        <f>IF(TRIM(入力1!N202)&lt;&gt;"",入力1!N202,"")</f>
        <v/>
      </c>
      <c r="O230" s="1738" t="str">
        <f>IF(TRIM(入力1!O202)&lt;&gt;"",LEFT(入力1!O202,1),"")</f>
        <v/>
      </c>
      <c r="P230" s="1738" t="str">
        <f>IF(TRIM(入力1!P202)&lt;&gt;"",LEFT(入力1!P202,1),"")</f>
        <v/>
      </c>
      <c r="Q230" s="1734" t="str">
        <f>IF(TRIM(入力1!Q202)&lt;&gt;"",LEFT(入力1!Q202,1),"")</f>
        <v/>
      </c>
      <c r="R230" s="1234" t="str">
        <f>IF(TRIM(入力1!Q202)&lt;&gt;"",MID(入力1!Q202,2,1),"")</f>
        <v/>
      </c>
      <c r="S230" s="1839" t="str">
        <f>IF(TRIM(入力1!S202)&lt;&gt;"",LEFT(入力1!S202,1),"")</f>
        <v/>
      </c>
      <c r="T230" s="1841" t="str">
        <f>IF(LEN(入力1!T202)&gt;=2,MID(TEXT(入力1!T202,"00"),1,1),"")</f>
        <v/>
      </c>
      <c r="U230" s="1260" t="str">
        <f>IF(LEN(入力1!T202)&gt;=1,MID(TEXT(入力1!T202,"00"),2,1),"")</f>
        <v/>
      </c>
      <c r="V230" s="1734" t="str">
        <f>IF(LEN(入力1!V202)&gt;=2,MID(TEXT(入力1!V202,"00"),1,1),"")</f>
        <v/>
      </c>
      <c r="W230" s="1843" t="str">
        <f>IF(LEN(入力1!V202)&gt;=1,MID(TEXT(入力1!V202,"00"),2,1),"")</f>
        <v/>
      </c>
      <c r="X230" s="1734" t="str">
        <f>IF(LEN(入力1!X202)&gt;=2,MID(TEXT(入力1!X202,"00"),1,1),"")</f>
        <v/>
      </c>
      <c r="Y230" s="1234" t="str">
        <f>IF(LEN(入力1!X202)&gt;=1,MID(TEXT(入力1!X202,"00"),2,1),"")</f>
        <v/>
      </c>
      <c r="Z230" s="1841" t="str">
        <f>IF(LEN(入力1!Z202)&gt;=2,MID(TEXT(入力1!Z202,"00"),1,1),"")</f>
        <v/>
      </c>
      <c r="AA230" s="1260" t="str">
        <f>IF(LEN(入力1!Z202)&gt;=1,MID(TEXT(入力1!Z202,"00"),2,1),"")</f>
        <v/>
      </c>
      <c r="AB230" s="1845" t="str">
        <f>IF(TRIM(入力1!AB202)&lt;&gt;"",入力1!AB202,"")</f>
        <v/>
      </c>
      <c r="AC230" s="1846"/>
      <c r="AD230" s="1846"/>
      <c r="AE230" s="1847"/>
      <c r="AF230" s="1734" t="str">
        <f>IF(入力1!AF202&gt;=100,MID(TEXT(入力1!AF202,"000.0"),1,1),"")</f>
        <v/>
      </c>
      <c r="AG230" s="1732" t="str">
        <f>IF(入力1!AF202&gt;=10,MID(TEXT(入力1!AF202,"000.0"),2,1),"")</f>
        <v/>
      </c>
      <c r="AH230" s="1732" t="str">
        <f>IF(入力1!AF202&gt;=0.1,MID(TEXT(入力1!AF202,"000.0"),3,1),IF(ISBLANK(入力1!AF202),"","0"))</f>
        <v/>
      </c>
      <c r="AI230" s="1260" t="str">
        <f>IF(入力1!AF202&lt;&gt;"",MID(TEXT(入力1!AF202,"000.0"),5,1),"")</f>
        <v/>
      </c>
      <c r="AJ230" s="1734" t="str">
        <f>IF(入力1!AJ202&gt;=100,MID(TEXT(入力1!AJ202,"000.0"),1,1),"")</f>
        <v/>
      </c>
      <c r="AK230" s="1732" t="str">
        <f>IF(入力1!AJ202&gt;=10,MID(TEXT(入力1!AJ202,"000.0"),2,1),"")</f>
        <v/>
      </c>
      <c r="AL230" s="1732" t="str">
        <f>IF(入力1!AJ202&gt;=0.1,MID(TEXT(入力1!AJ202,"000.0"),3,1),IF(ISBLANK(入力1!AJ202),"","0"))</f>
        <v/>
      </c>
      <c r="AM230" s="1260" t="str">
        <f>IF(入力1!AJ202&lt;&gt;"",MID(TEXT(入力1!AJ202,"000.0"),5,1),"")</f>
        <v/>
      </c>
      <c r="AN230" s="1734" t="str">
        <f>IF(入力1!AN202&gt;=100,MID(TEXT(入力1!AN202,"000.0"),1,1),"")</f>
        <v/>
      </c>
      <c r="AO230" s="1732" t="str">
        <f>IF(入力1!AN202&gt;=10,MID(TEXT(入力1!AN202,"000.0"),2,1),"")</f>
        <v/>
      </c>
      <c r="AP230" s="1732" t="str">
        <f>IF(入力1!AN202&gt;=0.1,MID(TEXT(入力1!AN202,"000.0"),3,1),IF(ISBLANK(入力1!AN202),"","0"))</f>
        <v/>
      </c>
      <c r="AQ230" s="1260" t="str">
        <f>IF(入力1!AN202&lt;&gt;"",MID(TEXT(入力1!AN202,"000.0"),5,1),"")</f>
        <v/>
      </c>
      <c r="AR230" s="1734" t="str">
        <f>IF(TRIM(入力1!AR202)&lt;&gt;"",IF(入力1!AR202&gt;=10000,MID(TEXT(入力1!AR202,"00000"),1,1),""),"-")</f>
        <v>-</v>
      </c>
      <c r="AS230" s="1732" t="str">
        <f>IF(TRIM(入力1!AR202)&lt;&gt;"",IF(入力1!AR202&gt;=1000,MID(TEXT(入力1!AR202,"00000"),2,1),""),"-")</f>
        <v>-</v>
      </c>
      <c r="AT230" s="1732" t="str">
        <f>IF(TRIM(入力1!AR202)&lt;&gt;"",IF(入力1!AR202&gt;=100,MID(TEXT(入力1!AR202,"00000"),3,1),""),"-")</f>
        <v>-</v>
      </c>
      <c r="AU230" s="1732" t="str">
        <f>IF(TRIM(入力1!AR202)&lt;&gt;"",IF(入力1!AR202&gt;=10,MID(TEXT(入力1!AR202,"00000"),4,1),""),"-")</f>
        <v>-</v>
      </c>
      <c r="AV230" s="1260" t="str">
        <f>IF(TRIM(入力1!AR202)&lt;&gt;"",IF(入力1!AR202&gt;=0,MID(TEXT(入力1!AR202,"00000"),5,1),""),"-")</f>
        <v>-</v>
      </c>
      <c r="AW230" s="1734" t="str">
        <f>IF(TRIM(入力1!AW202)&lt;&gt;"",IF(入力1!AW202&gt;=1000000,MID(TEXT(入力1!AW202,"0000000"),1,1),""),"-")</f>
        <v>-</v>
      </c>
      <c r="AX230" s="1732" t="str">
        <f>IF(TRIM(入力1!AW202)&lt;&gt;"",IF(入力1!AW202&gt;=100000,MID(TEXT(入力1!AW202,"0000000"),2,1),""),"-")</f>
        <v>-</v>
      </c>
      <c r="AY230" s="1732" t="str">
        <f>IF(TRIM(入力1!AW202)&lt;&gt;"",IF(入力1!AW202&gt;=10000,MID(TEXT(入力1!AW202,"0000000"),3,1),""),"-")</f>
        <v>-</v>
      </c>
      <c r="AZ230" s="1732" t="str">
        <f>IF(TRIM(入力1!AW202)&lt;&gt;"",IF(入力1!AW202&gt;=1000,MID(TEXT(入力1!AW202,"0000000"),4,1),""),"-")</f>
        <v>-</v>
      </c>
      <c r="BA230" s="1732" t="str">
        <f>IF(TRIM(入力1!AW202)&lt;&gt;"",IF(入力1!AW202&gt;=100,MID(TEXT(入力1!AW202,"0000000"),5,1),""),"-")</f>
        <v>-</v>
      </c>
      <c r="BB230" s="1732" t="str">
        <f>IF(TRIM(入力1!AW202)&lt;&gt;"",IF(入力1!AW202&gt;=10,MID(TEXT(入力1!AW202,"0000000"),6,1),""),"-")</f>
        <v>-</v>
      </c>
      <c r="BC230" s="1260" t="str">
        <f>IF(TRIM(入力1!AW202)&lt;&gt;"",IF(入力1!AW202&gt;=0,MID(TEXT(入力1!AW202,"0000000"),7,1),""),"-")</f>
        <v>-</v>
      </c>
      <c r="BD230" s="1817" t="str">
        <f>IF(TRIM(入力1!BD202)&lt;&gt;"",IF(入力1!BD202&gt;=1000000,MID(TEXT(入力1!BD202,"0000000"),1,1),""),"")</f>
        <v/>
      </c>
      <c r="BE230" s="1731" t="str">
        <f>IF(TRIM(入力1!BD202)&lt;&gt;"",IF(入力1!BD202&gt;=100000,MID(TEXT(入力1!BD202,"0000000"),2,1),""),"")</f>
        <v/>
      </c>
      <c r="BF230" s="1731" t="str">
        <f>IF(TRIM(入力1!BD202)&lt;&gt;"",IF(入力1!BD202&gt;=10000,MID(TEXT(入力1!BD202,"0000000"),3,1),""),"")</f>
        <v/>
      </c>
      <c r="BG230" s="1731" t="str">
        <f>IF(TRIM(入力1!BD202)&lt;&gt;"",IF(入力1!BD202&gt;=1000,MID(TEXT(入力1!BD202,"0000000"),4,1),""),"")</f>
        <v/>
      </c>
      <c r="BH230" s="1731" t="str">
        <f>IF(TRIM(入力1!BD202)&lt;&gt;"",IF(入力1!BD202&gt;=100,MID(TEXT(入力1!BD202,"0000000"),5,1),""),"")</f>
        <v/>
      </c>
      <c r="BI230" s="1731" t="str">
        <f>IF(TRIM(入力1!BD202)&lt;&gt;"",IF(入力1!BD202&gt;=10,MID(TEXT(入力1!BD202,"0000000"),6,1),""),"")</f>
        <v/>
      </c>
      <c r="BJ230" s="1816" t="str">
        <f>IF(TRIM(入力1!BD202)&lt;&gt;"",IF(入力1!BD202&gt;=0,MID(TEXT(入力1!BD202,"0000000"),7,1),""),"0")</f>
        <v>0</v>
      </c>
      <c r="BK230" s="1077" t="str">
        <f>IF(TRIM(入力1!BK202)&lt;&gt;"",入力1!BK202,"")</f>
        <v/>
      </c>
      <c r="BL230" s="1063" t="str">
        <f>IF(TRIM(入力1!BL202)&lt;&gt;"",入力1!BL202,"")</f>
        <v/>
      </c>
      <c r="BM230" s="1063" t="str">
        <f>IF(TRIM(入力1!BM202)&lt;&gt;"",入力1!BM202,"")</f>
        <v/>
      </c>
      <c r="BN230" s="1063" t="str">
        <f>IF(TRIM(入力1!BN202)&lt;&gt;"",入力1!BN202,"")</f>
        <v/>
      </c>
      <c r="BO230" s="1063" t="str">
        <f>IF(TRIM(入力1!BO202)&lt;&gt;"",入力1!BO202,"")</f>
        <v/>
      </c>
      <c r="BP230" s="1079" t="str">
        <f>IF(TRIM(入力1!BP202)&lt;&gt;"",入力1!BP202,"")</f>
        <v>0</v>
      </c>
      <c r="BQ230" s="1077" t="str">
        <f>IF(TRIM(入力1!BQ202)&lt;&gt;"",入力1!BQ202,"")</f>
        <v/>
      </c>
      <c r="BR230" s="1063" t="str">
        <f>IF(TRIM(入力1!BR202)&lt;&gt;"",入力1!BR202,"")</f>
        <v/>
      </c>
      <c r="BS230" s="1063" t="str">
        <f>IF(TRIM(入力1!BS202)&lt;&gt;"",入力1!BS202,"")</f>
        <v/>
      </c>
      <c r="BT230" s="1063" t="str">
        <f>IF(TRIM(入力1!BT202)&lt;&gt;"",入力1!BT202,"")</f>
        <v/>
      </c>
      <c r="BU230" s="1063" t="str">
        <f>IF(TRIM(入力1!BU202)&lt;&gt;"",入力1!BU202,"")</f>
        <v/>
      </c>
      <c r="BV230" s="1079" t="str">
        <f>IF(TRIM(入力1!BV202)&lt;&gt;"",入力1!BV202,"")</f>
        <v>0</v>
      </c>
      <c r="BW230" s="1077" t="str">
        <f>IF(TRIM(入力1!BW202)&lt;&gt;"",入力1!BW202,"")</f>
        <v/>
      </c>
      <c r="BX230" s="1063" t="str">
        <f>IF(TRIM(入力1!BX202)&lt;&gt;"",入力1!BX202,"")</f>
        <v/>
      </c>
      <c r="BY230" s="1063" t="str">
        <f>IF(TRIM(入力1!BY202)&lt;&gt;"",入力1!BY202,"")</f>
        <v/>
      </c>
      <c r="BZ230" s="1063" t="str">
        <f>IF(TRIM(入力1!BZ202)&lt;&gt;"",入力1!BZ202,"")</f>
        <v/>
      </c>
      <c r="CA230" s="1063" t="str">
        <f>IF(TRIM(入力1!CA202)&lt;&gt;"",入力1!CA202,"")</f>
        <v/>
      </c>
      <c r="CB230" s="1079" t="str">
        <f>IF(TRIM(入力1!CB202)&lt;&gt;"",入力1!CB202,"")</f>
        <v>0</v>
      </c>
      <c r="CC230" s="1095" t="str">
        <f>IF(TRIM(入力1!CC202)&lt;&gt;"",入力1!CC202,"")</f>
        <v/>
      </c>
      <c r="CD230" s="1063" t="str">
        <f>IF(TRIM(入力1!CD202)&lt;&gt;"",入力1!CD202,"")</f>
        <v/>
      </c>
      <c r="CE230" s="1063" t="str">
        <f>IF(TRIM(入力1!CE202)&lt;&gt;"",入力1!CE202,"")</f>
        <v/>
      </c>
      <c r="CF230" s="1063" t="str">
        <f>IF(TRIM(入力1!CF202)&lt;&gt;"",入力1!CF202,"")</f>
        <v/>
      </c>
      <c r="CG230" s="1063" t="str">
        <f>IF(TRIM(入力1!CG202)&lt;&gt;"",入力1!CG202,"")</f>
        <v/>
      </c>
      <c r="CH230" s="1063" t="str">
        <f>IF(TRIM(入力1!CH202)&lt;&gt;"",入力1!CH202,"")</f>
        <v/>
      </c>
      <c r="CI230" s="1063" t="str">
        <f>IF(TRIM(入力1!CI202)&lt;&gt;"",入力1!CI202,"")</f>
        <v/>
      </c>
      <c r="CJ230" s="1109" t="str">
        <f>IF(TRIM(入力1!CJ202)&lt;&gt;"",入力1!CJ202,"")</f>
        <v>0</v>
      </c>
      <c r="CK230" s="1063" t="str">
        <f>IF(TRIM(入力1!CK202)&lt;&gt;"",入力1!CK202,"")</f>
        <v/>
      </c>
      <c r="CL230" s="1063" t="str">
        <f>IF(TRIM(入力1!CL202)&lt;&gt;"",入力1!CL202,"")</f>
        <v/>
      </c>
      <c r="CM230" s="1063" t="str">
        <f>IF(TRIM(入力1!CM202)&lt;&gt;"",入力1!CM202,"")</f>
        <v/>
      </c>
      <c r="CN230" s="1063" t="str">
        <f>IF(TRIM(入力1!CN202)&lt;&gt;"",入力1!CN202,"")</f>
        <v/>
      </c>
      <c r="CO230" s="1063" t="str">
        <f>IF(TRIM(入力1!CO202)&lt;&gt;"",入力1!CO202,"")</f>
        <v/>
      </c>
      <c r="CP230" s="1063" t="str">
        <f>IF(TRIM(入力1!CP202)&lt;&gt;"",入力1!CP202,"")</f>
        <v/>
      </c>
      <c r="CQ230" s="1109" t="str">
        <f>IF(TRIM(入力1!CQ202)&lt;&gt;"",入力1!CQ202,"")</f>
        <v/>
      </c>
      <c r="CR230" s="1077" t="str">
        <f>IF(TRIM(入力1!CR202)&lt;&gt;"",入力1!CR202,"")</f>
        <v>-</v>
      </c>
      <c r="CS230" s="1063" t="str">
        <f>IF(TRIM(入力1!CS202)&lt;&gt;"",入力1!CS202,"")</f>
        <v>-</v>
      </c>
      <c r="CT230" s="1079" t="str">
        <f>IF(TRIM(入力1!CT202)&lt;&gt;"",入力1!CT202,"")</f>
        <v>-</v>
      </c>
      <c r="CU230" s="1063" t="str">
        <f>IF(入力1!CU202&gt;=10,MID(TEXT(入力1!CU202,"00.0"),1,1),"")</f>
        <v/>
      </c>
      <c r="CV230" s="1956" t="str">
        <f>IF(入力1!CU202&gt;=0.1,MID(TEXT(入力1!CU202,"00.0"),2,1),IF(ISBLANK(入力1!CU202),"","0"))</f>
        <v/>
      </c>
      <c r="CW230" s="1109" t="str">
        <f>IF(入力1!CU202&lt;&gt;"",MID(TEXT(入力1!CU202,"00.0"),4,1),"")</f>
        <v/>
      </c>
      <c r="CX230" s="1095" t="str">
        <f>IF(入力1!CX202&gt;=100,MID(TEXT(入力1!CX202,"000"),1,1),"")</f>
        <v/>
      </c>
      <c r="CY230" s="1063" t="str">
        <f>IF(入力1!CX202&gt;=10,MID(TEXT(入力1!CX202,"000"),2,1),"")</f>
        <v/>
      </c>
      <c r="CZ230" s="1109" t="str">
        <f>IF(入力1!CX202&gt;=1,MID(TEXT(入力1!CX202,"000"),3,1),"")</f>
        <v/>
      </c>
      <c r="DA230" s="1817" t="str">
        <f>IF(TRIM(入力1!DA202)&lt;&gt;"",IF(入力1!DA202&gt;=10000,MID(TEXT(入力1!DA202,"00000"),1,1),""),"")</f>
        <v/>
      </c>
      <c r="DB230" s="1731" t="str">
        <f>IF(TRIM(入力1!DA202)&lt;&gt;"",IF(入力1!DA202&gt;=1000,MID(TEXT(入力1!DA202,"00000"),2,1),""),"")</f>
        <v/>
      </c>
      <c r="DC230" s="1731" t="str">
        <f>IF(TRIM(入力1!DA202)&lt;&gt;"",IF(入力1!DA202&gt;=100,MID(TEXT(入力1!DA202,"00000"),3,1),""),"")</f>
        <v/>
      </c>
      <c r="DD230" s="1731" t="str">
        <f>IF(TRIM(入力1!DA202)&lt;&gt;"",IF(入力1!DA202&gt;=10,MID(TEXT(入力1!DA202,"00000"),4,1),""),"")</f>
        <v/>
      </c>
      <c r="DE230" s="1795" t="str">
        <f>IF(TRIM(入力1!DA202)&lt;&gt;"",IF(入力1!DA202&gt;=0,MID(TEXT(入力1!DA202,"00000"),5,1),"0"),"")</f>
        <v/>
      </c>
      <c r="DF230" s="1738" t="str">
        <f>IF(TRIM(入力1!DF202)&lt;&gt;"",LEFT(入力1!DF202,1),"")</f>
        <v/>
      </c>
      <c r="DG230" s="1734" t="str">
        <f>IF(入力1!DG202&gt;=1000,MID(TEXT(入力1!DG202,"0000"),1,1),"")</f>
        <v/>
      </c>
      <c r="DH230" s="1732" t="str">
        <f>IF(入力1!DG202&gt;=100,MID(TEXT(入力1!DG202,"0000"),2,1),"")</f>
        <v/>
      </c>
      <c r="DI230" s="1732" t="str">
        <f>IF(入力1!DG202&gt;=10,MID(TEXT(入力1!DG202,"0000"),3,1),"")</f>
        <v/>
      </c>
      <c r="DJ230" s="1234" t="str">
        <f>IF(TRIM(入力1!DG202)&lt;&gt;"",IF(入力1!DG202&gt;=1,MID(TEXT(入力1!DG202,"0000"),4,1),"0"),"")</f>
        <v/>
      </c>
      <c r="DK230" s="1738" t="str">
        <f>IF(TRIM(入力1!DK202)&lt;&gt;"",LEFT(入力1!DK202,1),"")</f>
        <v/>
      </c>
      <c r="DL230" s="1734" t="str">
        <f>IF(入力1!DL202&gt;=10000,MID(TEXT(入力1!DL202,"00000"),1,1),"")</f>
        <v/>
      </c>
      <c r="DM230" s="1732" t="str">
        <f>IF(入力1!DL202&gt;=1000,MID(TEXT(入力1!DL202,"00000"),2,1),"")</f>
        <v/>
      </c>
      <c r="DN230" s="1732" t="str">
        <f>IF(入力1!DL202&gt;=100,MID(TEXT(入力1!DL202,"00000"),3,1),"")</f>
        <v/>
      </c>
      <c r="DO230" s="1732" t="str">
        <f>IF(入力1!DL202&gt;=10,MID(TEXT(入力1!DL202,"00000"),4,1),"")</f>
        <v/>
      </c>
      <c r="DP230" s="1234" t="str">
        <f>IF(TRIM(入力1!DL202)&lt;&gt;"",IF(入力1!DL202&gt;=1,MID(TEXT(入力1!DL202,"00000"),5,1),"0"),"")</f>
        <v/>
      </c>
      <c r="DQ230" s="1738" t="str">
        <f>IF(TRIM(入力1!DQ202)&lt;&gt;"",LEFT(入力1!DQ202,1),"")</f>
        <v/>
      </c>
      <c r="DR230" s="1734" t="str">
        <f>IF(入力1!DR202&gt;=10000,MID(TEXT(入力1!DR202,"00000"),1,1),"")</f>
        <v/>
      </c>
      <c r="DS230" s="1732" t="str">
        <f>IF(入力1!DR202&gt;=1000,MID(TEXT(入力1!DR202,"00000"),2,1),"")</f>
        <v/>
      </c>
      <c r="DT230" s="1732" t="str">
        <f>IF(入力1!DR202&gt;=100,MID(TEXT(入力1!DR202,"00000"),3,1),"")</f>
        <v/>
      </c>
      <c r="DU230" s="1732" t="str">
        <f>IF(入力1!DR202&gt;=10,MID(TEXT(入力1!DR202,"00000"),4,1),"")</f>
        <v/>
      </c>
      <c r="DV230" s="1850" t="str">
        <f>IF(TRIM(入力1!DR202)&lt;&gt;"",IF(入力1!DR202&gt;=1,MID(TEXT(入力1!DR202,"00000"),5,1),"0"),"")</f>
        <v/>
      </c>
      <c r="DW230" s="1748"/>
      <c r="DX230" s="1736"/>
      <c r="DY230" s="1804"/>
      <c r="DZ230" s="1829"/>
      <c r="EA230" s="1831"/>
      <c r="EB230" s="1824"/>
      <c r="EC230" s="1833"/>
      <c r="ED230" s="1835"/>
      <c r="EE230" s="1831"/>
      <c r="EF230" s="1824"/>
      <c r="EG230" s="1826">
        <f>IF(入力1!$W$5=9,9,0)</f>
        <v>0</v>
      </c>
      <c r="EH230" s="1828"/>
      <c r="EI230" s="1736"/>
    </row>
    <row r="231" spans="1:140" s="87" customFormat="1" ht="12" customHeight="1">
      <c r="A231" s="1819"/>
      <c r="B231" s="1733"/>
      <c r="C231" s="1235"/>
      <c r="D231" s="1822" t="str">
        <f>IF(TRIM(入力1!D229)&lt;&gt;"",入力1!D229,"")</f>
        <v/>
      </c>
      <c r="E231" s="1823"/>
      <c r="F231" s="1823"/>
      <c r="G231" s="1823"/>
      <c r="H231" s="1823"/>
      <c r="I231" s="1823"/>
      <c r="J231" s="1823"/>
      <c r="K231" s="1256"/>
      <c r="L231" s="1258"/>
      <c r="M231" s="1279"/>
      <c r="N231" s="1739"/>
      <c r="O231" s="1739"/>
      <c r="P231" s="1739"/>
      <c r="Q231" s="1735"/>
      <c r="R231" s="1235"/>
      <c r="S231" s="1840"/>
      <c r="T231" s="1842"/>
      <c r="U231" s="1279"/>
      <c r="V231" s="1735"/>
      <c r="W231" s="1844"/>
      <c r="X231" s="1735"/>
      <c r="Y231" s="1235"/>
      <c r="Z231" s="1842"/>
      <c r="AA231" s="1279"/>
      <c r="AB231" s="964" t="str">
        <f>IF(入力1!AB203&gt;=100,MID(TEXT(入力1!AB203,"000.0"),1,1),"")</f>
        <v/>
      </c>
      <c r="AC231" s="963" t="str">
        <f>IF(入力1!AB203&gt;=10,MID(TEXT(入力1!AB203,"000.0"),2,1),"")</f>
        <v/>
      </c>
      <c r="AD231" s="963" t="str">
        <f>IF(入力1!AB203&gt;=0.1,MID(TEXT(入力1!AB203,"000.0"),3,1),IF(ISBLANK(入力1!AB203),"","0"))</f>
        <v/>
      </c>
      <c r="AE231" s="953" t="str">
        <f>IF(入力1!AB203&lt;&gt;"",MID(TEXT(入力1!AB203,"000.0"),5,1),"")</f>
        <v/>
      </c>
      <c r="AF231" s="1735"/>
      <c r="AG231" s="1733"/>
      <c r="AH231" s="1733"/>
      <c r="AI231" s="1279"/>
      <c r="AJ231" s="1735"/>
      <c r="AK231" s="1733"/>
      <c r="AL231" s="1733"/>
      <c r="AM231" s="1279"/>
      <c r="AN231" s="1735"/>
      <c r="AO231" s="1733"/>
      <c r="AP231" s="1733"/>
      <c r="AQ231" s="1279"/>
      <c r="AR231" s="1735"/>
      <c r="AS231" s="1733"/>
      <c r="AT231" s="1733"/>
      <c r="AU231" s="1733"/>
      <c r="AV231" s="1279"/>
      <c r="AW231" s="1735"/>
      <c r="AX231" s="1733"/>
      <c r="AY231" s="1733"/>
      <c r="AZ231" s="1733"/>
      <c r="BA231" s="1733"/>
      <c r="BB231" s="1733"/>
      <c r="BC231" s="1279"/>
      <c r="BD231" s="1817"/>
      <c r="BE231" s="1731"/>
      <c r="BF231" s="1731"/>
      <c r="BG231" s="1731"/>
      <c r="BH231" s="1731"/>
      <c r="BI231" s="1731"/>
      <c r="BJ231" s="1816"/>
      <c r="BK231" s="1078"/>
      <c r="BL231" s="1064"/>
      <c r="BM231" s="1064"/>
      <c r="BN231" s="1064"/>
      <c r="BO231" s="1064"/>
      <c r="BP231" s="1080"/>
      <c r="BQ231" s="1078"/>
      <c r="BR231" s="1064"/>
      <c r="BS231" s="1064"/>
      <c r="BT231" s="1064"/>
      <c r="BU231" s="1064"/>
      <c r="BV231" s="1080"/>
      <c r="BW231" s="1078"/>
      <c r="BX231" s="1064"/>
      <c r="BY231" s="1064"/>
      <c r="BZ231" s="1064"/>
      <c r="CA231" s="1064"/>
      <c r="CB231" s="1080"/>
      <c r="CC231" s="1096"/>
      <c r="CD231" s="1064"/>
      <c r="CE231" s="1064"/>
      <c r="CF231" s="1064"/>
      <c r="CG231" s="1064"/>
      <c r="CH231" s="1064"/>
      <c r="CI231" s="1064"/>
      <c r="CJ231" s="1110"/>
      <c r="CK231" s="1064"/>
      <c r="CL231" s="1064"/>
      <c r="CM231" s="1064"/>
      <c r="CN231" s="1064"/>
      <c r="CO231" s="1064"/>
      <c r="CP231" s="1064"/>
      <c r="CQ231" s="1110"/>
      <c r="CR231" s="1078"/>
      <c r="CS231" s="1064"/>
      <c r="CT231" s="1080"/>
      <c r="CU231" s="1064"/>
      <c r="CV231" s="1708"/>
      <c r="CW231" s="1110"/>
      <c r="CX231" s="1096"/>
      <c r="CY231" s="1064"/>
      <c r="CZ231" s="1110"/>
      <c r="DA231" s="1817"/>
      <c r="DB231" s="1731"/>
      <c r="DC231" s="1731"/>
      <c r="DD231" s="1731"/>
      <c r="DE231" s="1795"/>
      <c r="DF231" s="1739"/>
      <c r="DG231" s="1735"/>
      <c r="DH231" s="1733"/>
      <c r="DI231" s="1733"/>
      <c r="DJ231" s="1235"/>
      <c r="DK231" s="1739"/>
      <c r="DL231" s="1735"/>
      <c r="DM231" s="1733"/>
      <c r="DN231" s="1733"/>
      <c r="DO231" s="1733"/>
      <c r="DP231" s="1235"/>
      <c r="DQ231" s="1739"/>
      <c r="DR231" s="1735"/>
      <c r="DS231" s="1733"/>
      <c r="DT231" s="1733"/>
      <c r="DU231" s="1733"/>
      <c r="DV231" s="1849"/>
      <c r="DW231" s="1749"/>
      <c r="DX231" s="1737"/>
      <c r="DY231" s="1805"/>
      <c r="DZ231" s="1830"/>
      <c r="EA231" s="1832"/>
      <c r="EB231" s="1825"/>
      <c r="EC231" s="1834"/>
      <c r="ED231" s="1836"/>
      <c r="EE231" s="1832"/>
      <c r="EF231" s="1825"/>
      <c r="EG231" s="1827"/>
      <c r="EH231" s="1827"/>
      <c r="EI231" s="1737"/>
    </row>
    <row r="232" spans="1:140" s="87" customFormat="1" ht="12" customHeight="1">
      <c r="A232" s="1796" t="str">
        <f>IF(TRIM(入力1!A204)&lt;&gt;"",入力1!A204,"")</f>
        <v/>
      </c>
      <c r="B232" s="1746">
        <f>IF(TRIM(入力1!B204)&lt;&gt;"",入力1!B204,"")</f>
        <v>9</v>
      </c>
      <c r="C232" s="1750">
        <f>入力1!C204</f>
        <v>4</v>
      </c>
      <c r="D232" s="1798" t="str">
        <f>IF(TRIM(入力1!D204)&lt;&gt;"",入力1!D204,"")</f>
        <v/>
      </c>
      <c r="E232" s="1799"/>
      <c r="F232" s="1799"/>
      <c r="G232" s="1799"/>
      <c r="H232" s="1799"/>
      <c r="I232" s="1799"/>
      <c r="J232" s="1799"/>
      <c r="K232" s="1806" t="str">
        <f>IF(TRIM('提出（様式1）'!A232)&lt;&gt;"",'提出（様式1）'!A232,"")</f>
        <v/>
      </c>
      <c r="L232" s="1808">
        <f>IF(TRIM('提出（様式1）'!B232)&lt;&gt;"",'提出（様式1）'!B232,"")</f>
        <v>9</v>
      </c>
      <c r="M232" s="1756">
        <f>C232</f>
        <v>4</v>
      </c>
      <c r="N232" s="1740" t="str">
        <f>IF(TRIM(入力1!N204)&lt;&gt;"",入力1!N204,"")</f>
        <v/>
      </c>
      <c r="O232" s="1740" t="str">
        <f>IF(TRIM(入力1!O204)&lt;&gt;"",LEFT(入力1!O204,1),"")</f>
        <v/>
      </c>
      <c r="P232" s="1740" t="str">
        <f>IF(TRIM(入力1!P204)&lt;&gt;"",LEFT(入力1!P204,1),"")</f>
        <v/>
      </c>
      <c r="Q232" s="1742" t="str">
        <f>IF(TRIM(入力1!Q204)&lt;&gt;"",LEFT(入力1!Q204,1),"")</f>
        <v/>
      </c>
      <c r="R232" s="1750" t="str">
        <f>IF(TRIM(入力1!Q204)&lt;&gt;"",MID(入力1!Q204,2,1),"")</f>
        <v/>
      </c>
      <c r="S232" s="1802" t="str">
        <f>IF(TRIM(入力1!S204)&lt;&gt;"",LEFT(入力1!S204,1),"")</f>
        <v/>
      </c>
      <c r="T232" s="1760" t="str">
        <f>IF(LEN(入力1!T204)&gt;=2,MID(TEXT(入力1!T204,"00"),1,1),"")</f>
        <v/>
      </c>
      <c r="U232" s="1756" t="str">
        <f>IF(LEN(入力1!T204)&gt;=1,MID(TEXT(入力1!T204,"00"),2,1),"")</f>
        <v/>
      </c>
      <c r="V232" s="1742" t="str">
        <f>IF(LEN(入力1!V204)&gt;=2,MID(TEXT(入力1!V204,"00"),1,1),"")</f>
        <v/>
      </c>
      <c r="W232" s="1811" t="str">
        <f>IF(LEN(入力1!V204)&gt;=1,MID(TEXT(入力1!V204,"00"),2,1),"")</f>
        <v/>
      </c>
      <c r="X232" s="1742" t="str">
        <f>IF(LEN(入力1!X204)&gt;=2,MID(TEXT(入力1!X204,"00"),1,1),"")</f>
        <v/>
      </c>
      <c r="Y232" s="1750" t="str">
        <f>IF(LEN(入力1!X204)&gt;=1,MID(TEXT(入力1!X204,"00"),2,1),"")</f>
        <v/>
      </c>
      <c r="Z232" s="1760" t="str">
        <f>IF(LEN(入力1!Z204)&gt;=2,MID(TEXT(入力1!Z204,"00"),1,1),"")</f>
        <v/>
      </c>
      <c r="AA232" s="1756" t="str">
        <f>IF(LEN(入力1!Z204)&gt;=1,MID(TEXT(入力1!Z204,"00"),2,1),"")</f>
        <v/>
      </c>
      <c r="AB232" s="1813" t="str">
        <f>IF(TRIM(入力1!AB204)&lt;&gt;"",入力1!AB204,"")</f>
        <v/>
      </c>
      <c r="AC232" s="1814"/>
      <c r="AD232" s="1814"/>
      <c r="AE232" s="1815"/>
      <c r="AF232" s="1742" t="str">
        <f>IF(入力1!AF204&gt;=100,MID(TEXT(入力1!AF204,"000.0"),1,1),"")</f>
        <v/>
      </c>
      <c r="AG232" s="1746" t="str">
        <f>IF(入力1!AF204&gt;=10,MID(TEXT(入力1!AF204,"000.0"),2,1),"")</f>
        <v/>
      </c>
      <c r="AH232" s="1746" t="str">
        <f>IF(入力1!AF204&gt;=0.1,MID(TEXT(入力1!AF204,"000.0"),3,1),IF(ISBLANK(入力1!AF204),"","0"))</f>
        <v/>
      </c>
      <c r="AI232" s="1756" t="str">
        <f>IF(入力1!AF204&lt;&gt;"",MID(TEXT(入力1!AF204,"000.0"),5,1),"")</f>
        <v/>
      </c>
      <c r="AJ232" s="1742" t="str">
        <f>IF(入力1!AJ204&gt;=100,MID(TEXT(入力1!AJ204,"000.0"),1,1),"")</f>
        <v/>
      </c>
      <c r="AK232" s="1746" t="str">
        <f>IF(入力1!AJ204&gt;=10,MID(TEXT(入力1!AJ204,"000.0"),2,1),"")</f>
        <v/>
      </c>
      <c r="AL232" s="1746" t="str">
        <f>IF(入力1!AJ204&gt;=0.1,MID(TEXT(入力1!AJ204,"000.0"),3,1),IF(ISBLANK(入力1!AJ204),"","0"))</f>
        <v/>
      </c>
      <c r="AM232" s="1756" t="str">
        <f>IF(入力1!AJ204&lt;&gt;"",MID(TEXT(入力1!AJ204,"000.0"),5,1),"")</f>
        <v/>
      </c>
      <c r="AN232" s="1742" t="str">
        <f>IF(入力1!AN204&gt;=100,MID(TEXT(入力1!AN204,"000.0"),1,1),"")</f>
        <v/>
      </c>
      <c r="AO232" s="1746" t="str">
        <f>IF(入力1!AN204&gt;=10,MID(TEXT(入力1!AN204,"000.0"),2,1),"")</f>
        <v/>
      </c>
      <c r="AP232" s="1746" t="str">
        <f>IF(入力1!AN204&gt;=0.1,MID(TEXT(入力1!AN204,"000.0"),3,1),IF(ISBLANK(入力1!AN204),"","0"))</f>
        <v/>
      </c>
      <c r="AQ232" s="1756" t="str">
        <f>IF(入力1!AN204&lt;&gt;"",MID(TEXT(入力1!AN204,"000.0"),5,1),"")</f>
        <v/>
      </c>
      <c r="AR232" s="1742" t="str">
        <f>IF(TRIM(入力1!AR204)&lt;&gt;"",IF(入力1!AR204&gt;=10000,MID(TEXT(入力1!AR204,"00000"),1,1),""),"-")</f>
        <v>-</v>
      </c>
      <c r="AS232" s="1746" t="str">
        <f>IF(TRIM(入力1!AR204)&lt;&gt;"",IF(入力1!AR204&gt;=1000,MID(TEXT(入力1!AR204,"00000"),2,1),""),"-")</f>
        <v>-</v>
      </c>
      <c r="AT232" s="1746" t="str">
        <f>IF(TRIM(入力1!AR204)&lt;&gt;"",IF(入力1!AR204&gt;=100,MID(TEXT(入力1!AR204,"00000"),3,1),""),"-")</f>
        <v>-</v>
      </c>
      <c r="AU232" s="1746" t="str">
        <f>IF(TRIM(入力1!AR204)&lt;&gt;"",IF(入力1!AR204&gt;=10,MID(TEXT(入力1!AR204,"00000"),4,1),""),"-")</f>
        <v>-</v>
      </c>
      <c r="AV232" s="1756" t="str">
        <f>IF(TRIM(入力1!AR204)&lt;&gt;"",IF(入力1!AR204&gt;=0,MID(TEXT(入力1!AR204,"00000"),5,1),""),"-")</f>
        <v>-</v>
      </c>
      <c r="AW232" s="1742" t="str">
        <f>IF(TRIM(入力1!AW204)&lt;&gt;"",IF(入力1!AW204&gt;=1000000,MID(TEXT(入力1!AW204,"0000000"),1,1),""),"-")</f>
        <v>-</v>
      </c>
      <c r="AX232" s="1746" t="str">
        <f>IF(TRIM(入力1!AW204)&lt;&gt;"",IF(入力1!AW204&gt;=100000,MID(TEXT(入力1!AW204,"0000000"),2,1),""),"-")</f>
        <v>-</v>
      </c>
      <c r="AY232" s="1746" t="str">
        <f>IF(TRIM(入力1!AW204)&lt;&gt;"",IF(入力1!AW204&gt;=10000,MID(TEXT(入力1!AW204,"0000000"),3,1),""),"-")</f>
        <v>-</v>
      </c>
      <c r="AZ232" s="1746" t="str">
        <f>IF(TRIM(入力1!AW204)&lt;&gt;"",IF(入力1!AW204&gt;=1000,MID(TEXT(入力1!AW204,"0000000"),4,1),""),"-")</f>
        <v>-</v>
      </c>
      <c r="BA232" s="1746" t="str">
        <f>IF(TRIM(入力1!AW204)&lt;&gt;"",IF(入力1!AW204&gt;=100,MID(TEXT(入力1!AW204,"0000000"),5,1),""),"-")</f>
        <v>-</v>
      </c>
      <c r="BB232" s="1746" t="str">
        <f>IF(TRIM(入力1!AW204)&lt;&gt;"",IF(入力1!AW204&gt;=10,MID(TEXT(入力1!AW204,"0000000"),6,1),""),"-")</f>
        <v>-</v>
      </c>
      <c r="BC232" s="1756" t="str">
        <f>IF(TRIM(入力1!AW204)&lt;&gt;"",IF(入力1!AW204&gt;=0,MID(TEXT(入力1!AW204,"0000000"),7,1),""),"-")</f>
        <v>-</v>
      </c>
      <c r="BD232" s="1793" t="str">
        <f>IF(TRIM(入力1!BD204)&lt;&gt;"",IF(入力1!BD204&gt;=1000000,MID(TEXT(入力1!BD204,"0000000"),1,1),""),"")</f>
        <v/>
      </c>
      <c r="BE232" s="1729" t="str">
        <f>IF(TRIM(入力1!BD204)&lt;&gt;"",IF(入力1!BD204&gt;=100000,MID(TEXT(入力1!BD204,"0000000"),2,1),""),"")</f>
        <v/>
      </c>
      <c r="BF232" s="1729" t="str">
        <f>IF(TRIM(入力1!BD204)&lt;&gt;"",IF(入力1!BD204&gt;=10000,MID(TEXT(入力1!BD204,"0000000"),3,1),""),"")</f>
        <v/>
      </c>
      <c r="BG232" s="1729" t="str">
        <f>IF(TRIM(入力1!BD204)&lt;&gt;"",IF(入力1!BD204&gt;=1000,MID(TEXT(入力1!BD204,"0000000"),4,1),""),"")</f>
        <v/>
      </c>
      <c r="BH232" s="1729" t="str">
        <f>IF(TRIM(入力1!BD204)&lt;&gt;"",IF(入力1!BD204&gt;=100,MID(TEXT(入力1!BD204,"0000000"),5,1),""),"")</f>
        <v/>
      </c>
      <c r="BI232" s="1729" t="str">
        <f>IF(TRIM(入力1!BD204)&lt;&gt;"",IF(入力1!BD204&gt;=10,MID(TEXT(入力1!BD204,"0000000"),6,1),""),"")</f>
        <v/>
      </c>
      <c r="BJ232" s="1744" t="str">
        <f>IF(TRIM(入力1!BD204)&lt;&gt;"",IF(入力1!BD204&gt;=0,MID(TEXT(入力1!BD204,"0000000"),7,1),""),"0")</f>
        <v>0</v>
      </c>
      <c r="BK232" s="1724" t="str">
        <f>IF(TRIM(入力1!BK204)&lt;&gt;"",入力1!BK204,"")</f>
        <v/>
      </c>
      <c r="BL232" s="1701" t="str">
        <f>IF(TRIM(入力1!BL204)&lt;&gt;"",入力1!BL204,"")</f>
        <v/>
      </c>
      <c r="BM232" s="1701" t="str">
        <f>IF(TRIM(入力1!BM204)&lt;&gt;"",入力1!BM204,"")</f>
        <v/>
      </c>
      <c r="BN232" s="1701" t="str">
        <f>IF(TRIM(入力1!BN204)&lt;&gt;"",入力1!BN204,"")</f>
        <v/>
      </c>
      <c r="BO232" s="1701" t="str">
        <f>IF(TRIM(入力1!BO204)&lt;&gt;"",入力1!BO204,"")</f>
        <v/>
      </c>
      <c r="BP232" s="1709" t="str">
        <f>IF(TRIM(入力1!BP204)&lt;&gt;"",入力1!BP204,"")</f>
        <v>0</v>
      </c>
      <c r="BQ232" s="1724" t="str">
        <f>IF(TRIM(入力1!BQ204)&lt;&gt;"",入力1!BQ204,"")</f>
        <v/>
      </c>
      <c r="BR232" s="1701" t="str">
        <f>IF(TRIM(入力1!BR204)&lt;&gt;"",入力1!BR204,"")</f>
        <v/>
      </c>
      <c r="BS232" s="1701" t="str">
        <f>IF(TRIM(入力1!BS204)&lt;&gt;"",入力1!BS204,"")</f>
        <v/>
      </c>
      <c r="BT232" s="1701" t="str">
        <f>IF(TRIM(入力1!BT204)&lt;&gt;"",入力1!BT204,"")</f>
        <v/>
      </c>
      <c r="BU232" s="1701" t="str">
        <f>IF(TRIM(入力1!BU204)&lt;&gt;"",入力1!BU204,"")</f>
        <v/>
      </c>
      <c r="BV232" s="1709" t="str">
        <f>IF(TRIM(入力1!BV204)&lt;&gt;"",入力1!BV204,"")</f>
        <v>0</v>
      </c>
      <c r="BW232" s="1724" t="str">
        <f>IF(TRIM(入力1!BW204)&lt;&gt;"",入力1!BW204,"")</f>
        <v/>
      </c>
      <c r="BX232" s="1701" t="str">
        <f>IF(TRIM(入力1!BX204)&lt;&gt;"",入力1!BX204,"")</f>
        <v/>
      </c>
      <c r="BY232" s="1701" t="str">
        <f>IF(TRIM(入力1!BY204)&lt;&gt;"",入力1!BY204,"")</f>
        <v/>
      </c>
      <c r="BZ232" s="1701" t="str">
        <f>IF(TRIM(入力1!BZ204)&lt;&gt;"",入力1!BZ204,"")</f>
        <v/>
      </c>
      <c r="CA232" s="1701" t="str">
        <f>IF(TRIM(入力1!CA204)&lt;&gt;"",入力1!CA204,"")</f>
        <v/>
      </c>
      <c r="CB232" s="1709" t="str">
        <f>IF(TRIM(入力1!CB204)&lt;&gt;"",入力1!CB204,"")</f>
        <v>0</v>
      </c>
      <c r="CC232" s="1711" t="str">
        <f>IF(TRIM(入力1!CC204)&lt;&gt;"",入力1!CC204,"")</f>
        <v/>
      </c>
      <c r="CD232" s="1701" t="str">
        <f>IF(TRIM(入力1!CD204)&lt;&gt;"",入力1!CD204,"")</f>
        <v/>
      </c>
      <c r="CE232" s="1701" t="str">
        <f>IF(TRIM(入力1!CE204)&lt;&gt;"",入力1!CE204,"")</f>
        <v/>
      </c>
      <c r="CF232" s="1701" t="str">
        <f>IF(TRIM(入力1!CF204)&lt;&gt;"",入力1!CF204,"")</f>
        <v/>
      </c>
      <c r="CG232" s="1701" t="str">
        <f>IF(TRIM(入力1!CG204)&lt;&gt;"",入力1!CG204,"")</f>
        <v/>
      </c>
      <c r="CH232" s="1701" t="str">
        <f>IF(TRIM(入力1!CH204)&lt;&gt;"",入力1!CH204,"")</f>
        <v/>
      </c>
      <c r="CI232" s="1701" t="str">
        <f>IF(TRIM(入力1!CI204)&lt;&gt;"",入力1!CI204,"")</f>
        <v/>
      </c>
      <c r="CJ232" s="1703" t="str">
        <f>IF(TRIM(入力1!CJ204)&lt;&gt;"",入力1!CJ204,"")</f>
        <v>0</v>
      </c>
      <c r="CK232" s="1701" t="str">
        <f>IF(TRIM(入力1!CK204)&lt;&gt;"",入力1!CK204,"")</f>
        <v/>
      </c>
      <c r="CL232" s="1701" t="str">
        <f>IF(TRIM(入力1!CL204)&lt;&gt;"",入力1!CL204,"")</f>
        <v/>
      </c>
      <c r="CM232" s="1701" t="str">
        <f>IF(TRIM(入力1!CM204)&lt;&gt;"",入力1!CM204,"")</f>
        <v/>
      </c>
      <c r="CN232" s="1701" t="str">
        <f>IF(TRIM(入力1!CN204)&lt;&gt;"",入力1!CN204,"")</f>
        <v/>
      </c>
      <c r="CO232" s="1701" t="str">
        <f>IF(TRIM(入力1!CO204)&lt;&gt;"",入力1!CO204,"")</f>
        <v/>
      </c>
      <c r="CP232" s="1701" t="str">
        <f>IF(TRIM(入力1!CP204)&lt;&gt;"",入力1!CP204,"")</f>
        <v/>
      </c>
      <c r="CQ232" s="1703" t="str">
        <f>IF(TRIM(入力1!CQ204)&lt;&gt;"",入力1!CQ204,"")</f>
        <v/>
      </c>
      <c r="CR232" s="1724" t="str">
        <f>IF(TRIM(入力1!CR204)&lt;&gt;"",入力1!CR204,"")</f>
        <v>-</v>
      </c>
      <c r="CS232" s="1701" t="str">
        <f>IF(TRIM(入力1!CS204)&lt;&gt;"",入力1!CS204,"")</f>
        <v>-</v>
      </c>
      <c r="CT232" s="1709" t="str">
        <f>IF(TRIM(入力1!CT204)&lt;&gt;"",入力1!CT204,"")</f>
        <v>-</v>
      </c>
      <c r="CU232" s="1701" t="str">
        <f>IF(入力1!CU204&gt;=10,MID(TEXT(入力1!CU204,"00.0"),1,1),"")</f>
        <v/>
      </c>
      <c r="CV232" s="1954" t="str">
        <f>IF(入力1!CU204&gt;=0.1,MID(TEXT(入力1!CU204,"00.0"),2,1),IF(ISBLANK(入力1!CU204),"","0"))</f>
        <v/>
      </c>
      <c r="CW232" s="1703" t="str">
        <f>IF(入力1!CU204&lt;&gt;"",MID(TEXT(入力1!CU204,"00.0"),4,1),"")</f>
        <v/>
      </c>
      <c r="CX232" s="1711" t="str">
        <f>IF(入力1!CX204&gt;=100,MID(TEXT(入力1!CX204,"000"),1,1),"")</f>
        <v/>
      </c>
      <c r="CY232" s="1701" t="str">
        <f>IF(入力1!CX204&gt;=10,MID(TEXT(入力1!CX204,"000"),2,1),"")</f>
        <v/>
      </c>
      <c r="CZ232" s="1703" t="str">
        <f>IF(入力1!CX204&gt;=1,MID(TEXT(入力1!CX204,"000"),3,1),"")</f>
        <v/>
      </c>
      <c r="DA232" s="1793" t="str">
        <f>IF(TRIM(入力1!DA204)&lt;&gt;"",IF(入力1!DA204&gt;=10000,MID(TEXT(入力1!DA204,"00000"),1,1),""),"")</f>
        <v/>
      </c>
      <c r="DB232" s="1729" t="str">
        <f>IF(TRIM(入力1!DA204)&lt;&gt;"",IF(入力1!DA204&gt;=1000,MID(TEXT(入力1!DA204,"00000"),2,1),""),"")</f>
        <v/>
      </c>
      <c r="DC232" s="1729" t="str">
        <f>IF(TRIM(入力1!DA204)&lt;&gt;"",IF(入力1!DA204&gt;=100,MID(TEXT(入力1!DA204,"00000"),3,1),""),"")</f>
        <v/>
      </c>
      <c r="DD232" s="1729" t="str">
        <f>IF(TRIM(入力1!DA204)&lt;&gt;"",IF(入力1!DA204&gt;=10,MID(TEXT(入力1!DA204,"00000"),4,1),""),"")</f>
        <v/>
      </c>
      <c r="DE232" s="1852" t="str">
        <f>IF(TRIM(入力1!DA204)&lt;&gt;"",IF(入力1!DA204&gt;=0,MID(TEXT(入力1!DA204,"00000"),5,1),"0"),"")</f>
        <v/>
      </c>
      <c r="DF232" s="1740" t="str">
        <f>IF(TRIM(入力1!DF204)&lt;&gt;"",LEFT(入力1!DF204,1),"")</f>
        <v/>
      </c>
      <c r="DG232" s="1742" t="str">
        <f>IF(入力1!DG204&gt;=1000,MID(TEXT(入力1!DG204,"0000"),1,1),"")</f>
        <v/>
      </c>
      <c r="DH232" s="1746" t="str">
        <f>IF(入力1!DG204&gt;=100,MID(TEXT(入力1!DG204,"0000"),2,1),"")</f>
        <v/>
      </c>
      <c r="DI232" s="1746" t="str">
        <f>IF(入力1!DG204&gt;=10,MID(TEXT(入力1!DG204,"0000"),3,1),"")</f>
        <v/>
      </c>
      <c r="DJ232" s="1891" t="str">
        <f>IF(TRIM(入力1!DG204)&lt;&gt;"",IF(入力1!DG204&gt;=1,MID(TEXT(入力1!DG204,"0000"),4,1),"0"),"")</f>
        <v/>
      </c>
      <c r="DK232" s="1740" t="str">
        <f>IF(TRIM(入力1!DK204)&lt;&gt;"",LEFT(入力1!DK204,1),"")</f>
        <v/>
      </c>
      <c r="DL232" s="1742" t="str">
        <f>IF(入力1!DL204&gt;=10000,MID(TEXT(入力1!DL204,"00000"),1,1),"")</f>
        <v/>
      </c>
      <c r="DM232" s="1746" t="str">
        <f>IF(入力1!DL204&gt;=1000,MID(TEXT(入力1!DL204,"00000"),2,1),"")</f>
        <v/>
      </c>
      <c r="DN232" s="1746" t="str">
        <f>IF(入力1!DL204&gt;=100,MID(TEXT(入力1!DL204,"00000"),3,1),"")</f>
        <v/>
      </c>
      <c r="DO232" s="1746" t="str">
        <f>IF(入力1!DL204&gt;=10,MID(TEXT(入力1!DL204,"00000"),4,1),"")</f>
        <v/>
      </c>
      <c r="DP232" s="1891" t="str">
        <f>IF(TRIM(入力1!DL204)&lt;&gt;"",IF(入力1!DL204&gt;=1,MID(TEXT(入力1!DL204,"00000"),5,1),"0"),"")</f>
        <v/>
      </c>
      <c r="DQ232" s="1740" t="str">
        <f>IF(TRIM(入力1!DQ204)&lt;&gt;"",LEFT(入力1!DQ204,1),"")</f>
        <v/>
      </c>
      <c r="DR232" s="1742" t="str">
        <f>IF(入力1!DR204&gt;=10000,MID(TEXT(入力1!DR204,"00000"),1,1),"")</f>
        <v/>
      </c>
      <c r="DS232" s="1746" t="str">
        <f>IF(入力1!DR204&gt;=1000,MID(TEXT(入力1!DR204,"00000"),2,1),"")</f>
        <v/>
      </c>
      <c r="DT232" s="1746" t="str">
        <f>IF(入力1!DR204&gt;=100,MID(TEXT(入力1!DR204,"00000"),3,1),"")</f>
        <v/>
      </c>
      <c r="DU232" s="1746" t="str">
        <f>IF(入力1!DR204&gt;=10,MID(TEXT(入力1!DR204,"00000"),4,1),"")</f>
        <v/>
      </c>
      <c r="DV232" s="1904" t="str">
        <f>IF(TRIM(入力1!DR204)&lt;&gt;"",IF(入力1!DR204&gt;=1,MID(TEXT(入力1!DR204,"00000"),5,1),"0"),"")</f>
        <v/>
      </c>
      <c r="DW232" s="1748"/>
      <c r="DX232" s="1736"/>
      <c r="DY232" s="1804"/>
      <c r="DZ232" s="1829"/>
      <c r="EA232" s="1831"/>
      <c r="EB232" s="1824"/>
      <c r="EC232" s="1833"/>
      <c r="ED232" s="1835"/>
      <c r="EE232" s="1831"/>
      <c r="EF232" s="1824"/>
      <c r="EG232" s="1826">
        <f>IF(入力1!$W$5=9,9,0)</f>
        <v>0</v>
      </c>
      <c r="EH232" s="1828"/>
      <c r="EI232" s="1736"/>
    </row>
    <row r="233" spans="1:140" s="87" customFormat="1" ht="12" customHeight="1">
      <c r="A233" s="1853"/>
      <c r="B233" s="1752"/>
      <c r="C233" s="1753"/>
      <c r="D233" s="1854" t="str">
        <f>IF(TRIM(入力1!D231)&lt;&gt;"",入力1!D231,"")</f>
        <v/>
      </c>
      <c r="E233" s="1855"/>
      <c r="F233" s="1855"/>
      <c r="G233" s="1855"/>
      <c r="H233" s="1855"/>
      <c r="I233" s="1855"/>
      <c r="J233" s="1855"/>
      <c r="K233" s="1806"/>
      <c r="L233" s="1808"/>
      <c r="M233" s="1757"/>
      <c r="N233" s="1754"/>
      <c r="O233" s="1754"/>
      <c r="P233" s="1754"/>
      <c r="Q233" s="1755"/>
      <c r="R233" s="1753"/>
      <c r="S233" s="1856"/>
      <c r="T233" s="1761"/>
      <c r="U233" s="1757"/>
      <c r="V233" s="1755"/>
      <c r="W233" s="1857"/>
      <c r="X233" s="1755"/>
      <c r="Y233" s="1753"/>
      <c r="Z233" s="1761"/>
      <c r="AA233" s="1757"/>
      <c r="AB233" s="970" t="str">
        <f>IF(入力1!AB205&gt;=100,MID(TEXT(入力1!AB205,"000.0"),1,1),"")</f>
        <v/>
      </c>
      <c r="AC233" s="968" t="str">
        <f>IF(入力1!AB205&gt;=10,MID(TEXT(入力1!AB205,"000.0"),2,1),"")</f>
        <v/>
      </c>
      <c r="AD233" s="968" t="str">
        <f>IF(入力1!AB205&gt;=0.1,MID(TEXT(入力1!AB205,"000.0"),3,1),IF(ISBLANK(入力1!AB205),"","0"))</f>
        <v/>
      </c>
      <c r="AE233" s="972" t="str">
        <f>IF(入力1!AB205&lt;&gt;"",MID(TEXT(入力1!AB205,"000.0"),5,1),"")</f>
        <v/>
      </c>
      <c r="AF233" s="1755"/>
      <c r="AG233" s="1752"/>
      <c r="AH233" s="1752"/>
      <c r="AI233" s="1757"/>
      <c r="AJ233" s="1755"/>
      <c r="AK233" s="1752"/>
      <c r="AL233" s="1752"/>
      <c r="AM233" s="1757"/>
      <c r="AN233" s="1755"/>
      <c r="AO233" s="1752"/>
      <c r="AP233" s="1752"/>
      <c r="AQ233" s="1757"/>
      <c r="AR233" s="1755"/>
      <c r="AS233" s="1752"/>
      <c r="AT233" s="1752"/>
      <c r="AU233" s="1752"/>
      <c r="AV233" s="1757"/>
      <c r="AW233" s="1755"/>
      <c r="AX233" s="1752"/>
      <c r="AY233" s="1752"/>
      <c r="AZ233" s="1752"/>
      <c r="BA233" s="1752"/>
      <c r="BB233" s="1752"/>
      <c r="BC233" s="1757"/>
      <c r="BD233" s="1793"/>
      <c r="BE233" s="1729"/>
      <c r="BF233" s="1729"/>
      <c r="BG233" s="1729"/>
      <c r="BH233" s="1729"/>
      <c r="BI233" s="1729"/>
      <c r="BJ233" s="1744"/>
      <c r="BK233" s="1726"/>
      <c r="BL233" s="1705"/>
      <c r="BM233" s="1705"/>
      <c r="BN233" s="1705"/>
      <c r="BO233" s="1705"/>
      <c r="BP233" s="1710"/>
      <c r="BQ233" s="1726"/>
      <c r="BR233" s="1705"/>
      <c r="BS233" s="1705"/>
      <c r="BT233" s="1705"/>
      <c r="BU233" s="1705"/>
      <c r="BV233" s="1710"/>
      <c r="BW233" s="1726"/>
      <c r="BX233" s="1705"/>
      <c r="BY233" s="1705"/>
      <c r="BZ233" s="1705"/>
      <c r="CA233" s="1705"/>
      <c r="CB233" s="1710"/>
      <c r="CC233" s="1712"/>
      <c r="CD233" s="1705"/>
      <c r="CE233" s="1705"/>
      <c r="CF233" s="1705"/>
      <c r="CG233" s="1705"/>
      <c r="CH233" s="1705"/>
      <c r="CI233" s="1705"/>
      <c r="CJ233" s="1706"/>
      <c r="CK233" s="1705"/>
      <c r="CL233" s="1705"/>
      <c r="CM233" s="1705"/>
      <c r="CN233" s="1705"/>
      <c r="CO233" s="1705"/>
      <c r="CP233" s="1705"/>
      <c r="CQ233" s="1706"/>
      <c r="CR233" s="1726"/>
      <c r="CS233" s="1705"/>
      <c r="CT233" s="1710"/>
      <c r="CU233" s="1705"/>
      <c r="CV233" s="1958"/>
      <c r="CW233" s="1706"/>
      <c r="CX233" s="1712"/>
      <c r="CY233" s="1705"/>
      <c r="CZ233" s="1706"/>
      <c r="DA233" s="1793"/>
      <c r="DB233" s="1729"/>
      <c r="DC233" s="1729"/>
      <c r="DD233" s="1729"/>
      <c r="DE233" s="1852"/>
      <c r="DF233" s="1754"/>
      <c r="DG233" s="1755"/>
      <c r="DH233" s="1752"/>
      <c r="DI233" s="1752"/>
      <c r="DJ233" s="1753"/>
      <c r="DK233" s="1754"/>
      <c r="DL233" s="1755"/>
      <c r="DM233" s="1752"/>
      <c r="DN233" s="1752"/>
      <c r="DO233" s="1752"/>
      <c r="DP233" s="1753"/>
      <c r="DQ233" s="1754"/>
      <c r="DR233" s="1755"/>
      <c r="DS233" s="1752"/>
      <c r="DT233" s="1752"/>
      <c r="DU233" s="1752"/>
      <c r="DV233" s="1851"/>
      <c r="DW233" s="1749"/>
      <c r="DX233" s="1737"/>
      <c r="DY233" s="1805"/>
      <c r="DZ233" s="1830"/>
      <c r="EA233" s="1832"/>
      <c r="EB233" s="1825"/>
      <c r="EC233" s="1834"/>
      <c r="ED233" s="1836"/>
      <c r="EE233" s="1832"/>
      <c r="EF233" s="1825"/>
      <c r="EG233" s="1827"/>
      <c r="EH233" s="1827"/>
      <c r="EI233" s="1737"/>
    </row>
    <row r="234" spans="1:140" s="87" customFormat="1" ht="12" customHeight="1">
      <c r="A234" s="1818" t="str">
        <f>IF(TRIM(入力1!A206)&lt;&gt;"",入力1!A206,"")</f>
        <v/>
      </c>
      <c r="B234" s="1732">
        <f>IF(TRIM(入力1!B206)&lt;&gt;"",入力1!B206,"")</f>
        <v>9</v>
      </c>
      <c r="C234" s="1234">
        <f>入力1!C206</f>
        <v>5</v>
      </c>
      <c r="D234" s="1820" t="str">
        <f>IF(TRIM(入力1!D206)&lt;&gt;"",入力1!D206,"")</f>
        <v/>
      </c>
      <c r="E234" s="1821"/>
      <c r="F234" s="1821"/>
      <c r="G234" s="1821"/>
      <c r="H234" s="1821"/>
      <c r="I234" s="1821"/>
      <c r="J234" s="1821"/>
      <c r="K234" s="1256" t="str">
        <f>IF(TRIM('提出（様式1）'!A234)&lt;&gt;"",'提出（様式1）'!A234,"")</f>
        <v/>
      </c>
      <c r="L234" s="1258">
        <f>IF(TRIM('提出（様式1）'!B234)&lt;&gt;"",'提出（様式1）'!B234,"")</f>
        <v>9</v>
      </c>
      <c r="M234" s="1260">
        <f>C234</f>
        <v>5</v>
      </c>
      <c r="N234" s="1738" t="str">
        <f>IF(TRIM(入力1!N206)&lt;&gt;"",入力1!N206,"")</f>
        <v/>
      </c>
      <c r="O234" s="1738" t="str">
        <f>IF(TRIM(入力1!O206)&lt;&gt;"",LEFT(入力1!O206,1),"")</f>
        <v/>
      </c>
      <c r="P234" s="1738" t="str">
        <f>IF(TRIM(入力1!P206)&lt;&gt;"",LEFT(入力1!P206,1),"")</f>
        <v/>
      </c>
      <c r="Q234" s="1734" t="str">
        <f>IF(TRIM(入力1!Q206)&lt;&gt;"",LEFT(入力1!Q206,1),"")</f>
        <v/>
      </c>
      <c r="R234" s="1234" t="str">
        <f>IF(TRIM(入力1!Q206)&lt;&gt;"",MID(入力1!Q206,2,1),"")</f>
        <v/>
      </c>
      <c r="S234" s="1839" t="str">
        <f>IF(TRIM(入力1!S206)&lt;&gt;"",LEFT(入力1!S206,1),"")</f>
        <v/>
      </c>
      <c r="T234" s="1841" t="str">
        <f>IF(LEN(入力1!T206)&gt;=2,MID(TEXT(入力1!T206,"00"),1,1),"")</f>
        <v/>
      </c>
      <c r="U234" s="1260" t="str">
        <f>IF(LEN(入力1!T206)&gt;=1,MID(TEXT(入力1!T206,"00"),2,1),"")</f>
        <v/>
      </c>
      <c r="V234" s="1734" t="str">
        <f>IF(LEN(入力1!V206)&gt;=2,MID(TEXT(入力1!V206,"00"),1,1),"")</f>
        <v/>
      </c>
      <c r="W234" s="1843" t="str">
        <f>IF(LEN(入力1!V206)&gt;=1,MID(TEXT(入力1!V206,"00"),2,1),"")</f>
        <v/>
      </c>
      <c r="X234" s="1734" t="str">
        <f>IF(LEN(入力1!X206)&gt;=2,MID(TEXT(入力1!X206,"00"),1,1),"")</f>
        <v/>
      </c>
      <c r="Y234" s="1234" t="str">
        <f>IF(LEN(入力1!X206)&gt;=1,MID(TEXT(入力1!X206,"00"),2,1),"")</f>
        <v/>
      </c>
      <c r="Z234" s="1841" t="str">
        <f>IF(LEN(入力1!Z206)&gt;=2,MID(TEXT(入力1!Z206,"00"),1,1),"")</f>
        <v/>
      </c>
      <c r="AA234" s="1260" t="str">
        <f>IF(LEN(入力1!Z206)&gt;=1,MID(TEXT(入力1!Z206,"00"),2,1),"")</f>
        <v/>
      </c>
      <c r="AB234" s="1845" t="str">
        <f>IF(TRIM(入力1!AB206)&lt;&gt;"",入力1!AB206,"")</f>
        <v/>
      </c>
      <c r="AC234" s="1846"/>
      <c r="AD234" s="1846"/>
      <c r="AE234" s="1847"/>
      <c r="AF234" s="1734" t="str">
        <f>IF(入力1!AF206&gt;=100,MID(TEXT(入力1!AF206,"000.0"),1,1),"")</f>
        <v/>
      </c>
      <c r="AG234" s="1732" t="str">
        <f>IF(入力1!AF206&gt;=10,MID(TEXT(入力1!AF206,"000.0"),2,1),"")</f>
        <v/>
      </c>
      <c r="AH234" s="1732" t="str">
        <f>IF(入力1!AF206&gt;=0.1,MID(TEXT(入力1!AF206,"000.0"),3,1),IF(ISBLANK(入力1!AF206),"","0"))</f>
        <v/>
      </c>
      <c r="AI234" s="1260" t="str">
        <f>IF(入力1!AF206&lt;&gt;"",MID(TEXT(入力1!AF206,"000.0"),5,1),"")</f>
        <v/>
      </c>
      <c r="AJ234" s="1734" t="str">
        <f>IF(入力1!AJ206&gt;=100,MID(TEXT(入力1!AJ206,"000.0"),1,1),"")</f>
        <v/>
      </c>
      <c r="AK234" s="1732" t="str">
        <f>IF(入力1!AJ206&gt;=10,MID(TEXT(入力1!AJ206,"000.0"),2,1),"")</f>
        <v/>
      </c>
      <c r="AL234" s="1732" t="str">
        <f>IF(入力1!AJ206&gt;=0.1,MID(TEXT(入力1!AJ206,"000.0"),3,1),IF(ISBLANK(入力1!AJ206),"","0"))</f>
        <v/>
      </c>
      <c r="AM234" s="1260" t="str">
        <f>IF(入力1!AJ206&lt;&gt;"",MID(TEXT(入力1!AJ206,"000.0"),5,1),"")</f>
        <v/>
      </c>
      <c r="AN234" s="1734" t="str">
        <f>IF(入力1!AN206&gt;=100,MID(TEXT(入力1!AN206,"000.0"),1,1),"")</f>
        <v/>
      </c>
      <c r="AO234" s="1732" t="str">
        <f>IF(入力1!AN206&gt;=10,MID(TEXT(入力1!AN206,"000.0"),2,1),"")</f>
        <v/>
      </c>
      <c r="AP234" s="1732" t="str">
        <f>IF(入力1!AN206&gt;=0.1,MID(TEXT(入力1!AN206,"000.0"),3,1),IF(ISBLANK(入力1!AN206),"","0"))</f>
        <v/>
      </c>
      <c r="AQ234" s="1260" t="str">
        <f>IF(入力1!AN206&lt;&gt;"",MID(TEXT(入力1!AN206,"000.0"),5,1),"")</f>
        <v/>
      </c>
      <c r="AR234" s="1734" t="str">
        <f>IF(TRIM(入力1!AR206)&lt;&gt;"",IF(入力1!AR206&gt;=10000,MID(TEXT(入力1!AR206,"00000"),1,1),""),"-")</f>
        <v>-</v>
      </c>
      <c r="AS234" s="1732" t="str">
        <f>IF(TRIM(入力1!AR206)&lt;&gt;"",IF(入力1!AR206&gt;=1000,MID(TEXT(入力1!AR206,"00000"),2,1),""),"-")</f>
        <v>-</v>
      </c>
      <c r="AT234" s="1732" t="str">
        <f>IF(TRIM(入力1!AR206)&lt;&gt;"",IF(入力1!AR206&gt;=100,MID(TEXT(入力1!AR206,"00000"),3,1),""),"-")</f>
        <v>-</v>
      </c>
      <c r="AU234" s="1732" t="str">
        <f>IF(TRIM(入力1!AR206)&lt;&gt;"",IF(入力1!AR206&gt;=10,MID(TEXT(入力1!AR206,"00000"),4,1),""),"-")</f>
        <v>-</v>
      </c>
      <c r="AV234" s="1260" t="str">
        <f>IF(TRIM(入力1!AR206)&lt;&gt;"",IF(入力1!AR206&gt;=0,MID(TEXT(入力1!AR206,"00000"),5,1),""),"-")</f>
        <v>-</v>
      </c>
      <c r="AW234" s="1734" t="str">
        <f>IF(TRIM(入力1!AW206)&lt;&gt;"",IF(入力1!AW206&gt;=1000000,MID(TEXT(入力1!AW206,"0000000"),1,1),""),"-")</f>
        <v>-</v>
      </c>
      <c r="AX234" s="1732" t="str">
        <f>IF(TRIM(入力1!AW206)&lt;&gt;"",IF(入力1!AW206&gt;=100000,MID(TEXT(入力1!AW206,"0000000"),2,1),""),"-")</f>
        <v>-</v>
      </c>
      <c r="AY234" s="1732" t="str">
        <f>IF(TRIM(入力1!AW206)&lt;&gt;"",IF(入力1!AW206&gt;=10000,MID(TEXT(入力1!AW206,"0000000"),3,1),""),"-")</f>
        <v>-</v>
      </c>
      <c r="AZ234" s="1732" t="str">
        <f>IF(TRIM(入力1!AW206)&lt;&gt;"",IF(入力1!AW206&gt;=1000,MID(TEXT(入力1!AW206,"0000000"),4,1),""),"-")</f>
        <v>-</v>
      </c>
      <c r="BA234" s="1732" t="str">
        <f>IF(TRIM(入力1!AW206)&lt;&gt;"",IF(入力1!AW206&gt;=100,MID(TEXT(入力1!AW206,"0000000"),5,1),""),"-")</f>
        <v>-</v>
      </c>
      <c r="BB234" s="1732" t="str">
        <f>IF(TRIM(入力1!AW206)&lt;&gt;"",IF(入力1!AW206&gt;=10,MID(TEXT(入力1!AW206,"0000000"),6,1),""),"-")</f>
        <v>-</v>
      </c>
      <c r="BC234" s="1260" t="str">
        <f>IF(TRIM(入力1!AW206)&lt;&gt;"",IF(入力1!AW206&gt;=0,MID(TEXT(入力1!AW206,"0000000"),7,1),""),"-")</f>
        <v>-</v>
      </c>
      <c r="BD234" s="1817" t="str">
        <f>IF(TRIM(入力1!BD206)&lt;&gt;"",IF(入力1!BD206&gt;=1000000,MID(TEXT(入力1!BD206,"0000000"),1,1),""),"")</f>
        <v/>
      </c>
      <c r="BE234" s="1731" t="str">
        <f>IF(TRIM(入力1!BD206)&lt;&gt;"",IF(入力1!BD206&gt;=100000,MID(TEXT(入力1!BD206,"0000000"),2,1),""),"")</f>
        <v/>
      </c>
      <c r="BF234" s="1731" t="str">
        <f>IF(TRIM(入力1!BD206)&lt;&gt;"",IF(入力1!BD206&gt;=10000,MID(TEXT(入力1!BD206,"0000000"),3,1),""),"")</f>
        <v/>
      </c>
      <c r="BG234" s="1731" t="str">
        <f>IF(TRIM(入力1!BD206)&lt;&gt;"",IF(入力1!BD206&gt;=1000,MID(TEXT(入力1!BD206,"0000000"),4,1),""),"")</f>
        <v/>
      </c>
      <c r="BH234" s="1731" t="str">
        <f>IF(TRIM(入力1!BD206)&lt;&gt;"",IF(入力1!BD206&gt;=100,MID(TEXT(入力1!BD206,"0000000"),5,1),""),"")</f>
        <v/>
      </c>
      <c r="BI234" s="1731" t="str">
        <f>IF(TRIM(入力1!BD206)&lt;&gt;"",IF(入力1!BD206&gt;=10,MID(TEXT(入力1!BD206,"0000000"),6,1),""),"")</f>
        <v/>
      </c>
      <c r="BJ234" s="1816" t="str">
        <f>IF(TRIM(入力1!BD206)&lt;&gt;"",IF(入力1!BD206&gt;=0,MID(TEXT(入力1!BD206,"0000000"),7,1),""),"0")</f>
        <v>0</v>
      </c>
      <c r="BK234" s="1077" t="str">
        <f>IF(TRIM(入力1!BK206)&lt;&gt;"",入力1!BK206,"")</f>
        <v/>
      </c>
      <c r="BL234" s="1063" t="str">
        <f>IF(TRIM(入力1!BL206)&lt;&gt;"",入力1!BL206,"")</f>
        <v/>
      </c>
      <c r="BM234" s="1063" t="str">
        <f>IF(TRIM(入力1!BM206)&lt;&gt;"",入力1!BM206,"")</f>
        <v/>
      </c>
      <c r="BN234" s="1063" t="str">
        <f>IF(TRIM(入力1!BN206)&lt;&gt;"",入力1!BN206,"")</f>
        <v/>
      </c>
      <c r="BO234" s="1063" t="str">
        <f>IF(TRIM(入力1!BO206)&lt;&gt;"",入力1!BO206,"")</f>
        <v/>
      </c>
      <c r="BP234" s="1079" t="str">
        <f>IF(TRIM(入力1!BP206)&lt;&gt;"",入力1!BP206,"")</f>
        <v>0</v>
      </c>
      <c r="BQ234" s="1077" t="str">
        <f>IF(TRIM(入力1!BQ206)&lt;&gt;"",入力1!BQ206,"")</f>
        <v/>
      </c>
      <c r="BR234" s="1063" t="str">
        <f>IF(TRIM(入力1!BR206)&lt;&gt;"",入力1!BR206,"")</f>
        <v/>
      </c>
      <c r="BS234" s="1063" t="str">
        <f>IF(TRIM(入力1!BS206)&lt;&gt;"",入力1!BS206,"")</f>
        <v/>
      </c>
      <c r="BT234" s="1063" t="str">
        <f>IF(TRIM(入力1!BT206)&lt;&gt;"",入力1!BT206,"")</f>
        <v/>
      </c>
      <c r="BU234" s="1063" t="str">
        <f>IF(TRIM(入力1!BU206)&lt;&gt;"",入力1!BU206,"")</f>
        <v/>
      </c>
      <c r="BV234" s="1079" t="str">
        <f>IF(TRIM(入力1!BV206)&lt;&gt;"",入力1!BV206,"")</f>
        <v>0</v>
      </c>
      <c r="BW234" s="1077" t="str">
        <f>IF(TRIM(入力1!BW206)&lt;&gt;"",入力1!BW206,"")</f>
        <v/>
      </c>
      <c r="BX234" s="1063" t="str">
        <f>IF(TRIM(入力1!BX206)&lt;&gt;"",入力1!BX206,"")</f>
        <v/>
      </c>
      <c r="BY234" s="1063" t="str">
        <f>IF(TRIM(入力1!BY206)&lt;&gt;"",入力1!BY206,"")</f>
        <v/>
      </c>
      <c r="BZ234" s="1063" t="str">
        <f>IF(TRIM(入力1!BZ206)&lt;&gt;"",入力1!BZ206,"")</f>
        <v/>
      </c>
      <c r="CA234" s="1063" t="str">
        <f>IF(TRIM(入力1!CA206)&lt;&gt;"",入力1!CA206,"")</f>
        <v/>
      </c>
      <c r="CB234" s="1079" t="str">
        <f>IF(TRIM(入力1!CB206)&lt;&gt;"",入力1!CB206,"")</f>
        <v>0</v>
      </c>
      <c r="CC234" s="1095" t="str">
        <f>IF(TRIM(入力1!CC206)&lt;&gt;"",入力1!CC206,"")</f>
        <v/>
      </c>
      <c r="CD234" s="1063" t="str">
        <f>IF(TRIM(入力1!CD206)&lt;&gt;"",入力1!CD206,"")</f>
        <v/>
      </c>
      <c r="CE234" s="1063" t="str">
        <f>IF(TRIM(入力1!CE206)&lt;&gt;"",入力1!CE206,"")</f>
        <v/>
      </c>
      <c r="CF234" s="1063" t="str">
        <f>IF(TRIM(入力1!CF206)&lt;&gt;"",入力1!CF206,"")</f>
        <v/>
      </c>
      <c r="CG234" s="1063" t="str">
        <f>IF(TRIM(入力1!CG206)&lt;&gt;"",入力1!CG206,"")</f>
        <v/>
      </c>
      <c r="CH234" s="1063" t="str">
        <f>IF(TRIM(入力1!CH206)&lt;&gt;"",入力1!CH206,"")</f>
        <v/>
      </c>
      <c r="CI234" s="1063" t="str">
        <f>IF(TRIM(入力1!CI206)&lt;&gt;"",入力1!CI206,"")</f>
        <v/>
      </c>
      <c r="CJ234" s="1109" t="str">
        <f>IF(TRIM(入力1!CJ206)&lt;&gt;"",入力1!CJ206,"")</f>
        <v>0</v>
      </c>
      <c r="CK234" s="1063" t="str">
        <f>IF(TRIM(入力1!CK206)&lt;&gt;"",入力1!CK206,"")</f>
        <v/>
      </c>
      <c r="CL234" s="1063" t="str">
        <f>IF(TRIM(入力1!CL206)&lt;&gt;"",入力1!CL206,"")</f>
        <v/>
      </c>
      <c r="CM234" s="1063" t="str">
        <f>IF(TRIM(入力1!CM206)&lt;&gt;"",入力1!CM206,"")</f>
        <v/>
      </c>
      <c r="CN234" s="1063" t="str">
        <f>IF(TRIM(入力1!CN206)&lt;&gt;"",入力1!CN206,"")</f>
        <v/>
      </c>
      <c r="CO234" s="1063" t="str">
        <f>IF(TRIM(入力1!CO206)&lt;&gt;"",入力1!CO206,"")</f>
        <v/>
      </c>
      <c r="CP234" s="1063" t="str">
        <f>IF(TRIM(入力1!CP206)&lt;&gt;"",入力1!CP206,"")</f>
        <v/>
      </c>
      <c r="CQ234" s="1109" t="str">
        <f>IF(TRIM(入力1!CQ206)&lt;&gt;"",入力1!CQ206,"")</f>
        <v/>
      </c>
      <c r="CR234" s="1077" t="str">
        <f>IF(TRIM(入力1!CR206)&lt;&gt;"",入力1!CR206,"")</f>
        <v>-</v>
      </c>
      <c r="CS234" s="1063" t="str">
        <f>IF(TRIM(入力1!CS206)&lt;&gt;"",入力1!CS206,"")</f>
        <v>-</v>
      </c>
      <c r="CT234" s="1079" t="str">
        <f>IF(TRIM(入力1!CT206)&lt;&gt;"",入力1!CT206,"")</f>
        <v>-</v>
      </c>
      <c r="CU234" s="1063" t="str">
        <f>IF(入力1!CU206&gt;=10,MID(TEXT(入力1!CU206,"00.0"),1,1),"")</f>
        <v/>
      </c>
      <c r="CV234" s="1956" t="str">
        <f>IF(入力1!CU206&gt;=0.1,MID(TEXT(入力1!CU206,"00.0"),2,1),IF(ISBLANK(入力1!CU206),"","0"))</f>
        <v/>
      </c>
      <c r="CW234" s="1109" t="str">
        <f>IF(入力1!CU206&lt;&gt;"",MID(TEXT(入力1!CU206,"00.0"),4,1),"")</f>
        <v/>
      </c>
      <c r="CX234" s="1095" t="str">
        <f>IF(入力1!CX206&gt;=100,MID(TEXT(入力1!CX206,"000"),1,1),"")</f>
        <v/>
      </c>
      <c r="CY234" s="1063" t="str">
        <f>IF(入力1!CX206&gt;=10,MID(TEXT(入力1!CX206,"000"),2,1),"")</f>
        <v/>
      </c>
      <c r="CZ234" s="1109" t="str">
        <f>IF(入力1!CX206&gt;=1,MID(TEXT(入力1!CX206,"000"),3,1),"")</f>
        <v/>
      </c>
      <c r="DA234" s="1817" t="str">
        <f>IF(TRIM(入力1!DA206)&lt;&gt;"",IF(入力1!DA206&gt;=10000,MID(TEXT(入力1!DA206,"00000"),1,1),""),"")</f>
        <v/>
      </c>
      <c r="DB234" s="1731" t="str">
        <f>IF(TRIM(入力1!DA206)&lt;&gt;"",IF(入力1!DA206&gt;=1000,MID(TEXT(入力1!DA206,"00000"),2,1),""),"")</f>
        <v/>
      </c>
      <c r="DC234" s="1731" t="str">
        <f>IF(TRIM(入力1!DA206)&lt;&gt;"",IF(入力1!DA206&gt;=100,MID(TEXT(入力1!DA206,"00000"),3,1),""),"")</f>
        <v/>
      </c>
      <c r="DD234" s="1731" t="str">
        <f>IF(TRIM(入力1!DA206)&lt;&gt;"",IF(入力1!DA206&gt;=10,MID(TEXT(入力1!DA206,"00000"),4,1),""),"")</f>
        <v/>
      </c>
      <c r="DE234" s="1795" t="str">
        <f>IF(TRIM(入力1!DA206)&lt;&gt;"",IF(入力1!DA206&gt;=0,MID(TEXT(入力1!DA206,"00000"),5,1),"0"),"")</f>
        <v/>
      </c>
      <c r="DF234" s="1738" t="str">
        <f>IF(TRIM(入力1!DF206)&lt;&gt;"",LEFT(入力1!DF206,1),"")</f>
        <v/>
      </c>
      <c r="DG234" s="1734" t="str">
        <f>IF(入力1!DG206&gt;=1000,MID(TEXT(入力1!DG206,"0000"),1,1),"")</f>
        <v/>
      </c>
      <c r="DH234" s="1732" t="str">
        <f>IF(入力1!DG206&gt;=100,MID(TEXT(入力1!DG206,"0000"),2,1),"")</f>
        <v/>
      </c>
      <c r="DI234" s="1732" t="str">
        <f>IF(入力1!DG206&gt;=10,MID(TEXT(入力1!DG206,"0000"),3,1),"")</f>
        <v/>
      </c>
      <c r="DJ234" s="1261" t="str">
        <f>IF(TRIM(入力1!DG206)&lt;&gt;"",IF(入力1!DG206&gt;=1,MID(TEXT(入力1!DG206,"0000"),4,1),"0"),"")</f>
        <v/>
      </c>
      <c r="DK234" s="1738" t="str">
        <f>IF(TRIM(入力1!DK206)&lt;&gt;"",LEFT(入力1!DK206,1),"")</f>
        <v/>
      </c>
      <c r="DL234" s="1734" t="str">
        <f>IF(入力1!DL206&gt;=10000,MID(TEXT(入力1!DL206,"00000"),1,1),"")</f>
        <v/>
      </c>
      <c r="DM234" s="1732" t="str">
        <f>IF(入力1!DL206&gt;=1000,MID(TEXT(入力1!DL206,"00000"),2,1),"")</f>
        <v/>
      </c>
      <c r="DN234" s="1732" t="str">
        <f>IF(入力1!DL206&gt;=100,MID(TEXT(入力1!DL206,"00000"),3,1),"")</f>
        <v/>
      </c>
      <c r="DO234" s="1732" t="str">
        <f>IF(入力1!DL206&gt;=10,MID(TEXT(入力1!DL206,"00000"),4,1),"")</f>
        <v/>
      </c>
      <c r="DP234" s="1879" t="str">
        <f>IF(TRIM(入力1!DL206)&lt;&gt;"",IF(入力1!DL206&gt;=1,MID(TEXT(入力1!DL206,"00000"),5,1),"0"),"")</f>
        <v/>
      </c>
      <c r="DQ234" s="1738" t="str">
        <f>IF(TRIM(入力1!DQ206)&lt;&gt;"",LEFT(入力1!DQ206,1),"")</f>
        <v/>
      </c>
      <c r="DR234" s="1734" t="str">
        <f>IF(入力1!DR206&gt;=10000,MID(TEXT(入力1!DR206,"00000"),1,1),"")</f>
        <v/>
      </c>
      <c r="DS234" s="1732" t="str">
        <f>IF(入力1!DR206&gt;=1000,MID(TEXT(入力1!DR206,"00000"),2,1),"")</f>
        <v/>
      </c>
      <c r="DT234" s="1732" t="str">
        <f>IF(入力1!DR206&gt;=100,MID(TEXT(入力1!DR206,"00000"),3,1),"")</f>
        <v/>
      </c>
      <c r="DU234" s="1732" t="str">
        <f>IF(入力1!DR206&gt;=10,MID(TEXT(入力1!DR206,"00000"),4,1),"")</f>
        <v/>
      </c>
      <c r="DV234" s="1879" t="str">
        <f>IF(TRIM(入力1!DR206)&lt;&gt;"",IF(入力1!DR206&gt;=1,MID(TEXT(入力1!DR206,"00000"),5,1),"0"),"")</f>
        <v/>
      </c>
      <c r="DW234" s="1748"/>
      <c r="DX234" s="1736"/>
      <c r="DY234" s="1804"/>
      <c r="DZ234" s="1829"/>
      <c r="EA234" s="1831"/>
      <c r="EB234" s="1824"/>
      <c r="EC234" s="1833"/>
      <c r="ED234" s="1835"/>
      <c r="EE234" s="1831"/>
      <c r="EF234" s="1824"/>
      <c r="EG234" s="1804">
        <f>IF(入力1!$W$5=9,9,0)</f>
        <v>0</v>
      </c>
      <c r="EH234" s="1828"/>
      <c r="EI234" s="1736"/>
      <c r="EJ234" s="363"/>
    </row>
    <row r="235" spans="1:140" s="87" customFormat="1" ht="12" customHeight="1" thickBot="1">
      <c r="A235" s="1905"/>
      <c r="B235" s="1878"/>
      <c r="C235" s="1251"/>
      <c r="D235" s="1906" t="str">
        <f>IF(TRIM(入力1!D233)&lt;&gt;"",入力1!D233,"")</f>
        <v/>
      </c>
      <c r="E235" s="1907"/>
      <c r="F235" s="1907"/>
      <c r="G235" s="1907"/>
      <c r="H235" s="1907"/>
      <c r="I235" s="1907"/>
      <c r="J235" s="1907"/>
      <c r="K235" s="1490"/>
      <c r="L235" s="1259"/>
      <c r="M235" s="1491"/>
      <c r="N235" s="1876"/>
      <c r="O235" s="1876"/>
      <c r="P235" s="1876"/>
      <c r="Q235" s="1877"/>
      <c r="R235" s="1251"/>
      <c r="S235" s="1908"/>
      <c r="T235" s="1909"/>
      <c r="U235" s="1491"/>
      <c r="V235" s="1877"/>
      <c r="W235" s="1910"/>
      <c r="X235" s="1877"/>
      <c r="Y235" s="1251"/>
      <c r="Z235" s="1909"/>
      <c r="AA235" s="1491"/>
      <c r="AB235" s="979" t="str">
        <f>IF(入力1!AB207&gt;=100,MID(TEXT(入力1!AB207,"000.0"),1,1),"")</f>
        <v/>
      </c>
      <c r="AC235" s="980" t="str">
        <f>IF(入力1!AB207&gt;=10,MID(TEXT(入力1!AB207,"000.0"),2,1),"")</f>
        <v/>
      </c>
      <c r="AD235" s="980" t="str">
        <f>IF(入力1!AB207&gt;=0.1,MID(TEXT(入力1!AB207,"000.0"),3,1),IF(ISBLANK(入力1!AB207),"","0"))</f>
        <v/>
      </c>
      <c r="AE235" s="958" t="str">
        <f>IF(入力1!AB207&lt;&gt;"",MID(TEXT(入力1!AB207,"000.0"),5,1),"")</f>
        <v/>
      </c>
      <c r="AF235" s="1877"/>
      <c r="AG235" s="1878"/>
      <c r="AH235" s="1878"/>
      <c r="AI235" s="1491"/>
      <c r="AJ235" s="1877"/>
      <c r="AK235" s="1878"/>
      <c r="AL235" s="1878"/>
      <c r="AM235" s="1491"/>
      <c r="AN235" s="1877"/>
      <c r="AO235" s="1878"/>
      <c r="AP235" s="1878"/>
      <c r="AQ235" s="1491"/>
      <c r="AR235" s="1877"/>
      <c r="AS235" s="1878"/>
      <c r="AT235" s="1878"/>
      <c r="AU235" s="1878"/>
      <c r="AV235" s="1491"/>
      <c r="AW235" s="1877"/>
      <c r="AX235" s="1878"/>
      <c r="AY235" s="1878"/>
      <c r="AZ235" s="1878"/>
      <c r="BA235" s="1878"/>
      <c r="BB235" s="1878"/>
      <c r="BC235" s="1491"/>
      <c r="BD235" s="1903"/>
      <c r="BE235" s="1901"/>
      <c r="BF235" s="1901"/>
      <c r="BG235" s="1901"/>
      <c r="BH235" s="1901"/>
      <c r="BI235" s="1901"/>
      <c r="BJ235" s="1902"/>
      <c r="BK235" s="1504"/>
      <c r="BL235" s="1248"/>
      <c r="BM235" s="1248"/>
      <c r="BN235" s="1248"/>
      <c r="BO235" s="1248"/>
      <c r="BP235" s="1505"/>
      <c r="BQ235" s="1504"/>
      <c r="BR235" s="1248"/>
      <c r="BS235" s="1248"/>
      <c r="BT235" s="1248"/>
      <c r="BU235" s="1248"/>
      <c r="BV235" s="1505"/>
      <c r="BW235" s="1504"/>
      <c r="BX235" s="1248"/>
      <c r="BY235" s="1248"/>
      <c r="BZ235" s="1248"/>
      <c r="CA235" s="1248"/>
      <c r="CB235" s="1505"/>
      <c r="CC235" s="1102"/>
      <c r="CD235" s="1248"/>
      <c r="CE235" s="1248"/>
      <c r="CF235" s="1248"/>
      <c r="CG235" s="1248"/>
      <c r="CH235" s="1248"/>
      <c r="CI235" s="1248"/>
      <c r="CJ235" s="1216"/>
      <c r="CK235" s="1248"/>
      <c r="CL235" s="1248"/>
      <c r="CM235" s="1248"/>
      <c r="CN235" s="1248"/>
      <c r="CO235" s="1248"/>
      <c r="CP235" s="1248"/>
      <c r="CQ235" s="1216"/>
      <c r="CR235" s="1504"/>
      <c r="CS235" s="1248"/>
      <c r="CT235" s="1505"/>
      <c r="CU235" s="1248"/>
      <c r="CV235" s="1968"/>
      <c r="CW235" s="1216"/>
      <c r="CX235" s="1102"/>
      <c r="CY235" s="1248"/>
      <c r="CZ235" s="1216"/>
      <c r="DA235" s="1903"/>
      <c r="DB235" s="1901"/>
      <c r="DC235" s="1901"/>
      <c r="DD235" s="1901"/>
      <c r="DE235" s="1875"/>
      <c r="DF235" s="1876"/>
      <c r="DG235" s="1877"/>
      <c r="DH235" s="1878"/>
      <c r="DI235" s="1878"/>
      <c r="DJ235" s="1279"/>
      <c r="DK235" s="1876"/>
      <c r="DL235" s="1877"/>
      <c r="DM235" s="1878"/>
      <c r="DN235" s="1878"/>
      <c r="DO235" s="1878"/>
      <c r="DP235" s="1880"/>
      <c r="DQ235" s="1876"/>
      <c r="DR235" s="1877"/>
      <c r="DS235" s="1878"/>
      <c r="DT235" s="1878"/>
      <c r="DU235" s="1878"/>
      <c r="DV235" s="1880"/>
      <c r="DW235" s="1881"/>
      <c r="DX235" s="1882"/>
      <c r="DY235" s="1883"/>
      <c r="DZ235" s="1884"/>
      <c r="EA235" s="1885"/>
      <c r="EB235" s="1886"/>
      <c r="EC235" s="1887"/>
      <c r="ED235" s="1888"/>
      <c r="EE235" s="1885"/>
      <c r="EF235" s="1886"/>
      <c r="EG235" s="1883"/>
      <c r="EH235" s="1889"/>
      <c r="EI235" s="1882"/>
      <c r="EJ235" s="382"/>
    </row>
    <row r="236" spans="1:140" s="87" customFormat="1" ht="12" customHeight="1">
      <c r="A236" s="1890" t="str">
        <f>IF(TRIM(入力1!A208)&lt;&gt;"",入力1!A208,"")</f>
        <v/>
      </c>
      <c r="B236" s="1872">
        <f>IF(TRIM(入力1!B208)&lt;&gt;"",入力1!B208,"")</f>
        <v>9</v>
      </c>
      <c r="C236" s="1891">
        <f>入力1!C208</f>
        <v>6</v>
      </c>
      <c r="D236" s="1892" t="str">
        <f>IF(TRIM(入力1!D208)&lt;&gt;"",入力1!D208,"")</f>
        <v/>
      </c>
      <c r="E236" s="1893"/>
      <c r="F236" s="1893"/>
      <c r="G236" s="1893"/>
      <c r="H236" s="1893"/>
      <c r="I236" s="1893"/>
      <c r="J236" s="1893"/>
      <c r="K236" s="1895" t="str">
        <f>IF(TRIM('提出（様式1）'!A236)&lt;&gt;"",'提出（様式1）'!A236,"")</f>
        <v/>
      </c>
      <c r="L236" s="1896">
        <f>IF(TRIM('提出（様式1）'!B236)&lt;&gt;"",'提出（様式1）'!B236,"")</f>
        <v>9</v>
      </c>
      <c r="M236" s="1874">
        <f>C236</f>
        <v>6</v>
      </c>
      <c r="N236" s="1870" t="str">
        <f>IF(TRIM(入力1!N208)&lt;&gt;"",入力1!N208,"")</f>
        <v/>
      </c>
      <c r="O236" s="1870" t="str">
        <f>IF(TRIM(入力1!O208)&lt;&gt;"",LEFT(入力1!O208,1),"")</f>
        <v/>
      </c>
      <c r="P236" s="1870" t="str">
        <f>IF(TRIM(入力1!P208)&lt;&gt;"",LEFT(入力1!P208,1),"")</f>
        <v/>
      </c>
      <c r="Q236" s="1871" t="str">
        <f>IF(TRIM(入力1!Q208)&lt;&gt;"",LEFT(入力1!Q208,1),"")</f>
        <v/>
      </c>
      <c r="R236" s="1891" t="str">
        <f>IF(TRIM(入力1!Q208)&lt;&gt;"",MID(入力1!Q208,2,1),"")</f>
        <v/>
      </c>
      <c r="S236" s="1894" t="str">
        <f>IF(TRIM(入力1!S208)&lt;&gt;"",LEFT(入力1!S208,1),"")</f>
        <v/>
      </c>
      <c r="T236" s="1897" t="str">
        <f>IF(LEN(入力1!T208)&gt;=2,MID(TEXT(入力1!T208,"00"),1,1),"")</f>
        <v/>
      </c>
      <c r="U236" s="1874" t="str">
        <f>IF(LEN(入力1!T208)&gt;=1,MID(TEXT(入力1!T208,"00"),2,1),"")</f>
        <v/>
      </c>
      <c r="V236" s="1871" t="str">
        <f>IF(LEN(入力1!V208)&gt;=2,MID(TEXT(入力1!V208,"00"),1,1),"")</f>
        <v/>
      </c>
      <c r="W236" s="1927" t="str">
        <f>IF(LEN(入力1!V208)&gt;=1,MID(TEXT(入力1!V208,"00"),2,1),"")</f>
        <v/>
      </c>
      <c r="X236" s="1871" t="str">
        <f>IF(LEN(入力1!X208)&gt;=2,MID(TEXT(入力1!X208,"00"),1,1),"")</f>
        <v/>
      </c>
      <c r="Y236" s="1891" t="str">
        <f>IF(LEN(入力1!X208)&gt;=1,MID(TEXT(入力1!X208,"00"),2,1),"")</f>
        <v/>
      </c>
      <c r="Z236" s="1897" t="str">
        <f>IF(LEN(入力1!Z208)&gt;=2,MID(TEXT(入力1!Z208,"00"),1,1),"")</f>
        <v/>
      </c>
      <c r="AA236" s="1874" t="str">
        <f>IF(LEN(入力1!Z208)&gt;=1,MID(TEXT(入力1!Z208,"00"),2,1),"")</f>
        <v/>
      </c>
      <c r="AB236" s="1898" t="str">
        <f>IF(TRIM(入力1!AB208)&lt;&gt;"",入力1!AB208,"")</f>
        <v/>
      </c>
      <c r="AC236" s="1899"/>
      <c r="AD236" s="1899"/>
      <c r="AE236" s="1900"/>
      <c r="AF236" s="1871" t="str">
        <f>IF(入力1!AF208&gt;=100,MID(TEXT(入力1!AF208,"000.0"),1,1),"")</f>
        <v/>
      </c>
      <c r="AG236" s="1872" t="str">
        <f>IF(入力1!AF208&gt;=10,MID(TEXT(入力1!AF208,"000.0"),2,1),"")</f>
        <v/>
      </c>
      <c r="AH236" s="1872" t="str">
        <f>IF(入力1!AF208&gt;=0.1,MID(TEXT(入力1!AF208,"000.0"),3,1),IF(ISBLANK(入力1!AF208),"","0"))</f>
        <v/>
      </c>
      <c r="AI236" s="1874" t="str">
        <f>IF(入力1!AF208&lt;&gt;"",MID(TEXT(入力1!AF208,"000.0"),5,1),"")</f>
        <v/>
      </c>
      <c r="AJ236" s="1871" t="str">
        <f>IF(入力1!AJ208&gt;=100,MID(TEXT(入力1!AJ208,"000.0"),1,1),"")</f>
        <v/>
      </c>
      <c r="AK236" s="1872" t="str">
        <f>IF(入力1!AJ208&gt;=10,MID(TEXT(入力1!AJ208,"000.0"),2,1),"")</f>
        <v/>
      </c>
      <c r="AL236" s="1872" t="str">
        <f>IF(入力1!AJ208&gt;=0.1,MID(TEXT(入力1!AJ208,"000.0"),3,1),IF(ISBLANK(入力1!AJ208),"","0"))</f>
        <v/>
      </c>
      <c r="AM236" s="1874" t="str">
        <f>IF(入力1!AJ208&lt;&gt;"",MID(TEXT(入力1!AJ208,"000.0"),5,1),"")</f>
        <v/>
      </c>
      <c r="AN236" s="1871" t="str">
        <f>IF(入力1!AN208&gt;=100,MID(TEXT(入力1!AN208,"000.0"),1,1),"")</f>
        <v/>
      </c>
      <c r="AO236" s="1872" t="str">
        <f>IF(入力1!AN208&gt;=10,MID(TEXT(入力1!AN208,"000.0"),2,1),"")</f>
        <v/>
      </c>
      <c r="AP236" s="1872" t="str">
        <f>IF(入力1!AN208&gt;=0.1,MID(TEXT(入力1!AN208,"000.0"),3,1),IF(ISBLANK(入力1!AN208),"","0"))</f>
        <v/>
      </c>
      <c r="AQ236" s="1874" t="str">
        <f>IF(入力1!AN208&lt;&gt;"",MID(TEXT(入力1!AN208,"000.0"),5,1),"")</f>
        <v/>
      </c>
      <c r="AR236" s="1871" t="str">
        <f>IF(TRIM(入力1!AR208)&lt;&gt;"",IF(入力1!AR208&gt;=10000,MID(TEXT(入力1!AR208,"00000"),1,1),""),"-")</f>
        <v>-</v>
      </c>
      <c r="AS236" s="1872" t="str">
        <f>IF(TRIM(入力1!AR208)&lt;&gt;"",IF(入力1!AR208&gt;=1000,MID(TEXT(入力1!AR208,"00000"),2,1),""),"-")</f>
        <v>-</v>
      </c>
      <c r="AT236" s="1872" t="str">
        <f>IF(TRIM(入力1!AR208)&lt;&gt;"",IF(入力1!AR208&gt;=100,MID(TEXT(入力1!AR208,"00000"),3,1),""),"-")</f>
        <v>-</v>
      </c>
      <c r="AU236" s="1872" t="str">
        <f>IF(TRIM(入力1!AR208)&lt;&gt;"",IF(入力1!AR208&gt;=10,MID(TEXT(入力1!AR208,"00000"),4,1),""),"-")</f>
        <v>-</v>
      </c>
      <c r="AV236" s="1874" t="str">
        <f>IF(TRIM(入力1!AR208)&lt;&gt;"",IF(入力1!AR208&gt;=0,MID(TEXT(入力1!AR208,"00000"),5,1),""),"-")</f>
        <v>-</v>
      </c>
      <c r="AW236" s="1871" t="str">
        <f>IF(TRIM(入力1!AW208)&lt;&gt;"",IF(入力1!AW208&gt;=1000000,MID(TEXT(入力1!AW208,"0000000"),1,1),""),"-")</f>
        <v>-</v>
      </c>
      <c r="AX236" s="1872" t="str">
        <f>IF(TRIM(入力1!AW208)&lt;&gt;"",IF(入力1!AW208&gt;=100000,MID(TEXT(入力1!AW208,"0000000"),2,1),""),"-")</f>
        <v>-</v>
      </c>
      <c r="AY236" s="1872" t="str">
        <f>IF(TRIM(入力1!AW208)&lt;&gt;"",IF(入力1!AW208&gt;=10000,MID(TEXT(入力1!AW208,"0000000"),3,1),""),"-")</f>
        <v>-</v>
      </c>
      <c r="AZ236" s="1872" t="str">
        <f>IF(TRIM(入力1!AW208)&lt;&gt;"",IF(入力1!AW208&gt;=1000,MID(TEXT(入力1!AW208,"0000000"),4,1),""),"-")</f>
        <v>-</v>
      </c>
      <c r="BA236" s="1872" t="str">
        <f>IF(TRIM(入力1!AW208)&lt;&gt;"",IF(入力1!AW208&gt;=100,MID(TEXT(入力1!AW208,"0000000"),5,1),""),"-")</f>
        <v>-</v>
      </c>
      <c r="BB236" s="1872" t="str">
        <f>IF(TRIM(入力1!AW208)&lt;&gt;"",IF(入力1!AW208&gt;=10,MID(TEXT(入力1!AW208,"0000000"),6,1),""),"-")</f>
        <v>-</v>
      </c>
      <c r="BC236" s="1874" t="str">
        <f>IF(TRIM(入力1!AW208)&lt;&gt;"",IF(入力1!AW208&gt;=0,MID(TEXT(入力1!AW208,"0000000"),7,1),""),"-")</f>
        <v>-</v>
      </c>
      <c r="BD236" s="1755" t="str">
        <f>IF(TRIM(入力1!BD208)&lt;&gt;"",IF(入力1!BD208&gt;=1000000,MID(TEXT(入力1!BD208,"0000000"),1,1),""),"")</f>
        <v/>
      </c>
      <c r="BE236" s="1752" t="str">
        <f>IF(TRIM(入力1!BD208)&lt;&gt;"",IF(入力1!BD208&gt;=100000,MID(TEXT(入力1!BD208,"0000000"),2,1),""),"")</f>
        <v/>
      </c>
      <c r="BF236" s="1752" t="str">
        <f>IF(TRIM(入力1!BD208)&lt;&gt;"",IF(入力1!BD208&gt;=10000,MID(TEXT(入力1!BD208,"0000000"),3,1),""),"")</f>
        <v/>
      </c>
      <c r="BG236" s="1752" t="str">
        <f>IF(TRIM(入力1!BD208)&lt;&gt;"",IF(入力1!BD208&gt;=1000,MID(TEXT(入力1!BD208,"0000000"),4,1),""),"")</f>
        <v/>
      </c>
      <c r="BH236" s="1752" t="str">
        <f>IF(TRIM(入力1!BD208)&lt;&gt;"",IF(入力1!BD208&gt;=100,MID(TEXT(入力1!BD208,"0000000"),5,1),""),"")</f>
        <v/>
      </c>
      <c r="BI236" s="1752" t="str">
        <f>IF(TRIM(入力1!BD208)&lt;&gt;"",IF(入力1!BD208&gt;=10,MID(TEXT(入力1!BD208,"0000000"),6,1),""),"")</f>
        <v/>
      </c>
      <c r="BJ236" s="1753" t="str">
        <f>IF(TRIM(入力1!BD208)&lt;&gt;"",IF(入力1!BD208&gt;=0,MID(TEXT(入力1!BD208,"0000000"),7,1),""),"0")</f>
        <v>0</v>
      </c>
      <c r="BK236" s="1727" t="str">
        <f>IF(TRIM(入力1!BK208)&lt;&gt;"",入力1!BK208,"")</f>
        <v/>
      </c>
      <c r="BL236" s="1728" t="str">
        <f>IF(TRIM(入力1!BL208)&lt;&gt;"",入力1!BL208,"")</f>
        <v/>
      </c>
      <c r="BM236" s="1728" t="str">
        <f>IF(TRIM(入力1!BM208)&lt;&gt;"",入力1!BM208,"")</f>
        <v/>
      </c>
      <c r="BN236" s="1728" t="str">
        <f>IF(TRIM(入力1!BN208)&lt;&gt;"",入力1!BN208,"")</f>
        <v/>
      </c>
      <c r="BO236" s="1728" t="str">
        <f>IF(TRIM(入力1!BO208)&lt;&gt;"",入力1!BO208,"")</f>
        <v/>
      </c>
      <c r="BP236" s="1868" t="str">
        <f>IF(TRIM(入力1!BP208)&lt;&gt;"",入力1!BP208,"")</f>
        <v>0</v>
      </c>
      <c r="BQ236" s="1727" t="str">
        <f>IF(TRIM(入力1!BQ208)&lt;&gt;"",入力1!BQ208,"")</f>
        <v/>
      </c>
      <c r="BR236" s="1728" t="str">
        <f>IF(TRIM(入力1!BR208)&lt;&gt;"",入力1!BR208,"")</f>
        <v/>
      </c>
      <c r="BS236" s="1728" t="str">
        <f>IF(TRIM(入力1!BS208)&lt;&gt;"",入力1!BS208,"")</f>
        <v/>
      </c>
      <c r="BT236" s="1728" t="str">
        <f>IF(TRIM(入力1!BT208)&lt;&gt;"",入力1!BT208,"")</f>
        <v/>
      </c>
      <c r="BU236" s="1728" t="str">
        <f>IF(TRIM(入力1!BU208)&lt;&gt;"",入力1!BU208,"")</f>
        <v/>
      </c>
      <c r="BV236" s="1868" t="str">
        <f>IF(TRIM(入力1!BV208)&lt;&gt;"",入力1!BV208,"")</f>
        <v>0</v>
      </c>
      <c r="BW236" s="1727" t="str">
        <f>IF(TRIM(入力1!BW208)&lt;&gt;"",入力1!BW208,"")</f>
        <v/>
      </c>
      <c r="BX236" s="1728" t="str">
        <f>IF(TRIM(入力1!BX208)&lt;&gt;"",入力1!BX208,"")</f>
        <v/>
      </c>
      <c r="BY236" s="1728" t="str">
        <f>IF(TRIM(入力1!BY208)&lt;&gt;"",入力1!BY208,"")</f>
        <v/>
      </c>
      <c r="BZ236" s="1728" t="str">
        <f>IF(TRIM(入力1!BZ208)&lt;&gt;"",入力1!BZ208,"")</f>
        <v/>
      </c>
      <c r="CA236" s="1728" t="str">
        <f>IF(TRIM(入力1!CA208)&lt;&gt;"",入力1!CA208,"")</f>
        <v/>
      </c>
      <c r="CB236" s="1868" t="str">
        <f>IF(TRIM(入力1!CB208)&lt;&gt;"",入力1!CB208,"")</f>
        <v>0</v>
      </c>
      <c r="CC236" s="1869" t="str">
        <f>IF(TRIM(入力1!CC208)&lt;&gt;"",入力1!CC208,"")</f>
        <v/>
      </c>
      <c r="CD236" s="1721" t="str">
        <f>IF(TRIM(入力1!CD208)&lt;&gt;"",入力1!CD208,"")</f>
        <v/>
      </c>
      <c r="CE236" s="1721" t="str">
        <f>IF(TRIM(入力1!CE208)&lt;&gt;"",入力1!CE208,"")</f>
        <v/>
      </c>
      <c r="CF236" s="1721" t="str">
        <f>IF(TRIM(入力1!CF208)&lt;&gt;"",入力1!CF208,"")</f>
        <v/>
      </c>
      <c r="CG236" s="1721" t="str">
        <f>IF(TRIM(入力1!CG208)&lt;&gt;"",入力1!CG208,"")</f>
        <v/>
      </c>
      <c r="CH236" s="1721" t="str">
        <f>IF(TRIM(入力1!CH208)&lt;&gt;"",入力1!CH208,"")</f>
        <v/>
      </c>
      <c r="CI236" s="1721" t="str">
        <f>IF(TRIM(入力1!CI208)&lt;&gt;"",入力1!CI208,"")</f>
        <v/>
      </c>
      <c r="CJ236" s="1722" t="str">
        <f>IF(TRIM(入力1!CJ208)&lt;&gt;"",入力1!CJ208,"")</f>
        <v>0</v>
      </c>
      <c r="CK236" s="1721" t="str">
        <f>IF(TRIM(入力1!CK208)&lt;&gt;"",入力1!CK208,"")</f>
        <v/>
      </c>
      <c r="CL236" s="1721" t="str">
        <f>IF(TRIM(入力1!CL208)&lt;&gt;"",入力1!CL208,"")</f>
        <v/>
      </c>
      <c r="CM236" s="1721" t="str">
        <f>IF(TRIM(入力1!CM208)&lt;&gt;"",入力1!CM208,"")</f>
        <v/>
      </c>
      <c r="CN236" s="1721" t="str">
        <f>IF(TRIM(入力1!CN208)&lt;&gt;"",入力1!CN208,"")</f>
        <v/>
      </c>
      <c r="CO236" s="1721" t="str">
        <f>IF(TRIM(入力1!CO208)&lt;&gt;"",入力1!CO208,"")</f>
        <v/>
      </c>
      <c r="CP236" s="1721" t="str">
        <f>IF(TRIM(入力1!CP208)&lt;&gt;"",入力1!CP208,"")</f>
        <v/>
      </c>
      <c r="CQ236" s="1722" t="str">
        <f>IF(TRIM(入力1!CQ208)&lt;&gt;"",入力1!CQ208,"")</f>
        <v/>
      </c>
      <c r="CR236" s="1727" t="str">
        <f>IF(TRIM(入力1!CR208)&lt;&gt;"",入力1!CR208,"")</f>
        <v>-</v>
      </c>
      <c r="CS236" s="1728" t="str">
        <f>IF(TRIM(入力1!CS208)&lt;&gt;"",入力1!CS208,"")</f>
        <v>-</v>
      </c>
      <c r="CT236" s="1868" t="str">
        <f>IF(TRIM(入力1!CT208)&lt;&gt;"",入力1!CT208,"")</f>
        <v>-</v>
      </c>
      <c r="CU236" s="1728" t="str">
        <f>IF(入力1!CU208&gt;=10,MID(TEXT(入力1!CU208,"00.0"),1,1),"")</f>
        <v/>
      </c>
      <c r="CV236" s="1957" t="str">
        <f>IF(入力1!CU208&gt;=0.1,MID(TEXT(入力1!CU208,"00.0"),2,1),IF(ISBLANK(入力1!CU208),"","0"))</f>
        <v/>
      </c>
      <c r="CW236" s="1722" t="str">
        <f>IF(入力1!CU208&lt;&gt;"",MID(TEXT(入力1!CU208,"00.0"),4,1),"")</f>
        <v/>
      </c>
      <c r="CX236" s="1869" t="str">
        <f>IF(入力1!CX208&gt;=100,MID(TEXT(入力1!CX208,"000"),1,1),"")</f>
        <v/>
      </c>
      <c r="CY236" s="1721" t="str">
        <f>IF(入力1!CX208&gt;=10,MID(TEXT(入力1!CX208,"000"),2,1),"")</f>
        <v/>
      </c>
      <c r="CZ236" s="1722" t="str">
        <f>IF(入力1!CX208&gt;=1,MID(TEXT(入力1!CX208,"000"),3,1),"")</f>
        <v/>
      </c>
      <c r="DA236" s="1755" t="str">
        <f>IF(TRIM(入力1!DA208)&lt;&gt;"",IF(入力1!DA208&gt;=10000,MID(TEXT(入力1!DA208,"00000"),1,1),""),"")</f>
        <v/>
      </c>
      <c r="DB236" s="1752" t="str">
        <f>IF(TRIM(入力1!DA208)&lt;&gt;"",IF(入力1!DA208&gt;=1000,MID(TEXT(入力1!DA208,"00000"),2,1),""),"")</f>
        <v/>
      </c>
      <c r="DC236" s="1752" t="str">
        <f>IF(TRIM(入力1!DA208)&lt;&gt;"",IF(入力1!DA208&gt;=100,MID(TEXT(入力1!DA208,"00000"),3,1),""),"")</f>
        <v/>
      </c>
      <c r="DD236" s="1752" t="str">
        <f>IF(TRIM(入力1!DA208)&lt;&gt;"",IF(入力1!DA208&gt;=10,MID(TEXT(入力1!DA208,"00000"),4,1),""),"")</f>
        <v/>
      </c>
      <c r="DE236" s="1757" t="str">
        <f>IF(TRIM(入力1!DA208)&lt;&gt;"",IF(入力1!DA208&gt;=0,MID(TEXT(入力1!DA208,"00000"),5,1),"0"),"")</f>
        <v/>
      </c>
      <c r="DF236" s="1870" t="str">
        <f>IF(TRIM(入力1!DF208)&lt;&gt;"",LEFT(入力1!DF208,1),"")</f>
        <v/>
      </c>
      <c r="DG236" s="1871" t="str">
        <f>IF(入力1!DG208&gt;=1000,MID(TEXT(入力1!DG208,"0000"),1,1),"")</f>
        <v/>
      </c>
      <c r="DH236" s="1872" t="str">
        <f>IF(入力1!DG208&gt;=100,MID(TEXT(入力1!DG208,"0000"),2,1),"")</f>
        <v/>
      </c>
      <c r="DI236" s="1872" t="str">
        <f>IF(入力1!DG208&gt;=10,MID(TEXT(入力1!DG208,"0000"),3,1),"")</f>
        <v/>
      </c>
      <c r="DJ236" s="1873" t="str">
        <f>IF(TRIM(入力1!DG208)&lt;&gt;"",IF(入力1!DG208&gt;=1,MID(TEXT(入力1!DG208,"0000"),4,1),"0"),"")</f>
        <v/>
      </c>
      <c r="DK236" s="1870" t="str">
        <f>IF(TRIM(入力1!DK208)&lt;&gt;"",LEFT(入力1!DK208,1),"")</f>
        <v/>
      </c>
      <c r="DL236" s="1871" t="str">
        <f>IF(入力1!DL208&gt;=10000,MID(TEXT(入力1!DL208,"00000"),1,1),"")</f>
        <v/>
      </c>
      <c r="DM236" s="1872" t="str">
        <f>IF(入力1!DL208&gt;=1000,MID(TEXT(入力1!DL208,"00000"),2,1),"")</f>
        <v/>
      </c>
      <c r="DN236" s="1872" t="str">
        <f>IF(入力1!DL208&gt;=100,MID(TEXT(入力1!DL208,"00000"),3,1),"")</f>
        <v/>
      </c>
      <c r="DO236" s="1872" t="str">
        <f>IF(入力1!DL208&gt;=10,MID(TEXT(入力1!DL208,"00000"),4,1),"")</f>
        <v/>
      </c>
      <c r="DP236" s="1858" t="str">
        <f>IF(TRIM(入力1!DL208)&lt;&gt;"",IF(入力1!DL208&gt;=1,MID(TEXT(入力1!DL208,"00000"),5,1),"0"),"")</f>
        <v/>
      </c>
      <c r="DQ236" s="1870" t="str">
        <f>IF(TRIM(入力1!DQ208)&lt;&gt;"",LEFT(入力1!DQ208,1),"")</f>
        <v/>
      </c>
      <c r="DR236" s="1871" t="str">
        <f>IF(入力1!DR208&gt;=10000,MID(TEXT(入力1!DR208,"00000"),1,1),"")</f>
        <v/>
      </c>
      <c r="DS236" s="1872" t="str">
        <f>IF(入力1!DR208&gt;=1000,MID(TEXT(入力1!DR208,"00000"),2,1),"")</f>
        <v/>
      </c>
      <c r="DT236" s="1872" t="str">
        <f>IF(入力1!DR208&gt;=100,MID(TEXT(入力1!DR208,"00000"),3,1),"")</f>
        <v/>
      </c>
      <c r="DU236" s="1872" t="str">
        <f>IF(入力1!DR208&gt;=10,MID(TEXT(入力1!DR208,"00000"),4,1),"")</f>
        <v/>
      </c>
      <c r="DV236" s="1858" t="str">
        <f>IF(TRIM(入力1!DR208)&lt;&gt;"",IF(入力1!DR208&gt;=1,MID(TEXT(入力1!DR208,"00000"),5,1),"0"),"")</f>
        <v/>
      </c>
      <c r="DW236" s="1860"/>
      <c r="DX236" s="1861"/>
      <c r="DY236" s="1862"/>
      <c r="DZ236" s="1863"/>
      <c r="EA236" s="1864"/>
      <c r="EB236" s="1865"/>
      <c r="EC236" s="1866"/>
      <c r="ED236" s="1867"/>
      <c r="EE236" s="1864"/>
      <c r="EF236" s="1865"/>
      <c r="EG236" s="1826">
        <f>IF(入力1!$W$5=9,9,0)</f>
        <v>0</v>
      </c>
      <c r="EH236" s="1826"/>
      <c r="EI236" s="1861"/>
      <c r="EJ236" s="382"/>
    </row>
    <row r="237" spans="1:140" s="87" customFormat="1" ht="12" customHeight="1">
      <c r="A237" s="1853"/>
      <c r="B237" s="1752"/>
      <c r="C237" s="1753"/>
      <c r="D237" s="1854" t="str">
        <f>IF(TRIM(入力1!D235)&lt;&gt;"",入力1!D235,"")</f>
        <v/>
      </c>
      <c r="E237" s="1855"/>
      <c r="F237" s="1855"/>
      <c r="G237" s="1855"/>
      <c r="H237" s="1855"/>
      <c r="I237" s="1855"/>
      <c r="J237" s="1855"/>
      <c r="K237" s="1806"/>
      <c r="L237" s="1808"/>
      <c r="M237" s="1757"/>
      <c r="N237" s="1754"/>
      <c r="O237" s="1754"/>
      <c r="P237" s="1754"/>
      <c r="Q237" s="1755"/>
      <c r="R237" s="1753"/>
      <c r="S237" s="1856"/>
      <c r="T237" s="1761"/>
      <c r="U237" s="1757"/>
      <c r="V237" s="1755"/>
      <c r="W237" s="1857"/>
      <c r="X237" s="1755"/>
      <c r="Y237" s="1753"/>
      <c r="Z237" s="1761"/>
      <c r="AA237" s="1757"/>
      <c r="AB237" s="970" t="str">
        <f>IF(入力1!AB209&gt;=100,MID(TEXT(入力1!AB209,"000.0"),1,1),"")</f>
        <v/>
      </c>
      <c r="AC237" s="968" t="str">
        <f>IF(入力1!AB209&gt;=10,MID(TEXT(入力1!AB209,"000.0"),2,1),"")</f>
        <v/>
      </c>
      <c r="AD237" s="968" t="str">
        <f>IF(入力1!AB209&gt;=0.1,MID(TEXT(入力1!AB209,"000.0"),3,1),IF(ISBLANK(入力1!AB209),"","0"))</f>
        <v/>
      </c>
      <c r="AE237" s="972" t="str">
        <f>IF(入力1!AB209&lt;&gt;"",MID(TEXT(入力1!AB209,"000.0"),5,1),"")</f>
        <v/>
      </c>
      <c r="AF237" s="1755"/>
      <c r="AG237" s="1752"/>
      <c r="AH237" s="1752"/>
      <c r="AI237" s="1757"/>
      <c r="AJ237" s="1755"/>
      <c r="AK237" s="1752"/>
      <c r="AL237" s="1752"/>
      <c r="AM237" s="1757"/>
      <c r="AN237" s="1755"/>
      <c r="AO237" s="1752"/>
      <c r="AP237" s="1752"/>
      <c r="AQ237" s="1757"/>
      <c r="AR237" s="1755"/>
      <c r="AS237" s="1752"/>
      <c r="AT237" s="1752"/>
      <c r="AU237" s="1752"/>
      <c r="AV237" s="1757"/>
      <c r="AW237" s="1755"/>
      <c r="AX237" s="1752"/>
      <c r="AY237" s="1752"/>
      <c r="AZ237" s="1752"/>
      <c r="BA237" s="1752"/>
      <c r="BB237" s="1752"/>
      <c r="BC237" s="1757"/>
      <c r="BD237" s="1793"/>
      <c r="BE237" s="1729"/>
      <c r="BF237" s="1729"/>
      <c r="BG237" s="1729"/>
      <c r="BH237" s="1729"/>
      <c r="BI237" s="1729"/>
      <c r="BJ237" s="1744"/>
      <c r="BK237" s="1726"/>
      <c r="BL237" s="1705"/>
      <c r="BM237" s="1705"/>
      <c r="BN237" s="1705"/>
      <c r="BO237" s="1705"/>
      <c r="BP237" s="1710"/>
      <c r="BQ237" s="1726"/>
      <c r="BR237" s="1705"/>
      <c r="BS237" s="1705"/>
      <c r="BT237" s="1705"/>
      <c r="BU237" s="1705"/>
      <c r="BV237" s="1710"/>
      <c r="BW237" s="1726"/>
      <c r="BX237" s="1705"/>
      <c r="BY237" s="1705"/>
      <c r="BZ237" s="1705"/>
      <c r="CA237" s="1705"/>
      <c r="CB237" s="1710"/>
      <c r="CC237" s="1712"/>
      <c r="CD237" s="1705"/>
      <c r="CE237" s="1705"/>
      <c r="CF237" s="1705"/>
      <c r="CG237" s="1705"/>
      <c r="CH237" s="1705"/>
      <c r="CI237" s="1705"/>
      <c r="CJ237" s="1706"/>
      <c r="CK237" s="1705"/>
      <c r="CL237" s="1705"/>
      <c r="CM237" s="1705"/>
      <c r="CN237" s="1705"/>
      <c r="CO237" s="1705"/>
      <c r="CP237" s="1705"/>
      <c r="CQ237" s="1706"/>
      <c r="CR237" s="1726"/>
      <c r="CS237" s="1705"/>
      <c r="CT237" s="1710"/>
      <c r="CU237" s="1705"/>
      <c r="CV237" s="1958"/>
      <c r="CW237" s="1706"/>
      <c r="CX237" s="1712"/>
      <c r="CY237" s="1705"/>
      <c r="CZ237" s="1706"/>
      <c r="DA237" s="1793"/>
      <c r="DB237" s="1729"/>
      <c r="DC237" s="1729"/>
      <c r="DD237" s="1729"/>
      <c r="DE237" s="1852"/>
      <c r="DF237" s="1754"/>
      <c r="DG237" s="1755"/>
      <c r="DH237" s="1752"/>
      <c r="DI237" s="1752"/>
      <c r="DJ237" s="1874"/>
      <c r="DK237" s="1754"/>
      <c r="DL237" s="1755"/>
      <c r="DM237" s="1752"/>
      <c r="DN237" s="1752"/>
      <c r="DO237" s="1752"/>
      <c r="DP237" s="1859"/>
      <c r="DQ237" s="1754"/>
      <c r="DR237" s="1755"/>
      <c r="DS237" s="1752"/>
      <c r="DT237" s="1752"/>
      <c r="DU237" s="1752"/>
      <c r="DV237" s="1859"/>
      <c r="DW237" s="1749"/>
      <c r="DX237" s="1737"/>
      <c r="DY237" s="1805"/>
      <c r="DZ237" s="1830"/>
      <c r="EA237" s="1832"/>
      <c r="EB237" s="1825"/>
      <c r="EC237" s="1834"/>
      <c r="ED237" s="1836"/>
      <c r="EE237" s="1832"/>
      <c r="EF237" s="1825"/>
      <c r="EG237" s="1827"/>
      <c r="EH237" s="1827"/>
      <c r="EI237" s="1737"/>
    </row>
    <row r="238" spans="1:140" s="87" customFormat="1" ht="12" customHeight="1">
      <c r="A238" s="1818" t="str">
        <f>IF(TRIM(入力1!A210)&lt;&gt;"",入力1!A210,"")</f>
        <v/>
      </c>
      <c r="B238" s="1732">
        <f>IF(TRIM(入力1!B210)&lt;&gt;"",入力1!B210,"")</f>
        <v>9</v>
      </c>
      <c r="C238" s="1234">
        <f>入力1!C210</f>
        <v>7</v>
      </c>
      <c r="D238" s="1820" t="str">
        <f>IF(TRIM(入力1!D210)&lt;&gt;"",入力1!D210,"")</f>
        <v/>
      </c>
      <c r="E238" s="1821"/>
      <c r="F238" s="1821"/>
      <c r="G238" s="1821"/>
      <c r="H238" s="1821"/>
      <c r="I238" s="1821"/>
      <c r="J238" s="1821"/>
      <c r="K238" s="1256" t="str">
        <f>IF(TRIM('提出（様式1）'!A238)&lt;&gt;"",'提出（様式1）'!A238,"")</f>
        <v/>
      </c>
      <c r="L238" s="1258">
        <f>IF(TRIM('提出（様式1）'!B238)&lt;&gt;"",'提出（様式1）'!B238,"")</f>
        <v>9</v>
      </c>
      <c r="M238" s="1260">
        <f>C238</f>
        <v>7</v>
      </c>
      <c r="N238" s="1738" t="str">
        <f>IF(TRIM(入力1!N210)&lt;&gt;"",入力1!N210,"")</f>
        <v/>
      </c>
      <c r="O238" s="1738" t="str">
        <f>IF(TRIM(入力1!O210)&lt;&gt;"",LEFT(入力1!O210,1),"")</f>
        <v/>
      </c>
      <c r="P238" s="1738" t="str">
        <f>IF(TRIM(入力1!P210)&lt;&gt;"",LEFT(入力1!P210,1),"")</f>
        <v/>
      </c>
      <c r="Q238" s="1734" t="str">
        <f>IF(TRIM(入力1!Q210)&lt;&gt;"",LEFT(入力1!Q210,1),"")</f>
        <v/>
      </c>
      <c r="R238" s="1234" t="str">
        <f>IF(TRIM(入力1!Q210)&lt;&gt;"",MID(入力1!Q210,2,1),"")</f>
        <v/>
      </c>
      <c r="S238" s="1839" t="str">
        <f>IF(TRIM(入力1!S210)&lt;&gt;"",LEFT(入力1!S210,1),"")</f>
        <v/>
      </c>
      <c r="T238" s="1841" t="str">
        <f>IF(LEN(入力1!T210)&gt;=2,MID(TEXT(入力1!T210,"00"),1,1),"")</f>
        <v/>
      </c>
      <c r="U238" s="1260" t="str">
        <f>IF(LEN(入力1!T210)&gt;=1,MID(TEXT(入力1!T210,"00"),2,1),"")</f>
        <v/>
      </c>
      <c r="V238" s="1734" t="str">
        <f>IF(LEN(入力1!V210)&gt;=2,MID(TEXT(入力1!V210,"00"),1,1),"")</f>
        <v/>
      </c>
      <c r="W238" s="1843" t="str">
        <f>IF(LEN(入力1!V210)&gt;=1,MID(TEXT(入力1!V210,"00"),2,1),"")</f>
        <v/>
      </c>
      <c r="X238" s="1734" t="str">
        <f>IF(LEN(入力1!X210)&gt;=2,MID(TEXT(入力1!X210,"00"),1,1),"")</f>
        <v/>
      </c>
      <c r="Y238" s="1234" t="str">
        <f>IF(LEN(入力1!X210)&gt;=1,MID(TEXT(入力1!X210,"00"),2,1),"")</f>
        <v/>
      </c>
      <c r="Z238" s="1841" t="str">
        <f>IF(LEN(入力1!Z210)&gt;=2,MID(TEXT(入力1!Z210,"00"),1,1),"")</f>
        <v/>
      </c>
      <c r="AA238" s="1260" t="str">
        <f>IF(LEN(入力1!Z210)&gt;=1,MID(TEXT(入力1!Z210,"00"),2,1),"")</f>
        <v/>
      </c>
      <c r="AB238" s="1845" t="str">
        <f>IF(TRIM(入力1!AB210)&lt;&gt;"",入力1!AB210,"")</f>
        <v/>
      </c>
      <c r="AC238" s="1846"/>
      <c r="AD238" s="1846"/>
      <c r="AE238" s="1847"/>
      <c r="AF238" s="1734" t="str">
        <f>IF(入力1!AF210&gt;=100,MID(TEXT(入力1!AF210,"000.0"),1,1),"")</f>
        <v/>
      </c>
      <c r="AG238" s="1732" t="str">
        <f>IF(入力1!AF210&gt;=10,MID(TEXT(入力1!AF210,"000.0"),2,1),"")</f>
        <v/>
      </c>
      <c r="AH238" s="1732" t="str">
        <f>IF(入力1!AF210&gt;=0.1,MID(TEXT(入力1!AF210,"000.0"),3,1),IF(ISBLANK(入力1!AF210),"","0"))</f>
        <v/>
      </c>
      <c r="AI238" s="1260" t="str">
        <f>IF(入力1!AF210&lt;&gt;"",MID(TEXT(入力1!AF210,"000.0"),5,1),"")</f>
        <v/>
      </c>
      <c r="AJ238" s="1734" t="str">
        <f>IF(入力1!AJ210&gt;=100,MID(TEXT(入力1!AJ210,"000.0"),1,1),"")</f>
        <v/>
      </c>
      <c r="AK238" s="1732" t="str">
        <f>IF(入力1!AJ210&gt;=10,MID(TEXT(入力1!AJ210,"000.0"),2,1),"")</f>
        <v/>
      </c>
      <c r="AL238" s="1732" t="str">
        <f>IF(入力1!AJ210&gt;=0.1,MID(TEXT(入力1!AJ210,"000.0"),3,1),IF(ISBLANK(入力1!AJ210),"","0"))</f>
        <v/>
      </c>
      <c r="AM238" s="1260" t="str">
        <f>IF(入力1!AJ210&lt;&gt;"",MID(TEXT(入力1!AJ210,"000.0"),5,1),"")</f>
        <v/>
      </c>
      <c r="AN238" s="1734" t="str">
        <f>IF(入力1!AN210&gt;=100,MID(TEXT(入力1!AN210,"000.0"),1,1),"")</f>
        <v/>
      </c>
      <c r="AO238" s="1732" t="str">
        <f>IF(入力1!AN210&gt;=10,MID(TEXT(入力1!AN210,"000.0"),2,1),"")</f>
        <v/>
      </c>
      <c r="AP238" s="1732" t="str">
        <f>IF(入力1!AN210&gt;=0.1,MID(TEXT(入力1!AN210,"000.0"),3,1),IF(ISBLANK(入力1!AN210),"","0"))</f>
        <v/>
      </c>
      <c r="AQ238" s="1260" t="str">
        <f>IF(入力1!AN210&lt;&gt;"",MID(TEXT(入力1!AN210,"000.0"),5,1),"")</f>
        <v/>
      </c>
      <c r="AR238" s="1734" t="str">
        <f>IF(TRIM(入力1!AR210)&lt;&gt;"",IF(入力1!AR210&gt;=10000,MID(TEXT(入力1!AR210,"00000"),1,1),""),"-")</f>
        <v>-</v>
      </c>
      <c r="AS238" s="1732" t="str">
        <f>IF(TRIM(入力1!AR210)&lt;&gt;"",IF(入力1!AR210&gt;=1000,MID(TEXT(入力1!AR210,"00000"),2,1),""),"-")</f>
        <v>-</v>
      </c>
      <c r="AT238" s="1732" t="str">
        <f>IF(TRIM(入力1!AR210)&lt;&gt;"",IF(入力1!AR210&gt;=100,MID(TEXT(入力1!AR210,"00000"),3,1),""),"-")</f>
        <v>-</v>
      </c>
      <c r="AU238" s="1732" t="str">
        <f>IF(TRIM(入力1!AR210)&lt;&gt;"",IF(入力1!AR210&gt;=10,MID(TEXT(入力1!AR210,"00000"),4,1),""),"-")</f>
        <v>-</v>
      </c>
      <c r="AV238" s="1260" t="str">
        <f>IF(TRIM(入力1!AR210)&lt;&gt;"",IF(入力1!AR210&gt;=0,MID(TEXT(入力1!AR210,"00000"),5,1),""),"-")</f>
        <v>-</v>
      </c>
      <c r="AW238" s="1734" t="str">
        <f>IF(TRIM(入力1!AW210)&lt;&gt;"",IF(入力1!AW210&gt;=1000000,MID(TEXT(入力1!AW210,"0000000"),1,1),""),"-")</f>
        <v>-</v>
      </c>
      <c r="AX238" s="1732" t="str">
        <f>IF(TRIM(入力1!AW210)&lt;&gt;"",IF(入力1!AW210&gt;=100000,MID(TEXT(入力1!AW210,"0000000"),2,1),""),"-")</f>
        <v>-</v>
      </c>
      <c r="AY238" s="1732" t="str">
        <f>IF(TRIM(入力1!AW210)&lt;&gt;"",IF(入力1!AW210&gt;=10000,MID(TEXT(入力1!AW210,"0000000"),3,1),""),"-")</f>
        <v>-</v>
      </c>
      <c r="AZ238" s="1732" t="str">
        <f>IF(TRIM(入力1!AW210)&lt;&gt;"",IF(入力1!AW210&gt;=1000,MID(TEXT(入力1!AW210,"0000000"),4,1),""),"-")</f>
        <v>-</v>
      </c>
      <c r="BA238" s="1732" t="str">
        <f>IF(TRIM(入力1!AW210)&lt;&gt;"",IF(入力1!AW210&gt;=100,MID(TEXT(入力1!AW210,"0000000"),5,1),""),"-")</f>
        <v>-</v>
      </c>
      <c r="BB238" s="1732" t="str">
        <f>IF(TRIM(入力1!AW210)&lt;&gt;"",IF(入力1!AW210&gt;=10,MID(TEXT(入力1!AW210,"0000000"),6,1),""),"-")</f>
        <v>-</v>
      </c>
      <c r="BC238" s="1260" t="str">
        <f>IF(TRIM(入力1!AW210)&lt;&gt;"",IF(入力1!AW210&gt;=0,MID(TEXT(入力1!AW210,"0000000"),7,1),""),"-")</f>
        <v>-</v>
      </c>
      <c r="BD238" s="1817" t="str">
        <f>IF(TRIM(入力1!BD210)&lt;&gt;"",IF(入力1!BD210&gt;=1000000,MID(TEXT(入力1!BD210,"0000000"),1,1),""),"")</f>
        <v/>
      </c>
      <c r="BE238" s="1731" t="str">
        <f>IF(TRIM(入力1!BD210)&lt;&gt;"",IF(入力1!BD210&gt;=100000,MID(TEXT(入力1!BD210,"0000000"),2,1),""),"")</f>
        <v/>
      </c>
      <c r="BF238" s="1731" t="str">
        <f>IF(TRIM(入力1!BD210)&lt;&gt;"",IF(入力1!BD210&gt;=10000,MID(TEXT(入力1!BD210,"0000000"),3,1),""),"")</f>
        <v/>
      </c>
      <c r="BG238" s="1731" t="str">
        <f>IF(TRIM(入力1!BD210)&lt;&gt;"",IF(入力1!BD210&gt;=1000,MID(TEXT(入力1!BD210,"0000000"),4,1),""),"")</f>
        <v/>
      </c>
      <c r="BH238" s="1731" t="str">
        <f>IF(TRIM(入力1!BD210)&lt;&gt;"",IF(入力1!BD210&gt;=100,MID(TEXT(入力1!BD210,"0000000"),5,1),""),"")</f>
        <v/>
      </c>
      <c r="BI238" s="1731" t="str">
        <f>IF(TRIM(入力1!BD210)&lt;&gt;"",IF(入力1!BD210&gt;=10,MID(TEXT(入力1!BD210,"0000000"),6,1),""),"")</f>
        <v/>
      </c>
      <c r="BJ238" s="1816" t="str">
        <f>IF(TRIM(入力1!BD210)&lt;&gt;"",IF(入力1!BD210&gt;=0,MID(TEXT(入力1!BD210,"0000000"),7,1),""),"0")</f>
        <v>0</v>
      </c>
      <c r="BK238" s="1077" t="str">
        <f>IF(TRIM(入力1!BK210)&lt;&gt;"",入力1!BK210,"")</f>
        <v/>
      </c>
      <c r="BL238" s="1063" t="str">
        <f>IF(TRIM(入力1!BL210)&lt;&gt;"",入力1!BL210,"")</f>
        <v/>
      </c>
      <c r="BM238" s="1063" t="str">
        <f>IF(TRIM(入力1!BM210)&lt;&gt;"",入力1!BM210,"")</f>
        <v/>
      </c>
      <c r="BN238" s="1063" t="str">
        <f>IF(TRIM(入力1!BN210)&lt;&gt;"",入力1!BN210,"")</f>
        <v/>
      </c>
      <c r="BO238" s="1063" t="str">
        <f>IF(TRIM(入力1!BO210)&lt;&gt;"",入力1!BO210,"")</f>
        <v/>
      </c>
      <c r="BP238" s="1079" t="str">
        <f>IF(TRIM(入力1!BP210)&lt;&gt;"",入力1!BP210,"")</f>
        <v>0</v>
      </c>
      <c r="BQ238" s="1077" t="str">
        <f>IF(TRIM(入力1!BQ210)&lt;&gt;"",入力1!BQ210,"")</f>
        <v/>
      </c>
      <c r="BR238" s="1063" t="str">
        <f>IF(TRIM(入力1!BR210)&lt;&gt;"",入力1!BR210,"")</f>
        <v/>
      </c>
      <c r="BS238" s="1063" t="str">
        <f>IF(TRIM(入力1!BS210)&lt;&gt;"",入力1!BS210,"")</f>
        <v/>
      </c>
      <c r="BT238" s="1063" t="str">
        <f>IF(TRIM(入力1!BT210)&lt;&gt;"",入力1!BT210,"")</f>
        <v/>
      </c>
      <c r="BU238" s="1063" t="str">
        <f>IF(TRIM(入力1!BU210)&lt;&gt;"",入力1!BU210,"")</f>
        <v/>
      </c>
      <c r="BV238" s="1079" t="str">
        <f>IF(TRIM(入力1!BV210)&lt;&gt;"",入力1!BV210,"")</f>
        <v>0</v>
      </c>
      <c r="BW238" s="1077" t="str">
        <f>IF(TRIM(入力1!BW210)&lt;&gt;"",入力1!BW210,"")</f>
        <v/>
      </c>
      <c r="BX238" s="1063" t="str">
        <f>IF(TRIM(入力1!BX210)&lt;&gt;"",入力1!BX210,"")</f>
        <v/>
      </c>
      <c r="BY238" s="1063" t="str">
        <f>IF(TRIM(入力1!BY210)&lt;&gt;"",入力1!BY210,"")</f>
        <v/>
      </c>
      <c r="BZ238" s="1063" t="str">
        <f>IF(TRIM(入力1!BZ210)&lt;&gt;"",入力1!BZ210,"")</f>
        <v/>
      </c>
      <c r="CA238" s="1063" t="str">
        <f>IF(TRIM(入力1!CA210)&lt;&gt;"",入力1!CA210,"")</f>
        <v/>
      </c>
      <c r="CB238" s="1079" t="str">
        <f>IF(TRIM(入力1!CB210)&lt;&gt;"",入力1!CB210,"")</f>
        <v>0</v>
      </c>
      <c r="CC238" s="1095" t="str">
        <f>IF(TRIM(入力1!CC210)&lt;&gt;"",入力1!CC210,"")</f>
        <v/>
      </c>
      <c r="CD238" s="1063" t="str">
        <f>IF(TRIM(入力1!CD210)&lt;&gt;"",入力1!CD210,"")</f>
        <v/>
      </c>
      <c r="CE238" s="1063" t="str">
        <f>IF(TRIM(入力1!CE210)&lt;&gt;"",入力1!CE210,"")</f>
        <v/>
      </c>
      <c r="CF238" s="1063" t="str">
        <f>IF(TRIM(入力1!CF210)&lt;&gt;"",入力1!CF210,"")</f>
        <v/>
      </c>
      <c r="CG238" s="1063" t="str">
        <f>IF(TRIM(入力1!CG210)&lt;&gt;"",入力1!CG210,"")</f>
        <v/>
      </c>
      <c r="CH238" s="1063" t="str">
        <f>IF(TRIM(入力1!CH210)&lt;&gt;"",入力1!CH210,"")</f>
        <v/>
      </c>
      <c r="CI238" s="1063" t="str">
        <f>IF(TRIM(入力1!CI210)&lt;&gt;"",入力1!CI210,"")</f>
        <v/>
      </c>
      <c r="CJ238" s="1109" t="str">
        <f>IF(TRIM(入力1!CJ210)&lt;&gt;"",入力1!CJ210,"")</f>
        <v>0</v>
      </c>
      <c r="CK238" s="1063" t="str">
        <f>IF(TRIM(入力1!CK210)&lt;&gt;"",入力1!CK210,"")</f>
        <v/>
      </c>
      <c r="CL238" s="1063" t="str">
        <f>IF(TRIM(入力1!CL210)&lt;&gt;"",入力1!CL210,"")</f>
        <v/>
      </c>
      <c r="CM238" s="1063" t="str">
        <f>IF(TRIM(入力1!CM210)&lt;&gt;"",入力1!CM210,"")</f>
        <v/>
      </c>
      <c r="CN238" s="1063" t="str">
        <f>IF(TRIM(入力1!CN210)&lt;&gt;"",入力1!CN210,"")</f>
        <v/>
      </c>
      <c r="CO238" s="1063" t="str">
        <f>IF(TRIM(入力1!CO210)&lt;&gt;"",入力1!CO210,"")</f>
        <v/>
      </c>
      <c r="CP238" s="1063" t="str">
        <f>IF(TRIM(入力1!CP210)&lt;&gt;"",入力1!CP210,"")</f>
        <v/>
      </c>
      <c r="CQ238" s="1109" t="str">
        <f>IF(TRIM(入力1!CQ210)&lt;&gt;"",入力1!CQ210,"")</f>
        <v/>
      </c>
      <c r="CR238" s="1077" t="str">
        <f>IF(TRIM(入力1!CR210)&lt;&gt;"",入力1!CR210,"")</f>
        <v>-</v>
      </c>
      <c r="CS238" s="1063" t="str">
        <f>IF(TRIM(入力1!CS210)&lt;&gt;"",入力1!CS210,"")</f>
        <v>-</v>
      </c>
      <c r="CT238" s="1079" t="str">
        <f>IF(TRIM(入力1!CT210)&lt;&gt;"",入力1!CT210,"")</f>
        <v>-</v>
      </c>
      <c r="CU238" s="1063" t="str">
        <f>IF(入力1!CU210&gt;=10,MID(TEXT(入力1!CU210,"00.0"),1,1),"")</f>
        <v/>
      </c>
      <c r="CV238" s="1956" t="str">
        <f>IF(入力1!CU210&gt;=0.1,MID(TEXT(入力1!CU210,"00.0"),2,1),IF(ISBLANK(入力1!CU210),"","0"))</f>
        <v/>
      </c>
      <c r="CW238" s="1109" t="str">
        <f>IF(入力1!CU210&lt;&gt;"",MID(TEXT(入力1!CU210,"00.0"),4,1),"")</f>
        <v/>
      </c>
      <c r="CX238" s="1095" t="str">
        <f>IF(入力1!CX210&gt;=100,MID(TEXT(入力1!CX210,"000"),1,1),"")</f>
        <v/>
      </c>
      <c r="CY238" s="1063" t="str">
        <f>IF(入力1!CX210&gt;=10,MID(TEXT(入力1!CX210,"000"),2,1),"")</f>
        <v/>
      </c>
      <c r="CZ238" s="1109" t="str">
        <f>IF(入力1!CX210&gt;=1,MID(TEXT(入力1!CX210,"000"),3,1),"")</f>
        <v/>
      </c>
      <c r="DA238" s="1817" t="str">
        <f>IF(TRIM(入力1!DA210)&lt;&gt;"",IF(入力1!DA210&gt;=10000,MID(TEXT(入力1!DA210,"00000"),1,1),""),"")</f>
        <v/>
      </c>
      <c r="DB238" s="1731" t="str">
        <f>IF(TRIM(入力1!DA210)&lt;&gt;"",IF(入力1!DA210&gt;=1000,MID(TEXT(入力1!DA210,"00000"),2,1),""),"")</f>
        <v/>
      </c>
      <c r="DC238" s="1731" t="str">
        <f>IF(TRIM(入力1!DA210)&lt;&gt;"",IF(入力1!DA210&gt;=100,MID(TEXT(入力1!DA210,"00000"),3,1),""),"")</f>
        <v/>
      </c>
      <c r="DD238" s="1731" t="str">
        <f>IF(TRIM(入力1!DA210)&lt;&gt;"",IF(入力1!DA210&gt;=10,MID(TEXT(入力1!DA210,"00000"),4,1),""),"")</f>
        <v/>
      </c>
      <c r="DE238" s="1795" t="str">
        <f>IF(TRIM(入力1!DA210)&lt;&gt;"",IF(入力1!DA210&gt;=0,MID(TEXT(入力1!DA210,"00000"),5,1),"0"),"")</f>
        <v/>
      </c>
      <c r="DF238" s="1738" t="str">
        <f>IF(TRIM(入力1!DF210)&lt;&gt;"",LEFT(入力1!DF210,1),"")</f>
        <v/>
      </c>
      <c r="DG238" s="1734" t="str">
        <f>IF(入力1!DG210&gt;=1000,MID(TEXT(入力1!DG210,"0000"),1,1),"")</f>
        <v/>
      </c>
      <c r="DH238" s="1732" t="str">
        <f>IF(入力1!DG210&gt;=100,MID(TEXT(入力1!DG210,"0000"),2,1),"")</f>
        <v/>
      </c>
      <c r="DI238" s="1732" t="str">
        <f>IF(入力1!DG210&gt;=10,MID(TEXT(入力1!DG210,"0000"),3,1),"")</f>
        <v/>
      </c>
      <c r="DJ238" s="1234" t="str">
        <f>IF(TRIM(入力1!DG210)&lt;&gt;"",IF(入力1!DG210&gt;=1,MID(TEXT(入力1!DG210,"0000"),4,1),"0"),"")</f>
        <v/>
      </c>
      <c r="DK238" s="1738" t="str">
        <f>IF(TRIM(入力1!DK210)&lt;&gt;"",LEFT(入力1!DK210,1),"")</f>
        <v/>
      </c>
      <c r="DL238" s="1734" t="str">
        <f>IF(入力1!DL210&gt;=10000,MID(TEXT(入力1!DL210,"00000"),1,1),"")</f>
        <v/>
      </c>
      <c r="DM238" s="1732" t="str">
        <f>IF(入力1!DL210&gt;=1000,MID(TEXT(入力1!DL210,"00000"),2,1),"")</f>
        <v/>
      </c>
      <c r="DN238" s="1732" t="str">
        <f>IF(入力1!DL210&gt;=100,MID(TEXT(入力1!DL210,"00000"),3,1),"")</f>
        <v/>
      </c>
      <c r="DO238" s="1732" t="str">
        <f>IF(入力1!DL210&gt;=10,MID(TEXT(入力1!DL210,"00000"),4,1),"")</f>
        <v/>
      </c>
      <c r="DP238" s="1234" t="str">
        <f>IF(TRIM(入力1!DL210)&lt;&gt;"",IF(入力1!DL210&gt;=1,MID(TEXT(入力1!DL210,"00000"),5,1),"0"),"")</f>
        <v/>
      </c>
      <c r="DQ238" s="1738" t="str">
        <f>IF(TRIM(入力1!DQ210)&lt;&gt;"",LEFT(入力1!DQ210,1),"")</f>
        <v/>
      </c>
      <c r="DR238" s="1734" t="str">
        <f>IF(入力1!DR210&gt;=10000,MID(TEXT(入力1!DR210,"00000"),1,1),"")</f>
        <v/>
      </c>
      <c r="DS238" s="1732" t="str">
        <f>IF(入力1!DR210&gt;=1000,MID(TEXT(入力1!DR210,"00000"),2,1),"")</f>
        <v/>
      </c>
      <c r="DT238" s="1732" t="str">
        <f>IF(入力1!DR210&gt;=100,MID(TEXT(入力1!DR210,"00000"),3,1),"")</f>
        <v/>
      </c>
      <c r="DU238" s="1732" t="str">
        <f>IF(入力1!DR210&gt;=10,MID(TEXT(入力1!DR210,"00000"),4,1),"")</f>
        <v/>
      </c>
      <c r="DV238" s="1850" t="str">
        <f>IF(TRIM(入力1!DR210)&lt;&gt;"",IF(入力1!DR210&gt;=1,MID(TEXT(入力1!DR210,"00000"),5,1),"0"),"")</f>
        <v/>
      </c>
      <c r="DW238" s="1748"/>
      <c r="DX238" s="1736"/>
      <c r="DY238" s="1804"/>
      <c r="DZ238" s="1829"/>
      <c r="EA238" s="1831"/>
      <c r="EB238" s="1824"/>
      <c r="EC238" s="1833"/>
      <c r="ED238" s="1835"/>
      <c r="EE238" s="1831"/>
      <c r="EF238" s="1824"/>
      <c r="EG238" s="1826">
        <f>IF(入力1!$W$5=9,9,0)</f>
        <v>0</v>
      </c>
      <c r="EH238" s="1828"/>
      <c r="EI238" s="1736"/>
    </row>
    <row r="239" spans="1:140" s="87" customFormat="1" ht="12" customHeight="1">
      <c r="A239" s="1819"/>
      <c r="B239" s="1733"/>
      <c r="C239" s="1235"/>
      <c r="D239" s="1822" t="str">
        <f>IF(TRIM(入力1!D237)&lt;&gt;"",入力1!D237,"")</f>
        <v/>
      </c>
      <c r="E239" s="1823"/>
      <c r="F239" s="1823"/>
      <c r="G239" s="1823"/>
      <c r="H239" s="1823"/>
      <c r="I239" s="1823"/>
      <c r="J239" s="1823"/>
      <c r="K239" s="1256"/>
      <c r="L239" s="1258"/>
      <c r="M239" s="1279"/>
      <c r="N239" s="1739"/>
      <c r="O239" s="1739"/>
      <c r="P239" s="1739"/>
      <c r="Q239" s="1735"/>
      <c r="R239" s="1235"/>
      <c r="S239" s="1840"/>
      <c r="T239" s="1842"/>
      <c r="U239" s="1279"/>
      <c r="V239" s="1735"/>
      <c r="W239" s="1844"/>
      <c r="X239" s="1735"/>
      <c r="Y239" s="1235"/>
      <c r="Z239" s="1842"/>
      <c r="AA239" s="1279"/>
      <c r="AB239" s="964" t="str">
        <f>IF(入力1!AB211&gt;=100,MID(TEXT(入力1!AB211,"000.0"),1,1),"")</f>
        <v/>
      </c>
      <c r="AC239" s="963" t="str">
        <f>IF(入力1!AB211&gt;=10,MID(TEXT(入力1!AB211,"000.0"),2,1),"")</f>
        <v/>
      </c>
      <c r="AD239" s="963" t="str">
        <f>IF(入力1!AB211&gt;=0.1,MID(TEXT(入力1!AB211,"000.0"),3,1),IF(ISBLANK(入力1!AB211),"","0"))</f>
        <v/>
      </c>
      <c r="AE239" s="953" t="str">
        <f>IF(入力1!AB211&lt;&gt;"",MID(TEXT(入力1!AB211,"000.0"),5,1),"")</f>
        <v/>
      </c>
      <c r="AF239" s="1735"/>
      <c r="AG239" s="1733"/>
      <c r="AH239" s="1733"/>
      <c r="AI239" s="1279"/>
      <c r="AJ239" s="1735"/>
      <c r="AK239" s="1733"/>
      <c r="AL239" s="1733"/>
      <c r="AM239" s="1279"/>
      <c r="AN239" s="1735"/>
      <c r="AO239" s="1733"/>
      <c r="AP239" s="1733"/>
      <c r="AQ239" s="1279"/>
      <c r="AR239" s="1735"/>
      <c r="AS239" s="1733"/>
      <c r="AT239" s="1733"/>
      <c r="AU239" s="1733"/>
      <c r="AV239" s="1279"/>
      <c r="AW239" s="1735"/>
      <c r="AX239" s="1733"/>
      <c r="AY239" s="1733"/>
      <c r="AZ239" s="1733"/>
      <c r="BA239" s="1733"/>
      <c r="BB239" s="1733"/>
      <c r="BC239" s="1279"/>
      <c r="BD239" s="1817"/>
      <c r="BE239" s="1731"/>
      <c r="BF239" s="1731"/>
      <c r="BG239" s="1731"/>
      <c r="BH239" s="1731"/>
      <c r="BI239" s="1731"/>
      <c r="BJ239" s="1816"/>
      <c r="BK239" s="1078"/>
      <c r="BL239" s="1064"/>
      <c r="BM239" s="1064"/>
      <c r="BN239" s="1064"/>
      <c r="BO239" s="1064"/>
      <c r="BP239" s="1080"/>
      <c r="BQ239" s="1078"/>
      <c r="BR239" s="1064"/>
      <c r="BS239" s="1064"/>
      <c r="BT239" s="1064"/>
      <c r="BU239" s="1064"/>
      <c r="BV239" s="1080"/>
      <c r="BW239" s="1078"/>
      <c r="BX239" s="1064"/>
      <c r="BY239" s="1064"/>
      <c r="BZ239" s="1064"/>
      <c r="CA239" s="1064"/>
      <c r="CB239" s="1080"/>
      <c r="CC239" s="1096"/>
      <c r="CD239" s="1064"/>
      <c r="CE239" s="1064"/>
      <c r="CF239" s="1064"/>
      <c r="CG239" s="1064"/>
      <c r="CH239" s="1064"/>
      <c r="CI239" s="1064"/>
      <c r="CJ239" s="1110"/>
      <c r="CK239" s="1064"/>
      <c r="CL239" s="1064"/>
      <c r="CM239" s="1064"/>
      <c r="CN239" s="1064"/>
      <c r="CO239" s="1064"/>
      <c r="CP239" s="1064"/>
      <c r="CQ239" s="1110"/>
      <c r="CR239" s="1078"/>
      <c r="CS239" s="1064"/>
      <c r="CT239" s="1080"/>
      <c r="CU239" s="1064"/>
      <c r="CV239" s="1708"/>
      <c r="CW239" s="1110"/>
      <c r="CX239" s="1096"/>
      <c r="CY239" s="1064"/>
      <c r="CZ239" s="1110"/>
      <c r="DA239" s="1817"/>
      <c r="DB239" s="1731"/>
      <c r="DC239" s="1731"/>
      <c r="DD239" s="1731"/>
      <c r="DE239" s="1795"/>
      <c r="DF239" s="1739"/>
      <c r="DG239" s="1735"/>
      <c r="DH239" s="1733"/>
      <c r="DI239" s="1733"/>
      <c r="DJ239" s="1309"/>
      <c r="DK239" s="1739"/>
      <c r="DL239" s="1735"/>
      <c r="DM239" s="1733"/>
      <c r="DN239" s="1733"/>
      <c r="DO239" s="1733"/>
      <c r="DP239" s="1309"/>
      <c r="DQ239" s="1739"/>
      <c r="DR239" s="1735"/>
      <c r="DS239" s="1733"/>
      <c r="DT239" s="1733"/>
      <c r="DU239" s="1733"/>
      <c r="DV239" s="1848"/>
      <c r="DW239" s="1749"/>
      <c r="DX239" s="1737"/>
      <c r="DY239" s="1805"/>
      <c r="DZ239" s="1830"/>
      <c r="EA239" s="1832"/>
      <c r="EB239" s="1825"/>
      <c r="EC239" s="1834"/>
      <c r="ED239" s="1836"/>
      <c r="EE239" s="1832"/>
      <c r="EF239" s="1825"/>
      <c r="EG239" s="1827"/>
      <c r="EH239" s="1827"/>
      <c r="EI239" s="1737"/>
    </row>
    <row r="240" spans="1:140" s="87" customFormat="1" ht="12" customHeight="1">
      <c r="A240" s="1796" t="str">
        <f>IF(TRIM(入力1!A212)&lt;&gt;"",入力1!A212,"")</f>
        <v/>
      </c>
      <c r="B240" s="1746">
        <f>IF(TRIM(入力1!B212)&lt;&gt;"",入力1!B212,"")</f>
        <v>9</v>
      </c>
      <c r="C240" s="1750">
        <f>入力1!C212</f>
        <v>8</v>
      </c>
      <c r="D240" s="1798" t="str">
        <f>IF(TRIM(入力1!D212)&lt;&gt;"",入力1!D212,"")</f>
        <v/>
      </c>
      <c r="E240" s="1799"/>
      <c r="F240" s="1799"/>
      <c r="G240" s="1799"/>
      <c r="H240" s="1799"/>
      <c r="I240" s="1799"/>
      <c r="J240" s="1799"/>
      <c r="K240" s="1806" t="str">
        <f>IF(TRIM('提出（様式1）'!A240)&lt;&gt;"",'提出（様式1）'!A240,"")</f>
        <v/>
      </c>
      <c r="L240" s="1808">
        <f>IF(TRIM('提出（様式1）'!B240)&lt;&gt;"",'提出（様式1）'!B240,"")</f>
        <v>9</v>
      </c>
      <c r="M240" s="1756">
        <f>C240</f>
        <v>8</v>
      </c>
      <c r="N240" s="1740" t="str">
        <f>IF(TRIM(入力1!N212)&lt;&gt;"",入力1!N212,"")</f>
        <v/>
      </c>
      <c r="O240" s="1740" t="str">
        <f>IF(TRIM(入力1!O212)&lt;&gt;"",LEFT(入力1!O212,1),"")</f>
        <v/>
      </c>
      <c r="P240" s="1740" t="str">
        <f>IF(TRIM(入力1!P212)&lt;&gt;"",LEFT(入力1!P212,1),"")</f>
        <v/>
      </c>
      <c r="Q240" s="1742" t="str">
        <f>IF(TRIM(入力1!Q212)&lt;&gt;"",LEFT(入力1!Q212,1),"")</f>
        <v/>
      </c>
      <c r="R240" s="1750" t="str">
        <f>IF(TRIM(入力1!Q212)&lt;&gt;"",MID(入力1!Q212,2,1),"")</f>
        <v/>
      </c>
      <c r="S240" s="1802" t="str">
        <f>IF(TRIM(入力1!S212)&lt;&gt;"",LEFT(入力1!S212,1),"")</f>
        <v/>
      </c>
      <c r="T240" s="1760" t="str">
        <f>IF(LEN(入力1!T212)&gt;=2,MID(TEXT(入力1!T212,"00"),1,1),"")</f>
        <v/>
      </c>
      <c r="U240" s="1756" t="str">
        <f>IF(LEN(入力1!T212)&gt;=1,MID(TEXT(入力1!T212,"00"),2,1),"")</f>
        <v/>
      </c>
      <c r="V240" s="1742" t="str">
        <f>IF(LEN(入力1!V212)&gt;=2,MID(TEXT(入力1!V212,"00"),1,1),"")</f>
        <v/>
      </c>
      <c r="W240" s="1811" t="str">
        <f>IF(LEN(入力1!V212)&gt;=1,MID(TEXT(入力1!V212,"00"),2,1),"")</f>
        <v/>
      </c>
      <c r="X240" s="1742" t="str">
        <f>IF(LEN(入力1!X212)&gt;=2,MID(TEXT(入力1!X212,"00"),1,1),"")</f>
        <v/>
      </c>
      <c r="Y240" s="1750" t="str">
        <f>IF(LEN(入力1!X212)&gt;=1,MID(TEXT(入力1!X212,"00"),2,1),"")</f>
        <v/>
      </c>
      <c r="Z240" s="1760" t="str">
        <f>IF(LEN(入力1!Z212)&gt;=2,MID(TEXT(入力1!Z212,"00"),1,1),"")</f>
        <v/>
      </c>
      <c r="AA240" s="1756" t="str">
        <f>IF(LEN(入力1!Z212)&gt;=1,MID(TEXT(入力1!Z212,"00"),2,1),"")</f>
        <v/>
      </c>
      <c r="AB240" s="1813" t="str">
        <f>IF(TRIM(入力1!AB212)&lt;&gt;"",入力1!AB212,"")</f>
        <v/>
      </c>
      <c r="AC240" s="1814"/>
      <c r="AD240" s="1814"/>
      <c r="AE240" s="1815"/>
      <c r="AF240" s="1742" t="str">
        <f>IF(入力1!AF212&gt;=100,MID(TEXT(入力1!AF212,"000.0"),1,1),"")</f>
        <v/>
      </c>
      <c r="AG240" s="1746" t="str">
        <f>IF(入力1!AF212&gt;=10,MID(TEXT(入力1!AF212,"000.0"),2,1),"")</f>
        <v/>
      </c>
      <c r="AH240" s="1746" t="str">
        <f>IF(入力1!AF212&gt;=0.1,MID(TEXT(入力1!AF212,"000.0"),3,1),IF(ISBLANK(入力1!AF212),"","0"))</f>
        <v/>
      </c>
      <c r="AI240" s="1756" t="str">
        <f>IF(入力1!AF212&lt;&gt;"",MID(TEXT(入力1!AF212,"000.0"),5,1),"")</f>
        <v/>
      </c>
      <c r="AJ240" s="1742" t="str">
        <f>IF(入力1!AJ212&gt;=100,MID(TEXT(入力1!AJ212,"000.0"),1,1),"")</f>
        <v/>
      </c>
      <c r="AK240" s="1746" t="str">
        <f>IF(入力1!AJ212&gt;=10,MID(TEXT(入力1!AJ212,"000.0"),2,1),"")</f>
        <v/>
      </c>
      <c r="AL240" s="1746" t="str">
        <f>IF(入力1!AJ212&gt;=0.1,MID(TEXT(入力1!AJ212,"000.0"),3,1),IF(ISBLANK(入力1!AJ212),"","0"))</f>
        <v/>
      </c>
      <c r="AM240" s="1756" t="str">
        <f>IF(入力1!AJ212&lt;&gt;"",MID(TEXT(入力1!AJ212,"000.0"),5,1),"")</f>
        <v/>
      </c>
      <c r="AN240" s="1742" t="str">
        <f>IF(入力1!AN212&gt;=100,MID(TEXT(入力1!AN212,"000.0"),1,1),"")</f>
        <v/>
      </c>
      <c r="AO240" s="1746" t="str">
        <f>IF(入力1!AN212&gt;=10,MID(TEXT(入力1!AN212,"000.0"),2,1),"")</f>
        <v/>
      </c>
      <c r="AP240" s="1746" t="str">
        <f>IF(入力1!AN212&gt;=0.1,MID(TEXT(入力1!AN212,"000.0"),3,1),IF(ISBLANK(入力1!AN212),"","0"))</f>
        <v/>
      </c>
      <c r="AQ240" s="1756" t="str">
        <f>IF(入力1!AN212&lt;&gt;"",MID(TEXT(入力1!AN212,"000.0"),5,1),"")</f>
        <v/>
      </c>
      <c r="AR240" s="1742" t="str">
        <f>IF(TRIM(入力1!AR212)&lt;&gt;"",IF(入力1!AR212&gt;=10000,MID(TEXT(入力1!AR212,"00000"),1,1),""),"-")</f>
        <v>-</v>
      </c>
      <c r="AS240" s="1746" t="str">
        <f>IF(TRIM(入力1!AR212)&lt;&gt;"",IF(入力1!AR212&gt;=1000,MID(TEXT(入力1!AR212,"00000"),2,1),""),"-")</f>
        <v>-</v>
      </c>
      <c r="AT240" s="1746" t="str">
        <f>IF(TRIM(入力1!AR212)&lt;&gt;"",IF(入力1!AR212&gt;=100,MID(TEXT(入力1!AR212,"00000"),3,1),""),"-")</f>
        <v>-</v>
      </c>
      <c r="AU240" s="1746" t="str">
        <f>IF(TRIM(入力1!AR212)&lt;&gt;"",IF(入力1!AR212&gt;=10,MID(TEXT(入力1!AR212,"00000"),4,1),""),"-")</f>
        <v>-</v>
      </c>
      <c r="AV240" s="1756" t="str">
        <f>IF(TRIM(入力1!AR212)&lt;&gt;"",IF(入力1!AR212&gt;=0,MID(TEXT(入力1!AR212,"00000"),5,1),""),"-")</f>
        <v>-</v>
      </c>
      <c r="AW240" s="1742" t="str">
        <f>IF(TRIM(入力1!AW212)&lt;&gt;"",IF(入力1!AW212&gt;=1000000,MID(TEXT(入力1!AW212,"0000000"),1,1),""),"-")</f>
        <v>-</v>
      </c>
      <c r="AX240" s="1746" t="str">
        <f>IF(TRIM(入力1!AW212)&lt;&gt;"",IF(入力1!AW212&gt;=100000,MID(TEXT(入力1!AW212,"0000000"),2,1),""),"-")</f>
        <v>-</v>
      </c>
      <c r="AY240" s="1746" t="str">
        <f>IF(TRIM(入力1!AW212)&lt;&gt;"",IF(入力1!AW212&gt;=10000,MID(TEXT(入力1!AW212,"0000000"),3,1),""),"-")</f>
        <v>-</v>
      </c>
      <c r="AZ240" s="1746" t="str">
        <f>IF(TRIM(入力1!AW212)&lt;&gt;"",IF(入力1!AW212&gt;=1000,MID(TEXT(入力1!AW212,"0000000"),4,1),""),"-")</f>
        <v>-</v>
      </c>
      <c r="BA240" s="1746" t="str">
        <f>IF(TRIM(入力1!AW212)&lt;&gt;"",IF(入力1!AW212&gt;=100,MID(TEXT(入力1!AW212,"0000000"),5,1),""),"-")</f>
        <v>-</v>
      </c>
      <c r="BB240" s="1746" t="str">
        <f>IF(TRIM(入力1!AW212)&lt;&gt;"",IF(入力1!AW212&gt;=10,MID(TEXT(入力1!AW212,"0000000"),6,1),""),"-")</f>
        <v>-</v>
      </c>
      <c r="BC240" s="1756" t="str">
        <f>IF(TRIM(入力1!AW212)&lt;&gt;"",IF(入力1!AW212&gt;=0,MID(TEXT(入力1!AW212,"0000000"),7,1),""),"-")</f>
        <v>-</v>
      </c>
      <c r="BD240" s="1793" t="str">
        <f>IF(TRIM(入力1!BD212)&lt;&gt;"",IF(入力1!BD212&gt;=1000000,MID(TEXT(入力1!BD212,"0000000"),1,1),""),"")</f>
        <v/>
      </c>
      <c r="BE240" s="1729" t="str">
        <f>IF(TRIM(入力1!BD212)&lt;&gt;"",IF(入力1!BD212&gt;=100000,MID(TEXT(入力1!BD212,"0000000"),2,1),""),"")</f>
        <v/>
      </c>
      <c r="BF240" s="1729" t="str">
        <f>IF(TRIM(入力1!BD212)&lt;&gt;"",IF(入力1!BD212&gt;=10000,MID(TEXT(入力1!BD212,"0000000"),3,1),""),"")</f>
        <v/>
      </c>
      <c r="BG240" s="1729" t="str">
        <f>IF(TRIM(入力1!BD212)&lt;&gt;"",IF(入力1!BD212&gt;=1000,MID(TEXT(入力1!BD212,"0000000"),4,1),""),"")</f>
        <v/>
      </c>
      <c r="BH240" s="1729" t="str">
        <f>IF(TRIM(入力1!BD212)&lt;&gt;"",IF(入力1!BD212&gt;=100,MID(TEXT(入力1!BD212,"0000000"),5,1),""),"")</f>
        <v/>
      </c>
      <c r="BI240" s="1729" t="str">
        <f>IF(TRIM(入力1!BD212)&lt;&gt;"",IF(入力1!BD212&gt;=10,MID(TEXT(入力1!BD212,"0000000"),6,1),""),"")</f>
        <v/>
      </c>
      <c r="BJ240" s="1744" t="str">
        <f>IF(TRIM(入力1!BD212)&lt;&gt;"",IF(入力1!BD212&gt;=0,MID(TEXT(入力1!BD212,"0000000"),7,1),""),"0")</f>
        <v>0</v>
      </c>
      <c r="BK240" s="1724" t="str">
        <f>IF(TRIM(入力1!BK212)&lt;&gt;"",入力1!BK212,"")</f>
        <v/>
      </c>
      <c r="BL240" s="1701" t="str">
        <f>IF(TRIM(入力1!BL212)&lt;&gt;"",入力1!BL212,"")</f>
        <v/>
      </c>
      <c r="BM240" s="1701" t="str">
        <f>IF(TRIM(入力1!BM212)&lt;&gt;"",入力1!BM212,"")</f>
        <v/>
      </c>
      <c r="BN240" s="1701" t="str">
        <f>IF(TRIM(入力1!BN212)&lt;&gt;"",入力1!BN212,"")</f>
        <v/>
      </c>
      <c r="BO240" s="1701" t="str">
        <f>IF(TRIM(入力1!BO212)&lt;&gt;"",入力1!BO212,"")</f>
        <v/>
      </c>
      <c r="BP240" s="1709" t="str">
        <f>IF(TRIM(入力1!BP212)&lt;&gt;"",入力1!BP212,"")</f>
        <v>0</v>
      </c>
      <c r="BQ240" s="1724" t="str">
        <f>IF(TRIM(入力1!BQ212)&lt;&gt;"",入力1!BQ212,"")</f>
        <v/>
      </c>
      <c r="BR240" s="1701" t="str">
        <f>IF(TRIM(入力1!BR212)&lt;&gt;"",入力1!BR212,"")</f>
        <v/>
      </c>
      <c r="BS240" s="1701" t="str">
        <f>IF(TRIM(入力1!BS212)&lt;&gt;"",入力1!BS212,"")</f>
        <v/>
      </c>
      <c r="BT240" s="1701" t="str">
        <f>IF(TRIM(入力1!BT212)&lt;&gt;"",入力1!BT212,"")</f>
        <v/>
      </c>
      <c r="BU240" s="1701" t="str">
        <f>IF(TRIM(入力1!BU212)&lt;&gt;"",入力1!BU212,"")</f>
        <v/>
      </c>
      <c r="BV240" s="1709" t="str">
        <f>IF(TRIM(入力1!BV212)&lt;&gt;"",入力1!BV212,"")</f>
        <v>0</v>
      </c>
      <c r="BW240" s="1724" t="str">
        <f>IF(TRIM(入力1!BW212)&lt;&gt;"",入力1!BW212,"")</f>
        <v/>
      </c>
      <c r="BX240" s="1701" t="str">
        <f>IF(TRIM(入力1!BX212)&lt;&gt;"",入力1!BX212,"")</f>
        <v/>
      </c>
      <c r="BY240" s="1701" t="str">
        <f>IF(TRIM(入力1!BY212)&lt;&gt;"",入力1!BY212,"")</f>
        <v/>
      </c>
      <c r="BZ240" s="1701" t="str">
        <f>IF(TRIM(入力1!BZ212)&lt;&gt;"",入力1!BZ212,"")</f>
        <v/>
      </c>
      <c r="CA240" s="1701" t="str">
        <f>IF(TRIM(入力1!CA212)&lt;&gt;"",入力1!CA212,"")</f>
        <v/>
      </c>
      <c r="CB240" s="1709" t="str">
        <f>IF(TRIM(入力1!CB212)&lt;&gt;"",入力1!CB212,"")</f>
        <v>0</v>
      </c>
      <c r="CC240" s="1711" t="str">
        <f>IF(TRIM(入力1!CC212)&lt;&gt;"",入力1!CC212,"")</f>
        <v/>
      </c>
      <c r="CD240" s="1701" t="str">
        <f>IF(TRIM(入力1!CD212)&lt;&gt;"",入力1!CD212,"")</f>
        <v/>
      </c>
      <c r="CE240" s="1701" t="str">
        <f>IF(TRIM(入力1!CE212)&lt;&gt;"",入力1!CE212,"")</f>
        <v/>
      </c>
      <c r="CF240" s="1701" t="str">
        <f>IF(TRIM(入力1!CF212)&lt;&gt;"",入力1!CF212,"")</f>
        <v/>
      </c>
      <c r="CG240" s="1701" t="str">
        <f>IF(TRIM(入力1!CG212)&lt;&gt;"",入力1!CG212,"")</f>
        <v/>
      </c>
      <c r="CH240" s="1701" t="str">
        <f>IF(TRIM(入力1!CH212)&lt;&gt;"",入力1!CH212,"")</f>
        <v/>
      </c>
      <c r="CI240" s="1701" t="str">
        <f>IF(TRIM(入力1!CI212)&lt;&gt;"",入力1!CI212,"")</f>
        <v/>
      </c>
      <c r="CJ240" s="1703" t="str">
        <f>IF(TRIM(入力1!CJ212)&lt;&gt;"",入力1!CJ212,"")</f>
        <v>0</v>
      </c>
      <c r="CK240" s="1701" t="str">
        <f>IF(TRIM(入力1!CK212)&lt;&gt;"",入力1!CK212,"")</f>
        <v/>
      </c>
      <c r="CL240" s="1701" t="str">
        <f>IF(TRIM(入力1!CL212)&lt;&gt;"",入力1!CL212,"")</f>
        <v/>
      </c>
      <c r="CM240" s="1701" t="str">
        <f>IF(TRIM(入力1!CM212)&lt;&gt;"",入力1!CM212,"")</f>
        <v/>
      </c>
      <c r="CN240" s="1701" t="str">
        <f>IF(TRIM(入力1!CN212)&lt;&gt;"",入力1!CN212,"")</f>
        <v/>
      </c>
      <c r="CO240" s="1701" t="str">
        <f>IF(TRIM(入力1!CO212)&lt;&gt;"",入力1!CO212,"")</f>
        <v/>
      </c>
      <c r="CP240" s="1701" t="str">
        <f>IF(TRIM(入力1!CP212)&lt;&gt;"",入力1!CP212,"")</f>
        <v/>
      </c>
      <c r="CQ240" s="1703" t="str">
        <f>IF(TRIM(入力1!CQ212)&lt;&gt;"",入力1!CQ212,"")</f>
        <v/>
      </c>
      <c r="CR240" s="1724" t="str">
        <f>IF(TRIM(入力1!CR212)&lt;&gt;"",入力1!CR212,"")</f>
        <v>-</v>
      </c>
      <c r="CS240" s="1701" t="str">
        <f>IF(TRIM(入力1!CS212)&lt;&gt;"",入力1!CS212,"")</f>
        <v>-</v>
      </c>
      <c r="CT240" s="1709" t="str">
        <f>IF(TRIM(入力1!CT212)&lt;&gt;"",入力1!CT212,"")</f>
        <v>-</v>
      </c>
      <c r="CU240" s="1701" t="str">
        <f>IF(入力1!CU212&gt;=10,MID(TEXT(入力1!CU212,"00.0"),1,1),"")</f>
        <v/>
      </c>
      <c r="CV240" s="1954" t="str">
        <f>IF(入力1!CU212&gt;=0.1,MID(TEXT(入力1!CU212,"00.0"),2,1),IF(ISBLANK(入力1!CU212),"","0"))</f>
        <v/>
      </c>
      <c r="CW240" s="1703" t="str">
        <f>IF(入力1!CU212&lt;&gt;"",MID(TEXT(入力1!CU212,"00.0"),4,1),"")</f>
        <v/>
      </c>
      <c r="CX240" s="1711" t="str">
        <f>IF(入力1!CX212&gt;=100,MID(TEXT(入力1!CX212,"000"),1,1),"")</f>
        <v/>
      </c>
      <c r="CY240" s="1701" t="str">
        <f>IF(入力1!CX212&gt;=10,MID(TEXT(入力1!CX212,"000"),2,1),"")</f>
        <v/>
      </c>
      <c r="CZ240" s="1703" t="str">
        <f>IF(入力1!CX212&gt;=1,MID(TEXT(入力1!CX212,"000"),3,1),"")</f>
        <v/>
      </c>
      <c r="DA240" s="1793" t="str">
        <f>IF(TRIM(入力1!DA212)&lt;&gt;"",IF(入力1!DA212&gt;=10000,MID(TEXT(入力1!DA212,"00000"),1,1),""),"")</f>
        <v/>
      </c>
      <c r="DB240" s="1729" t="str">
        <f>IF(TRIM(入力1!DA212)&lt;&gt;"",IF(入力1!DA212&gt;=1000,MID(TEXT(入力1!DA212,"00000"),2,1),""),"")</f>
        <v/>
      </c>
      <c r="DC240" s="1729" t="str">
        <f>IF(TRIM(入力1!DA212)&lt;&gt;"",IF(入力1!DA212&gt;=100,MID(TEXT(入力1!DA212,"00000"),3,1),""),"")</f>
        <v/>
      </c>
      <c r="DD240" s="1729" t="str">
        <f>IF(TRIM(入力1!DA212)&lt;&gt;"",IF(入力1!DA212&gt;=10,MID(TEXT(入力1!DA212,"00000"),4,1),""),"")</f>
        <v/>
      </c>
      <c r="DE240" s="1852" t="str">
        <f>IF(TRIM(入力1!DA212)&lt;&gt;"",IF(入力1!DA212&gt;=0,MID(TEXT(入力1!DA212,"00000"),5,1),"0"),"")</f>
        <v/>
      </c>
      <c r="DF240" s="1740" t="str">
        <f>IF(TRIM(入力1!DF212)&lt;&gt;"",LEFT(入力1!DF212,1),"")</f>
        <v/>
      </c>
      <c r="DG240" s="1742" t="str">
        <f>IF(入力1!DG212&gt;=1000,MID(TEXT(入力1!DG212,"0000"),1,1),"")</f>
        <v/>
      </c>
      <c r="DH240" s="1746" t="str">
        <f>IF(入力1!DG212&gt;=100,MID(TEXT(入力1!DG212,"0000"),2,1),"")</f>
        <v/>
      </c>
      <c r="DI240" s="1746" t="str">
        <f>IF(入力1!DG212&gt;=10,MID(TEXT(入力1!DG212,"0000"),3,1),"")</f>
        <v/>
      </c>
      <c r="DJ240" s="1750" t="str">
        <f>IF(TRIM(入力1!DG212)&lt;&gt;"",IF(入力1!DG212&gt;=1,MID(TEXT(入力1!DG212,"0000"),4,1),"0"),"")</f>
        <v/>
      </c>
      <c r="DK240" s="1740" t="str">
        <f>IF(TRIM(入力1!DK212)&lt;&gt;"",LEFT(入力1!DK212,1),"")</f>
        <v/>
      </c>
      <c r="DL240" s="1742" t="str">
        <f>IF(入力1!DL212&gt;=10000,MID(TEXT(入力1!DL212,"00000"),1,1),"")</f>
        <v/>
      </c>
      <c r="DM240" s="1746" t="str">
        <f>IF(入力1!DL212&gt;=1000,MID(TEXT(入力1!DL212,"00000"),2,1),"")</f>
        <v/>
      </c>
      <c r="DN240" s="1746" t="str">
        <f>IF(入力1!DL212&gt;=100,MID(TEXT(入力1!DL212,"00000"),3,1),"")</f>
        <v/>
      </c>
      <c r="DO240" s="1746" t="str">
        <f>IF(入力1!DL212&gt;=10,MID(TEXT(入力1!DL212,"00000"),4,1),"")</f>
        <v/>
      </c>
      <c r="DP240" s="1750" t="str">
        <f>IF(TRIM(入力1!DL212)&lt;&gt;"",IF(入力1!DL212&gt;=1,MID(TEXT(入力1!DL212,"00000"),5,1),"0"),"")</f>
        <v/>
      </c>
      <c r="DQ240" s="1740" t="str">
        <f>IF(TRIM(入力1!DQ212)&lt;&gt;"",LEFT(入力1!DQ212,1),"")</f>
        <v/>
      </c>
      <c r="DR240" s="1742" t="str">
        <f>IF(入力1!DR212&gt;=10000,MID(TEXT(入力1!DR212,"00000"),1,1),"")</f>
        <v/>
      </c>
      <c r="DS240" s="1746" t="str">
        <f>IF(入力1!DR212&gt;=1000,MID(TEXT(入力1!DR212,"00000"),2,1),"")</f>
        <v/>
      </c>
      <c r="DT240" s="1746" t="str">
        <f>IF(入力1!DR212&gt;=100,MID(TEXT(入力1!DR212,"00000"),3,1),"")</f>
        <v/>
      </c>
      <c r="DU240" s="1746" t="str">
        <f>IF(入力1!DR212&gt;=10,MID(TEXT(入力1!DR212,"00000"),4,1),"")</f>
        <v/>
      </c>
      <c r="DV240" s="1837" t="str">
        <f>IF(TRIM(入力1!DR212)&lt;&gt;"",IF(入力1!DR212&gt;=1,MID(TEXT(入力1!DR212,"00000"),5,1),"0"),"")</f>
        <v/>
      </c>
      <c r="DW240" s="1748"/>
      <c r="DX240" s="1736"/>
      <c r="DY240" s="1804"/>
      <c r="DZ240" s="1829"/>
      <c r="EA240" s="1831"/>
      <c r="EB240" s="1824"/>
      <c r="EC240" s="1833"/>
      <c r="ED240" s="1835"/>
      <c r="EE240" s="1831"/>
      <c r="EF240" s="1824"/>
      <c r="EG240" s="1826">
        <f>IF(入力1!$W$5=9,9,0)</f>
        <v>0</v>
      </c>
      <c r="EH240" s="1828"/>
      <c r="EI240" s="1736"/>
    </row>
    <row r="241" spans="1:139" s="87" customFormat="1" ht="12" customHeight="1">
      <c r="A241" s="1853"/>
      <c r="B241" s="1752"/>
      <c r="C241" s="1753"/>
      <c r="D241" s="1854" t="str">
        <f>IF(TRIM(入力1!D399)&lt;&gt;"",入力1!D399,"")</f>
        <v/>
      </c>
      <c r="E241" s="1855"/>
      <c r="F241" s="1855"/>
      <c r="G241" s="1855"/>
      <c r="H241" s="1855"/>
      <c r="I241" s="1855"/>
      <c r="J241" s="1855"/>
      <c r="K241" s="1806"/>
      <c r="L241" s="1808"/>
      <c r="M241" s="1757"/>
      <c r="N241" s="1754"/>
      <c r="O241" s="1754"/>
      <c r="P241" s="1754"/>
      <c r="Q241" s="1755"/>
      <c r="R241" s="1753"/>
      <c r="S241" s="1856"/>
      <c r="T241" s="1761"/>
      <c r="U241" s="1757"/>
      <c r="V241" s="1755"/>
      <c r="W241" s="1857"/>
      <c r="X241" s="1755"/>
      <c r="Y241" s="1753"/>
      <c r="Z241" s="1761"/>
      <c r="AA241" s="1757"/>
      <c r="AB241" s="970" t="str">
        <f>IF(入力1!AB213&gt;=100,MID(TEXT(入力1!AB213,"000.0"),1,1),"")</f>
        <v/>
      </c>
      <c r="AC241" s="968" t="str">
        <f>IF(入力1!AB213&gt;=10,MID(TEXT(入力1!AB213,"000.0"),2,1),"")</f>
        <v/>
      </c>
      <c r="AD241" s="968" t="str">
        <f>IF(入力1!AB213&gt;=0.1,MID(TEXT(入力1!AB213,"000.0"),3,1),IF(ISBLANK(入力1!AB213),"","0"))</f>
        <v/>
      </c>
      <c r="AE241" s="972" t="str">
        <f>IF(入力1!AB213&lt;&gt;"",MID(TEXT(入力1!AB213,"000.0"),5,1),"")</f>
        <v/>
      </c>
      <c r="AF241" s="1755"/>
      <c r="AG241" s="1752"/>
      <c r="AH241" s="1752"/>
      <c r="AI241" s="1757"/>
      <c r="AJ241" s="1755"/>
      <c r="AK241" s="1752"/>
      <c r="AL241" s="1752"/>
      <c r="AM241" s="1757"/>
      <c r="AN241" s="1755"/>
      <c r="AO241" s="1752"/>
      <c r="AP241" s="1752"/>
      <c r="AQ241" s="1757"/>
      <c r="AR241" s="1755"/>
      <c r="AS241" s="1752"/>
      <c r="AT241" s="1752"/>
      <c r="AU241" s="1752"/>
      <c r="AV241" s="1757"/>
      <c r="AW241" s="1755"/>
      <c r="AX241" s="1752"/>
      <c r="AY241" s="1752"/>
      <c r="AZ241" s="1752"/>
      <c r="BA241" s="1752"/>
      <c r="BB241" s="1752"/>
      <c r="BC241" s="1757"/>
      <c r="BD241" s="1793"/>
      <c r="BE241" s="1729"/>
      <c r="BF241" s="1729"/>
      <c r="BG241" s="1729"/>
      <c r="BH241" s="1729"/>
      <c r="BI241" s="1729"/>
      <c r="BJ241" s="1744"/>
      <c r="BK241" s="1726"/>
      <c r="BL241" s="1705"/>
      <c r="BM241" s="1705"/>
      <c r="BN241" s="1705"/>
      <c r="BO241" s="1705"/>
      <c r="BP241" s="1710"/>
      <c r="BQ241" s="1726"/>
      <c r="BR241" s="1705"/>
      <c r="BS241" s="1705"/>
      <c r="BT241" s="1705"/>
      <c r="BU241" s="1705"/>
      <c r="BV241" s="1710"/>
      <c r="BW241" s="1726"/>
      <c r="BX241" s="1705"/>
      <c r="BY241" s="1705"/>
      <c r="BZ241" s="1705"/>
      <c r="CA241" s="1705"/>
      <c r="CB241" s="1710"/>
      <c r="CC241" s="1712"/>
      <c r="CD241" s="1705"/>
      <c r="CE241" s="1705"/>
      <c r="CF241" s="1705"/>
      <c r="CG241" s="1705"/>
      <c r="CH241" s="1705"/>
      <c r="CI241" s="1705"/>
      <c r="CJ241" s="1706"/>
      <c r="CK241" s="1705"/>
      <c r="CL241" s="1705"/>
      <c r="CM241" s="1705"/>
      <c r="CN241" s="1705"/>
      <c r="CO241" s="1705"/>
      <c r="CP241" s="1705"/>
      <c r="CQ241" s="1706"/>
      <c r="CR241" s="1726"/>
      <c r="CS241" s="1705"/>
      <c r="CT241" s="1710"/>
      <c r="CU241" s="1705"/>
      <c r="CV241" s="1958"/>
      <c r="CW241" s="1706"/>
      <c r="CX241" s="1712"/>
      <c r="CY241" s="1705"/>
      <c r="CZ241" s="1706"/>
      <c r="DA241" s="1793"/>
      <c r="DB241" s="1729"/>
      <c r="DC241" s="1729"/>
      <c r="DD241" s="1729"/>
      <c r="DE241" s="1852"/>
      <c r="DF241" s="1754"/>
      <c r="DG241" s="1755"/>
      <c r="DH241" s="1752"/>
      <c r="DI241" s="1752"/>
      <c r="DJ241" s="1753"/>
      <c r="DK241" s="1754"/>
      <c r="DL241" s="1755"/>
      <c r="DM241" s="1752"/>
      <c r="DN241" s="1752"/>
      <c r="DO241" s="1752"/>
      <c r="DP241" s="1753"/>
      <c r="DQ241" s="1754"/>
      <c r="DR241" s="1755"/>
      <c r="DS241" s="1752"/>
      <c r="DT241" s="1752"/>
      <c r="DU241" s="1752"/>
      <c r="DV241" s="1851"/>
      <c r="DW241" s="1749"/>
      <c r="DX241" s="1737"/>
      <c r="DY241" s="1805"/>
      <c r="DZ241" s="1830"/>
      <c r="EA241" s="1832"/>
      <c r="EB241" s="1825"/>
      <c r="EC241" s="1834"/>
      <c r="ED241" s="1836"/>
      <c r="EE241" s="1832"/>
      <c r="EF241" s="1825"/>
      <c r="EG241" s="1827"/>
      <c r="EH241" s="1827"/>
      <c r="EI241" s="1737"/>
    </row>
    <row r="242" spans="1:139" s="87" customFormat="1" ht="12" customHeight="1">
      <c r="A242" s="1818" t="str">
        <f>IF(TRIM(入力1!A214)&lt;&gt;"",入力1!A214,"")</f>
        <v/>
      </c>
      <c r="B242" s="1732">
        <f>IF(TRIM(入力1!B214)&lt;&gt;"",入力1!B214,"")</f>
        <v>9</v>
      </c>
      <c r="C242" s="1234">
        <f>入力1!C214</f>
        <v>9</v>
      </c>
      <c r="D242" s="1820" t="str">
        <f>IF(TRIM(入力1!D214)&lt;&gt;"",入力1!D214,"")</f>
        <v/>
      </c>
      <c r="E242" s="1821"/>
      <c r="F242" s="1821"/>
      <c r="G242" s="1821"/>
      <c r="H242" s="1821"/>
      <c r="I242" s="1821"/>
      <c r="J242" s="1821"/>
      <c r="K242" s="1256" t="str">
        <f>IF(TRIM('提出（様式1）'!A242)&lt;&gt;"",'提出（様式1）'!A242,"")</f>
        <v/>
      </c>
      <c r="L242" s="1258">
        <f>IF(TRIM('提出（様式1）'!B242)&lt;&gt;"",'提出（様式1）'!B242,"")</f>
        <v>9</v>
      </c>
      <c r="M242" s="1260">
        <f>C242</f>
        <v>9</v>
      </c>
      <c r="N242" s="1738" t="str">
        <f>IF(TRIM(入力1!N214)&lt;&gt;"",入力1!N214,"")</f>
        <v/>
      </c>
      <c r="O242" s="1738" t="str">
        <f>IF(TRIM(入力1!O214)&lt;&gt;"",LEFT(入力1!O214,1),"")</f>
        <v/>
      </c>
      <c r="P242" s="1738" t="str">
        <f>IF(TRIM(入力1!P214)&lt;&gt;"",LEFT(入力1!P214,1),"")</f>
        <v/>
      </c>
      <c r="Q242" s="1734" t="str">
        <f>IF(TRIM(入力1!Q214)&lt;&gt;"",LEFT(入力1!Q214,1),"")</f>
        <v/>
      </c>
      <c r="R242" s="1234" t="str">
        <f>IF(TRIM(入力1!Q214)&lt;&gt;"",MID(入力1!Q214,2,1),"")</f>
        <v/>
      </c>
      <c r="S242" s="1839" t="str">
        <f>IF(TRIM(入力1!S214)&lt;&gt;"",LEFT(入力1!S214,1),"")</f>
        <v/>
      </c>
      <c r="T242" s="1841" t="str">
        <f>IF(LEN(入力1!T214)&gt;=2,MID(TEXT(入力1!T214,"00"),1,1),"")</f>
        <v/>
      </c>
      <c r="U242" s="1260" t="str">
        <f>IF(LEN(入力1!T214)&gt;=1,MID(TEXT(入力1!T214,"00"),2,1),"")</f>
        <v/>
      </c>
      <c r="V242" s="1734" t="str">
        <f>IF(LEN(入力1!V214)&gt;=2,MID(TEXT(入力1!V214,"00"),1,1),"")</f>
        <v/>
      </c>
      <c r="W242" s="1843" t="str">
        <f>IF(LEN(入力1!V214)&gt;=1,MID(TEXT(入力1!V214,"00"),2,1),"")</f>
        <v/>
      </c>
      <c r="X242" s="1734" t="str">
        <f>IF(LEN(入力1!X214)&gt;=2,MID(TEXT(入力1!X214,"00"),1,1),"")</f>
        <v/>
      </c>
      <c r="Y242" s="1234" t="str">
        <f>IF(LEN(入力1!X214)&gt;=1,MID(TEXT(入力1!X214,"00"),2,1),"")</f>
        <v/>
      </c>
      <c r="Z242" s="1841" t="str">
        <f>IF(LEN(入力1!Z214)&gt;=2,MID(TEXT(入力1!Z214,"00"),1,1),"")</f>
        <v/>
      </c>
      <c r="AA242" s="1260" t="str">
        <f>IF(LEN(入力1!Z214)&gt;=1,MID(TEXT(入力1!Z214,"00"),2,1),"")</f>
        <v/>
      </c>
      <c r="AB242" s="1845" t="str">
        <f>IF(TRIM(入力1!AB214)&lt;&gt;"",入力1!AB214,"")</f>
        <v/>
      </c>
      <c r="AC242" s="1846"/>
      <c r="AD242" s="1846"/>
      <c r="AE242" s="1847"/>
      <c r="AF242" s="1734" t="str">
        <f>IF(入力1!AF214&gt;=100,MID(TEXT(入力1!AF214,"000.0"),1,1),"")</f>
        <v/>
      </c>
      <c r="AG242" s="1732" t="str">
        <f>IF(入力1!AF214&gt;=10,MID(TEXT(入力1!AF214,"000.0"),2,1),"")</f>
        <v/>
      </c>
      <c r="AH242" s="1732" t="str">
        <f>IF(入力1!AF214&gt;=0.1,MID(TEXT(入力1!AF214,"000.0"),3,1),IF(ISBLANK(入力1!AF214),"","0"))</f>
        <v/>
      </c>
      <c r="AI242" s="1260" t="str">
        <f>IF(入力1!AF214&lt;&gt;"",MID(TEXT(入力1!AF214,"000.0"),5,1),"")</f>
        <v/>
      </c>
      <c r="AJ242" s="1734" t="str">
        <f>IF(入力1!AJ214&gt;=100,MID(TEXT(入力1!AJ214,"000.0"),1,1),"")</f>
        <v/>
      </c>
      <c r="AK242" s="1732" t="str">
        <f>IF(入力1!AJ214&gt;=10,MID(TEXT(入力1!AJ214,"000.0"),2,1),"")</f>
        <v/>
      </c>
      <c r="AL242" s="1732" t="str">
        <f>IF(入力1!AJ214&gt;=0.1,MID(TEXT(入力1!AJ214,"000.0"),3,1),IF(ISBLANK(入力1!AJ214),"","0"))</f>
        <v/>
      </c>
      <c r="AM242" s="1260" t="str">
        <f>IF(入力1!AJ214&lt;&gt;"",MID(TEXT(入力1!AJ214,"000.0"),5,1),"")</f>
        <v/>
      </c>
      <c r="AN242" s="1734" t="str">
        <f>IF(入力1!AN214&gt;=100,MID(TEXT(入力1!AN214,"000.0"),1,1),"")</f>
        <v/>
      </c>
      <c r="AO242" s="1732" t="str">
        <f>IF(入力1!AN214&gt;=10,MID(TEXT(入力1!AN214,"000.0"),2,1),"")</f>
        <v/>
      </c>
      <c r="AP242" s="1732" t="str">
        <f>IF(入力1!AN214&gt;=0.1,MID(TEXT(入力1!AN214,"000.0"),3,1),IF(ISBLANK(入力1!AN214),"","0"))</f>
        <v/>
      </c>
      <c r="AQ242" s="1260" t="str">
        <f>IF(入力1!AN214&lt;&gt;"",MID(TEXT(入力1!AN214,"000.0"),5,1),"")</f>
        <v/>
      </c>
      <c r="AR242" s="1734" t="str">
        <f>IF(TRIM(入力1!AR214)&lt;&gt;"",IF(入力1!AR214&gt;=10000,MID(TEXT(入力1!AR214,"00000"),1,1),""),"-")</f>
        <v>-</v>
      </c>
      <c r="AS242" s="1732" t="str">
        <f>IF(TRIM(入力1!AR214)&lt;&gt;"",IF(入力1!AR214&gt;=1000,MID(TEXT(入力1!AR214,"00000"),2,1),""),"-")</f>
        <v>-</v>
      </c>
      <c r="AT242" s="1732" t="str">
        <f>IF(TRIM(入力1!AR214)&lt;&gt;"",IF(入力1!AR214&gt;=100,MID(TEXT(入力1!AR214,"00000"),3,1),""),"-")</f>
        <v>-</v>
      </c>
      <c r="AU242" s="1732" t="str">
        <f>IF(TRIM(入力1!AR214)&lt;&gt;"",IF(入力1!AR214&gt;=10,MID(TEXT(入力1!AR214,"00000"),4,1),""),"-")</f>
        <v>-</v>
      </c>
      <c r="AV242" s="1260" t="str">
        <f>IF(TRIM(入力1!AR214)&lt;&gt;"",IF(入力1!AR214&gt;=0,MID(TEXT(入力1!AR214,"00000"),5,1),""),"-")</f>
        <v>-</v>
      </c>
      <c r="AW242" s="1734" t="str">
        <f>IF(TRIM(入力1!AW214)&lt;&gt;"",IF(入力1!AW214&gt;=1000000,MID(TEXT(入力1!AW214,"0000000"),1,1),""),"-")</f>
        <v>-</v>
      </c>
      <c r="AX242" s="1732" t="str">
        <f>IF(TRIM(入力1!AW214)&lt;&gt;"",IF(入力1!AW214&gt;=100000,MID(TEXT(入力1!AW214,"0000000"),2,1),""),"-")</f>
        <v>-</v>
      </c>
      <c r="AY242" s="1732" t="str">
        <f>IF(TRIM(入力1!AW214)&lt;&gt;"",IF(入力1!AW214&gt;=10000,MID(TEXT(入力1!AW214,"0000000"),3,1),""),"-")</f>
        <v>-</v>
      </c>
      <c r="AZ242" s="1732" t="str">
        <f>IF(TRIM(入力1!AW214)&lt;&gt;"",IF(入力1!AW214&gt;=1000,MID(TEXT(入力1!AW214,"0000000"),4,1),""),"-")</f>
        <v>-</v>
      </c>
      <c r="BA242" s="1732" t="str">
        <f>IF(TRIM(入力1!AW214)&lt;&gt;"",IF(入力1!AW214&gt;=100,MID(TEXT(入力1!AW214,"0000000"),5,1),""),"-")</f>
        <v>-</v>
      </c>
      <c r="BB242" s="1732" t="str">
        <f>IF(TRIM(入力1!AW214)&lt;&gt;"",IF(入力1!AW214&gt;=10,MID(TEXT(入力1!AW214,"0000000"),6,1),""),"-")</f>
        <v>-</v>
      </c>
      <c r="BC242" s="1260" t="str">
        <f>IF(TRIM(入力1!AW214)&lt;&gt;"",IF(入力1!AW214&gt;=0,MID(TEXT(入力1!AW214,"0000000"),7,1),""),"-")</f>
        <v>-</v>
      </c>
      <c r="BD242" s="1817" t="str">
        <f>IF(TRIM(入力1!BD214)&lt;&gt;"",IF(入力1!BD214&gt;=1000000,MID(TEXT(入力1!BD214,"0000000"),1,1),""),"")</f>
        <v/>
      </c>
      <c r="BE242" s="1731" t="str">
        <f>IF(TRIM(入力1!BD214)&lt;&gt;"",IF(入力1!BD214&gt;=100000,MID(TEXT(入力1!BD214,"0000000"),2,1),""),"")</f>
        <v/>
      </c>
      <c r="BF242" s="1731" t="str">
        <f>IF(TRIM(入力1!BD214)&lt;&gt;"",IF(入力1!BD214&gt;=10000,MID(TEXT(入力1!BD214,"0000000"),3,1),""),"")</f>
        <v/>
      </c>
      <c r="BG242" s="1731" t="str">
        <f>IF(TRIM(入力1!BD214)&lt;&gt;"",IF(入力1!BD214&gt;=1000,MID(TEXT(入力1!BD214,"0000000"),4,1),""),"")</f>
        <v/>
      </c>
      <c r="BH242" s="1731" t="str">
        <f>IF(TRIM(入力1!BD214)&lt;&gt;"",IF(入力1!BD214&gt;=100,MID(TEXT(入力1!BD214,"0000000"),5,1),""),"")</f>
        <v/>
      </c>
      <c r="BI242" s="1731" t="str">
        <f>IF(TRIM(入力1!BD214)&lt;&gt;"",IF(入力1!BD214&gt;=10,MID(TEXT(入力1!BD214,"0000000"),6,1),""),"")</f>
        <v/>
      </c>
      <c r="BJ242" s="1816" t="str">
        <f>IF(TRIM(入力1!BD214)&lt;&gt;"",IF(入力1!BD214&gt;=0,MID(TEXT(入力1!BD214,"0000000"),7,1),""),"0")</f>
        <v>0</v>
      </c>
      <c r="BK242" s="1077" t="str">
        <f>IF(TRIM(入力1!BK214)&lt;&gt;"",入力1!BK214,"")</f>
        <v/>
      </c>
      <c r="BL242" s="1063" t="str">
        <f>IF(TRIM(入力1!BL214)&lt;&gt;"",入力1!BL214,"")</f>
        <v/>
      </c>
      <c r="BM242" s="1063" t="str">
        <f>IF(TRIM(入力1!BM214)&lt;&gt;"",入力1!BM214,"")</f>
        <v/>
      </c>
      <c r="BN242" s="1063" t="str">
        <f>IF(TRIM(入力1!BN214)&lt;&gt;"",入力1!BN214,"")</f>
        <v/>
      </c>
      <c r="BO242" s="1063" t="str">
        <f>IF(TRIM(入力1!BO214)&lt;&gt;"",入力1!BO214,"")</f>
        <v/>
      </c>
      <c r="BP242" s="1079" t="str">
        <f>IF(TRIM(入力1!BP214)&lt;&gt;"",入力1!BP214,"")</f>
        <v>0</v>
      </c>
      <c r="BQ242" s="1077" t="str">
        <f>IF(TRIM(入力1!BQ214)&lt;&gt;"",入力1!BQ214,"")</f>
        <v/>
      </c>
      <c r="BR242" s="1063" t="str">
        <f>IF(TRIM(入力1!BR214)&lt;&gt;"",入力1!BR214,"")</f>
        <v/>
      </c>
      <c r="BS242" s="1063" t="str">
        <f>IF(TRIM(入力1!BS214)&lt;&gt;"",入力1!BS214,"")</f>
        <v/>
      </c>
      <c r="BT242" s="1063" t="str">
        <f>IF(TRIM(入力1!BT214)&lt;&gt;"",入力1!BT214,"")</f>
        <v/>
      </c>
      <c r="BU242" s="1063" t="str">
        <f>IF(TRIM(入力1!BU214)&lt;&gt;"",入力1!BU214,"")</f>
        <v/>
      </c>
      <c r="BV242" s="1079" t="str">
        <f>IF(TRIM(入力1!BV214)&lt;&gt;"",入力1!BV214,"")</f>
        <v>0</v>
      </c>
      <c r="BW242" s="1077" t="str">
        <f>IF(TRIM(入力1!BW214)&lt;&gt;"",入力1!BW214,"")</f>
        <v/>
      </c>
      <c r="BX242" s="1063" t="str">
        <f>IF(TRIM(入力1!BX214)&lt;&gt;"",入力1!BX214,"")</f>
        <v/>
      </c>
      <c r="BY242" s="1063" t="str">
        <f>IF(TRIM(入力1!BY214)&lt;&gt;"",入力1!BY214,"")</f>
        <v/>
      </c>
      <c r="BZ242" s="1063" t="str">
        <f>IF(TRIM(入力1!BZ214)&lt;&gt;"",入力1!BZ214,"")</f>
        <v/>
      </c>
      <c r="CA242" s="1063" t="str">
        <f>IF(TRIM(入力1!CA214)&lt;&gt;"",入力1!CA214,"")</f>
        <v/>
      </c>
      <c r="CB242" s="1079" t="str">
        <f>IF(TRIM(入力1!CB214)&lt;&gt;"",入力1!CB214,"")</f>
        <v>0</v>
      </c>
      <c r="CC242" s="1095" t="str">
        <f>IF(TRIM(入力1!CC214)&lt;&gt;"",入力1!CC214,"")</f>
        <v/>
      </c>
      <c r="CD242" s="1063" t="str">
        <f>IF(TRIM(入力1!CD214)&lt;&gt;"",入力1!CD214,"")</f>
        <v/>
      </c>
      <c r="CE242" s="1063" t="str">
        <f>IF(TRIM(入力1!CE214)&lt;&gt;"",入力1!CE214,"")</f>
        <v/>
      </c>
      <c r="CF242" s="1063" t="str">
        <f>IF(TRIM(入力1!CF214)&lt;&gt;"",入力1!CF214,"")</f>
        <v/>
      </c>
      <c r="CG242" s="1063" t="str">
        <f>IF(TRIM(入力1!CG214)&lt;&gt;"",入力1!CG214,"")</f>
        <v/>
      </c>
      <c r="CH242" s="1063" t="str">
        <f>IF(TRIM(入力1!CH214)&lt;&gt;"",入力1!CH214,"")</f>
        <v/>
      </c>
      <c r="CI242" s="1063" t="str">
        <f>IF(TRIM(入力1!CI214)&lt;&gt;"",入力1!CI214,"")</f>
        <v/>
      </c>
      <c r="CJ242" s="1109" t="str">
        <f>IF(TRIM(入力1!CJ214)&lt;&gt;"",入力1!CJ214,"")</f>
        <v>0</v>
      </c>
      <c r="CK242" s="1063" t="str">
        <f>IF(TRIM(入力1!CK214)&lt;&gt;"",入力1!CK214,"")</f>
        <v/>
      </c>
      <c r="CL242" s="1063" t="str">
        <f>IF(TRIM(入力1!CL214)&lt;&gt;"",入力1!CL214,"")</f>
        <v/>
      </c>
      <c r="CM242" s="1063" t="str">
        <f>IF(TRIM(入力1!CM214)&lt;&gt;"",入力1!CM214,"")</f>
        <v/>
      </c>
      <c r="CN242" s="1063" t="str">
        <f>IF(TRIM(入力1!CN214)&lt;&gt;"",入力1!CN214,"")</f>
        <v/>
      </c>
      <c r="CO242" s="1063" t="str">
        <f>IF(TRIM(入力1!CO214)&lt;&gt;"",入力1!CO214,"")</f>
        <v/>
      </c>
      <c r="CP242" s="1063" t="str">
        <f>IF(TRIM(入力1!CP214)&lt;&gt;"",入力1!CP214,"")</f>
        <v/>
      </c>
      <c r="CQ242" s="1109" t="str">
        <f>IF(TRIM(入力1!CQ214)&lt;&gt;"",入力1!CQ214,"")</f>
        <v/>
      </c>
      <c r="CR242" s="1077" t="str">
        <f>IF(TRIM(入力1!CR214)&lt;&gt;"",入力1!CR214,"")</f>
        <v>-</v>
      </c>
      <c r="CS242" s="1063" t="str">
        <f>IF(TRIM(入力1!CS214)&lt;&gt;"",入力1!CS214,"")</f>
        <v>-</v>
      </c>
      <c r="CT242" s="1079" t="str">
        <f>IF(TRIM(入力1!CT214)&lt;&gt;"",入力1!CT214,"")</f>
        <v>-</v>
      </c>
      <c r="CU242" s="1063" t="str">
        <f>IF(入力1!CU214&gt;=10,MID(TEXT(入力1!CU214,"00.0"),1,1),"")</f>
        <v/>
      </c>
      <c r="CV242" s="1956" t="str">
        <f>IF(入力1!CU214&gt;=0.1,MID(TEXT(入力1!CU214,"00.0"),2,1),IF(ISBLANK(入力1!CU214),"","0"))</f>
        <v/>
      </c>
      <c r="CW242" s="1109" t="str">
        <f>IF(入力1!CU214&lt;&gt;"",MID(TEXT(入力1!CU214,"00.0"),4,1),"")</f>
        <v/>
      </c>
      <c r="CX242" s="1095" t="str">
        <f>IF(入力1!CX214&gt;=100,MID(TEXT(入力1!CX214,"000"),1,1),"")</f>
        <v/>
      </c>
      <c r="CY242" s="1063" t="str">
        <f>IF(入力1!CX214&gt;=10,MID(TEXT(入力1!CX214,"000"),2,1),"")</f>
        <v/>
      </c>
      <c r="CZ242" s="1109" t="str">
        <f>IF(入力1!CX214&gt;=1,MID(TEXT(入力1!CX214,"000"),3,1),"")</f>
        <v/>
      </c>
      <c r="DA242" s="1817" t="str">
        <f>IF(TRIM(入力1!DA214)&lt;&gt;"",IF(入力1!DA214&gt;=10000,MID(TEXT(入力1!DA214,"00000"),1,1),""),"")</f>
        <v/>
      </c>
      <c r="DB242" s="1731" t="str">
        <f>IF(TRIM(入力1!DA214)&lt;&gt;"",IF(入力1!DA214&gt;=1000,MID(TEXT(入力1!DA214,"00000"),2,1),""),"")</f>
        <v/>
      </c>
      <c r="DC242" s="1731" t="str">
        <f>IF(TRIM(入力1!DA214)&lt;&gt;"",IF(入力1!DA214&gt;=100,MID(TEXT(入力1!DA214,"00000"),3,1),""),"")</f>
        <v/>
      </c>
      <c r="DD242" s="1731" t="str">
        <f>IF(TRIM(入力1!DA214)&lt;&gt;"",IF(入力1!DA214&gt;=10,MID(TEXT(入力1!DA214,"00000"),4,1),""),"")</f>
        <v/>
      </c>
      <c r="DE242" s="1795" t="str">
        <f>IF(TRIM(入力1!DA214)&lt;&gt;"",IF(入力1!DA214&gt;=0,MID(TEXT(入力1!DA214,"00000"),5,1),"0"),"")</f>
        <v/>
      </c>
      <c r="DF242" s="1738" t="str">
        <f>IF(TRIM(入力1!DF214)&lt;&gt;"",LEFT(入力1!DF214,1),"")</f>
        <v/>
      </c>
      <c r="DG242" s="1734" t="str">
        <f>IF(入力1!DG214&gt;=1000,MID(TEXT(入力1!DG214,"0000"),1,1),"")</f>
        <v/>
      </c>
      <c r="DH242" s="1732" t="str">
        <f>IF(入力1!DG214&gt;=100,MID(TEXT(入力1!DG214,"0000"),2,1),"")</f>
        <v/>
      </c>
      <c r="DI242" s="1732" t="str">
        <f>IF(入力1!DG214&gt;=10,MID(TEXT(入力1!DG214,"0000"),3,1),"")</f>
        <v/>
      </c>
      <c r="DJ242" s="1309" t="str">
        <f>IF(TRIM(入力1!DG214)&lt;&gt;"",IF(入力1!DG214&gt;=1,MID(TEXT(入力1!DG214,"0000"),4,1),"0"),"")</f>
        <v/>
      </c>
      <c r="DK242" s="1738" t="str">
        <f>IF(TRIM(入力1!DK214)&lt;&gt;"",LEFT(入力1!DK214,1),"")</f>
        <v/>
      </c>
      <c r="DL242" s="1734" t="str">
        <f>IF(入力1!DL214&gt;=10000,MID(TEXT(入力1!DL214,"00000"),1,1),"")</f>
        <v/>
      </c>
      <c r="DM242" s="1732" t="str">
        <f>IF(入力1!DL214&gt;=1000,MID(TEXT(入力1!DL214,"00000"),2,1),"")</f>
        <v/>
      </c>
      <c r="DN242" s="1732" t="str">
        <f>IF(入力1!DL214&gt;=100,MID(TEXT(入力1!DL214,"00000"),3,1),"")</f>
        <v/>
      </c>
      <c r="DO242" s="1732" t="str">
        <f>IF(入力1!DL214&gt;=10,MID(TEXT(入力1!DL214,"00000"),4,1),"")</f>
        <v/>
      </c>
      <c r="DP242" s="1309" t="str">
        <f>IF(TRIM(入力1!DL214)&lt;&gt;"",IF(入力1!DL214&gt;=1,MID(TEXT(入力1!DL214,"00000"),5,1),"0"),"")</f>
        <v/>
      </c>
      <c r="DQ242" s="1738" t="str">
        <f>IF(TRIM(入力1!DQ214)&lt;&gt;"",LEFT(入力1!DQ214,1),"")</f>
        <v/>
      </c>
      <c r="DR242" s="1734" t="str">
        <f>IF(入力1!DR214&gt;=10000,MID(TEXT(入力1!DR214,"00000"),1,1),"")</f>
        <v/>
      </c>
      <c r="DS242" s="1732" t="str">
        <f>IF(入力1!DR214&gt;=1000,MID(TEXT(入力1!DR214,"00000"),2,1),"")</f>
        <v/>
      </c>
      <c r="DT242" s="1732" t="str">
        <f>IF(入力1!DR214&gt;=100,MID(TEXT(入力1!DR214,"00000"),3,1),"")</f>
        <v/>
      </c>
      <c r="DU242" s="1732" t="str">
        <f>IF(入力1!DR214&gt;=10,MID(TEXT(入力1!DR214,"00000"),4,1),"")</f>
        <v/>
      </c>
      <c r="DV242" s="1848" t="str">
        <f>IF(TRIM(入力1!DR214)&lt;&gt;"",IF(入力1!DR214&gt;=1,MID(TEXT(入力1!DR214,"00000"),5,1),"0"),"")</f>
        <v/>
      </c>
      <c r="DW242" s="1748"/>
      <c r="DX242" s="1736"/>
      <c r="DY242" s="1804"/>
      <c r="DZ242" s="1829"/>
      <c r="EA242" s="1831"/>
      <c r="EB242" s="1824"/>
      <c r="EC242" s="1833"/>
      <c r="ED242" s="1835"/>
      <c r="EE242" s="1831"/>
      <c r="EF242" s="1824"/>
      <c r="EG242" s="1826">
        <f>IF(入力1!$W$5=9,9,0)</f>
        <v>0</v>
      </c>
      <c r="EH242" s="1828"/>
      <c r="EI242" s="1736"/>
    </row>
    <row r="243" spans="1:139" s="87" customFormat="1" ht="12" customHeight="1">
      <c r="A243" s="1819"/>
      <c r="B243" s="1733"/>
      <c r="C243" s="1235"/>
      <c r="D243" s="1822" t="str">
        <f>IF(TRIM(入力1!D401)&lt;&gt;"",入力1!D401,"")</f>
        <v/>
      </c>
      <c r="E243" s="1823"/>
      <c r="F243" s="1823"/>
      <c r="G243" s="1823"/>
      <c r="H243" s="1823"/>
      <c r="I243" s="1823"/>
      <c r="J243" s="1823"/>
      <c r="K243" s="1256"/>
      <c r="L243" s="1258"/>
      <c r="M243" s="1279"/>
      <c r="N243" s="1739"/>
      <c r="O243" s="1739"/>
      <c r="P243" s="1739"/>
      <c r="Q243" s="1735"/>
      <c r="R243" s="1235"/>
      <c r="S243" s="1840"/>
      <c r="T243" s="1842"/>
      <c r="U243" s="1279"/>
      <c r="V243" s="1735"/>
      <c r="W243" s="1844"/>
      <c r="X243" s="1735"/>
      <c r="Y243" s="1235"/>
      <c r="Z243" s="1842"/>
      <c r="AA243" s="1279"/>
      <c r="AB243" s="964" t="str">
        <f>IF(入力1!AB215&gt;=100,MID(TEXT(入力1!AB215,"000.0"),1,1),"")</f>
        <v/>
      </c>
      <c r="AC243" s="963" t="str">
        <f>IF(入力1!AB215&gt;=10,MID(TEXT(入力1!AB215,"000.0"),2,1),"")</f>
        <v/>
      </c>
      <c r="AD243" s="963" t="str">
        <f>IF(入力1!AB215&gt;=0.1,MID(TEXT(入力1!AB215,"000.0"),3,1),IF(ISBLANK(入力1!AB215),"","0"))</f>
        <v/>
      </c>
      <c r="AE243" s="953" t="str">
        <f>IF(入力1!AB215&lt;&gt;"",MID(TEXT(入力1!AB215,"000.0"),5,1),"")</f>
        <v/>
      </c>
      <c r="AF243" s="1735"/>
      <c r="AG243" s="1733"/>
      <c r="AH243" s="1733"/>
      <c r="AI243" s="1279"/>
      <c r="AJ243" s="1735"/>
      <c r="AK243" s="1733"/>
      <c r="AL243" s="1733"/>
      <c r="AM243" s="1279"/>
      <c r="AN243" s="1735"/>
      <c r="AO243" s="1733"/>
      <c r="AP243" s="1733"/>
      <c r="AQ243" s="1279"/>
      <c r="AR243" s="1735"/>
      <c r="AS243" s="1733"/>
      <c r="AT243" s="1733"/>
      <c r="AU243" s="1733"/>
      <c r="AV243" s="1279"/>
      <c r="AW243" s="1735"/>
      <c r="AX243" s="1733"/>
      <c r="AY243" s="1733"/>
      <c r="AZ243" s="1733"/>
      <c r="BA243" s="1733"/>
      <c r="BB243" s="1733"/>
      <c r="BC243" s="1279"/>
      <c r="BD243" s="1817"/>
      <c r="BE243" s="1731"/>
      <c r="BF243" s="1731"/>
      <c r="BG243" s="1731"/>
      <c r="BH243" s="1731"/>
      <c r="BI243" s="1731"/>
      <c r="BJ243" s="1816"/>
      <c r="BK243" s="1078"/>
      <c r="BL243" s="1064"/>
      <c r="BM243" s="1064"/>
      <c r="BN243" s="1064"/>
      <c r="BO243" s="1064"/>
      <c r="BP243" s="1080"/>
      <c r="BQ243" s="1078"/>
      <c r="BR243" s="1064"/>
      <c r="BS243" s="1064"/>
      <c r="BT243" s="1064"/>
      <c r="BU243" s="1064"/>
      <c r="BV243" s="1080"/>
      <c r="BW243" s="1078"/>
      <c r="BX243" s="1064"/>
      <c r="BY243" s="1064"/>
      <c r="BZ243" s="1064"/>
      <c r="CA243" s="1064"/>
      <c r="CB243" s="1080"/>
      <c r="CC243" s="1096"/>
      <c r="CD243" s="1064"/>
      <c r="CE243" s="1064"/>
      <c r="CF243" s="1064"/>
      <c r="CG243" s="1064"/>
      <c r="CH243" s="1064"/>
      <c r="CI243" s="1064"/>
      <c r="CJ243" s="1110"/>
      <c r="CK243" s="1064"/>
      <c r="CL243" s="1064"/>
      <c r="CM243" s="1064"/>
      <c r="CN243" s="1064"/>
      <c r="CO243" s="1064"/>
      <c r="CP243" s="1064"/>
      <c r="CQ243" s="1110"/>
      <c r="CR243" s="1078"/>
      <c r="CS243" s="1064"/>
      <c r="CT243" s="1080"/>
      <c r="CU243" s="1064"/>
      <c r="CV243" s="1708"/>
      <c r="CW243" s="1110"/>
      <c r="CX243" s="1096"/>
      <c r="CY243" s="1064"/>
      <c r="CZ243" s="1110"/>
      <c r="DA243" s="1817"/>
      <c r="DB243" s="1731"/>
      <c r="DC243" s="1731"/>
      <c r="DD243" s="1731"/>
      <c r="DE243" s="1795"/>
      <c r="DF243" s="1739"/>
      <c r="DG243" s="1735"/>
      <c r="DH243" s="1733"/>
      <c r="DI243" s="1733"/>
      <c r="DJ243" s="1235"/>
      <c r="DK243" s="1739"/>
      <c r="DL243" s="1735"/>
      <c r="DM243" s="1733"/>
      <c r="DN243" s="1733"/>
      <c r="DO243" s="1733"/>
      <c r="DP243" s="1235"/>
      <c r="DQ243" s="1739"/>
      <c r="DR243" s="1735"/>
      <c r="DS243" s="1733"/>
      <c r="DT243" s="1733"/>
      <c r="DU243" s="1733"/>
      <c r="DV243" s="1849"/>
      <c r="DW243" s="1749"/>
      <c r="DX243" s="1737"/>
      <c r="DY243" s="1805"/>
      <c r="DZ243" s="1830"/>
      <c r="EA243" s="1832"/>
      <c r="EB243" s="1825"/>
      <c r="EC243" s="1834"/>
      <c r="ED243" s="1836"/>
      <c r="EE243" s="1832"/>
      <c r="EF243" s="1825"/>
      <c r="EG243" s="1827"/>
      <c r="EH243" s="1827"/>
      <c r="EI243" s="1737"/>
    </row>
    <row r="244" spans="1:139" s="87" customFormat="1" ht="12" customHeight="1">
      <c r="A244" s="1796">
        <f>IF(TRIM(入力1!A216)&lt;&gt;"",入力1!A216,"")</f>
        <v>1</v>
      </c>
      <c r="B244" s="1746">
        <f>IF(TRIM(入力1!B216)&lt;&gt;"",入力1!B216,"")</f>
        <v>0</v>
      </c>
      <c r="C244" s="1750">
        <f>入力1!C216</f>
        <v>0</v>
      </c>
      <c r="D244" s="1798" t="str">
        <f>IF(TRIM(入力1!D216)&lt;&gt;"",入力1!D216,"")</f>
        <v/>
      </c>
      <c r="E244" s="1799"/>
      <c r="F244" s="1799"/>
      <c r="G244" s="1799"/>
      <c r="H244" s="1799"/>
      <c r="I244" s="1799"/>
      <c r="J244" s="1799"/>
      <c r="K244" s="1806">
        <f>IF(TRIM('提出（様式1）'!A244)&lt;&gt;"",'提出（様式1）'!A244,"")</f>
        <v>1</v>
      </c>
      <c r="L244" s="1808">
        <f>IF(TRIM('提出（様式1）'!B244)&lt;&gt;"",'提出（様式1）'!B244,"")</f>
        <v>0</v>
      </c>
      <c r="M244" s="1756">
        <f>C244</f>
        <v>0</v>
      </c>
      <c r="N244" s="1740" t="str">
        <f>IF(TRIM(入力1!N216)&lt;&gt;"",入力1!N216,"")</f>
        <v/>
      </c>
      <c r="O244" s="1740" t="str">
        <f>IF(TRIM(入力1!O216)&lt;&gt;"",LEFT(入力1!O216,1),"")</f>
        <v/>
      </c>
      <c r="P244" s="1740" t="str">
        <f>IF(TRIM(入力1!P216)&lt;&gt;"",LEFT(入力1!P216,1),"")</f>
        <v/>
      </c>
      <c r="Q244" s="1742" t="str">
        <f>IF(TRIM(入力1!Q216)&lt;&gt;"",LEFT(入力1!Q216,1),"")</f>
        <v/>
      </c>
      <c r="R244" s="1750" t="str">
        <f>IF(TRIM(入力1!Q216)&lt;&gt;"",MID(入力1!Q216,2,1),"")</f>
        <v/>
      </c>
      <c r="S244" s="1802" t="str">
        <f>IF(TRIM(入力1!S216)&lt;&gt;"",LEFT(入力1!S216,1),"")</f>
        <v/>
      </c>
      <c r="T244" s="1760" t="str">
        <f>IF(LEN(入力1!T216)&gt;=2,MID(TEXT(入力1!T216,"00"),1,1),"")</f>
        <v/>
      </c>
      <c r="U244" s="1756" t="str">
        <f>IF(LEN(入力1!T216)&gt;=1,MID(TEXT(入力1!T216,"00"),2,1),"")</f>
        <v/>
      </c>
      <c r="V244" s="1742" t="str">
        <f>IF(LEN(入力1!V216)&gt;=2,MID(TEXT(入力1!V216,"00"),1,1),"")</f>
        <v/>
      </c>
      <c r="W244" s="1811" t="str">
        <f>IF(LEN(入力1!V216)&gt;=1,MID(TEXT(入力1!V216,"00"),2,1),"")</f>
        <v/>
      </c>
      <c r="X244" s="1742" t="str">
        <f>IF(LEN(入力1!X216)&gt;=2,MID(TEXT(入力1!X216,"00"),1,1),"")</f>
        <v/>
      </c>
      <c r="Y244" s="1750" t="str">
        <f>IF(LEN(入力1!X216)&gt;=1,MID(TEXT(入力1!X216,"00"),2,1),"")</f>
        <v/>
      </c>
      <c r="Z244" s="1760" t="str">
        <f>IF(LEN(入力1!Z216)&gt;=2,MID(TEXT(入力1!Z216,"00"),1,1),"")</f>
        <v/>
      </c>
      <c r="AA244" s="1756" t="str">
        <f>IF(LEN(入力1!Z216)&gt;=1,MID(TEXT(入力1!Z216,"00"),2,1),"")</f>
        <v/>
      </c>
      <c r="AB244" s="1813" t="str">
        <f>IF(TRIM(入力1!AB216)&lt;&gt;"",入力1!AB216,"")</f>
        <v/>
      </c>
      <c r="AC244" s="1814"/>
      <c r="AD244" s="1814"/>
      <c r="AE244" s="1815"/>
      <c r="AF244" s="1742" t="str">
        <f>IF(入力1!AF216&gt;=100,MID(TEXT(入力1!AF216,"000.0"),1,1),"")</f>
        <v/>
      </c>
      <c r="AG244" s="1746" t="str">
        <f>IF(入力1!AF216&gt;=10,MID(TEXT(入力1!AF216,"000.0"),2,1),"")</f>
        <v/>
      </c>
      <c r="AH244" s="1746" t="str">
        <f>IF(入力1!AF216&gt;=0.1,MID(TEXT(入力1!AF216,"000.0"),3,1),IF(ISBLANK(入力1!AF216),"","0"))</f>
        <v/>
      </c>
      <c r="AI244" s="1756" t="str">
        <f>IF(入力1!AF216&lt;&gt;"",MID(TEXT(入力1!AF216,"000.0"),5,1),"")</f>
        <v/>
      </c>
      <c r="AJ244" s="1742" t="str">
        <f>IF(入力1!AJ216&gt;=100,MID(TEXT(入力1!AJ216,"000.0"),1,1),"")</f>
        <v/>
      </c>
      <c r="AK244" s="1746" t="str">
        <f>IF(入力1!AJ216&gt;=10,MID(TEXT(入力1!AJ216,"000.0"),2,1),"")</f>
        <v/>
      </c>
      <c r="AL244" s="1746" t="str">
        <f>IF(入力1!AJ216&gt;=0.1,MID(TEXT(入力1!AJ216,"000.0"),3,1),IF(ISBLANK(入力1!AJ216),"","0"))</f>
        <v/>
      </c>
      <c r="AM244" s="1756" t="str">
        <f>IF(入力1!AJ216&lt;&gt;"",MID(TEXT(入力1!AJ216,"000.0"),5,1),"")</f>
        <v/>
      </c>
      <c r="AN244" s="1742" t="str">
        <f>IF(入力1!AN216&gt;=100,MID(TEXT(入力1!AN216,"000.0"),1,1),"")</f>
        <v/>
      </c>
      <c r="AO244" s="1746" t="str">
        <f>IF(入力1!AN216&gt;=10,MID(TEXT(入力1!AN216,"000.0"),2,1),"")</f>
        <v/>
      </c>
      <c r="AP244" s="1746" t="str">
        <f>IF(入力1!AN216&gt;=0.1,MID(TEXT(入力1!AN216,"000.0"),3,1),IF(ISBLANK(入力1!AN216),"","0"))</f>
        <v/>
      </c>
      <c r="AQ244" s="1756" t="str">
        <f>IF(入力1!AN216&lt;&gt;"",MID(TEXT(入力1!AN216,"000.0"),5,1),"")</f>
        <v/>
      </c>
      <c r="AR244" s="1742" t="str">
        <f>IF(TRIM(入力1!AR216)&lt;&gt;"",IF(入力1!AR216&gt;=10000,MID(TEXT(入力1!AR216,"00000"),1,1),""),"-")</f>
        <v>-</v>
      </c>
      <c r="AS244" s="1746" t="str">
        <f>IF(TRIM(入力1!AR216)&lt;&gt;"",IF(入力1!AR216&gt;=1000,MID(TEXT(入力1!AR216,"00000"),2,1),""),"-")</f>
        <v>-</v>
      </c>
      <c r="AT244" s="1746" t="str">
        <f>IF(TRIM(入力1!AR216)&lt;&gt;"",IF(入力1!AR216&gt;=100,MID(TEXT(入力1!AR216,"00000"),3,1),""),"-")</f>
        <v>-</v>
      </c>
      <c r="AU244" s="1746" t="str">
        <f>IF(TRIM(入力1!AR216)&lt;&gt;"",IF(入力1!AR216&gt;=10,MID(TEXT(入力1!AR216,"00000"),4,1),""),"-")</f>
        <v>-</v>
      </c>
      <c r="AV244" s="1756" t="str">
        <f>IF(TRIM(入力1!AR216)&lt;&gt;"",IF(入力1!AR216&gt;=0,MID(TEXT(入力1!AR216,"00000"),5,1),""),"-")</f>
        <v>-</v>
      </c>
      <c r="AW244" s="1742" t="str">
        <f>IF(TRIM(入力1!AW216)&lt;&gt;"",IF(入力1!AW216&gt;=1000000,MID(TEXT(入力1!AW216,"0000000"),1,1),""),"-")</f>
        <v>-</v>
      </c>
      <c r="AX244" s="1746" t="str">
        <f>IF(TRIM(入力1!AW216)&lt;&gt;"",IF(入力1!AW216&gt;=100000,MID(TEXT(入力1!AW216,"0000000"),2,1),""),"-")</f>
        <v>-</v>
      </c>
      <c r="AY244" s="1746" t="str">
        <f>IF(TRIM(入力1!AW216)&lt;&gt;"",IF(入力1!AW216&gt;=10000,MID(TEXT(入力1!AW216,"0000000"),3,1),""),"-")</f>
        <v>-</v>
      </c>
      <c r="AZ244" s="1746" t="str">
        <f>IF(TRIM(入力1!AW216)&lt;&gt;"",IF(入力1!AW216&gt;=1000,MID(TEXT(入力1!AW216,"0000000"),4,1),""),"-")</f>
        <v>-</v>
      </c>
      <c r="BA244" s="1746" t="str">
        <f>IF(TRIM(入力1!AW216)&lt;&gt;"",IF(入力1!AW216&gt;=100,MID(TEXT(入力1!AW216,"0000000"),5,1),""),"-")</f>
        <v>-</v>
      </c>
      <c r="BB244" s="1746" t="str">
        <f>IF(TRIM(入力1!AW216)&lt;&gt;"",IF(入力1!AW216&gt;=10,MID(TEXT(入力1!AW216,"0000000"),6,1),""),"-")</f>
        <v>-</v>
      </c>
      <c r="BC244" s="1756" t="str">
        <f>IF(TRIM(入力1!AW216)&lt;&gt;"",IF(入力1!AW216&gt;=0,MID(TEXT(入力1!AW216,"0000000"),7,1),""),"-")</f>
        <v>-</v>
      </c>
      <c r="BD244" s="1793" t="str">
        <f>IF(TRIM(入力1!BD216)&lt;&gt;"",IF(入力1!BD216&gt;=1000000,MID(TEXT(入力1!BD216,"0000000"),1,1),""),"")</f>
        <v/>
      </c>
      <c r="BE244" s="1729" t="str">
        <f>IF(TRIM(入力1!BD216)&lt;&gt;"",IF(入力1!BD216&gt;=100000,MID(TEXT(入力1!BD216,"0000000"),2,1),""),"")</f>
        <v/>
      </c>
      <c r="BF244" s="1729" t="str">
        <f>IF(TRIM(入力1!BD216)&lt;&gt;"",IF(入力1!BD216&gt;=10000,MID(TEXT(入力1!BD216,"0000000"),3,1),""),"")</f>
        <v/>
      </c>
      <c r="BG244" s="1729" t="str">
        <f>IF(TRIM(入力1!BD216)&lt;&gt;"",IF(入力1!BD216&gt;=1000,MID(TEXT(入力1!BD216,"0000000"),4,1),""),"")</f>
        <v/>
      </c>
      <c r="BH244" s="1729" t="str">
        <f>IF(TRIM(入力1!BD216)&lt;&gt;"",IF(入力1!BD216&gt;=100,MID(TEXT(入力1!BD216,"0000000"),5,1),""),"")</f>
        <v/>
      </c>
      <c r="BI244" s="1729" t="str">
        <f>IF(TRIM(入力1!BD216)&lt;&gt;"",IF(入力1!BD216&gt;=10,MID(TEXT(入力1!BD216,"0000000"),6,1),""),"")</f>
        <v/>
      </c>
      <c r="BJ244" s="1744" t="str">
        <f>IF(TRIM(入力1!BD216)&lt;&gt;"",IF(入力1!BD216&gt;=0,MID(TEXT(入力1!BD216,"0000000"),7,1),""),"0")</f>
        <v>0</v>
      </c>
      <c r="BK244" s="1724" t="str">
        <f>IF(TRIM(入力1!BK216)&lt;&gt;"",入力1!BK216,"")</f>
        <v/>
      </c>
      <c r="BL244" s="1701" t="str">
        <f>IF(TRIM(入力1!BL216)&lt;&gt;"",入力1!BL216,"")</f>
        <v/>
      </c>
      <c r="BM244" s="1701" t="str">
        <f>IF(TRIM(入力1!BM216)&lt;&gt;"",入力1!BM216,"")</f>
        <v/>
      </c>
      <c r="BN244" s="1701" t="str">
        <f>IF(TRIM(入力1!BN216)&lt;&gt;"",入力1!BN216,"")</f>
        <v/>
      </c>
      <c r="BO244" s="1701" t="str">
        <f>IF(TRIM(入力1!BO216)&lt;&gt;"",入力1!BO216,"")</f>
        <v/>
      </c>
      <c r="BP244" s="1709" t="str">
        <f>IF(TRIM(入力1!BP216)&lt;&gt;"",入力1!BP216,"")</f>
        <v>0</v>
      </c>
      <c r="BQ244" s="1724" t="str">
        <f>IF(TRIM(入力1!BQ216)&lt;&gt;"",入力1!BQ216,"")</f>
        <v/>
      </c>
      <c r="BR244" s="1701" t="str">
        <f>IF(TRIM(入力1!BR216)&lt;&gt;"",入力1!BR216,"")</f>
        <v/>
      </c>
      <c r="BS244" s="1701" t="str">
        <f>IF(TRIM(入力1!BS216)&lt;&gt;"",入力1!BS216,"")</f>
        <v/>
      </c>
      <c r="BT244" s="1701" t="str">
        <f>IF(TRIM(入力1!BT216)&lt;&gt;"",入力1!BT216,"")</f>
        <v/>
      </c>
      <c r="BU244" s="1701" t="str">
        <f>IF(TRIM(入力1!BU216)&lt;&gt;"",入力1!BU216,"")</f>
        <v/>
      </c>
      <c r="BV244" s="1709" t="str">
        <f>IF(TRIM(入力1!BV216)&lt;&gt;"",入力1!BV216,"")</f>
        <v>0</v>
      </c>
      <c r="BW244" s="1724" t="str">
        <f>IF(TRIM(入力1!BW216)&lt;&gt;"",入力1!BW216,"")</f>
        <v/>
      </c>
      <c r="BX244" s="1701" t="str">
        <f>IF(TRIM(入力1!BX216)&lt;&gt;"",入力1!BX216,"")</f>
        <v/>
      </c>
      <c r="BY244" s="1701" t="str">
        <f>IF(TRIM(入力1!BY216)&lt;&gt;"",入力1!BY216,"")</f>
        <v/>
      </c>
      <c r="BZ244" s="1701" t="str">
        <f>IF(TRIM(入力1!BZ216)&lt;&gt;"",入力1!BZ216,"")</f>
        <v/>
      </c>
      <c r="CA244" s="1701" t="str">
        <f>IF(TRIM(入力1!CA216)&lt;&gt;"",入力1!CA216,"")</f>
        <v/>
      </c>
      <c r="CB244" s="1709" t="str">
        <f>IF(TRIM(入力1!CB216)&lt;&gt;"",入力1!CB216,"")</f>
        <v>0</v>
      </c>
      <c r="CC244" s="1711" t="str">
        <f>IF(TRIM(入力1!CC216)&lt;&gt;"",入力1!CC216,"")</f>
        <v/>
      </c>
      <c r="CD244" s="1701" t="str">
        <f>IF(TRIM(入力1!CD216)&lt;&gt;"",入力1!CD216,"")</f>
        <v/>
      </c>
      <c r="CE244" s="1701" t="str">
        <f>IF(TRIM(入力1!CE216)&lt;&gt;"",入力1!CE216,"")</f>
        <v/>
      </c>
      <c r="CF244" s="1701" t="str">
        <f>IF(TRIM(入力1!CF216)&lt;&gt;"",入力1!CF216,"")</f>
        <v/>
      </c>
      <c r="CG244" s="1701" t="str">
        <f>IF(TRIM(入力1!CG216)&lt;&gt;"",入力1!CG216,"")</f>
        <v/>
      </c>
      <c r="CH244" s="1701" t="str">
        <f>IF(TRIM(入力1!CH216)&lt;&gt;"",入力1!CH216,"")</f>
        <v/>
      </c>
      <c r="CI244" s="1701" t="str">
        <f>IF(TRIM(入力1!CI216)&lt;&gt;"",入力1!CI216,"")</f>
        <v/>
      </c>
      <c r="CJ244" s="1703" t="str">
        <f>IF(TRIM(入力1!CJ216)&lt;&gt;"",入力1!CJ216,"")</f>
        <v>0</v>
      </c>
      <c r="CK244" s="1701" t="str">
        <f>IF(TRIM(入力1!CK216)&lt;&gt;"",入力1!CK216,"")</f>
        <v/>
      </c>
      <c r="CL244" s="1701" t="str">
        <f>IF(TRIM(入力1!CL216)&lt;&gt;"",入力1!CL216,"")</f>
        <v/>
      </c>
      <c r="CM244" s="1701" t="str">
        <f>IF(TRIM(入力1!CM216)&lt;&gt;"",入力1!CM216,"")</f>
        <v/>
      </c>
      <c r="CN244" s="1701" t="str">
        <f>IF(TRIM(入力1!CN216)&lt;&gt;"",入力1!CN216,"")</f>
        <v/>
      </c>
      <c r="CO244" s="1701" t="str">
        <f>IF(TRIM(入力1!CO216)&lt;&gt;"",入力1!CO216,"")</f>
        <v/>
      </c>
      <c r="CP244" s="1701" t="str">
        <f>IF(TRIM(入力1!CP216)&lt;&gt;"",入力1!CP216,"")</f>
        <v/>
      </c>
      <c r="CQ244" s="1703" t="str">
        <f>IF(TRIM(入力1!CQ216)&lt;&gt;"",入力1!CQ216,"")</f>
        <v/>
      </c>
      <c r="CR244" s="1724" t="str">
        <f>IF(TRIM(入力1!CR216)&lt;&gt;"",入力1!CR216,"")</f>
        <v>-</v>
      </c>
      <c r="CS244" s="1701" t="str">
        <f>IF(TRIM(入力1!CS216)&lt;&gt;"",入力1!CS216,"")</f>
        <v>-</v>
      </c>
      <c r="CT244" s="1709" t="str">
        <f>IF(TRIM(入力1!CT216)&lt;&gt;"",入力1!CT216,"")</f>
        <v>-</v>
      </c>
      <c r="CU244" s="1701" t="str">
        <f>IF(入力1!CU216&gt;=10,MID(TEXT(入力1!CU216,"00.0"),1,1),"")</f>
        <v/>
      </c>
      <c r="CV244" s="1954" t="str">
        <f>IF(入力1!CU216&gt;=0.1,MID(TEXT(入力1!CU216,"00.0"),2,1),IF(ISBLANK(入力1!CU216),"","0"))</f>
        <v/>
      </c>
      <c r="CW244" s="1703" t="str">
        <f>IF(入力1!CU216&lt;&gt;"",MID(TEXT(入力1!CU216,"00.0"),4,1),"")</f>
        <v/>
      </c>
      <c r="CX244" s="1711" t="str">
        <f>IF(入力1!CX216&gt;=100,MID(TEXT(入力1!CX216,"000"),1,1),"")</f>
        <v/>
      </c>
      <c r="CY244" s="1701" t="str">
        <f>IF(入力1!CX216&gt;=10,MID(TEXT(入力1!CX216,"000"),2,1),"")</f>
        <v/>
      </c>
      <c r="CZ244" s="1703" t="str">
        <f>IF(入力1!CX216&gt;=1,MID(TEXT(入力1!CX216,"000"),3,1),"")</f>
        <v/>
      </c>
      <c r="DA244" s="1742" t="str">
        <f>IF(TRIM(入力1!DA216)&lt;&gt;"",IF(入力1!DA216&gt;=10000,MID(TEXT(入力1!DA216,"00000"),1,1),""),"")</f>
        <v/>
      </c>
      <c r="DB244" s="1746" t="str">
        <f>IF(TRIM(入力1!DA216)&lt;&gt;"",IF(入力1!DA216&gt;=1000,MID(TEXT(入力1!DA216,"00000"),2,1),""),"")</f>
        <v/>
      </c>
      <c r="DC244" s="1746" t="str">
        <f>IF(TRIM(入力1!DA216)&lt;&gt;"",IF(入力1!DA216&gt;=100,MID(TEXT(入力1!DA216,"00000"),3,1),""),"")</f>
        <v/>
      </c>
      <c r="DD244" s="1746" t="str">
        <f>IF(TRIM(入力1!DA216)&lt;&gt;"",IF(入力1!DA216&gt;=10,MID(TEXT(入力1!DA216,"00000"),4,1),""),"")</f>
        <v/>
      </c>
      <c r="DE244" s="1756" t="str">
        <f>IF(TRIM(入力1!DA216)&lt;&gt;"",IF(入力1!DA216&gt;=0,MID(TEXT(入力1!DA216,"00000"),5,1),"0"),"")</f>
        <v/>
      </c>
      <c r="DF244" s="1740" t="str">
        <f>IF(TRIM(入力1!DF216)&lt;&gt;"",LEFT(入力1!DF216,1),"")</f>
        <v/>
      </c>
      <c r="DG244" s="1742" t="str">
        <f>IF(入力1!DG216&gt;=1000,MID(TEXT(入力1!DG216,"0000"),1,1),"")</f>
        <v/>
      </c>
      <c r="DH244" s="1746" t="str">
        <f>IF(入力1!DG216&gt;=100,MID(TEXT(入力1!DG216,"0000"),2,1),"")</f>
        <v/>
      </c>
      <c r="DI244" s="1746" t="str">
        <f>IF(入力1!DG216&gt;=10,MID(TEXT(入力1!DG216,"0000"),3,1),"")</f>
        <v/>
      </c>
      <c r="DJ244" s="1750" t="str">
        <f>IF(TRIM(入力1!DG216)&lt;&gt;"",IF(入力1!DG216&gt;=1,MID(TEXT(入力1!DG216,"0000"),4,1),"0"),"")</f>
        <v/>
      </c>
      <c r="DK244" s="1740" t="str">
        <f>IF(TRIM(入力1!DK216)&lt;&gt;"",LEFT(入力1!DK216,1),"")</f>
        <v/>
      </c>
      <c r="DL244" s="1742" t="str">
        <f>IF(入力1!DL216&gt;=10000,MID(TEXT(入力1!DL216,"00000"),1,1),"")</f>
        <v/>
      </c>
      <c r="DM244" s="1746" t="str">
        <f>IF(入力1!DL216&gt;=1000,MID(TEXT(入力1!DL216,"00000"),2,1),"")</f>
        <v/>
      </c>
      <c r="DN244" s="1746" t="str">
        <f>IF(入力1!DL216&gt;=100,MID(TEXT(入力1!DL216,"00000"),3,1),"")</f>
        <v/>
      </c>
      <c r="DO244" s="1746" t="str">
        <f>IF(入力1!DL216&gt;=10,MID(TEXT(入力1!DL216,"00000"),4,1),"")</f>
        <v/>
      </c>
      <c r="DP244" s="1750" t="str">
        <f>IF(TRIM(入力1!DL216)&lt;&gt;"",IF(入力1!DL216&gt;=1,MID(TEXT(入力1!DL216,"00000"),5,1),"0"),"")</f>
        <v/>
      </c>
      <c r="DQ244" s="1740" t="str">
        <f>IF(TRIM(入力1!DQ216)&lt;&gt;"",LEFT(入力1!DQ216,1),"")</f>
        <v/>
      </c>
      <c r="DR244" s="1742" t="str">
        <f>IF(入力1!DR216&gt;=10000,MID(TEXT(入力1!DR216,"00000"),1,1),"")</f>
        <v/>
      </c>
      <c r="DS244" s="1746" t="str">
        <f>IF(入力1!DR216&gt;=1000,MID(TEXT(入力1!DR216,"00000"),2,1),"")</f>
        <v/>
      </c>
      <c r="DT244" s="1746" t="str">
        <f>IF(入力1!DR216&gt;=100,MID(TEXT(入力1!DR216,"00000"),3,1),"")</f>
        <v/>
      </c>
      <c r="DU244" s="1746" t="str">
        <f>IF(入力1!DR216&gt;=10,MID(TEXT(入力1!DR216,"00000"),4,1),"")</f>
        <v/>
      </c>
      <c r="DV244" s="1837" t="str">
        <f>IF(TRIM(入力1!DR216)&lt;&gt;"",IF(入力1!DR216&gt;=1,MID(TEXT(入力1!DR216,"00000"),5,1),"0"),"")</f>
        <v/>
      </c>
      <c r="DW244" s="1748"/>
      <c r="DX244" s="1736"/>
      <c r="DY244" s="1804"/>
      <c r="DZ244" s="1829"/>
      <c r="EA244" s="1831"/>
      <c r="EB244" s="1824"/>
      <c r="EC244" s="1833"/>
      <c r="ED244" s="1835"/>
      <c r="EE244" s="1831"/>
      <c r="EF244" s="1824"/>
      <c r="EG244" s="1826">
        <f>IF(入力1!$W$5=9,9,0)</f>
        <v>0</v>
      </c>
      <c r="EH244" s="1828"/>
      <c r="EI244" s="1736"/>
    </row>
    <row r="245" spans="1:139" s="87" customFormat="1" ht="12" customHeight="1" thickBot="1">
      <c r="A245" s="1797"/>
      <c r="B245" s="1747"/>
      <c r="C245" s="1751"/>
      <c r="D245" s="1800" t="str">
        <f>IF(TRIM(入力1!D403)&lt;&gt;"",入力1!D403,"")</f>
        <v/>
      </c>
      <c r="E245" s="1801"/>
      <c r="F245" s="1801"/>
      <c r="G245" s="1801"/>
      <c r="H245" s="1801"/>
      <c r="I245" s="1801"/>
      <c r="J245" s="1801"/>
      <c r="K245" s="1807"/>
      <c r="L245" s="1809"/>
      <c r="M245" s="1792"/>
      <c r="N245" s="1741"/>
      <c r="O245" s="1741"/>
      <c r="P245" s="1741"/>
      <c r="Q245" s="1743"/>
      <c r="R245" s="1751"/>
      <c r="S245" s="1803"/>
      <c r="T245" s="1810"/>
      <c r="U245" s="1792"/>
      <c r="V245" s="1743"/>
      <c r="W245" s="1812"/>
      <c r="X245" s="1743"/>
      <c r="Y245" s="1751"/>
      <c r="Z245" s="1810"/>
      <c r="AA245" s="1792"/>
      <c r="AB245" s="966" t="str">
        <f>IF(入力1!AB217&gt;=100,MID(TEXT(入力1!AB217,"000.0"),1,1),"")</f>
        <v/>
      </c>
      <c r="AC245" s="967" t="str">
        <f>IF(入力1!AB217&gt;=10,MID(TEXT(入力1!AB217,"000.0"),2,1),"")</f>
        <v/>
      </c>
      <c r="AD245" s="967" t="str">
        <f>IF(入力1!AB217&gt;=0.1,MID(TEXT(入力1!AB217,"000.0"),3,1),IF(ISBLANK(入力1!AB217),"","0"))</f>
        <v/>
      </c>
      <c r="AE245" s="973" t="str">
        <f>IF(入力1!AB217&lt;&gt;"",MID(TEXT(入力1!AB217,"000.0"),5,1),"")</f>
        <v/>
      </c>
      <c r="AF245" s="1743"/>
      <c r="AG245" s="1747"/>
      <c r="AH245" s="1747"/>
      <c r="AI245" s="1792"/>
      <c r="AJ245" s="1743"/>
      <c r="AK245" s="1747"/>
      <c r="AL245" s="1747"/>
      <c r="AM245" s="1792"/>
      <c r="AN245" s="1743"/>
      <c r="AO245" s="1747"/>
      <c r="AP245" s="1747"/>
      <c r="AQ245" s="1792"/>
      <c r="AR245" s="1743"/>
      <c r="AS245" s="1747"/>
      <c r="AT245" s="1747"/>
      <c r="AU245" s="1747"/>
      <c r="AV245" s="1792"/>
      <c r="AW245" s="1743"/>
      <c r="AX245" s="1747"/>
      <c r="AY245" s="1747"/>
      <c r="AZ245" s="1747"/>
      <c r="BA245" s="1747"/>
      <c r="BB245" s="1747"/>
      <c r="BC245" s="1792"/>
      <c r="BD245" s="1794"/>
      <c r="BE245" s="1730"/>
      <c r="BF245" s="1730"/>
      <c r="BG245" s="1730"/>
      <c r="BH245" s="1730"/>
      <c r="BI245" s="1730"/>
      <c r="BJ245" s="1745"/>
      <c r="BK245" s="1725"/>
      <c r="BL245" s="1702"/>
      <c r="BM245" s="1702"/>
      <c r="BN245" s="1702"/>
      <c r="BO245" s="1702"/>
      <c r="BP245" s="1723"/>
      <c r="BQ245" s="1725"/>
      <c r="BR245" s="1702"/>
      <c r="BS245" s="1702"/>
      <c r="BT245" s="1702"/>
      <c r="BU245" s="1702"/>
      <c r="BV245" s="1723"/>
      <c r="BW245" s="1725"/>
      <c r="BX245" s="1702"/>
      <c r="BY245" s="1702"/>
      <c r="BZ245" s="1702"/>
      <c r="CA245" s="1702"/>
      <c r="CB245" s="1723"/>
      <c r="CC245" s="1791"/>
      <c r="CD245" s="1702"/>
      <c r="CE245" s="1702"/>
      <c r="CF245" s="1702"/>
      <c r="CG245" s="1702"/>
      <c r="CH245" s="1702"/>
      <c r="CI245" s="1702"/>
      <c r="CJ245" s="1704"/>
      <c r="CK245" s="1702"/>
      <c r="CL245" s="1702"/>
      <c r="CM245" s="1702"/>
      <c r="CN245" s="1702"/>
      <c r="CO245" s="1702"/>
      <c r="CP245" s="1702"/>
      <c r="CQ245" s="1704"/>
      <c r="CR245" s="1725"/>
      <c r="CS245" s="1702"/>
      <c r="CT245" s="1723"/>
      <c r="CU245" s="1702"/>
      <c r="CV245" s="1955"/>
      <c r="CW245" s="1704"/>
      <c r="CX245" s="1791"/>
      <c r="CY245" s="1702"/>
      <c r="CZ245" s="1704"/>
      <c r="DA245" s="1743"/>
      <c r="DB245" s="1747"/>
      <c r="DC245" s="1747"/>
      <c r="DD245" s="1747"/>
      <c r="DE245" s="1792"/>
      <c r="DF245" s="1741"/>
      <c r="DG245" s="1743"/>
      <c r="DH245" s="1747"/>
      <c r="DI245" s="1747"/>
      <c r="DJ245" s="1751"/>
      <c r="DK245" s="1741"/>
      <c r="DL245" s="1743"/>
      <c r="DM245" s="1747"/>
      <c r="DN245" s="1747"/>
      <c r="DO245" s="1747"/>
      <c r="DP245" s="1751"/>
      <c r="DQ245" s="1741"/>
      <c r="DR245" s="1743"/>
      <c r="DS245" s="1747"/>
      <c r="DT245" s="1747"/>
      <c r="DU245" s="1747"/>
      <c r="DV245" s="1838"/>
      <c r="DW245" s="1749"/>
      <c r="DX245" s="1737"/>
      <c r="DY245" s="1805"/>
      <c r="DZ245" s="1830"/>
      <c r="EA245" s="1832"/>
      <c r="EB245" s="1825"/>
      <c r="EC245" s="1834"/>
      <c r="ED245" s="1836"/>
      <c r="EE245" s="1832"/>
      <c r="EF245" s="1825"/>
      <c r="EG245" s="1827"/>
      <c r="EH245" s="1827"/>
      <c r="EI245" s="1737"/>
    </row>
    <row r="246" spans="1:139" s="89" customFormat="1" ht="21" customHeight="1" thickBot="1">
      <c r="A246" s="316"/>
      <c r="B246" s="316"/>
      <c r="D246" s="316" t="s">
        <v>347</v>
      </c>
      <c r="E246" s="316"/>
      <c r="F246" s="316"/>
      <c r="G246" s="316"/>
      <c r="H246" s="316"/>
      <c r="I246" s="316"/>
      <c r="J246" s="316"/>
      <c r="K246" s="907"/>
      <c r="L246" s="908"/>
      <c r="M246" s="91" t="s">
        <v>771</v>
      </c>
      <c r="N246" s="91"/>
      <c r="O246" s="317" t="s">
        <v>772</v>
      </c>
      <c r="P246" s="317"/>
      <c r="Q246" s="91"/>
      <c r="R246" s="91"/>
      <c r="S246" s="922"/>
      <c r="T246" s="91" t="s">
        <v>578</v>
      </c>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0" t="s">
        <v>541</v>
      </c>
      <c r="DG246" s="92"/>
      <c r="DH246" s="92"/>
      <c r="DI246" s="92"/>
      <c r="DJ246" s="92"/>
      <c r="DK246" s="400"/>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349"/>
    </row>
    <row r="247" spans="1:139" s="5" customFormat="1" ht="15" customHeight="1">
      <c r="A247" s="2214"/>
      <c r="B247" s="2215"/>
      <c r="C247" s="2216"/>
      <c r="D247" s="1717" t="s">
        <v>348</v>
      </c>
      <c r="E247" s="1718"/>
      <c r="F247" s="1718"/>
      <c r="G247" s="1718"/>
      <c r="H247" s="1718"/>
      <c r="I247" s="1718"/>
      <c r="J247" s="905"/>
      <c r="K247" s="905"/>
      <c r="L247" s="730"/>
      <c r="M247" s="906" t="s">
        <v>120</v>
      </c>
      <c r="N247" s="16"/>
      <c r="O247" s="15"/>
      <c r="P247" s="15" t="s">
        <v>121</v>
      </c>
      <c r="Q247" s="89"/>
      <c r="R247" s="89"/>
      <c r="S247" s="93"/>
      <c r="T247" s="19"/>
      <c r="U247" s="19"/>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row>
    <row r="248" spans="1:139" ht="15" customHeight="1" thickBot="1">
      <c r="A248" s="2217"/>
      <c r="B248" s="2218"/>
      <c r="C248" s="2219"/>
      <c r="D248" s="1719"/>
      <c r="E248" s="1720"/>
      <c r="F248" s="1720"/>
      <c r="G248" s="1720"/>
      <c r="H248" s="1720"/>
      <c r="I248" s="1720"/>
      <c r="J248" s="905"/>
      <c r="K248" s="905"/>
      <c r="L248" s="730"/>
      <c r="M248" s="199"/>
      <c r="N248" s="199"/>
      <c r="O248" s="89"/>
      <c r="P248" s="15" t="s">
        <v>486</v>
      </c>
      <c r="Q248" s="89"/>
      <c r="R248" s="89"/>
      <c r="S248" s="93"/>
    </row>
    <row r="249" spans="1:139" ht="15" customHeight="1">
      <c r="A249" s="2214"/>
      <c r="B249" s="2215"/>
      <c r="C249" s="2216"/>
      <c r="D249" s="1717" t="s">
        <v>634</v>
      </c>
      <c r="E249" s="1718"/>
      <c r="F249" s="1718"/>
      <c r="G249" s="1718"/>
      <c r="H249" s="1718"/>
      <c r="I249" s="1718"/>
      <c r="J249" s="905"/>
      <c r="K249" s="905"/>
      <c r="L249" s="730"/>
      <c r="M249" s="199"/>
      <c r="N249" s="199"/>
      <c r="O249" s="89"/>
      <c r="P249" s="15" t="s">
        <v>487</v>
      </c>
      <c r="Q249" s="15"/>
      <c r="R249" s="15"/>
      <c r="S249" s="93"/>
    </row>
    <row r="250" spans="1:139" ht="15" customHeight="1" thickBot="1">
      <c r="A250" s="2217"/>
      <c r="B250" s="2218"/>
      <c r="C250" s="2219"/>
      <c r="D250" s="1719"/>
      <c r="E250" s="1720"/>
      <c r="F250" s="1720"/>
      <c r="G250" s="1720"/>
      <c r="H250" s="1720"/>
      <c r="I250" s="1720"/>
      <c r="J250" s="905"/>
      <c r="K250" s="905"/>
      <c r="L250" s="730"/>
      <c r="M250" s="730"/>
      <c r="N250" s="730"/>
    </row>
    <row r="251" spans="1:139" ht="15" customHeight="1">
      <c r="A251" s="2215"/>
      <c r="B251" s="2215"/>
      <c r="C251" s="2220"/>
      <c r="D251" s="1949"/>
      <c r="E251" s="1949"/>
      <c r="F251" s="1949"/>
      <c r="G251" s="1949"/>
      <c r="H251" s="1949"/>
      <c r="I251" s="1949"/>
      <c r="J251" s="1950"/>
      <c r="K251" s="1950"/>
      <c r="L251" s="730"/>
      <c r="M251" s="730"/>
      <c r="N251" s="730"/>
    </row>
    <row r="252" spans="1:139" ht="15" customHeight="1">
      <c r="A252" s="2221"/>
      <c r="B252" s="2221"/>
      <c r="C252" s="2221"/>
      <c r="D252" s="1950"/>
      <c r="E252" s="1950"/>
      <c r="F252" s="1950"/>
      <c r="G252" s="1950"/>
      <c r="H252" s="1950"/>
      <c r="I252" s="1950"/>
      <c r="J252" s="1950"/>
      <c r="K252" s="1950"/>
      <c r="L252" s="730"/>
      <c r="M252" s="730"/>
      <c r="N252" s="730"/>
    </row>
  </sheetData>
  <sheetProtection algorithmName="SHA-512" hashValue="+Xj6X6UoDAzPJbBOGFMJw+pCXxpH99xz8c5/yiUWWVwgdqSp56xghGTfUqN0laHC26/iQMYqvRVMKAIq/PzDmw==" saltValue="RmLZYnGURGHxuDxTSKS1YQ==" spinCount="100000" sheet="1" objects="1" scenarios="1" selectLockedCells="1" selectUnlockedCells="1"/>
  <mergeCells count="13144">
    <mergeCell ref="EC38:EC39"/>
    <mergeCell ref="DZ40:DZ41"/>
    <mergeCell ref="BX18:BX19"/>
    <mergeCell ref="BY18:BY19"/>
    <mergeCell ref="R5:V5"/>
    <mergeCell ref="R6:V7"/>
    <mergeCell ref="R8:V9"/>
    <mergeCell ref="BW101:BW102"/>
    <mergeCell ref="BX101:BX102"/>
    <mergeCell ref="BY101:BY102"/>
    <mergeCell ref="BZ101:BZ102"/>
    <mergeCell ref="CA101:CA102"/>
    <mergeCell ref="CB101:CB102"/>
    <mergeCell ref="BW103:BW104"/>
    <mergeCell ref="BX103:BX104"/>
    <mergeCell ref="BY103:BY104"/>
    <mergeCell ref="BZ103:BZ104"/>
    <mergeCell ref="CA103:CA104"/>
    <mergeCell ref="CB103:CB104"/>
    <mergeCell ref="BW112:BW113"/>
    <mergeCell ref="BX112:BX113"/>
    <mergeCell ref="BY112:BY113"/>
    <mergeCell ref="BZ112:BZ113"/>
    <mergeCell ref="CA112:CA113"/>
    <mergeCell ref="CB112:CB113"/>
    <mergeCell ref="BW114:BW115"/>
    <mergeCell ref="BX114:BX115"/>
    <mergeCell ref="BY114:BY115"/>
    <mergeCell ref="BZ114:BZ115"/>
    <mergeCell ref="CA114:CA115"/>
    <mergeCell ref="CB114:CB115"/>
    <mergeCell ref="BW116:BW117"/>
    <mergeCell ref="BX116:BX117"/>
    <mergeCell ref="BY116:BY117"/>
    <mergeCell ref="BZ116:BZ117"/>
    <mergeCell ref="CA116:CA117"/>
    <mergeCell ref="CB116:CB117"/>
    <mergeCell ref="BW56:BW57"/>
    <mergeCell ref="BX56:BX57"/>
    <mergeCell ref="BY56:BY57"/>
    <mergeCell ref="BZ56:BZ57"/>
    <mergeCell ref="CA56:CA57"/>
    <mergeCell ref="CB56:CB57"/>
    <mergeCell ref="BW65:BW66"/>
    <mergeCell ref="BX65:BX66"/>
    <mergeCell ref="BY65:BY66"/>
    <mergeCell ref="BZ65:BZ66"/>
    <mergeCell ref="CA65:CA66"/>
    <mergeCell ref="CB65:CB66"/>
    <mergeCell ref="BW67:BW68"/>
    <mergeCell ref="BX67:BX68"/>
    <mergeCell ref="BY67:BY68"/>
    <mergeCell ref="BZ67:BZ68"/>
    <mergeCell ref="CA67:CA68"/>
    <mergeCell ref="CB67:CB68"/>
    <mergeCell ref="BW69:BW70"/>
    <mergeCell ref="BX69:BX70"/>
    <mergeCell ref="BY69:BY70"/>
    <mergeCell ref="BZ69:BZ70"/>
    <mergeCell ref="CA69:CA70"/>
    <mergeCell ref="CB69:CB70"/>
    <mergeCell ref="BW71:BW72"/>
    <mergeCell ref="BX71:BX72"/>
    <mergeCell ref="BY71:BY72"/>
    <mergeCell ref="CV52:CV53"/>
    <mergeCell ref="CW52:CW53"/>
    <mergeCell ref="CU54:CU55"/>
    <mergeCell ref="CV54:CV55"/>
    <mergeCell ref="CW54:CW55"/>
    <mergeCell ref="CU56:CU57"/>
    <mergeCell ref="CV56:CV57"/>
    <mergeCell ref="CW56:CW57"/>
    <mergeCell ref="CU65:CU66"/>
    <mergeCell ref="CV65:CV66"/>
    <mergeCell ref="CW65:CW66"/>
    <mergeCell ref="CU67:CU68"/>
    <mergeCell ref="CV67:CV68"/>
    <mergeCell ref="CW67:CW68"/>
    <mergeCell ref="BW30:BW31"/>
    <mergeCell ref="BX30:BX31"/>
    <mergeCell ref="BY30:BY31"/>
    <mergeCell ref="BZ30:BZ31"/>
    <mergeCell ref="CA30:CA31"/>
    <mergeCell ref="CB30:CB31"/>
    <mergeCell ref="BW32:BW33"/>
    <mergeCell ref="BX32:BX33"/>
    <mergeCell ref="BY32:BY33"/>
    <mergeCell ref="BZ32:BZ33"/>
    <mergeCell ref="CA32:CA33"/>
    <mergeCell ref="CB32:CB33"/>
    <mergeCell ref="BW34:BW35"/>
    <mergeCell ref="BX34:BX35"/>
    <mergeCell ref="BY34:BY35"/>
    <mergeCell ref="BZ34:BZ35"/>
    <mergeCell ref="CA34:CA35"/>
    <mergeCell ref="CB34:CB35"/>
    <mergeCell ref="BW36:BW37"/>
    <mergeCell ref="BX36:BX37"/>
    <mergeCell ref="BY36:BY37"/>
    <mergeCell ref="BZ36:BZ37"/>
    <mergeCell ref="CA36:CA37"/>
    <mergeCell ref="CB36:CB37"/>
    <mergeCell ref="BW38:BW39"/>
    <mergeCell ref="BX38:BX39"/>
    <mergeCell ref="BY38:BY39"/>
    <mergeCell ref="BZ38:BZ39"/>
    <mergeCell ref="CA38:CA39"/>
    <mergeCell ref="CG30:CG31"/>
    <mergeCell ref="CF52:CF53"/>
    <mergeCell ref="CG52:CG53"/>
    <mergeCell ref="CF42:CF43"/>
    <mergeCell ref="CG50:CG51"/>
    <mergeCell ref="CG48:CG49"/>
    <mergeCell ref="CC52:CC53"/>
    <mergeCell ref="CC36:CC37"/>
    <mergeCell ref="CC38:CC39"/>
    <mergeCell ref="CD52:CD53"/>
    <mergeCell ref="CC34:CC35"/>
    <mergeCell ref="BW54:BW55"/>
    <mergeCell ref="BX54:BX55"/>
    <mergeCell ref="BY54:BY55"/>
    <mergeCell ref="BZ54:BZ55"/>
    <mergeCell ref="CA54:CA55"/>
    <mergeCell ref="CB54:CB55"/>
    <mergeCell ref="CR48:CR49"/>
    <mergeCell ref="CR50:CR51"/>
    <mergeCell ref="CS34:CS35"/>
    <mergeCell ref="CI34:CI35"/>
    <mergeCell ref="DX244:DX245"/>
    <mergeCell ref="DY244:DY245"/>
    <mergeCell ref="DZ244:DZ245"/>
    <mergeCell ref="EA244:EA245"/>
    <mergeCell ref="EB244:EB245"/>
    <mergeCell ref="EC244:EC245"/>
    <mergeCell ref="ED244:ED245"/>
    <mergeCell ref="EE244:EE245"/>
    <mergeCell ref="EF244:EF245"/>
    <mergeCell ref="EG244:EG245"/>
    <mergeCell ref="EH244:EH245"/>
    <mergeCell ref="EI244:EI245"/>
    <mergeCell ref="A247:C248"/>
    <mergeCell ref="A249:C250"/>
    <mergeCell ref="A251:C252"/>
    <mergeCell ref="D251:K252"/>
    <mergeCell ref="DG244:DG245"/>
    <mergeCell ref="DH244:DH245"/>
    <mergeCell ref="DI244:DI245"/>
    <mergeCell ref="DJ244:DJ245"/>
    <mergeCell ref="DK244:DK245"/>
    <mergeCell ref="DL244:DL245"/>
    <mergeCell ref="DM244:DM245"/>
    <mergeCell ref="DN244:DN245"/>
    <mergeCell ref="DO244:DO245"/>
    <mergeCell ref="DP244:DP245"/>
    <mergeCell ref="DQ244:DQ245"/>
    <mergeCell ref="DR244:DR245"/>
    <mergeCell ref="DS244:DS245"/>
    <mergeCell ref="DT244:DT245"/>
    <mergeCell ref="DU244:DU245"/>
    <mergeCell ref="DV244:DV245"/>
    <mergeCell ref="DW244:DW245"/>
    <mergeCell ref="CF244:CF245"/>
    <mergeCell ref="CG244:CG245"/>
    <mergeCell ref="CH244:CH245"/>
    <mergeCell ref="CI244:CI245"/>
    <mergeCell ref="CJ244:CJ245"/>
    <mergeCell ref="CR244:CR245"/>
    <mergeCell ref="CS244:CS245"/>
    <mergeCell ref="CT244:CT245"/>
    <mergeCell ref="CX244:CX245"/>
    <mergeCell ref="CY244:CY245"/>
    <mergeCell ref="CZ244:CZ245"/>
    <mergeCell ref="DA244:DA245"/>
    <mergeCell ref="DB244:DB245"/>
    <mergeCell ref="DC244:DC245"/>
    <mergeCell ref="DD244:DD245"/>
    <mergeCell ref="DE244:DE245"/>
    <mergeCell ref="DF244:DF245"/>
    <mergeCell ref="BI244:BI245"/>
    <mergeCell ref="BJ244:BJ245"/>
    <mergeCell ref="BK244:BK245"/>
    <mergeCell ref="BL244:BL245"/>
    <mergeCell ref="BM244:BM245"/>
    <mergeCell ref="BN244:BN245"/>
    <mergeCell ref="BO244:BO245"/>
    <mergeCell ref="BP244:BP245"/>
    <mergeCell ref="BQ244:BQ245"/>
    <mergeCell ref="CU244:CU245"/>
    <mergeCell ref="CV244:CV245"/>
    <mergeCell ref="CW244:CW245"/>
    <mergeCell ref="BR244:BR245"/>
    <mergeCell ref="BS244:BS245"/>
    <mergeCell ref="BT244:BT245"/>
    <mergeCell ref="BU244:BU245"/>
    <mergeCell ref="BV244:BV245"/>
    <mergeCell ref="CC244:CC245"/>
    <mergeCell ref="CD244:CD245"/>
    <mergeCell ref="CE244:CE245"/>
    <mergeCell ref="AR244:AR245"/>
    <mergeCell ref="AS244:AS245"/>
    <mergeCell ref="AT244:AT245"/>
    <mergeCell ref="AU244:AU245"/>
    <mergeCell ref="AV244:AV245"/>
    <mergeCell ref="AW244:AW245"/>
    <mergeCell ref="AX244:AX245"/>
    <mergeCell ref="AY244:AY245"/>
    <mergeCell ref="AZ244:AZ245"/>
    <mergeCell ref="BA244:BA245"/>
    <mergeCell ref="BB244:BB245"/>
    <mergeCell ref="BC244:BC245"/>
    <mergeCell ref="BD244:BD245"/>
    <mergeCell ref="BE244:BE245"/>
    <mergeCell ref="BF244:BF245"/>
    <mergeCell ref="BG244:BG245"/>
    <mergeCell ref="BH244:BH245"/>
    <mergeCell ref="X244:X245"/>
    <mergeCell ref="Y244:Y245"/>
    <mergeCell ref="Z244:Z245"/>
    <mergeCell ref="AA244:AA245"/>
    <mergeCell ref="AB244:AE244"/>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BW244:BW245"/>
    <mergeCell ref="BX244:BX245"/>
    <mergeCell ref="BY244:BY245"/>
    <mergeCell ref="BZ244:BZ245"/>
    <mergeCell ref="CA244:CA245"/>
    <mergeCell ref="CB244:CB245"/>
    <mergeCell ref="A244:A245"/>
    <mergeCell ref="B244:B245"/>
    <mergeCell ref="C244:C245"/>
    <mergeCell ref="D244:J245"/>
    <mergeCell ref="S244:S245"/>
    <mergeCell ref="K244:K245"/>
    <mergeCell ref="L244:L245"/>
    <mergeCell ref="M244:M245"/>
    <mergeCell ref="N244:N245"/>
    <mergeCell ref="O244:O245"/>
    <mergeCell ref="P244:P245"/>
    <mergeCell ref="Q244:Q245"/>
    <mergeCell ref="R244:R245"/>
    <mergeCell ref="T244:T245"/>
    <mergeCell ref="U244:U245"/>
    <mergeCell ref="V244:V245"/>
    <mergeCell ref="W244:W245"/>
    <mergeCell ref="DS242:DS243"/>
    <mergeCell ref="DT242:DT243"/>
    <mergeCell ref="DU242:DU243"/>
    <mergeCell ref="DV242:DV243"/>
    <mergeCell ref="DW242:DW243"/>
    <mergeCell ref="DX242:DX243"/>
    <mergeCell ref="DY242:DY243"/>
    <mergeCell ref="DZ242:DZ243"/>
    <mergeCell ref="EA242:EA243"/>
    <mergeCell ref="EB242:EB243"/>
    <mergeCell ref="EC242:EC243"/>
    <mergeCell ref="ED242:ED243"/>
    <mergeCell ref="EE242:EE243"/>
    <mergeCell ref="EF242:EF243"/>
    <mergeCell ref="EG242:EG243"/>
    <mergeCell ref="EH242:EH243"/>
    <mergeCell ref="BD242:BD243"/>
    <mergeCell ref="BE242:BE243"/>
    <mergeCell ref="BF242:BF243"/>
    <mergeCell ref="BG242:BG243"/>
    <mergeCell ref="BH242:BH243"/>
    <mergeCell ref="BI242:BI243"/>
    <mergeCell ref="BJ242:BJ243"/>
    <mergeCell ref="BK242:BK243"/>
    <mergeCell ref="BL242:BL243"/>
    <mergeCell ref="BM242:BM243"/>
    <mergeCell ref="BN242:BN243"/>
    <mergeCell ref="BO242:BO243"/>
    <mergeCell ref="BP242:BP243"/>
    <mergeCell ref="BQ242:BQ243"/>
    <mergeCell ref="BR242:BR243"/>
    <mergeCell ref="BS242:BS243"/>
    <mergeCell ref="BT242:BT243"/>
    <mergeCell ref="AM242:AM243"/>
    <mergeCell ref="AN242:AN243"/>
    <mergeCell ref="AO242:AO243"/>
    <mergeCell ref="AP242:AP243"/>
    <mergeCell ref="AQ242:AQ243"/>
    <mergeCell ref="AR242:AR243"/>
    <mergeCell ref="AS242:AS243"/>
    <mergeCell ref="AT242:AT243"/>
    <mergeCell ref="AU242:AU243"/>
    <mergeCell ref="AV242:AV243"/>
    <mergeCell ref="AW242:AW243"/>
    <mergeCell ref="AX242:AX243"/>
    <mergeCell ref="AY242:AY243"/>
    <mergeCell ref="AZ242:AZ243"/>
    <mergeCell ref="EI242:EI243"/>
    <mergeCell ref="DB242:DB243"/>
    <mergeCell ref="DC242:DC243"/>
    <mergeCell ref="DD242:DD243"/>
    <mergeCell ref="DE242:DE243"/>
    <mergeCell ref="DF242:DF243"/>
    <mergeCell ref="DG242:DG243"/>
    <mergeCell ref="DH242:DH243"/>
    <mergeCell ref="DI242:DI243"/>
    <mergeCell ref="DJ242:DJ243"/>
    <mergeCell ref="DK242:DK243"/>
    <mergeCell ref="DL242:DL243"/>
    <mergeCell ref="DM242:DM243"/>
    <mergeCell ref="DN242:DN243"/>
    <mergeCell ref="DO242:DO243"/>
    <mergeCell ref="DP242:DP243"/>
    <mergeCell ref="DQ242:DQ243"/>
    <mergeCell ref="DR242:DR243"/>
    <mergeCell ref="BU242:BU243"/>
    <mergeCell ref="BV242:BV243"/>
    <mergeCell ref="CC242:CC243"/>
    <mergeCell ref="CD242:CD243"/>
    <mergeCell ref="CE242:CE243"/>
    <mergeCell ref="CF242:CF243"/>
    <mergeCell ref="CG242:CG243"/>
    <mergeCell ref="CH242:CH243"/>
    <mergeCell ref="CI242:CI243"/>
    <mergeCell ref="CJ242:CJ243"/>
    <mergeCell ref="CR242:CR243"/>
    <mergeCell ref="CS242:CS243"/>
    <mergeCell ref="CT242:CT243"/>
    <mergeCell ref="CX242:CX243"/>
    <mergeCell ref="CY242:CY243"/>
    <mergeCell ref="CZ242:CZ243"/>
    <mergeCell ref="DA242:DA243"/>
    <mergeCell ref="CU242:CU243"/>
    <mergeCell ref="CV242:CV243"/>
    <mergeCell ref="CW242:CW243"/>
    <mergeCell ref="CK242:CK243"/>
    <mergeCell ref="CL242:CL243"/>
    <mergeCell ref="CM242:CM243"/>
    <mergeCell ref="CN242:CN243"/>
    <mergeCell ref="CO242:CO243"/>
    <mergeCell ref="CP242:CP243"/>
    <mergeCell ref="CQ242:CQ243"/>
    <mergeCell ref="BW242:BW243"/>
    <mergeCell ref="BX242:BX243"/>
    <mergeCell ref="BY242:BY243"/>
    <mergeCell ref="BZ242:BZ243"/>
    <mergeCell ref="CA242:CA243"/>
    <mergeCell ref="CB242:CB243"/>
    <mergeCell ref="BA242:BA243"/>
    <mergeCell ref="BB242:BB243"/>
    <mergeCell ref="BC242:BC243"/>
    <mergeCell ref="EG240:EG241"/>
    <mergeCell ref="EH240:EH241"/>
    <mergeCell ref="EI240:EI241"/>
    <mergeCell ref="A242:A243"/>
    <mergeCell ref="B242:B243"/>
    <mergeCell ref="C242:C243"/>
    <mergeCell ref="D242:J243"/>
    <mergeCell ref="S242:S243"/>
    <mergeCell ref="K242:K243"/>
    <mergeCell ref="L242:L243"/>
    <mergeCell ref="M242:M243"/>
    <mergeCell ref="N242:N243"/>
    <mergeCell ref="O242:O243"/>
    <mergeCell ref="P242:P243"/>
    <mergeCell ref="Q242:Q243"/>
    <mergeCell ref="R242:R243"/>
    <mergeCell ref="T242:T243"/>
    <mergeCell ref="U242:U243"/>
    <mergeCell ref="V242:V243"/>
    <mergeCell ref="W242:W243"/>
    <mergeCell ref="X242:X243"/>
    <mergeCell ref="Y242:Y243"/>
    <mergeCell ref="Z242:Z243"/>
    <mergeCell ref="AA242:AA243"/>
    <mergeCell ref="AB242:AE242"/>
    <mergeCell ref="AF242:AF243"/>
    <mergeCell ref="AG242:AG243"/>
    <mergeCell ref="AH242:AH243"/>
    <mergeCell ref="AI242:AI243"/>
    <mergeCell ref="AJ242:AJ243"/>
    <mergeCell ref="AK242:AK243"/>
    <mergeCell ref="AL242:AL243"/>
    <mergeCell ref="DP240:DP241"/>
    <mergeCell ref="DQ240:DQ241"/>
    <mergeCell ref="DR240:DR241"/>
    <mergeCell ref="DS240:DS241"/>
    <mergeCell ref="DT240:DT241"/>
    <mergeCell ref="DU240:DU241"/>
    <mergeCell ref="DV240:DV241"/>
    <mergeCell ref="DW240:DW241"/>
    <mergeCell ref="DX240:DX241"/>
    <mergeCell ref="DY240:DY241"/>
    <mergeCell ref="DZ240:DZ241"/>
    <mergeCell ref="EA240:EA241"/>
    <mergeCell ref="EB240:EB241"/>
    <mergeCell ref="EC240:EC241"/>
    <mergeCell ref="ED240:ED241"/>
    <mergeCell ref="EE240:EE241"/>
    <mergeCell ref="EF240:EF241"/>
    <mergeCell ref="CY240:CY241"/>
    <mergeCell ref="CZ240:CZ241"/>
    <mergeCell ref="DA240:DA241"/>
    <mergeCell ref="DB240:DB241"/>
    <mergeCell ref="DC240:DC241"/>
    <mergeCell ref="DD240:DD241"/>
    <mergeCell ref="DE240:DE241"/>
    <mergeCell ref="DF240:DF241"/>
    <mergeCell ref="DG240:DG241"/>
    <mergeCell ref="DH240:DH241"/>
    <mergeCell ref="DI240:DI241"/>
    <mergeCell ref="DJ240:DJ241"/>
    <mergeCell ref="DK240:DK241"/>
    <mergeCell ref="DL240:DL241"/>
    <mergeCell ref="DM240:DM241"/>
    <mergeCell ref="DN240:DN241"/>
    <mergeCell ref="DO240:DO241"/>
    <mergeCell ref="BR240:BR241"/>
    <mergeCell ref="BS240:BS241"/>
    <mergeCell ref="BT240:BT241"/>
    <mergeCell ref="BU240:BU241"/>
    <mergeCell ref="BV240:BV241"/>
    <mergeCell ref="CC240:CC241"/>
    <mergeCell ref="CD240:CD241"/>
    <mergeCell ref="CE240:CE241"/>
    <mergeCell ref="CF240:CF241"/>
    <mergeCell ref="CG240:CG241"/>
    <mergeCell ref="CH240:CH241"/>
    <mergeCell ref="CI240:CI241"/>
    <mergeCell ref="CJ240:CJ241"/>
    <mergeCell ref="CR240:CR241"/>
    <mergeCell ref="CS240:CS241"/>
    <mergeCell ref="CT240:CT241"/>
    <mergeCell ref="CX240:CX241"/>
    <mergeCell ref="BA240:BA241"/>
    <mergeCell ref="BB240:BB241"/>
    <mergeCell ref="BC240:BC241"/>
    <mergeCell ref="BD240:BD241"/>
    <mergeCell ref="BE240:BE241"/>
    <mergeCell ref="BF240:BF241"/>
    <mergeCell ref="BG240:BG241"/>
    <mergeCell ref="BH240:BH241"/>
    <mergeCell ref="BI240:BI241"/>
    <mergeCell ref="BJ240:BJ241"/>
    <mergeCell ref="BK240:BK241"/>
    <mergeCell ref="BL240:BL241"/>
    <mergeCell ref="BM240:BM241"/>
    <mergeCell ref="BN240:BN241"/>
    <mergeCell ref="BO240:BO241"/>
    <mergeCell ref="BP240:BP241"/>
    <mergeCell ref="BQ240:BQ241"/>
    <mergeCell ref="CU240:CU241"/>
    <mergeCell ref="CV240:CV241"/>
    <mergeCell ref="CW240:CW241"/>
    <mergeCell ref="CK240:CK241"/>
    <mergeCell ref="CL240:CL241"/>
    <mergeCell ref="CM240:CM241"/>
    <mergeCell ref="CN240:CN241"/>
    <mergeCell ref="CO240:CO241"/>
    <mergeCell ref="CP240:CP241"/>
    <mergeCell ref="CQ240:CQ241"/>
    <mergeCell ref="BW240:BW241"/>
    <mergeCell ref="BX240:BX241"/>
    <mergeCell ref="BY240:BY241"/>
    <mergeCell ref="BZ240:BZ241"/>
    <mergeCell ref="CA240:CA241"/>
    <mergeCell ref="CB240:CB241"/>
    <mergeCell ref="AJ240:AJ241"/>
    <mergeCell ref="AK240:AK241"/>
    <mergeCell ref="AL240:AL241"/>
    <mergeCell ref="AM240:AM241"/>
    <mergeCell ref="AN240:AN241"/>
    <mergeCell ref="AO240:AO241"/>
    <mergeCell ref="AP240:AP241"/>
    <mergeCell ref="AQ240:AQ241"/>
    <mergeCell ref="AR240:AR241"/>
    <mergeCell ref="AS240:AS241"/>
    <mergeCell ref="AT240:AT241"/>
    <mergeCell ref="AU240:AU241"/>
    <mergeCell ref="AV240:AV241"/>
    <mergeCell ref="AW240:AW241"/>
    <mergeCell ref="AX240:AX241"/>
    <mergeCell ref="AY240:AY241"/>
    <mergeCell ref="AZ240:AZ241"/>
    <mergeCell ref="ED238:ED239"/>
    <mergeCell ref="EE238:EE239"/>
    <mergeCell ref="EF238:EF239"/>
    <mergeCell ref="EG238:EG239"/>
    <mergeCell ref="EH238:EH239"/>
    <mergeCell ref="EI238:EI239"/>
    <mergeCell ref="A240:A241"/>
    <mergeCell ref="B240:B241"/>
    <mergeCell ref="C240:C241"/>
    <mergeCell ref="D240:J241"/>
    <mergeCell ref="S240:S241"/>
    <mergeCell ref="K240:K241"/>
    <mergeCell ref="L240:L241"/>
    <mergeCell ref="M240:M241"/>
    <mergeCell ref="N240:N241"/>
    <mergeCell ref="O240:O241"/>
    <mergeCell ref="P240:P241"/>
    <mergeCell ref="Q240:Q241"/>
    <mergeCell ref="R240:R241"/>
    <mergeCell ref="T240:T241"/>
    <mergeCell ref="U240:U241"/>
    <mergeCell ref="V240:V241"/>
    <mergeCell ref="W240:W241"/>
    <mergeCell ref="X240:X241"/>
    <mergeCell ref="Y240:Y241"/>
    <mergeCell ref="Z240:Z241"/>
    <mergeCell ref="AA240:AA241"/>
    <mergeCell ref="AB240:AE240"/>
    <mergeCell ref="AF240:AF241"/>
    <mergeCell ref="AG240:AG241"/>
    <mergeCell ref="AH240:AH241"/>
    <mergeCell ref="AI240:AI241"/>
    <mergeCell ref="DM238:DM239"/>
    <mergeCell ref="DN238:DN239"/>
    <mergeCell ref="DO238:DO239"/>
    <mergeCell ref="DP238:DP239"/>
    <mergeCell ref="DQ238:DQ239"/>
    <mergeCell ref="DR238:DR239"/>
    <mergeCell ref="DS238:DS239"/>
    <mergeCell ref="DT238:DT239"/>
    <mergeCell ref="DU238:DU239"/>
    <mergeCell ref="DV238:DV239"/>
    <mergeCell ref="DW238:DW239"/>
    <mergeCell ref="DX238:DX239"/>
    <mergeCell ref="DY238:DY239"/>
    <mergeCell ref="DZ238:DZ239"/>
    <mergeCell ref="EA238:EA239"/>
    <mergeCell ref="EB238:EB239"/>
    <mergeCell ref="EC238:EC239"/>
    <mergeCell ref="CS238:CS239"/>
    <mergeCell ref="CT238:CT239"/>
    <mergeCell ref="CX238:CX239"/>
    <mergeCell ref="CY238:CY239"/>
    <mergeCell ref="CZ238:CZ239"/>
    <mergeCell ref="DA238:DA239"/>
    <mergeCell ref="DB238:DB239"/>
    <mergeCell ref="DC238:DC239"/>
    <mergeCell ref="DD238:DD239"/>
    <mergeCell ref="DE238:DE239"/>
    <mergeCell ref="DF238:DF239"/>
    <mergeCell ref="DG238:DG239"/>
    <mergeCell ref="DH238:DH239"/>
    <mergeCell ref="DI238:DI239"/>
    <mergeCell ref="DJ238:DJ239"/>
    <mergeCell ref="DK238:DK239"/>
    <mergeCell ref="DL238:DL239"/>
    <mergeCell ref="BO238:BO239"/>
    <mergeCell ref="BP238:BP239"/>
    <mergeCell ref="BQ238:BQ239"/>
    <mergeCell ref="BR238:BR239"/>
    <mergeCell ref="BS238:BS239"/>
    <mergeCell ref="BT238:BT239"/>
    <mergeCell ref="BU238:BU239"/>
    <mergeCell ref="BV238:BV239"/>
    <mergeCell ref="CC238:CC239"/>
    <mergeCell ref="CD238:CD239"/>
    <mergeCell ref="CE238:CE239"/>
    <mergeCell ref="CF238:CF239"/>
    <mergeCell ref="CG238:CG239"/>
    <mergeCell ref="CH238:CH239"/>
    <mergeCell ref="CI238:CI239"/>
    <mergeCell ref="CJ238:CJ239"/>
    <mergeCell ref="CR238:CR239"/>
    <mergeCell ref="CU238:CU239"/>
    <mergeCell ref="CV238:CV239"/>
    <mergeCell ref="CW238:CW239"/>
    <mergeCell ref="CK238:CK239"/>
    <mergeCell ref="CL238:CL239"/>
    <mergeCell ref="CM238:CM239"/>
    <mergeCell ref="CN238:CN239"/>
    <mergeCell ref="CO238:CO239"/>
    <mergeCell ref="CP238:CP239"/>
    <mergeCell ref="CQ238:CQ239"/>
    <mergeCell ref="BW238:BW239"/>
    <mergeCell ref="BX238:BX239"/>
    <mergeCell ref="BY238:BY239"/>
    <mergeCell ref="BZ238:BZ239"/>
    <mergeCell ref="CA238:CA239"/>
    <mergeCell ref="CB238:CB23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BL238:BL239"/>
    <mergeCell ref="BM238:BM239"/>
    <mergeCell ref="BN238:BN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T238:AT239"/>
    <mergeCell ref="AU238:AU239"/>
    <mergeCell ref="AV238:AV239"/>
    <mergeCell ref="AW238:AW239"/>
    <mergeCell ref="EA236:EA237"/>
    <mergeCell ref="EB236:EB237"/>
    <mergeCell ref="EC236:EC237"/>
    <mergeCell ref="ED236:ED237"/>
    <mergeCell ref="EE236:EE237"/>
    <mergeCell ref="EF236:EF237"/>
    <mergeCell ref="EG236:EG237"/>
    <mergeCell ref="EH236:EH237"/>
    <mergeCell ref="EI236:EI237"/>
    <mergeCell ref="A238:A239"/>
    <mergeCell ref="B238:B239"/>
    <mergeCell ref="C238:C239"/>
    <mergeCell ref="D238:J239"/>
    <mergeCell ref="S238:S239"/>
    <mergeCell ref="K238:K239"/>
    <mergeCell ref="L238:L239"/>
    <mergeCell ref="M238:M239"/>
    <mergeCell ref="N238:N239"/>
    <mergeCell ref="O238:O239"/>
    <mergeCell ref="P238:P239"/>
    <mergeCell ref="Q238:Q239"/>
    <mergeCell ref="R238:R239"/>
    <mergeCell ref="T238:T239"/>
    <mergeCell ref="U238:U239"/>
    <mergeCell ref="V238:V239"/>
    <mergeCell ref="W238:W239"/>
    <mergeCell ref="X238:X239"/>
    <mergeCell ref="Y238:Y239"/>
    <mergeCell ref="Z238:Z239"/>
    <mergeCell ref="AA238:AA239"/>
    <mergeCell ref="AB238:AE238"/>
    <mergeCell ref="AF238:AF239"/>
    <mergeCell ref="DJ236:DJ237"/>
    <mergeCell ref="DK236:DK237"/>
    <mergeCell ref="DL236:DL237"/>
    <mergeCell ref="DM236:DM237"/>
    <mergeCell ref="DN236:DN237"/>
    <mergeCell ref="DO236:DO237"/>
    <mergeCell ref="DP236:DP237"/>
    <mergeCell ref="DQ236:DQ237"/>
    <mergeCell ref="DR236:DR237"/>
    <mergeCell ref="DS236:DS237"/>
    <mergeCell ref="DT236:DT237"/>
    <mergeCell ref="DU236:DU237"/>
    <mergeCell ref="DV236:DV237"/>
    <mergeCell ref="DW236:DW237"/>
    <mergeCell ref="DX236:DX237"/>
    <mergeCell ref="DY236:DY237"/>
    <mergeCell ref="DZ236:DZ237"/>
    <mergeCell ref="CI236:CI237"/>
    <mergeCell ref="CJ236:CJ237"/>
    <mergeCell ref="CR236:CR237"/>
    <mergeCell ref="CS236:CS237"/>
    <mergeCell ref="CT236:CT237"/>
    <mergeCell ref="CX236:CX237"/>
    <mergeCell ref="CY236:CY237"/>
    <mergeCell ref="CZ236:CZ237"/>
    <mergeCell ref="DA236:DA237"/>
    <mergeCell ref="DB236:DB237"/>
    <mergeCell ref="DC236:DC237"/>
    <mergeCell ref="DD236:DD237"/>
    <mergeCell ref="DE236:DE237"/>
    <mergeCell ref="DF236:DF237"/>
    <mergeCell ref="DG236:DG237"/>
    <mergeCell ref="DH236:DH237"/>
    <mergeCell ref="DI236:DI237"/>
    <mergeCell ref="BL236:BL237"/>
    <mergeCell ref="BM236:BM237"/>
    <mergeCell ref="BN236:BN237"/>
    <mergeCell ref="BO236:BO237"/>
    <mergeCell ref="BP236:BP237"/>
    <mergeCell ref="BQ236:BQ237"/>
    <mergeCell ref="BR236:BR237"/>
    <mergeCell ref="BS236:BS237"/>
    <mergeCell ref="BT236:BT237"/>
    <mergeCell ref="BU236:BU237"/>
    <mergeCell ref="BV236:BV237"/>
    <mergeCell ref="CC236:CC237"/>
    <mergeCell ref="CD236:CD237"/>
    <mergeCell ref="CE236:CE237"/>
    <mergeCell ref="CF236:CF237"/>
    <mergeCell ref="CG236:CG237"/>
    <mergeCell ref="CH236:CH237"/>
    <mergeCell ref="AU236:AU237"/>
    <mergeCell ref="AV236:AV237"/>
    <mergeCell ref="AW236:AW237"/>
    <mergeCell ref="AX236:AX237"/>
    <mergeCell ref="AY236:AY237"/>
    <mergeCell ref="AZ236:AZ237"/>
    <mergeCell ref="BA236:BA237"/>
    <mergeCell ref="BB236:BB237"/>
    <mergeCell ref="BC236:BC237"/>
    <mergeCell ref="BD236:BD237"/>
    <mergeCell ref="BE236:BE237"/>
    <mergeCell ref="BF236:BF237"/>
    <mergeCell ref="BG236:BG237"/>
    <mergeCell ref="BH236:BH237"/>
    <mergeCell ref="BI236:BI237"/>
    <mergeCell ref="BJ236:BJ237"/>
    <mergeCell ref="BK236:BK237"/>
    <mergeCell ref="CU236:CU237"/>
    <mergeCell ref="CV236:CV237"/>
    <mergeCell ref="CW236:CW237"/>
    <mergeCell ref="CK236:CK237"/>
    <mergeCell ref="CL236:CL237"/>
    <mergeCell ref="CM236:CM237"/>
    <mergeCell ref="CN236:CN237"/>
    <mergeCell ref="CO236:CO237"/>
    <mergeCell ref="CP236:CP237"/>
    <mergeCell ref="CQ236:CQ237"/>
    <mergeCell ref="BW236:BW237"/>
    <mergeCell ref="BX236:BX237"/>
    <mergeCell ref="BY236:BY237"/>
    <mergeCell ref="BZ236:BZ237"/>
    <mergeCell ref="CA236:CA237"/>
    <mergeCell ref="CB236:CB237"/>
    <mergeCell ref="AA236:AA237"/>
    <mergeCell ref="AB236:AE236"/>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T236:AT237"/>
    <mergeCell ref="DX234:DX235"/>
    <mergeCell ref="DY234:DY235"/>
    <mergeCell ref="DZ234:DZ235"/>
    <mergeCell ref="EA234:EA235"/>
    <mergeCell ref="EB234:EB235"/>
    <mergeCell ref="EC234:EC235"/>
    <mergeCell ref="ED234:ED235"/>
    <mergeCell ref="EE234:EE235"/>
    <mergeCell ref="EF234:EF235"/>
    <mergeCell ref="EG234:EG235"/>
    <mergeCell ref="EH234:EH235"/>
    <mergeCell ref="EI234:EI235"/>
    <mergeCell ref="A236:A237"/>
    <mergeCell ref="B236:B237"/>
    <mergeCell ref="C236:C237"/>
    <mergeCell ref="D236:J237"/>
    <mergeCell ref="S236:S237"/>
    <mergeCell ref="K236:K237"/>
    <mergeCell ref="L236:L237"/>
    <mergeCell ref="M236:M237"/>
    <mergeCell ref="N236:N237"/>
    <mergeCell ref="O236:O237"/>
    <mergeCell ref="P236:P237"/>
    <mergeCell ref="Q236:Q237"/>
    <mergeCell ref="R236:R237"/>
    <mergeCell ref="T236:T237"/>
    <mergeCell ref="U236:U237"/>
    <mergeCell ref="V236:V237"/>
    <mergeCell ref="W236:W237"/>
    <mergeCell ref="X236:X237"/>
    <mergeCell ref="Y236:Y237"/>
    <mergeCell ref="Z236:Z237"/>
    <mergeCell ref="DG234:DG235"/>
    <mergeCell ref="DH234:DH235"/>
    <mergeCell ref="DI234:DI235"/>
    <mergeCell ref="DJ234:DJ235"/>
    <mergeCell ref="DK234:DK235"/>
    <mergeCell ref="DL234:DL235"/>
    <mergeCell ref="DM234:DM235"/>
    <mergeCell ref="DN234:DN235"/>
    <mergeCell ref="DO234:DO235"/>
    <mergeCell ref="DP234:DP235"/>
    <mergeCell ref="DQ234:DQ235"/>
    <mergeCell ref="DR234:DR235"/>
    <mergeCell ref="DS234:DS235"/>
    <mergeCell ref="DT234:DT235"/>
    <mergeCell ref="DU234:DU235"/>
    <mergeCell ref="DV234:DV235"/>
    <mergeCell ref="DW234:DW235"/>
    <mergeCell ref="CF234:CF235"/>
    <mergeCell ref="CG234:CG235"/>
    <mergeCell ref="CH234:CH235"/>
    <mergeCell ref="CI234:CI235"/>
    <mergeCell ref="CJ234:CJ235"/>
    <mergeCell ref="CR234:CR235"/>
    <mergeCell ref="CS234:CS235"/>
    <mergeCell ref="CT234:CT235"/>
    <mergeCell ref="CX234:CX235"/>
    <mergeCell ref="CY234:CY235"/>
    <mergeCell ref="CZ234:CZ235"/>
    <mergeCell ref="DA234:DA235"/>
    <mergeCell ref="DB234:DB235"/>
    <mergeCell ref="DC234:DC235"/>
    <mergeCell ref="DD234:DD235"/>
    <mergeCell ref="DE234:DE235"/>
    <mergeCell ref="DF234:DF235"/>
    <mergeCell ref="BI234:BI235"/>
    <mergeCell ref="BJ234:BJ235"/>
    <mergeCell ref="BK234:BK235"/>
    <mergeCell ref="BL234:BL235"/>
    <mergeCell ref="BM234:BM235"/>
    <mergeCell ref="BN234:BN235"/>
    <mergeCell ref="BO234:BO235"/>
    <mergeCell ref="BP234:BP235"/>
    <mergeCell ref="BQ234:BQ235"/>
    <mergeCell ref="BR234:BR235"/>
    <mergeCell ref="BS234:BS235"/>
    <mergeCell ref="BT234:BT235"/>
    <mergeCell ref="BU234:BU235"/>
    <mergeCell ref="BV234:BV235"/>
    <mergeCell ref="CC234:CC235"/>
    <mergeCell ref="CD234:CD235"/>
    <mergeCell ref="CE234:CE235"/>
    <mergeCell ref="CU234:CU235"/>
    <mergeCell ref="CV234:CV235"/>
    <mergeCell ref="CW234:CW235"/>
    <mergeCell ref="CK234:CK235"/>
    <mergeCell ref="CL234:CL235"/>
    <mergeCell ref="CM234:CM235"/>
    <mergeCell ref="CN234:CN235"/>
    <mergeCell ref="CO234:CO235"/>
    <mergeCell ref="CP234:CP235"/>
    <mergeCell ref="CQ234:CQ235"/>
    <mergeCell ref="BW234:BW235"/>
    <mergeCell ref="BX234:BX235"/>
    <mergeCell ref="BY234:BY235"/>
    <mergeCell ref="BZ234:BZ235"/>
    <mergeCell ref="CA234:CA235"/>
    <mergeCell ref="CB234:CB235"/>
    <mergeCell ref="AR234:AR235"/>
    <mergeCell ref="AS234:AS235"/>
    <mergeCell ref="AT234:AT235"/>
    <mergeCell ref="AU234:AU235"/>
    <mergeCell ref="AV234:AV235"/>
    <mergeCell ref="AW234:AW235"/>
    <mergeCell ref="AX234:AX235"/>
    <mergeCell ref="AY234:AY235"/>
    <mergeCell ref="AZ234:AZ235"/>
    <mergeCell ref="BA234:BA235"/>
    <mergeCell ref="BB234:BB235"/>
    <mergeCell ref="BC234:BC235"/>
    <mergeCell ref="BD234:BD235"/>
    <mergeCell ref="BE234:BE235"/>
    <mergeCell ref="BF234:BF235"/>
    <mergeCell ref="BG234:BG235"/>
    <mergeCell ref="BH234:BH235"/>
    <mergeCell ref="X234:X235"/>
    <mergeCell ref="Y234:Y235"/>
    <mergeCell ref="Z234:Z235"/>
    <mergeCell ref="AA234:AA235"/>
    <mergeCell ref="AB234:AE234"/>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234:A235"/>
    <mergeCell ref="B234:B235"/>
    <mergeCell ref="C234:C235"/>
    <mergeCell ref="D234:J235"/>
    <mergeCell ref="S234:S235"/>
    <mergeCell ref="K234:K235"/>
    <mergeCell ref="L234:L235"/>
    <mergeCell ref="M234:M235"/>
    <mergeCell ref="N234:N235"/>
    <mergeCell ref="O234:O235"/>
    <mergeCell ref="P234:P235"/>
    <mergeCell ref="Q234:Q235"/>
    <mergeCell ref="R234:R235"/>
    <mergeCell ref="T234:T235"/>
    <mergeCell ref="U234:U235"/>
    <mergeCell ref="V234:V235"/>
    <mergeCell ref="W234:W235"/>
    <mergeCell ref="DS232:DS233"/>
    <mergeCell ref="DT232:DT233"/>
    <mergeCell ref="DU232:DU233"/>
    <mergeCell ref="DV232:DV233"/>
    <mergeCell ref="DW232:DW233"/>
    <mergeCell ref="DX232:DX233"/>
    <mergeCell ref="DY232:DY233"/>
    <mergeCell ref="DZ232:DZ233"/>
    <mergeCell ref="EA232:EA233"/>
    <mergeCell ref="EB232:EB233"/>
    <mergeCell ref="EC232:EC233"/>
    <mergeCell ref="ED232:ED233"/>
    <mergeCell ref="EE232:EE233"/>
    <mergeCell ref="EF232:EF233"/>
    <mergeCell ref="EG232:EG233"/>
    <mergeCell ref="EH232:EH233"/>
    <mergeCell ref="BD232:BD233"/>
    <mergeCell ref="BE232:BE233"/>
    <mergeCell ref="BF232:BF233"/>
    <mergeCell ref="BG232:BG233"/>
    <mergeCell ref="BH232:BH233"/>
    <mergeCell ref="BI232:BI233"/>
    <mergeCell ref="BJ232:BJ233"/>
    <mergeCell ref="BK232:BK233"/>
    <mergeCell ref="BL232:BL233"/>
    <mergeCell ref="BM232:BM233"/>
    <mergeCell ref="BN232:BN233"/>
    <mergeCell ref="BO232:BO233"/>
    <mergeCell ref="BP232:BP233"/>
    <mergeCell ref="BQ232:BQ233"/>
    <mergeCell ref="BR232:BR233"/>
    <mergeCell ref="BS232:BS233"/>
    <mergeCell ref="BT232:BT233"/>
    <mergeCell ref="AM232:AM233"/>
    <mergeCell ref="AN232:AN233"/>
    <mergeCell ref="AO232:AO233"/>
    <mergeCell ref="AP232:AP233"/>
    <mergeCell ref="AQ232:AQ233"/>
    <mergeCell ref="AR232:AR233"/>
    <mergeCell ref="AS232:AS233"/>
    <mergeCell ref="AT232:AT233"/>
    <mergeCell ref="AU232:AU233"/>
    <mergeCell ref="AV232:AV233"/>
    <mergeCell ref="AW232:AW233"/>
    <mergeCell ref="AX232:AX233"/>
    <mergeCell ref="AY232:AY233"/>
    <mergeCell ref="AZ232:AZ233"/>
    <mergeCell ref="EI232:EI233"/>
    <mergeCell ref="DB232:DB233"/>
    <mergeCell ref="DC232:DC233"/>
    <mergeCell ref="DD232:DD233"/>
    <mergeCell ref="DE232:DE233"/>
    <mergeCell ref="DF232:DF233"/>
    <mergeCell ref="DG232:DG233"/>
    <mergeCell ref="DH232:DH233"/>
    <mergeCell ref="DI232:DI233"/>
    <mergeCell ref="DJ232:DJ233"/>
    <mergeCell ref="DK232:DK233"/>
    <mergeCell ref="DL232:DL233"/>
    <mergeCell ref="DM232:DM233"/>
    <mergeCell ref="DN232:DN233"/>
    <mergeCell ref="DO232:DO233"/>
    <mergeCell ref="DP232:DP233"/>
    <mergeCell ref="DQ232:DQ233"/>
    <mergeCell ref="DR232:DR233"/>
    <mergeCell ref="BU232:BU233"/>
    <mergeCell ref="BV232:BV233"/>
    <mergeCell ref="CC232:CC233"/>
    <mergeCell ref="CD232:CD233"/>
    <mergeCell ref="CE232:CE233"/>
    <mergeCell ref="CF232:CF233"/>
    <mergeCell ref="CG232:CG233"/>
    <mergeCell ref="CH232:CH233"/>
    <mergeCell ref="CI232:CI233"/>
    <mergeCell ref="CJ232:CJ233"/>
    <mergeCell ref="CR232:CR233"/>
    <mergeCell ref="CS232:CS233"/>
    <mergeCell ref="CT232:CT233"/>
    <mergeCell ref="CX232:CX233"/>
    <mergeCell ref="CY232:CY233"/>
    <mergeCell ref="CZ232:CZ233"/>
    <mergeCell ref="DA232:DA233"/>
    <mergeCell ref="CU232:CU233"/>
    <mergeCell ref="CV232:CV233"/>
    <mergeCell ref="CW232:CW233"/>
    <mergeCell ref="CK232:CK233"/>
    <mergeCell ref="CL232:CL233"/>
    <mergeCell ref="CM232:CM233"/>
    <mergeCell ref="CN232:CN233"/>
    <mergeCell ref="CO232:CO233"/>
    <mergeCell ref="CP232:CP233"/>
    <mergeCell ref="CQ232:CQ233"/>
    <mergeCell ref="BW232:BW233"/>
    <mergeCell ref="BX232:BX233"/>
    <mergeCell ref="BY232:BY233"/>
    <mergeCell ref="BZ232:BZ233"/>
    <mergeCell ref="CA232:CA233"/>
    <mergeCell ref="CB232:CB233"/>
    <mergeCell ref="BA232:BA233"/>
    <mergeCell ref="BB232:BB233"/>
    <mergeCell ref="BC232:BC233"/>
    <mergeCell ref="EG230:EG231"/>
    <mergeCell ref="EH230:EH231"/>
    <mergeCell ref="EI230:EI231"/>
    <mergeCell ref="A232:A233"/>
    <mergeCell ref="B232:B233"/>
    <mergeCell ref="C232:C233"/>
    <mergeCell ref="D232:J233"/>
    <mergeCell ref="S232:S233"/>
    <mergeCell ref="K232:K233"/>
    <mergeCell ref="L232:L233"/>
    <mergeCell ref="M232:M233"/>
    <mergeCell ref="N232:N233"/>
    <mergeCell ref="O232:O233"/>
    <mergeCell ref="P232:P233"/>
    <mergeCell ref="Q232:Q233"/>
    <mergeCell ref="R232:R233"/>
    <mergeCell ref="T232:T233"/>
    <mergeCell ref="U232:U233"/>
    <mergeCell ref="V232:V233"/>
    <mergeCell ref="W232:W233"/>
    <mergeCell ref="X232:X233"/>
    <mergeCell ref="Y232:Y233"/>
    <mergeCell ref="Z232:Z233"/>
    <mergeCell ref="AA232:AA233"/>
    <mergeCell ref="AB232:AE232"/>
    <mergeCell ref="AF232:AF233"/>
    <mergeCell ref="AG232:AG233"/>
    <mergeCell ref="AH232:AH233"/>
    <mergeCell ref="AI232:AI233"/>
    <mergeCell ref="AJ232:AJ233"/>
    <mergeCell ref="AK232:AK233"/>
    <mergeCell ref="AL232:AL233"/>
    <mergeCell ref="DP230:DP231"/>
    <mergeCell ref="DQ230:DQ231"/>
    <mergeCell ref="DR230:DR231"/>
    <mergeCell ref="DS230:DS231"/>
    <mergeCell ref="DT230:DT231"/>
    <mergeCell ref="DU230:DU231"/>
    <mergeCell ref="DV230:DV231"/>
    <mergeCell ref="DW230:DW231"/>
    <mergeCell ref="DX230:DX231"/>
    <mergeCell ref="DY230:DY231"/>
    <mergeCell ref="DZ230:DZ231"/>
    <mergeCell ref="EA230:EA231"/>
    <mergeCell ref="EB230:EB231"/>
    <mergeCell ref="EC230:EC231"/>
    <mergeCell ref="ED230:ED231"/>
    <mergeCell ref="EE230:EE231"/>
    <mergeCell ref="EF230:EF231"/>
    <mergeCell ref="CY230:CY231"/>
    <mergeCell ref="CZ230:CZ231"/>
    <mergeCell ref="DA230:DA231"/>
    <mergeCell ref="DB230:DB231"/>
    <mergeCell ref="DC230:DC231"/>
    <mergeCell ref="DD230:DD231"/>
    <mergeCell ref="DE230:DE231"/>
    <mergeCell ref="DF230:DF231"/>
    <mergeCell ref="DG230:DG231"/>
    <mergeCell ref="DH230:DH231"/>
    <mergeCell ref="DI230:DI231"/>
    <mergeCell ref="DJ230:DJ231"/>
    <mergeCell ref="DK230:DK231"/>
    <mergeCell ref="DL230:DL231"/>
    <mergeCell ref="DM230:DM231"/>
    <mergeCell ref="DN230:DN231"/>
    <mergeCell ref="DO230:DO231"/>
    <mergeCell ref="BR230:BR231"/>
    <mergeCell ref="BS230:BS231"/>
    <mergeCell ref="BT230:BT231"/>
    <mergeCell ref="BU230:BU231"/>
    <mergeCell ref="BV230:BV231"/>
    <mergeCell ref="CC230:CC231"/>
    <mergeCell ref="CD230:CD231"/>
    <mergeCell ref="CE230:CE231"/>
    <mergeCell ref="CF230:CF231"/>
    <mergeCell ref="CG230:CG231"/>
    <mergeCell ref="CH230:CH231"/>
    <mergeCell ref="CI230:CI231"/>
    <mergeCell ref="CJ230:CJ231"/>
    <mergeCell ref="CR230:CR231"/>
    <mergeCell ref="CS230:CS231"/>
    <mergeCell ref="CT230:CT231"/>
    <mergeCell ref="CX230:CX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BL230:BL231"/>
    <mergeCell ref="BM230:BM231"/>
    <mergeCell ref="BN230:BN231"/>
    <mergeCell ref="BO230:BO231"/>
    <mergeCell ref="BP230:BP231"/>
    <mergeCell ref="BQ230:BQ231"/>
    <mergeCell ref="CU230:CU231"/>
    <mergeCell ref="CV230:CV231"/>
    <mergeCell ref="CW230:CW231"/>
    <mergeCell ref="CK230:CK231"/>
    <mergeCell ref="CL230:CL231"/>
    <mergeCell ref="CM230:CM231"/>
    <mergeCell ref="CN230:CN231"/>
    <mergeCell ref="CO230:CO231"/>
    <mergeCell ref="CP230:CP231"/>
    <mergeCell ref="CQ230:CQ231"/>
    <mergeCell ref="BW230:BW231"/>
    <mergeCell ref="BX230:BX231"/>
    <mergeCell ref="BY230:BY231"/>
    <mergeCell ref="BZ230:BZ231"/>
    <mergeCell ref="CA230:CA231"/>
    <mergeCell ref="CB230:CB231"/>
    <mergeCell ref="AJ230:AJ231"/>
    <mergeCell ref="AK230:AK231"/>
    <mergeCell ref="AL230:AL231"/>
    <mergeCell ref="AM230:AM231"/>
    <mergeCell ref="AN230:AN231"/>
    <mergeCell ref="AO230:AO231"/>
    <mergeCell ref="AP230:AP231"/>
    <mergeCell ref="AQ230:AQ231"/>
    <mergeCell ref="AR230:AR231"/>
    <mergeCell ref="AS230:AS231"/>
    <mergeCell ref="AT230:AT231"/>
    <mergeCell ref="AU230:AU231"/>
    <mergeCell ref="AV230:AV231"/>
    <mergeCell ref="AW230:AW231"/>
    <mergeCell ref="AX230:AX231"/>
    <mergeCell ref="AY230:AY231"/>
    <mergeCell ref="AZ230:AZ231"/>
    <mergeCell ref="ED228:ED229"/>
    <mergeCell ref="EE228:EE229"/>
    <mergeCell ref="EF228:EF229"/>
    <mergeCell ref="EG228:EG229"/>
    <mergeCell ref="EH228:EH229"/>
    <mergeCell ref="EI228:EI229"/>
    <mergeCell ref="A230:A231"/>
    <mergeCell ref="B230:B231"/>
    <mergeCell ref="C230:C231"/>
    <mergeCell ref="D230:J231"/>
    <mergeCell ref="S230:S231"/>
    <mergeCell ref="K230:K231"/>
    <mergeCell ref="L230:L231"/>
    <mergeCell ref="M230:M231"/>
    <mergeCell ref="N230:N231"/>
    <mergeCell ref="O230:O231"/>
    <mergeCell ref="P230:P231"/>
    <mergeCell ref="Q230:Q231"/>
    <mergeCell ref="R230:R231"/>
    <mergeCell ref="T230:T231"/>
    <mergeCell ref="U230:U231"/>
    <mergeCell ref="V230:V231"/>
    <mergeCell ref="W230:W231"/>
    <mergeCell ref="X230:X231"/>
    <mergeCell ref="Y230:Y231"/>
    <mergeCell ref="Z230:Z231"/>
    <mergeCell ref="AA230:AA231"/>
    <mergeCell ref="AB230:AE230"/>
    <mergeCell ref="AF230:AF231"/>
    <mergeCell ref="AG230:AG231"/>
    <mergeCell ref="AH230:AH231"/>
    <mergeCell ref="AI230:AI231"/>
    <mergeCell ref="DM228:DM229"/>
    <mergeCell ref="DN228:DN229"/>
    <mergeCell ref="DO228:DO229"/>
    <mergeCell ref="DP228:DP229"/>
    <mergeCell ref="DQ228:DQ229"/>
    <mergeCell ref="DR228:DR229"/>
    <mergeCell ref="DS228:DS229"/>
    <mergeCell ref="DT228:DT229"/>
    <mergeCell ref="DU228:DU229"/>
    <mergeCell ref="DV228:DV229"/>
    <mergeCell ref="DW228:DW229"/>
    <mergeCell ref="DX228:DX229"/>
    <mergeCell ref="DY228:DY229"/>
    <mergeCell ref="DZ228:DZ229"/>
    <mergeCell ref="EA228:EA229"/>
    <mergeCell ref="EB228:EB229"/>
    <mergeCell ref="EC228:EC229"/>
    <mergeCell ref="CS228:CS229"/>
    <mergeCell ref="CT228:CT229"/>
    <mergeCell ref="CX228:CX229"/>
    <mergeCell ref="CY228:CY229"/>
    <mergeCell ref="CZ228:CZ229"/>
    <mergeCell ref="DA228:DA229"/>
    <mergeCell ref="DB228:DB229"/>
    <mergeCell ref="DC228:DC229"/>
    <mergeCell ref="DD228:DD229"/>
    <mergeCell ref="DE228:DE229"/>
    <mergeCell ref="DF228:DF229"/>
    <mergeCell ref="DG228:DG229"/>
    <mergeCell ref="DH228:DH229"/>
    <mergeCell ref="DI228:DI229"/>
    <mergeCell ref="DJ228:DJ229"/>
    <mergeCell ref="DK228:DK229"/>
    <mergeCell ref="DL228:DL229"/>
    <mergeCell ref="BO228:BO229"/>
    <mergeCell ref="BP228:BP229"/>
    <mergeCell ref="BQ228:BQ229"/>
    <mergeCell ref="BR228:BR229"/>
    <mergeCell ref="BS228:BS229"/>
    <mergeCell ref="BT228:BT229"/>
    <mergeCell ref="BU228:BU229"/>
    <mergeCell ref="BV228:BV229"/>
    <mergeCell ref="CC228:CC229"/>
    <mergeCell ref="CD228:CD229"/>
    <mergeCell ref="CE228:CE229"/>
    <mergeCell ref="CF228:CF229"/>
    <mergeCell ref="CG228:CG229"/>
    <mergeCell ref="CH228:CH229"/>
    <mergeCell ref="CI228:CI229"/>
    <mergeCell ref="CJ228:CJ229"/>
    <mergeCell ref="CR228:CR229"/>
    <mergeCell ref="CU228:CU229"/>
    <mergeCell ref="CV228:CV229"/>
    <mergeCell ref="CW228:CW229"/>
    <mergeCell ref="CK228:CK229"/>
    <mergeCell ref="CL228:CL229"/>
    <mergeCell ref="CM228:CM229"/>
    <mergeCell ref="CN228:CN229"/>
    <mergeCell ref="CO228:CO229"/>
    <mergeCell ref="CP228:CP229"/>
    <mergeCell ref="CQ228:CQ229"/>
    <mergeCell ref="BW228:BW229"/>
    <mergeCell ref="BX228:BX229"/>
    <mergeCell ref="BY228:BY229"/>
    <mergeCell ref="BZ228:BZ229"/>
    <mergeCell ref="CA228:CA229"/>
    <mergeCell ref="CB228:CB229"/>
    <mergeCell ref="AX228:AX229"/>
    <mergeCell ref="AY228:AY229"/>
    <mergeCell ref="AZ228:AZ229"/>
    <mergeCell ref="BA228:BA229"/>
    <mergeCell ref="BB228:BB229"/>
    <mergeCell ref="BC228:BC229"/>
    <mergeCell ref="BD228:BD229"/>
    <mergeCell ref="BE228:BE229"/>
    <mergeCell ref="BF228:BF229"/>
    <mergeCell ref="BG228:BG229"/>
    <mergeCell ref="BH228:BH229"/>
    <mergeCell ref="BI228:BI229"/>
    <mergeCell ref="BJ228:BJ229"/>
    <mergeCell ref="BK228:BK229"/>
    <mergeCell ref="BL228:BL229"/>
    <mergeCell ref="BM228:BM229"/>
    <mergeCell ref="BN228:BN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T228:AT229"/>
    <mergeCell ref="AU228:AU229"/>
    <mergeCell ref="AV228:AV229"/>
    <mergeCell ref="AW228:AW229"/>
    <mergeCell ref="EA226:EA227"/>
    <mergeCell ref="EB226:EB227"/>
    <mergeCell ref="EC226:EC227"/>
    <mergeCell ref="ED226:ED227"/>
    <mergeCell ref="EE226:EE227"/>
    <mergeCell ref="EF226:EF227"/>
    <mergeCell ref="EG226:EG227"/>
    <mergeCell ref="EH226:EH227"/>
    <mergeCell ref="EI226:EI227"/>
    <mergeCell ref="A228:A229"/>
    <mergeCell ref="B228:B229"/>
    <mergeCell ref="C228:C229"/>
    <mergeCell ref="D228:J229"/>
    <mergeCell ref="S228:S229"/>
    <mergeCell ref="K228:K229"/>
    <mergeCell ref="L228:L229"/>
    <mergeCell ref="M228:M229"/>
    <mergeCell ref="N228:N229"/>
    <mergeCell ref="O228:O229"/>
    <mergeCell ref="P228:P229"/>
    <mergeCell ref="Q228:Q229"/>
    <mergeCell ref="R228:R229"/>
    <mergeCell ref="T228:T229"/>
    <mergeCell ref="U228:U229"/>
    <mergeCell ref="V228:V229"/>
    <mergeCell ref="W228:W229"/>
    <mergeCell ref="X228:X229"/>
    <mergeCell ref="Y228:Y229"/>
    <mergeCell ref="Z228:Z229"/>
    <mergeCell ref="AA228:AA229"/>
    <mergeCell ref="AB228:AE228"/>
    <mergeCell ref="AF228:AF229"/>
    <mergeCell ref="DJ226:DJ227"/>
    <mergeCell ref="DK226:DK227"/>
    <mergeCell ref="DL226:DL227"/>
    <mergeCell ref="DM226:DM227"/>
    <mergeCell ref="DN226:DN227"/>
    <mergeCell ref="DO226:DO227"/>
    <mergeCell ref="DP226:DP227"/>
    <mergeCell ref="DQ226:DQ227"/>
    <mergeCell ref="DR226:DR227"/>
    <mergeCell ref="DS226:DS227"/>
    <mergeCell ref="DT226:DT227"/>
    <mergeCell ref="DU226:DU227"/>
    <mergeCell ref="DV226:DV227"/>
    <mergeCell ref="DW226:DW227"/>
    <mergeCell ref="DX226:DX227"/>
    <mergeCell ref="DY226:DY227"/>
    <mergeCell ref="DZ226:DZ227"/>
    <mergeCell ref="CI226:CI227"/>
    <mergeCell ref="CJ226:CJ227"/>
    <mergeCell ref="CR226:CR227"/>
    <mergeCell ref="CS226:CS227"/>
    <mergeCell ref="CT226:CT227"/>
    <mergeCell ref="CX226:CX227"/>
    <mergeCell ref="CY226:CY227"/>
    <mergeCell ref="CZ226:CZ227"/>
    <mergeCell ref="DA226:DA227"/>
    <mergeCell ref="DB226:DB227"/>
    <mergeCell ref="DC226:DC227"/>
    <mergeCell ref="DD226:DD227"/>
    <mergeCell ref="DE226:DE227"/>
    <mergeCell ref="DF226:DF227"/>
    <mergeCell ref="DG226:DG227"/>
    <mergeCell ref="DH226:DH227"/>
    <mergeCell ref="DI226:DI227"/>
    <mergeCell ref="BL226:BL227"/>
    <mergeCell ref="BM226:BM227"/>
    <mergeCell ref="BN226:BN227"/>
    <mergeCell ref="BO226:BO227"/>
    <mergeCell ref="BP226:BP227"/>
    <mergeCell ref="BQ226:BQ227"/>
    <mergeCell ref="BR226:BR227"/>
    <mergeCell ref="BS226:BS227"/>
    <mergeCell ref="BT226:BT227"/>
    <mergeCell ref="BU226:BU227"/>
    <mergeCell ref="BV226:BV227"/>
    <mergeCell ref="CC226:CC227"/>
    <mergeCell ref="CD226:CD227"/>
    <mergeCell ref="CE226:CE227"/>
    <mergeCell ref="CF226:CF227"/>
    <mergeCell ref="CG226:CG227"/>
    <mergeCell ref="CH226:CH227"/>
    <mergeCell ref="AU226:AU227"/>
    <mergeCell ref="AV226:AV227"/>
    <mergeCell ref="AW226:AW227"/>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CU226:CU227"/>
    <mergeCell ref="CV226:CV227"/>
    <mergeCell ref="CW226:CW227"/>
    <mergeCell ref="CK226:CK227"/>
    <mergeCell ref="CL226:CL227"/>
    <mergeCell ref="CM226:CM227"/>
    <mergeCell ref="CN226:CN227"/>
    <mergeCell ref="CO226:CO227"/>
    <mergeCell ref="CP226:CP227"/>
    <mergeCell ref="CQ226:CQ227"/>
    <mergeCell ref="BW226:BW227"/>
    <mergeCell ref="BX226:BX227"/>
    <mergeCell ref="BY226:BY227"/>
    <mergeCell ref="BZ226:BZ227"/>
    <mergeCell ref="CA226:CA227"/>
    <mergeCell ref="CB226:CB227"/>
    <mergeCell ref="AA226:AA227"/>
    <mergeCell ref="AB226:AE226"/>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T226:AT227"/>
    <mergeCell ref="DX224:DX225"/>
    <mergeCell ref="DY224:DY225"/>
    <mergeCell ref="DZ224:DZ225"/>
    <mergeCell ref="EA224:EA225"/>
    <mergeCell ref="EB224:EB225"/>
    <mergeCell ref="EC224:EC225"/>
    <mergeCell ref="ED224:ED225"/>
    <mergeCell ref="EE224:EE225"/>
    <mergeCell ref="EF224:EF225"/>
    <mergeCell ref="EG224:EG225"/>
    <mergeCell ref="EH224:EH225"/>
    <mergeCell ref="EI224:EI225"/>
    <mergeCell ref="A226:A227"/>
    <mergeCell ref="B226:B227"/>
    <mergeCell ref="C226:C227"/>
    <mergeCell ref="D226:J227"/>
    <mergeCell ref="S226:S227"/>
    <mergeCell ref="K226:K227"/>
    <mergeCell ref="L226:L227"/>
    <mergeCell ref="M226:M227"/>
    <mergeCell ref="N226:N227"/>
    <mergeCell ref="O226:O227"/>
    <mergeCell ref="P226:P227"/>
    <mergeCell ref="Q226:Q227"/>
    <mergeCell ref="R226:R227"/>
    <mergeCell ref="T226:T227"/>
    <mergeCell ref="U226:U227"/>
    <mergeCell ref="V226:V227"/>
    <mergeCell ref="W226:W227"/>
    <mergeCell ref="X226:X227"/>
    <mergeCell ref="Y226:Y227"/>
    <mergeCell ref="Z226:Z227"/>
    <mergeCell ref="DG224:DG225"/>
    <mergeCell ref="DH224:DH225"/>
    <mergeCell ref="DI224:DI225"/>
    <mergeCell ref="DJ224:DJ225"/>
    <mergeCell ref="DK224:DK225"/>
    <mergeCell ref="DL224:DL225"/>
    <mergeCell ref="DM224:DM225"/>
    <mergeCell ref="DN224:DN225"/>
    <mergeCell ref="DO224:DO225"/>
    <mergeCell ref="DP224:DP225"/>
    <mergeCell ref="DQ224:DQ225"/>
    <mergeCell ref="DR224:DR225"/>
    <mergeCell ref="DS224:DS225"/>
    <mergeCell ref="DT224:DT225"/>
    <mergeCell ref="DU224:DU225"/>
    <mergeCell ref="DV224:DV225"/>
    <mergeCell ref="DW224:DW225"/>
    <mergeCell ref="CF224:CF225"/>
    <mergeCell ref="CG224:CG225"/>
    <mergeCell ref="CH224:CH225"/>
    <mergeCell ref="CI224:CI225"/>
    <mergeCell ref="CJ224:CJ225"/>
    <mergeCell ref="CR224:CR225"/>
    <mergeCell ref="CS224:CS225"/>
    <mergeCell ref="CT224:CT225"/>
    <mergeCell ref="CX224:CX225"/>
    <mergeCell ref="CY224:CY225"/>
    <mergeCell ref="CZ224:CZ225"/>
    <mergeCell ref="DA224:DA225"/>
    <mergeCell ref="DB224:DB225"/>
    <mergeCell ref="DC224:DC225"/>
    <mergeCell ref="DD224:DD225"/>
    <mergeCell ref="DE224:DE225"/>
    <mergeCell ref="DF224:DF225"/>
    <mergeCell ref="BI224:BI225"/>
    <mergeCell ref="BJ224:BJ225"/>
    <mergeCell ref="BK224:BK225"/>
    <mergeCell ref="BL224:BL225"/>
    <mergeCell ref="BM224:BM225"/>
    <mergeCell ref="BN224:BN225"/>
    <mergeCell ref="BO224:BO225"/>
    <mergeCell ref="BP224:BP225"/>
    <mergeCell ref="BQ224:BQ225"/>
    <mergeCell ref="BR224:BR225"/>
    <mergeCell ref="BS224:BS225"/>
    <mergeCell ref="BT224:BT225"/>
    <mergeCell ref="BU224:BU225"/>
    <mergeCell ref="BV224:BV225"/>
    <mergeCell ref="CC224:CC225"/>
    <mergeCell ref="CD224:CD225"/>
    <mergeCell ref="CE224:CE225"/>
    <mergeCell ref="CU224:CU225"/>
    <mergeCell ref="CV224:CV225"/>
    <mergeCell ref="CW224:CW225"/>
    <mergeCell ref="CK224:CK225"/>
    <mergeCell ref="CL224:CL225"/>
    <mergeCell ref="CM224:CM225"/>
    <mergeCell ref="CN224:CN225"/>
    <mergeCell ref="CO224:CO225"/>
    <mergeCell ref="CP224:CP225"/>
    <mergeCell ref="CQ224:CQ225"/>
    <mergeCell ref="BW224:BW225"/>
    <mergeCell ref="BX224:BX225"/>
    <mergeCell ref="BY224:BY225"/>
    <mergeCell ref="BZ224:BZ225"/>
    <mergeCell ref="CA224:CA225"/>
    <mergeCell ref="CB224:CB225"/>
    <mergeCell ref="AR224:AR225"/>
    <mergeCell ref="AS224:AS225"/>
    <mergeCell ref="AT224:AT225"/>
    <mergeCell ref="AU224:AU225"/>
    <mergeCell ref="AV224:AV225"/>
    <mergeCell ref="AW224:AW225"/>
    <mergeCell ref="AX224:AX225"/>
    <mergeCell ref="AY224:AY225"/>
    <mergeCell ref="AZ224:AZ225"/>
    <mergeCell ref="BA224:BA225"/>
    <mergeCell ref="BB224:BB225"/>
    <mergeCell ref="BC224:BC225"/>
    <mergeCell ref="BD224:BD225"/>
    <mergeCell ref="BE224:BE225"/>
    <mergeCell ref="BF224:BF225"/>
    <mergeCell ref="BG224:BG225"/>
    <mergeCell ref="BH224:BH225"/>
    <mergeCell ref="X224:X225"/>
    <mergeCell ref="Y224:Y225"/>
    <mergeCell ref="Z224:Z225"/>
    <mergeCell ref="AA224:AA225"/>
    <mergeCell ref="AB224:AE224"/>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224:A225"/>
    <mergeCell ref="B224:B225"/>
    <mergeCell ref="C224:C225"/>
    <mergeCell ref="D224:J225"/>
    <mergeCell ref="S224:S225"/>
    <mergeCell ref="K224:K225"/>
    <mergeCell ref="L224:L225"/>
    <mergeCell ref="M224:M225"/>
    <mergeCell ref="N224:N225"/>
    <mergeCell ref="O224:O225"/>
    <mergeCell ref="P224:P225"/>
    <mergeCell ref="Q224:Q225"/>
    <mergeCell ref="R224:R225"/>
    <mergeCell ref="T224:T225"/>
    <mergeCell ref="U224:U225"/>
    <mergeCell ref="V224:V225"/>
    <mergeCell ref="W224:W225"/>
    <mergeCell ref="DS222:DS223"/>
    <mergeCell ref="DT222:DT223"/>
    <mergeCell ref="DU222:DU223"/>
    <mergeCell ref="DV222:DV223"/>
    <mergeCell ref="DW222:DW223"/>
    <mergeCell ref="DX222:DX223"/>
    <mergeCell ref="DY222:DY223"/>
    <mergeCell ref="DZ222:DZ223"/>
    <mergeCell ref="EA222:EA223"/>
    <mergeCell ref="EB222:EB223"/>
    <mergeCell ref="EC222:EC223"/>
    <mergeCell ref="ED222:ED223"/>
    <mergeCell ref="EE222:EE223"/>
    <mergeCell ref="EF222:EF223"/>
    <mergeCell ref="EG222:EG223"/>
    <mergeCell ref="EH222:EH223"/>
    <mergeCell ref="BD222:BD223"/>
    <mergeCell ref="BE222:BE223"/>
    <mergeCell ref="BF222:BF223"/>
    <mergeCell ref="BG222:BG223"/>
    <mergeCell ref="BH222:BH223"/>
    <mergeCell ref="BI222:BI223"/>
    <mergeCell ref="BJ222:BJ223"/>
    <mergeCell ref="BK222:BK223"/>
    <mergeCell ref="BL222:BL223"/>
    <mergeCell ref="BM222:BM223"/>
    <mergeCell ref="BN222:BN223"/>
    <mergeCell ref="BO222:BO223"/>
    <mergeCell ref="BP222:BP223"/>
    <mergeCell ref="BQ222:BQ223"/>
    <mergeCell ref="BR222:BR223"/>
    <mergeCell ref="BS222:BS223"/>
    <mergeCell ref="BT222:BT223"/>
    <mergeCell ref="AM222:AM223"/>
    <mergeCell ref="AN222:AN223"/>
    <mergeCell ref="AO222:AO223"/>
    <mergeCell ref="AP222:AP223"/>
    <mergeCell ref="AQ222:AQ223"/>
    <mergeCell ref="AR222:AR223"/>
    <mergeCell ref="AS222:AS223"/>
    <mergeCell ref="AT222:AT223"/>
    <mergeCell ref="AU222:AU223"/>
    <mergeCell ref="AV222:AV223"/>
    <mergeCell ref="AW222:AW223"/>
    <mergeCell ref="AX222:AX223"/>
    <mergeCell ref="AY222:AY223"/>
    <mergeCell ref="AZ222:AZ223"/>
    <mergeCell ref="EI222:EI223"/>
    <mergeCell ref="DB222:DB223"/>
    <mergeCell ref="DC222:DC223"/>
    <mergeCell ref="DD222:DD223"/>
    <mergeCell ref="DE222:DE223"/>
    <mergeCell ref="DF222:DF223"/>
    <mergeCell ref="DG222:DG223"/>
    <mergeCell ref="DH222:DH223"/>
    <mergeCell ref="DI222:DI223"/>
    <mergeCell ref="DJ222:DJ223"/>
    <mergeCell ref="DK222:DK223"/>
    <mergeCell ref="DL222:DL223"/>
    <mergeCell ref="DM222:DM223"/>
    <mergeCell ref="DN222:DN223"/>
    <mergeCell ref="DO222:DO223"/>
    <mergeCell ref="DP222:DP223"/>
    <mergeCell ref="DQ222:DQ223"/>
    <mergeCell ref="DR222:DR223"/>
    <mergeCell ref="BU222:BU223"/>
    <mergeCell ref="BV222:BV223"/>
    <mergeCell ref="CC222:CC223"/>
    <mergeCell ref="CD222:CD223"/>
    <mergeCell ref="CE222:CE223"/>
    <mergeCell ref="CF222:CF223"/>
    <mergeCell ref="CG222:CG223"/>
    <mergeCell ref="CH222:CH223"/>
    <mergeCell ref="CI222:CI223"/>
    <mergeCell ref="CJ222:CJ223"/>
    <mergeCell ref="CR222:CR223"/>
    <mergeCell ref="CS222:CS223"/>
    <mergeCell ref="CT222:CT223"/>
    <mergeCell ref="CX222:CX223"/>
    <mergeCell ref="CY222:CY223"/>
    <mergeCell ref="CZ222:CZ223"/>
    <mergeCell ref="DA222:DA223"/>
    <mergeCell ref="CU222:CU223"/>
    <mergeCell ref="CV222:CV223"/>
    <mergeCell ref="CW222:CW223"/>
    <mergeCell ref="CK222:CK223"/>
    <mergeCell ref="CL222:CL223"/>
    <mergeCell ref="CM222:CM223"/>
    <mergeCell ref="CN222:CN223"/>
    <mergeCell ref="CO222:CO223"/>
    <mergeCell ref="CP222:CP223"/>
    <mergeCell ref="CQ222:CQ223"/>
    <mergeCell ref="BW222:BW223"/>
    <mergeCell ref="BX222:BX223"/>
    <mergeCell ref="BY222:BY223"/>
    <mergeCell ref="BZ222:BZ223"/>
    <mergeCell ref="CA222:CA223"/>
    <mergeCell ref="CB222:CB223"/>
    <mergeCell ref="BA222:BA223"/>
    <mergeCell ref="BB222:BB223"/>
    <mergeCell ref="BC222:BC223"/>
    <mergeCell ref="EG220:EG221"/>
    <mergeCell ref="EH220:EH221"/>
    <mergeCell ref="EI220:EI221"/>
    <mergeCell ref="A222:A223"/>
    <mergeCell ref="B222:B223"/>
    <mergeCell ref="C222:C223"/>
    <mergeCell ref="D222:J223"/>
    <mergeCell ref="S222:S223"/>
    <mergeCell ref="K222:K223"/>
    <mergeCell ref="L222:L223"/>
    <mergeCell ref="M222:M223"/>
    <mergeCell ref="N222:N223"/>
    <mergeCell ref="O222:O223"/>
    <mergeCell ref="P222:P223"/>
    <mergeCell ref="Q222:Q223"/>
    <mergeCell ref="R222:R223"/>
    <mergeCell ref="T222:T223"/>
    <mergeCell ref="U222:U223"/>
    <mergeCell ref="V222:V223"/>
    <mergeCell ref="W222:W223"/>
    <mergeCell ref="X222:X223"/>
    <mergeCell ref="Y222:Y223"/>
    <mergeCell ref="Z222:Z223"/>
    <mergeCell ref="AA222:AA223"/>
    <mergeCell ref="AB222:AE222"/>
    <mergeCell ref="AF222:AF223"/>
    <mergeCell ref="AG222:AG223"/>
    <mergeCell ref="AH222:AH223"/>
    <mergeCell ref="AI222:AI223"/>
    <mergeCell ref="AJ222:AJ223"/>
    <mergeCell ref="AK222:AK223"/>
    <mergeCell ref="AL222:AL223"/>
    <mergeCell ref="DP220:DP221"/>
    <mergeCell ref="DQ220:DQ221"/>
    <mergeCell ref="DR220:DR221"/>
    <mergeCell ref="DS220:DS221"/>
    <mergeCell ref="DT220:DT221"/>
    <mergeCell ref="DU220:DU221"/>
    <mergeCell ref="DV220:DV221"/>
    <mergeCell ref="DW220:DW221"/>
    <mergeCell ref="DX220:DX221"/>
    <mergeCell ref="DY220:DY221"/>
    <mergeCell ref="DZ220:DZ221"/>
    <mergeCell ref="EA220:EA221"/>
    <mergeCell ref="EB220:EB221"/>
    <mergeCell ref="EC220:EC221"/>
    <mergeCell ref="ED220:ED221"/>
    <mergeCell ref="EE220:EE221"/>
    <mergeCell ref="EF220:EF221"/>
    <mergeCell ref="CY220:CY221"/>
    <mergeCell ref="CZ220:CZ221"/>
    <mergeCell ref="DA220:DA221"/>
    <mergeCell ref="DB220:DB221"/>
    <mergeCell ref="DC220:DC221"/>
    <mergeCell ref="DD220:DD221"/>
    <mergeCell ref="DE220:DE221"/>
    <mergeCell ref="DF220:DF221"/>
    <mergeCell ref="DG220:DG221"/>
    <mergeCell ref="DH220:DH221"/>
    <mergeCell ref="DI220:DI221"/>
    <mergeCell ref="DJ220:DJ221"/>
    <mergeCell ref="DK220:DK221"/>
    <mergeCell ref="DL220:DL221"/>
    <mergeCell ref="DM220:DM221"/>
    <mergeCell ref="DN220:DN221"/>
    <mergeCell ref="DO220:DO221"/>
    <mergeCell ref="BR220:BR221"/>
    <mergeCell ref="BS220:BS221"/>
    <mergeCell ref="BT220:BT221"/>
    <mergeCell ref="BU220:BU221"/>
    <mergeCell ref="BV220:BV221"/>
    <mergeCell ref="CC220:CC221"/>
    <mergeCell ref="CD220:CD221"/>
    <mergeCell ref="CE220:CE221"/>
    <mergeCell ref="CF220:CF221"/>
    <mergeCell ref="CG220:CG221"/>
    <mergeCell ref="CH220:CH221"/>
    <mergeCell ref="CI220:CI221"/>
    <mergeCell ref="CJ220:CJ221"/>
    <mergeCell ref="CR220:CR221"/>
    <mergeCell ref="CS220:CS221"/>
    <mergeCell ref="CT220:CT221"/>
    <mergeCell ref="CX220:CX221"/>
    <mergeCell ref="BA220:BA221"/>
    <mergeCell ref="BB220:BB221"/>
    <mergeCell ref="BC220:BC221"/>
    <mergeCell ref="BD220:BD221"/>
    <mergeCell ref="BE220:BE221"/>
    <mergeCell ref="BF220:BF221"/>
    <mergeCell ref="BG220:BG221"/>
    <mergeCell ref="BH220:BH221"/>
    <mergeCell ref="BI220:BI221"/>
    <mergeCell ref="BJ220:BJ221"/>
    <mergeCell ref="BK220:BK221"/>
    <mergeCell ref="BL220:BL221"/>
    <mergeCell ref="BM220:BM221"/>
    <mergeCell ref="BN220:BN221"/>
    <mergeCell ref="BO220:BO221"/>
    <mergeCell ref="BP220:BP221"/>
    <mergeCell ref="BQ220:BQ221"/>
    <mergeCell ref="CU220:CU221"/>
    <mergeCell ref="CV220:CV221"/>
    <mergeCell ref="CW220:CW221"/>
    <mergeCell ref="CK220:CK221"/>
    <mergeCell ref="CL220:CL221"/>
    <mergeCell ref="CM220:CM221"/>
    <mergeCell ref="CN220:CN221"/>
    <mergeCell ref="CO220:CO221"/>
    <mergeCell ref="CP220:CP221"/>
    <mergeCell ref="CQ220:CQ221"/>
    <mergeCell ref="BW220:BW221"/>
    <mergeCell ref="BX220:BX221"/>
    <mergeCell ref="BY220:BY221"/>
    <mergeCell ref="BZ220:BZ221"/>
    <mergeCell ref="CA220:CA221"/>
    <mergeCell ref="CB220:CB221"/>
    <mergeCell ref="AJ220:AJ221"/>
    <mergeCell ref="AK220:AK221"/>
    <mergeCell ref="AL220:AL221"/>
    <mergeCell ref="AM220:AM221"/>
    <mergeCell ref="AN220:AN221"/>
    <mergeCell ref="AO220:AO221"/>
    <mergeCell ref="AP220:AP221"/>
    <mergeCell ref="AQ220:AQ221"/>
    <mergeCell ref="AR220:AR221"/>
    <mergeCell ref="AS220:AS221"/>
    <mergeCell ref="AT220:AT221"/>
    <mergeCell ref="AU220:AU221"/>
    <mergeCell ref="AV220:AV221"/>
    <mergeCell ref="AW220:AW221"/>
    <mergeCell ref="AX220:AX221"/>
    <mergeCell ref="AY220:AY221"/>
    <mergeCell ref="AZ220:AZ221"/>
    <mergeCell ref="ED218:ED219"/>
    <mergeCell ref="EE218:EE219"/>
    <mergeCell ref="EF218:EF219"/>
    <mergeCell ref="EG218:EG219"/>
    <mergeCell ref="EH218:EH219"/>
    <mergeCell ref="EI218:EI219"/>
    <mergeCell ref="A220:A221"/>
    <mergeCell ref="B220:B221"/>
    <mergeCell ref="C220:C221"/>
    <mergeCell ref="D220:J221"/>
    <mergeCell ref="S220:S221"/>
    <mergeCell ref="K220:K221"/>
    <mergeCell ref="L220:L221"/>
    <mergeCell ref="M220:M221"/>
    <mergeCell ref="N220:N221"/>
    <mergeCell ref="O220:O221"/>
    <mergeCell ref="P220:P221"/>
    <mergeCell ref="Q220:Q221"/>
    <mergeCell ref="R220:R221"/>
    <mergeCell ref="T220:T221"/>
    <mergeCell ref="U220:U221"/>
    <mergeCell ref="V220:V221"/>
    <mergeCell ref="W220:W221"/>
    <mergeCell ref="X220:X221"/>
    <mergeCell ref="Y220:Y221"/>
    <mergeCell ref="Z220:Z221"/>
    <mergeCell ref="AA220:AA221"/>
    <mergeCell ref="AB220:AE220"/>
    <mergeCell ref="AF220:AF221"/>
    <mergeCell ref="AG220:AG221"/>
    <mergeCell ref="AH220:AH221"/>
    <mergeCell ref="AI220:AI221"/>
    <mergeCell ref="DM218:DM219"/>
    <mergeCell ref="DN218:DN219"/>
    <mergeCell ref="DO218:DO219"/>
    <mergeCell ref="DP218:DP219"/>
    <mergeCell ref="DQ218:DQ219"/>
    <mergeCell ref="DR218:DR219"/>
    <mergeCell ref="DS218:DS219"/>
    <mergeCell ref="DT218:DT219"/>
    <mergeCell ref="DU218:DU219"/>
    <mergeCell ref="DV218:DV219"/>
    <mergeCell ref="DW218:DW219"/>
    <mergeCell ref="DX218:DX219"/>
    <mergeCell ref="DY218:DY219"/>
    <mergeCell ref="DZ218:DZ219"/>
    <mergeCell ref="EA218:EA219"/>
    <mergeCell ref="EB218:EB219"/>
    <mergeCell ref="EC218:EC219"/>
    <mergeCell ref="CS218:CS219"/>
    <mergeCell ref="CT218:CT219"/>
    <mergeCell ref="CX218:CX219"/>
    <mergeCell ref="CY218:CY219"/>
    <mergeCell ref="CZ218:CZ219"/>
    <mergeCell ref="DA218:DA219"/>
    <mergeCell ref="DB218:DB219"/>
    <mergeCell ref="DC218:DC219"/>
    <mergeCell ref="DD218:DD219"/>
    <mergeCell ref="DE218:DE219"/>
    <mergeCell ref="DF218:DF219"/>
    <mergeCell ref="DG218:DG219"/>
    <mergeCell ref="DH218:DH219"/>
    <mergeCell ref="DI218:DI219"/>
    <mergeCell ref="DJ218:DJ219"/>
    <mergeCell ref="DK218:DK219"/>
    <mergeCell ref="DL218:DL219"/>
    <mergeCell ref="BO218:BO219"/>
    <mergeCell ref="BP218:BP219"/>
    <mergeCell ref="BQ218:BQ219"/>
    <mergeCell ref="BR218:BR219"/>
    <mergeCell ref="BS218:BS219"/>
    <mergeCell ref="BT218:BT219"/>
    <mergeCell ref="BU218:BU219"/>
    <mergeCell ref="BV218:BV219"/>
    <mergeCell ref="CC218:CC219"/>
    <mergeCell ref="CD218:CD219"/>
    <mergeCell ref="CE218:CE219"/>
    <mergeCell ref="CF218:CF219"/>
    <mergeCell ref="CG218:CG219"/>
    <mergeCell ref="CH218:CH219"/>
    <mergeCell ref="CI218:CI219"/>
    <mergeCell ref="CJ218:CJ219"/>
    <mergeCell ref="CR218:CR219"/>
    <mergeCell ref="CU218:CU219"/>
    <mergeCell ref="CV218:CV219"/>
    <mergeCell ref="CW218:CW219"/>
    <mergeCell ref="CK218:CK219"/>
    <mergeCell ref="CL218:CL219"/>
    <mergeCell ref="CM218:CM219"/>
    <mergeCell ref="CN218:CN219"/>
    <mergeCell ref="CO218:CO219"/>
    <mergeCell ref="CP218:CP219"/>
    <mergeCell ref="CQ218:CQ219"/>
    <mergeCell ref="BW218:BW219"/>
    <mergeCell ref="BX218:BX219"/>
    <mergeCell ref="BY218:BY219"/>
    <mergeCell ref="BZ218:BZ219"/>
    <mergeCell ref="CA218:CA219"/>
    <mergeCell ref="CB218:CB219"/>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BL218:BL219"/>
    <mergeCell ref="BM218:BM219"/>
    <mergeCell ref="BN218:BN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T218:AT219"/>
    <mergeCell ref="AU218:AU219"/>
    <mergeCell ref="AV218:AV219"/>
    <mergeCell ref="AW218:AW219"/>
    <mergeCell ref="EA216:EA217"/>
    <mergeCell ref="EB216:EB217"/>
    <mergeCell ref="EC216:EC217"/>
    <mergeCell ref="ED216:ED217"/>
    <mergeCell ref="EE216:EE217"/>
    <mergeCell ref="EF216:EF217"/>
    <mergeCell ref="EG216:EG217"/>
    <mergeCell ref="EH216:EH217"/>
    <mergeCell ref="EI216:EI217"/>
    <mergeCell ref="A218:A219"/>
    <mergeCell ref="B218:B219"/>
    <mergeCell ref="C218:C219"/>
    <mergeCell ref="D218:J219"/>
    <mergeCell ref="S218:S219"/>
    <mergeCell ref="K218:K219"/>
    <mergeCell ref="L218:L219"/>
    <mergeCell ref="M218:M219"/>
    <mergeCell ref="N218:N219"/>
    <mergeCell ref="O218:O219"/>
    <mergeCell ref="P218:P219"/>
    <mergeCell ref="Q218:Q219"/>
    <mergeCell ref="R218:R219"/>
    <mergeCell ref="T218:T219"/>
    <mergeCell ref="U218:U219"/>
    <mergeCell ref="V218:V219"/>
    <mergeCell ref="W218:W219"/>
    <mergeCell ref="X218:X219"/>
    <mergeCell ref="Y218:Y219"/>
    <mergeCell ref="Z218:Z219"/>
    <mergeCell ref="AA218:AA219"/>
    <mergeCell ref="AB218:AE218"/>
    <mergeCell ref="AF218:AF219"/>
    <mergeCell ref="DJ216:DJ217"/>
    <mergeCell ref="DK216:DK217"/>
    <mergeCell ref="DL216:DL217"/>
    <mergeCell ref="DM216:DM217"/>
    <mergeCell ref="DN216:DN217"/>
    <mergeCell ref="DO216:DO217"/>
    <mergeCell ref="DP216:DP217"/>
    <mergeCell ref="DQ216:DQ217"/>
    <mergeCell ref="DR216:DR217"/>
    <mergeCell ref="DS216:DS217"/>
    <mergeCell ref="DT216:DT217"/>
    <mergeCell ref="DU216:DU217"/>
    <mergeCell ref="DV216:DV217"/>
    <mergeCell ref="DW216:DW217"/>
    <mergeCell ref="DX216:DX217"/>
    <mergeCell ref="DY216:DY217"/>
    <mergeCell ref="DZ216:DZ217"/>
    <mergeCell ref="CI216:CI217"/>
    <mergeCell ref="CJ216:CJ217"/>
    <mergeCell ref="CR216:CR217"/>
    <mergeCell ref="CS216:CS217"/>
    <mergeCell ref="CT216:CT217"/>
    <mergeCell ref="CX216:CX217"/>
    <mergeCell ref="CY216:CY217"/>
    <mergeCell ref="CZ216:CZ217"/>
    <mergeCell ref="DA216:DA217"/>
    <mergeCell ref="DB216:DB217"/>
    <mergeCell ref="DC216:DC217"/>
    <mergeCell ref="DD216:DD217"/>
    <mergeCell ref="DE216:DE217"/>
    <mergeCell ref="DF216:DF217"/>
    <mergeCell ref="DG216:DG217"/>
    <mergeCell ref="DH216:DH217"/>
    <mergeCell ref="DI216:DI217"/>
    <mergeCell ref="BL216:BL217"/>
    <mergeCell ref="BM216:BM217"/>
    <mergeCell ref="BN216:BN217"/>
    <mergeCell ref="BO216:BO217"/>
    <mergeCell ref="BP216:BP217"/>
    <mergeCell ref="BQ216:BQ217"/>
    <mergeCell ref="BR216:BR217"/>
    <mergeCell ref="BS216:BS217"/>
    <mergeCell ref="BT216:BT217"/>
    <mergeCell ref="BU216:BU217"/>
    <mergeCell ref="BV216:BV217"/>
    <mergeCell ref="CC216:CC217"/>
    <mergeCell ref="CD216:CD217"/>
    <mergeCell ref="CE216:CE217"/>
    <mergeCell ref="CF216:CF217"/>
    <mergeCell ref="CG216:CG217"/>
    <mergeCell ref="CH216:CH217"/>
    <mergeCell ref="AU216:AU217"/>
    <mergeCell ref="AV216:AV217"/>
    <mergeCell ref="AW216:AW217"/>
    <mergeCell ref="AX216:AX217"/>
    <mergeCell ref="AY216:AY217"/>
    <mergeCell ref="AZ216:AZ217"/>
    <mergeCell ref="BA216:BA217"/>
    <mergeCell ref="BB216:BB217"/>
    <mergeCell ref="BC216:BC217"/>
    <mergeCell ref="BD216:BD217"/>
    <mergeCell ref="BE216:BE217"/>
    <mergeCell ref="BF216:BF217"/>
    <mergeCell ref="BG216:BG217"/>
    <mergeCell ref="BH216:BH217"/>
    <mergeCell ref="BI216:BI217"/>
    <mergeCell ref="BJ216:BJ217"/>
    <mergeCell ref="BK216:BK217"/>
    <mergeCell ref="CU216:CU217"/>
    <mergeCell ref="CV216:CV217"/>
    <mergeCell ref="CW216:CW217"/>
    <mergeCell ref="CK216:CK217"/>
    <mergeCell ref="CL216:CL217"/>
    <mergeCell ref="CM216:CM217"/>
    <mergeCell ref="CN216:CN217"/>
    <mergeCell ref="CO216:CO217"/>
    <mergeCell ref="CP216:CP217"/>
    <mergeCell ref="CQ216:CQ217"/>
    <mergeCell ref="BW216:BW217"/>
    <mergeCell ref="BX216:BX217"/>
    <mergeCell ref="BY216:BY217"/>
    <mergeCell ref="BZ216:BZ217"/>
    <mergeCell ref="CA216:CA217"/>
    <mergeCell ref="CB216:CB217"/>
    <mergeCell ref="AA216:AA217"/>
    <mergeCell ref="AB216:AE216"/>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T216:AT217"/>
    <mergeCell ref="DX214:DX215"/>
    <mergeCell ref="DY214:DY215"/>
    <mergeCell ref="DZ214:DZ215"/>
    <mergeCell ref="EA214:EA215"/>
    <mergeCell ref="EB214:EB215"/>
    <mergeCell ref="EC214:EC215"/>
    <mergeCell ref="ED214:ED215"/>
    <mergeCell ref="EE214:EE215"/>
    <mergeCell ref="EF214:EF215"/>
    <mergeCell ref="EG214:EG215"/>
    <mergeCell ref="EH214:EH215"/>
    <mergeCell ref="EI214:EI215"/>
    <mergeCell ref="A216:A217"/>
    <mergeCell ref="B216:B217"/>
    <mergeCell ref="C216:C217"/>
    <mergeCell ref="D216:J217"/>
    <mergeCell ref="S216:S217"/>
    <mergeCell ref="K216:K217"/>
    <mergeCell ref="L216:L217"/>
    <mergeCell ref="M216:M217"/>
    <mergeCell ref="N216:N217"/>
    <mergeCell ref="O216:O217"/>
    <mergeCell ref="P216:P217"/>
    <mergeCell ref="Q216:Q217"/>
    <mergeCell ref="R216:R217"/>
    <mergeCell ref="T216:T217"/>
    <mergeCell ref="U216:U217"/>
    <mergeCell ref="V216:V217"/>
    <mergeCell ref="W216:W217"/>
    <mergeCell ref="X216:X217"/>
    <mergeCell ref="Y216:Y217"/>
    <mergeCell ref="Z216:Z217"/>
    <mergeCell ref="DG214:DG215"/>
    <mergeCell ref="DH214:DH215"/>
    <mergeCell ref="DI214:DI215"/>
    <mergeCell ref="DJ214:DJ215"/>
    <mergeCell ref="DK214:DK215"/>
    <mergeCell ref="DL214:DL215"/>
    <mergeCell ref="DM214:DM215"/>
    <mergeCell ref="DN214:DN215"/>
    <mergeCell ref="DO214:DO215"/>
    <mergeCell ref="DP214:DP215"/>
    <mergeCell ref="DQ214:DQ215"/>
    <mergeCell ref="DR214:DR215"/>
    <mergeCell ref="DS214:DS215"/>
    <mergeCell ref="DT214:DT215"/>
    <mergeCell ref="DU214:DU215"/>
    <mergeCell ref="DV214:DV215"/>
    <mergeCell ref="DW214:DW215"/>
    <mergeCell ref="CF214:CF215"/>
    <mergeCell ref="CG214:CG215"/>
    <mergeCell ref="CH214:CH215"/>
    <mergeCell ref="CI214:CI215"/>
    <mergeCell ref="CJ214:CJ215"/>
    <mergeCell ref="CR214:CR215"/>
    <mergeCell ref="CS214:CS215"/>
    <mergeCell ref="CT214:CT215"/>
    <mergeCell ref="CX214:CX215"/>
    <mergeCell ref="CY214:CY215"/>
    <mergeCell ref="CZ214:CZ215"/>
    <mergeCell ref="DA214:DA215"/>
    <mergeCell ref="DB214:DB215"/>
    <mergeCell ref="DC214:DC215"/>
    <mergeCell ref="DD214:DD215"/>
    <mergeCell ref="DE214:DE215"/>
    <mergeCell ref="DF214:DF215"/>
    <mergeCell ref="BI214:BI215"/>
    <mergeCell ref="BJ214:BJ215"/>
    <mergeCell ref="BK214:BK215"/>
    <mergeCell ref="BL214:BL215"/>
    <mergeCell ref="BM214:BM215"/>
    <mergeCell ref="BN214:BN215"/>
    <mergeCell ref="BO214:BO215"/>
    <mergeCell ref="BP214:BP215"/>
    <mergeCell ref="BQ214:BQ215"/>
    <mergeCell ref="BR214:BR215"/>
    <mergeCell ref="BS214:BS215"/>
    <mergeCell ref="BT214:BT215"/>
    <mergeCell ref="BU214:BU215"/>
    <mergeCell ref="BV214:BV215"/>
    <mergeCell ref="CC214:CC215"/>
    <mergeCell ref="CD214:CD215"/>
    <mergeCell ref="CE214:CE215"/>
    <mergeCell ref="CU214:CU215"/>
    <mergeCell ref="CV214:CV215"/>
    <mergeCell ref="CW214:CW215"/>
    <mergeCell ref="CK214:CK215"/>
    <mergeCell ref="CL214:CL215"/>
    <mergeCell ref="CM214:CM215"/>
    <mergeCell ref="CN214:CN215"/>
    <mergeCell ref="CO214:CO215"/>
    <mergeCell ref="CP214:CP215"/>
    <mergeCell ref="CQ214:CQ215"/>
    <mergeCell ref="BW214:BW215"/>
    <mergeCell ref="BX214:BX215"/>
    <mergeCell ref="BY214:BY215"/>
    <mergeCell ref="BZ214:BZ215"/>
    <mergeCell ref="CA214:CA215"/>
    <mergeCell ref="CB214:CB215"/>
    <mergeCell ref="AR214:AR215"/>
    <mergeCell ref="AS214:AS215"/>
    <mergeCell ref="AT214:AT215"/>
    <mergeCell ref="AU214:AU215"/>
    <mergeCell ref="AV214:AV215"/>
    <mergeCell ref="AW214:AW215"/>
    <mergeCell ref="AX214:AX215"/>
    <mergeCell ref="AY214:AY215"/>
    <mergeCell ref="AZ214:AZ215"/>
    <mergeCell ref="BA214:BA215"/>
    <mergeCell ref="BB214:BB215"/>
    <mergeCell ref="BC214:BC215"/>
    <mergeCell ref="BD214:BD215"/>
    <mergeCell ref="BE214:BE215"/>
    <mergeCell ref="BF214:BF215"/>
    <mergeCell ref="BG214:BG215"/>
    <mergeCell ref="BH214:BH215"/>
    <mergeCell ref="X214:X215"/>
    <mergeCell ref="Y214:Y215"/>
    <mergeCell ref="Z214:Z215"/>
    <mergeCell ref="AA214:AA215"/>
    <mergeCell ref="AB214:AE214"/>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214:A215"/>
    <mergeCell ref="B214:B215"/>
    <mergeCell ref="C214:C215"/>
    <mergeCell ref="D214:J215"/>
    <mergeCell ref="S214:S215"/>
    <mergeCell ref="K214:K215"/>
    <mergeCell ref="L214:L215"/>
    <mergeCell ref="M214:M215"/>
    <mergeCell ref="N214:N215"/>
    <mergeCell ref="O214:O215"/>
    <mergeCell ref="P214:P215"/>
    <mergeCell ref="Q214:Q215"/>
    <mergeCell ref="R214:R215"/>
    <mergeCell ref="T214:T215"/>
    <mergeCell ref="U214:U215"/>
    <mergeCell ref="V214:V215"/>
    <mergeCell ref="W214:W215"/>
    <mergeCell ref="DS212:DS213"/>
    <mergeCell ref="DT212:DT213"/>
    <mergeCell ref="DU212:DU213"/>
    <mergeCell ref="DV212:DV213"/>
    <mergeCell ref="DW212:DW213"/>
    <mergeCell ref="DX212:DX213"/>
    <mergeCell ref="DY212:DY213"/>
    <mergeCell ref="DZ212:DZ213"/>
    <mergeCell ref="EA212:EA213"/>
    <mergeCell ref="EB212:EB213"/>
    <mergeCell ref="EC212:EC213"/>
    <mergeCell ref="ED212:ED213"/>
    <mergeCell ref="EE212:EE213"/>
    <mergeCell ref="EF212:EF213"/>
    <mergeCell ref="EG212:EG213"/>
    <mergeCell ref="EH212:EH213"/>
    <mergeCell ref="BD212:BD213"/>
    <mergeCell ref="BE212:BE213"/>
    <mergeCell ref="BF212:BF213"/>
    <mergeCell ref="BG212:BG213"/>
    <mergeCell ref="BH212:BH213"/>
    <mergeCell ref="BI212:BI213"/>
    <mergeCell ref="BJ212:BJ213"/>
    <mergeCell ref="BK212:BK213"/>
    <mergeCell ref="BL212:BL213"/>
    <mergeCell ref="BM212:BM213"/>
    <mergeCell ref="BN212:BN213"/>
    <mergeCell ref="BO212:BO213"/>
    <mergeCell ref="BP212:BP213"/>
    <mergeCell ref="BQ212:BQ213"/>
    <mergeCell ref="BR212:BR213"/>
    <mergeCell ref="BS212:BS213"/>
    <mergeCell ref="BT212:BT213"/>
    <mergeCell ref="AM212:AM213"/>
    <mergeCell ref="AN212:AN213"/>
    <mergeCell ref="AO212:AO213"/>
    <mergeCell ref="AP212:AP213"/>
    <mergeCell ref="AQ212:AQ213"/>
    <mergeCell ref="AR212:AR213"/>
    <mergeCell ref="AS212:AS213"/>
    <mergeCell ref="AT212:AT213"/>
    <mergeCell ref="AU212:AU213"/>
    <mergeCell ref="AV212:AV213"/>
    <mergeCell ref="AW212:AW213"/>
    <mergeCell ref="AX212:AX213"/>
    <mergeCell ref="AY212:AY213"/>
    <mergeCell ref="AZ212:AZ213"/>
    <mergeCell ref="EI212:EI213"/>
    <mergeCell ref="DB212:DB213"/>
    <mergeCell ref="DC212:DC213"/>
    <mergeCell ref="DD212:DD213"/>
    <mergeCell ref="DE212:DE213"/>
    <mergeCell ref="DF212:DF213"/>
    <mergeCell ref="DG212:DG213"/>
    <mergeCell ref="DH212:DH213"/>
    <mergeCell ref="DI212:DI213"/>
    <mergeCell ref="DJ212:DJ213"/>
    <mergeCell ref="DK212:DK213"/>
    <mergeCell ref="DL212:DL213"/>
    <mergeCell ref="DM212:DM213"/>
    <mergeCell ref="DN212:DN213"/>
    <mergeCell ref="DO212:DO213"/>
    <mergeCell ref="DP212:DP213"/>
    <mergeCell ref="DQ212:DQ213"/>
    <mergeCell ref="DR212:DR213"/>
    <mergeCell ref="BU212:BU213"/>
    <mergeCell ref="BV212:BV213"/>
    <mergeCell ref="CC212:CC213"/>
    <mergeCell ref="CD212:CD213"/>
    <mergeCell ref="CE212:CE213"/>
    <mergeCell ref="CF212:CF213"/>
    <mergeCell ref="CG212:CG213"/>
    <mergeCell ref="CH212:CH213"/>
    <mergeCell ref="CI212:CI213"/>
    <mergeCell ref="CJ212:CJ213"/>
    <mergeCell ref="CR212:CR213"/>
    <mergeCell ref="CS212:CS213"/>
    <mergeCell ref="CT212:CT213"/>
    <mergeCell ref="CX212:CX213"/>
    <mergeCell ref="CY212:CY213"/>
    <mergeCell ref="CZ212:CZ213"/>
    <mergeCell ref="DA212:DA213"/>
    <mergeCell ref="CU212:CU213"/>
    <mergeCell ref="CV212:CV213"/>
    <mergeCell ref="CW212:CW213"/>
    <mergeCell ref="CK212:CK213"/>
    <mergeCell ref="CL212:CL213"/>
    <mergeCell ref="CM212:CM213"/>
    <mergeCell ref="CN212:CN213"/>
    <mergeCell ref="CO212:CO213"/>
    <mergeCell ref="CP212:CP213"/>
    <mergeCell ref="CQ212:CQ213"/>
    <mergeCell ref="BW212:BW213"/>
    <mergeCell ref="BX212:BX213"/>
    <mergeCell ref="BY212:BY213"/>
    <mergeCell ref="BZ212:BZ213"/>
    <mergeCell ref="CA212:CA213"/>
    <mergeCell ref="CB212:CB213"/>
    <mergeCell ref="BA212:BA213"/>
    <mergeCell ref="BB212:BB213"/>
    <mergeCell ref="BC212:BC213"/>
    <mergeCell ref="EG210:EG211"/>
    <mergeCell ref="EH210:EH211"/>
    <mergeCell ref="EI210:EI211"/>
    <mergeCell ref="A212:A213"/>
    <mergeCell ref="B212:B213"/>
    <mergeCell ref="C212:C213"/>
    <mergeCell ref="D212:J213"/>
    <mergeCell ref="S212:S213"/>
    <mergeCell ref="K212:K213"/>
    <mergeCell ref="L212:L213"/>
    <mergeCell ref="M212:M213"/>
    <mergeCell ref="N212:N213"/>
    <mergeCell ref="O212:O213"/>
    <mergeCell ref="P212:P213"/>
    <mergeCell ref="Q212:Q213"/>
    <mergeCell ref="R212:R213"/>
    <mergeCell ref="T212:T213"/>
    <mergeCell ref="U212:U213"/>
    <mergeCell ref="V212:V213"/>
    <mergeCell ref="W212:W213"/>
    <mergeCell ref="X212:X213"/>
    <mergeCell ref="Y212:Y213"/>
    <mergeCell ref="Z212:Z213"/>
    <mergeCell ref="AA212:AA213"/>
    <mergeCell ref="AB212:AE212"/>
    <mergeCell ref="AF212:AF213"/>
    <mergeCell ref="AG212:AG213"/>
    <mergeCell ref="AH212:AH213"/>
    <mergeCell ref="AI212:AI213"/>
    <mergeCell ref="AJ212:AJ213"/>
    <mergeCell ref="AK212:AK213"/>
    <mergeCell ref="AL212:AL213"/>
    <mergeCell ref="DP210:DP211"/>
    <mergeCell ref="DQ210:DQ211"/>
    <mergeCell ref="DR210:DR211"/>
    <mergeCell ref="DS210:DS211"/>
    <mergeCell ref="DT210:DT211"/>
    <mergeCell ref="DU210:DU211"/>
    <mergeCell ref="DV210:DV211"/>
    <mergeCell ref="DW210:DW211"/>
    <mergeCell ref="DX210:DX211"/>
    <mergeCell ref="DY210:DY211"/>
    <mergeCell ref="DZ210:DZ211"/>
    <mergeCell ref="EA210:EA211"/>
    <mergeCell ref="EB210:EB211"/>
    <mergeCell ref="EC210:EC211"/>
    <mergeCell ref="ED210:ED211"/>
    <mergeCell ref="EE210:EE211"/>
    <mergeCell ref="EF210:EF211"/>
    <mergeCell ref="CY210:CY211"/>
    <mergeCell ref="CZ210:CZ211"/>
    <mergeCell ref="DA210:DA211"/>
    <mergeCell ref="DB210:DB211"/>
    <mergeCell ref="DC210:DC211"/>
    <mergeCell ref="DD210:DD211"/>
    <mergeCell ref="DE210:DE211"/>
    <mergeCell ref="DF210:DF211"/>
    <mergeCell ref="DG210:DG211"/>
    <mergeCell ref="DH210:DH211"/>
    <mergeCell ref="DI210:DI211"/>
    <mergeCell ref="DJ210:DJ211"/>
    <mergeCell ref="DK210:DK211"/>
    <mergeCell ref="DL210:DL211"/>
    <mergeCell ref="DM210:DM211"/>
    <mergeCell ref="DN210:DN211"/>
    <mergeCell ref="DO210:DO211"/>
    <mergeCell ref="BR210:BR211"/>
    <mergeCell ref="BS210:BS211"/>
    <mergeCell ref="BT210:BT211"/>
    <mergeCell ref="BU210:BU211"/>
    <mergeCell ref="BV210:BV211"/>
    <mergeCell ref="CC210:CC211"/>
    <mergeCell ref="CD210:CD211"/>
    <mergeCell ref="CE210:CE211"/>
    <mergeCell ref="CF210:CF211"/>
    <mergeCell ref="CG210:CG211"/>
    <mergeCell ref="CH210:CH211"/>
    <mergeCell ref="CI210:CI211"/>
    <mergeCell ref="CJ210:CJ211"/>
    <mergeCell ref="CR210:CR211"/>
    <mergeCell ref="CS210:CS211"/>
    <mergeCell ref="CT210:CT211"/>
    <mergeCell ref="CX210:CX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BL210:BL211"/>
    <mergeCell ref="BM210:BM211"/>
    <mergeCell ref="BN210:BN211"/>
    <mergeCell ref="BO210:BO211"/>
    <mergeCell ref="BP210:BP211"/>
    <mergeCell ref="BQ210:BQ211"/>
    <mergeCell ref="CU210:CU211"/>
    <mergeCell ref="CV210:CV211"/>
    <mergeCell ref="CW210:CW211"/>
    <mergeCell ref="CK210:CK211"/>
    <mergeCell ref="CL210:CL211"/>
    <mergeCell ref="CM210:CM211"/>
    <mergeCell ref="CN210:CN211"/>
    <mergeCell ref="CO210:CO211"/>
    <mergeCell ref="CP210:CP211"/>
    <mergeCell ref="CQ210:CQ211"/>
    <mergeCell ref="BW210:BW211"/>
    <mergeCell ref="BX210:BX211"/>
    <mergeCell ref="BY210:BY211"/>
    <mergeCell ref="BZ210:BZ211"/>
    <mergeCell ref="CA210:CA211"/>
    <mergeCell ref="CB210:CB211"/>
    <mergeCell ref="AJ210:AJ211"/>
    <mergeCell ref="AK210:AK211"/>
    <mergeCell ref="AL210:AL211"/>
    <mergeCell ref="AM210:AM211"/>
    <mergeCell ref="AN210:AN211"/>
    <mergeCell ref="AO210:AO211"/>
    <mergeCell ref="AP210:AP211"/>
    <mergeCell ref="AQ210:AQ211"/>
    <mergeCell ref="AR210:AR211"/>
    <mergeCell ref="AS210:AS211"/>
    <mergeCell ref="AT210:AT211"/>
    <mergeCell ref="AU210:AU211"/>
    <mergeCell ref="AV210:AV211"/>
    <mergeCell ref="AW210:AW211"/>
    <mergeCell ref="AX210:AX211"/>
    <mergeCell ref="AY210:AY211"/>
    <mergeCell ref="AZ210:AZ211"/>
    <mergeCell ref="ED208:ED209"/>
    <mergeCell ref="EE208:EE209"/>
    <mergeCell ref="EF208:EF209"/>
    <mergeCell ref="EG208:EG209"/>
    <mergeCell ref="EH208:EH209"/>
    <mergeCell ref="EI208:EI209"/>
    <mergeCell ref="A210:A211"/>
    <mergeCell ref="B210:B211"/>
    <mergeCell ref="C210:C211"/>
    <mergeCell ref="D210:J211"/>
    <mergeCell ref="S210:S211"/>
    <mergeCell ref="K210:K211"/>
    <mergeCell ref="L210:L211"/>
    <mergeCell ref="M210:M211"/>
    <mergeCell ref="N210:N211"/>
    <mergeCell ref="O210:O211"/>
    <mergeCell ref="P210:P211"/>
    <mergeCell ref="Q210:Q211"/>
    <mergeCell ref="R210:R211"/>
    <mergeCell ref="T210:T211"/>
    <mergeCell ref="U210:U211"/>
    <mergeCell ref="V210:V211"/>
    <mergeCell ref="W210:W211"/>
    <mergeCell ref="X210:X211"/>
    <mergeCell ref="Y210:Y211"/>
    <mergeCell ref="Z210:Z211"/>
    <mergeCell ref="AA210:AA211"/>
    <mergeCell ref="AB210:AE210"/>
    <mergeCell ref="AF210:AF211"/>
    <mergeCell ref="AG210:AG211"/>
    <mergeCell ref="AH210:AH211"/>
    <mergeCell ref="AI210:AI211"/>
    <mergeCell ref="DM208:DM209"/>
    <mergeCell ref="DN208:DN209"/>
    <mergeCell ref="DO208:DO209"/>
    <mergeCell ref="DP208:DP209"/>
    <mergeCell ref="DQ208:DQ209"/>
    <mergeCell ref="DR208:DR209"/>
    <mergeCell ref="DS208:DS209"/>
    <mergeCell ref="DT208:DT209"/>
    <mergeCell ref="DU208:DU209"/>
    <mergeCell ref="DV208:DV209"/>
    <mergeCell ref="DW208:DW209"/>
    <mergeCell ref="DX208:DX209"/>
    <mergeCell ref="DY208:DY209"/>
    <mergeCell ref="DZ208:DZ209"/>
    <mergeCell ref="EA208:EA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T208:AT209"/>
    <mergeCell ref="AU208:AU209"/>
    <mergeCell ref="AV208:AV209"/>
    <mergeCell ref="AW208:AW209"/>
    <mergeCell ref="EB208:EB209"/>
    <mergeCell ref="EC208:EC209"/>
    <mergeCell ref="CS208:CS209"/>
    <mergeCell ref="CT208:CT209"/>
    <mergeCell ref="CX208:CX209"/>
    <mergeCell ref="CY208:CY209"/>
    <mergeCell ref="CZ208:CZ209"/>
    <mergeCell ref="DA208:DA209"/>
    <mergeCell ref="DB208:DB209"/>
    <mergeCell ref="DC208:DC209"/>
    <mergeCell ref="DD208:DD209"/>
    <mergeCell ref="DE208:DE209"/>
    <mergeCell ref="DF208:DF209"/>
    <mergeCell ref="DG208:DG209"/>
    <mergeCell ref="DH208:DH209"/>
    <mergeCell ref="DI208:DI209"/>
    <mergeCell ref="DJ208:DJ209"/>
    <mergeCell ref="DK208:DK209"/>
    <mergeCell ref="DL208:DL209"/>
    <mergeCell ref="BO208:BO209"/>
    <mergeCell ref="BP208:BP209"/>
    <mergeCell ref="BQ208:BQ209"/>
    <mergeCell ref="BR208:BR209"/>
    <mergeCell ref="BS208:BS209"/>
    <mergeCell ref="BT208:BT209"/>
    <mergeCell ref="BU208:BU209"/>
    <mergeCell ref="BV208:BV209"/>
    <mergeCell ref="CC208:CC209"/>
    <mergeCell ref="CD208:CD209"/>
    <mergeCell ref="CE208:CE209"/>
    <mergeCell ref="CF208:CF209"/>
    <mergeCell ref="CG208:CG209"/>
    <mergeCell ref="CH208:CH209"/>
    <mergeCell ref="CI208:CI209"/>
    <mergeCell ref="CJ208:CJ209"/>
    <mergeCell ref="CR208:CR209"/>
    <mergeCell ref="CU208:CU209"/>
    <mergeCell ref="CV208:CV209"/>
    <mergeCell ref="CW208:CW209"/>
    <mergeCell ref="CK208:CK209"/>
    <mergeCell ref="CL208:CL209"/>
    <mergeCell ref="CM208:CM209"/>
    <mergeCell ref="CN208:CN209"/>
    <mergeCell ref="CO208:CO209"/>
    <mergeCell ref="CP208:CP209"/>
    <mergeCell ref="CQ208:CQ209"/>
    <mergeCell ref="DY206:DY207"/>
    <mergeCell ref="DZ206:DZ207"/>
    <mergeCell ref="CI206:CI207"/>
    <mergeCell ref="CJ206:CJ207"/>
    <mergeCell ref="CR206:CR207"/>
    <mergeCell ref="CS206:CS207"/>
    <mergeCell ref="CT206:CT207"/>
    <mergeCell ref="CX206:CX207"/>
    <mergeCell ref="CY206:CY207"/>
    <mergeCell ref="CZ206:CZ207"/>
    <mergeCell ref="DA206:DA207"/>
    <mergeCell ref="DB206:DB207"/>
    <mergeCell ref="DC206:DC207"/>
    <mergeCell ref="DD206:DD207"/>
    <mergeCell ref="DE206:DE207"/>
    <mergeCell ref="DF206:DF207"/>
    <mergeCell ref="DG206:DG207"/>
    <mergeCell ref="AX208:AX209"/>
    <mergeCell ref="AY208:AY209"/>
    <mergeCell ref="AZ208:AZ209"/>
    <mergeCell ref="BA208:BA209"/>
    <mergeCell ref="BB208:BB209"/>
    <mergeCell ref="BC208:BC209"/>
    <mergeCell ref="BD208:BD209"/>
    <mergeCell ref="BE208:BE209"/>
    <mergeCell ref="BF208:BF209"/>
    <mergeCell ref="BG208:BG209"/>
    <mergeCell ref="BH208:BH209"/>
    <mergeCell ref="BI208:BI209"/>
    <mergeCell ref="BJ208:BJ209"/>
    <mergeCell ref="BK208:BK209"/>
    <mergeCell ref="BL208:BL209"/>
    <mergeCell ref="BM208:BM209"/>
    <mergeCell ref="BN208:BN209"/>
    <mergeCell ref="BW208:BW209"/>
    <mergeCell ref="BX208:BX209"/>
    <mergeCell ref="BY208:BY209"/>
    <mergeCell ref="BZ208:BZ209"/>
    <mergeCell ref="CA208:CA209"/>
    <mergeCell ref="CB208:CB209"/>
    <mergeCell ref="CU206:CU207"/>
    <mergeCell ref="CV206:CV207"/>
    <mergeCell ref="CW206:CW207"/>
    <mergeCell ref="CK206:CK207"/>
    <mergeCell ref="CL206:CL207"/>
    <mergeCell ref="CM206:CM207"/>
    <mergeCell ref="CN206:CN207"/>
    <mergeCell ref="CO206:CO207"/>
    <mergeCell ref="CP206:CP207"/>
    <mergeCell ref="CQ206:CQ207"/>
    <mergeCell ref="BW206:BW207"/>
    <mergeCell ref="BX206:BX207"/>
    <mergeCell ref="BY206:BY207"/>
    <mergeCell ref="BZ206:BZ207"/>
    <mergeCell ref="CA206:CA207"/>
    <mergeCell ref="CB206:CB207"/>
    <mergeCell ref="EA206:EA207"/>
    <mergeCell ref="EB206:EB207"/>
    <mergeCell ref="EC206:EC207"/>
    <mergeCell ref="ED206:ED207"/>
    <mergeCell ref="EE206:EE207"/>
    <mergeCell ref="EF206:EF207"/>
    <mergeCell ref="EG206:EG207"/>
    <mergeCell ref="EH206:EH207"/>
    <mergeCell ref="EI206:EI207"/>
    <mergeCell ref="A208:A209"/>
    <mergeCell ref="B208:B209"/>
    <mergeCell ref="C208:C209"/>
    <mergeCell ref="D208:J209"/>
    <mergeCell ref="S208:S209"/>
    <mergeCell ref="K208:K209"/>
    <mergeCell ref="L208:L209"/>
    <mergeCell ref="M208:M209"/>
    <mergeCell ref="N208:N209"/>
    <mergeCell ref="O208:O209"/>
    <mergeCell ref="P208:P209"/>
    <mergeCell ref="Q208:Q209"/>
    <mergeCell ref="R208:R209"/>
    <mergeCell ref="T208:T209"/>
    <mergeCell ref="U208:U209"/>
    <mergeCell ref="V208:V209"/>
    <mergeCell ref="W208:W209"/>
    <mergeCell ref="X208:X209"/>
    <mergeCell ref="Y208:Y209"/>
    <mergeCell ref="Z208:Z209"/>
    <mergeCell ref="AA208:AA209"/>
    <mergeCell ref="AB208:AE208"/>
    <mergeCell ref="AF208:AF209"/>
    <mergeCell ref="DJ206:DJ207"/>
    <mergeCell ref="DK206:DK207"/>
    <mergeCell ref="DL206:DL207"/>
    <mergeCell ref="DM206:DM207"/>
    <mergeCell ref="DN206:DN207"/>
    <mergeCell ref="DO206:DO207"/>
    <mergeCell ref="DP206:DP207"/>
    <mergeCell ref="DQ206:DQ207"/>
    <mergeCell ref="DR206:DR207"/>
    <mergeCell ref="DS206:DS207"/>
    <mergeCell ref="DT206:DT207"/>
    <mergeCell ref="DU206:DU207"/>
    <mergeCell ref="DV206:DV207"/>
    <mergeCell ref="DW206:DW207"/>
    <mergeCell ref="DX206:DX207"/>
    <mergeCell ref="BL206:BL207"/>
    <mergeCell ref="BM206:BM207"/>
    <mergeCell ref="BN206:BN207"/>
    <mergeCell ref="BO206:BO207"/>
    <mergeCell ref="BP206:BP207"/>
    <mergeCell ref="BQ206:BQ207"/>
    <mergeCell ref="BR206:BR207"/>
    <mergeCell ref="BS206:BS207"/>
    <mergeCell ref="BT206:BT207"/>
    <mergeCell ref="BU206:BU207"/>
    <mergeCell ref="BV206:BV207"/>
    <mergeCell ref="CC206:CC207"/>
    <mergeCell ref="CD206:CD207"/>
    <mergeCell ref="CE206:CE207"/>
    <mergeCell ref="CF206:CF207"/>
    <mergeCell ref="CG206:CG207"/>
    <mergeCell ref="CH206:CH207"/>
    <mergeCell ref="AU206:AU207"/>
    <mergeCell ref="AV206:AV207"/>
    <mergeCell ref="AW206:AW207"/>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A206:AA207"/>
    <mergeCell ref="AB206:AE206"/>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T206:AT207"/>
    <mergeCell ref="ED197:ED198"/>
    <mergeCell ref="EE197:EE198"/>
    <mergeCell ref="EF197:EF198"/>
    <mergeCell ref="EG197:EG198"/>
    <mergeCell ref="EH197:EH198"/>
    <mergeCell ref="EI197:EI198"/>
    <mergeCell ref="A200:C201"/>
    <mergeCell ref="A202:C203"/>
    <mergeCell ref="A204:C205"/>
    <mergeCell ref="D204:K205"/>
    <mergeCell ref="A206:A207"/>
    <mergeCell ref="B206:B207"/>
    <mergeCell ref="C206:C207"/>
    <mergeCell ref="D206:J207"/>
    <mergeCell ref="S206:S207"/>
    <mergeCell ref="K206:K207"/>
    <mergeCell ref="L206:L207"/>
    <mergeCell ref="M206:M207"/>
    <mergeCell ref="N206:N207"/>
    <mergeCell ref="O206:O207"/>
    <mergeCell ref="P206:P207"/>
    <mergeCell ref="Q206:Q207"/>
    <mergeCell ref="R206:R207"/>
    <mergeCell ref="T206:T207"/>
    <mergeCell ref="U206:U207"/>
    <mergeCell ref="V206:V207"/>
    <mergeCell ref="W206:W207"/>
    <mergeCell ref="X206:X207"/>
    <mergeCell ref="Y206:Y207"/>
    <mergeCell ref="Z206:Z207"/>
    <mergeCell ref="DM197:DM198"/>
    <mergeCell ref="DN197:DN198"/>
    <mergeCell ref="DO197:DO198"/>
    <mergeCell ref="DP197:DP198"/>
    <mergeCell ref="DQ197:DQ198"/>
    <mergeCell ref="DR197:DR198"/>
    <mergeCell ref="DS197:DS198"/>
    <mergeCell ref="DT197:DT198"/>
    <mergeCell ref="DU197:DU198"/>
    <mergeCell ref="DV197:DV198"/>
    <mergeCell ref="DW197:DW198"/>
    <mergeCell ref="DX197:DX198"/>
    <mergeCell ref="DY197:DY198"/>
    <mergeCell ref="DZ197:DZ198"/>
    <mergeCell ref="EA197:EA198"/>
    <mergeCell ref="DH206:DH207"/>
    <mergeCell ref="DI206:DI207"/>
    <mergeCell ref="EB197:EB198"/>
    <mergeCell ref="EC197:EC198"/>
    <mergeCell ref="CS197:CS198"/>
    <mergeCell ref="CT197:CT198"/>
    <mergeCell ref="CX197:CX198"/>
    <mergeCell ref="CY197:CY198"/>
    <mergeCell ref="CZ197:CZ198"/>
    <mergeCell ref="DA197:DA198"/>
    <mergeCell ref="DB197:DB198"/>
    <mergeCell ref="DC197:DC198"/>
    <mergeCell ref="DD197:DD198"/>
    <mergeCell ref="DE197:DE198"/>
    <mergeCell ref="DF197:DF198"/>
    <mergeCell ref="DG197:DG198"/>
    <mergeCell ref="DH197:DH198"/>
    <mergeCell ref="DI197:DI198"/>
    <mergeCell ref="DJ197:DJ198"/>
    <mergeCell ref="DK197:DK198"/>
    <mergeCell ref="DL197:DL198"/>
    <mergeCell ref="BO197:BO198"/>
    <mergeCell ref="BP197:BP198"/>
    <mergeCell ref="BQ197:BQ198"/>
    <mergeCell ref="BR197:BR198"/>
    <mergeCell ref="BS197:BS198"/>
    <mergeCell ref="BT197:BT198"/>
    <mergeCell ref="BU197:BU198"/>
    <mergeCell ref="BV197:BV198"/>
    <mergeCell ref="CC197:CC198"/>
    <mergeCell ref="CD197:CD198"/>
    <mergeCell ref="CE197:CE198"/>
    <mergeCell ref="CF197:CF198"/>
    <mergeCell ref="CG197:CG198"/>
    <mergeCell ref="CH197:CH198"/>
    <mergeCell ref="CI197:CI198"/>
    <mergeCell ref="CJ197:CJ198"/>
    <mergeCell ref="CR197:CR198"/>
    <mergeCell ref="CU197:CU198"/>
    <mergeCell ref="CV197:CV198"/>
    <mergeCell ref="CW197:CW198"/>
    <mergeCell ref="CK197:CK198"/>
    <mergeCell ref="CL197:CL198"/>
    <mergeCell ref="CM197:CM198"/>
    <mergeCell ref="CN197:CN198"/>
    <mergeCell ref="CO197:CO198"/>
    <mergeCell ref="CP197:CP198"/>
    <mergeCell ref="CQ197:CQ198"/>
    <mergeCell ref="BW197:BW198"/>
    <mergeCell ref="BX197:BX198"/>
    <mergeCell ref="BY197:BY198"/>
    <mergeCell ref="BZ197:BZ198"/>
    <mergeCell ref="CA197:CA198"/>
    <mergeCell ref="CB197:CB198"/>
    <mergeCell ref="AX197:AX198"/>
    <mergeCell ref="AY197:AY198"/>
    <mergeCell ref="AZ197:AZ198"/>
    <mergeCell ref="BA197:BA198"/>
    <mergeCell ref="BB197:BB198"/>
    <mergeCell ref="BC197:BC198"/>
    <mergeCell ref="BD197:BD198"/>
    <mergeCell ref="BE197:BE198"/>
    <mergeCell ref="BF197:BF198"/>
    <mergeCell ref="BG197:BG198"/>
    <mergeCell ref="BH197:BH198"/>
    <mergeCell ref="BI197:BI198"/>
    <mergeCell ref="BJ197:BJ198"/>
    <mergeCell ref="BK197:BK198"/>
    <mergeCell ref="BL197:BL198"/>
    <mergeCell ref="BM197:BM198"/>
    <mergeCell ref="BN197:BN198"/>
    <mergeCell ref="AG197:AG198"/>
    <mergeCell ref="AH197:AH198"/>
    <mergeCell ref="AI197:AI198"/>
    <mergeCell ref="AJ197:AJ198"/>
    <mergeCell ref="AK197:AK198"/>
    <mergeCell ref="AL197:AL198"/>
    <mergeCell ref="AM197:AM198"/>
    <mergeCell ref="AN197:AN198"/>
    <mergeCell ref="AO197:AO198"/>
    <mergeCell ref="AP197:AP198"/>
    <mergeCell ref="AQ197:AQ198"/>
    <mergeCell ref="AR197:AR198"/>
    <mergeCell ref="AS197:AS198"/>
    <mergeCell ref="AT197:AT198"/>
    <mergeCell ref="AU197:AU198"/>
    <mergeCell ref="AV197:AV198"/>
    <mergeCell ref="AW197:AW198"/>
    <mergeCell ref="EA195:EA196"/>
    <mergeCell ref="EB195:EB196"/>
    <mergeCell ref="EC195:EC196"/>
    <mergeCell ref="ED195:ED196"/>
    <mergeCell ref="EE195:EE196"/>
    <mergeCell ref="EF195:EF196"/>
    <mergeCell ref="EG195:EG196"/>
    <mergeCell ref="EH195:EH196"/>
    <mergeCell ref="EI195:EI196"/>
    <mergeCell ref="A197:A198"/>
    <mergeCell ref="B197:B198"/>
    <mergeCell ref="C197:C198"/>
    <mergeCell ref="D197:J198"/>
    <mergeCell ref="S197:S198"/>
    <mergeCell ref="K197:K198"/>
    <mergeCell ref="L197:L198"/>
    <mergeCell ref="M197:M198"/>
    <mergeCell ref="N197:N198"/>
    <mergeCell ref="O197:O198"/>
    <mergeCell ref="P197:P198"/>
    <mergeCell ref="Q197:Q198"/>
    <mergeCell ref="R197:R198"/>
    <mergeCell ref="T197:T198"/>
    <mergeCell ref="U197:U198"/>
    <mergeCell ref="V197:V198"/>
    <mergeCell ref="W197:W198"/>
    <mergeCell ref="X197:X198"/>
    <mergeCell ref="Y197:Y198"/>
    <mergeCell ref="Z197:Z198"/>
    <mergeCell ref="AA197:AA198"/>
    <mergeCell ref="AB197:AE197"/>
    <mergeCell ref="AF197:AF198"/>
    <mergeCell ref="DJ195:DJ196"/>
    <mergeCell ref="DK195:DK196"/>
    <mergeCell ref="DL195:DL196"/>
    <mergeCell ref="DM195:DM196"/>
    <mergeCell ref="DN195:DN196"/>
    <mergeCell ref="DO195:DO196"/>
    <mergeCell ref="DP195:DP196"/>
    <mergeCell ref="DQ195:DQ196"/>
    <mergeCell ref="DR195:DR196"/>
    <mergeCell ref="DS195:DS196"/>
    <mergeCell ref="DT195:DT196"/>
    <mergeCell ref="DU195:DU196"/>
    <mergeCell ref="DV195:DV196"/>
    <mergeCell ref="DW195:DW196"/>
    <mergeCell ref="DX195:DX196"/>
    <mergeCell ref="DY195:DY196"/>
    <mergeCell ref="DZ195:DZ196"/>
    <mergeCell ref="CI195:CI196"/>
    <mergeCell ref="CJ195:CJ196"/>
    <mergeCell ref="CR195:CR196"/>
    <mergeCell ref="CS195:CS196"/>
    <mergeCell ref="CT195:CT196"/>
    <mergeCell ref="CX195:CX196"/>
    <mergeCell ref="CY195:CY196"/>
    <mergeCell ref="CZ195:CZ196"/>
    <mergeCell ref="DA195:DA196"/>
    <mergeCell ref="DB195:DB196"/>
    <mergeCell ref="DC195:DC196"/>
    <mergeCell ref="DD195:DD196"/>
    <mergeCell ref="DE195:DE196"/>
    <mergeCell ref="DF195:DF196"/>
    <mergeCell ref="DG195:DG196"/>
    <mergeCell ref="DH195:DH196"/>
    <mergeCell ref="DI195:DI196"/>
    <mergeCell ref="BL195:BL196"/>
    <mergeCell ref="BM195:BM196"/>
    <mergeCell ref="BN195:BN196"/>
    <mergeCell ref="BO195:BO196"/>
    <mergeCell ref="BP195:BP196"/>
    <mergeCell ref="BQ195:BQ196"/>
    <mergeCell ref="BR195:BR196"/>
    <mergeCell ref="BS195:BS196"/>
    <mergeCell ref="BT195:BT196"/>
    <mergeCell ref="BU195:BU196"/>
    <mergeCell ref="BV195:BV196"/>
    <mergeCell ref="CC195:CC196"/>
    <mergeCell ref="CD195:CD196"/>
    <mergeCell ref="CE195:CE196"/>
    <mergeCell ref="CF195:CF196"/>
    <mergeCell ref="CG195:CG196"/>
    <mergeCell ref="CH195:CH196"/>
    <mergeCell ref="AU195:AU196"/>
    <mergeCell ref="AV195:AV196"/>
    <mergeCell ref="AW195:AW196"/>
    <mergeCell ref="AX195:AX196"/>
    <mergeCell ref="AY195:AY196"/>
    <mergeCell ref="AZ195:AZ196"/>
    <mergeCell ref="BA195:BA196"/>
    <mergeCell ref="BB195:BB196"/>
    <mergeCell ref="BC195:BC196"/>
    <mergeCell ref="BD195:BD196"/>
    <mergeCell ref="BE195:BE196"/>
    <mergeCell ref="BF195:BF196"/>
    <mergeCell ref="BG195:BG196"/>
    <mergeCell ref="BH195:BH196"/>
    <mergeCell ref="BI195:BI196"/>
    <mergeCell ref="BJ195:BJ196"/>
    <mergeCell ref="BK195:BK196"/>
    <mergeCell ref="CU195:CU196"/>
    <mergeCell ref="CV195:CV196"/>
    <mergeCell ref="CW195:CW196"/>
    <mergeCell ref="CK195:CK196"/>
    <mergeCell ref="CL195:CL196"/>
    <mergeCell ref="CM195:CM196"/>
    <mergeCell ref="CN195:CN196"/>
    <mergeCell ref="CO195:CO196"/>
    <mergeCell ref="CP195:CP196"/>
    <mergeCell ref="CQ195:CQ196"/>
    <mergeCell ref="BW195:BW196"/>
    <mergeCell ref="BX195:BX196"/>
    <mergeCell ref="BY195:BY196"/>
    <mergeCell ref="BZ195:BZ196"/>
    <mergeCell ref="CA195:CA196"/>
    <mergeCell ref="CB195:CB196"/>
    <mergeCell ref="AA195:AA196"/>
    <mergeCell ref="AB195:AE195"/>
    <mergeCell ref="AF195:AF196"/>
    <mergeCell ref="AG195:AG196"/>
    <mergeCell ref="AH195:AH196"/>
    <mergeCell ref="AI195:AI196"/>
    <mergeCell ref="AJ195:AJ196"/>
    <mergeCell ref="AK195:AK196"/>
    <mergeCell ref="AL195:AL196"/>
    <mergeCell ref="AM195:AM196"/>
    <mergeCell ref="AN195:AN196"/>
    <mergeCell ref="AO195:AO196"/>
    <mergeCell ref="AP195:AP196"/>
    <mergeCell ref="AQ195:AQ196"/>
    <mergeCell ref="AR195:AR196"/>
    <mergeCell ref="AS195:AS196"/>
    <mergeCell ref="AT195:AT196"/>
    <mergeCell ref="DX193:DX194"/>
    <mergeCell ref="DY193:DY194"/>
    <mergeCell ref="DZ193:DZ194"/>
    <mergeCell ref="EA193:EA194"/>
    <mergeCell ref="EB193:EB194"/>
    <mergeCell ref="EC193:EC194"/>
    <mergeCell ref="ED193:ED194"/>
    <mergeCell ref="EE193:EE194"/>
    <mergeCell ref="EF193:EF194"/>
    <mergeCell ref="EG193:EG194"/>
    <mergeCell ref="EH193:EH194"/>
    <mergeCell ref="EI193:EI194"/>
    <mergeCell ref="A195:A196"/>
    <mergeCell ref="B195:B196"/>
    <mergeCell ref="C195:C196"/>
    <mergeCell ref="D195:J196"/>
    <mergeCell ref="S195:S196"/>
    <mergeCell ref="K195:K196"/>
    <mergeCell ref="L195:L196"/>
    <mergeCell ref="M195:M196"/>
    <mergeCell ref="N195:N196"/>
    <mergeCell ref="O195:O196"/>
    <mergeCell ref="P195:P196"/>
    <mergeCell ref="Q195:Q196"/>
    <mergeCell ref="R195:R196"/>
    <mergeCell ref="T195:T196"/>
    <mergeCell ref="U195:U196"/>
    <mergeCell ref="V195:V196"/>
    <mergeCell ref="W195:W196"/>
    <mergeCell ref="X195:X196"/>
    <mergeCell ref="Y195:Y196"/>
    <mergeCell ref="Z195:Z196"/>
    <mergeCell ref="DG193:DG194"/>
    <mergeCell ref="DH193:DH194"/>
    <mergeCell ref="DI193:DI194"/>
    <mergeCell ref="DJ193:DJ194"/>
    <mergeCell ref="DK193:DK194"/>
    <mergeCell ref="DL193:DL194"/>
    <mergeCell ref="DM193:DM194"/>
    <mergeCell ref="DN193:DN194"/>
    <mergeCell ref="DO193:DO194"/>
    <mergeCell ref="DP193:DP194"/>
    <mergeCell ref="DQ193:DQ194"/>
    <mergeCell ref="DR193:DR194"/>
    <mergeCell ref="DS193:DS194"/>
    <mergeCell ref="DT193:DT194"/>
    <mergeCell ref="DU193:DU194"/>
    <mergeCell ref="DV193:DV194"/>
    <mergeCell ref="DW193:DW194"/>
    <mergeCell ref="CF193:CF194"/>
    <mergeCell ref="CG193:CG194"/>
    <mergeCell ref="CH193:CH194"/>
    <mergeCell ref="CI193:CI194"/>
    <mergeCell ref="CJ193:CJ194"/>
    <mergeCell ref="CR193:CR194"/>
    <mergeCell ref="CS193:CS194"/>
    <mergeCell ref="CT193:CT194"/>
    <mergeCell ref="CX193:CX194"/>
    <mergeCell ref="CY193:CY194"/>
    <mergeCell ref="CZ193:CZ194"/>
    <mergeCell ref="DA193:DA194"/>
    <mergeCell ref="DB193:DB194"/>
    <mergeCell ref="DC193:DC194"/>
    <mergeCell ref="DD193:DD194"/>
    <mergeCell ref="DE193:DE194"/>
    <mergeCell ref="DF193:DF194"/>
    <mergeCell ref="BI193:BI194"/>
    <mergeCell ref="BJ193:BJ194"/>
    <mergeCell ref="BK193:BK194"/>
    <mergeCell ref="BL193:BL194"/>
    <mergeCell ref="BM193:BM194"/>
    <mergeCell ref="BN193:BN194"/>
    <mergeCell ref="BO193:BO194"/>
    <mergeCell ref="BP193:BP194"/>
    <mergeCell ref="BQ193:BQ194"/>
    <mergeCell ref="BR193:BR194"/>
    <mergeCell ref="BS193:BS194"/>
    <mergeCell ref="BT193:BT194"/>
    <mergeCell ref="BU193:BU194"/>
    <mergeCell ref="BV193:BV194"/>
    <mergeCell ref="CC193:CC194"/>
    <mergeCell ref="CD193:CD194"/>
    <mergeCell ref="CE193:CE194"/>
    <mergeCell ref="CU193:CU194"/>
    <mergeCell ref="CV193:CV194"/>
    <mergeCell ref="CW193:CW194"/>
    <mergeCell ref="CK193:CK194"/>
    <mergeCell ref="CL193:CL194"/>
    <mergeCell ref="CM193:CM194"/>
    <mergeCell ref="CN193:CN194"/>
    <mergeCell ref="CO193:CO194"/>
    <mergeCell ref="CP193:CP194"/>
    <mergeCell ref="CQ193:CQ194"/>
    <mergeCell ref="BW193:BW194"/>
    <mergeCell ref="BX193:BX194"/>
    <mergeCell ref="BY193:BY194"/>
    <mergeCell ref="BZ193:BZ194"/>
    <mergeCell ref="CA193:CA194"/>
    <mergeCell ref="CB193:CB194"/>
    <mergeCell ref="AR193:AR194"/>
    <mergeCell ref="AS193:AS194"/>
    <mergeCell ref="AT193:AT194"/>
    <mergeCell ref="AU193:AU194"/>
    <mergeCell ref="AV193:AV194"/>
    <mergeCell ref="AW193:AW194"/>
    <mergeCell ref="AX193:AX194"/>
    <mergeCell ref="AY193:AY194"/>
    <mergeCell ref="AZ193:AZ194"/>
    <mergeCell ref="BA193:BA194"/>
    <mergeCell ref="BB193:BB194"/>
    <mergeCell ref="BC193:BC194"/>
    <mergeCell ref="BD193:BD194"/>
    <mergeCell ref="BE193:BE194"/>
    <mergeCell ref="BF193:BF194"/>
    <mergeCell ref="BG193:BG194"/>
    <mergeCell ref="BH193:BH194"/>
    <mergeCell ref="X193:X194"/>
    <mergeCell ref="Y193:Y194"/>
    <mergeCell ref="Z193:Z194"/>
    <mergeCell ref="AA193:AA194"/>
    <mergeCell ref="AB193:AE193"/>
    <mergeCell ref="AF193:AF194"/>
    <mergeCell ref="AG193:AG194"/>
    <mergeCell ref="AH193:AH194"/>
    <mergeCell ref="AI193:AI194"/>
    <mergeCell ref="AJ193:AJ194"/>
    <mergeCell ref="AK193:AK194"/>
    <mergeCell ref="AL193:AL194"/>
    <mergeCell ref="AM193:AM194"/>
    <mergeCell ref="AN193:AN194"/>
    <mergeCell ref="AO193:AO194"/>
    <mergeCell ref="AP193:AP194"/>
    <mergeCell ref="AQ193:AQ194"/>
    <mergeCell ref="A193:A194"/>
    <mergeCell ref="B193:B194"/>
    <mergeCell ref="C193:C194"/>
    <mergeCell ref="D193:J194"/>
    <mergeCell ref="S193:S194"/>
    <mergeCell ref="K193:K194"/>
    <mergeCell ref="L193:L194"/>
    <mergeCell ref="M193:M194"/>
    <mergeCell ref="N193:N194"/>
    <mergeCell ref="O193:O194"/>
    <mergeCell ref="P193:P194"/>
    <mergeCell ref="Q193:Q194"/>
    <mergeCell ref="R193:R194"/>
    <mergeCell ref="T193:T194"/>
    <mergeCell ref="U193:U194"/>
    <mergeCell ref="V193:V194"/>
    <mergeCell ref="W193:W194"/>
    <mergeCell ref="DS191:DS192"/>
    <mergeCell ref="DT191:DT192"/>
    <mergeCell ref="DU191:DU192"/>
    <mergeCell ref="DV191:DV192"/>
    <mergeCell ref="DW191:DW192"/>
    <mergeCell ref="DX191:DX192"/>
    <mergeCell ref="DY191:DY192"/>
    <mergeCell ref="DZ191:DZ192"/>
    <mergeCell ref="EA191:EA192"/>
    <mergeCell ref="EB191:EB192"/>
    <mergeCell ref="EC191:EC192"/>
    <mergeCell ref="ED191:ED192"/>
    <mergeCell ref="EE191:EE192"/>
    <mergeCell ref="EF191:EF192"/>
    <mergeCell ref="EG191:EG192"/>
    <mergeCell ref="EH191:EH192"/>
    <mergeCell ref="BD191:BD192"/>
    <mergeCell ref="BE191:BE192"/>
    <mergeCell ref="BF191:BF192"/>
    <mergeCell ref="BG191:BG192"/>
    <mergeCell ref="BH191:BH192"/>
    <mergeCell ref="BI191:BI192"/>
    <mergeCell ref="BJ191:BJ192"/>
    <mergeCell ref="BK191:BK192"/>
    <mergeCell ref="BL191:BL192"/>
    <mergeCell ref="BM191:BM192"/>
    <mergeCell ref="BN191:BN192"/>
    <mergeCell ref="BO191:BO192"/>
    <mergeCell ref="BP191:BP192"/>
    <mergeCell ref="BQ191:BQ192"/>
    <mergeCell ref="BR191:BR192"/>
    <mergeCell ref="BS191:BS192"/>
    <mergeCell ref="BT191:BT192"/>
    <mergeCell ref="AM191:AM192"/>
    <mergeCell ref="AN191:AN192"/>
    <mergeCell ref="AO191:AO192"/>
    <mergeCell ref="AP191:AP192"/>
    <mergeCell ref="AQ191:AQ192"/>
    <mergeCell ref="AR191:AR192"/>
    <mergeCell ref="AS191:AS192"/>
    <mergeCell ref="AT191:AT192"/>
    <mergeCell ref="AU191:AU192"/>
    <mergeCell ref="AV191:AV192"/>
    <mergeCell ref="AW191:AW192"/>
    <mergeCell ref="AX191:AX192"/>
    <mergeCell ref="AY191:AY192"/>
    <mergeCell ref="AZ191:AZ192"/>
    <mergeCell ref="EI191:EI192"/>
    <mergeCell ref="DB191:DB192"/>
    <mergeCell ref="DC191:DC192"/>
    <mergeCell ref="DD191:DD192"/>
    <mergeCell ref="DE191:DE192"/>
    <mergeCell ref="DF191:DF192"/>
    <mergeCell ref="DG191:DG192"/>
    <mergeCell ref="DH191:DH192"/>
    <mergeCell ref="DI191:DI192"/>
    <mergeCell ref="DJ191:DJ192"/>
    <mergeCell ref="DK191:DK192"/>
    <mergeCell ref="DL191:DL192"/>
    <mergeCell ref="DM191:DM192"/>
    <mergeCell ref="DN191:DN192"/>
    <mergeCell ref="DO191:DO192"/>
    <mergeCell ref="DP191:DP192"/>
    <mergeCell ref="DQ191:DQ192"/>
    <mergeCell ref="DR191:DR192"/>
    <mergeCell ref="BU191:BU192"/>
    <mergeCell ref="BV191:BV192"/>
    <mergeCell ref="CC191:CC192"/>
    <mergeCell ref="CD191:CD192"/>
    <mergeCell ref="CE191:CE192"/>
    <mergeCell ref="CF191:CF192"/>
    <mergeCell ref="CG191:CG192"/>
    <mergeCell ref="CH191:CH192"/>
    <mergeCell ref="CI191:CI192"/>
    <mergeCell ref="CJ191:CJ192"/>
    <mergeCell ref="CR191:CR192"/>
    <mergeCell ref="CS191:CS192"/>
    <mergeCell ref="CT191:CT192"/>
    <mergeCell ref="CX191:CX192"/>
    <mergeCell ref="CY191:CY192"/>
    <mergeCell ref="CZ191:CZ192"/>
    <mergeCell ref="DA191:DA192"/>
    <mergeCell ref="CU191:CU192"/>
    <mergeCell ref="CV191:CV192"/>
    <mergeCell ref="CW191:CW192"/>
    <mergeCell ref="CK191:CK192"/>
    <mergeCell ref="CL191:CL192"/>
    <mergeCell ref="CM191:CM192"/>
    <mergeCell ref="CN191:CN192"/>
    <mergeCell ref="CO191:CO192"/>
    <mergeCell ref="CP191:CP192"/>
    <mergeCell ref="CQ191:CQ192"/>
    <mergeCell ref="BW191:BW192"/>
    <mergeCell ref="BX191:BX192"/>
    <mergeCell ref="BY191:BY192"/>
    <mergeCell ref="BZ191:BZ192"/>
    <mergeCell ref="CA191:CA192"/>
    <mergeCell ref="CB191:CB192"/>
    <mergeCell ref="BA191:BA192"/>
    <mergeCell ref="BB191:BB192"/>
    <mergeCell ref="BC191:BC192"/>
    <mergeCell ref="EG189:EG190"/>
    <mergeCell ref="EH189:EH190"/>
    <mergeCell ref="EI189:EI190"/>
    <mergeCell ref="A191:A192"/>
    <mergeCell ref="B191:B192"/>
    <mergeCell ref="C191:C192"/>
    <mergeCell ref="D191:J192"/>
    <mergeCell ref="S191:S192"/>
    <mergeCell ref="K191:K192"/>
    <mergeCell ref="L191:L192"/>
    <mergeCell ref="M191:M192"/>
    <mergeCell ref="N191:N192"/>
    <mergeCell ref="O191:O192"/>
    <mergeCell ref="P191:P192"/>
    <mergeCell ref="Q191:Q192"/>
    <mergeCell ref="R191:R192"/>
    <mergeCell ref="T191:T192"/>
    <mergeCell ref="U191:U192"/>
    <mergeCell ref="V191:V192"/>
    <mergeCell ref="W191:W192"/>
    <mergeCell ref="X191:X192"/>
    <mergeCell ref="Y191:Y192"/>
    <mergeCell ref="Z191:Z192"/>
    <mergeCell ref="AA191:AA192"/>
    <mergeCell ref="AB191:AE191"/>
    <mergeCell ref="AF191:AF192"/>
    <mergeCell ref="AG191:AG192"/>
    <mergeCell ref="AH191:AH192"/>
    <mergeCell ref="AI191:AI192"/>
    <mergeCell ref="AJ191:AJ192"/>
    <mergeCell ref="AK191:AK192"/>
    <mergeCell ref="AL191:AL192"/>
    <mergeCell ref="DP189:DP190"/>
    <mergeCell ref="DQ189:DQ190"/>
    <mergeCell ref="DR189:DR190"/>
    <mergeCell ref="DS189:DS190"/>
    <mergeCell ref="DT189:DT190"/>
    <mergeCell ref="DU189:DU190"/>
    <mergeCell ref="DV189:DV190"/>
    <mergeCell ref="DW189:DW190"/>
    <mergeCell ref="DX189:DX190"/>
    <mergeCell ref="DY189:DY190"/>
    <mergeCell ref="DZ189:DZ190"/>
    <mergeCell ref="EA189:EA190"/>
    <mergeCell ref="EB189:EB190"/>
    <mergeCell ref="EC189:EC190"/>
    <mergeCell ref="ED189:ED190"/>
    <mergeCell ref="EE189:EE190"/>
    <mergeCell ref="EF189:EF190"/>
    <mergeCell ref="CY189:CY190"/>
    <mergeCell ref="CZ189:CZ190"/>
    <mergeCell ref="DA189:DA190"/>
    <mergeCell ref="DB189:DB190"/>
    <mergeCell ref="DC189:DC190"/>
    <mergeCell ref="DD189:DD190"/>
    <mergeCell ref="DE189:DE190"/>
    <mergeCell ref="DF189:DF190"/>
    <mergeCell ref="DG189:DG190"/>
    <mergeCell ref="DH189:DH190"/>
    <mergeCell ref="DI189:DI190"/>
    <mergeCell ref="DJ189:DJ190"/>
    <mergeCell ref="DK189:DK190"/>
    <mergeCell ref="DL189:DL190"/>
    <mergeCell ref="DM189:DM190"/>
    <mergeCell ref="DN189:DN190"/>
    <mergeCell ref="DO189:DO190"/>
    <mergeCell ref="BR189:BR190"/>
    <mergeCell ref="BS189:BS190"/>
    <mergeCell ref="BT189:BT190"/>
    <mergeCell ref="BU189:BU190"/>
    <mergeCell ref="BV189:BV190"/>
    <mergeCell ref="CC189:CC190"/>
    <mergeCell ref="CD189:CD190"/>
    <mergeCell ref="CE189:CE190"/>
    <mergeCell ref="CF189:CF190"/>
    <mergeCell ref="CG189:CG190"/>
    <mergeCell ref="CH189:CH190"/>
    <mergeCell ref="CI189:CI190"/>
    <mergeCell ref="CJ189:CJ190"/>
    <mergeCell ref="CR189:CR190"/>
    <mergeCell ref="CS189:CS190"/>
    <mergeCell ref="CT189:CT190"/>
    <mergeCell ref="CX189:CX190"/>
    <mergeCell ref="BA189:BA190"/>
    <mergeCell ref="BB189:BB190"/>
    <mergeCell ref="BC189:BC190"/>
    <mergeCell ref="BD189:BD190"/>
    <mergeCell ref="BE189:BE190"/>
    <mergeCell ref="BF189:BF190"/>
    <mergeCell ref="BG189:BG190"/>
    <mergeCell ref="BH189:BH190"/>
    <mergeCell ref="BI189:BI190"/>
    <mergeCell ref="BJ189:BJ190"/>
    <mergeCell ref="BK189:BK190"/>
    <mergeCell ref="BL189:BL190"/>
    <mergeCell ref="BM189:BM190"/>
    <mergeCell ref="BN189:BN190"/>
    <mergeCell ref="BO189:BO190"/>
    <mergeCell ref="BP189:BP190"/>
    <mergeCell ref="BQ189:BQ190"/>
    <mergeCell ref="CU189:CU190"/>
    <mergeCell ref="CV189:CV190"/>
    <mergeCell ref="CW189:CW190"/>
    <mergeCell ref="CK189:CK190"/>
    <mergeCell ref="CL189:CL190"/>
    <mergeCell ref="CM189:CM190"/>
    <mergeCell ref="CN189:CN190"/>
    <mergeCell ref="CO189:CO190"/>
    <mergeCell ref="CP189:CP190"/>
    <mergeCell ref="CQ189:CQ190"/>
    <mergeCell ref="BW189:BW190"/>
    <mergeCell ref="BX189:BX190"/>
    <mergeCell ref="BY189:BY190"/>
    <mergeCell ref="BZ189:BZ190"/>
    <mergeCell ref="CA189:CA190"/>
    <mergeCell ref="CB189:CB190"/>
    <mergeCell ref="AJ189:AJ190"/>
    <mergeCell ref="AK189:AK190"/>
    <mergeCell ref="AL189:AL190"/>
    <mergeCell ref="AM189:AM190"/>
    <mergeCell ref="AN189:AN190"/>
    <mergeCell ref="AO189:AO190"/>
    <mergeCell ref="AP189:AP190"/>
    <mergeCell ref="AQ189:AQ190"/>
    <mergeCell ref="AR189:AR190"/>
    <mergeCell ref="AS189:AS190"/>
    <mergeCell ref="AT189:AT190"/>
    <mergeCell ref="AU189:AU190"/>
    <mergeCell ref="AV189:AV190"/>
    <mergeCell ref="AW189:AW190"/>
    <mergeCell ref="AX189:AX190"/>
    <mergeCell ref="AY189:AY190"/>
    <mergeCell ref="AZ189:AZ190"/>
    <mergeCell ref="ED187:ED188"/>
    <mergeCell ref="EE187:EE188"/>
    <mergeCell ref="EF187:EF188"/>
    <mergeCell ref="EG187:EG188"/>
    <mergeCell ref="EH187:EH188"/>
    <mergeCell ref="EI187:EI188"/>
    <mergeCell ref="A189:A190"/>
    <mergeCell ref="B189:B190"/>
    <mergeCell ref="C189:C190"/>
    <mergeCell ref="D189:J190"/>
    <mergeCell ref="S189:S190"/>
    <mergeCell ref="K189:K190"/>
    <mergeCell ref="L189:L190"/>
    <mergeCell ref="M189:M190"/>
    <mergeCell ref="N189:N190"/>
    <mergeCell ref="O189:O190"/>
    <mergeCell ref="P189:P190"/>
    <mergeCell ref="Q189:Q190"/>
    <mergeCell ref="R189:R190"/>
    <mergeCell ref="T189:T190"/>
    <mergeCell ref="U189:U190"/>
    <mergeCell ref="V189:V190"/>
    <mergeCell ref="W189:W190"/>
    <mergeCell ref="X189:X190"/>
    <mergeCell ref="Y189:Y190"/>
    <mergeCell ref="Z189:Z190"/>
    <mergeCell ref="AA189:AA190"/>
    <mergeCell ref="AB189:AE189"/>
    <mergeCell ref="AF189:AF190"/>
    <mergeCell ref="AG189:AG190"/>
    <mergeCell ref="AH189:AH190"/>
    <mergeCell ref="AI189:AI190"/>
    <mergeCell ref="DM187:DM188"/>
    <mergeCell ref="DN187:DN188"/>
    <mergeCell ref="DO187:DO188"/>
    <mergeCell ref="DP187:DP188"/>
    <mergeCell ref="DQ187:DQ188"/>
    <mergeCell ref="DR187:DR188"/>
    <mergeCell ref="DS187:DS188"/>
    <mergeCell ref="DT187:DT188"/>
    <mergeCell ref="DU187:DU188"/>
    <mergeCell ref="DV187:DV188"/>
    <mergeCell ref="DW187:DW188"/>
    <mergeCell ref="DX187:DX188"/>
    <mergeCell ref="DY187:DY188"/>
    <mergeCell ref="DZ187:DZ188"/>
    <mergeCell ref="EA187:EA188"/>
    <mergeCell ref="EB187:EB188"/>
    <mergeCell ref="EC187:EC188"/>
    <mergeCell ref="CS187:CS188"/>
    <mergeCell ref="CT187:CT188"/>
    <mergeCell ref="CX187:CX188"/>
    <mergeCell ref="CY187:CY188"/>
    <mergeCell ref="CZ187:CZ188"/>
    <mergeCell ref="DA187:DA188"/>
    <mergeCell ref="DB187:DB188"/>
    <mergeCell ref="DC187:DC188"/>
    <mergeCell ref="DD187:DD188"/>
    <mergeCell ref="DE187:DE188"/>
    <mergeCell ref="DF187:DF188"/>
    <mergeCell ref="DG187:DG188"/>
    <mergeCell ref="DH187:DH188"/>
    <mergeCell ref="DI187:DI188"/>
    <mergeCell ref="DJ187:DJ188"/>
    <mergeCell ref="DK187:DK188"/>
    <mergeCell ref="DL187:DL188"/>
    <mergeCell ref="BO187:BO188"/>
    <mergeCell ref="BP187:BP188"/>
    <mergeCell ref="BQ187:BQ188"/>
    <mergeCell ref="BR187:BR188"/>
    <mergeCell ref="BS187:BS188"/>
    <mergeCell ref="BT187:BT188"/>
    <mergeCell ref="BU187:BU188"/>
    <mergeCell ref="BV187:BV188"/>
    <mergeCell ref="CC187:CC188"/>
    <mergeCell ref="CD187:CD188"/>
    <mergeCell ref="CE187:CE188"/>
    <mergeCell ref="CF187:CF188"/>
    <mergeCell ref="CG187:CG188"/>
    <mergeCell ref="CH187:CH188"/>
    <mergeCell ref="CI187:CI188"/>
    <mergeCell ref="CJ187:CJ188"/>
    <mergeCell ref="CR187:CR188"/>
    <mergeCell ref="CU187:CU188"/>
    <mergeCell ref="CV187:CV188"/>
    <mergeCell ref="CW187:CW188"/>
    <mergeCell ref="CK187:CK188"/>
    <mergeCell ref="CL187:CL188"/>
    <mergeCell ref="CM187:CM188"/>
    <mergeCell ref="CN187:CN188"/>
    <mergeCell ref="CO187:CO188"/>
    <mergeCell ref="CP187:CP188"/>
    <mergeCell ref="CQ187:CQ188"/>
    <mergeCell ref="BW187:BW188"/>
    <mergeCell ref="BX187:BX188"/>
    <mergeCell ref="BY187:BY188"/>
    <mergeCell ref="BZ187:BZ188"/>
    <mergeCell ref="CA187:CA188"/>
    <mergeCell ref="CB187:CB188"/>
    <mergeCell ref="AX187:AX188"/>
    <mergeCell ref="AY187:AY188"/>
    <mergeCell ref="AZ187:AZ188"/>
    <mergeCell ref="BA187:BA188"/>
    <mergeCell ref="BB187:BB188"/>
    <mergeCell ref="BC187:BC188"/>
    <mergeCell ref="BD187:BD188"/>
    <mergeCell ref="BE187:BE188"/>
    <mergeCell ref="BF187:BF188"/>
    <mergeCell ref="BG187:BG188"/>
    <mergeCell ref="BH187:BH188"/>
    <mergeCell ref="BI187:BI188"/>
    <mergeCell ref="BJ187:BJ188"/>
    <mergeCell ref="BK187:BK188"/>
    <mergeCell ref="BL187:BL188"/>
    <mergeCell ref="BM187:BM188"/>
    <mergeCell ref="BN187:BN188"/>
    <mergeCell ref="AG187:AG188"/>
    <mergeCell ref="AH187:AH188"/>
    <mergeCell ref="AI187:AI188"/>
    <mergeCell ref="AJ187:AJ188"/>
    <mergeCell ref="AK187:AK188"/>
    <mergeCell ref="AL187:AL188"/>
    <mergeCell ref="AM187:AM188"/>
    <mergeCell ref="AN187:AN188"/>
    <mergeCell ref="AO187:AO188"/>
    <mergeCell ref="AP187:AP188"/>
    <mergeCell ref="AQ187:AQ188"/>
    <mergeCell ref="AR187:AR188"/>
    <mergeCell ref="AS187:AS188"/>
    <mergeCell ref="AT187:AT188"/>
    <mergeCell ref="AU187:AU188"/>
    <mergeCell ref="AV187:AV188"/>
    <mergeCell ref="AW187:AW188"/>
    <mergeCell ref="EA185:EA186"/>
    <mergeCell ref="EB185:EB186"/>
    <mergeCell ref="EC185:EC186"/>
    <mergeCell ref="ED185:ED186"/>
    <mergeCell ref="EE185:EE186"/>
    <mergeCell ref="EF185:EF186"/>
    <mergeCell ref="EG185:EG186"/>
    <mergeCell ref="EH185:EH186"/>
    <mergeCell ref="EI185:EI186"/>
    <mergeCell ref="A187:A188"/>
    <mergeCell ref="B187:B188"/>
    <mergeCell ref="C187:C188"/>
    <mergeCell ref="D187:J188"/>
    <mergeCell ref="S187:S188"/>
    <mergeCell ref="K187:K188"/>
    <mergeCell ref="L187:L188"/>
    <mergeCell ref="M187:M188"/>
    <mergeCell ref="N187:N188"/>
    <mergeCell ref="O187:O188"/>
    <mergeCell ref="P187:P188"/>
    <mergeCell ref="Q187:Q188"/>
    <mergeCell ref="R187:R188"/>
    <mergeCell ref="T187:T188"/>
    <mergeCell ref="U187:U188"/>
    <mergeCell ref="V187:V188"/>
    <mergeCell ref="W187:W188"/>
    <mergeCell ref="X187:X188"/>
    <mergeCell ref="Y187:Y188"/>
    <mergeCell ref="Z187:Z188"/>
    <mergeCell ref="AA187:AA188"/>
    <mergeCell ref="AB187:AE187"/>
    <mergeCell ref="AF187:AF188"/>
    <mergeCell ref="DJ185:DJ186"/>
    <mergeCell ref="DK185:DK186"/>
    <mergeCell ref="DL185:DL186"/>
    <mergeCell ref="DM185:DM186"/>
    <mergeCell ref="DN185:DN186"/>
    <mergeCell ref="DO185:DO186"/>
    <mergeCell ref="DP185:DP186"/>
    <mergeCell ref="DQ185:DQ186"/>
    <mergeCell ref="DR185:DR186"/>
    <mergeCell ref="DS185:DS186"/>
    <mergeCell ref="DT185:DT186"/>
    <mergeCell ref="DU185:DU186"/>
    <mergeCell ref="DV185:DV186"/>
    <mergeCell ref="DW185:DW186"/>
    <mergeCell ref="DX185:DX186"/>
    <mergeCell ref="DY185:DY186"/>
    <mergeCell ref="DZ185:DZ186"/>
    <mergeCell ref="CI185:CI186"/>
    <mergeCell ref="CJ185:CJ186"/>
    <mergeCell ref="CR185:CR186"/>
    <mergeCell ref="CS185:CS186"/>
    <mergeCell ref="CT185:CT186"/>
    <mergeCell ref="CX185:CX186"/>
    <mergeCell ref="CY185:CY186"/>
    <mergeCell ref="CZ185:CZ186"/>
    <mergeCell ref="DA185:DA186"/>
    <mergeCell ref="DB185:DB186"/>
    <mergeCell ref="DC185:DC186"/>
    <mergeCell ref="DD185:DD186"/>
    <mergeCell ref="DE185:DE186"/>
    <mergeCell ref="DF185:DF186"/>
    <mergeCell ref="DG185:DG186"/>
    <mergeCell ref="DH185:DH186"/>
    <mergeCell ref="DI185:DI186"/>
    <mergeCell ref="BL185:BL186"/>
    <mergeCell ref="BM185:BM186"/>
    <mergeCell ref="BN185:BN186"/>
    <mergeCell ref="BO185:BO186"/>
    <mergeCell ref="BP185:BP186"/>
    <mergeCell ref="BQ185:BQ186"/>
    <mergeCell ref="BR185:BR186"/>
    <mergeCell ref="BS185:BS186"/>
    <mergeCell ref="BT185:BT186"/>
    <mergeCell ref="BU185:BU186"/>
    <mergeCell ref="BV185:BV186"/>
    <mergeCell ref="CC185:CC186"/>
    <mergeCell ref="CD185:CD186"/>
    <mergeCell ref="CE185:CE186"/>
    <mergeCell ref="CF185:CF186"/>
    <mergeCell ref="CG185:CG186"/>
    <mergeCell ref="CH185:CH186"/>
    <mergeCell ref="AU185:AU186"/>
    <mergeCell ref="AV185:AV186"/>
    <mergeCell ref="AW185:AW186"/>
    <mergeCell ref="AX185:AX186"/>
    <mergeCell ref="AY185:AY186"/>
    <mergeCell ref="AZ185:AZ186"/>
    <mergeCell ref="BA185:BA186"/>
    <mergeCell ref="BB185:BB186"/>
    <mergeCell ref="BC185:BC186"/>
    <mergeCell ref="BD185:BD186"/>
    <mergeCell ref="BE185:BE186"/>
    <mergeCell ref="BF185:BF186"/>
    <mergeCell ref="BG185:BG186"/>
    <mergeCell ref="BH185:BH186"/>
    <mergeCell ref="BI185:BI186"/>
    <mergeCell ref="BJ185:BJ186"/>
    <mergeCell ref="BK185:BK186"/>
    <mergeCell ref="CU185:CU186"/>
    <mergeCell ref="CV185:CV186"/>
    <mergeCell ref="CW185:CW186"/>
    <mergeCell ref="CK185:CK186"/>
    <mergeCell ref="CL185:CL186"/>
    <mergeCell ref="CM185:CM186"/>
    <mergeCell ref="CN185:CN186"/>
    <mergeCell ref="CO185:CO186"/>
    <mergeCell ref="CP185:CP186"/>
    <mergeCell ref="CQ185:CQ186"/>
    <mergeCell ref="BW185:BW186"/>
    <mergeCell ref="BX185:BX186"/>
    <mergeCell ref="BY185:BY186"/>
    <mergeCell ref="BZ185:BZ186"/>
    <mergeCell ref="CA185:CA186"/>
    <mergeCell ref="CB185:CB186"/>
    <mergeCell ref="AA185:AA186"/>
    <mergeCell ref="AB185:AE185"/>
    <mergeCell ref="AF185:AF186"/>
    <mergeCell ref="AG185:AG186"/>
    <mergeCell ref="AH185:AH186"/>
    <mergeCell ref="AI185:AI186"/>
    <mergeCell ref="AJ185:AJ186"/>
    <mergeCell ref="AK185:AK186"/>
    <mergeCell ref="AL185:AL186"/>
    <mergeCell ref="AM185:AM186"/>
    <mergeCell ref="AN185:AN186"/>
    <mergeCell ref="AO185:AO186"/>
    <mergeCell ref="AP185:AP186"/>
    <mergeCell ref="AQ185:AQ186"/>
    <mergeCell ref="AR185:AR186"/>
    <mergeCell ref="AS185:AS186"/>
    <mergeCell ref="AT185:AT186"/>
    <mergeCell ref="DX183:DX184"/>
    <mergeCell ref="DY183:DY184"/>
    <mergeCell ref="DZ183:DZ184"/>
    <mergeCell ref="EA183:EA184"/>
    <mergeCell ref="EB183:EB184"/>
    <mergeCell ref="EC183:EC184"/>
    <mergeCell ref="ED183:ED184"/>
    <mergeCell ref="EE183:EE184"/>
    <mergeCell ref="EF183:EF184"/>
    <mergeCell ref="EG183:EG184"/>
    <mergeCell ref="EH183:EH184"/>
    <mergeCell ref="EI183:EI184"/>
    <mergeCell ref="A185:A186"/>
    <mergeCell ref="B185:B186"/>
    <mergeCell ref="C185:C186"/>
    <mergeCell ref="D185:J186"/>
    <mergeCell ref="S185:S186"/>
    <mergeCell ref="K185:K186"/>
    <mergeCell ref="L185:L186"/>
    <mergeCell ref="M185:M186"/>
    <mergeCell ref="N185:N186"/>
    <mergeCell ref="O185:O186"/>
    <mergeCell ref="P185:P186"/>
    <mergeCell ref="Q185:Q186"/>
    <mergeCell ref="R185:R186"/>
    <mergeCell ref="T185:T186"/>
    <mergeCell ref="U185:U186"/>
    <mergeCell ref="V185:V186"/>
    <mergeCell ref="W185:W186"/>
    <mergeCell ref="X185:X186"/>
    <mergeCell ref="Y185:Y186"/>
    <mergeCell ref="Z185:Z186"/>
    <mergeCell ref="DG183:DG184"/>
    <mergeCell ref="DH183:DH184"/>
    <mergeCell ref="DI183:DI184"/>
    <mergeCell ref="DJ183:DJ184"/>
    <mergeCell ref="DK183:DK184"/>
    <mergeCell ref="DL183:DL184"/>
    <mergeCell ref="DM183:DM184"/>
    <mergeCell ref="DN183:DN184"/>
    <mergeCell ref="DO183:DO184"/>
    <mergeCell ref="DP183:DP184"/>
    <mergeCell ref="DQ183:DQ184"/>
    <mergeCell ref="DR183:DR184"/>
    <mergeCell ref="DS183:DS184"/>
    <mergeCell ref="DT183:DT184"/>
    <mergeCell ref="DU183:DU184"/>
    <mergeCell ref="DV183:DV184"/>
    <mergeCell ref="DW183:DW184"/>
    <mergeCell ref="CF183:CF184"/>
    <mergeCell ref="CG183:CG184"/>
    <mergeCell ref="CH183:CH184"/>
    <mergeCell ref="CI183:CI184"/>
    <mergeCell ref="CJ183:CJ184"/>
    <mergeCell ref="CR183:CR184"/>
    <mergeCell ref="CS183:CS184"/>
    <mergeCell ref="CT183:CT184"/>
    <mergeCell ref="CX183:CX184"/>
    <mergeCell ref="CY183:CY184"/>
    <mergeCell ref="CZ183:CZ184"/>
    <mergeCell ref="DA183:DA184"/>
    <mergeCell ref="DB183:DB184"/>
    <mergeCell ref="DC183:DC184"/>
    <mergeCell ref="DD183:DD184"/>
    <mergeCell ref="DE183:DE184"/>
    <mergeCell ref="DF183:DF184"/>
    <mergeCell ref="BI183:BI184"/>
    <mergeCell ref="BJ183:BJ184"/>
    <mergeCell ref="BK183:BK184"/>
    <mergeCell ref="BL183:BL184"/>
    <mergeCell ref="BM183:BM184"/>
    <mergeCell ref="BN183:BN184"/>
    <mergeCell ref="BO183:BO184"/>
    <mergeCell ref="BP183:BP184"/>
    <mergeCell ref="BQ183:BQ184"/>
    <mergeCell ref="BR183:BR184"/>
    <mergeCell ref="BS183:BS184"/>
    <mergeCell ref="BT183:BT184"/>
    <mergeCell ref="BU183:BU184"/>
    <mergeCell ref="BV183:BV184"/>
    <mergeCell ref="CC183:CC184"/>
    <mergeCell ref="CD183:CD184"/>
    <mergeCell ref="CE183:CE184"/>
    <mergeCell ref="CU183:CU184"/>
    <mergeCell ref="CV183:CV184"/>
    <mergeCell ref="CW183:CW184"/>
    <mergeCell ref="CK183:CK184"/>
    <mergeCell ref="CL183:CL184"/>
    <mergeCell ref="CM183:CM184"/>
    <mergeCell ref="CN183:CN184"/>
    <mergeCell ref="CO183:CO184"/>
    <mergeCell ref="CP183:CP184"/>
    <mergeCell ref="CQ183:CQ184"/>
    <mergeCell ref="BW183:BW184"/>
    <mergeCell ref="BX183:BX184"/>
    <mergeCell ref="BY183:BY184"/>
    <mergeCell ref="BZ183:BZ184"/>
    <mergeCell ref="CA183:CA184"/>
    <mergeCell ref="CB183:CB184"/>
    <mergeCell ref="AR183:AR184"/>
    <mergeCell ref="AS183:AS184"/>
    <mergeCell ref="AT183:AT184"/>
    <mergeCell ref="AU183:AU184"/>
    <mergeCell ref="AV183:AV184"/>
    <mergeCell ref="AW183:AW184"/>
    <mergeCell ref="AX183:AX184"/>
    <mergeCell ref="AY183:AY184"/>
    <mergeCell ref="AZ183:AZ184"/>
    <mergeCell ref="BA183:BA184"/>
    <mergeCell ref="BB183:BB184"/>
    <mergeCell ref="BC183:BC184"/>
    <mergeCell ref="BD183:BD184"/>
    <mergeCell ref="BE183:BE184"/>
    <mergeCell ref="BF183:BF184"/>
    <mergeCell ref="BG183:BG184"/>
    <mergeCell ref="BH183:BH184"/>
    <mergeCell ref="X183:X184"/>
    <mergeCell ref="Y183:Y184"/>
    <mergeCell ref="Z183:Z184"/>
    <mergeCell ref="AA183:AA184"/>
    <mergeCell ref="AB183:AE183"/>
    <mergeCell ref="AF183:AF184"/>
    <mergeCell ref="AG183:AG184"/>
    <mergeCell ref="AH183:AH184"/>
    <mergeCell ref="AI183:AI184"/>
    <mergeCell ref="AJ183:AJ184"/>
    <mergeCell ref="AK183:AK184"/>
    <mergeCell ref="AL183:AL184"/>
    <mergeCell ref="AM183:AM184"/>
    <mergeCell ref="AN183:AN184"/>
    <mergeCell ref="AO183:AO184"/>
    <mergeCell ref="AP183:AP184"/>
    <mergeCell ref="AQ183:AQ184"/>
    <mergeCell ref="A183:A184"/>
    <mergeCell ref="B183:B184"/>
    <mergeCell ref="C183:C184"/>
    <mergeCell ref="D183:J184"/>
    <mergeCell ref="S183:S184"/>
    <mergeCell ref="K183:K184"/>
    <mergeCell ref="L183:L184"/>
    <mergeCell ref="M183:M184"/>
    <mergeCell ref="N183:N184"/>
    <mergeCell ref="O183:O184"/>
    <mergeCell ref="P183:P184"/>
    <mergeCell ref="Q183:Q184"/>
    <mergeCell ref="R183:R184"/>
    <mergeCell ref="T183:T184"/>
    <mergeCell ref="U183:U184"/>
    <mergeCell ref="V183:V184"/>
    <mergeCell ref="W183:W184"/>
    <mergeCell ref="DS181:DS182"/>
    <mergeCell ref="DT181:DT182"/>
    <mergeCell ref="DU181:DU182"/>
    <mergeCell ref="DV181:DV182"/>
    <mergeCell ref="DW181:DW182"/>
    <mergeCell ref="DX181:DX182"/>
    <mergeCell ref="DY181:DY182"/>
    <mergeCell ref="DZ181:DZ182"/>
    <mergeCell ref="EA181:EA182"/>
    <mergeCell ref="EB181:EB182"/>
    <mergeCell ref="EC181:EC182"/>
    <mergeCell ref="ED181:ED182"/>
    <mergeCell ref="EE181:EE182"/>
    <mergeCell ref="EF181:EF182"/>
    <mergeCell ref="EG181:EG182"/>
    <mergeCell ref="EH181:EH182"/>
    <mergeCell ref="BD181:BD182"/>
    <mergeCell ref="BE181:BE182"/>
    <mergeCell ref="BF181:BF182"/>
    <mergeCell ref="BG181:BG182"/>
    <mergeCell ref="BH181:BH182"/>
    <mergeCell ref="BI181:BI182"/>
    <mergeCell ref="BJ181:BJ182"/>
    <mergeCell ref="BK181:BK182"/>
    <mergeCell ref="BL181:BL182"/>
    <mergeCell ref="BM181:BM182"/>
    <mergeCell ref="BN181:BN182"/>
    <mergeCell ref="BO181:BO182"/>
    <mergeCell ref="BP181:BP182"/>
    <mergeCell ref="BQ181:BQ182"/>
    <mergeCell ref="BR181:BR182"/>
    <mergeCell ref="BS181:BS182"/>
    <mergeCell ref="BT181:BT182"/>
    <mergeCell ref="AM181:AM182"/>
    <mergeCell ref="AN181:AN182"/>
    <mergeCell ref="AO181:AO182"/>
    <mergeCell ref="AP181:AP182"/>
    <mergeCell ref="AQ181:AQ182"/>
    <mergeCell ref="AR181:AR182"/>
    <mergeCell ref="AS181:AS182"/>
    <mergeCell ref="AT181:AT182"/>
    <mergeCell ref="AU181:AU182"/>
    <mergeCell ref="AV181:AV182"/>
    <mergeCell ref="AW181:AW182"/>
    <mergeCell ref="AX181:AX182"/>
    <mergeCell ref="AY181:AY182"/>
    <mergeCell ref="AZ181:AZ182"/>
    <mergeCell ref="EI181:EI182"/>
    <mergeCell ref="DB181:DB182"/>
    <mergeCell ref="DC181:DC182"/>
    <mergeCell ref="DD181:DD182"/>
    <mergeCell ref="DE181:DE182"/>
    <mergeCell ref="DF181:DF182"/>
    <mergeCell ref="DG181:DG182"/>
    <mergeCell ref="DH181:DH182"/>
    <mergeCell ref="DI181:DI182"/>
    <mergeCell ref="DJ181:DJ182"/>
    <mergeCell ref="DK181:DK182"/>
    <mergeCell ref="DL181:DL182"/>
    <mergeCell ref="DM181:DM182"/>
    <mergeCell ref="DN181:DN182"/>
    <mergeCell ref="DO181:DO182"/>
    <mergeCell ref="DP181:DP182"/>
    <mergeCell ref="DQ181:DQ182"/>
    <mergeCell ref="DR181:DR182"/>
    <mergeCell ref="BU181:BU182"/>
    <mergeCell ref="BV181:BV182"/>
    <mergeCell ref="CC181:CC182"/>
    <mergeCell ref="CD181:CD182"/>
    <mergeCell ref="CE181:CE182"/>
    <mergeCell ref="CF181:CF182"/>
    <mergeCell ref="CG181:CG182"/>
    <mergeCell ref="CH181:CH182"/>
    <mergeCell ref="CI181:CI182"/>
    <mergeCell ref="CJ181:CJ182"/>
    <mergeCell ref="CR181:CR182"/>
    <mergeCell ref="CS181:CS182"/>
    <mergeCell ref="CT181:CT182"/>
    <mergeCell ref="CX181:CX182"/>
    <mergeCell ref="CY181:CY182"/>
    <mergeCell ref="CZ181:CZ182"/>
    <mergeCell ref="DA181:DA182"/>
    <mergeCell ref="CU181:CU182"/>
    <mergeCell ref="CV181:CV182"/>
    <mergeCell ref="CW181:CW182"/>
    <mergeCell ref="CK181:CK182"/>
    <mergeCell ref="CL181:CL182"/>
    <mergeCell ref="CM181:CM182"/>
    <mergeCell ref="CN181:CN182"/>
    <mergeCell ref="CO181:CO182"/>
    <mergeCell ref="CP181:CP182"/>
    <mergeCell ref="CQ181:CQ182"/>
    <mergeCell ref="BW181:BW182"/>
    <mergeCell ref="BX181:BX182"/>
    <mergeCell ref="BY181:BY182"/>
    <mergeCell ref="BZ181:BZ182"/>
    <mergeCell ref="CA181:CA182"/>
    <mergeCell ref="CB181:CB182"/>
    <mergeCell ref="BA181:BA182"/>
    <mergeCell ref="BB181:BB182"/>
    <mergeCell ref="BC181:BC182"/>
    <mergeCell ref="EG179:EG180"/>
    <mergeCell ref="EH179:EH180"/>
    <mergeCell ref="EI179:EI180"/>
    <mergeCell ref="A181:A182"/>
    <mergeCell ref="B181:B182"/>
    <mergeCell ref="C181:C182"/>
    <mergeCell ref="D181:J182"/>
    <mergeCell ref="S181:S182"/>
    <mergeCell ref="K181:K182"/>
    <mergeCell ref="L181:L182"/>
    <mergeCell ref="M181:M182"/>
    <mergeCell ref="N181:N182"/>
    <mergeCell ref="O181:O182"/>
    <mergeCell ref="P181:P182"/>
    <mergeCell ref="Q181:Q182"/>
    <mergeCell ref="R181:R182"/>
    <mergeCell ref="T181:T182"/>
    <mergeCell ref="U181:U182"/>
    <mergeCell ref="V181:V182"/>
    <mergeCell ref="W181:W182"/>
    <mergeCell ref="X181:X182"/>
    <mergeCell ref="Y181:Y182"/>
    <mergeCell ref="Z181:Z182"/>
    <mergeCell ref="AA181:AA182"/>
    <mergeCell ref="AB181:AE181"/>
    <mergeCell ref="AF181:AF182"/>
    <mergeCell ref="AG181:AG182"/>
    <mergeCell ref="AH181:AH182"/>
    <mergeCell ref="AI181:AI182"/>
    <mergeCell ref="AJ181:AJ182"/>
    <mergeCell ref="AK181:AK182"/>
    <mergeCell ref="AL181:AL182"/>
    <mergeCell ref="DP179:DP180"/>
    <mergeCell ref="DQ179:DQ180"/>
    <mergeCell ref="DR179:DR180"/>
    <mergeCell ref="DS179:DS180"/>
    <mergeCell ref="DT179:DT180"/>
    <mergeCell ref="DU179:DU180"/>
    <mergeCell ref="DV179:DV180"/>
    <mergeCell ref="DW179:DW180"/>
    <mergeCell ref="DX179:DX180"/>
    <mergeCell ref="DY179:DY180"/>
    <mergeCell ref="DZ179:DZ180"/>
    <mergeCell ref="EA179:EA180"/>
    <mergeCell ref="EB179:EB180"/>
    <mergeCell ref="EC179:EC180"/>
    <mergeCell ref="ED179:ED180"/>
    <mergeCell ref="EE179:EE180"/>
    <mergeCell ref="EF179:EF180"/>
    <mergeCell ref="CY179:CY180"/>
    <mergeCell ref="CZ179:CZ180"/>
    <mergeCell ref="DA179:DA180"/>
    <mergeCell ref="DB179:DB180"/>
    <mergeCell ref="DC179:DC180"/>
    <mergeCell ref="DD179:DD180"/>
    <mergeCell ref="DE179:DE180"/>
    <mergeCell ref="DF179:DF180"/>
    <mergeCell ref="DG179:DG180"/>
    <mergeCell ref="DH179:DH180"/>
    <mergeCell ref="DI179:DI180"/>
    <mergeCell ref="DJ179:DJ180"/>
    <mergeCell ref="DK179:DK180"/>
    <mergeCell ref="DL179:DL180"/>
    <mergeCell ref="DM179:DM180"/>
    <mergeCell ref="DN179:DN180"/>
    <mergeCell ref="DO179:DO180"/>
    <mergeCell ref="BR179:BR180"/>
    <mergeCell ref="BS179:BS180"/>
    <mergeCell ref="BT179:BT180"/>
    <mergeCell ref="BU179:BU180"/>
    <mergeCell ref="BV179:BV180"/>
    <mergeCell ref="CC179:CC180"/>
    <mergeCell ref="CD179:CD180"/>
    <mergeCell ref="CE179:CE180"/>
    <mergeCell ref="CF179:CF180"/>
    <mergeCell ref="CG179:CG180"/>
    <mergeCell ref="CH179:CH180"/>
    <mergeCell ref="CI179:CI180"/>
    <mergeCell ref="CJ179:CJ180"/>
    <mergeCell ref="CR179:CR180"/>
    <mergeCell ref="CS179:CS180"/>
    <mergeCell ref="CT179:CT180"/>
    <mergeCell ref="CX179:CX180"/>
    <mergeCell ref="BA179:BA180"/>
    <mergeCell ref="BB179:BB180"/>
    <mergeCell ref="BC179:BC180"/>
    <mergeCell ref="BD179:BD180"/>
    <mergeCell ref="BE179:BE180"/>
    <mergeCell ref="BF179:BF180"/>
    <mergeCell ref="BG179:BG180"/>
    <mergeCell ref="BH179:BH180"/>
    <mergeCell ref="BI179:BI180"/>
    <mergeCell ref="BJ179:BJ180"/>
    <mergeCell ref="BK179:BK180"/>
    <mergeCell ref="BL179:BL180"/>
    <mergeCell ref="BM179:BM180"/>
    <mergeCell ref="BN179:BN180"/>
    <mergeCell ref="BO179:BO180"/>
    <mergeCell ref="BP179:BP180"/>
    <mergeCell ref="BQ179:BQ180"/>
    <mergeCell ref="CU179:CU180"/>
    <mergeCell ref="CV179:CV180"/>
    <mergeCell ref="CW179:CW180"/>
    <mergeCell ref="CK179:CK180"/>
    <mergeCell ref="CL179:CL180"/>
    <mergeCell ref="CM179:CM180"/>
    <mergeCell ref="CN179:CN180"/>
    <mergeCell ref="CO179:CO180"/>
    <mergeCell ref="CP179:CP180"/>
    <mergeCell ref="CQ179:CQ180"/>
    <mergeCell ref="BW179:BW180"/>
    <mergeCell ref="BX179:BX180"/>
    <mergeCell ref="BY179:BY180"/>
    <mergeCell ref="BZ179:BZ180"/>
    <mergeCell ref="CA179:CA180"/>
    <mergeCell ref="CB179:CB180"/>
    <mergeCell ref="AJ179:AJ180"/>
    <mergeCell ref="AK179:AK180"/>
    <mergeCell ref="AL179:AL180"/>
    <mergeCell ref="AM179:AM180"/>
    <mergeCell ref="AN179:AN180"/>
    <mergeCell ref="AO179:AO180"/>
    <mergeCell ref="AP179:AP180"/>
    <mergeCell ref="AQ179:AQ180"/>
    <mergeCell ref="AR179:AR180"/>
    <mergeCell ref="AS179:AS180"/>
    <mergeCell ref="AT179:AT180"/>
    <mergeCell ref="AU179:AU180"/>
    <mergeCell ref="AV179:AV180"/>
    <mergeCell ref="AW179:AW180"/>
    <mergeCell ref="AX179:AX180"/>
    <mergeCell ref="AY179:AY180"/>
    <mergeCell ref="AZ179:AZ180"/>
    <mergeCell ref="ED177:ED178"/>
    <mergeCell ref="EE177:EE178"/>
    <mergeCell ref="EF177:EF178"/>
    <mergeCell ref="EG177:EG178"/>
    <mergeCell ref="EH177:EH178"/>
    <mergeCell ref="EI177:EI178"/>
    <mergeCell ref="A179:A180"/>
    <mergeCell ref="B179:B180"/>
    <mergeCell ref="C179:C180"/>
    <mergeCell ref="D179:J180"/>
    <mergeCell ref="S179:S180"/>
    <mergeCell ref="K179:K180"/>
    <mergeCell ref="L179:L180"/>
    <mergeCell ref="M179:M180"/>
    <mergeCell ref="N179:N180"/>
    <mergeCell ref="O179:O180"/>
    <mergeCell ref="P179:P180"/>
    <mergeCell ref="Q179:Q180"/>
    <mergeCell ref="R179:R180"/>
    <mergeCell ref="T179:T180"/>
    <mergeCell ref="U179:U180"/>
    <mergeCell ref="V179:V180"/>
    <mergeCell ref="W179:W180"/>
    <mergeCell ref="X179:X180"/>
    <mergeCell ref="Y179:Y180"/>
    <mergeCell ref="Z179:Z180"/>
    <mergeCell ref="AA179:AA180"/>
    <mergeCell ref="AB179:AE179"/>
    <mergeCell ref="AF179:AF180"/>
    <mergeCell ref="AG179:AG180"/>
    <mergeCell ref="AH179:AH180"/>
    <mergeCell ref="AI179:AI180"/>
    <mergeCell ref="DM177:DM178"/>
    <mergeCell ref="DN177:DN178"/>
    <mergeCell ref="DO177:DO178"/>
    <mergeCell ref="DP177:DP178"/>
    <mergeCell ref="DQ177:DQ178"/>
    <mergeCell ref="DR177:DR178"/>
    <mergeCell ref="DS177:DS178"/>
    <mergeCell ref="DT177:DT178"/>
    <mergeCell ref="DU177:DU178"/>
    <mergeCell ref="DV177:DV178"/>
    <mergeCell ref="DW177:DW178"/>
    <mergeCell ref="DX177:DX178"/>
    <mergeCell ref="DY177:DY178"/>
    <mergeCell ref="DZ177:DZ178"/>
    <mergeCell ref="EA177:EA178"/>
    <mergeCell ref="EB177:EB178"/>
    <mergeCell ref="EC177:EC178"/>
    <mergeCell ref="CS177:CS178"/>
    <mergeCell ref="CT177:CT178"/>
    <mergeCell ref="CX177:CX178"/>
    <mergeCell ref="CY177:CY178"/>
    <mergeCell ref="CZ177:CZ178"/>
    <mergeCell ref="DA177:DA178"/>
    <mergeCell ref="DB177:DB178"/>
    <mergeCell ref="DC177:DC178"/>
    <mergeCell ref="DD177:DD178"/>
    <mergeCell ref="DE177:DE178"/>
    <mergeCell ref="DF177:DF178"/>
    <mergeCell ref="DG177:DG178"/>
    <mergeCell ref="DH177:DH178"/>
    <mergeCell ref="DI177:DI178"/>
    <mergeCell ref="DJ177:DJ178"/>
    <mergeCell ref="DK177:DK178"/>
    <mergeCell ref="DL177:DL178"/>
    <mergeCell ref="BO177:BO178"/>
    <mergeCell ref="BP177:BP178"/>
    <mergeCell ref="BQ177:BQ178"/>
    <mergeCell ref="BR177:BR178"/>
    <mergeCell ref="BS177:BS178"/>
    <mergeCell ref="BT177:BT178"/>
    <mergeCell ref="BU177:BU178"/>
    <mergeCell ref="BV177:BV178"/>
    <mergeCell ref="CC177:CC178"/>
    <mergeCell ref="CD177:CD178"/>
    <mergeCell ref="CE177:CE178"/>
    <mergeCell ref="CF177:CF178"/>
    <mergeCell ref="CG177:CG178"/>
    <mergeCell ref="CH177:CH178"/>
    <mergeCell ref="CI177:CI178"/>
    <mergeCell ref="CJ177:CJ178"/>
    <mergeCell ref="CR177:CR178"/>
    <mergeCell ref="CU177:CU178"/>
    <mergeCell ref="CV177:CV178"/>
    <mergeCell ref="CW177:CW178"/>
    <mergeCell ref="CK177:CK178"/>
    <mergeCell ref="CL177:CL178"/>
    <mergeCell ref="CM177:CM178"/>
    <mergeCell ref="CN177:CN178"/>
    <mergeCell ref="CO177:CO178"/>
    <mergeCell ref="CP177:CP178"/>
    <mergeCell ref="CQ177:CQ178"/>
    <mergeCell ref="BW177:BW178"/>
    <mergeCell ref="BX177:BX178"/>
    <mergeCell ref="BY177:BY178"/>
    <mergeCell ref="BZ177:BZ178"/>
    <mergeCell ref="CA177:CA178"/>
    <mergeCell ref="CB177:CB178"/>
    <mergeCell ref="AX177:AX178"/>
    <mergeCell ref="AY177:AY178"/>
    <mergeCell ref="AZ177:AZ178"/>
    <mergeCell ref="BA177:BA178"/>
    <mergeCell ref="BB177:BB178"/>
    <mergeCell ref="BC177:BC178"/>
    <mergeCell ref="BD177:BD178"/>
    <mergeCell ref="BE177:BE178"/>
    <mergeCell ref="BF177:BF178"/>
    <mergeCell ref="BG177:BG178"/>
    <mergeCell ref="BH177:BH178"/>
    <mergeCell ref="BI177:BI178"/>
    <mergeCell ref="BJ177:BJ178"/>
    <mergeCell ref="BK177:BK178"/>
    <mergeCell ref="BL177:BL178"/>
    <mergeCell ref="BM177:BM178"/>
    <mergeCell ref="BN177:BN178"/>
    <mergeCell ref="AG177:AG178"/>
    <mergeCell ref="AH177:AH178"/>
    <mergeCell ref="AI177:AI178"/>
    <mergeCell ref="AJ177:AJ178"/>
    <mergeCell ref="AK177:AK178"/>
    <mergeCell ref="AL177:AL178"/>
    <mergeCell ref="AM177:AM178"/>
    <mergeCell ref="AN177:AN178"/>
    <mergeCell ref="AO177:AO178"/>
    <mergeCell ref="AP177:AP178"/>
    <mergeCell ref="AQ177:AQ178"/>
    <mergeCell ref="AR177:AR178"/>
    <mergeCell ref="AS177:AS178"/>
    <mergeCell ref="AT177:AT178"/>
    <mergeCell ref="AU177:AU178"/>
    <mergeCell ref="AV177:AV178"/>
    <mergeCell ref="AW177:AW178"/>
    <mergeCell ref="EA175:EA176"/>
    <mergeCell ref="EB175:EB176"/>
    <mergeCell ref="EC175:EC176"/>
    <mergeCell ref="ED175:ED176"/>
    <mergeCell ref="EE175:EE176"/>
    <mergeCell ref="EF175:EF176"/>
    <mergeCell ref="EG175:EG176"/>
    <mergeCell ref="EH175:EH176"/>
    <mergeCell ref="EI175:EI176"/>
    <mergeCell ref="A177:A178"/>
    <mergeCell ref="B177:B178"/>
    <mergeCell ref="C177:C178"/>
    <mergeCell ref="D177:J178"/>
    <mergeCell ref="S177:S178"/>
    <mergeCell ref="K177:K178"/>
    <mergeCell ref="L177:L178"/>
    <mergeCell ref="M177:M178"/>
    <mergeCell ref="N177:N178"/>
    <mergeCell ref="O177:O178"/>
    <mergeCell ref="P177:P178"/>
    <mergeCell ref="Q177:Q178"/>
    <mergeCell ref="R177:R178"/>
    <mergeCell ref="T177:T178"/>
    <mergeCell ref="U177:U178"/>
    <mergeCell ref="V177:V178"/>
    <mergeCell ref="W177:W178"/>
    <mergeCell ref="X177:X178"/>
    <mergeCell ref="Y177:Y178"/>
    <mergeCell ref="Z177:Z178"/>
    <mergeCell ref="AA177:AA178"/>
    <mergeCell ref="AB177:AE177"/>
    <mergeCell ref="AF177:AF178"/>
    <mergeCell ref="DJ175:DJ176"/>
    <mergeCell ref="DK175:DK176"/>
    <mergeCell ref="DL175:DL176"/>
    <mergeCell ref="DM175:DM176"/>
    <mergeCell ref="DN175:DN176"/>
    <mergeCell ref="DO175:DO176"/>
    <mergeCell ref="DP175:DP176"/>
    <mergeCell ref="DQ175:DQ176"/>
    <mergeCell ref="DR175:DR176"/>
    <mergeCell ref="DS175:DS176"/>
    <mergeCell ref="DT175:DT176"/>
    <mergeCell ref="DU175:DU176"/>
    <mergeCell ref="DV175:DV176"/>
    <mergeCell ref="DW175:DW176"/>
    <mergeCell ref="DX175:DX176"/>
    <mergeCell ref="DY175:DY176"/>
    <mergeCell ref="DZ175:DZ176"/>
    <mergeCell ref="CI175:CI176"/>
    <mergeCell ref="CJ175:CJ176"/>
    <mergeCell ref="CR175:CR176"/>
    <mergeCell ref="CS175:CS176"/>
    <mergeCell ref="CT175:CT176"/>
    <mergeCell ref="CX175:CX176"/>
    <mergeCell ref="CY175:CY176"/>
    <mergeCell ref="CZ175:CZ176"/>
    <mergeCell ref="DA175:DA176"/>
    <mergeCell ref="DB175:DB176"/>
    <mergeCell ref="DC175:DC176"/>
    <mergeCell ref="DD175:DD176"/>
    <mergeCell ref="DE175:DE176"/>
    <mergeCell ref="DF175:DF176"/>
    <mergeCell ref="DG175:DG176"/>
    <mergeCell ref="DH175:DH176"/>
    <mergeCell ref="DI175:DI176"/>
    <mergeCell ref="BL175:BL176"/>
    <mergeCell ref="BM175:BM176"/>
    <mergeCell ref="BN175:BN176"/>
    <mergeCell ref="BO175:BO176"/>
    <mergeCell ref="BP175:BP176"/>
    <mergeCell ref="BQ175:BQ176"/>
    <mergeCell ref="BR175:BR176"/>
    <mergeCell ref="BS175:BS176"/>
    <mergeCell ref="BT175:BT176"/>
    <mergeCell ref="BU175:BU176"/>
    <mergeCell ref="BV175:BV176"/>
    <mergeCell ref="CC175:CC176"/>
    <mergeCell ref="CD175:CD176"/>
    <mergeCell ref="CE175:CE176"/>
    <mergeCell ref="CF175:CF176"/>
    <mergeCell ref="CG175:CG176"/>
    <mergeCell ref="CH175:CH176"/>
    <mergeCell ref="AU175:AU176"/>
    <mergeCell ref="AV175:AV176"/>
    <mergeCell ref="AW175:AW176"/>
    <mergeCell ref="AX175:AX176"/>
    <mergeCell ref="AY175:AY176"/>
    <mergeCell ref="AZ175:AZ176"/>
    <mergeCell ref="BA175:BA176"/>
    <mergeCell ref="BB175:BB176"/>
    <mergeCell ref="BC175:BC176"/>
    <mergeCell ref="BD175:BD176"/>
    <mergeCell ref="BE175:BE176"/>
    <mergeCell ref="BF175:BF176"/>
    <mergeCell ref="BG175:BG176"/>
    <mergeCell ref="BH175:BH176"/>
    <mergeCell ref="BI175:BI176"/>
    <mergeCell ref="BJ175:BJ176"/>
    <mergeCell ref="BK175:BK176"/>
    <mergeCell ref="CU175:CU176"/>
    <mergeCell ref="CV175:CV176"/>
    <mergeCell ref="CW175:CW176"/>
    <mergeCell ref="CK175:CK176"/>
    <mergeCell ref="CL175:CL176"/>
    <mergeCell ref="CM175:CM176"/>
    <mergeCell ref="CN175:CN176"/>
    <mergeCell ref="CO175:CO176"/>
    <mergeCell ref="CP175:CP176"/>
    <mergeCell ref="CQ175:CQ176"/>
    <mergeCell ref="BW175:BW176"/>
    <mergeCell ref="BX175:BX176"/>
    <mergeCell ref="BY175:BY176"/>
    <mergeCell ref="BZ175:BZ176"/>
    <mergeCell ref="CA175:CA176"/>
    <mergeCell ref="CB175:CB176"/>
    <mergeCell ref="AA175:AA176"/>
    <mergeCell ref="AB175:AE175"/>
    <mergeCell ref="AF175:AF176"/>
    <mergeCell ref="AG175:AG176"/>
    <mergeCell ref="AH175:AH176"/>
    <mergeCell ref="AI175:AI176"/>
    <mergeCell ref="AJ175:AJ176"/>
    <mergeCell ref="AK175:AK176"/>
    <mergeCell ref="AL175:AL176"/>
    <mergeCell ref="AM175:AM176"/>
    <mergeCell ref="AN175:AN176"/>
    <mergeCell ref="AO175:AO176"/>
    <mergeCell ref="AP175:AP176"/>
    <mergeCell ref="AQ175:AQ176"/>
    <mergeCell ref="AR175:AR176"/>
    <mergeCell ref="AS175:AS176"/>
    <mergeCell ref="AT175:AT176"/>
    <mergeCell ref="DX173:DX174"/>
    <mergeCell ref="DY173:DY174"/>
    <mergeCell ref="DZ173:DZ174"/>
    <mergeCell ref="EA173:EA174"/>
    <mergeCell ref="EB173:EB174"/>
    <mergeCell ref="EC173:EC174"/>
    <mergeCell ref="ED173:ED174"/>
    <mergeCell ref="EE173:EE174"/>
    <mergeCell ref="EF173:EF174"/>
    <mergeCell ref="EG173:EG174"/>
    <mergeCell ref="EH173:EH174"/>
    <mergeCell ref="EI173:EI174"/>
    <mergeCell ref="A175:A176"/>
    <mergeCell ref="B175:B176"/>
    <mergeCell ref="C175:C176"/>
    <mergeCell ref="D175:J176"/>
    <mergeCell ref="S175:S176"/>
    <mergeCell ref="K175:K176"/>
    <mergeCell ref="L175:L176"/>
    <mergeCell ref="M175:M176"/>
    <mergeCell ref="N175:N176"/>
    <mergeCell ref="O175:O176"/>
    <mergeCell ref="P175:P176"/>
    <mergeCell ref="Q175:Q176"/>
    <mergeCell ref="R175:R176"/>
    <mergeCell ref="T175:T176"/>
    <mergeCell ref="U175:U176"/>
    <mergeCell ref="V175:V176"/>
    <mergeCell ref="W175:W176"/>
    <mergeCell ref="X175:X176"/>
    <mergeCell ref="Y175:Y176"/>
    <mergeCell ref="Z175:Z176"/>
    <mergeCell ref="DG173:DG174"/>
    <mergeCell ref="DH173:DH174"/>
    <mergeCell ref="DI173:DI174"/>
    <mergeCell ref="DJ173:DJ174"/>
    <mergeCell ref="DK173:DK174"/>
    <mergeCell ref="DL173:DL174"/>
    <mergeCell ref="DM173:DM174"/>
    <mergeCell ref="DN173:DN174"/>
    <mergeCell ref="DO173:DO174"/>
    <mergeCell ref="DP173:DP174"/>
    <mergeCell ref="DQ173:DQ174"/>
    <mergeCell ref="DR173:DR174"/>
    <mergeCell ref="DS173:DS174"/>
    <mergeCell ref="DT173:DT174"/>
    <mergeCell ref="DU173:DU174"/>
    <mergeCell ref="DV173:DV174"/>
    <mergeCell ref="DW173:DW174"/>
    <mergeCell ref="CF173:CF174"/>
    <mergeCell ref="CG173:CG174"/>
    <mergeCell ref="CH173:CH174"/>
    <mergeCell ref="CI173:CI174"/>
    <mergeCell ref="CJ173:CJ174"/>
    <mergeCell ref="CR173:CR174"/>
    <mergeCell ref="CS173:CS174"/>
    <mergeCell ref="CT173:CT174"/>
    <mergeCell ref="CX173:CX174"/>
    <mergeCell ref="CY173:CY174"/>
    <mergeCell ref="CZ173:CZ174"/>
    <mergeCell ref="DA173:DA174"/>
    <mergeCell ref="DB173:DB174"/>
    <mergeCell ref="DC173:DC174"/>
    <mergeCell ref="DD173:DD174"/>
    <mergeCell ref="DE173:DE174"/>
    <mergeCell ref="DF173:DF174"/>
    <mergeCell ref="BI173:BI174"/>
    <mergeCell ref="BJ173:BJ174"/>
    <mergeCell ref="BK173:BK174"/>
    <mergeCell ref="BL173:BL174"/>
    <mergeCell ref="BM173:BM174"/>
    <mergeCell ref="BN173:BN174"/>
    <mergeCell ref="BO173:BO174"/>
    <mergeCell ref="BP173:BP174"/>
    <mergeCell ref="BQ173:BQ174"/>
    <mergeCell ref="BR173:BR174"/>
    <mergeCell ref="BS173:BS174"/>
    <mergeCell ref="BT173:BT174"/>
    <mergeCell ref="BU173:BU174"/>
    <mergeCell ref="BV173:BV174"/>
    <mergeCell ref="CC173:CC174"/>
    <mergeCell ref="CD173:CD174"/>
    <mergeCell ref="CE173:CE174"/>
    <mergeCell ref="CU173:CU174"/>
    <mergeCell ref="CV173:CV174"/>
    <mergeCell ref="CW173:CW174"/>
    <mergeCell ref="CK173:CK174"/>
    <mergeCell ref="CL173:CL174"/>
    <mergeCell ref="CM173:CM174"/>
    <mergeCell ref="CN173:CN174"/>
    <mergeCell ref="CO173:CO174"/>
    <mergeCell ref="CP173:CP174"/>
    <mergeCell ref="CQ173:CQ174"/>
    <mergeCell ref="BW173:BW174"/>
    <mergeCell ref="BX173:BX174"/>
    <mergeCell ref="BY173:BY174"/>
    <mergeCell ref="BZ173:BZ174"/>
    <mergeCell ref="CA173:CA174"/>
    <mergeCell ref="CB173:CB174"/>
    <mergeCell ref="AR173:AR174"/>
    <mergeCell ref="AS173:AS174"/>
    <mergeCell ref="AT173:AT174"/>
    <mergeCell ref="AU173:AU174"/>
    <mergeCell ref="AV173:AV174"/>
    <mergeCell ref="AW173:AW174"/>
    <mergeCell ref="AX173:AX174"/>
    <mergeCell ref="AY173:AY174"/>
    <mergeCell ref="AZ173:AZ174"/>
    <mergeCell ref="BA173:BA174"/>
    <mergeCell ref="BB173:BB174"/>
    <mergeCell ref="BC173:BC174"/>
    <mergeCell ref="BD173:BD174"/>
    <mergeCell ref="BE173:BE174"/>
    <mergeCell ref="BF173:BF174"/>
    <mergeCell ref="BG173:BG174"/>
    <mergeCell ref="BH173:BH174"/>
    <mergeCell ref="X173:X174"/>
    <mergeCell ref="Y173:Y174"/>
    <mergeCell ref="Z173:Z174"/>
    <mergeCell ref="AA173:AA174"/>
    <mergeCell ref="AB173:AE173"/>
    <mergeCell ref="AF173:AF174"/>
    <mergeCell ref="AG173:AG174"/>
    <mergeCell ref="AH173:AH174"/>
    <mergeCell ref="AI173:AI174"/>
    <mergeCell ref="AJ173:AJ174"/>
    <mergeCell ref="AK173:AK174"/>
    <mergeCell ref="AL173:AL174"/>
    <mergeCell ref="AM173:AM174"/>
    <mergeCell ref="AN173:AN174"/>
    <mergeCell ref="AO173:AO174"/>
    <mergeCell ref="AP173:AP174"/>
    <mergeCell ref="AQ173:AQ174"/>
    <mergeCell ref="A173:A174"/>
    <mergeCell ref="B173:B174"/>
    <mergeCell ref="C173:C174"/>
    <mergeCell ref="D173:J174"/>
    <mergeCell ref="S173:S174"/>
    <mergeCell ref="K173:K174"/>
    <mergeCell ref="L173:L174"/>
    <mergeCell ref="M173:M174"/>
    <mergeCell ref="N173:N174"/>
    <mergeCell ref="O173:O174"/>
    <mergeCell ref="P173:P174"/>
    <mergeCell ref="Q173:Q174"/>
    <mergeCell ref="R173:R174"/>
    <mergeCell ref="T173:T174"/>
    <mergeCell ref="U173:U174"/>
    <mergeCell ref="V173:V174"/>
    <mergeCell ref="W173:W174"/>
    <mergeCell ref="DS171:DS172"/>
    <mergeCell ref="DT171:DT172"/>
    <mergeCell ref="DU171:DU172"/>
    <mergeCell ref="DV171:DV172"/>
    <mergeCell ref="DW171:DW172"/>
    <mergeCell ref="DX171:DX172"/>
    <mergeCell ref="DY171:DY172"/>
    <mergeCell ref="DZ171:DZ172"/>
    <mergeCell ref="EA171:EA172"/>
    <mergeCell ref="EB171:EB172"/>
    <mergeCell ref="EC171:EC172"/>
    <mergeCell ref="ED171:ED172"/>
    <mergeCell ref="EE171:EE172"/>
    <mergeCell ref="EF171:EF172"/>
    <mergeCell ref="EG171:EG172"/>
    <mergeCell ref="EH171:EH172"/>
    <mergeCell ref="BD171:BD172"/>
    <mergeCell ref="BE171:BE172"/>
    <mergeCell ref="BF171:BF172"/>
    <mergeCell ref="BG171:BG172"/>
    <mergeCell ref="BH171:BH172"/>
    <mergeCell ref="BI171:BI172"/>
    <mergeCell ref="BJ171:BJ172"/>
    <mergeCell ref="BK171:BK172"/>
    <mergeCell ref="BL171:BL172"/>
    <mergeCell ref="BM171:BM172"/>
    <mergeCell ref="BN171:BN172"/>
    <mergeCell ref="BO171:BO172"/>
    <mergeCell ref="BP171:BP172"/>
    <mergeCell ref="BQ171:BQ172"/>
    <mergeCell ref="BR171:BR172"/>
    <mergeCell ref="BS171:BS172"/>
    <mergeCell ref="BT171:BT172"/>
    <mergeCell ref="AM171:AM172"/>
    <mergeCell ref="AN171:AN172"/>
    <mergeCell ref="AO171:AO172"/>
    <mergeCell ref="AP171:AP172"/>
    <mergeCell ref="AQ171:AQ172"/>
    <mergeCell ref="AR171:AR172"/>
    <mergeCell ref="AS171:AS172"/>
    <mergeCell ref="AT171:AT172"/>
    <mergeCell ref="AU171:AU172"/>
    <mergeCell ref="AV171:AV172"/>
    <mergeCell ref="AW171:AW172"/>
    <mergeCell ref="AX171:AX172"/>
    <mergeCell ref="AY171:AY172"/>
    <mergeCell ref="AZ171:AZ172"/>
    <mergeCell ref="EI171:EI172"/>
    <mergeCell ref="DB171:DB172"/>
    <mergeCell ref="DC171:DC172"/>
    <mergeCell ref="DD171:DD172"/>
    <mergeCell ref="DE171:DE172"/>
    <mergeCell ref="DF171:DF172"/>
    <mergeCell ref="DG171:DG172"/>
    <mergeCell ref="DH171:DH172"/>
    <mergeCell ref="DI171:DI172"/>
    <mergeCell ref="DJ171:DJ172"/>
    <mergeCell ref="DK171:DK172"/>
    <mergeCell ref="DL171:DL172"/>
    <mergeCell ref="DM171:DM172"/>
    <mergeCell ref="DN171:DN172"/>
    <mergeCell ref="DO171:DO172"/>
    <mergeCell ref="DP171:DP172"/>
    <mergeCell ref="DQ171:DQ172"/>
    <mergeCell ref="DR171:DR172"/>
    <mergeCell ref="BU171:BU172"/>
    <mergeCell ref="BV171:BV172"/>
    <mergeCell ref="CC171:CC172"/>
    <mergeCell ref="CD171:CD172"/>
    <mergeCell ref="CE171:CE172"/>
    <mergeCell ref="CF171:CF172"/>
    <mergeCell ref="CG171:CG172"/>
    <mergeCell ref="CH171:CH172"/>
    <mergeCell ref="CI171:CI172"/>
    <mergeCell ref="CJ171:CJ172"/>
    <mergeCell ref="CR171:CR172"/>
    <mergeCell ref="CS171:CS172"/>
    <mergeCell ref="CT171:CT172"/>
    <mergeCell ref="CX171:CX172"/>
    <mergeCell ref="CY171:CY172"/>
    <mergeCell ref="CZ171:CZ172"/>
    <mergeCell ref="DA171:DA172"/>
    <mergeCell ref="CU171:CU172"/>
    <mergeCell ref="CV171:CV172"/>
    <mergeCell ref="CW171:CW172"/>
    <mergeCell ref="CK171:CK172"/>
    <mergeCell ref="CL171:CL172"/>
    <mergeCell ref="CM171:CM172"/>
    <mergeCell ref="CN171:CN172"/>
    <mergeCell ref="CO171:CO172"/>
    <mergeCell ref="CP171:CP172"/>
    <mergeCell ref="CQ171:CQ172"/>
    <mergeCell ref="BW171:BW172"/>
    <mergeCell ref="BX171:BX172"/>
    <mergeCell ref="BY171:BY172"/>
    <mergeCell ref="BZ171:BZ172"/>
    <mergeCell ref="CA171:CA172"/>
    <mergeCell ref="CB171:CB172"/>
    <mergeCell ref="BA171:BA172"/>
    <mergeCell ref="BB171:BB172"/>
    <mergeCell ref="BC171:BC172"/>
    <mergeCell ref="EG169:EG170"/>
    <mergeCell ref="EH169:EH170"/>
    <mergeCell ref="EI169:EI170"/>
    <mergeCell ref="A171:A172"/>
    <mergeCell ref="B171:B172"/>
    <mergeCell ref="C171:C172"/>
    <mergeCell ref="D171:J172"/>
    <mergeCell ref="S171:S172"/>
    <mergeCell ref="K171:K172"/>
    <mergeCell ref="L171:L172"/>
    <mergeCell ref="M171:M172"/>
    <mergeCell ref="N171:N172"/>
    <mergeCell ref="O171:O172"/>
    <mergeCell ref="P171:P172"/>
    <mergeCell ref="Q171:Q172"/>
    <mergeCell ref="R171:R172"/>
    <mergeCell ref="T171:T172"/>
    <mergeCell ref="U171:U172"/>
    <mergeCell ref="V171:V172"/>
    <mergeCell ref="W171:W172"/>
    <mergeCell ref="X171:X172"/>
    <mergeCell ref="Y171:Y172"/>
    <mergeCell ref="Z171:Z172"/>
    <mergeCell ref="AA171:AA172"/>
    <mergeCell ref="AB171:AE171"/>
    <mergeCell ref="AF171:AF172"/>
    <mergeCell ref="AG171:AG172"/>
    <mergeCell ref="AH171:AH172"/>
    <mergeCell ref="AI171:AI172"/>
    <mergeCell ref="AJ171:AJ172"/>
    <mergeCell ref="AK171:AK172"/>
    <mergeCell ref="AL171:AL172"/>
    <mergeCell ref="DP169:DP170"/>
    <mergeCell ref="DQ169:DQ170"/>
    <mergeCell ref="DR169:DR170"/>
    <mergeCell ref="DS169:DS170"/>
    <mergeCell ref="DT169:DT170"/>
    <mergeCell ref="DU169:DU170"/>
    <mergeCell ref="DV169:DV170"/>
    <mergeCell ref="DW169:DW170"/>
    <mergeCell ref="DX169:DX170"/>
    <mergeCell ref="DY169:DY170"/>
    <mergeCell ref="DZ169:DZ170"/>
    <mergeCell ref="EA169:EA170"/>
    <mergeCell ref="EB169:EB170"/>
    <mergeCell ref="EC169:EC170"/>
    <mergeCell ref="ED169:ED170"/>
    <mergeCell ref="EE169:EE170"/>
    <mergeCell ref="EF169:EF170"/>
    <mergeCell ref="CY169:CY170"/>
    <mergeCell ref="CZ169:CZ170"/>
    <mergeCell ref="DA169:DA170"/>
    <mergeCell ref="DB169:DB170"/>
    <mergeCell ref="DC169:DC170"/>
    <mergeCell ref="DD169:DD170"/>
    <mergeCell ref="DE169:DE170"/>
    <mergeCell ref="DF169:DF170"/>
    <mergeCell ref="DG169:DG170"/>
    <mergeCell ref="DH169:DH170"/>
    <mergeCell ref="DI169:DI170"/>
    <mergeCell ref="DJ169:DJ170"/>
    <mergeCell ref="DK169:DK170"/>
    <mergeCell ref="DL169:DL170"/>
    <mergeCell ref="DM169:DM170"/>
    <mergeCell ref="DN169:DN170"/>
    <mergeCell ref="DO169:DO170"/>
    <mergeCell ref="BR169:BR170"/>
    <mergeCell ref="BS169:BS170"/>
    <mergeCell ref="BT169:BT170"/>
    <mergeCell ref="BU169:BU170"/>
    <mergeCell ref="BV169:BV170"/>
    <mergeCell ref="CC169:CC170"/>
    <mergeCell ref="CD169:CD170"/>
    <mergeCell ref="CE169:CE170"/>
    <mergeCell ref="CF169:CF170"/>
    <mergeCell ref="CG169:CG170"/>
    <mergeCell ref="CH169:CH170"/>
    <mergeCell ref="CI169:CI170"/>
    <mergeCell ref="CJ169:CJ170"/>
    <mergeCell ref="CR169:CR170"/>
    <mergeCell ref="CS169:CS170"/>
    <mergeCell ref="CT169:CT170"/>
    <mergeCell ref="CX169:CX170"/>
    <mergeCell ref="BA169:BA170"/>
    <mergeCell ref="BB169:BB170"/>
    <mergeCell ref="BC169:BC170"/>
    <mergeCell ref="BD169:BD170"/>
    <mergeCell ref="BE169:BE170"/>
    <mergeCell ref="BF169:BF170"/>
    <mergeCell ref="BG169:BG170"/>
    <mergeCell ref="BH169:BH170"/>
    <mergeCell ref="BI169:BI170"/>
    <mergeCell ref="BJ169:BJ170"/>
    <mergeCell ref="BK169:BK170"/>
    <mergeCell ref="BL169:BL170"/>
    <mergeCell ref="BM169:BM170"/>
    <mergeCell ref="BN169:BN170"/>
    <mergeCell ref="BO169:BO170"/>
    <mergeCell ref="BP169:BP170"/>
    <mergeCell ref="BQ169:BQ170"/>
    <mergeCell ref="CU169:CU170"/>
    <mergeCell ref="CV169:CV170"/>
    <mergeCell ref="CW169:CW170"/>
    <mergeCell ref="CK169:CK170"/>
    <mergeCell ref="CL169:CL170"/>
    <mergeCell ref="CM169:CM170"/>
    <mergeCell ref="CN169:CN170"/>
    <mergeCell ref="CO169:CO170"/>
    <mergeCell ref="CP169:CP170"/>
    <mergeCell ref="CQ169:CQ170"/>
    <mergeCell ref="BW169:BW170"/>
    <mergeCell ref="BX169:BX170"/>
    <mergeCell ref="BY169:BY170"/>
    <mergeCell ref="BZ169:BZ170"/>
    <mergeCell ref="CA169:CA170"/>
    <mergeCell ref="CB169:CB170"/>
    <mergeCell ref="AJ169:AJ170"/>
    <mergeCell ref="AK169:AK170"/>
    <mergeCell ref="AL169:AL170"/>
    <mergeCell ref="AM169:AM170"/>
    <mergeCell ref="AN169:AN170"/>
    <mergeCell ref="AO169:AO170"/>
    <mergeCell ref="AP169:AP170"/>
    <mergeCell ref="AQ169:AQ170"/>
    <mergeCell ref="AR169:AR170"/>
    <mergeCell ref="AS169:AS170"/>
    <mergeCell ref="AT169:AT170"/>
    <mergeCell ref="AU169:AU170"/>
    <mergeCell ref="AV169:AV170"/>
    <mergeCell ref="AW169:AW170"/>
    <mergeCell ref="AX169:AX170"/>
    <mergeCell ref="AY169:AY170"/>
    <mergeCell ref="AZ169:AZ170"/>
    <mergeCell ref="ED167:ED168"/>
    <mergeCell ref="EE167:EE168"/>
    <mergeCell ref="EF167:EF168"/>
    <mergeCell ref="EG167:EG168"/>
    <mergeCell ref="EH167:EH168"/>
    <mergeCell ref="EI167:EI168"/>
    <mergeCell ref="A169:A170"/>
    <mergeCell ref="B169:B170"/>
    <mergeCell ref="C169:C170"/>
    <mergeCell ref="D169:J170"/>
    <mergeCell ref="S169:S170"/>
    <mergeCell ref="K169:K170"/>
    <mergeCell ref="L169:L170"/>
    <mergeCell ref="M169:M170"/>
    <mergeCell ref="N169:N170"/>
    <mergeCell ref="O169:O170"/>
    <mergeCell ref="P169:P170"/>
    <mergeCell ref="Q169:Q170"/>
    <mergeCell ref="R169:R170"/>
    <mergeCell ref="T169:T170"/>
    <mergeCell ref="U169:U170"/>
    <mergeCell ref="V169:V170"/>
    <mergeCell ref="W169:W170"/>
    <mergeCell ref="X169:X170"/>
    <mergeCell ref="Y169:Y170"/>
    <mergeCell ref="Z169:Z170"/>
    <mergeCell ref="AA169:AA170"/>
    <mergeCell ref="AB169:AE169"/>
    <mergeCell ref="AF169:AF170"/>
    <mergeCell ref="AG169:AG170"/>
    <mergeCell ref="AH169:AH170"/>
    <mergeCell ref="AI169:AI170"/>
    <mergeCell ref="DM167:DM168"/>
    <mergeCell ref="DN167:DN168"/>
    <mergeCell ref="DO167:DO168"/>
    <mergeCell ref="DP167:DP168"/>
    <mergeCell ref="DQ167:DQ168"/>
    <mergeCell ref="DR167:DR168"/>
    <mergeCell ref="DS167:DS168"/>
    <mergeCell ref="DT167:DT168"/>
    <mergeCell ref="DU167:DU168"/>
    <mergeCell ref="DV167:DV168"/>
    <mergeCell ref="DW167:DW168"/>
    <mergeCell ref="DX167:DX168"/>
    <mergeCell ref="DY167:DY168"/>
    <mergeCell ref="DZ167:DZ168"/>
    <mergeCell ref="EA167:EA168"/>
    <mergeCell ref="EB167:EB168"/>
    <mergeCell ref="EC167:EC168"/>
    <mergeCell ref="CS167:CS168"/>
    <mergeCell ref="CT167:CT168"/>
    <mergeCell ref="CX167:CX168"/>
    <mergeCell ref="CY167:CY168"/>
    <mergeCell ref="CZ167:CZ168"/>
    <mergeCell ref="DA167:DA168"/>
    <mergeCell ref="DB167:DB168"/>
    <mergeCell ref="DC167:DC168"/>
    <mergeCell ref="DD167:DD168"/>
    <mergeCell ref="DE167:DE168"/>
    <mergeCell ref="DF167:DF168"/>
    <mergeCell ref="DG167:DG168"/>
    <mergeCell ref="DH167:DH168"/>
    <mergeCell ref="DI167:DI168"/>
    <mergeCell ref="DJ167:DJ168"/>
    <mergeCell ref="DK167:DK168"/>
    <mergeCell ref="DL167:DL168"/>
    <mergeCell ref="BO167:BO168"/>
    <mergeCell ref="BP167:BP168"/>
    <mergeCell ref="BQ167:BQ168"/>
    <mergeCell ref="BR167:BR168"/>
    <mergeCell ref="BS167:BS168"/>
    <mergeCell ref="BT167:BT168"/>
    <mergeCell ref="BU167:BU168"/>
    <mergeCell ref="BV167:BV168"/>
    <mergeCell ref="CC167:CC168"/>
    <mergeCell ref="CD167:CD168"/>
    <mergeCell ref="CE167:CE168"/>
    <mergeCell ref="CF167:CF168"/>
    <mergeCell ref="CG167:CG168"/>
    <mergeCell ref="CH167:CH168"/>
    <mergeCell ref="CI167:CI168"/>
    <mergeCell ref="CJ167:CJ168"/>
    <mergeCell ref="CR167:CR168"/>
    <mergeCell ref="CU167:CU168"/>
    <mergeCell ref="CV167:CV168"/>
    <mergeCell ref="CW167:CW168"/>
    <mergeCell ref="CK167:CK168"/>
    <mergeCell ref="CL167:CL168"/>
    <mergeCell ref="CM167:CM168"/>
    <mergeCell ref="CN167:CN168"/>
    <mergeCell ref="CO167:CO168"/>
    <mergeCell ref="CP167:CP168"/>
    <mergeCell ref="CQ167:CQ168"/>
    <mergeCell ref="BW167:BW168"/>
    <mergeCell ref="BX167:BX168"/>
    <mergeCell ref="BY167:BY168"/>
    <mergeCell ref="BZ167:BZ168"/>
    <mergeCell ref="CA167:CA168"/>
    <mergeCell ref="CB167:CB168"/>
    <mergeCell ref="AX167:AX168"/>
    <mergeCell ref="AY167:AY168"/>
    <mergeCell ref="AZ167:AZ168"/>
    <mergeCell ref="BA167:BA168"/>
    <mergeCell ref="BB167:BB168"/>
    <mergeCell ref="BC167:BC168"/>
    <mergeCell ref="BD167:BD168"/>
    <mergeCell ref="BE167:BE168"/>
    <mergeCell ref="BF167:BF168"/>
    <mergeCell ref="BG167:BG168"/>
    <mergeCell ref="BH167:BH168"/>
    <mergeCell ref="BI167:BI168"/>
    <mergeCell ref="BJ167:BJ168"/>
    <mergeCell ref="BK167:BK168"/>
    <mergeCell ref="BL167:BL168"/>
    <mergeCell ref="BM167:BM168"/>
    <mergeCell ref="BN167:BN168"/>
    <mergeCell ref="AG167:AG168"/>
    <mergeCell ref="AH167:AH168"/>
    <mergeCell ref="AI167:AI168"/>
    <mergeCell ref="AJ167:AJ168"/>
    <mergeCell ref="AK167:AK168"/>
    <mergeCell ref="AL167:AL168"/>
    <mergeCell ref="AM167:AM168"/>
    <mergeCell ref="AN167:AN168"/>
    <mergeCell ref="AO167:AO168"/>
    <mergeCell ref="AP167:AP168"/>
    <mergeCell ref="AQ167:AQ168"/>
    <mergeCell ref="AR167:AR168"/>
    <mergeCell ref="AS167:AS168"/>
    <mergeCell ref="AT167:AT168"/>
    <mergeCell ref="AU167:AU168"/>
    <mergeCell ref="AV167:AV168"/>
    <mergeCell ref="AW167:AW168"/>
    <mergeCell ref="EA165:EA166"/>
    <mergeCell ref="EB165:EB166"/>
    <mergeCell ref="EC165:EC166"/>
    <mergeCell ref="ED165:ED166"/>
    <mergeCell ref="EE165:EE166"/>
    <mergeCell ref="EF165:EF166"/>
    <mergeCell ref="EG165:EG166"/>
    <mergeCell ref="EH165:EH166"/>
    <mergeCell ref="EI165:EI166"/>
    <mergeCell ref="A167:A168"/>
    <mergeCell ref="B167:B168"/>
    <mergeCell ref="C167:C168"/>
    <mergeCell ref="D167:J168"/>
    <mergeCell ref="S167:S168"/>
    <mergeCell ref="K167:K168"/>
    <mergeCell ref="L167:L168"/>
    <mergeCell ref="M167:M168"/>
    <mergeCell ref="N167:N168"/>
    <mergeCell ref="O167:O168"/>
    <mergeCell ref="P167:P168"/>
    <mergeCell ref="Q167:Q168"/>
    <mergeCell ref="R167:R168"/>
    <mergeCell ref="T167:T168"/>
    <mergeCell ref="U167:U168"/>
    <mergeCell ref="V167:V168"/>
    <mergeCell ref="W167:W168"/>
    <mergeCell ref="X167:X168"/>
    <mergeCell ref="Y167:Y168"/>
    <mergeCell ref="Z167:Z168"/>
    <mergeCell ref="AA167:AA168"/>
    <mergeCell ref="AB167:AE167"/>
    <mergeCell ref="AF167:AF168"/>
    <mergeCell ref="DJ165:DJ166"/>
    <mergeCell ref="DK165:DK166"/>
    <mergeCell ref="DL165:DL166"/>
    <mergeCell ref="DM165:DM166"/>
    <mergeCell ref="DN165:DN166"/>
    <mergeCell ref="DO165:DO166"/>
    <mergeCell ref="DP165:DP166"/>
    <mergeCell ref="DQ165:DQ166"/>
    <mergeCell ref="DR165:DR166"/>
    <mergeCell ref="DS165:DS166"/>
    <mergeCell ref="DT165:DT166"/>
    <mergeCell ref="DU165:DU166"/>
    <mergeCell ref="DV165:DV166"/>
    <mergeCell ref="DW165:DW166"/>
    <mergeCell ref="DX165:DX166"/>
    <mergeCell ref="DY165:DY166"/>
    <mergeCell ref="DZ165:DZ166"/>
    <mergeCell ref="CI165:CI166"/>
    <mergeCell ref="CJ165:CJ166"/>
    <mergeCell ref="CR165:CR166"/>
    <mergeCell ref="CS165:CS166"/>
    <mergeCell ref="CT165:CT166"/>
    <mergeCell ref="CX165:CX166"/>
    <mergeCell ref="CY165:CY166"/>
    <mergeCell ref="CZ165:CZ166"/>
    <mergeCell ref="DA165:DA166"/>
    <mergeCell ref="DB165:DB166"/>
    <mergeCell ref="DC165:DC166"/>
    <mergeCell ref="DD165:DD166"/>
    <mergeCell ref="DE165:DE166"/>
    <mergeCell ref="DF165:DF166"/>
    <mergeCell ref="DG165:DG166"/>
    <mergeCell ref="DH165:DH166"/>
    <mergeCell ref="DI165:DI166"/>
    <mergeCell ref="BL165:BL166"/>
    <mergeCell ref="BM165:BM166"/>
    <mergeCell ref="BN165:BN166"/>
    <mergeCell ref="BO165:BO166"/>
    <mergeCell ref="BP165:BP166"/>
    <mergeCell ref="BQ165:BQ166"/>
    <mergeCell ref="BR165:BR166"/>
    <mergeCell ref="BS165:BS166"/>
    <mergeCell ref="BT165:BT166"/>
    <mergeCell ref="BU165:BU166"/>
    <mergeCell ref="BV165:BV166"/>
    <mergeCell ref="CC165:CC166"/>
    <mergeCell ref="CD165:CD166"/>
    <mergeCell ref="CE165:CE166"/>
    <mergeCell ref="CF165:CF166"/>
    <mergeCell ref="CG165:CG166"/>
    <mergeCell ref="CH165:CH166"/>
    <mergeCell ref="AU165:AU166"/>
    <mergeCell ref="AV165:AV166"/>
    <mergeCell ref="AW165:AW166"/>
    <mergeCell ref="AX165:AX166"/>
    <mergeCell ref="AY165:AY166"/>
    <mergeCell ref="AZ165:AZ166"/>
    <mergeCell ref="BA165:BA166"/>
    <mergeCell ref="BB165:BB166"/>
    <mergeCell ref="BC165:BC166"/>
    <mergeCell ref="BD165:BD166"/>
    <mergeCell ref="BE165:BE166"/>
    <mergeCell ref="BF165:BF166"/>
    <mergeCell ref="BG165:BG166"/>
    <mergeCell ref="BH165:BH166"/>
    <mergeCell ref="BI165:BI166"/>
    <mergeCell ref="BJ165:BJ166"/>
    <mergeCell ref="BK165:BK166"/>
    <mergeCell ref="CU165:CU166"/>
    <mergeCell ref="CV165:CV166"/>
    <mergeCell ref="CW165:CW166"/>
    <mergeCell ref="CK165:CK166"/>
    <mergeCell ref="CL165:CL166"/>
    <mergeCell ref="CM165:CM166"/>
    <mergeCell ref="CN165:CN166"/>
    <mergeCell ref="CO165:CO166"/>
    <mergeCell ref="CP165:CP166"/>
    <mergeCell ref="CQ165:CQ166"/>
    <mergeCell ref="BW165:BW166"/>
    <mergeCell ref="BX165:BX166"/>
    <mergeCell ref="BY165:BY166"/>
    <mergeCell ref="BZ165:BZ166"/>
    <mergeCell ref="CA165:CA166"/>
    <mergeCell ref="CB165:CB166"/>
    <mergeCell ref="AA165:AA166"/>
    <mergeCell ref="AB165:AE165"/>
    <mergeCell ref="AF165:AF166"/>
    <mergeCell ref="AG165:AG166"/>
    <mergeCell ref="AH165:AH166"/>
    <mergeCell ref="AI165:AI166"/>
    <mergeCell ref="AJ165:AJ166"/>
    <mergeCell ref="AK165:AK166"/>
    <mergeCell ref="AL165:AL166"/>
    <mergeCell ref="AM165:AM166"/>
    <mergeCell ref="AN165:AN166"/>
    <mergeCell ref="AO165:AO166"/>
    <mergeCell ref="AP165:AP166"/>
    <mergeCell ref="AQ165:AQ166"/>
    <mergeCell ref="AR165:AR166"/>
    <mergeCell ref="AS165:AS166"/>
    <mergeCell ref="AT165:AT166"/>
    <mergeCell ref="DX163:DX164"/>
    <mergeCell ref="DY163:DY164"/>
    <mergeCell ref="DZ163:DZ164"/>
    <mergeCell ref="EA163:EA164"/>
    <mergeCell ref="EB163:EB164"/>
    <mergeCell ref="EC163:EC164"/>
    <mergeCell ref="ED163:ED164"/>
    <mergeCell ref="EE163:EE164"/>
    <mergeCell ref="EF163:EF164"/>
    <mergeCell ref="EG163:EG164"/>
    <mergeCell ref="EH163:EH164"/>
    <mergeCell ref="EI163:EI164"/>
    <mergeCell ref="A165:A166"/>
    <mergeCell ref="B165:B166"/>
    <mergeCell ref="C165:C166"/>
    <mergeCell ref="D165:J166"/>
    <mergeCell ref="S165:S166"/>
    <mergeCell ref="K165:K166"/>
    <mergeCell ref="L165:L166"/>
    <mergeCell ref="M165:M166"/>
    <mergeCell ref="N165:N166"/>
    <mergeCell ref="O165:O166"/>
    <mergeCell ref="P165:P166"/>
    <mergeCell ref="Q165:Q166"/>
    <mergeCell ref="R165:R166"/>
    <mergeCell ref="T165:T166"/>
    <mergeCell ref="U165:U166"/>
    <mergeCell ref="V165:V166"/>
    <mergeCell ref="W165:W166"/>
    <mergeCell ref="X165:X166"/>
    <mergeCell ref="Y165:Y166"/>
    <mergeCell ref="Z165:Z166"/>
    <mergeCell ref="DG163:DG164"/>
    <mergeCell ref="DH163:DH164"/>
    <mergeCell ref="DI163:DI164"/>
    <mergeCell ref="DJ163:DJ164"/>
    <mergeCell ref="DK163:DK164"/>
    <mergeCell ref="DL163:DL164"/>
    <mergeCell ref="DM163:DM164"/>
    <mergeCell ref="DN163:DN164"/>
    <mergeCell ref="DO163:DO164"/>
    <mergeCell ref="DP163:DP164"/>
    <mergeCell ref="DQ163:DQ164"/>
    <mergeCell ref="DR163:DR164"/>
    <mergeCell ref="DS163:DS164"/>
    <mergeCell ref="DT163:DT164"/>
    <mergeCell ref="DU163:DU164"/>
    <mergeCell ref="DV163:DV164"/>
    <mergeCell ref="DW163:DW164"/>
    <mergeCell ref="CF163:CF164"/>
    <mergeCell ref="CG163:CG164"/>
    <mergeCell ref="CH163:CH164"/>
    <mergeCell ref="CI163:CI164"/>
    <mergeCell ref="CJ163:CJ164"/>
    <mergeCell ref="CR163:CR164"/>
    <mergeCell ref="CS163:CS164"/>
    <mergeCell ref="CT163:CT164"/>
    <mergeCell ref="CX163:CX164"/>
    <mergeCell ref="CY163:CY164"/>
    <mergeCell ref="CZ163:CZ164"/>
    <mergeCell ref="DA163:DA164"/>
    <mergeCell ref="DB163:DB164"/>
    <mergeCell ref="DC163:DC164"/>
    <mergeCell ref="DD163:DD164"/>
    <mergeCell ref="DE163:DE164"/>
    <mergeCell ref="DF163:DF164"/>
    <mergeCell ref="BI163:BI164"/>
    <mergeCell ref="BJ163:BJ164"/>
    <mergeCell ref="BK163:BK164"/>
    <mergeCell ref="BL163:BL164"/>
    <mergeCell ref="BM163:BM164"/>
    <mergeCell ref="BN163:BN164"/>
    <mergeCell ref="BO163:BO164"/>
    <mergeCell ref="BP163:BP164"/>
    <mergeCell ref="BQ163:BQ164"/>
    <mergeCell ref="BR163:BR164"/>
    <mergeCell ref="BS163:BS164"/>
    <mergeCell ref="BT163:BT164"/>
    <mergeCell ref="BU163:BU164"/>
    <mergeCell ref="BV163:BV164"/>
    <mergeCell ref="CC163:CC164"/>
    <mergeCell ref="CD163:CD164"/>
    <mergeCell ref="CE163:CE164"/>
    <mergeCell ref="CU163:CU164"/>
    <mergeCell ref="CV163:CV164"/>
    <mergeCell ref="CW163:CW164"/>
    <mergeCell ref="CK163:CK164"/>
    <mergeCell ref="CL163:CL164"/>
    <mergeCell ref="CM163:CM164"/>
    <mergeCell ref="CN163:CN164"/>
    <mergeCell ref="CO163:CO164"/>
    <mergeCell ref="CP163:CP164"/>
    <mergeCell ref="CQ163:CQ164"/>
    <mergeCell ref="BW163:BW164"/>
    <mergeCell ref="BX163:BX164"/>
    <mergeCell ref="BY163:BY164"/>
    <mergeCell ref="BZ163:BZ164"/>
    <mergeCell ref="CA163:CA164"/>
    <mergeCell ref="CB163:CB164"/>
    <mergeCell ref="AR163:AR164"/>
    <mergeCell ref="AS163:AS164"/>
    <mergeCell ref="AT163:AT164"/>
    <mergeCell ref="AU163:AU164"/>
    <mergeCell ref="AV163:AV164"/>
    <mergeCell ref="AW163:AW164"/>
    <mergeCell ref="AX163:AX164"/>
    <mergeCell ref="AY163:AY164"/>
    <mergeCell ref="AZ163:AZ164"/>
    <mergeCell ref="BA163:BA164"/>
    <mergeCell ref="BB163:BB164"/>
    <mergeCell ref="BC163:BC164"/>
    <mergeCell ref="BD163:BD164"/>
    <mergeCell ref="BE163:BE164"/>
    <mergeCell ref="BF163:BF164"/>
    <mergeCell ref="BG163:BG164"/>
    <mergeCell ref="BH163:BH164"/>
    <mergeCell ref="X163:X164"/>
    <mergeCell ref="Y163:Y164"/>
    <mergeCell ref="Z163:Z164"/>
    <mergeCell ref="AA163:AA164"/>
    <mergeCell ref="AB163:AE163"/>
    <mergeCell ref="AF163:AF164"/>
    <mergeCell ref="AG163:AG164"/>
    <mergeCell ref="AH163:AH164"/>
    <mergeCell ref="AI163:AI164"/>
    <mergeCell ref="AJ163:AJ164"/>
    <mergeCell ref="AK163:AK164"/>
    <mergeCell ref="AL163:AL164"/>
    <mergeCell ref="AM163:AM164"/>
    <mergeCell ref="AN163:AN164"/>
    <mergeCell ref="AO163:AO164"/>
    <mergeCell ref="AP163:AP164"/>
    <mergeCell ref="AQ163:AQ164"/>
    <mergeCell ref="DU161:DU162"/>
    <mergeCell ref="DV161:DV162"/>
    <mergeCell ref="DW161:DW162"/>
    <mergeCell ref="DX161:DX162"/>
    <mergeCell ref="DY161:DY162"/>
    <mergeCell ref="DZ161:DZ162"/>
    <mergeCell ref="EA161:EA162"/>
    <mergeCell ref="EB161:EB162"/>
    <mergeCell ref="EC161:EC162"/>
    <mergeCell ref="ED161:ED162"/>
    <mergeCell ref="EE161:EE162"/>
    <mergeCell ref="EF161:EF162"/>
    <mergeCell ref="EG161:EG162"/>
    <mergeCell ref="EH161:EH162"/>
    <mergeCell ref="EI161:EI162"/>
    <mergeCell ref="A163:A164"/>
    <mergeCell ref="B163:B164"/>
    <mergeCell ref="C163:C164"/>
    <mergeCell ref="D163:J164"/>
    <mergeCell ref="S163:S164"/>
    <mergeCell ref="K163:K164"/>
    <mergeCell ref="L163:L164"/>
    <mergeCell ref="M163:M164"/>
    <mergeCell ref="N163:N164"/>
    <mergeCell ref="O163:O164"/>
    <mergeCell ref="P163:P164"/>
    <mergeCell ref="Q163:Q164"/>
    <mergeCell ref="R163:R164"/>
    <mergeCell ref="T163:T164"/>
    <mergeCell ref="U163:U164"/>
    <mergeCell ref="V163:V164"/>
    <mergeCell ref="W163:W164"/>
    <mergeCell ref="DD161:DD162"/>
    <mergeCell ref="DE161:DE162"/>
    <mergeCell ref="DF161:DF162"/>
    <mergeCell ref="DG161:DG162"/>
    <mergeCell ref="DH161:DH162"/>
    <mergeCell ref="DI161:DI162"/>
    <mergeCell ref="DJ161:DJ162"/>
    <mergeCell ref="DK161:DK162"/>
    <mergeCell ref="DL161:DL162"/>
    <mergeCell ref="DM161:DM162"/>
    <mergeCell ref="DN161:DN162"/>
    <mergeCell ref="DO161:DO162"/>
    <mergeCell ref="DP161:DP162"/>
    <mergeCell ref="DQ161:DQ162"/>
    <mergeCell ref="DR161:DR162"/>
    <mergeCell ref="DS161:DS162"/>
    <mergeCell ref="DT161:DT162"/>
    <mergeCell ref="CC161:CC162"/>
    <mergeCell ref="CD161:CD162"/>
    <mergeCell ref="CE161:CE162"/>
    <mergeCell ref="CF161:CF162"/>
    <mergeCell ref="CG161:CG162"/>
    <mergeCell ref="CH161:CH162"/>
    <mergeCell ref="CI161:CI162"/>
    <mergeCell ref="CJ161:CJ162"/>
    <mergeCell ref="CR161:CR162"/>
    <mergeCell ref="CS161:CS162"/>
    <mergeCell ref="CT161:CT162"/>
    <mergeCell ref="CX161:CX162"/>
    <mergeCell ref="CY161:CY162"/>
    <mergeCell ref="CZ161:CZ162"/>
    <mergeCell ref="DA161:DA162"/>
    <mergeCell ref="DB161:DB162"/>
    <mergeCell ref="DC161:DC162"/>
    <mergeCell ref="BF161:BF162"/>
    <mergeCell ref="BG161:BG162"/>
    <mergeCell ref="BH161:BH162"/>
    <mergeCell ref="BI161:BI162"/>
    <mergeCell ref="BJ161:BJ162"/>
    <mergeCell ref="BK161:BK162"/>
    <mergeCell ref="BL161:BL162"/>
    <mergeCell ref="BM161:BM162"/>
    <mergeCell ref="BN161:BN162"/>
    <mergeCell ref="BO161:BO162"/>
    <mergeCell ref="BP161:BP162"/>
    <mergeCell ref="BQ161:BQ162"/>
    <mergeCell ref="BR161:BR162"/>
    <mergeCell ref="BS161:BS162"/>
    <mergeCell ref="BT161:BT162"/>
    <mergeCell ref="BU161:BU162"/>
    <mergeCell ref="BV161:BV162"/>
    <mergeCell ref="AO161:AO162"/>
    <mergeCell ref="AP161:AP162"/>
    <mergeCell ref="AQ161:AQ162"/>
    <mergeCell ref="AR161:AR162"/>
    <mergeCell ref="AS161:AS162"/>
    <mergeCell ref="AT161:AT162"/>
    <mergeCell ref="AU161:AU162"/>
    <mergeCell ref="AV161:AV162"/>
    <mergeCell ref="AW161:AW162"/>
    <mergeCell ref="AX161:AX162"/>
    <mergeCell ref="AY161:AY162"/>
    <mergeCell ref="AZ161:AZ162"/>
    <mergeCell ref="BA161:BA162"/>
    <mergeCell ref="BB161:BB162"/>
    <mergeCell ref="BC161:BC162"/>
    <mergeCell ref="BD161:BD162"/>
    <mergeCell ref="BE161:BE162"/>
    <mergeCell ref="CU161:CU162"/>
    <mergeCell ref="CV161:CV162"/>
    <mergeCell ref="CW161:CW162"/>
    <mergeCell ref="CK161:CK162"/>
    <mergeCell ref="CL161:CL162"/>
    <mergeCell ref="CM161:CM162"/>
    <mergeCell ref="CN161:CN162"/>
    <mergeCell ref="CO161:CO162"/>
    <mergeCell ref="CP161:CP162"/>
    <mergeCell ref="CQ161:CQ162"/>
    <mergeCell ref="BW161:BW162"/>
    <mergeCell ref="BX161:BX162"/>
    <mergeCell ref="BY161:BY162"/>
    <mergeCell ref="BZ161:BZ162"/>
    <mergeCell ref="CA161:CA162"/>
    <mergeCell ref="CB161:CB162"/>
    <mergeCell ref="EI159:EI160"/>
    <mergeCell ref="A161:A162"/>
    <mergeCell ref="B161:B162"/>
    <mergeCell ref="C161:C162"/>
    <mergeCell ref="D161:J162"/>
    <mergeCell ref="S161:S162"/>
    <mergeCell ref="K161:K162"/>
    <mergeCell ref="L161:L162"/>
    <mergeCell ref="M161:M162"/>
    <mergeCell ref="N161:N162"/>
    <mergeCell ref="O161:O162"/>
    <mergeCell ref="P161:P162"/>
    <mergeCell ref="Q161:Q162"/>
    <mergeCell ref="R161:R162"/>
    <mergeCell ref="T161:T162"/>
    <mergeCell ref="U161:U162"/>
    <mergeCell ref="V161:V162"/>
    <mergeCell ref="W161:W162"/>
    <mergeCell ref="X161:X162"/>
    <mergeCell ref="Y161:Y162"/>
    <mergeCell ref="Z161:Z162"/>
    <mergeCell ref="AA161:AA162"/>
    <mergeCell ref="AB161:AE161"/>
    <mergeCell ref="AF161:AF162"/>
    <mergeCell ref="AG161:AG162"/>
    <mergeCell ref="AH161:AH162"/>
    <mergeCell ref="AI161:AI162"/>
    <mergeCell ref="AJ161:AJ162"/>
    <mergeCell ref="AK161:AK162"/>
    <mergeCell ref="AL161:AL162"/>
    <mergeCell ref="AM161:AM162"/>
    <mergeCell ref="AN161:AN162"/>
    <mergeCell ref="DR159:DR160"/>
    <mergeCell ref="DS159:DS160"/>
    <mergeCell ref="DT159:DT160"/>
    <mergeCell ref="DU159:DU160"/>
    <mergeCell ref="DV159:DV160"/>
    <mergeCell ref="DW159:DW160"/>
    <mergeCell ref="DX159:DX160"/>
    <mergeCell ref="DY159:DY160"/>
    <mergeCell ref="DZ159:DZ160"/>
    <mergeCell ref="EA159:EA160"/>
    <mergeCell ref="EB159:EB160"/>
    <mergeCell ref="EC159:EC160"/>
    <mergeCell ref="ED159:ED160"/>
    <mergeCell ref="EE159:EE160"/>
    <mergeCell ref="EF159:EF160"/>
    <mergeCell ref="EG159:EG160"/>
    <mergeCell ref="EH159:EH160"/>
    <mergeCell ref="DA159:DA160"/>
    <mergeCell ref="DB159:DB160"/>
    <mergeCell ref="DC159:DC160"/>
    <mergeCell ref="DD159:DD160"/>
    <mergeCell ref="DE159:DE160"/>
    <mergeCell ref="DF159:DF160"/>
    <mergeCell ref="DG159:DG160"/>
    <mergeCell ref="DH159:DH160"/>
    <mergeCell ref="DI159:DI160"/>
    <mergeCell ref="DJ159:DJ160"/>
    <mergeCell ref="DK159:DK160"/>
    <mergeCell ref="DL159:DL160"/>
    <mergeCell ref="DM159:DM160"/>
    <mergeCell ref="DN159:DN160"/>
    <mergeCell ref="DO159:DO160"/>
    <mergeCell ref="DQ159:DQ160"/>
    <mergeCell ref="BT159:BT160"/>
    <mergeCell ref="BU159:BU160"/>
    <mergeCell ref="BV159:BV160"/>
    <mergeCell ref="CC159:CC160"/>
    <mergeCell ref="CD159:CD160"/>
    <mergeCell ref="CE159:CE160"/>
    <mergeCell ref="CF159:CF160"/>
    <mergeCell ref="CG159:CG160"/>
    <mergeCell ref="CH159:CH160"/>
    <mergeCell ref="CI159:CI160"/>
    <mergeCell ref="CJ159:CJ160"/>
    <mergeCell ref="CR159:CR160"/>
    <mergeCell ref="CS159:CS160"/>
    <mergeCell ref="CT159:CT160"/>
    <mergeCell ref="CX159:CX160"/>
    <mergeCell ref="CY159:CY160"/>
    <mergeCell ref="CZ159:CZ160"/>
    <mergeCell ref="BC159:BC160"/>
    <mergeCell ref="BD159:BD160"/>
    <mergeCell ref="BE159:BE160"/>
    <mergeCell ref="BF159:BF160"/>
    <mergeCell ref="BG159:BG160"/>
    <mergeCell ref="BH159:BH160"/>
    <mergeCell ref="BI159:BI160"/>
    <mergeCell ref="BJ159:BJ160"/>
    <mergeCell ref="BK159:BK160"/>
    <mergeCell ref="BL159:BL160"/>
    <mergeCell ref="BM159:BM160"/>
    <mergeCell ref="BN159:BN160"/>
    <mergeCell ref="BO159:BO160"/>
    <mergeCell ref="BP159:BP160"/>
    <mergeCell ref="BQ159:BQ160"/>
    <mergeCell ref="BR159:BR160"/>
    <mergeCell ref="BS159:BS160"/>
    <mergeCell ref="CU159:CU160"/>
    <mergeCell ref="CV159:CV160"/>
    <mergeCell ref="CW159:CW160"/>
    <mergeCell ref="CK159:CK160"/>
    <mergeCell ref="CL159:CL160"/>
    <mergeCell ref="CM159:CM160"/>
    <mergeCell ref="CN159:CN160"/>
    <mergeCell ref="CO159:CO160"/>
    <mergeCell ref="CP159:CP160"/>
    <mergeCell ref="CQ159:CQ160"/>
    <mergeCell ref="BW159:BW160"/>
    <mergeCell ref="BX159:BX160"/>
    <mergeCell ref="BY159:BY160"/>
    <mergeCell ref="BZ159:BZ160"/>
    <mergeCell ref="CA159:CA160"/>
    <mergeCell ref="CB159:CB160"/>
    <mergeCell ref="AN159:AN160"/>
    <mergeCell ref="AO159:AO160"/>
    <mergeCell ref="AP159:AP160"/>
    <mergeCell ref="AQ159:AQ160"/>
    <mergeCell ref="AR159:AR160"/>
    <mergeCell ref="AS159:AS160"/>
    <mergeCell ref="AT159:AT160"/>
    <mergeCell ref="AU159:AU160"/>
    <mergeCell ref="AV159:AV160"/>
    <mergeCell ref="AW159:AW160"/>
    <mergeCell ref="AX159:AX160"/>
    <mergeCell ref="AY159:AY160"/>
    <mergeCell ref="AZ159:AZ160"/>
    <mergeCell ref="BA159:BA160"/>
    <mergeCell ref="BB159:BB160"/>
    <mergeCell ref="Q159:Q160"/>
    <mergeCell ref="R159:R160"/>
    <mergeCell ref="T159:T160"/>
    <mergeCell ref="U159:U160"/>
    <mergeCell ref="V159:V160"/>
    <mergeCell ref="W159:W160"/>
    <mergeCell ref="X159:X160"/>
    <mergeCell ref="Y159:Y160"/>
    <mergeCell ref="Z159:Z160"/>
    <mergeCell ref="AA159:AA160"/>
    <mergeCell ref="AB159:AE159"/>
    <mergeCell ref="AF159:AF160"/>
    <mergeCell ref="AG159:AG160"/>
    <mergeCell ref="AH159:AH160"/>
    <mergeCell ref="AI159:AI160"/>
    <mergeCell ref="AJ159:AJ160"/>
    <mergeCell ref="AK159:AK160"/>
    <mergeCell ref="DP159:DP160"/>
    <mergeCell ref="A153:C154"/>
    <mergeCell ref="A155:C156"/>
    <mergeCell ref="A157:C158"/>
    <mergeCell ref="D157:K158"/>
    <mergeCell ref="A159:A160"/>
    <mergeCell ref="B159:B160"/>
    <mergeCell ref="C159:C160"/>
    <mergeCell ref="D159:J160"/>
    <mergeCell ref="S159:S160"/>
    <mergeCell ref="K159:K160"/>
    <mergeCell ref="L159:L160"/>
    <mergeCell ref="M159:M160"/>
    <mergeCell ref="N159:N160"/>
    <mergeCell ref="O159:O160"/>
    <mergeCell ref="P159:P160"/>
    <mergeCell ref="DS150:DS151"/>
    <mergeCell ref="DT150:DT151"/>
    <mergeCell ref="DU150:DU151"/>
    <mergeCell ref="DV150:DV151"/>
    <mergeCell ref="DW150:DW151"/>
    <mergeCell ref="DX150:DX151"/>
    <mergeCell ref="DY150:DY151"/>
    <mergeCell ref="DZ150:DZ151"/>
    <mergeCell ref="EA150:EA151"/>
    <mergeCell ref="EB150:EB151"/>
    <mergeCell ref="EC150:EC151"/>
    <mergeCell ref="ED150:ED151"/>
    <mergeCell ref="EE150:EE151"/>
    <mergeCell ref="EF150:EF151"/>
    <mergeCell ref="EG150:EG151"/>
    <mergeCell ref="EH150:EH151"/>
    <mergeCell ref="BD150:BD151"/>
    <mergeCell ref="BE150:BE151"/>
    <mergeCell ref="BF150:BF151"/>
    <mergeCell ref="BG150:BG151"/>
    <mergeCell ref="BH150:BH151"/>
    <mergeCell ref="BI150:BI151"/>
    <mergeCell ref="BJ150:BJ151"/>
    <mergeCell ref="BK150:BK151"/>
    <mergeCell ref="BL150:BL151"/>
    <mergeCell ref="BM150:BM151"/>
    <mergeCell ref="BN150:BN151"/>
    <mergeCell ref="BO150:BO151"/>
    <mergeCell ref="BP150:BP151"/>
    <mergeCell ref="BQ150:BQ151"/>
    <mergeCell ref="BR150:BR151"/>
    <mergeCell ref="BS150:BS151"/>
    <mergeCell ref="BT150:BT151"/>
    <mergeCell ref="AM150:AM151"/>
    <mergeCell ref="AN150:AN151"/>
    <mergeCell ref="AO150:AO151"/>
    <mergeCell ref="AP150:AP151"/>
    <mergeCell ref="AQ150:AQ151"/>
    <mergeCell ref="AR150:AR151"/>
    <mergeCell ref="AS150:AS151"/>
    <mergeCell ref="AT150:AT151"/>
    <mergeCell ref="AU150:AU151"/>
    <mergeCell ref="AV150:AV151"/>
    <mergeCell ref="AW150:AW151"/>
    <mergeCell ref="AX150:AX151"/>
    <mergeCell ref="AY150:AY151"/>
    <mergeCell ref="AZ150:AZ151"/>
    <mergeCell ref="AL159:AL160"/>
    <mergeCell ref="AM159:AM160"/>
    <mergeCell ref="EI150:EI151"/>
    <mergeCell ref="DB150:DB151"/>
    <mergeCell ref="DC150:DC151"/>
    <mergeCell ref="DD150:DD151"/>
    <mergeCell ref="DE150:DE151"/>
    <mergeCell ref="DF150:DF151"/>
    <mergeCell ref="DG150:DG151"/>
    <mergeCell ref="DH150:DH151"/>
    <mergeCell ref="DI150:DI151"/>
    <mergeCell ref="DJ150:DJ151"/>
    <mergeCell ref="DK150:DK151"/>
    <mergeCell ref="DL150:DL151"/>
    <mergeCell ref="DM150:DM151"/>
    <mergeCell ref="DN150:DN151"/>
    <mergeCell ref="DO150:DO151"/>
    <mergeCell ref="DP150:DP151"/>
    <mergeCell ref="DQ150:DQ151"/>
    <mergeCell ref="DR150:DR151"/>
    <mergeCell ref="BU150:BU151"/>
    <mergeCell ref="BV150:BV151"/>
    <mergeCell ref="CC150:CC151"/>
    <mergeCell ref="CD150:CD151"/>
    <mergeCell ref="CE150:CE151"/>
    <mergeCell ref="CF150:CF151"/>
    <mergeCell ref="CG150:CG151"/>
    <mergeCell ref="CH150:CH151"/>
    <mergeCell ref="CI150:CI151"/>
    <mergeCell ref="CJ150:CJ151"/>
    <mergeCell ref="CR150:CR151"/>
    <mergeCell ref="CS150:CS151"/>
    <mergeCell ref="CT150:CT151"/>
    <mergeCell ref="CX150:CX151"/>
    <mergeCell ref="CY150:CY151"/>
    <mergeCell ref="CZ150:CZ151"/>
    <mergeCell ref="DA150:DA151"/>
    <mergeCell ref="CU150:CU151"/>
    <mergeCell ref="CV150:CV151"/>
    <mergeCell ref="CW150:CW151"/>
    <mergeCell ref="CK150:CK151"/>
    <mergeCell ref="CL150:CL151"/>
    <mergeCell ref="CM150:CM151"/>
    <mergeCell ref="CN150:CN151"/>
    <mergeCell ref="CO150:CO151"/>
    <mergeCell ref="CP150:CP151"/>
    <mergeCell ref="CQ150:CQ151"/>
    <mergeCell ref="BW150:BW151"/>
    <mergeCell ref="BX150:BX151"/>
    <mergeCell ref="BY150:BY151"/>
    <mergeCell ref="BZ150:BZ151"/>
    <mergeCell ref="CA150:CA151"/>
    <mergeCell ref="CB150:CB151"/>
    <mergeCell ref="BA150:BA151"/>
    <mergeCell ref="BB150:BB151"/>
    <mergeCell ref="BC150:BC151"/>
    <mergeCell ref="EG148:EG149"/>
    <mergeCell ref="EH148:EH149"/>
    <mergeCell ref="EI148:EI149"/>
    <mergeCell ref="A150:A151"/>
    <mergeCell ref="B150:B151"/>
    <mergeCell ref="C150:C151"/>
    <mergeCell ref="D150:J151"/>
    <mergeCell ref="S150:S151"/>
    <mergeCell ref="K150:K151"/>
    <mergeCell ref="L150:L151"/>
    <mergeCell ref="M150:M151"/>
    <mergeCell ref="N150:N151"/>
    <mergeCell ref="O150:O151"/>
    <mergeCell ref="P150:P151"/>
    <mergeCell ref="Q150:Q151"/>
    <mergeCell ref="R150:R151"/>
    <mergeCell ref="T150:T151"/>
    <mergeCell ref="U150:U151"/>
    <mergeCell ref="V150:V151"/>
    <mergeCell ref="W150:W151"/>
    <mergeCell ref="X150:X151"/>
    <mergeCell ref="Y150:Y151"/>
    <mergeCell ref="Z150:Z151"/>
    <mergeCell ref="AA150:AA151"/>
    <mergeCell ref="AB150:AE150"/>
    <mergeCell ref="AF150:AF151"/>
    <mergeCell ref="AG150:AG151"/>
    <mergeCell ref="AH150:AH151"/>
    <mergeCell ref="AI150:AI151"/>
    <mergeCell ref="AJ150:AJ151"/>
    <mergeCell ref="AK150:AK151"/>
    <mergeCell ref="AL150:AL151"/>
    <mergeCell ref="DP148:DP149"/>
    <mergeCell ref="DQ148:DQ149"/>
    <mergeCell ref="DR148:DR149"/>
    <mergeCell ref="DS148:DS149"/>
    <mergeCell ref="DT148:DT149"/>
    <mergeCell ref="DU148:DU149"/>
    <mergeCell ref="DV148:DV149"/>
    <mergeCell ref="DW148:DW149"/>
    <mergeCell ref="DX148:DX149"/>
    <mergeCell ref="DY148:DY149"/>
    <mergeCell ref="DZ148:DZ149"/>
    <mergeCell ref="EA148:EA149"/>
    <mergeCell ref="EB148:EB149"/>
    <mergeCell ref="EC148:EC149"/>
    <mergeCell ref="ED148:ED149"/>
    <mergeCell ref="EE148:EE149"/>
    <mergeCell ref="EF148:EF149"/>
    <mergeCell ref="CY148:CY149"/>
    <mergeCell ref="CZ148:CZ149"/>
    <mergeCell ref="DA148:DA149"/>
    <mergeCell ref="DB148:DB149"/>
    <mergeCell ref="DC148:DC149"/>
    <mergeCell ref="DD148:DD149"/>
    <mergeCell ref="DE148:DE149"/>
    <mergeCell ref="DF148:DF149"/>
    <mergeCell ref="DG148:DG149"/>
    <mergeCell ref="DH148:DH149"/>
    <mergeCell ref="DI148:DI149"/>
    <mergeCell ref="DJ148:DJ149"/>
    <mergeCell ref="DK148:DK149"/>
    <mergeCell ref="DL148:DL149"/>
    <mergeCell ref="DM148:DM149"/>
    <mergeCell ref="DN148:DN149"/>
    <mergeCell ref="DO148:DO149"/>
    <mergeCell ref="BR148:BR149"/>
    <mergeCell ref="BS148:BS149"/>
    <mergeCell ref="BT148:BT149"/>
    <mergeCell ref="BU148:BU149"/>
    <mergeCell ref="BV148:BV149"/>
    <mergeCell ref="CC148:CC149"/>
    <mergeCell ref="CD148:CD149"/>
    <mergeCell ref="CE148:CE149"/>
    <mergeCell ref="CF148:CF149"/>
    <mergeCell ref="CG148:CG149"/>
    <mergeCell ref="CH148:CH149"/>
    <mergeCell ref="CI148:CI149"/>
    <mergeCell ref="CJ148:CJ149"/>
    <mergeCell ref="CR148:CR149"/>
    <mergeCell ref="CS148:CS149"/>
    <mergeCell ref="CT148:CT149"/>
    <mergeCell ref="CX148:CX149"/>
    <mergeCell ref="BA148:BA149"/>
    <mergeCell ref="BB148:BB149"/>
    <mergeCell ref="BC148:BC149"/>
    <mergeCell ref="BD148:BD149"/>
    <mergeCell ref="BE148:BE149"/>
    <mergeCell ref="BF148:BF149"/>
    <mergeCell ref="BG148:BG149"/>
    <mergeCell ref="BH148:BH149"/>
    <mergeCell ref="BI148:BI149"/>
    <mergeCell ref="BJ148:BJ149"/>
    <mergeCell ref="BK148:BK149"/>
    <mergeCell ref="BL148:BL149"/>
    <mergeCell ref="BM148:BM149"/>
    <mergeCell ref="BN148:BN149"/>
    <mergeCell ref="BO148:BO149"/>
    <mergeCell ref="BP148:BP149"/>
    <mergeCell ref="BQ148:BQ149"/>
    <mergeCell ref="CU148:CU149"/>
    <mergeCell ref="CV148:CV149"/>
    <mergeCell ref="CW148:CW149"/>
    <mergeCell ref="CK148:CK149"/>
    <mergeCell ref="CL148:CL149"/>
    <mergeCell ref="CM148:CM149"/>
    <mergeCell ref="CN148:CN149"/>
    <mergeCell ref="CO148:CO149"/>
    <mergeCell ref="CP148:CP149"/>
    <mergeCell ref="CQ148:CQ149"/>
    <mergeCell ref="BW148:BW149"/>
    <mergeCell ref="BX148:BX149"/>
    <mergeCell ref="BY148:BY149"/>
    <mergeCell ref="BZ148:BZ149"/>
    <mergeCell ref="CA148:CA149"/>
    <mergeCell ref="CB148:CB149"/>
    <mergeCell ref="AJ148:AJ149"/>
    <mergeCell ref="AK148:AK149"/>
    <mergeCell ref="AL148:AL149"/>
    <mergeCell ref="AM148:AM149"/>
    <mergeCell ref="AN148:AN149"/>
    <mergeCell ref="AO148:AO149"/>
    <mergeCell ref="AP148:AP149"/>
    <mergeCell ref="AQ148:AQ149"/>
    <mergeCell ref="AR148:AR149"/>
    <mergeCell ref="AS148:AS149"/>
    <mergeCell ref="AT148:AT149"/>
    <mergeCell ref="AU148:AU149"/>
    <mergeCell ref="AV148:AV149"/>
    <mergeCell ref="AW148:AW149"/>
    <mergeCell ref="AX148:AX149"/>
    <mergeCell ref="AY148:AY149"/>
    <mergeCell ref="AZ148:AZ149"/>
    <mergeCell ref="ED146:ED147"/>
    <mergeCell ref="EE146:EE147"/>
    <mergeCell ref="EF146:EF147"/>
    <mergeCell ref="EG146:EG147"/>
    <mergeCell ref="EH146:EH147"/>
    <mergeCell ref="EI146:EI147"/>
    <mergeCell ref="A148:A149"/>
    <mergeCell ref="B148:B149"/>
    <mergeCell ref="C148:C149"/>
    <mergeCell ref="D148:J149"/>
    <mergeCell ref="S148:S149"/>
    <mergeCell ref="K148:K149"/>
    <mergeCell ref="L148:L149"/>
    <mergeCell ref="M148:M149"/>
    <mergeCell ref="N148:N149"/>
    <mergeCell ref="O148:O149"/>
    <mergeCell ref="P148:P149"/>
    <mergeCell ref="Q148:Q149"/>
    <mergeCell ref="R148:R149"/>
    <mergeCell ref="T148:T149"/>
    <mergeCell ref="U148:U149"/>
    <mergeCell ref="V148:V149"/>
    <mergeCell ref="W148:W149"/>
    <mergeCell ref="X148:X149"/>
    <mergeCell ref="Y148:Y149"/>
    <mergeCell ref="Z148:Z149"/>
    <mergeCell ref="AA148:AA149"/>
    <mergeCell ref="AB148:AE148"/>
    <mergeCell ref="AF148:AF149"/>
    <mergeCell ref="AG148:AG149"/>
    <mergeCell ref="AH148:AH149"/>
    <mergeCell ref="AI148:AI149"/>
    <mergeCell ref="DM146:DM147"/>
    <mergeCell ref="DN146:DN147"/>
    <mergeCell ref="DO146:DO147"/>
    <mergeCell ref="DP146:DP147"/>
    <mergeCell ref="DQ146:DQ147"/>
    <mergeCell ref="DR146:DR147"/>
    <mergeCell ref="DS146:DS147"/>
    <mergeCell ref="DT146:DT147"/>
    <mergeCell ref="DU146:DU147"/>
    <mergeCell ref="DV146:DV147"/>
    <mergeCell ref="DW146:DW147"/>
    <mergeCell ref="DX146:DX147"/>
    <mergeCell ref="DY146:DY147"/>
    <mergeCell ref="DZ146:DZ147"/>
    <mergeCell ref="EA146:EA147"/>
    <mergeCell ref="EB146:EB147"/>
    <mergeCell ref="EC146:EC147"/>
    <mergeCell ref="CS146:CS147"/>
    <mergeCell ref="CT146:CT147"/>
    <mergeCell ref="CX146:CX147"/>
    <mergeCell ref="CY146:CY147"/>
    <mergeCell ref="CZ146:CZ147"/>
    <mergeCell ref="DA146:DA147"/>
    <mergeCell ref="DB146:DB147"/>
    <mergeCell ref="DC146:DC147"/>
    <mergeCell ref="DD146:DD147"/>
    <mergeCell ref="DE146:DE147"/>
    <mergeCell ref="DF146:DF147"/>
    <mergeCell ref="DG146:DG147"/>
    <mergeCell ref="DH146:DH147"/>
    <mergeCell ref="DI146:DI147"/>
    <mergeCell ref="DJ146:DJ147"/>
    <mergeCell ref="DK146:DK147"/>
    <mergeCell ref="DL146:DL147"/>
    <mergeCell ref="BO146:BO147"/>
    <mergeCell ref="BP146:BP147"/>
    <mergeCell ref="BQ146:BQ147"/>
    <mergeCell ref="BR146:BR147"/>
    <mergeCell ref="BS146:BS147"/>
    <mergeCell ref="BT146:BT147"/>
    <mergeCell ref="BU146:BU147"/>
    <mergeCell ref="BV146:BV147"/>
    <mergeCell ref="CC146:CC147"/>
    <mergeCell ref="CD146:CD147"/>
    <mergeCell ref="CE146:CE147"/>
    <mergeCell ref="CF146:CF147"/>
    <mergeCell ref="CG146:CG147"/>
    <mergeCell ref="CH146:CH147"/>
    <mergeCell ref="CI146:CI147"/>
    <mergeCell ref="CJ146:CJ147"/>
    <mergeCell ref="CR146:CR147"/>
    <mergeCell ref="CU146:CU147"/>
    <mergeCell ref="CV146:CV147"/>
    <mergeCell ref="CW146:CW147"/>
    <mergeCell ref="CK146:CK147"/>
    <mergeCell ref="CL146:CL147"/>
    <mergeCell ref="CM146:CM147"/>
    <mergeCell ref="CN146:CN147"/>
    <mergeCell ref="CO146:CO147"/>
    <mergeCell ref="CP146:CP147"/>
    <mergeCell ref="CQ146:CQ147"/>
    <mergeCell ref="BW146:BW147"/>
    <mergeCell ref="BX146:BX147"/>
    <mergeCell ref="BY146:BY147"/>
    <mergeCell ref="BZ146:BZ147"/>
    <mergeCell ref="CA146:CA147"/>
    <mergeCell ref="CB146:CB147"/>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BL146:BL147"/>
    <mergeCell ref="BM146:BM147"/>
    <mergeCell ref="BN146:BN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T146:AT147"/>
    <mergeCell ref="AU146:AU147"/>
    <mergeCell ref="AV146:AV147"/>
    <mergeCell ref="AW146:AW147"/>
    <mergeCell ref="EA144:EA145"/>
    <mergeCell ref="EB144:EB145"/>
    <mergeCell ref="EC144:EC145"/>
    <mergeCell ref="ED144:ED145"/>
    <mergeCell ref="EE144:EE145"/>
    <mergeCell ref="EF144:EF145"/>
    <mergeCell ref="EG144:EG145"/>
    <mergeCell ref="EH144:EH145"/>
    <mergeCell ref="EI144:EI145"/>
    <mergeCell ref="A146:A147"/>
    <mergeCell ref="B146:B147"/>
    <mergeCell ref="C146:C147"/>
    <mergeCell ref="D146:J147"/>
    <mergeCell ref="S146:S147"/>
    <mergeCell ref="K146:K147"/>
    <mergeCell ref="L146:L147"/>
    <mergeCell ref="M146:M147"/>
    <mergeCell ref="N146:N147"/>
    <mergeCell ref="O146:O147"/>
    <mergeCell ref="P146:P147"/>
    <mergeCell ref="Q146:Q147"/>
    <mergeCell ref="R146:R147"/>
    <mergeCell ref="T146:T147"/>
    <mergeCell ref="U146:U147"/>
    <mergeCell ref="V146:V147"/>
    <mergeCell ref="W146:W147"/>
    <mergeCell ref="X146:X147"/>
    <mergeCell ref="Y146:Y147"/>
    <mergeCell ref="Z146:Z147"/>
    <mergeCell ref="AA146:AA147"/>
    <mergeCell ref="AB146:AE146"/>
    <mergeCell ref="AF146:AF147"/>
    <mergeCell ref="DJ144:DJ145"/>
    <mergeCell ref="DK144:DK145"/>
    <mergeCell ref="DL144:DL145"/>
    <mergeCell ref="DM144:DM145"/>
    <mergeCell ref="DN144:DN145"/>
    <mergeCell ref="DO144:DO145"/>
    <mergeCell ref="DP144:DP145"/>
    <mergeCell ref="DQ144:DQ145"/>
    <mergeCell ref="DR144:DR145"/>
    <mergeCell ref="DS144:DS145"/>
    <mergeCell ref="DT144:DT145"/>
    <mergeCell ref="DU144:DU145"/>
    <mergeCell ref="DV144:DV145"/>
    <mergeCell ref="DW144:DW145"/>
    <mergeCell ref="DX144:DX145"/>
    <mergeCell ref="DY144:DY145"/>
    <mergeCell ref="DZ144:DZ145"/>
    <mergeCell ref="CI144:CI145"/>
    <mergeCell ref="CJ144:CJ145"/>
    <mergeCell ref="CR144:CR145"/>
    <mergeCell ref="CS144:CS145"/>
    <mergeCell ref="CT144:CT145"/>
    <mergeCell ref="CX144:CX145"/>
    <mergeCell ref="CY144:CY145"/>
    <mergeCell ref="CZ144:CZ145"/>
    <mergeCell ref="DA144:DA145"/>
    <mergeCell ref="DB144:DB145"/>
    <mergeCell ref="DC144:DC145"/>
    <mergeCell ref="DD144:DD145"/>
    <mergeCell ref="DE144:DE145"/>
    <mergeCell ref="DF144:DF145"/>
    <mergeCell ref="DG144:DG145"/>
    <mergeCell ref="DH144:DH145"/>
    <mergeCell ref="DI144:DI145"/>
    <mergeCell ref="BL144:BL145"/>
    <mergeCell ref="BM144:BM145"/>
    <mergeCell ref="BN144:BN145"/>
    <mergeCell ref="BO144:BO145"/>
    <mergeCell ref="BP144:BP145"/>
    <mergeCell ref="BQ144:BQ145"/>
    <mergeCell ref="BR144:BR145"/>
    <mergeCell ref="BS144:BS145"/>
    <mergeCell ref="BT144:BT145"/>
    <mergeCell ref="BU144:BU145"/>
    <mergeCell ref="BV144:BV145"/>
    <mergeCell ref="CC144:CC145"/>
    <mergeCell ref="CD144:CD145"/>
    <mergeCell ref="CE144:CE145"/>
    <mergeCell ref="CF144:CF145"/>
    <mergeCell ref="CG144:CG145"/>
    <mergeCell ref="CH144:CH145"/>
    <mergeCell ref="AU144:AU145"/>
    <mergeCell ref="AV144:AV145"/>
    <mergeCell ref="AW144:AW145"/>
    <mergeCell ref="AX144:AX145"/>
    <mergeCell ref="AY144:AY145"/>
    <mergeCell ref="AZ144:AZ145"/>
    <mergeCell ref="BA144:BA145"/>
    <mergeCell ref="BB144:BB145"/>
    <mergeCell ref="BC144:BC145"/>
    <mergeCell ref="BD144:BD145"/>
    <mergeCell ref="BE144:BE145"/>
    <mergeCell ref="BF144:BF145"/>
    <mergeCell ref="BG144:BG145"/>
    <mergeCell ref="BH144:BH145"/>
    <mergeCell ref="BI144:BI145"/>
    <mergeCell ref="BJ144:BJ145"/>
    <mergeCell ref="BK144:BK145"/>
    <mergeCell ref="CU144:CU145"/>
    <mergeCell ref="CV144:CV145"/>
    <mergeCell ref="CW144:CW145"/>
    <mergeCell ref="CK144:CK145"/>
    <mergeCell ref="CL144:CL145"/>
    <mergeCell ref="CM144:CM145"/>
    <mergeCell ref="CN144:CN145"/>
    <mergeCell ref="CO144:CO145"/>
    <mergeCell ref="CP144:CP145"/>
    <mergeCell ref="CQ144:CQ145"/>
    <mergeCell ref="BW144:BW145"/>
    <mergeCell ref="BX144:BX145"/>
    <mergeCell ref="BY144:BY145"/>
    <mergeCell ref="BZ144:BZ145"/>
    <mergeCell ref="CA144:CA145"/>
    <mergeCell ref="CB144:CB145"/>
    <mergeCell ref="AA144:AA145"/>
    <mergeCell ref="AB144:AE144"/>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T144:AT145"/>
    <mergeCell ref="DX142:DX143"/>
    <mergeCell ref="DY142:DY143"/>
    <mergeCell ref="DZ142:DZ143"/>
    <mergeCell ref="EA142:EA143"/>
    <mergeCell ref="EB142:EB143"/>
    <mergeCell ref="EC142:EC143"/>
    <mergeCell ref="ED142:ED143"/>
    <mergeCell ref="EE142:EE143"/>
    <mergeCell ref="EF142:EF143"/>
    <mergeCell ref="EG142:EG143"/>
    <mergeCell ref="EH142:EH143"/>
    <mergeCell ref="EI142:EI143"/>
    <mergeCell ref="A144:A145"/>
    <mergeCell ref="B144:B145"/>
    <mergeCell ref="C144:C145"/>
    <mergeCell ref="D144:J145"/>
    <mergeCell ref="S144:S145"/>
    <mergeCell ref="K144:K145"/>
    <mergeCell ref="L144:L145"/>
    <mergeCell ref="M144:M145"/>
    <mergeCell ref="N144:N145"/>
    <mergeCell ref="O144:O145"/>
    <mergeCell ref="P144:P145"/>
    <mergeCell ref="Q144:Q145"/>
    <mergeCell ref="R144:R145"/>
    <mergeCell ref="T144:T145"/>
    <mergeCell ref="U144:U145"/>
    <mergeCell ref="V144:V145"/>
    <mergeCell ref="W144:W145"/>
    <mergeCell ref="X144:X145"/>
    <mergeCell ref="Y144:Y145"/>
    <mergeCell ref="Z144:Z145"/>
    <mergeCell ref="DG142:DG143"/>
    <mergeCell ref="DH142:DH143"/>
    <mergeCell ref="DI142:DI143"/>
    <mergeCell ref="DJ142:DJ143"/>
    <mergeCell ref="DK142:DK143"/>
    <mergeCell ref="DL142:DL143"/>
    <mergeCell ref="DM142:DM143"/>
    <mergeCell ref="DN142:DN143"/>
    <mergeCell ref="DO142:DO143"/>
    <mergeCell ref="DP142:DP143"/>
    <mergeCell ref="DQ142:DQ143"/>
    <mergeCell ref="DR142:DR143"/>
    <mergeCell ref="DS142:DS143"/>
    <mergeCell ref="DT142:DT143"/>
    <mergeCell ref="DU142:DU143"/>
    <mergeCell ref="DV142:DV143"/>
    <mergeCell ref="DW142:DW143"/>
    <mergeCell ref="CF142:CF143"/>
    <mergeCell ref="CG142:CG143"/>
    <mergeCell ref="CH142:CH143"/>
    <mergeCell ref="CI142:CI143"/>
    <mergeCell ref="CJ142:CJ143"/>
    <mergeCell ref="CR142:CR143"/>
    <mergeCell ref="CS142:CS143"/>
    <mergeCell ref="CT142:CT143"/>
    <mergeCell ref="CX142:CX143"/>
    <mergeCell ref="CY142:CY143"/>
    <mergeCell ref="CZ142:CZ143"/>
    <mergeCell ref="DA142:DA143"/>
    <mergeCell ref="DB142:DB143"/>
    <mergeCell ref="DC142:DC143"/>
    <mergeCell ref="DD142:DD143"/>
    <mergeCell ref="DE142:DE143"/>
    <mergeCell ref="DF142:DF143"/>
    <mergeCell ref="BI142:BI143"/>
    <mergeCell ref="BJ142:BJ143"/>
    <mergeCell ref="BK142:BK143"/>
    <mergeCell ref="BL142:BL143"/>
    <mergeCell ref="BM142:BM143"/>
    <mergeCell ref="BN142:BN143"/>
    <mergeCell ref="BO142:BO143"/>
    <mergeCell ref="BP142:BP143"/>
    <mergeCell ref="BQ142:BQ143"/>
    <mergeCell ref="BR142:BR143"/>
    <mergeCell ref="BS142:BS143"/>
    <mergeCell ref="BT142:BT143"/>
    <mergeCell ref="BU142:BU143"/>
    <mergeCell ref="BV142:BV143"/>
    <mergeCell ref="CC142:CC143"/>
    <mergeCell ref="CD142:CD143"/>
    <mergeCell ref="CE142:CE143"/>
    <mergeCell ref="CU142:CU143"/>
    <mergeCell ref="CV142:CV143"/>
    <mergeCell ref="CW142:CW143"/>
    <mergeCell ref="CK142:CK143"/>
    <mergeCell ref="CL142:CL143"/>
    <mergeCell ref="CM142:CM143"/>
    <mergeCell ref="CN142:CN143"/>
    <mergeCell ref="CO142:CO143"/>
    <mergeCell ref="CP142:CP143"/>
    <mergeCell ref="CQ142:CQ143"/>
    <mergeCell ref="BW142:BW143"/>
    <mergeCell ref="BX142:BX143"/>
    <mergeCell ref="BY142:BY143"/>
    <mergeCell ref="BZ142:BZ143"/>
    <mergeCell ref="CA142:CA143"/>
    <mergeCell ref="CB142:CB143"/>
    <mergeCell ref="AR142:AR143"/>
    <mergeCell ref="AS142:AS143"/>
    <mergeCell ref="AT142:AT143"/>
    <mergeCell ref="AU142:AU143"/>
    <mergeCell ref="AV142:AV143"/>
    <mergeCell ref="AW142:AW143"/>
    <mergeCell ref="AX142:AX143"/>
    <mergeCell ref="AY142:AY143"/>
    <mergeCell ref="AZ142:AZ143"/>
    <mergeCell ref="BA142:BA143"/>
    <mergeCell ref="BB142:BB143"/>
    <mergeCell ref="BC142:BC143"/>
    <mergeCell ref="BD142:BD143"/>
    <mergeCell ref="BE142:BE143"/>
    <mergeCell ref="BF142:BF143"/>
    <mergeCell ref="BG142:BG143"/>
    <mergeCell ref="BH142:BH143"/>
    <mergeCell ref="X142:X143"/>
    <mergeCell ref="Y142:Y143"/>
    <mergeCell ref="Z142:Z143"/>
    <mergeCell ref="AA142:AA143"/>
    <mergeCell ref="AB142:AE142"/>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142:A143"/>
    <mergeCell ref="B142:B143"/>
    <mergeCell ref="C142:C143"/>
    <mergeCell ref="D142:J143"/>
    <mergeCell ref="S142:S143"/>
    <mergeCell ref="K142:K143"/>
    <mergeCell ref="L142:L143"/>
    <mergeCell ref="M142:M143"/>
    <mergeCell ref="N142:N143"/>
    <mergeCell ref="O142:O143"/>
    <mergeCell ref="P142:P143"/>
    <mergeCell ref="Q142:Q143"/>
    <mergeCell ref="R142:R143"/>
    <mergeCell ref="T142:T143"/>
    <mergeCell ref="U142:U143"/>
    <mergeCell ref="V142:V143"/>
    <mergeCell ref="W142:W143"/>
    <mergeCell ref="DS140:DS141"/>
    <mergeCell ref="DT140:DT141"/>
    <mergeCell ref="DU140:DU141"/>
    <mergeCell ref="DV140:DV141"/>
    <mergeCell ref="DW140:DW141"/>
    <mergeCell ref="DX140:DX141"/>
    <mergeCell ref="DY140:DY141"/>
    <mergeCell ref="DZ140:DZ141"/>
    <mergeCell ref="EA140:EA141"/>
    <mergeCell ref="EB140:EB141"/>
    <mergeCell ref="EC140:EC141"/>
    <mergeCell ref="ED140:ED141"/>
    <mergeCell ref="EE140:EE141"/>
    <mergeCell ref="EF140:EF141"/>
    <mergeCell ref="EG140:EG141"/>
    <mergeCell ref="EH140:EH141"/>
    <mergeCell ref="BD140:BD141"/>
    <mergeCell ref="BE140:BE141"/>
    <mergeCell ref="BF140:BF141"/>
    <mergeCell ref="BG140:BG141"/>
    <mergeCell ref="BH140:BH141"/>
    <mergeCell ref="BI140:BI141"/>
    <mergeCell ref="BJ140:BJ141"/>
    <mergeCell ref="BK140:BK141"/>
    <mergeCell ref="BL140:BL141"/>
    <mergeCell ref="BM140:BM141"/>
    <mergeCell ref="BN140:BN141"/>
    <mergeCell ref="BO140:BO141"/>
    <mergeCell ref="BP140:BP141"/>
    <mergeCell ref="BQ140:BQ141"/>
    <mergeCell ref="BR140:BR141"/>
    <mergeCell ref="BS140:BS141"/>
    <mergeCell ref="BT140:BT141"/>
    <mergeCell ref="AM140:AM141"/>
    <mergeCell ref="AN140:AN141"/>
    <mergeCell ref="AO140:AO141"/>
    <mergeCell ref="AP140:AP141"/>
    <mergeCell ref="AQ140:AQ141"/>
    <mergeCell ref="AR140:AR141"/>
    <mergeCell ref="AS140:AS141"/>
    <mergeCell ref="AT140:AT141"/>
    <mergeCell ref="AU140:AU141"/>
    <mergeCell ref="AV140:AV141"/>
    <mergeCell ref="AW140:AW141"/>
    <mergeCell ref="AX140:AX141"/>
    <mergeCell ref="AY140:AY141"/>
    <mergeCell ref="AZ140:AZ141"/>
    <mergeCell ref="EI140:EI141"/>
    <mergeCell ref="DB140:DB141"/>
    <mergeCell ref="DC140:DC141"/>
    <mergeCell ref="DD140:DD141"/>
    <mergeCell ref="DE140:DE141"/>
    <mergeCell ref="DF140:DF141"/>
    <mergeCell ref="DG140:DG141"/>
    <mergeCell ref="DH140:DH141"/>
    <mergeCell ref="DI140:DI141"/>
    <mergeCell ref="DJ140:DJ141"/>
    <mergeCell ref="DK140:DK141"/>
    <mergeCell ref="DL140:DL141"/>
    <mergeCell ref="DM140:DM141"/>
    <mergeCell ref="DN140:DN141"/>
    <mergeCell ref="DO140:DO141"/>
    <mergeCell ref="DP140:DP141"/>
    <mergeCell ref="DQ140:DQ141"/>
    <mergeCell ref="DR140:DR141"/>
    <mergeCell ref="BU140:BU141"/>
    <mergeCell ref="BV140:BV141"/>
    <mergeCell ref="CC140:CC141"/>
    <mergeCell ref="CD140:CD141"/>
    <mergeCell ref="CE140:CE141"/>
    <mergeCell ref="CF140:CF141"/>
    <mergeCell ref="CG140:CG141"/>
    <mergeCell ref="CH140:CH141"/>
    <mergeCell ref="CI140:CI141"/>
    <mergeCell ref="CJ140:CJ141"/>
    <mergeCell ref="CR140:CR141"/>
    <mergeCell ref="CS140:CS141"/>
    <mergeCell ref="CT140:CT141"/>
    <mergeCell ref="CX140:CX141"/>
    <mergeCell ref="CY140:CY141"/>
    <mergeCell ref="CZ140:CZ141"/>
    <mergeCell ref="DA140:DA141"/>
    <mergeCell ref="CU140:CU141"/>
    <mergeCell ref="CV140:CV141"/>
    <mergeCell ref="CW140:CW141"/>
    <mergeCell ref="CK140:CK141"/>
    <mergeCell ref="CL140:CL141"/>
    <mergeCell ref="CM140:CM141"/>
    <mergeCell ref="CN140:CN141"/>
    <mergeCell ref="CO140:CO141"/>
    <mergeCell ref="CP140:CP141"/>
    <mergeCell ref="CQ140:CQ141"/>
    <mergeCell ref="BW140:BW141"/>
    <mergeCell ref="BX140:BX141"/>
    <mergeCell ref="BY140:BY141"/>
    <mergeCell ref="BZ140:BZ141"/>
    <mergeCell ref="CA140:CA141"/>
    <mergeCell ref="CB140:CB141"/>
    <mergeCell ref="BA140:BA141"/>
    <mergeCell ref="BB140:BB141"/>
    <mergeCell ref="BC140:BC141"/>
    <mergeCell ref="EG138:EG139"/>
    <mergeCell ref="EH138:EH139"/>
    <mergeCell ref="EI138:EI139"/>
    <mergeCell ref="A140:A141"/>
    <mergeCell ref="B140:B141"/>
    <mergeCell ref="C140:C141"/>
    <mergeCell ref="D140:J141"/>
    <mergeCell ref="S140:S141"/>
    <mergeCell ref="K140:K141"/>
    <mergeCell ref="L140:L141"/>
    <mergeCell ref="M140:M141"/>
    <mergeCell ref="N140:N141"/>
    <mergeCell ref="O140:O141"/>
    <mergeCell ref="P140:P141"/>
    <mergeCell ref="Q140:Q141"/>
    <mergeCell ref="R140:R141"/>
    <mergeCell ref="T140:T141"/>
    <mergeCell ref="U140:U141"/>
    <mergeCell ref="V140:V141"/>
    <mergeCell ref="W140:W141"/>
    <mergeCell ref="X140:X141"/>
    <mergeCell ref="Y140:Y141"/>
    <mergeCell ref="Z140:Z141"/>
    <mergeCell ref="AA140:AA141"/>
    <mergeCell ref="AB140:AE140"/>
    <mergeCell ref="AF140:AF141"/>
    <mergeCell ref="AG140:AG141"/>
    <mergeCell ref="AH140:AH141"/>
    <mergeCell ref="AI140:AI141"/>
    <mergeCell ref="AJ140:AJ141"/>
    <mergeCell ref="AK140:AK141"/>
    <mergeCell ref="AL140:AL141"/>
    <mergeCell ref="DP138:DP139"/>
    <mergeCell ref="DQ138:DQ139"/>
    <mergeCell ref="DR138:DR139"/>
    <mergeCell ref="DS138:DS139"/>
    <mergeCell ref="DT138:DT139"/>
    <mergeCell ref="DU138:DU139"/>
    <mergeCell ref="DV138:DV139"/>
    <mergeCell ref="DW138:DW139"/>
    <mergeCell ref="DX138:DX139"/>
    <mergeCell ref="DY138:DY139"/>
    <mergeCell ref="DZ138:DZ139"/>
    <mergeCell ref="EA138:EA139"/>
    <mergeCell ref="EB138:EB139"/>
    <mergeCell ref="EC138:EC139"/>
    <mergeCell ref="ED138:ED139"/>
    <mergeCell ref="EE138:EE139"/>
    <mergeCell ref="EF138:EF139"/>
    <mergeCell ref="CY138:CY139"/>
    <mergeCell ref="CZ138:CZ139"/>
    <mergeCell ref="DA138:DA139"/>
    <mergeCell ref="DB138:DB139"/>
    <mergeCell ref="DC138:DC139"/>
    <mergeCell ref="DD138:DD139"/>
    <mergeCell ref="DE138:DE139"/>
    <mergeCell ref="DF138:DF139"/>
    <mergeCell ref="DG138:DG139"/>
    <mergeCell ref="DH138:DH139"/>
    <mergeCell ref="DI138:DI139"/>
    <mergeCell ref="DJ138:DJ139"/>
    <mergeCell ref="DK138:DK139"/>
    <mergeCell ref="DL138:DL139"/>
    <mergeCell ref="DM138:DM139"/>
    <mergeCell ref="DN138:DN139"/>
    <mergeCell ref="DO138:DO139"/>
    <mergeCell ref="BR138:BR139"/>
    <mergeCell ref="BS138:BS139"/>
    <mergeCell ref="BT138:BT139"/>
    <mergeCell ref="BU138:BU139"/>
    <mergeCell ref="BV138:BV139"/>
    <mergeCell ref="CC138:CC139"/>
    <mergeCell ref="CD138:CD139"/>
    <mergeCell ref="CE138:CE139"/>
    <mergeCell ref="CF138:CF139"/>
    <mergeCell ref="CG138:CG139"/>
    <mergeCell ref="CH138:CH139"/>
    <mergeCell ref="CI138:CI139"/>
    <mergeCell ref="CJ138:CJ139"/>
    <mergeCell ref="CR138:CR139"/>
    <mergeCell ref="CS138:CS139"/>
    <mergeCell ref="CT138:CT139"/>
    <mergeCell ref="CX138:CX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BL138:BL139"/>
    <mergeCell ref="BM138:BM139"/>
    <mergeCell ref="BN138:BN139"/>
    <mergeCell ref="BO138:BO139"/>
    <mergeCell ref="BP138:BP139"/>
    <mergeCell ref="BQ138:BQ139"/>
    <mergeCell ref="CU138:CU139"/>
    <mergeCell ref="CV138:CV139"/>
    <mergeCell ref="CW138:CW139"/>
    <mergeCell ref="CK138:CK139"/>
    <mergeCell ref="CL138:CL139"/>
    <mergeCell ref="CM138:CM139"/>
    <mergeCell ref="CN138:CN139"/>
    <mergeCell ref="CO138:CO139"/>
    <mergeCell ref="CP138:CP139"/>
    <mergeCell ref="CQ138:CQ139"/>
    <mergeCell ref="BW138:BW139"/>
    <mergeCell ref="BX138:BX139"/>
    <mergeCell ref="BY138:BY139"/>
    <mergeCell ref="BZ138:BZ139"/>
    <mergeCell ref="CA138:CA139"/>
    <mergeCell ref="CB138:CB139"/>
    <mergeCell ref="AJ138:AJ139"/>
    <mergeCell ref="AK138:AK139"/>
    <mergeCell ref="AL138:AL139"/>
    <mergeCell ref="AM138:AM139"/>
    <mergeCell ref="AN138:AN139"/>
    <mergeCell ref="AO138:AO139"/>
    <mergeCell ref="AP138:AP139"/>
    <mergeCell ref="AQ138:AQ139"/>
    <mergeCell ref="AR138:AR139"/>
    <mergeCell ref="AS138:AS139"/>
    <mergeCell ref="AT138:AT139"/>
    <mergeCell ref="AU138:AU139"/>
    <mergeCell ref="AV138:AV139"/>
    <mergeCell ref="AW138:AW139"/>
    <mergeCell ref="AX138:AX139"/>
    <mergeCell ref="AY138:AY139"/>
    <mergeCell ref="AZ138:AZ139"/>
    <mergeCell ref="ED136:ED137"/>
    <mergeCell ref="EE136:EE137"/>
    <mergeCell ref="EF136:EF137"/>
    <mergeCell ref="EG136:EG137"/>
    <mergeCell ref="EH136:EH137"/>
    <mergeCell ref="EI136:EI137"/>
    <mergeCell ref="A138:A139"/>
    <mergeCell ref="B138:B139"/>
    <mergeCell ref="C138:C139"/>
    <mergeCell ref="D138:J139"/>
    <mergeCell ref="S138:S139"/>
    <mergeCell ref="K138:K139"/>
    <mergeCell ref="L138:L139"/>
    <mergeCell ref="M138:M139"/>
    <mergeCell ref="N138:N139"/>
    <mergeCell ref="O138:O139"/>
    <mergeCell ref="P138:P139"/>
    <mergeCell ref="Q138:Q139"/>
    <mergeCell ref="R138:R139"/>
    <mergeCell ref="T138:T139"/>
    <mergeCell ref="U138:U139"/>
    <mergeCell ref="V138:V139"/>
    <mergeCell ref="W138:W139"/>
    <mergeCell ref="X138:X139"/>
    <mergeCell ref="Y138:Y139"/>
    <mergeCell ref="Z138:Z139"/>
    <mergeCell ref="AA138:AA139"/>
    <mergeCell ref="AB138:AE138"/>
    <mergeCell ref="AF138:AF139"/>
    <mergeCell ref="AG138:AG139"/>
    <mergeCell ref="AH138:AH139"/>
    <mergeCell ref="AI138:AI139"/>
    <mergeCell ref="DM136:DM137"/>
    <mergeCell ref="DN136:DN137"/>
    <mergeCell ref="DO136:DO137"/>
    <mergeCell ref="DP136:DP137"/>
    <mergeCell ref="DQ136:DQ137"/>
    <mergeCell ref="DR136:DR137"/>
    <mergeCell ref="DS136:DS137"/>
    <mergeCell ref="DT136:DT137"/>
    <mergeCell ref="DU136:DU137"/>
    <mergeCell ref="DV136:DV137"/>
    <mergeCell ref="DW136:DW137"/>
    <mergeCell ref="DX136:DX137"/>
    <mergeCell ref="DY136:DY137"/>
    <mergeCell ref="DZ136:DZ137"/>
    <mergeCell ref="EA136:EA137"/>
    <mergeCell ref="EB136:EB137"/>
    <mergeCell ref="EC136:EC137"/>
    <mergeCell ref="CS136:CS137"/>
    <mergeCell ref="CT136:CT137"/>
    <mergeCell ref="CX136:CX137"/>
    <mergeCell ref="CY136:CY137"/>
    <mergeCell ref="CZ136:CZ137"/>
    <mergeCell ref="DA136:DA137"/>
    <mergeCell ref="DB136:DB137"/>
    <mergeCell ref="DC136:DC137"/>
    <mergeCell ref="DD136:DD137"/>
    <mergeCell ref="DE136:DE137"/>
    <mergeCell ref="DF136:DF137"/>
    <mergeCell ref="DG136:DG137"/>
    <mergeCell ref="DH136:DH137"/>
    <mergeCell ref="DI136:DI137"/>
    <mergeCell ref="DJ136:DJ137"/>
    <mergeCell ref="DK136:DK137"/>
    <mergeCell ref="DL136:DL137"/>
    <mergeCell ref="BO136:BO137"/>
    <mergeCell ref="BP136:BP137"/>
    <mergeCell ref="BQ136:BQ137"/>
    <mergeCell ref="BR136:BR137"/>
    <mergeCell ref="BS136:BS137"/>
    <mergeCell ref="BT136:BT137"/>
    <mergeCell ref="BU136:BU137"/>
    <mergeCell ref="BV136:BV137"/>
    <mergeCell ref="CC136:CC137"/>
    <mergeCell ref="CD136:CD137"/>
    <mergeCell ref="CE136:CE137"/>
    <mergeCell ref="CF136:CF137"/>
    <mergeCell ref="CG136:CG137"/>
    <mergeCell ref="CH136:CH137"/>
    <mergeCell ref="CI136:CI137"/>
    <mergeCell ref="CJ136:CJ137"/>
    <mergeCell ref="CR136:CR137"/>
    <mergeCell ref="CU136:CU137"/>
    <mergeCell ref="CV136:CV137"/>
    <mergeCell ref="CW136:CW137"/>
    <mergeCell ref="CK136:CK137"/>
    <mergeCell ref="CL136:CL137"/>
    <mergeCell ref="CM136:CM137"/>
    <mergeCell ref="CN136:CN137"/>
    <mergeCell ref="CO136:CO137"/>
    <mergeCell ref="CP136:CP137"/>
    <mergeCell ref="CQ136:CQ137"/>
    <mergeCell ref="BW136:BW137"/>
    <mergeCell ref="BX136:BX137"/>
    <mergeCell ref="BY136:BY137"/>
    <mergeCell ref="BZ136:BZ137"/>
    <mergeCell ref="CA136:CA137"/>
    <mergeCell ref="CB136:CB137"/>
    <mergeCell ref="AX136:AX137"/>
    <mergeCell ref="AY136:AY137"/>
    <mergeCell ref="AZ136:AZ137"/>
    <mergeCell ref="BA136:BA137"/>
    <mergeCell ref="BB136:BB137"/>
    <mergeCell ref="BC136:BC137"/>
    <mergeCell ref="BD136:BD137"/>
    <mergeCell ref="BE136:BE137"/>
    <mergeCell ref="BF136:BF137"/>
    <mergeCell ref="BG136:BG137"/>
    <mergeCell ref="BH136:BH137"/>
    <mergeCell ref="BI136:BI137"/>
    <mergeCell ref="BJ136:BJ137"/>
    <mergeCell ref="BK136:BK137"/>
    <mergeCell ref="BL136:BL137"/>
    <mergeCell ref="BM136:BM137"/>
    <mergeCell ref="BN136:BN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T136:AT137"/>
    <mergeCell ref="AU136:AU137"/>
    <mergeCell ref="AV136:AV137"/>
    <mergeCell ref="AW136:AW137"/>
    <mergeCell ref="EA134:EA135"/>
    <mergeCell ref="EB134:EB135"/>
    <mergeCell ref="EC134:EC135"/>
    <mergeCell ref="ED134:ED135"/>
    <mergeCell ref="EE134:EE135"/>
    <mergeCell ref="EF134:EF135"/>
    <mergeCell ref="EG134:EG135"/>
    <mergeCell ref="EH134:EH135"/>
    <mergeCell ref="EI134:EI135"/>
    <mergeCell ref="A136:A137"/>
    <mergeCell ref="B136:B137"/>
    <mergeCell ref="C136:C137"/>
    <mergeCell ref="D136:J137"/>
    <mergeCell ref="S136:S137"/>
    <mergeCell ref="K136:K137"/>
    <mergeCell ref="L136:L137"/>
    <mergeCell ref="M136:M137"/>
    <mergeCell ref="N136:N137"/>
    <mergeCell ref="O136:O137"/>
    <mergeCell ref="P136:P137"/>
    <mergeCell ref="Q136:Q137"/>
    <mergeCell ref="R136:R137"/>
    <mergeCell ref="T136:T137"/>
    <mergeCell ref="U136:U137"/>
    <mergeCell ref="V136:V137"/>
    <mergeCell ref="W136:W137"/>
    <mergeCell ref="X136:X137"/>
    <mergeCell ref="Y136:Y137"/>
    <mergeCell ref="Z136:Z137"/>
    <mergeCell ref="AA136:AA137"/>
    <mergeCell ref="AB136:AE136"/>
    <mergeCell ref="AF136:AF137"/>
    <mergeCell ref="DJ134:DJ135"/>
    <mergeCell ref="DK134:DK135"/>
    <mergeCell ref="DL134:DL135"/>
    <mergeCell ref="DM134:DM135"/>
    <mergeCell ref="DN134:DN135"/>
    <mergeCell ref="DO134:DO135"/>
    <mergeCell ref="DP134:DP135"/>
    <mergeCell ref="DQ134:DQ135"/>
    <mergeCell ref="DR134:DR135"/>
    <mergeCell ref="DS134:DS135"/>
    <mergeCell ref="DT134:DT135"/>
    <mergeCell ref="DU134:DU135"/>
    <mergeCell ref="DV134:DV135"/>
    <mergeCell ref="DW134:DW135"/>
    <mergeCell ref="DX134:DX135"/>
    <mergeCell ref="DY134:DY135"/>
    <mergeCell ref="DZ134:DZ135"/>
    <mergeCell ref="CI134:CI135"/>
    <mergeCell ref="CJ134:CJ135"/>
    <mergeCell ref="CR134:CR135"/>
    <mergeCell ref="CS134:CS135"/>
    <mergeCell ref="CT134:CT135"/>
    <mergeCell ref="CX134:CX135"/>
    <mergeCell ref="CY134:CY135"/>
    <mergeCell ref="CZ134:CZ135"/>
    <mergeCell ref="DA134:DA135"/>
    <mergeCell ref="DB134:DB135"/>
    <mergeCell ref="DC134:DC135"/>
    <mergeCell ref="DD134:DD135"/>
    <mergeCell ref="DE134:DE135"/>
    <mergeCell ref="DF134:DF135"/>
    <mergeCell ref="DG134:DG135"/>
    <mergeCell ref="DH134:DH135"/>
    <mergeCell ref="DI134:DI135"/>
    <mergeCell ref="BL134:BL135"/>
    <mergeCell ref="BM134:BM135"/>
    <mergeCell ref="BN134:BN135"/>
    <mergeCell ref="BO134:BO135"/>
    <mergeCell ref="BP134:BP135"/>
    <mergeCell ref="BQ134:BQ135"/>
    <mergeCell ref="BR134:BR135"/>
    <mergeCell ref="BS134:BS135"/>
    <mergeCell ref="BT134:BT135"/>
    <mergeCell ref="BU134:BU135"/>
    <mergeCell ref="BV134:BV135"/>
    <mergeCell ref="CC134:CC135"/>
    <mergeCell ref="CD134:CD135"/>
    <mergeCell ref="CE134:CE135"/>
    <mergeCell ref="CF134:CF135"/>
    <mergeCell ref="CG134:CG135"/>
    <mergeCell ref="CH134:CH135"/>
    <mergeCell ref="AU134:AU135"/>
    <mergeCell ref="AV134:AV135"/>
    <mergeCell ref="AW134:AW135"/>
    <mergeCell ref="AX134:AX135"/>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CU134:CU135"/>
    <mergeCell ref="CV134:CV135"/>
    <mergeCell ref="CW134:CW135"/>
    <mergeCell ref="CK134:CK135"/>
    <mergeCell ref="CL134:CL135"/>
    <mergeCell ref="CM134:CM135"/>
    <mergeCell ref="CN134:CN135"/>
    <mergeCell ref="CO134:CO135"/>
    <mergeCell ref="CP134:CP135"/>
    <mergeCell ref="CQ134:CQ135"/>
    <mergeCell ref="BW134:BW135"/>
    <mergeCell ref="BX134:BX135"/>
    <mergeCell ref="BY134:BY135"/>
    <mergeCell ref="BZ134:BZ135"/>
    <mergeCell ref="CA134:CA135"/>
    <mergeCell ref="CB134:CB135"/>
    <mergeCell ref="AA134:AA135"/>
    <mergeCell ref="AB134:AE134"/>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T134:AT135"/>
    <mergeCell ref="DX132:DX133"/>
    <mergeCell ref="DY132:DY133"/>
    <mergeCell ref="DZ132:DZ133"/>
    <mergeCell ref="EA132:EA133"/>
    <mergeCell ref="EB132:EB133"/>
    <mergeCell ref="EC132:EC133"/>
    <mergeCell ref="ED132:ED133"/>
    <mergeCell ref="EE132:EE133"/>
    <mergeCell ref="EF132:EF133"/>
    <mergeCell ref="EG132:EG133"/>
    <mergeCell ref="EH132:EH133"/>
    <mergeCell ref="EI132:EI133"/>
    <mergeCell ref="A134:A135"/>
    <mergeCell ref="B134:B135"/>
    <mergeCell ref="C134:C135"/>
    <mergeCell ref="D134:J135"/>
    <mergeCell ref="S134:S135"/>
    <mergeCell ref="K134:K135"/>
    <mergeCell ref="L134:L135"/>
    <mergeCell ref="M134:M135"/>
    <mergeCell ref="N134:N135"/>
    <mergeCell ref="O134:O135"/>
    <mergeCell ref="P134:P135"/>
    <mergeCell ref="Q134:Q135"/>
    <mergeCell ref="R134:R135"/>
    <mergeCell ref="T134:T135"/>
    <mergeCell ref="U134:U135"/>
    <mergeCell ref="V134:V135"/>
    <mergeCell ref="W134:W135"/>
    <mergeCell ref="X134:X135"/>
    <mergeCell ref="Y134:Y135"/>
    <mergeCell ref="Z134:Z135"/>
    <mergeCell ref="DG132:DG133"/>
    <mergeCell ref="DH132:DH133"/>
    <mergeCell ref="DI132:DI133"/>
    <mergeCell ref="DJ132:DJ133"/>
    <mergeCell ref="DK132:DK133"/>
    <mergeCell ref="DL132:DL133"/>
    <mergeCell ref="DM132:DM133"/>
    <mergeCell ref="DN132:DN133"/>
    <mergeCell ref="DO132:DO133"/>
    <mergeCell ref="DP132:DP133"/>
    <mergeCell ref="DQ132:DQ133"/>
    <mergeCell ref="DR132:DR133"/>
    <mergeCell ref="DS132:DS133"/>
    <mergeCell ref="DT132:DT133"/>
    <mergeCell ref="DU132:DU133"/>
    <mergeCell ref="DV132:DV133"/>
    <mergeCell ref="DW132:DW133"/>
    <mergeCell ref="CF132:CF133"/>
    <mergeCell ref="CG132:CG133"/>
    <mergeCell ref="CH132:CH133"/>
    <mergeCell ref="CI132:CI133"/>
    <mergeCell ref="CJ132:CJ133"/>
    <mergeCell ref="CR132:CR133"/>
    <mergeCell ref="CS132:CS133"/>
    <mergeCell ref="CT132:CT133"/>
    <mergeCell ref="CX132:CX133"/>
    <mergeCell ref="CY132:CY133"/>
    <mergeCell ref="CZ132:CZ133"/>
    <mergeCell ref="DA132:DA133"/>
    <mergeCell ref="DB132:DB133"/>
    <mergeCell ref="DC132:DC133"/>
    <mergeCell ref="DD132:DD133"/>
    <mergeCell ref="DE132:DE133"/>
    <mergeCell ref="DF132:DF133"/>
    <mergeCell ref="BI132:BI133"/>
    <mergeCell ref="BJ132:BJ133"/>
    <mergeCell ref="BK132:BK133"/>
    <mergeCell ref="BL132:BL133"/>
    <mergeCell ref="BM132:BM133"/>
    <mergeCell ref="BN132:BN133"/>
    <mergeCell ref="BO132:BO133"/>
    <mergeCell ref="BP132:BP133"/>
    <mergeCell ref="BQ132:BQ133"/>
    <mergeCell ref="BR132:BR133"/>
    <mergeCell ref="BS132:BS133"/>
    <mergeCell ref="BT132:BT133"/>
    <mergeCell ref="BU132:BU133"/>
    <mergeCell ref="BV132:BV133"/>
    <mergeCell ref="CC132:CC133"/>
    <mergeCell ref="CD132:CD133"/>
    <mergeCell ref="CE132:CE133"/>
    <mergeCell ref="CU132:CU133"/>
    <mergeCell ref="CV132:CV133"/>
    <mergeCell ref="CW132:CW133"/>
    <mergeCell ref="CK132:CK133"/>
    <mergeCell ref="CL132:CL133"/>
    <mergeCell ref="CM132:CM133"/>
    <mergeCell ref="CN132:CN133"/>
    <mergeCell ref="CO132:CO133"/>
    <mergeCell ref="CP132:CP133"/>
    <mergeCell ref="CQ132:CQ133"/>
    <mergeCell ref="BW132:BW133"/>
    <mergeCell ref="BX132:BX133"/>
    <mergeCell ref="BY132:BY133"/>
    <mergeCell ref="BZ132:BZ133"/>
    <mergeCell ref="CA132:CA133"/>
    <mergeCell ref="CB132:CB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BC132:BC133"/>
    <mergeCell ref="BD132:BD133"/>
    <mergeCell ref="BE132:BE133"/>
    <mergeCell ref="BF132:BF133"/>
    <mergeCell ref="BG132:BG133"/>
    <mergeCell ref="BH132:BH133"/>
    <mergeCell ref="X132:X133"/>
    <mergeCell ref="Y132:Y133"/>
    <mergeCell ref="Z132:Z133"/>
    <mergeCell ref="AA132:AA133"/>
    <mergeCell ref="AB132:AE132"/>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132:A133"/>
    <mergeCell ref="B132:B133"/>
    <mergeCell ref="C132:C133"/>
    <mergeCell ref="D132:J133"/>
    <mergeCell ref="S132:S133"/>
    <mergeCell ref="K132:K133"/>
    <mergeCell ref="L132:L133"/>
    <mergeCell ref="M132:M133"/>
    <mergeCell ref="N132:N133"/>
    <mergeCell ref="O132:O133"/>
    <mergeCell ref="P132:P133"/>
    <mergeCell ref="Q132:Q133"/>
    <mergeCell ref="R132:R133"/>
    <mergeCell ref="T132:T133"/>
    <mergeCell ref="U132:U133"/>
    <mergeCell ref="V132:V133"/>
    <mergeCell ref="W132:W133"/>
    <mergeCell ref="DS130:DS131"/>
    <mergeCell ref="DT130:DT131"/>
    <mergeCell ref="DU130:DU131"/>
    <mergeCell ref="DV130:DV131"/>
    <mergeCell ref="DW130:DW131"/>
    <mergeCell ref="DX130:DX131"/>
    <mergeCell ref="DY130:DY131"/>
    <mergeCell ref="DZ130:DZ131"/>
    <mergeCell ref="EA130:EA131"/>
    <mergeCell ref="EB130:EB131"/>
    <mergeCell ref="EC130:EC131"/>
    <mergeCell ref="ED130:ED131"/>
    <mergeCell ref="EE130:EE131"/>
    <mergeCell ref="EF130:EF131"/>
    <mergeCell ref="EG130:EG131"/>
    <mergeCell ref="EH130:EH131"/>
    <mergeCell ref="BD130:BD131"/>
    <mergeCell ref="BE130:BE131"/>
    <mergeCell ref="BF130:BF131"/>
    <mergeCell ref="BG130:BG131"/>
    <mergeCell ref="BH130:BH131"/>
    <mergeCell ref="BI130:BI131"/>
    <mergeCell ref="BJ130:BJ131"/>
    <mergeCell ref="BK130:BK131"/>
    <mergeCell ref="BL130:BL131"/>
    <mergeCell ref="BM130:BM131"/>
    <mergeCell ref="BN130:BN131"/>
    <mergeCell ref="BO130:BO131"/>
    <mergeCell ref="BP130:BP131"/>
    <mergeCell ref="BQ130:BQ131"/>
    <mergeCell ref="BR130:BR131"/>
    <mergeCell ref="BS130:BS131"/>
    <mergeCell ref="BT130:BT131"/>
    <mergeCell ref="AM130:AM131"/>
    <mergeCell ref="AN130:AN131"/>
    <mergeCell ref="AO130:AO131"/>
    <mergeCell ref="AP130:AP131"/>
    <mergeCell ref="AQ130:AQ131"/>
    <mergeCell ref="AR130:AR131"/>
    <mergeCell ref="AS130:AS131"/>
    <mergeCell ref="AT130:AT131"/>
    <mergeCell ref="AU130:AU131"/>
    <mergeCell ref="AV130:AV131"/>
    <mergeCell ref="AW130:AW131"/>
    <mergeCell ref="AX130:AX131"/>
    <mergeCell ref="AY130:AY131"/>
    <mergeCell ref="AZ130:AZ131"/>
    <mergeCell ref="EI130:EI131"/>
    <mergeCell ref="DB130:DB131"/>
    <mergeCell ref="DC130:DC131"/>
    <mergeCell ref="DD130:DD131"/>
    <mergeCell ref="DE130:DE131"/>
    <mergeCell ref="DF130:DF131"/>
    <mergeCell ref="DG130:DG131"/>
    <mergeCell ref="DH130:DH131"/>
    <mergeCell ref="DI130:DI131"/>
    <mergeCell ref="DJ130:DJ131"/>
    <mergeCell ref="DK130:DK131"/>
    <mergeCell ref="DL130:DL131"/>
    <mergeCell ref="DM130:DM131"/>
    <mergeCell ref="DN130:DN131"/>
    <mergeCell ref="DO130:DO131"/>
    <mergeCell ref="DP130:DP131"/>
    <mergeCell ref="DQ130:DQ131"/>
    <mergeCell ref="DR130:DR131"/>
    <mergeCell ref="BU130:BU131"/>
    <mergeCell ref="BV130:BV131"/>
    <mergeCell ref="CC130:CC131"/>
    <mergeCell ref="CD130:CD131"/>
    <mergeCell ref="CE130:CE131"/>
    <mergeCell ref="CF130:CF131"/>
    <mergeCell ref="CG130:CG131"/>
    <mergeCell ref="CH130:CH131"/>
    <mergeCell ref="CI130:CI131"/>
    <mergeCell ref="CJ130:CJ131"/>
    <mergeCell ref="CR130:CR131"/>
    <mergeCell ref="CS130:CS131"/>
    <mergeCell ref="CT130:CT131"/>
    <mergeCell ref="CX130:CX131"/>
    <mergeCell ref="CY130:CY131"/>
    <mergeCell ref="CZ130:CZ131"/>
    <mergeCell ref="DA130:DA131"/>
    <mergeCell ref="CK130:CK131"/>
    <mergeCell ref="CL130:CL131"/>
    <mergeCell ref="CM130:CM131"/>
    <mergeCell ref="CN130:CN131"/>
    <mergeCell ref="CO130:CO131"/>
    <mergeCell ref="CP130:CP131"/>
    <mergeCell ref="CQ130:CQ131"/>
    <mergeCell ref="BW130:BW131"/>
    <mergeCell ref="BX130:BX131"/>
    <mergeCell ref="BY130:BY131"/>
    <mergeCell ref="BZ130:BZ131"/>
    <mergeCell ref="CA130:CA131"/>
    <mergeCell ref="CB130:CB131"/>
    <mergeCell ref="CU130:CU131"/>
    <mergeCell ref="CV130:CV131"/>
    <mergeCell ref="CW130:CW131"/>
    <mergeCell ref="BA130:BA131"/>
    <mergeCell ref="BB130:BB131"/>
    <mergeCell ref="BC130:BC131"/>
    <mergeCell ref="EG128:EG129"/>
    <mergeCell ref="EH128:EH129"/>
    <mergeCell ref="EI128:EI129"/>
    <mergeCell ref="A130:A131"/>
    <mergeCell ref="B130:B131"/>
    <mergeCell ref="C130:C131"/>
    <mergeCell ref="D130:J131"/>
    <mergeCell ref="S130:S131"/>
    <mergeCell ref="K130:K131"/>
    <mergeCell ref="L130:L131"/>
    <mergeCell ref="M130:M131"/>
    <mergeCell ref="N130:N131"/>
    <mergeCell ref="O130:O131"/>
    <mergeCell ref="P130:P131"/>
    <mergeCell ref="Q130:Q131"/>
    <mergeCell ref="R130:R131"/>
    <mergeCell ref="T130:T131"/>
    <mergeCell ref="U130:U131"/>
    <mergeCell ref="V130:V131"/>
    <mergeCell ref="W130:W131"/>
    <mergeCell ref="X130:X131"/>
    <mergeCell ref="Y130:Y131"/>
    <mergeCell ref="Z130:Z131"/>
    <mergeCell ref="AA130:AA131"/>
    <mergeCell ref="AB130:AE130"/>
    <mergeCell ref="AF130:AF131"/>
    <mergeCell ref="AG130:AG131"/>
    <mergeCell ref="AH130:AH131"/>
    <mergeCell ref="AI130:AI131"/>
    <mergeCell ref="AJ130:AJ131"/>
    <mergeCell ref="AK130:AK131"/>
    <mergeCell ref="AL130:AL131"/>
    <mergeCell ref="DP128:DP129"/>
    <mergeCell ref="DQ128:DQ129"/>
    <mergeCell ref="DR128:DR129"/>
    <mergeCell ref="DS128:DS129"/>
    <mergeCell ref="DT128:DT129"/>
    <mergeCell ref="DU128:DU129"/>
    <mergeCell ref="DV128:DV129"/>
    <mergeCell ref="DW128:DW129"/>
    <mergeCell ref="DX128:DX129"/>
    <mergeCell ref="DY128:DY129"/>
    <mergeCell ref="DZ128:DZ129"/>
    <mergeCell ref="EA128:EA129"/>
    <mergeCell ref="EB128:EB129"/>
    <mergeCell ref="EC128:EC129"/>
    <mergeCell ref="ED128:ED129"/>
    <mergeCell ref="EE128:EE129"/>
    <mergeCell ref="EF128:EF129"/>
    <mergeCell ref="CY128:CY129"/>
    <mergeCell ref="CZ128:CZ129"/>
    <mergeCell ref="DA128:DA129"/>
    <mergeCell ref="DB128:DB129"/>
    <mergeCell ref="DC128:DC129"/>
    <mergeCell ref="DD128:DD129"/>
    <mergeCell ref="DE128:DE129"/>
    <mergeCell ref="DF128:DF129"/>
    <mergeCell ref="DG128:DG129"/>
    <mergeCell ref="DH128:DH129"/>
    <mergeCell ref="DI128:DI129"/>
    <mergeCell ref="DJ128:DJ129"/>
    <mergeCell ref="DK128:DK129"/>
    <mergeCell ref="DL128:DL129"/>
    <mergeCell ref="DM128:DM129"/>
    <mergeCell ref="DN128:DN129"/>
    <mergeCell ref="DO128:DO129"/>
    <mergeCell ref="BR128:BR129"/>
    <mergeCell ref="BS128:BS129"/>
    <mergeCell ref="BT128:BT129"/>
    <mergeCell ref="BU128:BU129"/>
    <mergeCell ref="BV128:BV129"/>
    <mergeCell ref="CC128:CC129"/>
    <mergeCell ref="CD128:CD129"/>
    <mergeCell ref="CE128:CE129"/>
    <mergeCell ref="CF128:CF129"/>
    <mergeCell ref="CG128:CG129"/>
    <mergeCell ref="CH128:CH129"/>
    <mergeCell ref="CI128:CI129"/>
    <mergeCell ref="CJ128:CJ129"/>
    <mergeCell ref="CR128:CR129"/>
    <mergeCell ref="CS128:CS129"/>
    <mergeCell ref="CT128:CT129"/>
    <mergeCell ref="CX128:CX129"/>
    <mergeCell ref="BA128:BA129"/>
    <mergeCell ref="BB128:BB129"/>
    <mergeCell ref="BC128:BC129"/>
    <mergeCell ref="BD128:BD129"/>
    <mergeCell ref="BE128:BE129"/>
    <mergeCell ref="BF128:BF129"/>
    <mergeCell ref="BG128:BG129"/>
    <mergeCell ref="BH128:BH129"/>
    <mergeCell ref="BI128:BI129"/>
    <mergeCell ref="BJ128:BJ129"/>
    <mergeCell ref="BK128:BK129"/>
    <mergeCell ref="BL128:BL129"/>
    <mergeCell ref="BM128:BM129"/>
    <mergeCell ref="BN128:BN129"/>
    <mergeCell ref="BO128:BO129"/>
    <mergeCell ref="BP128:BP129"/>
    <mergeCell ref="BQ128:BQ129"/>
    <mergeCell ref="CK128:CK129"/>
    <mergeCell ref="CL128:CL129"/>
    <mergeCell ref="CM128:CM129"/>
    <mergeCell ref="CN128:CN129"/>
    <mergeCell ref="CO128:CO129"/>
    <mergeCell ref="CP128:CP129"/>
    <mergeCell ref="CQ128:CQ129"/>
    <mergeCell ref="BW128:BW129"/>
    <mergeCell ref="BX128:BX129"/>
    <mergeCell ref="BY128:BY129"/>
    <mergeCell ref="BZ128:BZ129"/>
    <mergeCell ref="CA128:CA129"/>
    <mergeCell ref="CB128:CB129"/>
    <mergeCell ref="CU128:CU129"/>
    <mergeCell ref="CV128:CV129"/>
    <mergeCell ref="CW128:CW129"/>
    <mergeCell ref="AJ128:AJ129"/>
    <mergeCell ref="AK128:AK129"/>
    <mergeCell ref="AL128:AL129"/>
    <mergeCell ref="AM128:AM129"/>
    <mergeCell ref="AN128:AN129"/>
    <mergeCell ref="AO128:AO129"/>
    <mergeCell ref="AP128:AP129"/>
    <mergeCell ref="AQ128:AQ129"/>
    <mergeCell ref="AR128:AR129"/>
    <mergeCell ref="AS128:AS129"/>
    <mergeCell ref="AT128:AT129"/>
    <mergeCell ref="AU128:AU129"/>
    <mergeCell ref="AV128:AV129"/>
    <mergeCell ref="AW128:AW129"/>
    <mergeCell ref="AX128:AX129"/>
    <mergeCell ref="AY128:AY129"/>
    <mergeCell ref="AZ128:AZ129"/>
    <mergeCell ref="ED126:ED127"/>
    <mergeCell ref="EE126:EE127"/>
    <mergeCell ref="EF126:EF127"/>
    <mergeCell ref="EG126:EG127"/>
    <mergeCell ref="EH126:EH127"/>
    <mergeCell ref="EI126:EI127"/>
    <mergeCell ref="A128:A129"/>
    <mergeCell ref="B128:B129"/>
    <mergeCell ref="C128:C129"/>
    <mergeCell ref="D128:J129"/>
    <mergeCell ref="S128:S129"/>
    <mergeCell ref="K128:K129"/>
    <mergeCell ref="L128:L129"/>
    <mergeCell ref="M128:M129"/>
    <mergeCell ref="N128:N129"/>
    <mergeCell ref="O128:O129"/>
    <mergeCell ref="P128:P129"/>
    <mergeCell ref="Q128:Q129"/>
    <mergeCell ref="R128:R129"/>
    <mergeCell ref="T128:T129"/>
    <mergeCell ref="U128:U129"/>
    <mergeCell ref="V128:V129"/>
    <mergeCell ref="W128:W129"/>
    <mergeCell ref="X128:X129"/>
    <mergeCell ref="Y128:Y129"/>
    <mergeCell ref="Z128:Z129"/>
    <mergeCell ref="AA128:AA129"/>
    <mergeCell ref="AB128:AE128"/>
    <mergeCell ref="AF128:AF129"/>
    <mergeCell ref="AG128:AG129"/>
    <mergeCell ref="AH128:AH129"/>
    <mergeCell ref="AI128:AI129"/>
    <mergeCell ref="DM126:DM127"/>
    <mergeCell ref="DN126:DN127"/>
    <mergeCell ref="DO126:DO127"/>
    <mergeCell ref="DP126:DP127"/>
    <mergeCell ref="DQ126:DQ127"/>
    <mergeCell ref="DR126:DR127"/>
    <mergeCell ref="DS126:DS127"/>
    <mergeCell ref="DT126:DT127"/>
    <mergeCell ref="DU126:DU127"/>
    <mergeCell ref="DV126:DV127"/>
    <mergeCell ref="DW126:DW127"/>
    <mergeCell ref="DX126:DX127"/>
    <mergeCell ref="DY126:DY127"/>
    <mergeCell ref="DZ126:DZ127"/>
    <mergeCell ref="EA126:EA127"/>
    <mergeCell ref="EB126:EB127"/>
    <mergeCell ref="EC126:EC127"/>
    <mergeCell ref="CS126:CS127"/>
    <mergeCell ref="CT126:CT127"/>
    <mergeCell ref="CX126:CX127"/>
    <mergeCell ref="CY126:CY127"/>
    <mergeCell ref="CZ126:CZ127"/>
    <mergeCell ref="DA126:DA127"/>
    <mergeCell ref="DB126:DB127"/>
    <mergeCell ref="DC126:DC127"/>
    <mergeCell ref="DD126:DD127"/>
    <mergeCell ref="DE126:DE127"/>
    <mergeCell ref="DF126:DF127"/>
    <mergeCell ref="DG126:DG127"/>
    <mergeCell ref="DH126:DH127"/>
    <mergeCell ref="DI126:DI127"/>
    <mergeCell ref="DJ126:DJ127"/>
    <mergeCell ref="DK126:DK127"/>
    <mergeCell ref="DL126:DL127"/>
    <mergeCell ref="BO126:BO127"/>
    <mergeCell ref="BP126:BP127"/>
    <mergeCell ref="BQ126:BQ127"/>
    <mergeCell ref="BR126:BR127"/>
    <mergeCell ref="BS126:BS127"/>
    <mergeCell ref="BT126:BT127"/>
    <mergeCell ref="BU126:BU127"/>
    <mergeCell ref="BV126:BV127"/>
    <mergeCell ref="CC126:CC127"/>
    <mergeCell ref="CD126:CD127"/>
    <mergeCell ref="CE126:CE127"/>
    <mergeCell ref="CF126:CF127"/>
    <mergeCell ref="CG126:CG127"/>
    <mergeCell ref="CH126:CH127"/>
    <mergeCell ref="CI126:CI127"/>
    <mergeCell ref="CJ126:CJ127"/>
    <mergeCell ref="CR126:CR127"/>
    <mergeCell ref="CK126:CK127"/>
    <mergeCell ref="CL126:CL127"/>
    <mergeCell ref="CM126:CM127"/>
    <mergeCell ref="CN126:CN127"/>
    <mergeCell ref="CO126:CO127"/>
    <mergeCell ref="CP126:CP127"/>
    <mergeCell ref="CQ126:CQ127"/>
    <mergeCell ref="BW126:BW127"/>
    <mergeCell ref="BX126:BX127"/>
    <mergeCell ref="BY126:BY127"/>
    <mergeCell ref="BZ126:BZ127"/>
    <mergeCell ref="CA126:CA127"/>
    <mergeCell ref="CB126:CB127"/>
    <mergeCell ref="CU126:CU127"/>
    <mergeCell ref="CV126:CV127"/>
    <mergeCell ref="CW126:CW127"/>
    <mergeCell ref="AX126:AX12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BL126:BL127"/>
    <mergeCell ref="BM126:BM127"/>
    <mergeCell ref="BN126:BN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T126:AT127"/>
    <mergeCell ref="AU126:AU127"/>
    <mergeCell ref="AV126:AV127"/>
    <mergeCell ref="AW126:AW127"/>
    <mergeCell ref="EA124:EA125"/>
    <mergeCell ref="EB124:EB125"/>
    <mergeCell ref="EC124:EC125"/>
    <mergeCell ref="ED124:ED125"/>
    <mergeCell ref="EE124:EE125"/>
    <mergeCell ref="EF124:EF125"/>
    <mergeCell ref="EG124:EG125"/>
    <mergeCell ref="EH124:EH125"/>
    <mergeCell ref="EI124:EI125"/>
    <mergeCell ref="A126:A127"/>
    <mergeCell ref="B126:B127"/>
    <mergeCell ref="C126:C127"/>
    <mergeCell ref="D126:J127"/>
    <mergeCell ref="S126:S127"/>
    <mergeCell ref="K126:K127"/>
    <mergeCell ref="L126:L127"/>
    <mergeCell ref="M126:M127"/>
    <mergeCell ref="N126:N127"/>
    <mergeCell ref="O126:O127"/>
    <mergeCell ref="P126:P127"/>
    <mergeCell ref="Q126:Q127"/>
    <mergeCell ref="R126:R127"/>
    <mergeCell ref="T126:T127"/>
    <mergeCell ref="U126:U127"/>
    <mergeCell ref="V126:V127"/>
    <mergeCell ref="W126:W127"/>
    <mergeCell ref="X126:X127"/>
    <mergeCell ref="Y126:Y127"/>
    <mergeCell ref="Z126:Z127"/>
    <mergeCell ref="AA126:AA127"/>
    <mergeCell ref="AB126:AE126"/>
    <mergeCell ref="AF126:AF127"/>
    <mergeCell ref="DJ124:DJ125"/>
    <mergeCell ref="DK124:DK125"/>
    <mergeCell ref="DL124:DL125"/>
    <mergeCell ref="DM124:DM125"/>
    <mergeCell ref="DN124:DN125"/>
    <mergeCell ref="DO124:DO125"/>
    <mergeCell ref="DP124:DP125"/>
    <mergeCell ref="DQ124:DQ125"/>
    <mergeCell ref="DR124:DR125"/>
    <mergeCell ref="DS124:DS125"/>
    <mergeCell ref="DT124:DT125"/>
    <mergeCell ref="DU124:DU125"/>
    <mergeCell ref="DV124:DV125"/>
    <mergeCell ref="DW124:DW125"/>
    <mergeCell ref="DX124:DX125"/>
    <mergeCell ref="DY124:DY125"/>
    <mergeCell ref="DZ124:DZ125"/>
    <mergeCell ref="CI124:CI125"/>
    <mergeCell ref="CJ124:CJ125"/>
    <mergeCell ref="CR124:CR125"/>
    <mergeCell ref="CS124:CS125"/>
    <mergeCell ref="CT124:CT125"/>
    <mergeCell ref="CX124:CX125"/>
    <mergeCell ref="CY124:CY125"/>
    <mergeCell ref="CZ124:CZ125"/>
    <mergeCell ref="DA124:DA125"/>
    <mergeCell ref="DB124:DB125"/>
    <mergeCell ref="DC124:DC125"/>
    <mergeCell ref="DD124:DD125"/>
    <mergeCell ref="DE124:DE125"/>
    <mergeCell ref="DF124:DF125"/>
    <mergeCell ref="DG124:DG125"/>
    <mergeCell ref="DH124:DH125"/>
    <mergeCell ref="DI124:DI125"/>
    <mergeCell ref="BL124:BL125"/>
    <mergeCell ref="BM124:BM125"/>
    <mergeCell ref="BN124:BN125"/>
    <mergeCell ref="BO124:BO125"/>
    <mergeCell ref="BP124:BP125"/>
    <mergeCell ref="BQ124:BQ125"/>
    <mergeCell ref="BR124:BR125"/>
    <mergeCell ref="BS124:BS125"/>
    <mergeCell ref="BT124:BT125"/>
    <mergeCell ref="BU124:BU125"/>
    <mergeCell ref="BV124:BV125"/>
    <mergeCell ref="CC124:CC125"/>
    <mergeCell ref="CD124:CD125"/>
    <mergeCell ref="CE124:CE125"/>
    <mergeCell ref="CF124:CF125"/>
    <mergeCell ref="CG124:CG125"/>
    <mergeCell ref="CH124:CH125"/>
    <mergeCell ref="AU124:AU125"/>
    <mergeCell ref="AV124:AV125"/>
    <mergeCell ref="AW124:AW125"/>
    <mergeCell ref="AX124:AX125"/>
    <mergeCell ref="AY124:AY125"/>
    <mergeCell ref="AZ124:AZ125"/>
    <mergeCell ref="BA124:BA125"/>
    <mergeCell ref="BB124:BB125"/>
    <mergeCell ref="BC124:BC125"/>
    <mergeCell ref="BD124:BD125"/>
    <mergeCell ref="BE124:BE125"/>
    <mergeCell ref="BF124:BF125"/>
    <mergeCell ref="BG124:BG125"/>
    <mergeCell ref="BH124:BH125"/>
    <mergeCell ref="BI124:BI125"/>
    <mergeCell ref="BJ124:BJ125"/>
    <mergeCell ref="BK124:BK125"/>
    <mergeCell ref="CK124:CK125"/>
    <mergeCell ref="CL124:CL125"/>
    <mergeCell ref="CM124:CM125"/>
    <mergeCell ref="CN124:CN125"/>
    <mergeCell ref="CO124:CO125"/>
    <mergeCell ref="CP124:CP125"/>
    <mergeCell ref="CQ124:CQ125"/>
    <mergeCell ref="BW124:BW125"/>
    <mergeCell ref="BX124:BX125"/>
    <mergeCell ref="BY124:BY125"/>
    <mergeCell ref="BZ124:BZ125"/>
    <mergeCell ref="CA124:CA125"/>
    <mergeCell ref="CB124:CB125"/>
    <mergeCell ref="CU124:CU125"/>
    <mergeCell ref="CV124:CV125"/>
    <mergeCell ref="CW124:CW125"/>
    <mergeCell ref="AA124:AA125"/>
    <mergeCell ref="AB124:AE124"/>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T124:AT125"/>
    <mergeCell ref="DX122:DX123"/>
    <mergeCell ref="DY122:DY123"/>
    <mergeCell ref="DZ122:DZ123"/>
    <mergeCell ref="EA122:EA123"/>
    <mergeCell ref="EB122:EB123"/>
    <mergeCell ref="EC122:EC123"/>
    <mergeCell ref="ED122:ED123"/>
    <mergeCell ref="EE122:EE123"/>
    <mergeCell ref="EF122:EF123"/>
    <mergeCell ref="EG122:EG123"/>
    <mergeCell ref="EH122:EH123"/>
    <mergeCell ref="EI122:EI123"/>
    <mergeCell ref="A124:A125"/>
    <mergeCell ref="B124:B125"/>
    <mergeCell ref="C124:C125"/>
    <mergeCell ref="D124:J125"/>
    <mergeCell ref="S124:S125"/>
    <mergeCell ref="K124:K125"/>
    <mergeCell ref="L124:L125"/>
    <mergeCell ref="M124:M125"/>
    <mergeCell ref="N124:N125"/>
    <mergeCell ref="O124:O125"/>
    <mergeCell ref="P124:P125"/>
    <mergeCell ref="Q124:Q125"/>
    <mergeCell ref="R124:R125"/>
    <mergeCell ref="T124:T125"/>
    <mergeCell ref="U124:U125"/>
    <mergeCell ref="V124:V125"/>
    <mergeCell ref="W124:W125"/>
    <mergeCell ref="X124:X125"/>
    <mergeCell ref="Y124:Y125"/>
    <mergeCell ref="Z124:Z125"/>
    <mergeCell ref="DG122:DG123"/>
    <mergeCell ref="DH122:DH123"/>
    <mergeCell ref="DI122:DI123"/>
    <mergeCell ref="DJ122:DJ123"/>
    <mergeCell ref="DK122:DK123"/>
    <mergeCell ref="DL122:DL123"/>
    <mergeCell ref="DM122:DM123"/>
    <mergeCell ref="DN122:DN123"/>
    <mergeCell ref="DO122:DO123"/>
    <mergeCell ref="DP122:DP123"/>
    <mergeCell ref="DQ122:DQ123"/>
    <mergeCell ref="DR122:DR123"/>
    <mergeCell ref="DS122:DS123"/>
    <mergeCell ref="DT122:DT123"/>
    <mergeCell ref="DU122:DU123"/>
    <mergeCell ref="DV122:DV123"/>
    <mergeCell ref="DW122:DW123"/>
    <mergeCell ref="CF122:CF123"/>
    <mergeCell ref="CG122:CG123"/>
    <mergeCell ref="CH122:CH123"/>
    <mergeCell ref="CI122:CI123"/>
    <mergeCell ref="CJ122:CJ123"/>
    <mergeCell ref="CR122:CR123"/>
    <mergeCell ref="CS122:CS123"/>
    <mergeCell ref="CT122:CT123"/>
    <mergeCell ref="CX122:CX123"/>
    <mergeCell ref="CY122:CY123"/>
    <mergeCell ref="CZ122:CZ123"/>
    <mergeCell ref="DA122:DA123"/>
    <mergeCell ref="DB122:DB123"/>
    <mergeCell ref="DC122:DC123"/>
    <mergeCell ref="DD122:DD123"/>
    <mergeCell ref="DE122:DE123"/>
    <mergeCell ref="DF122:DF123"/>
    <mergeCell ref="BI122:BI123"/>
    <mergeCell ref="BJ122:BJ123"/>
    <mergeCell ref="BK122:BK123"/>
    <mergeCell ref="BL122:BL123"/>
    <mergeCell ref="BM122:BM123"/>
    <mergeCell ref="BN122:BN123"/>
    <mergeCell ref="BO122:BO123"/>
    <mergeCell ref="BP122:BP123"/>
    <mergeCell ref="BQ122:BQ123"/>
    <mergeCell ref="BR122:BR123"/>
    <mergeCell ref="BS122:BS123"/>
    <mergeCell ref="BT122:BT123"/>
    <mergeCell ref="BU122:BU123"/>
    <mergeCell ref="BV122:BV123"/>
    <mergeCell ref="CC122:CC123"/>
    <mergeCell ref="CD122:CD123"/>
    <mergeCell ref="CE122:CE123"/>
    <mergeCell ref="CK122:CK123"/>
    <mergeCell ref="CL122:CL123"/>
    <mergeCell ref="CM122:CM123"/>
    <mergeCell ref="CN122:CN123"/>
    <mergeCell ref="CO122:CO123"/>
    <mergeCell ref="CP122:CP123"/>
    <mergeCell ref="CQ122:CQ123"/>
    <mergeCell ref="BW122:BW123"/>
    <mergeCell ref="BX122:BX123"/>
    <mergeCell ref="BY122:BY123"/>
    <mergeCell ref="BZ122:BZ123"/>
    <mergeCell ref="CA122:CA123"/>
    <mergeCell ref="CB122:CB123"/>
    <mergeCell ref="CU122:CU123"/>
    <mergeCell ref="CV122:CV123"/>
    <mergeCell ref="CW122:CW123"/>
    <mergeCell ref="AR122:AR123"/>
    <mergeCell ref="AS122:AS123"/>
    <mergeCell ref="AT122:AT123"/>
    <mergeCell ref="AU122:AU123"/>
    <mergeCell ref="AV122:AV123"/>
    <mergeCell ref="AW122:AW123"/>
    <mergeCell ref="AX122:AX123"/>
    <mergeCell ref="AY122:AY123"/>
    <mergeCell ref="AZ122:AZ123"/>
    <mergeCell ref="BA122:BA123"/>
    <mergeCell ref="BB122:BB123"/>
    <mergeCell ref="BC122:BC123"/>
    <mergeCell ref="BD122:BD123"/>
    <mergeCell ref="BE122:BE123"/>
    <mergeCell ref="BF122:BF123"/>
    <mergeCell ref="BG122:BG123"/>
    <mergeCell ref="BH122:BH123"/>
    <mergeCell ref="X122:X123"/>
    <mergeCell ref="Y122:Y123"/>
    <mergeCell ref="Z122:Z123"/>
    <mergeCell ref="AA122:AA123"/>
    <mergeCell ref="AB122:AE122"/>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122:A123"/>
    <mergeCell ref="B122:B123"/>
    <mergeCell ref="C122:C123"/>
    <mergeCell ref="D122:J123"/>
    <mergeCell ref="S122:S123"/>
    <mergeCell ref="K122:K123"/>
    <mergeCell ref="L122:L123"/>
    <mergeCell ref="M122:M123"/>
    <mergeCell ref="N122:N123"/>
    <mergeCell ref="O122:O123"/>
    <mergeCell ref="P122:P123"/>
    <mergeCell ref="Q122:Q123"/>
    <mergeCell ref="R122:R123"/>
    <mergeCell ref="T122:T123"/>
    <mergeCell ref="U122:U123"/>
    <mergeCell ref="V122:V123"/>
    <mergeCell ref="W122:W123"/>
    <mergeCell ref="DS120:DS121"/>
    <mergeCell ref="DT120:DT121"/>
    <mergeCell ref="DU120:DU121"/>
    <mergeCell ref="DV120:DV121"/>
    <mergeCell ref="DW120:DW121"/>
    <mergeCell ref="DX120:DX121"/>
    <mergeCell ref="DY120:DY121"/>
    <mergeCell ref="DZ120:DZ121"/>
    <mergeCell ref="EA120:EA121"/>
    <mergeCell ref="EB120:EB121"/>
    <mergeCell ref="EC120:EC121"/>
    <mergeCell ref="ED120:ED121"/>
    <mergeCell ref="EE120:EE121"/>
    <mergeCell ref="EF120:EF121"/>
    <mergeCell ref="EG120:EG121"/>
    <mergeCell ref="EH120:EH121"/>
    <mergeCell ref="BD120:BD121"/>
    <mergeCell ref="BE120:BE121"/>
    <mergeCell ref="BF120:BF121"/>
    <mergeCell ref="BG120:BG121"/>
    <mergeCell ref="BH120:BH121"/>
    <mergeCell ref="BI120:BI121"/>
    <mergeCell ref="BJ120:BJ121"/>
    <mergeCell ref="BK120:BK121"/>
    <mergeCell ref="BL120:BL121"/>
    <mergeCell ref="BM120:BM121"/>
    <mergeCell ref="BN120:BN121"/>
    <mergeCell ref="BO120:BO121"/>
    <mergeCell ref="BP120:BP121"/>
    <mergeCell ref="BQ120:BQ121"/>
    <mergeCell ref="BR120:BR121"/>
    <mergeCell ref="BS120:BS121"/>
    <mergeCell ref="BT120:BT121"/>
    <mergeCell ref="AM120:AM121"/>
    <mergeCell ref="AN120:AN121"/>
    <mergeCell ref="AO120:AO121"/>
    <mergeCell ref="AP120:AP121"/>
    <mergeCell ref="AQ120:AQ121"/>
    <mergeCell ref="AR120:AR121"/>
    <mergeCell ref="AS120:AS121"/>
    <mergeCell ref="AT120:AT121"/>
    <mergeCell ref="AU120:AU121"/>
    <mergeCell ref="AV120:AV121"/>
    <mergeCell ref="AW120:AW121"/>
    <mergeCell ref="AX120:AX121"/>
    <mergeCell ref="AY120:AY121"/>
    <mergeCell ref="AZ120:AZ121"/>
    <mergeCell ref="EI120:EI121"/>
    <mergeCell ref="DB120:DB121"/>
    <mergeCell ref="DC120:DC121"/>
    <mergeCell ref="DD120:DD121"/>
    <mergeCell ref="DE120:DE121"/>
    <mergeCell ref="DF120:DF121"/>
    <mergeCell ref="DG120:DG121"/>
    <mergeCell ref="DH120:DH121"/>
    <mergeCell ref="DI120:DI121"/>
    <mergeCell ref="DJ120:DJ121"/>
    <mergeCell ref="DK120:DK121"/>
    <mergeCell ref="DL120:DL121"/>
    <mergeCell ref="DM120:DM121"/>
    <mergeCell ref="DN120:DN121"/>
    <mergeCell ref="DO120:DO121"/>
    <mergeCell ref="DP120:DP121"/>
    <mergeCell ref="DQ120:DQ121"/>
    <mergeCell ref="DR120:DR121"/>
    <mergeCell ref="BU120:BU121"/>
    <mergeCell ref="BV120:BV121"/>
    <mergeCell ref="CC120:CC121"/>
    <mergeCell ref="CD120:CD121"/>
    <mergeCell ref="CE120:CE121"/>
    <mergeCell ref="CF120:CF121"/>
    <mergeCell ref="CG120:CG121"/>
    <mergeCell ref="CH120:CH121"/>
    <mergeCell ref="CI120:CI121"/>
    <mergeCell ref="CJ120:CJ121"/>
    <mergeCell ref="CR120:CR121"/>
    <mergeCell ref="CS120:CS121"/>
    <mergeCell ref="CT120:CT121"/>
    <mergeCell ref="CX120:CX121"/>
    <mergeCell ref="CY120:CY121"/>
    <mergeCell ref="CZ120:CZ121"/>
    <mergeCell ref="DA120:DA121"/>
    <mergeCell ref="CK120:CK121"/>
    <mergeCell ref="CL120:CL121"/>
    <mergeCell ref="CM120:CM121"/>
    <mergeCell ref="CN120:CN121"/>
    <mergeCell ref="CO120:CO121"/>
    <mergeCell ref="CP120:CP121"/>
    <mergeCell ref="CQ120:CQ121"/>
    <mergeCell ref="BW120:BW121"/>
    <mergeCell ref="BX120:BX121"/>
    <mergeCell ref="BY120:BY121"/>
    <mergeCell ref="BZ120:BZ121"/>
    <mergeCell ref="CA120:CA121"/>
    <mergeCell ref="CB120:CB121"/>
    <mergeCell ref="CU120:CU121"/>
    <mergeCell ref="CV120:CV121"/>
    <mergeCell ref="CW120:CW121"/>
    <mergeCell ref="BA120:BA121"/>
    <mergeCell ref="BB120:BB121"/>
    <mergeCell ref="BC120:BC121"/>
    <mergeCell ref="EG118:EG119"/>
    <mergeCell ref="EH118:EH119"/>
    <mergeCell ref="EI118:EI119"/>
    <mergeCell ref="A120:A121"/>
    <mergeCell ref="B120:B121"/>
    <mergeCell ref="C120:C121"/>
    <mergeCell ref="D120:J121"/>
    <mergeCell ref="S120:S121"/>
    <mergeCell ref="K120:K121"/>
    <mergeCell ref="L120:L121"/>
    <mergeCell ref="M120:M121"/>
    <mergeCell ref="N120:N121"/>
    <mergeCell ref="O120:O121"/>
    <mergeCell ref="P120:P121"/>
    <mergeCell ref="Q120:Q121"/>
    <mergeCell ref="R120:R121"/>
    <mergeCell ref="T120:T121"/>
    <mergeCell ref="U120:U121"/>
    <mergeCell ref="V120:V121"/>
    <mergeCell ref="W120:W121"/>
    <mergeCell ref="X120:X121"/>
    <mergeCell ref="Y120:Y121"/>
    <mergeCell ref="Z120:Z121"/>
    <mergeCell ref="AA120:AA121"/>
    <mergeCell ref="AB120:AE120"/>
    <mergeCell ref="AF120:AF121"/>
    <mergeCell ref="AG120:AG121"/>
    <mergeCell ref="AH120:AH121"/>
    <mergeCell ref="AI120:AI121"/>
    <mergeCell ref="AJ120:AJ121"/>
    <mergeCell ref="AK120:AK121"/>
    <mergeCell ref="AL120:AL121"/>
    <mergeCell ref="DP118:DP119"/>
    <mergeCell ref="DQ118:DQ119"/>
    <mergeCell ref="DR118:DR119"/>
    <mergeCell ref="DS118:DS119"/>
    <mergeCell ref="DT118:DT119"/>
    <mergeCell ref="DU118:DU119"/>
    <mergeCell ref="DV118:DV119"/>
    <mergeCell ref="DW118:DW119"/>
    <mergeCell ref="DX118:DX119"/>
    <mergeCell ref="DY118:DY119"/>
    <mergeCell ref="DZ118:DZ119"/>
    <mergeCell ref="EA118:EA119"/>
    <mergeCell ref="EB118:EB119"/>
    <mergeCell ref="EC118:EC119"/>
    <mergeCell ref="ED118:ED119"/>
    <mergeCell ref="EE118:EE119"/>
    <mergeCell ref="EF118:EF119"/>
    <mergeCell ref="CY118:CY119"/>
    <mergeCell ref="CZ118:CZ119"/>
    <mergeCell ref="DA118:DA119"/>
    <mergeCell ref="DB118:DB119"/>
    <mergeCell ref="DC118:DC119"/>
    <mergeCell ref="DD118:DD119"/>
    <mergeCell ref="DE118:DE119"/>
    <mergeCell ref="DF118:DF119"/>
    <mergeCell ref="DG118:DG119"/>
    <mergeCell ref="DH118:DH119"/>
    <mergeCell ref="DI118:DI119"/>
    <mergeCell ref="DJ118:DJ119"/>
    <mergeCell ref="DK118:DK119"/>
    <mergeCell ref="DL118:DL119"/>
    <mergeCell ref="DM118:DM119"/>
    <mergeCell ref="DN118:DN119"/>
    <mergeCell ref="DO118:DO119"/>
    <mergeCell ref="BR118:BR119"/>
    <mergeCell ref="BS118:BS119"/>
    <mergeCell ref="BT118:BT119"/>
    <mergeCell ref="BU118:BU119"/>
    <mergeCell ref="BV118:BV119"/>
    <mergeCell ref="CC118:CC119"/>
    <mergeCell ref="CD118:CD119"/>
    <mergeCell ref="CE118:CE119"/>
    <mergeCell ref="CF118:CF119"/>
    <mergeCell ref="CG118:CG119"/>
    <mergeCell ref="CH118:CH119"/>
    <mergeCell ref="CI118:CI119"/>
    <mergeCell ref="CJ118:CJ119"/>
    <mergeCell ref="CR118:CR119"/>
    <mergeCell ref="CS118:CS119"/>
    <mergeCell ref="CT118:CT119"/>
    <mergeCell ref="CX118:CX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BL118:BL119"/>
    <mergeCell ref="BM118:BM119"/>
    <mergeCell ref="BN118:BN119"/>
    <mergeCell ref="BO118:BO119"/>
    <mergeCell ref="BP118:BP119"/>
    <mergeCell ref="BQ118:BQ119"/>
    <mergeCell ref="CK118:CK119"/>
    <mergeCell ref="CL118:CL119"/>
    <mergeCell ref="CM118:CM119"/>
    <mergeCell ref="CN118:CN119"/>
    <mergeCell ref="CO118:CO119"/>
    <mergeCell ref="CP118:CP119"/>
    <mergeCell ref="CQ118:CQ119"/>
    <mergeCell ref="BW118:BW119"/>
    <mergeCell ref="BX118:BX119"/>
    <mergeCell ref="BY118:BY119"/>
    <mergeCell ref="BZ118:BZ119"/>
    <mergeCell ref="CA118:CA119"/>
    <mergeCell ref="CB118:CB119"/>
    <mergeCell ref="CU118:CU119"/>
    <mergeCell ref="CV118:CV119"/>
    <mergeCell ref="CW118:CW119"/>
    <mergeCell ref="AJ118:AJ119"/>
    <mergeCell ref="AK118:AK119"/>
    <mergeCell ref="AL118:AL119"/>
    <mergeCell ref="AM118:AM119"/>
    <mergeCell ref="AN118:AN119"/>
    <mergeCell ref="AO118:AO119"/>
    <mergeCell ref="AP118:AP119"/>
    <mergeCell ref="AQ118:AQ119"/>
    <mergeCell ref="AR118:AR119"/>
    <mergeCell ref="AS118:AS119"/>
    <mergeCell ref="AT118:AT119"/>
    <mergeCell ref="AU118:AU119"/>
    <mergeCell ref="AV118:AV119"/>
    <mergeCell ref="AW118:AW119"/>
    <mergeCell ref="AX118:AX119"/>
    <mergeCell ref="AY118:AY119"/>
    <mergeCell ref="AZ118:AZ119"/>
    <mergeCell ref="ED116:ED117"/>
    <mergeCell ref="EE116:EE117"/>
    <mergeCell ref="EF116:EF117"/>
    <mergeCell ref="EG116:EG117"/>
    <mergeCell ref="EH116:EH117"/>
    <mergeCell ref="EI116:EI117"/>
    <mergeCell ref="A118:A119"/>
    <mergeCell ref="B118:B119"/>
    <mergeCell ref="C118:C119"/>
    <mergeCell ref="D118:J119"/>
    <mergeCell ref="S118:S119"/>
    <mergeCell ref="K118:K119"/>
    <mergeCell ref="L118:L119"/>
    <mergeCell ref="M118:M119"/>
    <mergeCell ref="N118:N119"/>
    <mergeCell ref="O118:O119"/>
    <mergeCell ref="P118:P119"/>
    <mergeCell ref="Q118:Q119"/>
    <mergeCell ref="R118:R119"/>
    <mergeCell ref="T118:T119"/>
    <mergeCell ref="U118:U119"/>
    <mergeCell ref="V118:V119"/>
    <mergeCell ref="W118:W119"/>
    <mergeCell ref="X118:X119"/>
    <mergeCell ref="Y118:Y119"/>
    <mergeCell ref="Z118:Z119"/>
    <mergeCell ref="AA118:AA119"/>
    <mergeCell ref="AB118:AE118"/>
    <mergeCell ref="AF118:AF119"/>
    <mergeCell ref="AG118:AG119"/>
    <mergeCell ref="AH118:AH119"/>
    <mergeCell ref="AI118:AI119"/>
    <mergeCell ref="DM116:DM117"/>
    <mergeCell ref="DN116:DN117"/>
    <mergeCell ref="DO116:DO117"/>
    <mergeCell ref="DP116:DP117"/>
    <mergeCell ref="DQ116:DQ117"/>
    <mergeCell ref="DR116:DR117"/>
    <mergeCell ref="DS116:DS117"/>
    <mergeCell ref="DT116:DT117"/>
    <mergeCell ref="DU116:DU117"/>
    <mergeCell ref="DV116:DV117"/>
    <mergeCell ref="DW116:DW117"/>
    <mergeCell ref="DX116:DX117"/>
    <mergeCell ref="DY116:DY117"/>
    <mergeCell ref="DZ116:DZ117"/>
    <mergeCell ref="EA116:EA117"/>
    <mergeCell ref="EB116:EB117"/>
    <mergeCell ref="EC116:EC117"/>
    <mergeCell ref="CS116:CS117"/>
    <mergeCell ref="CT116:CT117"/>
    <mergeCell ref="CX116:CX117"/>
    <mergeCell ref="CY116:CY117"/>
    <mergeCell ref="CZ116:CZ117"/>
    <mergeCell ref="DA116:DA117"/>
    <mergeCell ref="DB116:DB117"/>
    <mergeCell ref="DC116:DC117"/>
    <mergeCell ref="DD116:DD117"/>
    <mergeCell ref="DE116:DE117"/>
    <mergeCell ref="DF116:DF117"/>
    <mergeCell ref="DG116:DG117"/>
    <mergeCell ref="DH116:DH117"/>
    <mergeCell ref="DI116:DI117"/>
    <mergeCell ref="DJ116:DJ117"/>
    <mergeCell ref="DK116:DK117"/>
    <mergeCell ref="DL116:DL117"/>
    <mergeCell ref="BO116:BO117"/>
    <mergeCell ref="BP116:BP117"/>
    <mergeCell ref="BQ116:BQ117"/>
    <mergeCell ref="BR116:BR117"/>
    <mergeCell ref="BS116:BS117"/>
    <mergeCell ref="BT116:BT117"/>
    <mergeCell ref="BU116:BU117"/>
    <mergeCell ref="BV116:BV117"/>
    <mergeCell ref="CC116:CC117"/>
    <mergeCell ref="CD116:CD117"/>
    <mergeCell ref="CE116:CE117"/>
    <mergeCell ref="CF116:CF117"/>
    <mergeCell ref="CG116:CG117"/>
    <mergeCell ref="CH116:CH117"/>
    <mergeCell ref="CI116:CI117"/>
    <mergeCell ref="CJ116:CJ117"/>
    <mergeCell ref="CR116:CR117"/>
    <mergeCell ref="CK116:CK117"/>
    <mergeCell ref="CL116:CL117"/>
    <mergeCell ref="CM116:CM117"/>
    <mergeCell ref="CN116:CN117"/>
    <mergeCell ref="CO116:CO117"/>
    <mergeCell ref="CP116:CP117"/>
    <mergeCell ref="CQ116:CQ117"/>
    <mergeCell ref="CU116:CU117"/>
    <mergeCell ref="CV116:CV117"/>
    <mergeCell ref="CW116:CW117"/>
    <mergeCell ref="AX116:AX117"/>
    <mergeCell ref="AY116:AY117"/>
    <mergeCell ref="AZ116:AZ117"/>
    <mergeCell ref="BA116:BA117"/>
    <mergeCell ref="BB116:BB117"/>
    <mergeCell ref="BC116:BC117"/>
    <mergeCell ref="BD116:BD117"/>
    <mergeCell ref="BE116:BE117"/>
    <mergeCell ref="BF116:BF117"/>
    <mergeCell ref="BG116:BG117"/>
    <mergeCell ref="BH116:BH117"/>
    <mergeCell ref="BI116:BI117"/>
    <mergeCell ref="BJ116:BJ117"/>
    <mergeCell ref="BK116:BK117"/>
    <mergeCell ref="BL116:BL117"/>
    <mergeCell ref="BM116:BM117"/>
    <mergeCell ref="BN116:BN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T116:AT117"/>
    <mergeCell ref="AU116:AU117"/>
    <mergeCell ref="AV116:AV117"/>
    <mergeCell ref="AW116:AW117"/>
    <mergeCell ref="EA114:EA115"/>
    <mergeCell ref="EB114:EB115"/>
    <mergeCell ref="EC114:EC115"/>
    <mergeCell ref="ED114:ED115"/>
    <mergeCell ref="EE114:EE115"/>
    <mergeCell ref="EF114:EF115"/>
    <mergeCell ref="EG114:EG115"/>
    <mergeCell ref="EH114:EH115"/>
    <mergeCell ref="EI114:EI115"/>
    <mergeCell ref="A116:A117"/>
    <mergeCell ref="B116:B117"/>
    <mergeCell ref="C116:C117"/>
    <mergeCell ref="D116:J117"/>
    <mergeCell ref="S116:S117"/>
    <mergeCell ref="K116:K117"/>
    <mergeCell ref="L116:L117"/>
    <mergeCell ref="M116:M117"/>
    <mergeCell ref="N116:N117"/>
    <mergeCell ref="O116:O117"/>
    <mergeCell ref="P116:P117"/>
    <mergeCell ref="Q116:Q117"/>
    <mergeCell ref="R116:R117"/>
    <mergeCell ref="T116:T117"/>
    <mergeCell ref="U116:U117"/>
    <mergeCell ref="V116:V117"/>
    <mergeCell ref="W116:W117"/>
    <mergeCell ref="X116:X117"/>
    <mergeCell ref="Y116:Y117"/>
    <mergeCell ref="Z116:Z117"/>
    <mergeCell ref="AA116:AA117"/>
    <mergeCell ref="AB116:AE116"/>
    <mergeCell ref="AF116:AF117"/>
    <mergeCell ref="DJ114:DJ115"/>
    <mergeCell ref="DK114:DK115"/>
    <mergeCell ref="DL114:DL115"/>
    <mergeCell ref="DM114:DM115"/>
    <mergeCell ref="DN114:DN115"/>
    <mergeCell ref="DO114:DO115"/>
    <mergeCell ref="DP114:DP115"/>
    <mergeCell ref="DQ114:DQ115"/>
    <mergeCell ref="DR114:DR115"/>
    <mergeCell ref="DS114:DS115"/>
    <mergeCell ref="DT114:DT115"/>
    <mergeCell ref="DU114:DU115"/>
    <mergeCell ref="DV114:DV115"/>
    <mergeCell ref="DW114:DW115"/>
    <mergeCell ref="DX114:DX115"/>
    <mergeCell ref="DY114:DY115"/>
    <mergeCell ref="DZ114:DZ115"/>
    <mergeCell ref="CI114:CI115"/>
    <mergeCell ref="CJ114:CJ115"/>
    <mergeCell ref="CR114:CR115"/>
    <mergeCell ref="CS114:CS115"/>
    <mergeCell ref="CT114:CT115"/>
    <mergeCell ref="CX114:CX115"/>
    <mergeCell ref="CY114:CY115"/>
    <mergeCell ref="CZ114:CZ115"/>
    <mergeCell ref="DA114:DA115"/>
    <mergeCell ref="DB114:DB115"/>
    <mergeCell ref="DC114:DC115"/>
    <mergeCell ref="DD114:DD115"/>
    <mergeCell ref="DE114:DE115"/>
    <mergeCell ref="DF114:DF115"/>
    <mergeCell ref="DG114:DG115"/>
    <mergeCell ref="DH114:DH115"/>
    <mergeCell ref="DI114:DI115"/>
    <mergeCell ref="BL114:BL115"/>
    <mergeCell ref="BM114:BM115"/>
    <mergeCell ref="BN114:BN115"/>
    <mergeCell ref="BO114:BO115"/>
    <mergeCell ref="BP114:BP115"/>
    <mergeCell ref="BQ114:BQ115"/>
    <mergeCell ref="BR114:BR115"/>
    <mergeCell ref="BS114:BS115"/>
    <mergeCell ref="BT114:BT115"/>
    <mergeCell ref="BU114:BU115"/>
    <mergeCell ref="BV114:BV115"/>
    <mergeCell ref="CC114:CC115"/>
    <mergeCell ref="CD114:CD115"/>
    <mergeCell ref="CE114:CE115"/>
    <mergeCell ref="CF114:CF115"/>
    <mergeCell ref="CG114:CG115"/>
    <mergeCell ref="CH114:CH115"/>
    <mergeCell ref="AU114:AU115"/>
    <mergeCell ref="AV114:AV115"/>
    <mergeCell ref="AW114:AW115"/>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CM114:CM115"/>
    <mergeCell ref="CN114:CN115"/>
    <mergeCell ref="CO114:CO115"/>
    <mergeCell ref="CP114:CP115"/>
    <mergeCell ref="CQ114:CQ115"/>
    <mergeCell ref="CU114:CU115"/>
    <mergeCell ref="CV114:CV115"/>
    <mergeCell ref="CW114:CW115"/>
    <mergeCell ref="AA114:AA115"/>
    <mergeCell ref="AB114:AE114"/>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T114:AT115"/>
    <mergeCell ref="DX112:DX113"/>
    <mergeCell ref="DY112:DY113"/>
    <mergeCell ref="DZ112:DZ113"/>
    <mergeCell ref="EA112:EA113"/>
    <mergeCell ref="EB112:EB113"/>
    <mergeCell ref="EC112:EC113"/>
    <mergeCell ref="ED112:ED113"/>
    <mergeCell ref="EE112:EE113"/>
    <mergeCell ref="EF112:EF113"/>
    <mergeCell ref="EG112:EG113"/>
    <mergeCell ref="EH112:EH113"/>
    <mergeCell ref="EI112:EI113"/>
    <mergeCell ref="A114:A115"/>
    <mergeCell ref="B114:B115"/>
    <mergeCell ref="C114:C115"/>
    <mergeCell ref="D114:J115"/>
    <mergeCell ref="S114:S115"/>
    <mergeCell ref="K114:K115"/>
    <mergeCell ref="L114:L115"/>
    <mergeCell ref="M114:M115"/>
    <mergeCell ref="N114:N115"/>
    <mergeCell ref="O114:O115"/>
    <mergeCell ref="P114:P115"/>
    <mergeCell ref="Q114:Q115"/>
    <mergeCell ref="R114:R115"/>
    <mergeCell ref="T114:T115"/>
    <mergeCell ref="U114:U115"/>
    <mergeCell ref="V114:V115"/>
    <mergeCell ref="W114:W115"/>
    <mergeCell ref="X114:X115"/>
    <mergeCell ref="Y114:Y115"/>
    <mergeCell ref="Z114:Z115"/>
    <mergeCell ref="DG112:DG113"/>
    <mergeCell ref="DH112:DH113"/>
    <mergeCell ref="DI112:DI113"/>
    <mergeCell ref="DJ112:DJ113"/>
    <mergeCell ref="DK112:DK113"/>
    <mergeCell ref="DL112:DL113"/>
    <mergeCell ref="DM112:DM113"/>
    <mergeCell ref="DN112:DN113"/>
    <mergeCell ref="DO112:DO113"/>
    <mergeCell ref="DP112:DP113"/>
    <mergeCell ref="DQ112:DQ113"/>
    <mergeCell ref="DR112:DR113"/>
    <mergeCell ref="DS112:DS113"/>
    <mergeCell ref="DT112:DT113"/>
    <mergeCell ref="DU112:DU113"/>
    <mergeCell ref="DW112:DW113"/>
    <mergeCell ref="CF112:CF113"/>
    <mergeCell ref="CG112:CG113"/>
    <mergeCell ref="CH112:CH113"/>
    <mergeCell ref="CI112:CI113"/>
    <mergeCell ref="CJ112:CJ113"/>
    <mergeCell ref="CR112:CR113"/>
    <mergeCell ref="CS112:CS113"/>
    <mergeCell ref="CT112:CT113"/>
    <mergeCell ref="CX112:CX113"/>
    <mergeCell ref="CY112:CY113"/>
    <mergeCell ref="CZ112:CZ113"/>
    <mergeCell ref="DA112:DA113"/>
    <mergeCell ref="DB112:DB113"/>
    <mergeCell ref="DC112:DC113"/>
    <mergeCell ref="DD112:DD113"/>
    <mergeCell ref="DE112:DE113"/>
    <mergeCell ref="DF112:DF113"/>
    <mergeCell ref="BI112:BI113"/>
    <mergeCell ref="BJ112:BJ113"/>
    <mergeCell ref="BK112:BK113"/>
    <mergeCell ref="BL112:BL113"/>
    <mergeCell ref="BM112:BM113"/>
    <mergeCell ref="BN112:BN113"/>
    <mergeCell ref="BO112:BO113"/>
    <mergeCell ref="BP112:BP113"/>
    <mergeCell ref="BQ112:BQ113"/>
    <mergeCell ref="BR112:BR113"/>
    <mergeCell ref="BS112:BS113"/>
    <mergeCell ref="BT112:BT113"/>
    <mergeCell ref="BU112:BU113"/>
    <mergeCell ref="BV112:BV113"/>
    <mergeCell ref="CC112:CC113"/>
    <mergeCell ref="CD112:CD113"/>
    <mergeCell ref="CE112:CE113"/>
    <mergeCell ref="CU112:CU113"/>
    <mergeCell ref="CV112:CV113"/>
    <mergeCell ref="CW112:CW113"/>
    <mergeCell ref="AT112:AT113"/>
    <mergeCell ref="AU112:AU113"/>
    <mergeCell ref="AV112:AV113"/>
    <mergeCell ref="AW112:AW113"/>
    <mergeCell ref="AX112:AX113"/>
    <mergeCell ref="AY112:AY113"/>
    <mergeCell ref="AZ112:AZ113"/>
    <mergeCell ref="BA112:BA113"/>
    <mergeCell ref="BB112:BB113"/>
    <mergeCell ref="BC112:BC113"/>
    <mergeCell ref="BD112:BD113"/>
    <mergeCell ref="BE112:BE113"/>
    <mergeCell ref="BF112:BF113"/>
    <mergeCell ref="BG112:BG113"/>
    <mergeCell ref="BH112:BH113"/>
    <mergeCell ref="X112:X113"/>
    <mergeCell ref="Y112:Y113"/>
    <mergeCell ref="Z112:Z113"/>
    <mergeCell ref="AA112:AA113"/>
    <mergeCell ref="AB112:AE112"/>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DV112:DV113"/>
    <mergeCell ref="A112:A113"/>
    <mergeCell ref="B112:B113"/>
    <mergeCell ref="C112:C113"/>
    <mergeCell ref="D112:J113"/>
    <mergeCell ref="S112:S113"/>
    <mergeCell ref="K112:K113"/>
    <mergeCell ref="L112:L113"/>
    <mergeCell ref="M112:M113"/>
    <mergeCell ref="N112:N113"/>
    <mergeCell ref="O112:O113"/>
    <mergeCell ref="P112:P113"/>
    <mergeCell ref="Q112:Q113"/>
    <mergeCell ref="R112:R113"/>
    <mergeCell ref="T112:T113"/>
    <mergeCell ref="U112:U113"/>
    <mergeCell ref="V112:V113"/>
    <mergeCell ref="W112:W113"/>
    <mergeCell ref="A59:C60"/>
    <mergeCell ref="A61:C62"/>
    <mergeCell ref="AA38:AA39"/>
    <mergeCell ref="Z34:Z35"/>
    <mergeCell ref="Z28:Z29"/>
    <mergeCell ref="AJ30:AJ31"/>
    <mergeCell ref="B28:B29"/>
    <mergeCell ref="P36:P37"/>
    <mergeCell ref="CZ46:CZ47"/>
    <mergeCell ref="CZ48:CZ49"/>
    <mergeCell ref="R50:R51"/>
    <mergeCell ref="R38:R39"/>
    <mergeCell ref="R42:R43"/>
    <mergeCell ref="R32:R33"/>
    <mergeCell ref="Q44:Q45"/>
    <mergeCell ref="O44:O45"/>
    <mergeCell ref="P48:P49"/>
    <mergeCell ref="P50:P51"/>
    <mergeCell ref="P52:P53"/>
    <mergeCell ref="P42:P43"/>
    <mergeCell ref="P44:P45"/>
    <mergeCell ref="S56:S57"/>
    <mergeCell ref="S54:S55"/>
    <mergeCell ref="CZ54:CZ55"/>
    <mergeCell ref="AG32:AG33"/>
    <mergeCell ref="CY52:CY53"/>
    <mergeCell ref="CZ52:CZ53"/>
    <mergeCell ref="L54:L55"/>
    <mergeCell ref="L52:L53"/>
    <mergeCell ref="S52:S53"/>
    <mergeCell ref="A63:C64"/>
    <mergeCell ref="D63:K64"/>
    <mergeCell ref="CZ99:CZ100"/>
    <mergeCell ref="A106:C107"/>
    <mergeCell ref="L56:L57"/>
    <mergeCell ref="A110:C111"/>
    <mergeCell ref="A108:C109"/>
    <mergeCell ref="CX48:CX49"/>
    <mergeCell ref="CY48:CY49"/>
    <mergeCell ref="CZ38:CZ39"/>
    <mergeCell ref="A40:A41"/>
    <mergeCell ref="A42:A43"/>
    <mergeCell ref="B52:B53"/>
    <mergeCell ref="B54:B55"/>
    <mergeCell ref="D52:J53"/>
    <mergeCell ref="AR112:AR113"/>
    <mergeCell ref="AS112:AS113"/>
    <mergeCell ref="DG1:DI2"/>
    <mergeCell ref="BJ8:CX8"/>
    <mergeCell ref="BJ9:CX10"/>
    <mergeCell ref="BJ11:BN12"/>
    <mergeCell ref="DF7:DH7"/>
    <mergeCell ref="DF6:DH6"/>
    <mergeCell ref="BJ1:CX2"/>
    <mergeCell ref="DO12:DP12"/>
    <mergeCell ref="DO9:DP10"/>
    <mergeCell ref="CX11:CX12"/>
    <mergeCell ref="DS9:DT10"/>
    <mergeCell ref="DC9:DC10"/>
    <mergeCell ref="BJ5:CX5"/>
    <mergeCell ref="BJ6:CX6"/>
    <mergeCell ref="BJ7:CX7"/>
    <mergeCell ref="DC7:DE7"/>
    <mergeCell ref="CZ6:DB6"/>
    <mergeCell ref="DC6:DE6"/>
    <mergeCell ref="DC1:DE2"/>
    <mergeCell ref="C56:C57"/>
    <mergeCell ref="K34:K35"/>
    <mergeCell ref="K36:K37"/>
    <mergeCell ref="AA30:AA31"/>
    <mergeCell ref="CY38:CY39"/>
    <mergeCell ref="AH26:AH27"/>
    <mergeCell ref="CZ9:DA12"/>
    <mergeCell ref="BC9:BI10"/>
    <mergeCell ref="CX18:CX19"/>
    <mergeCell ref="CX15:CZ15"/>
    <mergeCell ref="CZ18:CZ19"/>
    <mergeCell ref="CR14:CZ14"/>
    <mergeCell ref="CX34:CX35"/>
    <mergeCell ref="CX36:CX37"/>
    <mergeCell ref="CX44:CX45"/>
    <mergeCell ref="R30:R31"/>
    <mergeCell ref="CC15:CJ15"/>
    <mergeCell ref="AR14:AV15"/>
    <mergeCell ref="BO20:BO21"/>
    <mergeCell ref="BQ20:BQ21"/>
    <mergeCell ref="BH20:BH21"/>
    <mergeCell ref="BP18:BP19"/>
    <mergeCell ref="BM18:BM19"/>
    <mergeCell ref="BM20:BM21"/>
    <mergeCell ref="AH7:AI12"/>
    <mergeCell ref="AO7:AW8"/>
    <mergeCell ref="AF26:AF27"/>
    <mergeCell ref="CX38:CX39"/>
    <mergeCell ref="AH20:AH21"/>
    <mergeCell ref="Q48:Q49"/>
    <mergeCell ref="DK1:DL2"/>
    <mergeCell ref="DN1:DO2"/>
    <mergeCell ref="DQ1:DR2"/>
    <mergeCell ref="CV28:CV29"/>
    <mergeCell ref="CI26:CI27"/>
    <mergeCell ref="CT26:CT27"/>
    <mergeCell ref="AB26:AE26"/>
    <mergeCell ref="AN22:AN23"/>
    <mergeCell ref="AH24:AH25"/>
    <mergeCell ref="AI24:AI25"/>
    <mergeCell ref="AL22:AL23"/>
    <mergeCell ref="AK22:AK23"/>
    <mergeCell ref="AK24:AK25"/>
    <mergeCell ref="AB22:AE22"/>
    <mergeCell ref="AG22:AG23"/>
    <mergeCell ref="CX54:CX55"/>
    <mergeCell ref="CY54:CY55"/>
    <mergeCell ref="L34:L35"/>
    <mergeCell ref="V32:V33"/>
    <mergeCell ref="T30:T31"/>
    <mergeCell ref="T32:T33"/>
    <mergeCell ref="R54:R55"/>
    <mergeCell ref="N30:N31"/>
    <mergeCell ref="M46:M47"/>
    <mergeCell ref="K46:K47"/>
    <mergeCell ref="M44:M45"/>
    <mergeCell ref="K38:K39"/>
    <mergeCell ref="M38:M39"/>
    <mergeCell ref="EE48:EE49"/>
    <mergeCell ref="EC48:EC49"/>
    <mergeCell ref="V48:V49"/>
    <mergeCell ref="W48:W49"/>
    <mergeCell ref="EE26:EE27"/>
    <mergeCell ref="EC46:EC47"/>
    <mergeCell ref="EB34:EB35"/>
    <mergeCell ref="EC30:EC31"/>
    <mergeCell ref="EC52:EC53"/>
    <mergeCell ref="K54:K55"/>
    <mergeCell ref="P24:P25"/>
    <mergeCell ref="P26:P27"/>
    <mergeCell ref="R48:R49"/>
    <mergeCell ref="P46:P47"/>
    <mergeCell ref="P40:P41"/>
    <mergeCell ref="AT48:AT49"/>
    <mergeCell ref="BC40:BC41"/>
    <mergeCell ref="BC34:BC35"/>
    <mergeCell ref="BC36:BC37"/>
    <mergeCell ref="AH32:AH33"/>
    <mergeCell ref="Y26:Y27"/>
    <mergeCell ref="Z26:Z27"/>
    <mergeCell ref="Q26:Q27"/>
    <mergeCell ref="AA44:AA45"/>
    <mergeCell ref="AO48:AO49"/>
    <mergeCell ref="AR32:AR33"/>
    <mergeCell ref="AR34:AR35"/>
    <mergeCell ref="AZ26:AZ27"/>
    <mergeCell ref="AM28:AM29"/>
    <mergeCell ref="AI28:AI29"/>
    <mergeCell ref="Z46:Z47"/>
    <mergeCell ref="AB48:AE48"/>
    <mergeCell ref="CC48:CC49"/>
    <mergeCell ref="CH48:CH49"/>
    <mergeCell ref="AF34:AF35"/>
    <mergeCell ref="AB34:AE34"/>
    <mergeCell ref="P28:P29"/>
    <mergeCell ref="X24:X25"/>
    <mergeCell ref="Y28:Y29"/>
    <mergeCell ref="T24:T25"/>
    <mergeCell ref="O26:O27"/>
    <mergeCell ref="EE28:EE29"/>
    <mergeCell ref="EE40:EE41"/>
    <mergeCell ref="EE46:EE47"/>
    <mergeCell ref="EE44:EE45"/>
    <mergeCell ref="EE34:EE35"/>
    <mergeCell ref="EE36:EE37"/>
    <mergeCell ref="AG24:AG25"/>
    <mergeCell ref="AG26:AG27"/>
    <mergeCell ref="AI26:AI27"/>
    <mergeCell ref="CU52:CU53"/>
    <mergeCell ref="S11:V12"/>
    <mergeCell ref="AA18:AA19"/>
    <mergeCell ref="CT20:CT21"/>
    <mergeCell ref="P14:P15"/>
    <mergeCell ref="P18:P19"/>
    <mergeCell ref="P20:P21"/>
    <mergeCell ref="P22:P23"/>
    <mergeCell ref="BD20:BD21"/>
    <mergeCell ref="Q38:Q39"/>
    <mergeCell ref="O34:O35"/>
    <mergeCell ref="R18:R19"/>
    <mergeCell ref="T46:T47"/>
    <mergeCell ref="O48:O49"/>
    <mergeCell ref="Y48:Y49"/>
    <mergeCell ref="U46:U47"/>
    <mergeCell ref="N48:N49"/>
    <mergeCell ref="N46:N47"/>
    <mergeCell ref="CR15:CT15"/>
    <mergeCell ref="BT20:BT21"/>
    <mergeCell ref="BS20:BS21"/>
    <mergeCell ref="CT28:CT29"/>
    <mergeCell ref="CT22:CT23"/>
    <mergeCell ref="CT24:CT25"/>
    <mergeCell ref="CS32:CS33"/>
    <mergeCell ref="CK30:CK31"/>
    <mergeCell ref="CL30:CL31"/>
    <mergeCell ref="CM30:CM31"/>
    <mergeCell ref="AV46:AV47"/>
    <mergeCell ref="AG30:AG31"/>
    <mergeCell ref="AF30:AF31"/>
    <mergeCell ref="AF28:AF29"/>
    <mergeCell ref="AH30:AH31"/>
    <mergeCell ref="AI30:AI31"/>
    <mergeCell ref="AL28:AL29"/>
    <mergeCell ref="CI30:CI31"/>
    <mergeCell ref="CI32:CI33"/>
    <mergeCell ref="AF24:AF25"/>
    <mergeCell ref="BX40:BX41"/>
    <mergeCell ref="BY40:BY41"/>
    <mergeCell ref="BZ40:BZ41"/>
    <mergeCell ref="CA40:CA41"/>
    <mergeCell ref="CB40:CB41"/>
    <mergeCell ref="BW42:BW43"/>
    <mergeCell ref="BX42:BX43"/>
    <mergeCell ref="BY42:BY43"/>
    <mergeCell ref="BZ42:BZ43"/>
    <mergeCell ref="CA42:CA43"/>
    <mergeCell ref="BP48:BP49"/>
    <mergeCell ref="BQ15:BV15"/>
    <mergeCell ref="BK15:BP15"/>
    <mergeCell ref="CE18:CE19"/>
    <mergeCell ref="AI22:AI23"/>
    <mergeCell ref="AH22:AH23"/>
    <mergeCell ref="AA22:AA23"/>
    <mergeCell ref="AF22:AF23"/>
    <mergeCell ref="AP22:AP23"/>
    <mergeCell ref="BW22:BW23"/>
    <mergeCell ref="BX22:BX23"/>
    <mergeCell ref="CG22:CG23"/>
    <mergeCell ref="CG24:CG25"/>
    <mergeCell ref="CC24:CC25"/>
    <mergeCell ref="CE26:CE27"/>
    <mergeCell ref="CE28:CE29"/>
    <mergeCell ref="CI36:CI37"/>
    <mergeCell ref="AE8:AF9"/>
    <mergeCell ref="AF32:AF33"/>
    <mergeCell ref="AB32:AE32"/>
    <mergeCell ref="EE32:EE33"/>
    <mergeCell ref="EE38:EE39"/>
    <mergeCell ref="EB40:EB41"/>
    <mergeCell ref="EE42:EE43"/>
    <mergeCell ref="CX20:CX21"/>
    <mergeCell ref="CY20:CY21"/>
    <mergeCell ref="CX22:CX23"/>
    <mergeCell ref="CY26:CY27"/>
    <mergeCell ref="CX40:CX41"/>
    <mergeCell ref="CY40:CY41"/>
    <mergeCell ref="CU15:CW15"/>
    <mergeCell ref="CU18:CU19"/>
    <mergeCell ref="CV18:CV19"/>
    <mergeCell ref="CW18:CW19"/>
    <mergeCell ref="CU20:CU21"/>
    <mergeCell ref="CV20:CV21"/>
    <mergeCell ref="CW20:CW21"/>
    <mergeCell ref="CU22:CU23"/>
    <mergeCell ref="CV22:CV23"/>
    <mergeCell ref="CW22:CW23"/>
    <mergeCell ref="CU24:CU25"/>
    <mergeCell ref="CV24:CV25"/>
    <mergeCell ref="CW24:CW25"/>
    <mergeCell ref="CU26:CU27"/>
    <mergeCell ref="CV26:CV27"/>
    <mergeCell ref="CW26:CW27"/>
    <mergeCell ref="CU28:CU29"/>
    <mergeCell ref="CW28:CW29"/>
    <mergeCell ref="W5:AD5"/>
    <mergeCell ref="AE5:AF5"/>
    <mergeCell ref="W11:AE12"/>
    <mergeCell ref="AA6:AC6"/>
    <mergeCell ref="W6:Y6"/>
    <mergeCell ref="W7:Y7"/>
    <mergeCell ref="AA7:AC7"/>
    <mergeCell ref="AX7:AY8"/>
    <mergeCell ref="AJ11:AN12"/>
    <mergeCell ref="AO9:AX10"/>
    <mergeCell ref="AJ9:AN10"/>
    <mergeCell ref="AJ7:AN8"/>
    <mergeCell ref="DS12:DT12"/>
    <mergeCell ref="DX11:DY11"/>
    <mergeCell ref="DZ20:DZ21"/>
    <mergeCell ref="EE22:EE23"/>
    <mergeCell ref="DQ4:DS5"/>
    <mergeCell ref="DJ4:DO4"/>
    <mergeCell ref="DJ5:DL5"/>
    <mergeCell ref="DM5:DO5"/>
    <mergeCell ref="DJ6:DL6"/>
    <mergeCell ref="DM6:DO6"/>
    <mergeCell ref="DJ7:DL7"/>
    <mergeCell ref="DM7:DO7"/>
    <mergeCell ref="DF9:DF10"/>
    <mergeCell ref="DG9:DJ10"/>
    <mergeCell ref="DK9:DM10"/>
    <mergeCell ref="DQ9:DR10"/>
    <mergeCell ref="DQ11:DR11"/>
    <mergeCell ref="DW14:EI15"/>
    <mergeCell ref="DA14:DE15"/>
    <mergeCell ref="DZ18:DZ19"/>
    <mergeCell ref="EA18:EA19"/>
    <mergeCell ref="CW50:CW51"/>
    <mergeCell ref="CB42:CB43"/>
    <mergeCell ref="BW44:BW45"/>
    <mergeCell ref="BX44:BX45"/>
    <mergeCell ref="BY44:BY45"/>
    <mergeCell ref="BZ44:BZ45"/>
    <mergeCell ref="CA44:CA45"/>
    <mergeCell ref="CY44:CY45"/>
    <mergeCell ref="CX46:CX47"/>
    <mergeCell ref="DZ48:DZ49"/>
    <mergeCell ref="AJ22:AJ23"/>
    <mergeCell ref="BY22:BY23"/>
    <mergeCell ref="DZ3:EC5"/>
    <mergeCell ref="DQ12:DR12"/>
    <mergeCell ref="DV9:DW12"/>
    <mergeCell ref="DS24:DS25"/>
    <mergeCell ref="EE24:EE25"/>
    <mergeCell ref="EA24:EA25"/>
    <mergeCell ref="EA22:EA23"/>
    <mergeCell ref="DS22:DS23"/>
    <mergeCell ref="DZ9:EC10"/>
    <mergeCell ref="DZ11:EA11"/>
    <mergeCell ref="ED22:ED23"/>
    <mergeCell ref="DQ22:DQ23"/>
    <mergeCell ref="DX9:DY10"/>
    <mergeCell ref="DX12:DY12"/>
    <mergeCell ref="EB20:EB21"/>
    <mergeCell ref="EC20:EC21"/>
    <mergeCell ref="DQ36:DQ37"/>
    <mergeCell ref="DO11:DP11"/>
    <mergeCell ref="EA20:EA21"/>
    <mergeCell ref="EB11:EC11"/>
    <mergeCell ref="EB24:EB25"/>
    <mergeCell ref="DQ24:DQ25"/>
    <mergeCell ref="DQ18:DQ19"/>
    <mergeCell ref="DR18:DR19"/>
    <mergeCell ref="DS11:DT11"/>
    <mergeCell ref="CZ7:DB7"/>
    <mergeCell ref="EE30:EE31"/>
    <mergeCell ref="DQ32:DQ33"/>
    <mergeCell ref="EC22:EC23"/>
    <mergeCell ref="EB42:EB43"/>
    <mergeCell ref="EB38:EB39"/>
    <mergeCell ref="DQ40:DQ41"/>
    <mergeCell ref="CZ36:CZ37"/>
    <mergeCell ref="EB32:EB33"/>
    <mergeCell ref="DZ32:DZ33"/>
    <mergeCell ref="DZ30:DZ31"/>
    <mergeCell ref="EA30:EA31"/>
    <mergeCell ref="EB30:EB31"/>
    <mergeCell ref="EA32:EA33"/>
    <mergeCell ref="EB36:EB37"/>
    <mergeCell ref="DP34:DP35"/>
    <mergeCell ref="EB22:EB23"/>
    <mergeCell ref="DS44:DS45"/>
    <mergeCell ref="EC40:EC41"/>
    <mergeCell ref="EC44:EC45"/>
    <mergeCell ref="ED38:ED39"/>
    <mergeCell ref="ED46:ED47"/>
    <mergeCell ref="ED36:ED37"/>
    <mergeCell ref="EB46:EB47"/>
    <mergeCell ref="EC32:EC33"/>
    <mergeCell ref="EC36:EC37"/>
    <mergeCell ref="EC34:EC35"/>
    <mergeCell ref="CC30:CC31"/>
    <mergeCell ref="CC42:CC43"/>
    <mergeCell ref="BU22:BU23"/>
    <mergeCell ref="BU24:BU25"/>
    <mergeCell ref="CF24:CF25"/>
    <mergeCell ref="CB48:CB49"/>
    <mergeCell ref="BW50:BW51"/>
    <mergeCell ref="BX50:BX51"/>
    <mergeCell ref="BY50:BY51"/>
    <mergeCell ref="BZ50:BZ51"/>
    <mergeCell ref="CA50:CA51"/>
    <mergeCell ref="CB50:CB51"/>
    <mergeCell ref="BT48:BT49"/>
    <mergeCell ref="BT50:BT51"/>
    <mergeCell ref="CE52:CE53"/>
    <mergeCell ref="CC50:CC51"/>
    <mergeCell ref="CC44:CC45"/>
    <mergeCell ref="CE44:CE45"/>
    <mergeCell ref="BS54:BS55"/>
    <mergeCell ref="BT38:BT39"/>
    <mergeCell ref="CF22:CF23"/>
    <mergeCell ref="DH26:DH27"/>
    <mergeCell ref="EE56:EE57"/>
    <mergeCell ref="DR26:DR27"/>
    <mergeCell ref="DQ26:DQ27"/>
    <mergeCell ref="DQ28:DQ29"/>
    <mergeCell ref="DQ20:DQ21"/>
    <mergeCell ref="CZ20:CZ21"/>
    <mergeCell ref="W20:W21"/>
    <mergeCell ref="R40:R41"/>
    <mergeCell ref="O46:O47"/>
    <mergeCell ref="AF50:AF51"/>
    <mergeCell ref="R46:R47"/>
    <mergeCell ref="Z20:Z21"/>
    <mergeCell ref="CZ44:CZ45"/>
    <mergeCell ref="CY32:CY33"/>
    <mergeCell ref="CX26:CX27"/>
    <mergeCell ref="CX28:CX29"/>
    <mergeCell ref="CX30:CX31"/>
    <mergeCell ref="CX42:CX43"/>
    <mergeCell ref="AT46:AT47"/>
    <mergeCell ref="EC56:EC57"/>
    <mergeCell ref="EB56:EB57"/>
    <mergeCell ref="EE54:EE55"/>
    <mergeCell ref="ED56:ED57"/>
    <mergeCell ref="EC54:EC55"/>
    <mergeCell ref="CX50:CX51"/>
    <mergeCell ref="CY50:CY51"/>
    <mergeCell ref="CX52:CX53"/>
    <mergeCell ref="CW40:CW41"/>
    <mergeCell ref="CU42:CU43"/>
    <mergeCell ref="CV42:CV43"/>
    <mergeCell ref="CW42:CW43"/>
    <mergeCell ref="CU44:CU45"/>
    <mergeCell ref="CV44:CV45"/>
    <mergeCell ref="CW44:CW45"/>
    <mergeCell ref="CU46:CU47"/>
    <mergeCell ref="CV46:CV47"/>
    <mergeCell ref="CW46:CW47"/>
    <mergeCell ref="CU48:CU49"/>
    <mergeCell ref="CV48:CV49"/>
    <mergeCell ref="CW48:CW49"/>
    <mergeCell ref="CU50:CU51"/>
    <mergeCell ref="CV50:CV51"/>
    <mergeCell ref="DA28:DA29"/>
    <mergeCell ref="DA30:DA31"/>
    <mergeCell ref="DB28:DB29"/>
    <mergeCell ref="DB30:DB31"/>
    <mergeCell ref="DB34:DB35"/>
    <mergeCell ref="DH40:DH41"/>
    <mergeCell ref="DH42:DH43"/>
    <mergeCell ref="DH36:DH37"/>
    <mergeCell ref="DH38:DH39"/>
    <mergeCell ref="CQ26:CQ27"/>
    <mergeCell ref="CK28:CK29"/>
    <mergeCell ref="CL28:CL29"/>
    <mergeCell ref="CM28:CM29"/>
    <mergeCell ref="CN28:CN29"/>
    <mergeCell ref="CO28:CO29"/>
    <mergeCell ref="CP28:CP29"/>
    <mergeCell ref="CQ28:CQ29"/>
    <mergeCell ref="CN30:CN31"/>
    <mergeCell ref="CO30:CO31"/>
    <mergeCell ref="CP30:CP31"/>
    <mergeCell ref="CQ30:CQ31"/>
    <mergeCell ref="BU42:BU43"/>
    <mergeCell ref="CB44:CB45"/>
    <mergeCell ref="BW46:BW47"/>
    <mergeCell ref="BX46:BX47"/>
    <mergeCell ref="BY46:BY47"/>
    <mergeCell ref="BZ46:BZ47"/>
    <mergeCell ref="CA46:CA47"/>
    <mergeCell ref="CB46:CB47"/>
    <mergeCell ref="CB38:CB39"/>
    <mergeCell ref="BW40:BW41"/>
    <mergeCell ref="BU26:BU27"/>
    <mergeCell ref="BU28:BU29"/>
    <mergeCell ref="BU30:BU31"/>
    <mergeCell ref="CC32:CC33"/>
    <mergeCell ref="CE32:CE33"/>
    <mergeCell ref="CF26:CF27"/>
    <mergeCell ref="CF28:CF29"/>
    <mergeCell ref="CF30:CF31"/>
    <mergeCell ref="CJ36:CJ37"/>
    <mergeCell ref="CJ38:CJ39"/>
    <mergeCell ref="CK32:CK33"/>
    <mergeCell ref="CL32:CL33"/>
    <mergeCell ref="CM32:CM33"/>
    <mergeCell ref="CN32:CN33"/>
    <mergeCell ref="CO32:CO33"/>
    <mergeCell ref="CP32:CP33"/>
    <mergeCell ref="CQ32:CQ33"/>
    <mergeCell ref="CK34:CK35"/>
    <mergeCell ref="CL34:CL35"/>
    <mergeCell ref="CM34:CM35"/>
    <mergeCell ref="CN34:CN35"/>
    <mergeCell ref="CO34:CO35"/>
    <mergeCell ref="CP34:CP35"/>
    <mergeCell ref="CQ34:CQ35"/>
    <mergeCell ref="CK36:CK37"/>
    <mergeCell ref="CL36:CL37"/>
    <mergeCell ref="CM36:CM37"/>
    <mergeCell ref="CN36:CN37"/>
    <mergeCell ref="CO36:CO37"/>
    <mergeCell ref="CP36:CP37"/>
    <mergeCell ref="CQ36:CQ37"/>
    <mergeCell ref="CK38:CK39"/>
    <mergeCell ref="CL38:CL39"/>
    <mergeCell ref="CE22:CE23"/>
    <mergeCell ref="CY46:CY47"/>
    <mergeCell ref="CZ24:CZ25"/>
    <mergeCell ref="CZ26:CZ27"/>
    <mergeCell ref="AV44:AV45"/>
    <mergeCell ref="CU30:CU31"/>
    <mergeCell ref="CV30:CV31"/>
    <mergeCell ref="CW30:CW31"/>
    <mergeCell ref="CU32:CU33"/>
    <mergeCell ref="CV32:CV33"/>
    <mergeCell ref="CW32:CW33"/>
    <mergeCell ref="CU34:CU35"/>
    <mergeCell ref="CV34:CV35"/>
    <mergeCell ref="CW34:CW35"/>
    <mergeCell ref="CU36:CU37"/>
    <mergeCell ref="CV36:CV37"/>
    <mergeCell ref="CW36:CW37"/>
    <mergeCell ref="CU38:CU39"/>
    <mergeCell ref="CV38:CV39"/>
    <mergeCell ref="CW38:CW39"/>
    <mergeCell ref="CS28:CS29"/>
    <mergeCell ref="CS30:CS31"/>
    <mergeCell ref="CS42:CS43"/>
    <mergeCell ref="CR36:CR37"/>
    <mergeCell ref="CR38:CR39"/>
    <mergeCell ref="CS38:CS39"/>
    <mergeCell ref="CK24:CK25"/>
    <mergeCell ref="CL24:CL25"/>
    <mergeCell ref="CM24:CM25"/>
    <mergeCell ref="CN24:CN25"/>
    <mergeCell ref="CO24:CO25"/>
    <mergeCell ref="BR22:BR23"/>
    <mergeCell ref="BS22:BS23"/>
    <mergeCell ref="BV22:BV23"/>
    <mergeCell ref="CQ24:CQ25"/>
    <mergeCell ref="CK26:CK27"/>
    <mergeCell ref="CL26:CL27"/>
    <mergeCell ref="CM26:CM27"/>
    <mergeCell ref="CN26:CN27"/>
    <mergeCell ref="CO26:CO27"/>
    <mergeCell ref="CP26:CP27"/>
    <mergeCell ref="BZ24:BZ25"/>
    <mergeCell ref="CA24:CA25"/>
    <mergeCell ref="CB24:CB25"/>
    <mergeCell ref="BW26:BW27"/>
    <mergeCell ref="BX26:BX27"/>
    <mergeCell ref="BY26:BY27"/>
    <mergeCell ref="BZ26:BZ27"/>
    <mergeCell ref="CA26:CA27"/>
    <mergeCell ref="BC24:BC25"/>
    <mergeCell ref="BC26:BC27"/>
    <mergeCell ref="BC30:BC31"/>
    <mergeCell ref="BC32:BC33"/>
    <mergeCell ref="BD22:BD23"/>
    <mergeCell ref="BD24:BD25"/>
    <mergeCell ref="BC44:BC45"/>
    <mergeCell ref="BD32:BD33"/>
    <mergeCell ref="BD34:BD35"/>
    <mergeCell ref="BD36:BD37"/>
    <mergeCell ref="BZ22:BZ23"/>
    <mergeCell ref="CA22:CA23"/>
    <mergeCell ref="CB22:CB23"/>
    <mergeCell ref="BW24:BW25"/>
    <mergeCell ref="BX24:BX25"/>
    <mergeCell ref="AI32:AI33"/>
    <mergeCell ref="AG28:AG29"/>
    <mergeCell ref="AG34:AG35"/>
    <mergeCell ref="AH28:AH29"/>
    <mergeCell ref="AJ32:AJ33"/>
    <mergeCell ref="AM34:AM35"/>
    <mergeCell ref="AM30:AM31"/>
    <mergeCell ref="BL30:BL31"/>
    <mergeCell ref="BL32:BL33"/>
    <mergeCell ref="BP26:BP27"/>
    <mergeCell ref="BP28:BP29"/>
    <mergeCell ref="BP22:BP23"/>
    <mergeCell ref="BP24:BP25"/>
    <mergeCell ref="BP34:BP35"/>
    <mergeCell ref="BP36:BP37"/>
    <mergeCell ref="BP30:BP31"/>
    <mergeCell ref="BP32:BP33"/>
    <mergeCell ref="AV26:AV27"/>
    <mergeCell ref="AV28:AV29"/>
    <mergeCell ref="BC28:BC29"/>
    <mergeCell ref="BD26:BD27"/>
    <mergeCell ref="BD28:BD29"/>
    <mergeCell ref="BD30:BD31"/>
    <mergeCell ref="AY42:AY43"/>
    <mergeCell ref="AZ44:AZ45"/>
    <mergeCell ref="BB46:BB47"/>
    <mergeCell ref="BQ22:BQ23"/>
    <mergeCell ref="BP38:BP39"/>
    <mergeCell ref="BL26:BL27"/>
    <mergeCell ref="BL28:BL29"/>
    <mergeCell ref="BL22:BL23"/>
    <mergeCell ref="BL24:BL25"/>
    <mergeCell ref="BL34:BL35"/>
    <mergeCell ref="BL36:BL37"/>
    <mergeCell ref="AZ30:AZ31"/>
    <mergeCell ref="AZ32:AZ33"/>
    <mergeCell ref="AZ34:AZ35"/>
    <mergeCell ref="AX40:AX41"/>
    <mergeCell ref="AY40:AY41"/>
    <mergeCell ref="BF40:BF41"/>
    <mergeCell ref="BF42:BF43"/>
    <mergeCell ref="BL40:BL41"/>
    <mergeCell ref="BL42:BL43"/>
    <mergeCell ref="BQ28:BQ29"/>
    <mergeCell ref="AI40:AI41"/>
    <mergeCell ref="AP32:AP33"/>
    <mergeCell ref="AJ34:AJ35"/>
    <mergeCell ref="AJ36:AJ37"/>
    <mergeCell ref="AL26:AL27"/>
    <mergeCell ref="AR30:AR31"/>
    <mergeCell ref="AU24:AU25"/>
    <mergeCell ref="AU26:AU27"/>
    <mergeCell ref="AU28:AU29"/>
    <mergeCell ref="AU30:AU31"/>
    <mergeCell ref="AX24:AX25"/>
    <mergeCell ref="AW32:AW33"/>
    <mergeCell ref="AW34:AW35"/>
    <mergeCell ref="AX26:AX27"/>
    <mergeCell ref="BF36:BF37"/>
    <mergeCell ref="BI24:BI25"/>
    <mergeCell ref="BI26:BI27"/>
    <mergeCell ref="BI28:BI29"/>
    <mergeCell ref="BI30:BI31"/>
    <mergeCell ref="AZ42:AZ43"/>
    <mergeCell ref="AA8:AC9"/>
    <mergeCell ref="R34:R35"/>
    <mergeCell ref="R36:R37"/>
    <mergeCell ref="X26:X27"/>
    <mergeCell ref="X28:X29"/>
    <mergeCell ref="V14:W15"/>
    <mergeCell ref="W8:Y9"/>
    <mergeCell ref="W28:W29"/>
    <mergeCell ref="AB28:AE28"/>
    <mergeCell ref="W26:W27"/>
    <mergeCell ref="Q36:Q37"/>
    <mergeCell ref="Q34:Q35"/>
    <mergeCell ref="Q32:Q33"/>
    <mergeCell ref="Q18:Q19"/>
    <mergeCell ref="Q22:Q23"/>
    <mergeCell ref="U22:U23"/>
    <mergeCell ref="W22:W23"/>
    <mergeCell ref="U30:U31"/>
    <mergeCell ref="T28:T29"/>
    <mergeCell ref="V28:V29"/>
    <mergeCell ref="AD8:AD9"/>
    <mergeCell ref="Z8:Z9"/>
    <mergeCell ref="AB18:AE18"/>
    <mergeCell ref="T18:T19"/>
    <mergeCell ref="Y18:Y19"/>
    <mergeCell ref="AB30:AE30"/>
    <mergeCell ref="AO11:BA12"/>
    <mergeCell ref="AQ18:AQ19"/>
    <mergeCell ref="AY18:AY19"/>
    <mergeCell ref="AR18:AR19"/>
    <mergeCell ref="AT18:AT19"/>
    <mergeCell ref="AZ18:AZ19"/>
    <mergeCell ref="AN14:AQ15"/>
    <mergeCell ref="AA32:AA33"/>
    <mergeCell ref="AI34:AI35"/>
    <mergeCell ref="Z18:Z19"/>
    <mergeCell ref="AJ26:AJ27"/>
    <mergeCell ref="AK34:AK35"/>
    <mergeCell ref="Z22:Z23"/>
    <mergeCell ref="AA24:AA25"/>
    <mergeCell ref="S28:S29"/>
    <mergeCell ref="AG20:AG21"/>
    <mergeCell ref="AL18:AL19"/>
    <mergeCell ref="AI20:AI21"/>
    <mergeCell ref="AF20:AF21"/>
    <mergeCell ref="AB20:AE20"/>
    <mergeCell ref="S14:S15"/>
    <mergeCell ref="AZ20:AZ21"/>
    <mergeCell ref="AZ22:AZ23"/>
    <mergeCell ref="AZ24:AZ25"/>
    <mergeCell ref="AZ28:AZ29"/>
    <mergeCell ref="AY20:AY21"/>
    <mergeCell ref="AY22:AY23"/>
    <mergeCell ref="AY24:AY25"/>
    <mergeCell ref="AY26:AY27"/>
    <mergeCell ref="AY28:AY29"/>
    <mergeCell ref="AY30:AY31"/>
    <mergeCell ref="AO22:AO23"/>
    <mergeCell ref="AR24:AR25"/>
    <mergeCell ref="Z32:Z33"/>
    <mergeCell ref="AO18:AO19"/>
    <mergeCell ref="AQ20:AQ21"/>
    <mergeCell ref="AX20:AX21"/>
    <mergeCell ref="AO20:AO21"/>
    <mergeCell ref="V42:V43"/>
    <mergeCell ref="R22:R23"/>
    <mergeCell ref="W46:W47"/>
    <mergeCell ref="Y46:Y47"/>
    <mergeCell ref="M30:M31"/>
    <mergeCell ref="T26:T27"/>
    <mergeCell ref="M22:M23"/>
    <mergeCell ref="O30:O31"/>
    <mergeCell ref="V22:V23"/>
    <mergeCell ref="Q30:Q31"/>
    <mergeCell ref="Q28:Q29"/>
    <mergeCell ref="P32:P33"/>
    <mergeCell ref="Y22:Y23"/>
    <mergeCell ref="U26:U27"/>
    <mergeCell ref="C24:C25"/>
    <mergeCell ref="S24:S25"/>
    <mergeCell ref="T42:T43"/>
    <mergeCell ref="U42:U43"/>
    <mergeCell ref="T44:T45"/>
    <mergeCell ref="U24:U25"/>
    <mergeCell ref="B46:B47"/>
    <mergeCell ref="D34:J35"/>
    <mergeCell ref="Y44:Y45"/>
    <mergeCell ref="T34:T35"/>
    <mergeCell ref="U36:U37"/>
    <mergeCell ref="U38:U39"/>
    <mergeCell ref="T38:T39"/>
    <mergeCell ref="V34:V35"/>
    <mergeCell ref="T36:T37"/>
    <mergeCell ref="V36:V37"/>
    <mergeCell ref="Y42:Y43"/>
    <mergeCell ref="U40:U41"/>
    <mergeCell ref="X46:X47"/>
    <mergeCell ref="X44:X45"/>
    <mergeCell ref="X36:X37"/>
    <mergeCell ref="X38:X39"/>
    <mergeCell ref="W42:W43"/>
    <mergeCell ref="X42:X43"/>
    <mergeCell ref="Y38:Y39"/>
    <mergeCell ref="Y32:Y33"/>
    <mergeCell ref="X34:X35"/>
    <mergeCell ref="W34:W35"/>
    <mergeCell ref="V40:V41"/>
    <mergeCell ref="V46:V47"/>
    <mergeCell ref="V44:V45"/>
    <mergeCell ref="B44:B45"/>
    <mergeCell ref="O42:O43"/>
    <mergeCell ref="O40:O41"/>
    <mergeCell ref="K26:K27"/>
    <mergeCell ref="A13:I13"/>
    <mergeCell ref="L48:L49"/>
    <mergeCell ref="C28:C29"/>
    <mergeCell ref="O36:O37"/>
    <mergeCell ref="O32:O33"/>
    <mergeCell ref="D40:J41"/>
    <mergeCell ref="L42:L43"/>
    <mergeCell ref="L44:L45"/>
    <mergeCell ref="A38:A39"/>
    <mergeCell ref="A50:A51"/>
    <mergeCell ref="A52:A53"/>
    <mergeCell ref="A54:A55"/>
    <mergeCell ref="S46:S47"/>
    <mergeCell ref="C40:C41"/>
    <mergeCell ref="A44:A45"/>
    <mergeCell ref="D44:J45"/>
    <mergeCell ref="S44:S45"/>
    <mergeCell ref="B40:B41"/>
    <mergeCell ref="B34:B35"/>
    <mergeCell ref="C26:C27"/>
    <mergeCell ref="D26:J27"/>
    <mergeCell ref="D28:J29"/>
    <mergeCell ref="C52:C53"/>
    <mergeCell ref="D50:J51"/>
    <mergeCell ref="S32:S33"/>
    <mergeCell ref="S38:S39"/>
    <mergeCell ref="S36:S37"/>
    <mergeCell ref="S34:S35"/>
    <mergeCell ref="K50:K51"/>
    <mergeCell ref="D46:J47"/>
    <mergeCell ref="S48:S49"/>
    <mergeCell ref="D32:J33"/>
    <mergeCell ref="M32:M33"/>
    <mergeCell ref="M28:M29"/>
    <mergeCell ref="M26:M27"/>
    <mergeCell ref="B20:B21"/>
    <mergeCell ref="B22:B23"/>
    <mergeCell ref="B24:B25"/>
    <mergeCell ref="B26:B27"/>
    <mergeCell ref="L22:L23"/>
    <mergeCell ref="M24:M25"/>
    <mergeCell ref="N22:N23"/>
    <mergeCell ref="L24:L25"/>
    <mergeCell ref="O22:O23"/>
    <mergeCell ref="C36:C37"/>
    <mergeCell ref="B32:B33"/>
    <mergeCell ref="L46:L47"/>
    <mergeCell ref="M48:M49"/>
    <mergeCell ref="K42:K43"/>
    <mergeCell ref="K48:K49"/>
    <mergeCell ref="D22:J23"/>
    <mergeCell ref="R26:R27"/>
    <mergeCell ref="S26:S27"/>
    <mergeCell ref="P34:P35"/>
    <mergeCell ref="Q50:Q51"/>
    <mergeCell ref="S40:S41"/>
    <mergeCell ref="D14:J15"/>
    <mergeCell ref="R24:R25"/>
    <mergeCell ref="Q46:Q47"/>
    <mergeCell ref="R28:R29"/>
    <mergeCell ref="D24:J25"/>
    <mergeCell ref="C22:C23"/>
    <mergeCell ref="S22:S23"/>
    <mergeCell ref="K24:K25"/>
    <mergeCell ref="A56:A57"/>
    <mergeCell ref="C48:C49"/>
    <mergeCell ref="C44:C45"/>
    <mergeCell ref="A46:A47"/>
    <mergeCell ref="A48:A49"/>
    <mergeCell ref="D48:J49"/>
    <mergeCell ref="C54:C55"/>
    <mergeCell ref="A26:A27"/>
    <mergeCell ref="A28:A29"/>
    <mergeCell ref="C50:C51"/>
    <mergeCell ref="C46:C47"/>
    <mergeCell ref="C32:C33"/>
    <mergeCell ref="C38:C39"/>
    <mergeCell ref="A32:A33"/>
    <mergeCell ref="A34:A35"/>
    <mergeCell ref="A36:A37"/>
    <mergeCell ref="D36:J37"/>
    <mergeCell ref="C42:C43"/>
    <mergeCell ref="A30:A31"/>
    <mergeCell ref="A22:A23"/>
    <mergeCell ref="N52:N53"/>
    <mergeCell ref="N50:N51"/>
    <mergeCell ref="K52:K53"/>
    <mergeCell ref="M52:M53"/>
    <mergeCell ref="M50:M51"/>
    <mergeCell ref="L50:L51"/>
    <mergeCell ref="S42:S43"/>
    <mergeCell ref="N40:N41"/>
    <mergeCell ref="N44:N45"/>
    <mergeCell ref="S30:S31"/>
    <mergeCell ref="M42:M43"/>
    <mergeCell ref="N36:N37"/>
    <mergeCell ref="M40:M41"/>
    <mergeCell ref="N42:N43"/>
    <mergeCell ref="M34:M35"/>
    <mergeCell ref="L40:L41"/>
    <mergeCell ref="N38:N39"/>
    <mergeCell ref="L36:L37"/>
    <mergeCell ref="N24:N25"/>
    <mergeCell ref="C34:C35"/>
    <mergeCell ref="D30:J31"/>
    <mergeCell ref="B36:B37"/>
    <mergeCell ref="B38:B39"/>
    <mergeCell ref="Q24:Q25"/>
    <mergeCell ref="P30:P31"/>
    <mergeCell ref="B48:B49"/>
    <mergeCell ref="B56:B57"/>
    <mergeCell ref="O50:O51"/>
    <mergeCell ref="S50:S51"/>
    <mergeCell ref="Q52:Q53"/>
    <mergeCell ref="Q40:Q41"/>
    <mergeCell ref="R44:R45"/>
    <mergeCell ref="K44:K45"/>
    <mergeCell ref="D42:J43"/>
    <mergeCell ref="N56:N57"/>
    <mergeCell ref="Q54:Q55"/>
    <mergeCell ref="D54:J55"/>
    <mergeCell ref="M56:M57"/>
    <mergeCell ref="D56:J57"/>
    <mergeCell ref="K56:K57"/>
    <mergeCell ref="P56:P57"/>
    <mergeCell ref="B50:B51"/>
    <mergeCell ref="B30:B31"/>
    <mergeCell ref="B42:B43"/>
    <mergeCell ref="A24:A25"/>
    <mergeCell ref="K22:K23"/>
    <mergeCell ref="O28:O29"/>
    <mergeCell ref="A20:A21"/>
    <mergeCell ref="A18:A19"/>
    <mergeCell ref="O24:O25"/>
    <mergeCell ref="N26:N27"/>
    <mergeCell ref="K28:K29"/>
    <mergeCell ref="L28:L29"/>
    <mergeCell ref="L26:L27"/>
    <mergeCell ref="L30:L31"/>
    <mergeCell ref="X32:X33"/>
    <mergeCell ref="N28:N29"/>
    <mergeCell ref="T22:T23"/>
    <mergeCell ref="L32:L33"/>
    <mergeCell ref="V24:V25"/>
    <mergeCell ref="Y40:Y41"/>
    <mergeCell ref="Y34:Y35"/>
    <mergeCell ref="AA34:AA35"/>
    <mergeCell ref="AA36:AA37"/>
    <mergeCell ref="W38:W39"/>
    <mergeCell ref="Y24:Y25"/>
    <mergeCell ref="U32:U33"/>
    <mergeCell ref="U34:U35"/>
    <mergeCell ref="U28:U29"/>
    <mergeCell ref="N34:N35"/>
    <mergeCell ref="N32:N33"/>
    <mergeCell ref="K30:K31"/>
    <mergeCell ref="Z24:Z25"/>
    <mergeCell ref="K32:K33"/>
    <mergeCell ref="C30:C31"/>
    <mergeCell ref="K40:K41"/>
    <mergeCell ref="D38:J39"/>
    <mergeCell ref="L38:L39"/>
    <mergeCell ref="W24:W25"/>
    <mergeCell ref="Z38:Z39"/>
    <mergeCell ref="Z40:Z41"/>
    <mergeCell ref="V30:V31"/>
    <mergeCell ref="M36:M37"/>
    <mergeCell ref="O38:O39"/>
    <mergeCell ref="P38:P39"/>
    <mergeCell ref="N20:N21"/>
    <mergeCell ref="O18:O19"/>
    <mergeCell ref="N18:N19"/>
    <mergeCell ref="L20:L21"/>
    <mergeCell ref="K20:K21"/>
    <mergeCell ref="C18:C19"/>
    <mergeCell ref="X40:X41"/>
    <mergeCell ref="W36:W37"/>
    <mergeCell ref="W32:W33"/>
    <mergeCell ref="Y30:Y31"/>
    <mergeCell ref="W30:W31"/>
    <mergeCell ref="X30:X31"/>
    <mergeCell ref="X22:X23"/>
    <mergeCell ref="V38:V39"/>
    <mergeCell ref="V26:V27"/>
    <mergeCell ref="Z44:Z45"/>
    <mergeCell ref="W44:W45"/>
    <mergeCell ref="W40:W41"/>
    <mergeCell ref="AA28:AA29"/>
    <mergeCell ref="Z30:Z31"/>
    <mergeCell ref="Z42:Z43"/>
    <mergeCell ref="Y36:Y37"/>
    <mergeCell ref="DD9:DE10"/>
    <mergeCell ref="CG18:CG19"/>
    <mergeCell ref="CI18:CI19"/>
    <mergeCell ref="BL18:BL19"/>
    <mergeCell ref="BG20:BG21"/>
    <mergeCell ref="CC18:CC19"/>
    <mergeCell ref="CC20:CC21"/>
    <mergeCell ref="BP20:BP21"/>
    <mergeCell ref="BH18:BH19"/>
    <mergeCell ref="BO18:BO19"/>
    <mergeCell ref="BK18:BK19"/>
    <mergeCell ref="BK20:BK21"/>
    <mergeCell ref="BL20:BL21"/>
    <mergeCell ref="CF18:CF19"/>
    <mergeCell ref="CF20:CF21"/>
    <mergeCell ref="CH18:CH19"/>
    <mergeCell ref="CH20:CH21"/>
    <mergeCell ref="DG18:DG19"/>
    <mergeCell ref="DG20:DG21"/>
    <mergeCell ref="DI18:DI19"/>
    <mergeCell ref="DI20:DI21"/>
    <mergeCell ref="DC18:DC19"/>
    <mergeCell ref="DC20:DC21"/>
    <mergeCell ref="CD18:CD19"/>
    <mergeCell ref="CD20:CD21"/>
    <mergeCell ref="DB9:DB10"/>
    <mergeCell ref="BU20:BU21"/>
    <mergeCell ref="BQ18:BQ19"/>
    <mergeCell ref="BT18:BT19"/>
    <mergeCell ref="BU18:BU19"/>
    <mergeCell ref="BC11:BI12"/>
    <mergeCell ref="AA26:AA27"/>
    <mergeCell ref="Z36:Z37"/>
    <mergeCell ref="AN40:AN41"/>
    <mergeCell ref="AP38:AP39"/>
    <mergeCell ref="AO36:AO37"/>
    <mergeCell ref="AQ22:AQ23"/>
    <mergeCell ref="AQ24:AQ25"/>
    <mergeCell ref="AQ26:AQ27"/>
    <mergeCell ref="AR26:AR27"/>
    <mergeCell ref="AR28:AR29"/>
    <mergeCell ref="AQ34:AQ35"/>
    <mergeCell ref="AR22:AR23"/>
    <mergeCell ref="AQ36:AQ37"/>
    <mergeCell ref="AQ38:AQ39"/>
    <mergeCell ref="AQ40:AQ41"/>
    <mergeCell ref="AQ42:AQ43"/>
    <mergeCell ref="AS34:AS35"/>
    <mergeCell ref="AR36:AR37"/>
    <mergeCell ref="AR38:AR39"/>
    <mergeCell ref="AV38:AV39"/>
    <mergeCell ref="AV32:AV33"/>
    <mergeCell ref="AV34:AV35"/>
    <mergeCell ref="AV36:AV37"/>
    <mergeCell ref="AZ36:AZ37"/>
    <mergeCell ref="AY32:AY33"/>
    <mergeCell ref="BC22:BC23"/>
    <mergeCell ref="DL18:DL19"/>
    <mergeCell ref="DL20:DL21"/>
    <mergeCell ref="DK18:DK19"/>
    <mergeCell ref="DK20:DK21"/>
    <mergeCell ref="BI18:BI19"/>
    <mergeCell ref="BI20:BI21"/>
    <mergeCell ref="BV18:BV19"/>
    <mergeCell ref="BV20:BV21"/>
    <mergeCell ref="BS18:BS19"/>
    <mergeCell ref="CE20:CE21"/>
    <mergeCell ref="BR18:BR19"/>
    <mergeCell ref="BR20:BR21"/>
    <mergeCell ref="BC18:BC19"/>
    <mergeCell ref="BG18:BG19"/>
    <mergeCell ref="BD18:BD19"/>
    <mergeCell ref="BE18:BE19"/>
    <mergeCell ref="BC20:BC21"/>
    <mergeCell ref="CK15:CQ15"/>
    <mergeCell ref="CK18:CK19"/>
    <mergeCell ref="CL18:CL19"/>
    <mergeCell ref="CM18:CM19"/>
    <mergeCell ref="CN18:CN19"/>
    <mergeCell ref="CO18:CO19"/>
    <mergeCell ref="CP18:CP19"/>
    <mergeCell ref="CQ18:CQ19"/>
    <mergeCell ref="CK20:CK21"/>
    <mergeCell ref="CL20:CL21"/>
    <mergeCell ref="CM20:CM21"/>
    <mergeCell ref="CN20:CN21"/>
    <mergeCell ref="CO20:CO21"/>
    <mergeCell ref="CP20:CP21"/>
    <mergeCell ref="BW15:CB15"/>
    <mergeCell ref="BW18:BW19"/>
    <mergeCell ref="BF18:BF19"/>
    <mergeCell ref="BF20:BF21"/>
    <mergeCell ref="BE20:BE21"/>
    <mergeCell ref="BN18:BN19"/>
    <mergeCell ref="BN20:BN21"/>
    <mergeCell ref="CS18:CS19"/>
    <mergeCell ref="CS20:CS21"/>
    <mergeCell ref="BZ18:BZ19"/>
    <mergeCell ref="CA18:CA19"/>
    <mergeCell ref="BZ20:BZ21"/>
    <mergeCell ref="CA20:CA21"/>
    <mergeCell ref="CB20:CB21"/>
    <mergeCell ref="CB18:CB19"/>
    <mergeCell ref="BW20:BW21"/>
    <mergeCell ref="BX20:BX21"/>
    <mergeCell ref="BY20:BY21"/>
    <mergeCell ref="A14:C15"/>
    <mergeCell ref="B18:B19"/>
    <mergeCell ref="N14:N15"/>
    <mergeCell ref="M20:M21"/>
    <mergeCell ref="M18:M19"/>
    <mergeCell ref="L18:L19"/>
    <mergeCell ref="K18:K19"/>
    <mergeCell ref="D18:J19"/>
    <mergeCell ref="D20:J21"/>
    <mergeCell ref="S18:S19"/>
    <mergeCell ref="S20:S21"/>
    <mergeCell ref="O20:O21"/>
    <mergeCell ref="O14:O15"/>
    <mergeCell ref="K14:M15"/>
    <mergeCell ref="T20:T21"/>
    <mergeCell ref="V18:V19"/>
    <mergeCell ref="AU18:AU19"/>
    <mergeCell ref="AU20:AU21"/>
    <mergeCell ref="R20:R21"/>
    <mergeCell ref="AS18:AS19"/>
    <mergeCell ref="AS20:AS21"/>
    <mergeCell ref="X20:X21"/>
    <mergeCell ref="Y20:Y21"/>
    <mergeCell ref="Q20:Q21"/>
    <mergeCell ref="AW18:AW19"/>
    <mergeCell ref="AW20:AW21"/>
    <mergeCell ref="Q14:R15"/>
    <mergeCell ref="X18:X19"/>
    <mergeCell ref="U20:U21"/>
    <mergeCell ref="V20:V21"/>
    <mergeCell ref="T14:U15"/>
    <mergeCell ref="U18:U19"/>
    <mergeCell ref="AK18:AK19"/>
    <mergeCell ref="AK20:AK21"/>
    <mergeCell ref="AF18:AF19"/>
    <mergeCell ref="AI18:AI19"/>
    <mergeCell ref="AT20:AT21"/>
    <mergeCell ref="AJ18:AJ19"/>
    <mergeCell ref="AH18:AH19"/>
    <mergeCell ref="AV20:AV21"/>
    <mergeCell ref="AG18:AG19"/>
    <mergeCell ref="AP20:AP21"/>
    <mergeCell ref="C20:C21"/>
    <mergeCell ref="W18:W19"/>
    <mergeCell ref="AJ20:AJ21"/>
    <mergeCell ref="AN20:AN21"/>
    <mergeCell ref="AN18:AN19"/>
    <mergeCell ref="AR20:AR21"/>
    <mergeCell ref="AL20:AL21"/>
    <mergeCell ref="AV18:AV19"/>
    <mergeCell ref="AP18:AP19"/>
    <mergeCell ref="AG54:AG55"/>
    <mergeCell ref="AG40:AG41"/>
    <mergeCell ref="AG42:AG43"/>
    <mergeCell ref="AG44:AG45"/>
    <mergeCell ref="AG38:AG39"/>
    <mergeCell ref="AA40:AA41"/>
    <mergeCell ref="AF36:AF37"/>
    <mergeCell ref="AA52:AA53"/>
    <mergeCell ref="AA46:AA47"/>
    <mergeCell ref="AB38:AE38"/>
    <mergeCell ref="AB42:AE42"/>
    <mergeCell ref="AB36:AE36"/>
    <mergeCell ref="AB40:AE40"/>
    <mergeCell ref="AB44:AE44"/>
    <mergeCell ref="AB46:AE46"/>
    <mergeCell ref="AA50:AA51"/>
    <mergeCell ref="AF54:AF55"/>
    <mergeCell ref="AF48:AF49"/>
    <mergeCell ref="AF46:AF47"/>
    <mergeCell ref="AF44:AF45"/>
    <mergeCell ref="AF52:AF53"/>
    <mergeCell ref="AB54:AE54"/>
    <mergeCell ref="AG56:AG57"/>
    <mergeCell ref="AH42:AH43"/>
    <mergeCell ref="AH52:AH53"/>
    <mergeCell ref="AH46:AH47"/>
    <mergeCell ref="AH48:AH49"/>
    <mergeCell ref="AH54:AH55"/>
    <mergeCell ref="AG50:AG51"/>
    <mergeCell ref="AH56:AH57"/>
    <mergeCell ref="AH50:AH51"/>
    <mergeCell ref="AH44:AH45"/>
    <mergeCell ref="AF56:AF57"/>
    <mergeCell ref="AH38:AH39"/>
    <mergeCell ref="AH36:AH37"/>
    <mergeCell ref="AG36:AG37"/>
    <mergeCell ref="AA42:AA43"/>
    <mergeCell ref="AG46:AG47"/>
    <mergeCell ref="AF42:AF43"/>
    <mergeCell ref="AF38:AF39"/>
    <mergeCell ref="AF40:AF41"/>
    <mergeCell ref="AI56:AI57"/>
    <mergeCell ref="AI46:AI47"/>
    <mergeCell ref="AI50:AI51"/>
    <mergeCell ref="AI42:AI43"/>
    <mergeCell ref="AI52:AI53"/>
    <mergeCell ref="AI54:AI55"/>
    <mergeCell ref="AI48:AI49"/>
    <mergeCell ref="AI44:AI45"/>
    <mergeCell ref="AH34:AH35"/>
    <mergeCell ref="AH40:AH41"/>
    <mergeCell ref="AI36:AI37"/>
    <mergeCell ref="AI38:AI39"/>
    <mergeCell ref="AG52:AG53"/>
    <mergeCell ref="AM18:AM19"/>
    <mergeCell ref="AM20:AM21"/>
    <mergeCell ref="AM22:AM23"/>
    <mergeCell ref="AM24:AM25"/>
    <mergeCell ref="AM26:AM27"/>
    <mergeCell ref="AL46:AL47"/>
    <mergeCell ref="AM36:AM37"/>
    <mergeCell ref="AM38:AM39"/>
    <mergeCell ref="AM52:AM53"/>
    <mergeCell ref="AJ24:AJ25"/>
    <mergeCell ref="AJ52:AJ53"/>
    <mergeCell ref="AK28:AK29"/>
    <mergeCell ref="AK30:AK31"/>
    <mergeCell ref="AK46:AK47"/>
    <mergeCell ref="AJ40:AJ41"/>
    <mergeCell ref="AJ42:AJ43"/>
    <mergeCell ref="AJ48:AJ49"/>
    <mergeCell ref="AK26:AK27"/>
    <mergeCell ref="AK36:AK37"/>
    <mergeCell ref="AL30:AL31"/>
    <mergeCell ref="AK44:AK45"/>
    <mergeCell ref="AL24:AL25"/>
    <mergeCell ref="AL32:AL33"/>
    <mergeCell ref="AL34:AL35"/>
    <mergeCell ref="AK52:AK53"/>
    <mergeCell ref="AK48:AK49"/>
    <mergeCell ref="AK50:AK51"/>
    <mergeCell ref="AL52:AL53"/>
    <mergeCell ref="AK40:AK41"/>
    <mergeCell ref="AK38:AK39"/>
    <mergeCell ref="AL36:AL37"/>
    <mergeCell ref="AL38:AL39"/>
    <mergeCell ref="AM56:AM57"/>
    <mergeCell ref="AM46:AM47"/>
    <mergeCell ref="AM54:AM55"/>
    <mergeCell ref="AM48:AM49"/>
    <mergeCell ref="AM50:AM51"/>
    <mergeCell ref="AM32:AM33"/>
    <mergeCell ref="AL56:AL57"/>
    <mergeCell ref="AK56:AK57"/>
    <mergeCell ref="AJ54:AJ55"/>
    <mergeCell ref="AK54:AK55"/>
    <mergeCell ref="AJ50:AJ51"/>
    <mergeCell ref="AK42:AK43"/>
    <mergeCell ref="AJ56:AJ57"/>
    <mergeCell ref="AL42:AL43"/>
    <mergeCell ref="AJ46:AJ47"/>
    <mergeCell ref="AK32:AK33"/>
    <mergeCell ref="AL54:AL55"/>
    <mergeCell ref="AL48:AL49"/>
    <mergeCell ref="AG48:AG49"/>
    <mergeCell ref="AP48:AP49"/>
    <mergeCell ref="AN24:AN25"/>
    <mergeCell ref="AN26:AN27"/>
    <mergeCell ref="AN36:AN37"/>
    <mergeCell ref="AN28:AN29"/>
    <mergeCell ref="AN30:AN31"/>
    <mergeCell ref="AO24:AO25"/>
    <mergeCell ref="AO26:AO27"/>
    <mergeCell ref="AP26:AP27"/>
    <mergeCell ref="AO28:AO29"/>
    <mergeCell ref="AO30:AO31"/>
    <mergeCell ref="AJ38:AJ39"/>
    <mergeCell ref="AN56:AN57"/>
    <mergeCell ref="AN44:AN45"/>
    <mergeCell ref="AN46:AN47"/>
    <mergeCell ref="AN48:AN49"/>
    <mergeCell ref="AN50:AN51"/>
    <mergeCell ref="AP24:AP25"/>
    <mergeCell ref="AO32:AO33"/>
    <mergeCell ref="AP30:AP31"/>
    <mergeCell ref="AO34:AO35"/>
    <mergeCell ref="AO40:AO41"/>
    <mergeCell ref="AO42:AO43"/>
    <mergeCell ref="AO38:AO39"/>
    <mergeCell ref="AN52:AN53"/>
    <mergeCell ref="AO50:AO51"/>
    <mergeCell ref="AN42:AN43"/>
    <mergeCell ref="AP34:AP35"/>
    <mergeCell ref="AP44:AP45"/>
    <mergeCell ref="AP46:AP47"/>
    <mergeCell ref="AP40:AP41"/>
    <mergeCell ref="AP42:AP43"/>
    <mergeCell ref="AP36:AP37"/>
    <mergeCell ref="AP50:AP51"/>
    <mergeCell ref="AN32:AN33"/>
    <mergeCell ref="AN34:AN35"/>
    <mergeCell ref="AN38:AN39"/>
    <mergeCell ref="AP56:AP57"/>
    <mergeCell ref="AO56:AO57"/>
    <mergeCell ref="AO46:AO47"/>
    <mergeCell ref="AO52:AO53"/>
    <mergeCell ref="AO54:AO55"/>
    <mergeCell ref="AP28:AP29"/>
    <mergeCell ref="AJ28:AJ29"/>
    <mergeCell ref="AO44:AO45"/>
    <mergeCell ref="AJ44:AJ45"/>
    <mergeCell ref="AM40:AM41"/>
    <mergeCell ref="AM42:AM43"/>
    <mergeCell ref="AL44:AL45"/>
    <mergeCell ref="AL40:AL41"/>
    <mergeCell ref="AM44:AM45"/>
    <mergeCell ref="AS42:AS43"/>
    <mergeCell ref="AS44:AS45"/>
    <mergeCell ref="AR40:AR41"/>
    <mergeCell ref="AT56:AT57"/>
    <mergeCell ref="AU56:AU57"/>
    <mergeCell ref="AU46:AU47"/>
    <mergeCell ref="AU32:AU33"/>
    <mergeCell ref="AQ52:AQ53"/>
    <mergeCell ref="AT22:AT23"/>
    <mergeCell ref="AT24:AT25"/>
    <mergeCell ref="AR52:AR53"/>
    <mergeCell ref="AT26:AT27"/>
    <mergeCell ref="AS52:AS53"/>
    <mergeCell ref="AT28:AT29"/>
    <mergeCell ref="AT30:AT31"/>
    <mergeCell ref="AT32:AT33"/>
    <mergeCell ref="AT34:AT35"/>
    <mergeCell ref="AS32:AS33"/>
    <mergeCell ref="AR56:AR57"/>
    <mergeCell ref="AS22:AS23"/>
    <mergeCell ref="AS24:AS25"/>
    <mergeCell ref="AS26:AS27"/>
    <mergeCell ref="AS28:AS29"/>
    <mergeCell ref="AS30:AS31"/>
    <mergeCell ref="AS56:AS57"/>
    <mergeCell ref="AU34:AU35"/>
    <mergeCell ref="AU44:AU45"/>
    <mergeCell ref="AU40:AU41"/>
    <mergeCell ref="AS46:AS47"/>
    <mergeCell ref="AU38:AU39"/>
    <mergeCell ref="AU22:AU23"/>
    <mergeCell ref="AT42:AT43"/>
    <mergeCell ref="AR42:AR43"/>
    <mergeCell ref="AR44:AR45"/>
    <mergeCell ref="AR46:AR47"/>
    <mergeCell ref="AQ46:AQ47"/>
    <mergeCell ref="AU36:AU37"/>
    <mergeCell ref="AV52:AV53"/>
    <mergeCell ref="AV48:AV49"/>
    <mergeCell ref="AT54:AT55"/>
    <mergeCell ref="AT44:AT45"/>
    <mergeCell ref="AT50:AT51"/>
    <mergeCell ref="AU52:AU53"/>
    <mergeCell ref="AU54:AU55"/>
    <mergeCell ref="AU48:AU49"/>
    <mergeCell ref="AU50:AU51"/>
    <mergeCell ref="AV40:AV41"/>
    <mergeCell ref="AV42:AV43"/>
    <mergeCell ref="AV30:AV31"/>
    <mergeCell ref="AV22:AV23"/>
    <mergeCell ref="AQ54:AQ55"/>
    <mergeCell ref="AQ48:AQ49"/>
    <mergeCell ref="AQ50:AQ51"/>
    <mergeCell ref="AP52:AP53"/>
    <mergeCell ref="AP54:AP55"/>
    <mergeCell ref="AQ56:AQ57"/>
    <mergeCell ref="AQ32:AQ33"/>
    <mergeCell ref="AQ28:AQ29"/>
    <mergeCell ref="AQ30:AQ31"/>
    <mergeCell ref="AQ44:AQ45"/>
    <mergeCell ref="AW52:AW53"/>
    <mergeCell ref="AX50:AX51"/>
    <mergeCell ref="AX28:AX29"/>
    <mergeCell ref="AX30:AX31"/>
    <mergeCell ref="AX32:AX33"/>
    <mergeCell ref="AX34:AX35"/>
    <mergeCell ref="AW30:AW31"/>
    <mergeCell ref="AW42:AW43"/>
    <mergeCell ref="AW40:AW41"/>
    <mergeCell ref="AW50:AW51"/>
    <mergeCell ref="AV24:AV25"/>
    <mergeCell ref="AV50:AV51"/>
    <mergeCell ref="AV56:AV57"/>
    <mergeCell ref="AW22:AW23"/>
    <mergeCell ref="AW24:AW25"/>
    <mergeCell ref="AW26:AW27"/>
    <mergeCell ref="AW48:AW49"/>
    <mergeCell ref="AW28:AW29"/>
    <mergeCell ref="AW56:AW57"/>
    <mergeCell ref="AW54:AW55"/>
    <mergeCell ref="AX36:AX37"/>
    <mergeCell ref="AX38:AX39"/>
    <mergeCell ref="AW36:AW37"/>
    <mergeCell ref="AW38:AW39"/>
    <mergeCell ref="AW44:AW45"/>
    <mergeCell ref="AW46:AW47"/>
    <mergeCell ref="AS54:AS55"/>
    <mergeCell ref="AS48:AS49"/>
    <mergeCell ref="AS50:AS51"/>
    <mergeCell ref="AT36:AT37"/>
    <mergeCell ref="AT38:AT39"/>
    <mergeCell ref="AS36:AS37"/>
    <mergeCell ref="AS38:AS39"/>
    <mergeCell ref="AT40:AT41"/>
    <mergeCell ref="AT52:AT53"/>
    <mergeCell ref="AR54:AR55"/>
    <mergeCell ref="AX42:AX43"/>
    <mergeCell ref="AX44:AX45"/>
    <mergeCell ref="AR48:AR49"/>
    <mergeCell ref="AR50:AR51"/>
    <mergeCell ref="AS40:AS41"/>
    <mergeCell ref="AZ54:AZ55"/>
    <mergeCell ref="AZ46:AZ47"/>
    <mergeCell ref="AY44:AY45"/>
    <mergeCell ref="AZ38:AZ39"/>
    <mergeCell ref="AY34:AY35"/>
    <mergeCell ref="AX56:AX57"/>
    <mergeCell ref="AY46:AY47"/>
    <mergeCell ref="AX48:AX49"/>
    <mergeCell ref="AX46:AX47"/>
    <mergeCell ref="AY56:AY57"/>
    <mergeCell ref="AY50:AY51"/>
    <mergeCell ref="AX52:AX53"/>
    <mergeCell ref="AX54:AX55"/>
    <mergeCell ref="AY36:AY37"/>
    <mergeCell ref="AY38:AY39"/>
    <mergeCell ref="AY48:AY49"/>
    <mergeCell ref="AY54:AY55"/>
    <mergeCell ref="AZ48:AZ49"/>
    <mergeCell ref="AZ50:AZ51"/>
    <mergeCell ref="AY52:AY53"/>
    <mergeCell ref="AZ52:AZ53"/>
    <mergeCell ref="AZ40:AZ41"/>
    <mergeCell ref="AX22:AX23"/>
    <mergeCell ref="BA56:BA57"/>
    <mergeCell ref="BA46:BA47"/>
    <mergeCell ref="BA54:BA55"/>
    <mergeCell ref="BB18:BB19"/>
    <mergeCell ref="BB20:BB21"/>
    <mergeCell ref="BB22:BB23"/>
    <mergeCell ref="BB24:BB25"/>
    <mergeCell ref="BA34:BA35"/>
    <mergeCell ref="BA52:BA53"/>
    <mergeCell ref="BA50:BA51"/>
    <mergeCell ref="BA48:BA49"/>
    <mergeCell ref="BA36:BA37"/>
    <mergeCell ref="BA38:BA39"/>
    <mergeCell ref="BA44:BA45"/>
    <mergeCell ref="BA40:BA41"/>
    <mergeCell ref="BA42:BA43"/>
    <mergeCell ref="BB38:BB39"/>
    <mergeCell ref="BA26:BA27"/>
    <mergeCell ref="BA28:BA29"/>
    <mergeCell ref="BA18:BA19"/>
    <mergeCell ref="BA20:BA21"/>
    <mergeCell ref="BA22:BA23"/>
    <mergeCell ref="BA24:BA25"/>
    <mergeCell ref="BA32:BA33"/>
    <mergeCell ref="BA30:BA31"/>
    <mergeCell ref="BB26:BB27"/>
    <mergeCell ref="BB28:BB29"/>
    <mergeCell ref="BB30:BB31"/>
    <mergeCell ref="BB32:BB33"/>
    <mergeCell ref="BB34:BB35"/>
    <mergeCell ref="BB36:BB37"/>
    <mergeCell ref="BB52:BB53"/>
    <mergeCell ref="BB54:BB55"/>
    <mergeCell ref="BB40:BB41"/>
    <mergeCell ref="BB42:BB43"/>
    <mergeCell ref="BB44:BB45"/>
    <mergeCell ref="AX18:AX19"/>
    <mergeCell ref="BB50:BB51"/>
    <mergeCell ref="BB56:BB57"/>
    <mergeCell ref="BB48:BB49"/>
    <mergeCell ref="AZ56:AZ57"/>
    <mergeCell ref="BD38:BD39"/>
    <mergeCell ref="BC38:BC39"/>
    <mergeCell ref="BC42:BC43"/>
    <mergeCell ref="BE56:BE57"/>
    <mergeCell ref="BE46:BE47"/>
    <mergeCell ref="BE40:BE41"/>
    <mergeCell ref="BE42:BE43"/>
    <mergeCell ref="BD48:BD49"/>
    <mergeCell ref="BD50:BD51"/>
    <mergeCell ref="BD56:BD57"/>
    <mergeCell ref="BD40:BD41"/>
    <mergeCell ref="BD42:BD43"/>
    <mergeCell ref="BD52:BD53"/>
    <mergeCell ref="BE22:BE23"/>
    <mergeCell ref="BE24:BE25"/>
    <mergeCell ref="BE26:BE27"/>
    <mergeCell ref="BE28:BE29"/>
    <mergeCell ref="BE32:BE33"/>
    <mergeCell ref="BE30:BE31"/>
    <mergeCell ref="BE34:BE35"/>
    <mergeCell ref="BE36:BE37"/>
    <mergeCell ref="BE54:BE55"/>
    <mergeCell ref="BE50:BE51"/>
    <mergeCell ref="BE48:BE49"/>
    <mergeCell ref="BD54:BD55"/>
    <mergeCell ref="BD44:BD45"/>
    <mergeCell ref="BE52:BE53"/>
    <mergeCell ref="BE38:BE39"/>
    <mergeCell ref="BE44:BE45"/>
    <mergeCell ref="BC46:BC47"/>
    <mergeCell ref="BD46:BD47"/>
    <mergeCell ref="BG40:BG41"/>
    <mergeCell ref="BG42:BG43"/>
    <mergeCell ref="BF48:BF49"/>
    <mergeCell ref="BF50:BF51"/>
    <mergeCell ref="BF44:BF45"/>
    <mergeCell ref="BF46:BF47"/>
    <mergeCell ref="BF26:BF27"/>
    <mergeCell ref="BF28:BF29"/>
    <mergeCell ref="BF38:BF39"/>
    <mergeCell ref="BF32:BF33"/>
    <mergeCell ref="BF34:BF35"/>
    <mergeCell ref="BF30:BF31"/>
    <mergeCell ref="BG56:BG57"/>
    <mergeCell ref="BG46:BG47"/>
    <mergeCell ref="BG44:BG45"/>
    <mergeCell ref="BG36:BG37"/>
    <mergeCell ref="BG38:BG39"/>
    <mergeCell ref="BG34:BG35"/>
    <mergeCell ref="BG22:BG23"/>
    <mergeCell ref="BG24:BG25"/>
    <mergeCell ref="BG26:BG27"/>
    <mergeCell ref="BF22:BF23"/>
    <mergeCell ref="BF24:BF25"/>
    <mergeCell ref="BC52:BC53"/>
    <mergeCell ref="BC54:BC55"/>
    <mergeCell ref="BC48:BC49"/>
    <mergeCell ref="BC50:BC51"/>
    <mergeCell ref="BC56:BC57"/>
    <mergeCell ref="BH32:BH33"/>
    <mergeCell ref="BH22:BH23"/>
    <mergeCell ref="BH34:BH35"/>
    <mergeCell ref="BH38:BH39"/>
    <mergeCell ref="BH24:BH25"/>
    <mergeCell ref="BG28:BG29"/>
    <mergeCell ref="BG30:BG31"/>
    <mergeCell ref="BG32:BG33"/>
    <mergeCell ref="BH36:BH37"/>
    <mergeCell ref="BH26:BH27"/>
    <mergeCell ref="BF56:BF57"/>
    <mergeCell ref="BH28:BH29"/>
    <mergeCell ref="BH30:BH31"/>
    <mergeCell ref="BF52:BF53"/>
    <mergeCell ref="BF54:BF55"/>
    <mergeCell ref="BG52:BG53"/>
    <mergeCell ref="BG54:BG55"/>
    <mergeCell ref="BG48:BG49"/>
    <mergeCell ref="BH40:BH41"/>
    <mergeCell ref="BH42:BH43"/>
    <mergeCell ref="BH52:BH53"/>
    <mergeCell ref="BH54:BH55"/>
    <mergeCell ref="BH44:BH45"/>
    <mergeCell ref="BH46:BH47"/>
    <mergeCell ref="BH48:BH49"/>
    <mergeCell ref="BH50:BH51"/>
    <mergeCell ref="BH56:BH57"/>
    <mergeCell ref="BJ26:BJ27"/>
    <mergeCell ref="BJ28:BJ29"/>
    <mergeCell ref="BJ30:BJ31"/>
    <mergeCell ref="BJ18:BJ19"/>
    <mergeCell ref="BJ20:BJ21"/>
    <mergeCell ref="BJ22:BJ23"/>
    <mergeCell ref="BJ24:BJ25"/>
    <mergeCell ref="BI44:BI45"/>
    <mergeCell ref="BJ32:BJ33"/>
    <mergeCell ref="BJ34:BJ35"/>
    <mergeCell ref="BI52:BI53"/>
    <mergeCell ref="BJ52:BJ53"/>
    <mergeCell ref="BI32:BI33"/>
    <mergeCell ref="BI34:BI35"/>
    <mergeCell ref="BI40:BI41"/>
    <mergeCell ref="BI42:BI43"/>
    <mergeCell ref="BI48:BI49"/>
    <mergeCell ref="BI50:BI51"/>
    <mergeCell ref="BI36:BI37"/>
    <mergeCell ref="BI38:BI39"/>
    <mergeCell ref="BG50:BG51"/>
    <mergeCell ref="BK40:BK41"/>
    <mergeCell ref="BJ48:BJ49"/>
    <mergeCell ref="BJ50:BJ51"/>
    <mergeCell ref="BI46:BI47"/>
    <mergeCell ref="BJ56:BJ57"/>
    <mergeCell ref="BK32:BK33"/>
    <mergeCell ref="BK34:BK35"/>
    <mergeCell ref="BK28:BK29"/>
    <mergeCell ref="BK30:BK31"/>
    <mergeCell ref="BK42:BK43"/>
    <mergeCell ref="BJ36:BJ37"/>
    <mergeCell ref="BJ38:BJ39"/>
    <mergeCell ref="BK36:BK37"/>
    <mergeCell ref="BK38:BK39"/>
    <mergeCell ref="BK56:BK57"/>
    <mergeCell ref="BK46:BK47"/>
    <mergeCell ref="BJ54:BJ55"/>
    <mergeCell ref="BJ40:BJ41"/>
    <mergeCell ref="BJ42:BJ43"/>
    <mergeCell ref="BJ44:BJ45"/>
    <mergeCell ref="BJ46:BJ47"/>
    <mergeCell ref="BK52:BK53"/>
    <mergeCell ref="BK54:BK55"/>
    <mergeCell ref="BK48:BK49"/>
    <mergeCell ref="BK22:BK23"/>
    <mergeCell ref="BK24:BK25"/>
    <mergeCell ref="BK26:BK27"/>
    <mergeCell ref="BK50:BK51"/>
    <mergeCell ref="BK44:BK45"/>
    <mergeCell ref="BI22:BI23"/>
    <mergeCell ref="BP40:BP41"/>
    <mergeCell ref="BP42:BP43"/>
    <mergeCell ref="BU44:BU45"/>
    <mergeCell ref="BU54:BU55"/>
    <mergeCell ref="BL56:BL57"/>
    <mergeCell ref="BM22:BM23"/>
    <mergeCell ref="BM24:BM25"/>
    <mergeCell ref="BM26:BM27"/>
    <mergeCell ref="BM28:BM29"/>
    <mergeCell ref="BM30:BM31"/>
    <mergeCell ref="BM56:BM57"/>
    <mergeCell ref="BM46:BM47"/>
    <mergeCell ref="BM44:BM45"/>
    <mergeCell ref="BM54:BM55"/>
    <mergeCell ref="BM48:BM49"/>
    <mergeCell ref="BN26:BN27"/>
    <mergeCell ref="BN28:BN29"/>
    <mergeCell ref="BN30:BN31"/>
    <mergeCell ref="BN22:BN23"/>
    <mergeCell ref="BN24:BN25"/>
    <mergeCell ref="BN32:BN33"/>
    <mergeCell ref="BN34:BN35"/>
    <mergeCell ref="BM52:BM53"/>
    <mergeCell ref="BN52:BN53"/>
    <mergeCell ref="BM32:BM33"/>
    <mergeCell ref="BM34:BM35"/>
    <mergeCell ref="BM40:BM41"/>
    <mergeCell ref="BM42:BM43"/>
    <mergeCell ref="BN50:BN51"/>
    <mergeCell ref="BM50:BM51"/>
    <mergeCell ref="BM36:BM37"/>
    <mergeCell ref="BM38:BM39"/>
    <mergeCell ref="BN48:BN49"/>
    <mergeCell ref="BN56:BN57"/>
    <mergeCell ref="BO56:BO57"/>
    <mergeCell ref="BO46:BO47"/>
    <mergeCell ref="BO32:BO33"/>
    <mergeCell ref="BO34:BO35"/>
    <mergeCell ref="BO28:BO29"/>
    <mergeCell ref="BO30:BO31"/>
    <mergeCell ref="BO42:BO43"/>
    <mergeCell ref="BN36:BN37"/>
    <mergeCell ref="BN38:BN39"/>
    <mergeCell ref="BO36:BO37"/>
    <mergeCell ref="BO38:BO39"/>
    <mergeCell ref="BN54:BN55"/>
    <mergeCell ref="BN40:BN41"/>
    <mergeCell ref="BN42:BN43"/>
    <mergeCell ref="BN44:BN45"/>
    <mergeCell ref="BN46:BN47"/>
    <mergeCell ref="BO48:BO49"/>
    <mergeCell ref="BO22:BO23"/>
    <mergeCell ref="BO24:BO25"/>
    <mergeCell ref="BO26:BO27"/>
    <mergeCell ref="BO50:BO51"/>
    <mergeCell ref="BO44:BO45"/>
    <mergeCell ref="BO52:BO53"/>
    <mergeCell ref="BO54:BO55"/>
    <mergeCell ref="BL38:BL39"/>
    <mergeCell ref="BO40:BO41"/>
    <mergeCell ref="BL44:BL45"/>
    <mergeCell ref="BL46:BL47"/>
    <mergeCell ref="BR26:BR27"/>
    <mergeCell ref="BR28:BR29"/>
    <mergeCell ref="BR30:BR31"/>
    <mergeCell ref="BT22:BT23"/>
    <mergeCell ref="BT24:BT25"/>
    <mergeCell ref="BT34:BT35"/>
    <mergeCell ref="BT40:BT41"/>
    <mergeCell ref="BT42:BT43"/>
    <mergeCell ref="BT36:BT37"/>
    <mergeCell ref="BT52:BT53"/>
    <mergeCell ref="BS50:BS51"/>
    <mergeCell ref="BT30:BT31"/>
    <mergeCell ref="BS44:BS45"/>
    <mergeCell ref="BT32:BT33"/>
    <mergeCell ref="BT56:BT57"/>
    <mergeCell ref="BQ24:BQ25"/>
    <mergeCell ref="BR24:BR25"/>
    <mergeCell ref="BQ26:BQ27"/>
    <mergeCell ref="BS24:BS25"/>
    <mergeCell ref="BS26:BS27"/>
    <mergeCell ref="BP50:BP51"/>
    <mergeCell ref="BP44:BP45"/>
    <mergeCell ref="BP46:BP47"/>
    <mergeCell ref="BT44:BT45"/>
    <mergeCell ref="BQ30:BQ31"/>
    <mergeCell ref="BT26:BT27"/>
    <mergeCell ref="BT28:BT29"/>
    <mergeCell ref="BP52:BP53"/>
    <mergeCell ref="BP54:BP55"/>
    <mergeCell ref="BT54:BT55"/>
    <mergeCell ref="BU56:BU57"/>
    <mergeCell ref="BU46:BU47"/>
    <mergeCell ref="BR34:BR35"/>
    <mergeCell ref="BQ52:BQ53"/>
    <mergeCell ref="BR52:BR53"/>
    <mergeCell ref="BQ32:BQ33"/>
    <mergeCell ref="BQ34:BQ35"/>
    <mergeCell ref="BQ40:BQ41"/>
    <mergeCell ref="BQ42:BQ43"/>
    <mergeCell ref="BR50:BR51"/>
    <mergeCell ref="BQ50:BQ51"/>
    <mergeCell ref="BQ36:BQ37"/>
    <mergeCell ref="BQ38:BQ39"/>
    <mergeCell ref="BR48:BR49"/>
    <mergeCell ref="BR56:BR57"/>
    <mergeCell ref="BS56:BS57"/>
    <mergeCell ref="BS46:BS47"/>
    <mergeCell ref="BS32:BS33"/>
    <mergeCell ref="BS34:BS35"/>
    <mergeCell ref="BS28:BS29"/>
    <mergeCell ref="BS30:BS31"/>
    <mergeCell ref="BS42:BS43"/>
    <mergeCell ref="BR36:BR37"/>
    <mergeCell ref="BR38:BR39"/>
    <mergeCell ref="BS36:BS37"/>
    <mergeCell ref="BS38:BS39"/>
    <mergeCell ref="BR54:BR55"/>
    <mergeCell ref="BR40:BR41"/>
    <mergeCell ref="BR42:BR43"/>
    <mergeCell ref="BR44:BR45"/>
    <mergeCell ref="BR46:BR47"/>
    <mergeCell ref="BS48:BS49"/>
    <mergeCell ref="BS52:BS53"/>
    <mergeCell ref="BT46:BT47"/>
    <mergeCell ref="BR32:BR33"/>
    <mergeCell ref="BS40:BS41"/>
    <mergeCell ref="BU32:BU33"/>
    <mergeCell ref="BU34:BU35"/>
    <mergeCell ref="BU40:BU41"/>
    <mergeCell ref="BU36:BU37"/>
    <mergeCell ref="BU38:BU39"/>
    <mergeCell ref="BW52:BW53"/>
    <mergeCell ref="BX52:BX53"/>
    <mergeCell ref="BY52:BY53"/>
    <mergeCell ref="BZ52:BZ53"/>
    <mergeCell ref="CA52:CA53"/>
    <mergeCell ref="CB52:CB53"/>
    <mergeCell ref="BV54:BV55"/>
    <mergeCell ref="BV34:BV35"/>
    <mergeCell ref="BV32:BV33"/>
    <mergeCell ref="BV52:BV53"/>
    <mergeCell ref="CI52:CI53"/>
    <mergeCell ref="CI54:CI55"/>
    <mergeCell ref="CI44:CI45"/>
    <mergeCell ref="CI46:CI47"/>
    <mergeCell ref="CI48:CI49"/>
    <mergeCell ref="CE46:CE47"/>
    <mergeCell ref="CE48:CE49"/>
    <mergeCell ref="CE50:CE51"/>
    <mergeCell ref="CF32:CF33"/>
    <mergeCell ref="CF34:CF35"/>
    <mergeCell ref="CF40:CF41"/>
    <mergeCell ref="BW48:BW49"/>
    <mergeCell ref="BX48:BX49"/>
    <mergeCell ref="BY48:BY49"/>
    <mergeCell ref="BZ48:BZ49"/>
    <mergeCell ref="CA48:CA49"/>
    <mergeCell ref="BU48:BU49"/>
    <mergeCell ref="CE24:CE25"/>
    <mergeCell ref="CC28:CC29"/>
    <mergeCell ref="CC26:CC27"/>
    <mergeCell ref="CD26:CD27"/>
    <mergeCell ref="CE36:CE37"/>
    <mergeCell ref="CD28:CD29"/>
    <mergeCell ref="CD38:CD39"/>
    <mergeCell ref="CD40:CD41"/>
    <mergeCell ref="CE30:CE31"/>
    <mergeCell ref="BV44:BV45"/>
    <mergeCell ref="BV46:BV47"/>
    <mergeCell ref="CG26:CG27"/>
    <mergeCell ref="CG28:CG29"/>
    <mergeCell ref="BV36:BV37"/>
    <mergeCell ref="BV38:BV39"/>
    <mergeCell ref="BV40:BV41"/>
    <mergeCell ref="BV42:BV43"/>
    <mergeCell ref="CC40:CC41"/>
    <mergeCell ref="BV26:BV27"/>
    <mergeCell ref="BV28:BV29"/>
    <mergeCell ref="BV30:BV31"/>
    <mergeCell ref="BV24:BV25"/>
    <mergeCell ref="CH54:CH55"/>
    <mergeCell ref="CF54:CF55"/>
    <mergeCell ref="CF48:CF49"/>
    <mergeCell ref="CF50:CF51"/>
    <mergeCell ref="CF36:CF37"/>
    <mergeCell ref="CF38:CF39"/>
    <mergeCell ref="CH40:CH41"/>
    <mergeCell ref="BY24:BY25"/>
    <mergeCell ref="CB26:CB27"/>
    <mergeCell ref="BW28:BW29"/>
    <mergeCell ref="BX28:BX29"/>
    <mergeCell ref="BY28:BY29"/>
    <mergeCell ref="BZ28:BZ29"/>
    <mergeCell ref="CA28:CA29"/>
    <mergeCell ref="CB28:CB29"/>
    <mergeCell ref="CC56:CC57"/>
    <mergeCell ref="CC46:CC47"/>
    <mergeCell ref="CE38:CE39"/>
    <mergeCell ref="CE34:CE35"/>
    <mergeCell ref="CE40:CE41"/>
    <mergeCell ref="CE42:CE43"/>
    <mergeCell ref="CE54:CE55"/>
    <mergeCell ref="CE56:CE57"/>
    <mergeCell ref="CD54:CD55"/>
    <mergeCell ref="CC54:CC55"/>
    <mergeCell ref="CG36:CG37"/>
    <mergeCell ref="CG38:CG39"/>
    <mergeCell ref="CH56:CH57"/>
    <mergeCell ref="CH46:CH47"/>
    <mergeCell ref="CG54:CG55"/>
    <mergeCell ref="CG40:CG41"/>
    <mergeCell ref="CG42:CG43"/>
    <mergeCell ref="CG44:CG45"/>
    <mergeCell ref="CG46:CG47"/>
    <mergeCell ref="CG56:CG57"/>
    <mergeCell ref="CH52:CH53"/>
    <mergeCell ref="CF56:CF57"/>
    <mergeCell ref="CF46:CF47"/>
    <mergeCell ref="CI40:CI41"/>
    <mergeCell ref="CI42:CI43"/>
    <mergeCell ref="CI38:CI39"/>
    <mergeCell ref="CI50:CI51"/>
    <mergeCell ref="CS56:CS57"/>
    <mergeCell ref="CS46:CS47"/>
    <mergeCell ref="CR54:CR55"/>
    <mergeCell ref="CR40:CR41"/>
    <mergeCell ref="CR42:CR43"/>
    <mergeCell ref="CR44:CR45"/>
    <mergeCell ref="CR46:CR47"/>
    <mergeCell ref="CS54:CS55"/>
    <mergeCell ref="CS48:CS49"/>
    <mergeCell ref="CR56:CR57"/>
    <mergeCell ref="CS44:CS45"/>
    <mergeCell ref="CQ40:CQ41"/>
    <mergeCell ref="CN54:CN55"/>
    <mergeCell ref="CO54:CO55"/>
    <mergeCell ref="CP54:CP55"/>
    <mergeCell ref="CQ54:CQ55"/>
    <mergeCell ref="CK56:CK57"/>
    <mergeCell ref="CL56:CL57"/>
    <mergeCell ref="CM56:CM57"/>
    <mergeCell ref="CN56:CN57"/>
    <mergeCell ref="CO56:CO57"/>
    <mergeCell ref="CP56:CP57"/>
    <mergeCell ref="CQ56:CQ57"/>
    <mergeCell ref="CM38:CM39"/>
    <mergeCell ref="CN38:CN39"/>
    <mergeCell ref="CS22:CS23"/>
    <mergeCell ref="CS24:CS25"/>
    <mergeCell ref="CF44:CF45"/>
    <mergeCell ref="CG32:CG33"/>
    <mergeCell ref="CG34:CG35"/>
    <mergeCell ref="CH26:CH27"/>
    <mergeCell ref="CH50:CH51"/>
    <mergeCell ref="CH44:CH45"/>
    <mergeCell ref="CH36:CH37"/>
    <mergeCell ref="CH38:CH39"/>
    <mergeCell ref="CH32:CH33"/>
    <mergeCell ref="CH34:CH35"/>
    <mergeCell ref="CH28:CH29"/>
    <mergeCell ref="CH30:CH31"/>
    <mergeCell ref="CH42:CH43"/>
    <mergeCell ref="CI56:CI57"/>
    <mergeCell ref="CJ18:CJ19"/>
    <mergeCell ref="CJ20:CJ21"/>
    <mergeCell ref="CJ22:CJ23"/>
    <mergeCell ref="CJ24:CJ25"/>
    <mergeCell ref="CJ26:CJ27"/>
    <mergeCell ref="CJ28:CJ29"/>
    <mergeCell ref="CJ30:CJ31"/>
    <mergeCell ref="CJ56:CJ57"/>
    <mergeCell ref="CJ46:CJ47"/>
    <mergeCell ref="CR26:CR27"/>
    <mergeCell ref="CR28:CR29"/>
    <mergeCell ref="CR30:CR31"/>
    <mergeCell ref="CJ52:CJ53"/>
    <mergeCell ref="CR52:CR53"/>
    <mergeCell ref="CJ42:CJ43"/>
    <mergeCell ref="CR18:CR19"/>
    <mergeCell ref="CR20:CR21"/>
    <mergeCell ref="CR22:CR23"/>
    <mergeCell ref="CR24:CR25"/>
    <mergeCell ref="CJ44:CJ45"/>
    <mergeCell ref="CR32:CR33"/>
    <mergeCell ref="CR34:CR35"/>
    <mergeCell ref="CJ32:CJ33"/>
    <mergeCell ref="CJ34:CJ35"/>
    <mergeCell ref="CJ40:CJ41"/>
    <mergeCell ref="CQ20:CQ21"/>
    <mergeCell ref="CK22:CK23"/>
    <mergeCell ref="CL22:CL23"/>
    <mergeCell ref="CM22:CM23"/>
    <mergeCell ref="CN22:CN23"/>
    <mergeCell ref="CO22:CO23"/>
    <mergeCell ref="CP22:CP23"/>
    <mergeCell ref="CQ22:CQ23"/>
    <mergeCell ref="CP40:CP41"/>
    <mergeCell ref="CP24:CP25"/>
    <mergeCell ref="CP48:CP49"/>
    <mergeCell ref="CK50:CK51"/>
    <mergeCell ref="CL50:CL51"/>
    <mergeCell ref="CM50:CM51"/>
    <mergeCell ref="CN50:CN51"/>
    <mergeCell ref="CO38:CO39"/>
    <mergeCell ref="CP38:CP39"/>
    <mergeCell ref="CQ38:CQ39"/>
    <mergeCell ref="CK40:CK41"/>
    <mergeCell ref="CL40:CL41"/>
    <mergeCell ref="CM40:CM41"/>
    <mergeCell ref="CN40:CN41"/>
    <mergeCell ref="CO40:CO41"/>
    <mergeCell ref="CT56:CT57"/>
    <mergeCell ref="CT34:CT35"/>
    <mergeCell ref="CT40:CT41"/>
    <mergeCell ref="CT42:CT43"/>
    <mergeCell ref="CS26:CS27"/>
    <mergeCell ref="CT36:CT37"/>
    <mergeCell ref="CT52:CT53"/>
    <mergeCell ref="CS50:CS51"/>
    <mergeCell ref="CT30:CT31"/>
    <mergeCell ref="CT54:CT55"/>
    <mergeCell ref="CT44:CT45"/>
    <mergeCell ref="CT50:CT51"/>
    <mergeCell ref="CT32:CT33"/>
    <mergeCell ref="CT38:CT39"/>
    <mergeCell ref="DA18:DA19"/>
    <mergeCell ref="DA20:DA21"/>
    <mergeCell ref="DA22:DA23"/>
    <mergeCell ref="DA24:DA25"/>
    <mergeCell ref="DA26:DA27"/>
    <mergeCell ref="DA48:DA49"/>
    <mergeCell ref="DA36:DA37"/>
    <mergeCell ref="DB50:DB51"/>
    <mergeCell ref="DA44:DA45"/>
    <mergeCell ref="DA50:DA51"/>
    <mergeCell ref="DA38:DA39"/>
    <mergeCell ref="DB48:DB49"/>
    <mergeCell ref="DB46:DB47"/>
    <mergeCell ref="DB42:DB43"/>
    <mergeCell ref="CX24:CX25"/>
    <mergeCell ref="CY24:CY25"/>
    <mergeCell ref="CY22:CY23"/>
    <mergeCell ref="CZ22:CZ23"/>
    <mergeCell ref="CT18:CT19"/>
    <mergeCell ref="CZ50:CZ51"/>
    <mergeCell ref="CY34:CY35"/>
    <mergeCell ref="CY36:CY37"/>
    <mergeCell ref="CX32:CX33"/>
    <mergeCell ref="CZ30:CZ31"/>
    <mergeCell ref="CY42:CY43"/>
    <mergeCell ref="CZ40:CZ41"/>
    <mergeCell ref="CZ42:CZ43"/>
    <mergeCell ref="CZ32:CZ33"/>
    <mergeCell ref="CT48:CT49"/>
    <mergeCell ref="DA56:DA57"/>
    <mergeCell ref="DA46:DA47"/>
    <mergeCell ref="DA54:DA55"/>
    <mergeCell ref="DA34:DA35"/>
    <mergeCell ref="DA40:DA41"/>
    <mergeCell ref="DA52:DA53"/>
    <mergeCell ref="DA42:DA43"/>
    <mergeCell ref="CY30:CY31"/>
    <mergeCell ref="CX56:CX57"/>
    <mergeCell ref="CY56:CY57"/>
    <mergeCell ref="CZ56:CZ57"/>
    <mergeCell ref="CS52:CS53"/>
    <mergeCell ref="CS36:CS37"/>
    <mergeCell ref="CS40:CS41"/>
    <mergeCell ref="CU40:CU41"/>
    <mergeCell ref="CV40:CV41"/>
    <mergeCell ref="CT46:CT47"/>
    <mergeCell ref="CY28:CY29"/>
    <mergeCell ref="CZ28:CZ29"/>
    <mergeCell ref="CZ34:CZ35"/>
    <mergeCell ref="CY18:CY19"/>
    <mergeCell ref="DB56:DB57"/>
    <mergeCell ref="DC52:DC53"/>
    <mergeCell ref="DC44:DC45"/>
    <mergeCell ref="DC54:DC55"/>
    <mergeCell ref="DC48:DC49"/>
    <mergeCell ref="DC24:DC25"/>
    <mergeCell ref="DD40:DD41"/>
    <mergeCell ref="DF32:DF33"/>
    <mergeCell ref="DF34:DF35"/>
    <mergeCell ref="DD38:DD39"/>
    <mergeCell ref="DD18:DD19"/>
    <mergeCell ref="DD20:DD21"/>
    <mergeCell ref="DD22:DD23"/>
    <mergeCell ref="DD34:DD35"/>
    <mergeCell ref="DD32:DD33"/>
    <mergeCell ref="DF30:DF31"/>
    <mergeCell ref="DF20:DF21"/>
    <mergeCell ref="DC32:DC33"/>
    <mergeCell ref="DD56:DD57"/>
    <mergeCell ref="DD46:DD47"/>
    <mergeCell ref="DD48:DD49"/>
    <mergeCell ref="DD50:DD51"/>
    <mergeCell ref="DC56:DC57"/>
    <mergeCell ref="DD36:DD37"/>
    <mergeCell ref="DC36:DC37"/>
    <mergeCell ref="DC38:DC39"/>
    <mergeCell ref="DE42:DE43"/>
    <mergeCell ref="DF50:DF51"/>
    <mergeCell ref="DE48:DE49"/>
    <mergeCell ref="DE20:DE21"/>
    <mergeCell ref="DE22:DE23"/>
    <mergeCell ref="DE24:DE25"/>
    <mergeCell ref="DE26:DE27"/>
    <mergeCell ref="DF22:DF23"/>
    <mergeCell ref="DF24:DF25"/>
    <mergeCell ref="DF26:DF27"/>
    <mergeCell ref="DE52:DE53"/>
    <mergeCell ref="DB54:DB55"/>
    <mergeCell ref="DB44:DB45"/>
    <mergeCell ref="DB52:DB53"/>
    <mergeCell ref="DE56:DE57"/>
    <mergeCell ref="DE46:DE47"/>
    <mergeCell ref="DD52:DD53"/>
    <mergeCell ref="DD54:DD55"/>
    <mergeCell ref="DC50:DC51"/>
    <mergeCell ref="DC46:DC47"/>
    <mergeCell ref="DF52:DF53"/>
    <mergeCell ref="DF36:DF37"/>
    <mergeCell ref="DF38:DF39"/>
    <mergeCell ref="DD30:DD31"/>
    <mergeCell ref="DD42:DD43"/>
    <mergeCell ref="DC30:DC31"/>
    <mergeCell ref="DC42:DC43"/>
    <mergeCell ref="DC40:DC41"/>
    <mergeCell ref="DD44:DD45"/>
    <mergeCell ref="DC26:DC27"/>
    <mergeCell ref="DC34:DC35"/>
    <mergeCell ref="DJ54:DJ55"/>
    <mergeCell ref="DJ40:DJ41"/>
    <mergeCell ref="DJ42:DJ43"/>
    <mergeCell ref="DJ44:DJ45"/>
    <mergeCell ref="DJ46:DJ47"/>
    <mergeCell ref="DK54:DK55"/>
    <mergeCell ref="DK48:DK49"/>
    <mergeCell ref="DK50:DK51"/>
    <mergeCell ref="DK22:DK23"/>
    <mergeCell ref="DK24:DK25"/>
    <mergeCell ref="DL26:DL27"/>
    <mergeCell ref="DL28:DL29"/>
    <mergeCell ref="DL30:DL31"/>
    <mergeCell ref="DK44:DK45"/>
    <mergeCell ref="DL32:DL33"/>
    <mergeCell ref="DL34:DL35"/>
    <mergeCell ref="DL40:DL41"/>
    <mergeCell ref="DG56:DG57"/>
    <mergeCell ref="DG46:DG47"/>
    <mergeCell ref="DF54:DF55"/>
    <mergeCell ref="DF40:DF41"/>
    <mergeCell ref="DF42:DF43"/>
    <mergeCell ref="DF44:DF45"/>
    <mergeCell ref="DF46:DF47"/>
    <mergeCell ref="DF48:DF49"/>
    <mergeCell ref="DF56:DF57"/>
    <mergeCell ref="DG42:DG43"/>
    <mergeCell ref="DG54:DG55"/>
    <mergeCell ref="DG48:DG49"/>
    <mergeCell ref="DG50:DG51"/>
    <mergeCell ref="DH56:DH57"/>
    <mergeCell ref="DG36:DG37"/>
    <mergeCell ref="DE54:DE55"/>
    <mergeCell ref="DE50:DE51"/>
    <mergeCell ref="DE38:DE39"/>
    <mergeCell ref="DE44:DE45"/>
    <mergeCell ref="DE36:DE37"/>
    <mergeCell ref="DE40:DE41"/>
    <mergeCell ref="DG32:DG33"/>
    <mergeCell ref="DG34:DG35"/>
    <mergeCell ref="DG30:DG31"/>
    <mergeCell ref="DG40:DG41"/>
    <mergeCell ref="DH30:DH31"/>
    <mergeCell ref="DH32:DH33"/>
    <mergeCell ref="DH34:DH35"/>
    <mergeCell ref="DH52:DH53"/>
    <mergeCell ref="DH54:DH55"/>
    <mergeCell ref="DH44:DH45"/>
    <mergeCell ref="DH46:DH47"/>
    <mergeCell ref="DH48:DH49"/>
    <mergeCell ref="DH50:DH51"/>
    <mergeCell ref="DG52:DG53"/>
    <mergeCell ref="DG44:DG45"/>
    <mergeCell ref="DE32:DE33"/>
    <mergeCell ref="DE34:DE35"/>
    <mergeCell ref="DG38:DG39"/>
    <mergeCell ref="DL42:DL43"/>
    <mergeCell ref="DK26:DK27"/>
    <mergeCell ref="DL36:DL37"/>
    <mergeCell ref="DO18:DO19"/>
    <mergeCell ref="DO20:DO21"/>
    <mergeCell ref="DO22:DO23"/>
    <mergeCell ref="DO24:DO25"/>
    <mergeCell ref="DO26:DO27"/>
    <mergeCell ref="DN18:DN19"/>
    <mergeCell ref="DO36:DO37"/>
    <mergeCell ref="DO34:DO35"/>
    <mergeCell ref="DP42:DP43"/>
    <mergeCell ref="DO38:DO39"/>
    <mergeCell ref="DP40:DP41"/>
    <mergeCell ref="DN34:DN35"/>
    <mergeCell ref="DN40:DN41"/>
    <mergeCell ref="DN42:DN43"/>
    <mergeCell ref="DN36:DN37"/>
    <mergeCell ref="DN38:DN39"/>
    <mergeCell ref="DP26:DP27"/>
    <mergeCell ref="DP28:DP29"/>
    <mergeCell ref="DP48:DP49"/>
    <mergeCell ref="DO54:DO55"/>
    <mergeCell ref="DP52:DP53"/>
    <mergeCell ref="DO56:DO57"/>
    <mergeCell ref="DI56:DI57"/>
    <mergeCell ref="DI46:DI47"/>
    <mergeCell ref="DJ26:DJ27"/>
    <mergeCell ref="DJ28:DJ29"/>
    <mergeCell ref="DJ30:DJ31"/>
    <mergeCell ref="DJ18:DJ19"/>
    <mergeCell ref="DJ20:DJ21"/>
    <mergeCell ref="DJ22:DJ23"/>
    <mergeCell ref="DJ24:DJ25"/>
    <mergeCell ref="DI44:DI45"/>
    <mergeCell ref="DJ32:DJ33"/>
    <mergeCell ref="DJ34:DJ35"/>
    <mergeCell ref="DI52:DI53"/>
    <mergeCell ref="DJ52:DJ53"/>
    <mergeCell ref="DI32:DI33"/>
    <mergeCell ref="DI34:DI35"/>
    <mergeCell ref="DI40:DI41"/>
    <mergeCell ref="DI42:DI43"/>
    <mergeCell ref="DJ50:DJ51"/>
    <mergeCell ref="DL22:DL23"/>
    <mergeCell ref="DL24:DL25"/>
    <mergeCell ref="DI54:DI55"/>
    <mergeCell ref="DI48:DI49"/>
    <mergeCell ref="DI50:DI51"/>
    <mergeCell ref="DI36:DI37"/>
    <mergeCell ref="DI38:DI39"/>
    <mergeCell ref="DK40:DK41"/>
    <mergeCell ref="DJ48:DJ49"/>
    <mergeCell ref="DJ56:DJ57"/>
    <mergeCell ref="DK32:DK33"/>
    <mergeCell ref="DK34:DK35"/>
    <mergeCell ref="DK28:DK29"/>
    <mergeCell ref="DK30:DK31"/>
    <mergeCell ref="DK42:DK43"/>
    <mergeCell ref="DJ36:DJ37"/>
    <mergeCell ref="DJ38:DJ39"/>
    <mergeCell ref="DK52:DK53"/>
    <mergeCell ref="DL38:DL39"/>
    <mergeCell ref="DK36:DK37"/>
    <mergeCell ref="DK38:DK39"/>
    <mergeCell ref="DK56:DK57"/>
    <mergeCell ref="DK46:DK47"/>
    <mergeCell ref="DS38:DS39"/>
    <mergeCell ref="DR38:DR39"/>
    <mergeCell ref="DT40:DT41"/>
    <mergeCell ref="DS42:DS43"/>
    <mergeCell ref="DR34:DR35"/>
    <mergeCell ref="DR36:DR37"/>
    <mergeCell ref="DR40:DR41"/>
    <mergeCell ref="DS18:DS19"/>
    <mergeCell ref="DS48:DS49"/>
    <mergeCell ref="DQ30:DQ31"/>
    <mergeCell ref="DQ34:DQ35"/>
    <mergeCell ref="DP38:DP39"/>
    <mergeCell ref="DQ38:DQ39"/>
    <mergeCell ref="DP36:DP37"/>
    <mergeCell ref="DP30:DP31"/>
    <mergeCell ref="DP32:DP33"/>
    <mergeCell ref="DR28:DR29"/>
    <mergeCell ref="DR30:DR31"/>
    <mergeCell ref="DR32:DR33"/>
    <mergeCell ref="DO42:DO43"/>
    <mergeCell ref="DS46:DS47"/>
    <mergeCell ref="DP44:DP45"/>
    <mergeCell ref="DM56:DM57"/>
    <mergeCell ref="DM46:DM47"/>
    <mergeCell ref="DL52:DL53"/>
    <mergeCell ref="DL54:DL55"/>
    <mergeCell ref="DL44:DL45"/>
    <mergeCell ref="DL46:DL47"/>
    <mergeCell ref="DL48:DL49"/>
    <mergeCell ref="DL50:DL51"/>
    <mergeCell ref="DM36:DM37"/>
    <mergeCell ref="DM38:DM39"/>
    <mergeCell ref="DL56:DL57"/>
    <mergeCell ref="DM18:DM19"/>
    <mergeCell ref="DM20:DM21"/>
    <mergeCell ref="DM22:DM23"/>
    <mergeCell ref="DM24:DM25"/>
    <mergeCell ref="DM26:DM27"/>
    <mergeCell ref="DM28:DM29"/>
    <mergeCell ref="DM30:DM31"/>
    <mergeCell ref="DN44:DN45"/>
    <mergeCell ref="DM44:DM45"/>
    <mergeCell ref="DM52:DM53"/>
    <mergeCell ref="DN52:DN53"/>
    <mergeCell ref="DM32:DM33"/>
    <mergeCell ref="DM34:DM35"/>
    <mergeCell ref="DM40:DM41"/>
    <mergeCell ref="DM42:DM43"/>
    <mergeCell ref="DN48:DN49"/>
    <mergeCell ref="DN50:DN51"/>
    <mergeCell ref="DP18:DP19"/>
    <mergeCell ref="DP20:DP21"/>
    <mergeCell ref="DP22:DP23"/>
    <mergeCell ref="DP24:DP25"/>
    <mergeCell ref="DO32:DO33"/>
    <mergeCell ref="DN32:DN33"/>
    <mergeCell ref="DO28:DO29"/>
    <mergeCell ref="DO30:DO31"/>
    <mergeCell ref="DN28:DN29"/>
    <mergeCell ref="DN30:DN31"/>
    <mergeCell ref="DN26:DN27"/>
    <mergeCell ref="DN46:DN47"/>
    <mergeCell ref="DO40:DO41"/>
    <mergeCell ref="DN56:DN57"/>
    <mergeCell ref="EA56:EA57"/>
    <mergeCell ref="DZ52:DZ53"/>
    <mergeCell ref="EA52:EA53"/>
    <mergeCell ref="EA50:EA51"/>
    <mergeCell ref="DZ54:DZ55"/>
    <mergeCell ref="DV50:DV51"/>
    <mergeCell ref="DV28:DV29"/>
    <mergeCell ref="DW56:DW57"/>
    <mergeCell ref="DW42:DW43"/>
    <mergeCell ref="DW48:DW49"/>
    <mergeCell ref="DW30:DW31"/>
    <mergeCell ref="DX34:DX35"/>
    <mergeCell ref="DW38:DW39"/>
    <mergeCell ref="DW40:DW41"/>
    <mergeCell ref="DW54:DW55"/>
    <mergeCell ref="DW46:DW47"/>
    <mergeCell ref="DY26:DY27"/>
    <mergeCell ref="DX48:DX49"/>
    <mergeCell ref="DX30:DX31"/>
    <mergeCell ref="DX50:DX51"/>
    <mergeCell ref="DX40:DX41"/>
    <mergeCell ref="DW44:DW45"/>
    <mergeCell ref="DX42:DX43"/>
    <mergeCell ref="DW26:DW27"/>
    <mergeCell ref="DX46:DX47"/>
    <mergeCell ref="DX44:DX45"/>
    <mergeCell ref="DW28:DW29"/>
    <mergeCell ref="DY42:DY43"/>
    <mergeCell ref="DZ26:DZ27"/>
    <mergeCell ref="DZ42:DZ43"/>
    <mergeCell ref="EA34:EA35"/>
    <mergeCell ref="DZ28:DZ29"/>
    <mergeCell ref="DQ56:DQ57"/>
    <mergeCell ref="DZ38:DZ39"/>
    <mergeCell ref="DQ50:DQ51"/>
    <mergeCell ref="DQ52:DQ53"/>
    <mergeCell ref="DQ54:DQ55"/>
    <mergeCell ref="DZ44:DZ45"/>
    <mergeCell ref="EA40:EA41"/>
    <mergeCell ref="EA44:EA45"/>
    <mergeCell ref="EA38:EA39"/>
    <mergeCell ref="EA42:EA43"/>
    <mergeCell ref="EA54:EA55"/>
    <mergeCell ref="DR56:DR57"/>
    <mergeCell ref="DR52:DR53"/>
    <mergeCell ref="DR54:DR55"/>
    <mergeCell ref="DR48:DR49"/>
    <mergeCell ref="DR50:DR51"/>
    <mergeCell ref="DR42:DR43"/>
    <mergeCell ref="DQ42:DQ43"/>
    <mergeCell ref="DR44:DR45"/>
    <mergeCell ref="DQ48:DQ49"/>
    <mergeCell ref="DQ44:DQ45"/>
    <mergeCell ref="DS36:DS37"/>
    <mergeCell ref="DS26:DS27"/>
    <mergeCell ref="DS28:DS29"/>
    <mergeCell ref="DT26:DT27"/>
    <mergeCell ref="DS40:DS41"/>
    <mergeCell ref="DS30:DS31"/>
    <mergeCell ref="DS32:DS33"/>
    <mergeCell ref="DT42:DT43"/>
    <mergeCell ref="DT34:DT35"/>
    <mergeCell ref="DT36:DT37"/>
    <mergeCell ref="DS34:DS35"/>
    <mergeCell ref="ED52:ED53"/>
    <mergeCell ref="ED50:ED51"/>
    <mergeCell ref="ED44:ED45"/>
    <mergeCell ref="ED48:ED49"/>
    <mergeCell ref="ED32:ED33"/>
    <mergeCell ref="ED40:ED41"/>
    <mergeCell ref="ED42:ED43"/>
    <mergeCell ref="ED26:ED27"/>
    <mergeCell ref="ED28:ED29"/>
    <mergeCell ref="ED30:ED31"/>
    <mergeCell ref="ED34:ED35"/>
    <mergeCell ref="DX32:DX33"/>
    <mergeCell ref="DY36:DY37"/>
    <mergeCell ref="DY32:DY33"/>
    <mergeCell ref="DY34:DY35"/>
    <mergeCell ref="EA36:EA37"/>
    <mergeCell ref="EB28:EB29"/>
    <mergeCell ref="DX28:DX29"/>
    <mergeCell ref="DY50:DY51"/>
    <mergeCell ref="EA26:EA27"/>
    <mergeCell ref="EA46:EA47"/>
    <mergeCell ref="EB48:EB49"/>
    <mergeCell ref="EC24:EC25"/>
    <mergeCell ref="EC26:EC27"/>
    <mergeCell ref="EC28:EC29"/>
    <mergeCell ref="EB26:EB27"/>
    <mergeCell ref="EA28:EA29"/>
    <mergeCell ref="EA48:EA49"/>
    <mergeCell ref="DU20:DU21"/>
    <mergeCell ref="DU22:DU23"/>
    <mergeCell ref="DU24:DU25"/>
    <mergeCell ref="DT46:DT47"/>
    <mergeCell ref="DU44:DU45"/>
    <mergeCell ref="DU42:DU43"/>
    <mergeCell ref="DU46:DU47"/>
    <mergeCell ref="DU26:DU27"/>
    <mergeCell ref="DU28:DU29"/>
    <mergeCell ref="DT28:DT29"/>
    <mergeCell ref="DT30:DT31"/>
    <mergeCell ref="DT44:DT45"/>
    <mergeCell ref="DU32:DU33"/>
    <mergeCell ref="DV30:DV31"/>
    <mergeCell ref="DV40:DV41"/>
    <mergeCell ref="DU36:DU37"/>
    <mergeCell ref="DU38:DU39"/>
    <mergeCell ref="DU30:DU31"/>
    <mergeCell ref="DU34:DU35"/>
    <mergeCell ref="DV32:DV33"/>
    <mergeCell ref="DV34:DV35"/>
    <mergeCell ref="DV36:DV37"/>
    <mergeCell ref="DV38:DV39"/>
    <mergeCell ref="DV46:DV47"/>
    <mergeCell ref="DV22:DV23"/>
    <mergeCell ref="DV24:DV25"/>
    <mergeCell ref="DV26:DV27"/>
    <mergeCell ref="DV44:DV45"/>
    <mergeCell ref="DT32:DT33"/>
    <mergeCell ref="DV42:DV43"/>
    <mergeCell ref="DT38:DT39"/>
    <mergeCell ref="DU40:DU41"/>
    <mergeCell ref="EB44:EB45"/>
    <mergeCell ref="EC42:EC43"/>
    <mergeCell ref="EB52:EB53"/>
    <mergeCell ref="DT20:DT21"/>
    <mergeCell ref="EF32:EF33"/>
    <mergeCell ref="EH34:EH35"/>
    <mergeCell ref="EG38:EG39"/>
    <mergeCell ref="EH36:EH37"/>
    <mergeCell ref="EF42:EF43"/>
    <mergeCell ref="AA20:AA21"/>
    <mergeCell ref="DY20:DY21"/>
    <mergeCell ref="DY22:DY23"/>
    <mergeCell ref="DY24:DY25"/>
    <mergeCell ref="DX20:DX21"/>
    <mergeCell ref="DN20:DN21"/>
    <mergeCell ref="DN22:DN23"/>
    <mergeCell ref="DN24:DN25"/>
    <mergeCell ref="CC22:CC23"/>
    <mergeCell ref="EF22:EF23"/>
    <mergeCell ref="EG22:EG23"/>
    <mergeCell ref="AB24:AE24"/>
    <mergeCell ref="EF34:EF35"/>
    <mergeCell ref="EF36:EF37"/>
    <mergeCell ref="EF26:EF27"/>
    <mergeCell ref="EG26:EG27"/>
    <mergeCell ref="EF24:EF25"/>
    <mergeCell ref="CD32:CD33"/>
    <mergeCell ref="CD42:CD43"/>
    <mergeCell ref="CD44:CD45"/>
    <mergeCell ref="CD46:CD47"/>
    <mergeCell ref="CD34:CD35"/>
    <mergeCell ref="CD36:CD37"/>
    <mergeCell ref="DW22:DW23"/>
    <mergeCell ref="DW24:DW25"/>
    <mergeCell ref="DW34:DW35"/>
    <mergeCell ref="DX22:DX23"/>
    <mergeCell ref="DX24:DX25"/>
    <mergeCell ref="DZ24:DZ25"/>
    <mergeCell ref="DY30:DY31"/>
    <mergeCell ref="DX26:DX27"/>
    <mergeCell ref="DY38:DY39"/>
    <mergeCell ref="DZ36:DZ37"/>
    <mergeCell ref="DY44:DY45"/>
    <mergeCell ref="DY28:DY29"/>
    <mergeCell ref="DY46:DY47"/>
    <mergeCell ref="DW32:DW33"/>
    <mergeCell ref="DW36:DW37"/>
    <mergeCell ref="DZ22:DZ23"/>
    <mergeCell ref="DZ34:DZ35"/>
    <mergeCell ref="DY40:DY41"/>
    <mergeCell ref="DX36:DX37"/>
    <mergeCell ref="DX38:DX39"/>
    <mergeCell ref="DZ46:DZ47"/>
    <mergeCell ref="ED24:ED25"/>
    <mergeCell ref="DI22:DI23"/>
    <mergeCell ref="DI24:DI25"/>
    <mergeCell ref="DI26:DI27"/>
    <mergeCell ref="DI28:DI29"/>
    <mergeCell ref="DI30:DI31"/>
    <mergeCell ref="DD24:DD25"/>
    <mergeCell ref="DB32:DB33"/>
    <mergeCell ref="DC28:DC29"/>
    <mergeCell ref="DA32:DA33"/>
    <mergeCell ref="DB36:DB37"/>
    <mergeCell ref="DB38:DB39"/>
    <mergeCell ref="DB24:DB25"/>
    <mergeCell ref="DB26:DB27"/>
    <mergeCell ref="DB40:DB41"/>
    <mergeCell ref="T54:T55"/>
    <mergeCell ref="X54:X55"/>
    <mergeCell ref="X56:X57"/>
    <mergeCell ref="V52:V53"/>
    <mergeCell ref="X79:X80"/>
    <mergeCell ref="X87:X88"/>
    <mergeCell ref="W95:W96"/>
    <mergeCell ref="X95:X96"/>
    <mergeCell ref="X103:X104"/>
    <mergeCell ref="U44:U45"/>
    <mergeCell ref="T40:T41"/>
    <mergeCell ref="CD56:CD57"/>
    <mergeCell ref="CD48:CD49"/>
    <mergeCell ref="CD50:CD51"/>
    <mergeCell ref="BM65:BM66"/>
    <mergeCell ref="BN65:BN66"/>
    <mergeCell ref="BO65:BO66"/>
    <mergeCell ref="BP65:BP66"/>
    <mergeCell ref="BQ65:BQ66"/>
    <mergeCell ref="BR65:BR66"/>
    <mergeCell ref="BS65:BS66"/>
    <mergeCell ref="BT65:BT66"/>
    <mergeCell ref="BU65:BU66"/>
    <mergeCell ref="BV65:BV66"/>
    <mergeCell ref="CC65:CC66"/>
    <mergeCell ref="CD65:CD66"/>
    <mergeCell ref="BI67:BI68"/>
    <mergeCell ref="BJ67:BJ68"/>
    <mergeCell ref="BK67:BK68"/>
    <mergeCell ref="BL67:BL68"/>
    <mergeCell ref="BM67:BM68"/>
    <mergeCell ref="BN67:BN68"/>
    <mergeCell ref="BO67:BO68"/>
    <mergeCell ref="BP67:BP68"/>
    <mergeCell ref="BQ67:BQ68"/>
    <mergeCell ref="BR67:BR68"/>
    <mergeCell ref="BS67:BS68"/>
    <mergeCell ref="BT67:BT68"/>
    <mergeCell ref="BU67:BU68"/>
    <mergeCell ref="BV67:BV68"/>
    <mergeCell ref="CC67:CC68"/>
    <mergeCell ref="CD67:CD68"/>
    <mergeCell ref="BI69:BI70"/>
    <mergeCell ref="BV56:BV57"/>
    <mergeCell ref="BU52:BU53"/>
    <mergeCell ref="BV50:BV51"/>
    <mergeCell ref="BJ69:BJ70"/>
    <mergeCell ref="BK69:BK70"/>
    <mergeCell ref="BL69:BL70"/>
    <mergeCell ref="BM69:BM70"/>
    <mergeCell ref="BN69:BN70"/>
    <mergeCell ref="BO69:BO70"/>
    <mergeCell ref="BP69:BP70"/>
    <mergeCell ref="BQ69:BQ70"/>
    <mergeCell ref="BV48:BV49"/>
    <mergeCell ref="BR69:BR70"/>
    <mergeCell ref="BS69:BS70"/>
    <mergeCell ref="BT69:BT70"/>
    <mergeCell ref="BU69:BU70"/>
    <mergeCell ref="BV69:BV70"/>
    <mergeCell ref="CC69:CC70"/>
    <mergeCell ref="CD69:CD70"/>
    <mergeCell ref="AX71:AX72"/>
    <mergeCell ref="AY71:AY72"/>
    <mergeCell ref="D110:K111"/>
    <mergeCell ref="Q56:Q57"/>
    <mergeCell ref="L65:L66"/>
    <mergeCell ref="M65:M66"/>
    <mergeCell ref="N65:N66"/>
    <mergeCell ref="O65:O66"/>
    <mergeCell ref="O56:O57"/>
    <mergeCell ref="P65:P66"/>
    <mergeCell ref="R56:R57"/>
    <mergeCell ref="DV48:DV49"/>
    <mergeCell ref="T50:T51"/>
    <mergeCell ref="DV56:DV57"/>
    <mergeCell ref="DU48:DU49"/>
    <mergeCell ref="DT54:DT55"/>
    <mergeCell ref="T48:T49"/>
    <mergeCell ref="W54:W55"/>
    <mergeCell ref="W52:W53"/>
    <mergeCell ref="DS56:DS57"/>
    <mergeCell ref="Y50:Y51"/>
    <mergeCell ref="AA48:AA49"/>
    <mergeCell ref="Z48:Z49"/>
    <mergeCell ref="M54:M55"/>
    <mergeCell ref="O52:O53"/>
    <mergeCell ref="R52:R53"/>
    <mergeCell ref="U54:U55"/>
    <mergeCell ref="O54:O55"/>
    <mergeCell ref="P54:P55"/>
    <mergeCell ref="N54:N55"/>
    <mergeCell ref="X50:X51"/>
    <mergeCell ref="U48:U49"/>
    <mergeCell ref="U52:U53"/>
    <mergeCell ref="V56:V57"/>
    <mergeCell ref="Z52:Z53"/>
    <mergeCell ref="U50:U51"/>
    <mergeCell ref="X48:X49"/>
    <mergeCell ref="X52:X53"/>
    <mergeCell ref="W56:W57"/>
    <mergeCell ref="AB56:AE56"/>
    <mergeCell ref="Y54:Y55"/>
    <mergeCell ref="Y56:Y57"/>
    <mergeCell ref="AB52:AE52"/>
    <mergeCell ref="Z54:Z55"/>
    <mergeCell ref="Z56:Z57"/>
    <mergeCell ref="Y52:Y53"/>
    <mergeCell ref="AA56:AA57"/>
    <mergeCell ref="AA54:AA55"/>
    <mergeCell ref="U56:U57"/>
    <mergeCell ref="W50:W51"/>
    <mergeCell ref="V50:V51"/>
    <mergeCell ref="Z50:Z51"/>
    <mergeCell ref="V54:V55"/>
    <mergeCell ref="AB50:AE50"/>
    <mergeCell ref="DU54:DU55"/>
    <mergeCell ref="BC65:BC66"/>
    <mergeCell ref="BD65:BD66"/>
    <mergeCell ref="BE65:BE66"/>
    <mergeCell ref="BF65:BF66"/>
    <mergeCell ref="BG65:BG66"/>
    <mergeCell ref="BH65:BH66"/>
    <mergeCell ref="BI65:BI66"/>
    <mergeCell ref="BJ65:BJ66"/>
    <mergeCell ref="BK65:BK66"/>
    <mergeCell ref="BL65:BL66"/>
    <mergeCell ref="T56:T57"/>
    <mergeCell ref="EH54:EH55"/>
    <mergeCell ref="EG48:EG49"/>
    <mergeCell ref="EG52:EG53"/>
    <mergeCell ref="EF54:EF55"/>
    <mergeCell ref="EG54:EG55"/>
    <mergeCell ref="EF52:EF53"/>
    <mergeCell ref="EH52:EH53"/>
    <mergeCell ref="EF50:EF51"/>
    <mergeCell ref="DU52:DU53"/>
    <mergeCell ref="DS54:DS55"/>
    <mergeCell ref="DP54:DP55"/>
    <mergeCell ref="DM54:DM55"/>
    <mergeCell ref="DM48:DM49"/>
    <mergeCell ref="DT50:DT51"/>
    <mergeCell ref="DS50:DS51"/>
    <mergeCell ref="DT48:DT49"/>
    <mergeCell ref="DM50:DM51"/>
    <mergeCell ref="DN54:DN55"/>
    <mergeCell ref="ED54:ED55"/>
    <mergeCell ref="DO50:DO51"/>
    <mergeCell ref="EE50:EE51"/>
    <mergeCell ref="EE52:EE53"/>
    <mergeCell ref="EB50:EB51"/>
    <mergeCell ref="EC50:EC51"/>
    <mergeCell ref="EB54:EB55"/>
    <mergeCell ref="EI56:EI57"/>
    <mergeCell ref="EI52:EI53"/>
    <mergeCell ref="EI54:EI55"/>
    <mergeCell ref="EH48:EH49"/>
    <mergeCell ref="DY48:DY49"/>
    <mergeCell ref="EF46:EF47"/>
    <mergeCell ref="EH56:EH57"/>
    <mergeCell ref="EF48:EF49"/>
    <mergeCell ref="EG50:EG51"/>
    <mergeCell ref="EH50:EH51"/>
    <mergeCell ref="DY52:DY53"/>
    <mergeCell ref="DU50:DU51"/>
    <mergeCell ref="DP46:DP47"/>
    <mergeCell ref="DO46:DO47"/>
    <mergeCell ref="DS52:DS53"/>
    <mergeCell ref="DO48:DO49"/>
    <mergeCell ref="DQ46:DQ47"/>
    <mergeCell ref="DT52:DT53"/>
    <mergeCell ref="DR46:DR47"/>
    <mergeCell ref="DV52:DV53"/>
    <mergeCell ref="EI50:EI51"/>
    <mergeCell ref="EI46:EI47"/>
    <mergeCell ref="EI48:EI49"/>
    <mergeCell ref="EF56:EF57"/>
    <mergeCell ref="EG56:EG57"/>
    <mergeCell ref="DY54:DY55"/>
    <mergeCell ref="DW52:DW53"/>
    <mergeCell ref="DX52:DX53"/>
    <mergeCell ref="DT56:DT57"/>
    <mergeCell ref="DV54:DV55"/>
    <mergeCell ref="DX54:DX55"/>
    <mergeCell ref="DU56:DU57"/>
    <mergeCell ref="EH46:EH47"/>
    <mergeCell ref="EG46:EG47"/>
    <mergeCell ref="DX56:DX57"/>
    <mergeCell ref="DY56:DY57"/>
    <mergeCell ref="DZ50:DZ51"/>
    <mergeCell ref="DZ56:DZ57"/>
    <mergeCell ref="DW50:DW51"/>
    <mergeCell ref="EI40:EI41"/>
    <mergeCell ref="EI42:EI43"/>
    <mergeCell ref="EI44:EI45"/>
    <mergeCell ref="EI22:EI23"/>
    <mergeCell ref="EI24:EI25"/>
    <mergeCell ref="EI34:EI35"/>
    <mergeCell ref="EI26:EI27"/>
    <mergeCell ref="EI28:EI29"/>
    <mergeCell ref="EI30:EI31"/>
    <mergeCell ref="EI32:EI33"/>
    <mergeCell ref="EI36:EI37"/>
    <mergeCell ref="EI38:EI39"/>
    <mergeCell ref="DV18:DV19"/>
    <mergeCell ref="DU18:DU19"/>
    <mergeCell ref="EI20:EI21"/>
    <mergeCell ref="ED18:ED19"/>
    <mergeCell ref="ED20:ED21"/>
    <mergeCell ref="EE18:EE19"/>
    <mergeCell ref="EE20:EE21"/>
    <mergeCell ref="DW20:DW21"/>
    <mergeCell ref="DW18:DW19"/>
    <mergeCell ref="DV20:DV21"/>
    <mergeCell ref="EI18:EI19"/>
    <mergeCell ref="EH18:EH19"/>
    <mergeCell ref="EF18:EF19"/>
    <mergeCell ref="EG18:EG19"/>
    <mergeCell ref="DY18:DY19"/>
    <mergeCell ref="DX18:DX19"/>
    <mergeCell ref="EB18:EB19"/>
    <mergeCell ref="EC18:EC19"/>
    <mergeCell ref="EH24:EH25"/>
    <mergeCell ref="EG40:EG41"/>
    <mergeCell ref="CD22:CD23"/>
    <mergeCell ref="CD24:CD25"/>
    <mergeCell ref="DH18:DH19"/>
    <mergeCell ref="DH20:DH21"/>
    <mergeCell ref="DH22:DH23"/>
    <mergeCell ref="DH24:DH25"/>
    <mergeCell ref="DF18:DF19"/>
    <mergeCell ref="EH38:EH39"/>
    <mergeCell ref="EG24:EG25"/>
    <mergeCell ref="EH26:EH27"/>
    <mergeCell ref="EG28:EG29"/>
    <mergeCell ref="EG30:EG31"/>
    <mergeCell ref="EG42:EG43"/>
    <mergeCell ref="EG36:EG37"/>
    <mergeCell ref="EH42:EH43"/>
    <mergeCell ref="EH44:EH45"/>
    <mergeCell ref="EG44:EG45"/>
    <mergeCell ref="EH40:EH41"/>
    <mergeCell ref="EF20:EF21"/>
    <mergeCell ref="EH32:EH33"/>
    <mergeCell ref="EG34:EG35"/>
    <mergeCell ref="EG20:EG21"/>
    <mergeCell ref="EH20:EH21"/>
    <mergeCell ref="EH30:EH31"/>
    <mergeCell ref="EH28:EH29"/>
    <mergeCell ref="EG32:EG33"/>
    <mergeCell ref="EF30:EF31"/>
    <mergeCell ref="EH22:EH23"/>
    <mergeCell ref="EF44:EF45"/>
    <mergeCell ref="EF38:EF39"/>
    <mergeCell ref="EF28:EF29"/>
    <mergeCell ref="EF40:EF41"/>
    <mergeCell ref="A65:A66"/>
    <mergeCell ref="B65:B66"/>
    <mergeCell ref="C65:C66"/>
    <mergeCell ref="D65:J66"/>
    <mergeCell ref="S65:S66"/>
    <mergeCell ref="K65:K66"/>
    <mergeCell ref="R65:R66"/>
    <mergeCell ref="T65:T66"/>
    <mergeCell ref="U65:U66"/>
    <mergeCell ref="V65:V66"/>
    <mergeCell ref="W65:W66"/>
    <mergeCell ref="X65:X66"/>
    <mergeCell ref="Y65:Y66"/>
    <mergeCell ref="Z65:Z66"/>
    <mergeCell ref="AA65:AA66"/>
    <mergeCell ref="AB65:AE65"/>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S65:AS66"/>
    <mergeCell ref="AT65:AT66"/>
    <mergeCell ref="AU65:AU66"/>
    <mergeCell ref="AV65:AV66"/>
    <mergeCell ref="Q65:Q66"/>
    <mergeCell ref="CR65:CR66"/>
    <mergeCell ref="CS65:CS66"/>
    <mergeCell ref="CT65:CT66"/>
    <mergeCell ref="CX65:CX66"/>
    <mergeCell ref="CY65:CY66"/>
    <mergeCell ref="DA65:DA66"/>
    <mergeCell ref="DB65:DB66"/>
    <mergeCell ref="DC65:DC66"/>
    <mergeCell ref="DD65:DD66"/>
    <mergeCell ref="DE65:DE66"/>
    <mergeCell ref="DF65:DF66"/>
    <mergeCell ref="DG65:DG66"/>
    <mergeCell ref="DH65:DH66"/>
    <mergeCell ref="DI65:DI66"/>
    <mergeCell ref="DJ65:DJ66"/>
    <mergeCell ref="DK65:DK66"/>
    <mergeCell ref="DL65:DL66"/>
    <mergeCell ref="DM65:DM66"/>
    <mergeCell ref="DN65:DN66"/>
    <mergeCell ref="DO65:DO66"/>
    <mergeCell ref="DP65:DP66"/>
    <mergeCell ref="DQ65:DQ66"/>
    <mergeCell ref="DR65:DR66"/>
    <mergeCell ref="DS65:DS66"/>
    <mergeCell ref="DT65:DT66"/>
    <mergeCell ref="DU65:DU66"/>
    <mergeCell ref="DV65:DV66"/>
    <mergeCell ref="CZ65:CZ66"/>
    <mergeCell ref="BC1:BI2"/>
    <mergeCell ref="DE30:DE31"/>
    <mergeCell ref="DE18:DE19"/>
    <mergeCell ref="DE28:DE29"/>
    <mergeCell ref="DD26:DD27"/>
    <mergeCell ref="DD28:DD29"/>
    <mergeCell ref="CD30:CD31"/>
    <mergeCell ref="DB18:DB19"/>
    <mergeCell ref="DB20:DB21"/>
    <mergeCell ref="DB22:DB23"/>
    <mergeCell ref="CZ1:DA2"/>
    <mergeCell ref="DH28:DH29"/>
    <mergeCell ref="DG26:DG27"/>
    <mergeCell ref="DG28:DG29"/>
    <mergeCell ref="DG22:DG23"/>
    <mergeCell ref="DG24:DG25"/>
    <mergeCell ref="CH22:CH23"/>
    <mergeCell ref="CH24:CH25"/>
    <mergeCell ref="CI28:CI29"/>
    <mergeCell ref="CI20:CI21"/>
    <mergeCell ref="CI22:CI23"/>
    <mergeCell ref="CI24:CI25"/>
    <mergeCell ref="CG20:CG21"/>
    <mergeCell ref="DF28:DF29"/>
    <mergeCell ref="DC22:DC23"/>
    <mergeCell ref="DO52:DO53"/>
    <mergeCell ref="DP50:DP51"/>
    <mergeCell ref="DP56:DP57"/>
    <mergeCell ref="DO44:DO45"/>
    <mergeCell ref="DR20:DR21"/>
    <mergeCell ref="DR22:DR23"/>
    <mergeCell ref="DR24:DR25"/>
    <mergeCell ref="DT18:DT19"/>
    <mergeCell ref="DT22:DT23"/>
    <mergeCell ref="DT24:DT25"/>
    <mergeCell ref="DS20:DS21"/>
    <mergeCell ref="DW65:DW66"/>
    <mergeCell ref="DX65:DX66"/>
    <mergeCell ref="DY65:DY66"/>
    <mergeCell ref="DZ65:DZ66"/>
    <mergeCell ref="EA65:EA66"/>
    <mergeCell ref="EB65:EB66"/>
    <mergeCell ref="EC65:EC66"/>
    <mergeCell ref="ED65:ED66"/>
    <mergeCell ref="EE65:EE66"/>
    <mergeCell ref="EF65:EF66"/>
    <mergeCell ref="EG65:EG66"/>
    <mergeCell ref="EH65:EH66"/>
    <mergeCell ref="EI65:EI66"/>
    <mergeCell ref="A67:A68"/>
    <mergeCell ref="B67:B68"/>
    <mergeCell ref="C67:C68"/>
    <mergeCell ref="D67:J68"/>
    <mergeCell ref="S67:S68"/>
    <mergeCell ref="K67:K68"/>
    <mergeCell ref="L67:L68"/>
    <mergeCell ref="M67:M68"/>
    <mergeCell ref="N67:N68"/>
    <mergeCell ref="O67:O68"/>
    <mergeCell ref="P67:P68"/>
    <mergeCell ref="Q67:Q68"/>
    <mergeCell ref="R67:R68"/>
    <mergeCell ref="T67:T68"/>
    <mergeCell ref="U67:U68"/>
    <mergeCell ref="V67:V68"/>
    <mergeCell ref="W67:W68"/>
    <mergeCell ref="X67:X68"/>
    <mergeCell ref="Y67:Y68"/>
    <mergeCell ref="Z67:Z68"/>
    <mergeCell ref="AA67:AA68"/>
    <mergeCell ref="AB67:AE67"/>
    <mergeCell ref="AF67:AF68"/>
    <mergeCell ref="AG67:AG68"/>
    <mergeCell ref="AH67:AH68"/>
    <mergeCell ref="AI67:AI68"/>
    <mergeCell ref="AJ67:AJ68"/>
    <mergeCell ref="AK67:AK68"/>
    <mergeCell ref="AL67:AL68"/>
    <mergeCell ref="AM67:AM68"/>
    <mergeCell ref="AN67:AN68"/>
    <mergeCell ref="AO67:AO68"/>
    <mergeCell ref="AP67:AP68"/>
    <mergeCell ref="AQ67:AQ68"/>
    <mergeCell ref="AR67:AR68"/>
    <mergeCell ref="AS67:AS68"/>
    <mergeCell ref="AT67:AT68"/>
    <mergeCell ref="AU67:AU68"/>
    <mergeCell ref="AV67:AV68"/>
    <mergeCell ref="AW67:AW68"/>
    <mergeCell ref="AX67:AX68"/>
    <mergeCell ref="AY67:AY68"/>
    <mergeCell ref="AZ67:AZ68"/>
    <mergeCell ref="BA67:BA68"/>
    <mergeCell ref="BB67:BB68"/>
    <mergeCell ref="BC67:BC68"/>
    <mergeCell ref="BD67:BD68"/>
    <mergeCell ref="BE67:BE68"/>
    <mergeCell ref="BF67:BF68"/>
    <mergeCell ref="BG67:BG68"/>
    <mergeCell ref="BH67:BH68"/>
    <mergeCell ref="CE67:CE68"/>
    <mergeCell ref="CF67:CF68"/>
    <mergeCell ref="CG67:CG68"/>
    <mergeCell ref="CH67:CH68"/>
    <mergeCell ref="CI67:CI68"/>
    <mergeCell ref="CJ67:CJ68"/>
    <mergeCell ref="CR67:CR68"/>
    <mergeCell ref="CS67:CS68"/>
    <mergeCell ref="CT67:CT68"/>
    <mergeCell ref="CX67:CX68"/>
    <mergeCell ref="CY67:CY68"/>
    <mergeCell ref="DA67:DA68"/>
    <mergeCell ref="DB67:DB68"/>
    <mergeCell ref="DC67:DC68"/>
    <mergeCell ref="DD67:DD68"/>
    <mergeCell ref="DE67:DE68"/>
    <mergeCell ref="DF67:DF68"/>
    <mergeCell ref="DG67:DG68"/>
    <mergeCell ref="DH67:DH68"/>
    <mergeCell ref="DI67:DI68"/>
    <mergeCell ref="DJ67:DJ68"/>
    <mergeCell ref="DK67:DK68"/>
    <mergeCell ref="DL67:DL68"/>
    <mergeCell ref="DM67:DM68"/>
    <mergeCell ref="DN67:DN68"/>
    <mergeCell ref="DO67:DO68"/>
    <mergeCell ref="DP67:DP68"/>
    <mergeCell ref="DQ67:DQ68"/>
    <mergeCell ref="DR67:DR68"/>
    <mergeCell ref="DS67:DS68"/>
    <mergeCell ref="DT67:DT68"/>
    <mergeCell ref="DU67:DU68"/>
    <mergeCell ref="DV67:DV68"/>
    <mergeCell ref="CZ67:CZ68"/>
    <mergeCell ref="CK67:CK68"/>
    <mergeCell ref="CL67:CL68"/>
    <mergeCell ref="CM67:CM68"/>
    <mergeCell ref="CN67:CN68"/>
    <mergeCell ref="CO67:CO68"/>
    <mergeCell ref="CP67:CP68"/>
    <mergeCell ref="CQ67:CQ68"/>
    <mergeCell ref="DW67:DW68"/>
    <mergeCell ref="DX67:DX68"/>
    <mergeCell ref="DY67:DY68"/>
    <mergeCell ref="DZ67:DZ68"/>
    <mergeCell ref="EA67:EA68"/>
    <mergeCell ref="EB67:EB68"/>
    <mergeCell ref="EC67:EC68"/>
    <mergeCell ref="ED67:ED68"/>
    <mergeCell ref="EE67:EE68"/>
    <mergeCell ref="EF67:EF68"/>
    <mergeCell ref="EG67:EG68"/>
    <mergeCell ref="EH67:EH68"/>
    <mergeCell ref="EI67:EI68"/>
    <mergeCell ref="A69:A70"/>
    <mergeCell ref="B69:B70"/>
    <mergeCell ref="C69:C70"/>
    <mergeCell ref="D69:J70"/>
    <mergeCell ref="S69:S70"/>
    <mergeCell ref="K69:K70"/>
    <mergeCell ref="L69:L70"/>
    <mergeCell ref="M69:M70"/>
    <mergeCell ref="N69:N70"/>
    <mergeCell ref="O69:O70"/>
    <mergeCell ref="P69:P70"/>
    <mergeCell ref="Q69:Q70"/>
    <mergeCell ref="R69:R70"/>
    <mergeCell ref="T69:T70"/>
    <mergeCell ref="U69:U70"/>
    <mergeCell ref="V69:V70"/>
    <mergeCell ref="W69:W70"/>
    <mergeCell ref="X69:X70"/>
    <mergeCell ref="Y69:Y70"/>
    <mergeCell ref="Z69:Z70"/>
    <mergeCell ref="AA69:AA70"/>
    <mergeCell ref="AB69:AE69"/>
    <mergeCell ref="AF69:AF70"/>
    <mergeCell ref="AG69:AG70"/>
    <mergeCell ref="AH69:AH70"/>
    <mergeCell ref="AI69:AI70"/>
    <mergeCell ref="AJ69:AJ70"/>
    <mergeCell ref="AK69:AK70"/>
    <mergeCell ref="AL69:AL70"/>
    <mergeCell ref="AM69:AM70"/>
    <mergeCell ref="AN69:AN70"/>
    <mergeCell ref="AO69:AO70"/>
    <mergeCell ref="AP69:AP70"/>
    <mergeCell ref="AQ69:AQ70"/>
    <mergeCell ref="AR69:AR70"/>
    <mergeCell ref="AS69:AS70"/>
    <mergeCell ref="AT69:AT70"/>
    <mergeCell ref="AU69:AU70"/>
    <mergeCell ref="AV69:AV70"/>
    <mergeCell ref="AW69:AW70"/>
    <mergeCell ref="AX69:AX70"/>
    <mergeCell ref="AY69:AY70"/>
    <mergeCell ref="AZ69:AZ70"/>
    <mergeCell ref="BA69:BA70"/>
    <mergeCell ref="BB69:BB70"/>
    <mergeCell ref="BC69:BC70"/>
    <mergeCell ref="BD69:BD70"/>
    <mergeCell ref="BE69:BE70"/>
    <mergeCell ref="BF69:BF70"/>
    <mergeCell ref="BG69:BG70"/>
    <mergeCell ref="BH69:BH70"/>
    <mergeCell ref="CE69:CE70"/>
    <mergeCell ref="CF69:CF70"/>
    <mergeCell ref="CG69:CG70"/>
    <mergeCell ref="CH69:CH70"/>
    <mergeCell ref="CI69:CI70"/>
    <mergeCell ref="CJ69:CJ70"/>
    <mergeCell ref="CR69:CR70"/>
    <mergeCell ref="CS69:CS70"/>
    <mergeCell ref="CT69:CT70"/>
    <mergeCell ref="CX69:CX70"/>
    <mergeCell ref="CY69:CY70"/>
    <mergeCell ref="DA69:DA70"/>
    <mergeCell ref="DB69:DB70"/>
    <mergeCell ref="DC69:DC70"/>
    <mergeCell ref="DD69:DD70"/>
    <mergeCell ref="DE69:DE70"/>
    <mergeCell ref="DF69:DF70"/>
    <mergeCell ref="DG69:DG70"/>
    <mergeCell ref="CZ69:CZ70"/>
    <mergeCell ref="CK69:CK70"/>
    <mergeCell ref="CL69:CL70"/>
    <mergeCell ref="CM69:CM70"/>
    <mergeCell ref="CN69:CN70"/>
    <mergeCell ref="CO69:CO70"/>
    <mergeCell ref="CP69:CP70"/>
    <mergeCell ref="CQ69:CQ70"/>
    <mergeCell ref="CU69:CU70"/>
    <mergeCell ref="CV69:CV70"/>
    <mergeCell ref="CW69:CW70"/>
    <mergeCell ref="DH69:DH70"/>
    <mergeCell ref="DI69:DI70"/>
    <mergeCell ref="DJ69:DJ70"/>
    <mergeCell ref="DK69:DK70"/>
    <mergeCell ref="DL69:DL70"/>
    <mergeCell ref="DM69:DM70"/>
    <mergeCell ref="DN69:DN70"/>
    <mergeCell ref="DO69:DO70"/>
    <mergeCell ref="DP69:DP70"/>
    <mergeCell ref="DQ69:DQ70"/>
    <mergeCell ref="DR69:DR70"/>
    <mergeCell ref="DS69:DS70"/>
    <mergeCell ref="DT69:DT70"/>
    <mergeCell ref="DU69:DU70"/>
    <mergeCell ref="DV69:DV70"/>
    <mergeCell ref="DW69:DW70"/>
    <mergeCell ref="DX69:DX70"/>
    <mergeCell ref="DY69:DY70"/>
    <mergeCell ref="DZ69:DZ70"/>
    <mergeCell ref="EA69:EA70"/>
    <mergeCell ref="EB69:EB70"/>
    <mergeCell ref="EC69:EC70"/>
    <mergeCell ref="ED69:ED70"/>
    <mergeCell ref="EE69:EE70"/>
    <mergeCell ref="EF69:EF70"/>
    <mergeCell ref="EG69:EG70"/>
    <mergeCell ref="EH69:EH70"/>
    <mergeCell ref="EI69:EI70"/>
    <mergeCell ref="A71:A72"/>
    <mergeCell ref="B71:B72"/>
    <mergeCell ref="C71:C72"/>
    <mergeCell ref="D71:J72"/>
    <mergeCell ref="S71:S72"/>
    <mergeCell ref="K71:K72"/>
    <mergeCell ref="L71:L72"/>
    <mergeCell ref="M71:M72"/>
    <mergeCell ref="N71:N72"/>
    <mergeCell ref="O71:O72"/>
    <mergeCell ref="P71:P72"/>
    <mergeCell ref="Q71:Q72"/>
    <mergeCell ref="R71:R72"/>
    <mergeCell ref="T71:T72"/>
    <mergeCell ref="U71:U72"/>
    <mergeCell ref="V71:V72"/>
    <mergeCell ref="W71:W72"/>
    <mergeCell ref="X71:X72"/>
    <mergeCell ref="Y71:Y72"/>
    <mergeCell ref="Z71:Z72"/>
    <mergeCell ref="AA71:AA72"/>
    <mergeCell ref="AB71:AE71"/>
    <mergeCell ref="AF71:AF72"/>
    <mergeCell ref="AG71:AG72"/>
    <mergeCell ref="AH71:AH72"/>
    <mergeCell ref="AI71:AI72"/>
    <mergeCell ref="AJ71:AJ72"/>
    <mergeCell ref="AK71:AK72"/>
    <mergeCell ref="AL71:AL72"/>
    <mergeCell ref="AM71:AM72"/>
    <mergeCell ref="AN71:AN72"/>
    <mergeCell ref="AO71:AO72"/>
    <mergeCell ref="AP71:AP72"/>
    <mergeCell ref="AQ71:AQ72"/>
    <mergeCell ref="AR71:AR72"/>
    <mergeCell ref="AS71:AS72"/>
    <mergeCell ref="AT71:AT72"/>
    <mergeCell ref="AU71:AU72"/>
    <mergeCell ref="AV71:AV72"/>
    <mergeCell ref="AW71:AW72"/>
    <mergeCell ref="AZ71:AZ72"/>
    <mergeCell ref="BA71:BA72"/>
    <mergeCell ref="BB71:BB72"/>
    <mergeCell ref="BC71:BC72"/>
    <mergeCell ref="BD71:BD72"/>
    <mergeCell ref="BE71:BE72"/>
    <mergeCell ref="BF71:BF72"/>
    <mergeCell ref="BG71:BG72"/>
    <mergeCell ref="BH71:BH72"/>
    <mergeCell ref="BI71:BI72"/>
    <mergeCell ref="BJ71:BJ72"/>
    <mergeCell ref="BK71:BK72"/>
    <mergeCell ref="BL71:BL72"/>
    <mergeCell ref="BM71:BM72"/>
    <mergeCell ref="BN71:BN72"/>
    <mergeCell ref="BO71:BO72"/>
    <mergeCell ref="BP71:BP72"/>
    <mergeCell ref="BQ71:BQ72"/>
    <mergeCell ref="BR71:BR72"/>
    <mergeCell ref="BS71:BS72"/>
    <mergeCell ref="BT71:BT72"/>
    <mergeCell ref="BU71:BU72"/>
    <mergeCell ref="BV71:BV72"/>
    <mergeCell ref="CC71:CC72"/>
    <mergeCell ref="CD71:CD72"/>
    <mergeCell ref="CE71:CE72"/>
    <mergeCell ref="CF71:CF72"/>
    <mergeCell ref="BZ71:BZ72"/>
    <mergeCell ref="CA71:CA72"/>
    <mergeCell ref="CB71:CB72"/>
    <mergeCell ref="CG71:CG72"/>
    <mergeCell ref="CH71:CH72"/>
    <mergeCell ref="CI71:CI72"/>
    <mergeCell ref="CJ71:CJ72"/>
    <mergeCell ref="CR71:CR72"/>
    <mergeCell ref="CS71:CS72"/>
    <mergeCell ref="CT71:CT72"/>
    <mergeCell ref="CX71:CX72"/>
    <mergeCell ref="CY71:CY72"/>
    <mergeCell ref="DA71:DA72"/>
    <mergeCell ref="DB71:DB72"/>
    <mergeCell ref="DC71:DC72"/>
    <mergeCell ref="DD71:DD72"/>
    <mergeCell ref="DE71:DE72"/>
    <mergeCell ref="CZ71:CZ72"/>
    <mergeCell ref="DF71:DF72"/>
    <mergeCell ref="DG71:DG72"/>
    <mergeCell ref="DH71:DH72"/>
    <mergeCell ref="DI71:DI72"/>
    <mergeCell ref="DJ71:DJ72"/>
    <mergeCell ref="DK71:DK72"/>
    <mergeCell ref="DL71:DL72"/>
    <mergeCell ref="DM71:DM72"/>
    <mergeCell ref="DN71:DN72"/>
    <mergeCell ref="DO71:DO72"/>
    <mergeCell ref="DP71:DP72"/>
    <mergeCell ref="DQ71:DQ72"/>
    <mergeCell ref="DR71:DR72"/>
    <mergeCell ref="DS71:DS72"/>
    <mergeCell ref="DT71:DT72"/>
    <mergeCell ref="DU71:DU72"/>
    <mergeCell ref="DV71:DV72"/>
    <mergeCell ref="DW71:DW72"/>
    <mergeCell ref="CU71:CU72"/>
    <mergeCell ref="CV71:CV72"/>
    <mergeCell ref="CW71:CW72"/>
    <mergeCell ref="CK71:CK72"/>
    <mergeCell ref="CL71:CL72"/>
    <mergeCell ref="CM71:CM72"/>
    <mergeCell ref="CN71:CN72"/>
    <mergeCell ref="CO71:CO72"/>
    <mergeCell ref="CP71:CP72"/>
    <mergeCell ref="CQ71:CQ72"/>
    <mergeCell ref="DX71:DX72"/>
    <mergeCell ref="DY71:DY72"/>
    <mergeCell ref="DZ71:DZ72"/>
    <mergeCell ref="EA71:EA72"/>
    <mergeCell ref="EB71:EB72"/>
    <mergeCell ref="EC71:EC72"/>
    <mergeCell ref="ED71:ED72"/>
    <mergeCell ref="EE71:EE72"/>
    <mergeCell ref="EF71:EF72"/>
    <mergeCell ref="EG71:EG72"/>
    <mergeCell ref="EH71:EH72"/>
    <mergeCell ref="EI71:EI72"/>
    <mergeCell ref="A73:A74"/>
    <mergeCell ref="B73:B74"/>
    <mergeCell ref="C73:C74"/>
    <mergeCell ref="D73:J74"/>
    <mergeCell ref="S73:S74"/>
    <mergeCell ref="K73:K74"/>
    <mergeCell ref="L73:L74"/>
    <mergeCell ref="M73:M74"/>
    <mergeCell ref="N73:N74"/>
    <mergeCell ref="O73:O74"/>
    <mergeCell ref="P73:P74"/>
    <mergeCell ref="Q73:Q74"/>
    <mergeCell ref="R73:R74"/>
    <mergeCell ref="T73:T74"/>
    <mergeCell ref="U73:U74"/>
    <mergeCell ref="V73:V74"/>
    <mergeCell ref="W73:W74"/>
    <mergeCell ref="X73:X74"/>
    <mergeCell ref="Y73:Y74"/>
    <mergeCell ref="Z73:Z74"/>
    <mergeCell ref="AA73:AA74"/>
    <mergeCell ref="AB73:AE73"/>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AV73:AV74"/>
    <mergeCell ref="AW73:AW74"/>
    <mergeCell ref="AX73:AX74"/>
    <mergeCell ref="AY73:AY74"/>
    <mergeCell ref="AZ73:AZ74"/>
    <mergeCell ref="BA73:BA74"/>
    <mergeCell ref="BB73:BB74"/>
    <mergeCell ref="BC73:BC74"/>
    <mergeCell ref="BD73:BD74"/>
    <mergeCell ref="BE73:BE74"/>
    <mergeCell ref="BF73:BF74"/>
    <mergeCell ref="BG73:BG74"/>
    <mergeCell ref="BH73:BH74"/>
    <mergeCell ref="BI73:BI74"/>
    <mergeCell ref="BJ73:BJ74"/>
    <mergeCell ref="BK73:BK74"/>
    <mergeCell ref="BL73:BL74"/>
    <mergeCell ref="BM73:BM74"/>
    <mergeCell ref="BN73:BN74"/>
    <mergeCell ref="BO73:BO74"/>
    <mergeCell ref="BP73:BP74"/>
    <mergeCell ref="BQ73:BQ74"/>
    <mergeCell ref="BR73:BR74"/>
    <mergeCell ref="BS73:BS74"/>
    <mergeCell ref="BT73:BT74"/>
    <mergeCell ref="BU73:BU74"/>
    <mergeCell ref="BV73:BV74"/>
    <mergeCell ref="CC73:CC74"/>
    <mergeCell ref="CD73:CD74"/>
    <mergeCell ref="CE73:CE74"/>
    <mergeCell ref="CF73:CF74"/>
    <mergeCell ref="CG73:CG74"/>
    <mergeCell ref="CH73:CH74"/>
    <mergeCell ref="CI73:CI74"/>
    <mergeCell ref="CJ73:CJ74"/>
    <mergeCell ref="CR73:CR74"/>
    <mergeCell ref="CS73:CS74"/>
    <mergeCell ref="CT73:CT74"/>
    <mergeCell ref="CX73:CX74"/>
    <mergeCell ref="CY73:CY74"/>
    <mergeCell ref="DA73:DA74"/>
    <mergeCell ref="DB73:DB74"/>
    <mergeCell ref="DC73:DC74"/>
    <mergeCell ref="DD73:DD74"/>
    <mergeCell ref="DE73:DE74"/>
    <mergeCell ref="DF73:DF74"/>
    <mergeCell ref="DG73:DG74"/>
    <mergeCell ref="CU73:CU74"/>
    <mergeCell ref="CV73:CV74"/>
    <mergeCell ref="CW73:CW74"/>
    <mergeCell ref="CK73:CK74"/>
    <mergeCell ref="CL73:CL74"/>
    <mergeCell ref="CM73:CM74"/>
    <mergeCell ref="CN73:CN74"/>
    <mergeCell ref="CO73:CO74"/>
    <mergeCell ref="CP73:CP74"/>
    <mergeCell ref="CQ73:CQ74"/>
    <mergeCell ref="BW73:BW74"/>
    <mergeCell ref="BX73:BX74"/>
    <mergeCell ref="BY73:BY74"/>
    <mergeCell ref="BZ73:BZ74"/>
    <mergeCell ref="CA73:CA74"/>
    <mergeCell ref="CB73:CB74"/>
    <mergeCell ref="DH73:DH74"/>
    <mergeCell ref="DI73:DI74"/>
    <mergeCell ref="DJ73:DJ74"/>
    <mergeCell ref="DK73:DK74"/>
    <mergeCell ref="CZ73:CZ74"/>
    <mergeCell ref="DL73:DL74"/>
    <mergeCell ref="DM73:DM74"/>
    <mergeCell ref="DN73:DN74"/>
    <mergeCell ref="DO73:DO74"/>
    <mergeCell ref="DP73:DP74"/>
    <mergeCell ref="DQ73:DQ74"/>
    <mergeCell ref="DR73:DR74"/>
    <mergeCell ref="DS73:DS74"/>
    <mergeCell ref="DT73:DT74"/>
    <mergeCell ref="DU73:DU74"/>
    <mergeCell ref="DV73:DV74"/>
    <mergeCell ref="DW73:DW74"/>
    <mergeCell ref="DX73:DX74"/>
    <mergeCell ref="DY73:DY74"/>
    <mergeCell ref="DZ73:DZ74"/>
    <mergeCell ref="EA73:EA74"/>
    <mergeCell ref="EB73:EB74"/>
    <mergeCell ref="EC73:EC74"/>
    <mergeCell ref="ED73:ED74"/>
    <mergeCell ref="EE73:EE74"/>
    <mergeCell ref="EF73:EF74"/>
    <mergeCell ref="EG73:EG74"/>
    <mergeCell ref="EH73:EH74"/>
    <mergeCell ref="EI73:EI74"/>
    <mergeCell ref="A75:A76"/>
    <mergeCell ref="B75:B76"/>
    <mergeCell ref="C75:C76"/>
    <mergeCell ref="D75:J76"/>
    <mergeCell ref="S75:S76"/>
    <mergeCell ref="K75:K76"/>
    <mergeCell ref="L75:L76"/>
    <mergeCell ref="M75:M76"/>
    <mergeCell ref="N75:N76"/>
    <mergeCell ref="O75:O76"/>
    <mergeCell ref="P75:P76"/>
    <mergeCell ref="Q75:Q76"/>
    <mergeCell ref="R75:R76"/>
    <mergeCell ref="T75:T76"/>
    <mergeCell ref="U75:U76"/>
    <mergeCell ref="V75:V76"/>
    <mergeCell ref="W75:W76"/>
    <mergeCell ref="X75:X76"/>
    <mergeCell ref="Y75:Y76"/>
    <mergeCell ref="Z75:Z76"/>
    <mergeCell ref="AA75:AA76"/>
    <mergeCell ref="AB75:AE75"/>
    <mergeCell ref="AF75:AF76"/>
    <mergeCell ref="AG75:AG76"/>
    <mergeCell ref="AH75:AH76"/>
    <mergeCell ref="AI75:AI76"/>
    <mergeCell ref="AJ75:AJ76"/>
    <mergeCell ref="AK75:AK76"/>
    <mergeCell ref="AL75:AL76"/>
    <mergeCell ref="AM75:AM76"/>
    <mergeCell ref="AN75:AN76"/>
    <mergeCell ref="AO75:AO76"/>
    <mergeCell ref="AP75:AP76"/>
    <mergeCell ref="AQ75:AQ76"/>
    <mergeCell ref="AR75:AR76"/>
    <mergeCell ref="AS75:AS76"/>
    <mergeCell ref="AT75:AT76"/>
    <mergeCell ref="AU75:AU76"/>
    <mergeCell ref="AV75:AV76"/>
    <mergeCell ref="AW75:AW76"/>
    <mergeCell ref="AX75:AX76"/>
    <mergeCell ref="AY75:AY76"/>
    <mergeCell ref="AZ75:AZ76"/>
    <mergeCell ref="BA75:BA76"/>
    <mergeCell ref="BB75:BB76"/>
    <mergeCell ref="BC75:BC76"/>
    <mergeCell ref="BD75:BD76"/>
    <mergeCell ref="BE75:BE76"/>
    <mergeCell ref="BF75:BF76"/>
    <mergeCell ref="BG75:BG76"/>
    <mergeCell ref="BH75:BH76"/>
    <mergeCell ref="BI75:BI76"/>
    <mergeCell ref="BJ75:BJ76"/>
    <mergeCell ref="BK75:BK76"/>
    <mergeCell ref="BL75:BL76"/>
    <mergeCell ref="BM75:BM76"/>
    <mergeCell ref="BN75:BN76"/>
    <mergeCell ref="BO75:BO76"/>
    <mergeCell ref="BP75:BP76"/>
    <mergeCell ref="BQ75:BQ76"/>
    <mergeCell ref="BR75:BR76"/>
    <mergeCell ref="BS75:BS76"/>
    <mergeCell ref="BT75:BT76"/>
    <mergeCell ref="BU75:BU76"/>
    <mergeCell ref="BV75:BV76"/>
    <mergeCell ref="CC75:CC76"/>
    <mergeCell ref="CD75:CD76"/>
    <mergeCell ref="CE75:CE76"/>
    <mergeCell ref="BW75:BW76"/>
    <mergeCell ref="BX75:BX76"/>
    <mergeCell ref="BY75:BY76"/>
    <mergeCell ref="BZ75:BZ76"/>
    <mergeCell ref="CA75:CA76"/>
    <mergeCell ref="CB75:CB76"/>
    <mergeCell ref="CF75:CF76"/>
    <mergeCell ref="CG75:CG76"/>
    <mergeCell ref="CH75:CH76"/>
    <mergeCell ref="CI75:CI76"/>
    <mergeCell ref="CJ75:CJ76"/>
    <mergeCell ref="CR75:CR76"/>
    <mergeCell ref="CS75:CS76"/>
    <mergeCell ref="CT75:CT76"/>
    <mergeCell ref="CX75:CX76"/>
    <mergeCell ref="CY75:CY76"/>
    <mergeCell ref="DA75:DA76"/>
    <mergeCell ref="DB75:DB76"/>
    <mergeCell ref="DC75:DC76"/>
    <mergeCell ref="DD75:DD76"/>
    <mergeCell ref="DE75:DE76"/>
    <mergeCell ref="DF75:DF76"/>
    <mergeCell ref="DG75:DG76"/>
    <mergeCell ref="DH75:DH76"/>
    <mergeCell ref="DI75:DI76"/>
    <mergeCell ref="DJ75:DJ76"/>
    <mergeCell ref="DK75:DK76"/>
    <mergeCell ref="DL75:DL76"/>
    <mergeCell ref="DM75:DM76"/>
    <mergeCell ref="DN75:DN76"/>
    <mergeCell ref="DO75:DO76"/>
    <mergeCell ref="CZ75:CZ76"/>
    <mergeCell ref="DP75:DP76"/>
    <mergeCell ref="DQ75:DQ76"/>
    <mergeCell ref="DR75:DR76"/>
    <mergeCell ref="DS75:DS76"/>
    <mergeCell ref="DT75:DT76"/>
    <mergeCell ref="DU75:DU76"/>
    <mergeCell ref="DV75:DV76"/>
    <mergeCell ref="CU75:CU76"/>
    <mergeCell ref="CV75:CV76"/>
    <mergeCell ref="CW75:CW76"/>
    <mergeCell ref="CK75:CK76"/>
    <mergeCell ref="CL75:CL76"/>
    <mergeCell ref="CM75:CM76"/>
    <mergeCell ref="CN75:CN76"/>
    <mergeCell ref="CO75:CO76"/>
    <mergeCell ref="CP75:CP76"/>
    <mergeCell ref="CQ75:CQ76"/>
    <mergeCell ref="DW75:DW76"/>
    <mergeCell ref="DX75:DX76"/>
    <mergeCell ref="DY75:DY76"/>
    <mergeCell ref="DZ75:DZ76"/>
    <mergeCell ref="EA75:EA76"/>
    <mergeCell ref="EB75:EB76"/>
    <mergeCell ref="EC75:EC76"/>
    <mergeCell ref="ED75:ED76"/>
    <mergeCell ref="EE75:EE76"/>
    <mergeCell ref="EF75:EF76"/>
    <mergeCell ref="EG75:EG76"/>
    <mergeCell ref="EH75:EH76"/>
    <mergeCell ref="EI75:EI76"/>
    <mergeCell ref="A77:A78"/>
    <mergeCell ref="B77:B78"/>
    <mergeCell ref="C77:C78"/>
    <mergeCell ref="D77:J78"/>
    <mergeCell ref="S77:S78"/>
    <mergeCell ref="K77:K78"/>
    <mergeCell ref="L77:L78"/>
    <mergeCell ref="M77:M78"/>
    <mergeCell ref="N77:N78"/>
    <mergeCell ref="O77:O78"/>
    <mergeCell ref="P77:P78"/>
    <mergeCell ref="Q77:Q78"/>
    <mergeCell ref="R77:R78"/>
    <mergeCell ref="T77:T78"/>
    <mergeCell ref="U77:U78"/>
    <mergeCell ref="V77:V78"/>
    <mergeCell ref="W77:W78"/>
    <mergeCell ref="X77:X78"/>
    <mergeCell ref="Y77:Y78"/>
    <mergeCell ref="Z77:Z78"/>
    <mergeCell ref="AA77:AA78"/>
    <mergeCell ref="AB77:AE77"/>
    <mergeCell ref="AF77:AF78"/>
    <mergeCell ref="AG77:AG78"/>
    <mergeCell ref="AH77:AH78"/>
    <mergeCell ref="AI77:AI78"/>
    <mergeCell ref="AJ77:AJ78"/>
    <mergeCell ref="AK77:AK78"/>
    <mergeCell ref="AL77:AL78"/>
    <mergeCell ref="AM77:AM78"/>
    <mergeCell ref="AN77:AN78"/>
    <mergeCell ref="AO77:AO78"/>
    <mergeCell ref="AP77:AP78"/>
    <mergeCell ref="AQ77:AQ78"/>
    <mergeCell ref="AR77:AR78"/>
    <mergeCell ref="AS77:AS78"/>
    <mergeCell ref="AT77:AT78"/>
    <mergeCell ref="AU77:AU78"/>
    <mergeCell ref="AV77:AV78"/>
    <mergeCell ref="AW77:AW78"/>
    <mergeCell ref="AX77:AX78"/>
    <mergeCell ref="AY77:AY78"/>
    <mergeCell ref="AZ77:AZ78"/>
    <mergeCell ref="BA77:BA78"/>
    <mergeCell ref="BB77:BB78"/>
    <mergeCell ref="BC77:BC78"/>
    <mergeCell ref="BD77:BD78"/>
    <mergeCell ref="BE77:BE78"/>
    <mergeCell ref="BF77:BF78"/>
    <mergeCell ref="BG77:BG78"/>
    <mergeCell ref="BH77:BH78"/>
    <mergeCell ref="BI77:BI78"/>
    <mergeCell ref="BJ77:BJ78"/>
    <mergeCell ref="BK77:BK78"/>
    <mergeCell ref="BL77:BL78"/>
    <mergeCell ref="BM77:BM78"/>
    <mergeCell ref="BN77:BN78"/>
    <mergeCell ref="BO77:BO78"/>
    <mergeCell ref="BP77:BP78"/>
    <mergeCell ref="BQ77:BQ78"/>
    <mergeCell ref="BR77:BR78"/>
    <mergeCell ref="BS77:BS78"/>
    <mergeCell ref="BT77:BT78"/>
    <mergeCell ref="BU77:BU78"/>
    <mergeCell ref="BV77:BV78"/>
    <mergeCell ref="CC77:CC78"/>
    <mergeCell ref="CD77:CD78"/>
    <mergeCell ref="CE77:CE78"/>
    <mergeCell ref="CF77:CF78"/>
    <mergeCell ref="CG77:CG78"/>
    <mergeCell ref="CH77:CH78"/>
    <mergeCell ref="CI77:CI78"/>
    <mergeCell ref="CJ77:CJ78"/>
    <mergeCell ref="CR77:CR78"/>
    <mergeCell ref="CS77:CS78"/>
    <mergeCell ref="CT77:CT78"/>
    <mergeCell ref="CX77:CX78"/>
    <mergeCell ref="CY77:CY78"/>
    <mergeCell ref="DA77:DA78"/>
    <mergeCell ref="DB77:DB78"/>
    <mergeCell ref="DC77:DC78"/>
    <mergeCell ref="DD77:DD78"/>
    <mergeCell ref="DE77:DE78"/>
    <mergeCell ref="CZ77:CZ78"/>
    <mergeCell ref="CU77:CU78"/>
    <mergeCell ref="CV77:CV78"/>
    <mergeCell ref="CW77:CW78"/>
    <mergeCell ref="CK77:CK78"/>
    <mergeCell ref="CL77:CL78"/>
    <mergeCell ref="CM77:CM78"/>
    <mergeCell ref="CN77:CN78"/>
    <mergeCell ref="CO77:CO78"/>
    <mergeCell ref="CP77:CP78"/>
    <mergeCell ref="CQ77:CQ78"/>
    <mergeCell ref="BW77:BW78"/>
    <mergeCell ref="BX77:BX78"/>
    <mergeCell ref="BY77:BY78"/>
    <mergeCell ref="BZ77:BZ78"/>
    <mergeCell ref="CA77:CA78"/>
    <mergeCell ref="CB77:CB78"/>
    <mergeCell ref="DF77:DF78"/>
    <mergeCell ref="DG77:DG78"/>
    <mergeCell ref="DH77:DH78"/>
    <mergeCell ref="DI77:DI78"/>
    <mergeCell ref="DJ77:DJ78"/>
    <mergeCell ref="DK77:DK78"/>
    <mergeCell ref="DL77:DL78"/>
    <mergeCell ref="DM77:DM78"/>
    <mergeCell ref="DN77:DN78"/>
    <mergeCell ref="DO77:DO78"/>
    <mergeCell ref="DP77:DP78"/>
    <mergeCell ref="DQ77:DQ78"/>
    <mergeCell ref="DR77:DR78"/>
    <mergeCell ref="DS77:DS78"/>
    <mergeCell ref="DT77:DT78"/>
    <mergeCell ref="DU77:DU78"/>
    <mergeCell ref="DV77:DV78"/>
    <mergeCell ref="DW77:DW78"/>
    <mergeCell ref="DX77:DX78"/>
    <mergeCell ref="DY77:DY78"/>
    <mergeCell ref="DZ77:DZ78"/>
    <mergeCell ref="EA77:EA78"/>
    <mergeCell ref="EB77:EB78"/>
    <mergeCell ref="EC77:EC78"/>
    <mergeCell ref="ED77:ED78"/>
    <mergeCell ref="EE77:EE78"/>
    <mergeCell ref="EF77:EF78"/>
    <mergeCell ref="EG77:EG78"/>
    <mergeCell ref="EH77:EH78"/>
    <mergeCell ref="EI77:EI78"/>
    <mergeCell ref="A79:A80"/>
    <mergeCell ref="B79:B80"/>
    <mergeCell ref="C79:C80"/>
    <mergeCell ref="D79:J80"/>
    <mergeCell ref="S79:S80"/>
    <mergeCell ref="K79:K80"/>
    <mergeCell ref="L79:L80"/>
    <mergeCell ref="M79:M80"/>
    <mergeCell ref="N79:N80"/>
    <mergeCell ref="O79:O80"/>
    <mergeCell ref="P79:P80"/>
    <mergeCell ref="Q79:Q80"/>
    <mergeCell ref="R79:R80"/>
    <mergeCell ref="T79:T80"/>
    <mergeCell ref="U79:U80"/>
    <mergeCell ref="V79:V80"/>
    <mergeCell ref="W79:W80"/>
    <mergeCell ref="Y79:Y80"/>
    <mergeCell ref="Z79:Z80"/>
    <mergeCell ref="AA79:AA80"/>
    <mergeCell ref="AB79:AE79"/>
    <mergeCell ref="AF79:AF80"/>
    <mergeCell ref="AG79:AG80"/>
    <mergeCell ref="AH79:AH80"/>
    <mergeCell ref="AI79:AI80"/>
    <mergeCell ref="AJ79:AJ80"/>
    <mergeCell ref="AK79:AK80"/>
    <mergeCell ref="AL79:AL80"/>
    <mergeCell ref="AM79:AM80"/>
    <mergeCell ref="AN79:AN80"/>
    <mergeCell ref="AO79:AO80"/>
    <mergeCell ref="AP79:AP80"/>
    <mergeCell ref="AQ79:AQ80"/>
    <mergeCell ref="AR79:AR80"/>
    <mergeCell ref="AS79:AS80"/>
    <mergeCell ref="AT79:AT80"/>
    <mergeCell ref="AU79:AU80"/>
    <mergeCell ref="AV79:AV80"/>
    <mergeCell ref="AW79:AW80"/>
    <mergeCell ref="AX79:AX80"/>
    <mergeCell ref="AY79:AY80"/>
    <mergeCell ref="AZ79:AZ80"/>
    <mergeCell ref="BA79:BA80"/>
    <mergeCell ref="BB79:BB80"/>
    <mergeCell ref="BC79:BC80"/>
    <mergeCell ref="BD79:BD80"/>
    <mergeCell ref="BE79:BE80"/>
    <mergeCell ref="BF79:BF80"/>
    <mergeCell ref="BG79:BG80"/>
    <mergeCell ref="BH79:BH80"/>
    <mergeCell ref="BI79:BI80"/>
    <mergeCell ref="BJ79:BJ80"/>
    <mergeCell ref="BK79:BK80"/>
    <mergeCell ref="BL79:BL80"/>
    <mergeCell ref="BM79:BM80"/>
    <mergeCell ref="BN79:BN80"/>
    <mergeCell ref="BO79:BO80"/>
    <mergeCell ref="BP79:BP80"/>
    <mergeCell ref="BQ79:BQ80"/>
    <mergeCell ref="BR79:BR80"/>
    <mergeCell ref="BS79:BS80"/>
    <mergeCell ref="BT79:BT80"/>
    <mergeCell ref="BU79:BU80"/>
    <mergeCell ref="BV79:BV80"/>
    <mergeCell ref="CC79:CC80"/>
    <mergeCell ref="CD79:CD80"/>
    <mergeCell ref="CE79:CE80"/>
    <mergeCell ref="BW79:BW80"/>
    <mergeCell ref="BX79:BX80"/>
    <mergeCell ref="BY79:BY80"/>
    <mergeCell ref="BZ79:BZ80"/>
    <mergeCell ref="CA79:CA80"/>
    <mergeCell ref="CB79:CB80"/>
    <mergeCell ref="CF79:CF80"/>
    <mergeCell ref="CG79:CG80"/>
    <mergeCell ref="CH79:CH80"/>
    <mergeCell ref="CI79:CI80"/>
    <mergeCell ref="CJ79:CJ80"/>
    <mergeCell ref="CR79:CR80"/>
    <mergeCell ref="CS79:CS80"/>
    <mergeCell ref="CT79:CT80"/>
    <mergeCell ref="CX79:CX80"/>
    <mergeCell ref="CY79:CY80"/>
    <mergeCell ref="DA79:DA80"/>
    <mergeCell ref="DB79:DB80"/>
    <mergeCell ref="DC79:DC80"/>
    <mergeCell ref="DD79:DD80"/>
    <mergeCell ref="DE79:DE80"/>
    <mergeCell ref="DF79:DF80"/>
    <mergeCell ref="DG79:DG80"/>
    <mergeCell ref="DH79:DH80"/>
    <mergeCell ref="CZ79:CZ80"/>
    <mergeCell ref="DI79:DI80"/>
    <mergeCell ref="DJ79:DJ80"/>
    <mergeCell ref="DK79:DK80"/>
    <mergeCell ref="DL79:DL80"/>
    <mergeCell ref="DM79:DM80"/>
    <mergeCell ref="DN79:DN80"/>
    <mergeCell ref="DO79:DO80"/>
    <mergeCell ref="DP79:DP80"/>
    <mergeCell ref="DQ79:DQ80"/>
    <mergeCell ref="DR79:DR80"/>
    <mergeCell ref="DS79:DS80"/>
    <mergeCell ref="DT79:DT80"/>
    <mergeCell ref="DU79:DU80"/>
    <mergeCell ref="DV79:DV80"/>
    <mergeCell ref="CU79:CU80"/>
    <mergeCell ref="CV79:CV80"/>
    <mergeCell ref="CW79:CW80"/>
    <mergeCell ref="CK79:CK80"/>
    <mergeCell ref="CL79:CL80"/>
    <mergeCell ref="CM79:CM80"/>
    <mergeCell ref="CN79:CN80"/>
    <mergeCell ref="CO79:CO80"/>
    <mergeCell ref="CP79:CP80"/>
    <mergeCell ref="CQ79:CQ80"/>
    <mergeCell ref="DW79:DW80"/>
    <mergeCell ref="DX79:DX80"/>
    <mergeCell ref="DY79:DY80"/>
    <mergeCell ref="DZ79:DZ80"/>
    <mergeCell ref="EA79:EA80"/>
    <mergeCell ref="EB79:EB80"/>
    <mergeCell ref="EC79:EC80"/>
    <mergeCell ref="ED79:ED80"/>
    <mergeCell ref="EE79:EE80"/>
    <mergeCell ref="EF79:EF80"/>
    <mergeCell ref="EG79:EG80"/>
    <mergeCell ref="EH79:EH80"/>
    <mergeCell ref="EI79:EI80"/>
    <mergeCell ref="A81:A82"/>
    <mergeCell ref="B81:B82"/>
    <mergeCell ref="C81:C82"/>
    <mergeCell ref="D81:J82"/>
    <mergeCell ref="S81:S82"/>
    <mergeCell ref="K81:K82"/>
    <mergeCell ref="L81:L82"/>
    <mergeCell ref="M81:M82"/>
    <mergeCell ref="N81:N82"/>
    <mergeCell ref="O81:O82"/>
    <mergeCell ref="P81:P82"/>
    <mergeCell ref="Q81:Q82"/>
    <mergeCell ref="R81:R82"/>
    <mergeCell ref="T81:T82"/>
    <mergeCell ref="U81:U82"/>
    <mergeCell ref="V81:V82"/>
    <mergeCell ref="W81:W82"/>
    <mergeCell ref="X81:X82"/>
    <mergeCell ref="Y81:Y82"/>
    <mergeCell ref="Z81:Z82"/>
    <mergeCell ref="AA81:AA82"/>
    <mergeCell ref="AB81:AE81"/>
    <mergeCell ref="AF81:AF82"/>
    <mergeCell ref="AG81:AG82"/>
    <mergeCell ref="AH81:AH82"/>
    <mergeCell ref="AI81:AI82"/>
    <mergeCell ref="AJ81:AJ82"/>
    <mergeCell ref="AK81:AK82"/>
    <mergeCell ref="AL81:AL82"/>
    <mergeCell ref="AM81:AM82"/>
    <mergeCell ref="AN81:AN82"/>
    <mergeCell ref="AO81:AO82"/>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BF81:BF82"/>
    <mergeCell ref="BG81:BG82"/>
    <mergeCell ref="BH81:BH82"/>
    <mergeCell ref="BI81:BI82"/>
    <mergeCell ref="BJ81:BJ82"/>
    <mergeCell ref="BK81:BK82"/>
    <mergeCell ref="BL81:BL82"/>
    <mergeCell ref="BM81:BM82"/>
    <mergeCell ref="BN81:BN82"/>
    <mergeCell ref="BO81:BO82"/>
    <mergeCell ref="BP81:BP82"/>
    <mergeCell ref="BQ81:BQ82"/>
    <mergeCell ref="BR81:BR82"/>
    <mergeCell ref="BS81:BS82"/>
    <mergeCell ref="BT81:BT82"/>
    <mergeCell ref="BU81:BU82"/>
    <mergeCell ref="BV81:BV82"/>
    <mergeCell ref="CC81:CC82"/>
    <mergeCell ref="CD81:CD82"/>
    <mergeCell ref="CE81:CE82"/>
    <mergeCell ref="CF81:CF82"/>
    <mergeCell ref="CG81:CG82"/>
    <mergeCell ref="CH81:CH82"/>
    <mergeCell ref="CI81:CI82"/>
    <mergeCell ref="CJ81:CJ82"/>
    <mergeCell ref="CR81:CR82"/>
    <mergeCell ref="CS81:CS82"/>
    <mergeCell ref="CT81:CT82"/>
    <mergeCell ref="CX81:CX82"/>
    <mergeCell ref="CY81:CY82"/>
    <mergeCell ref="DA81:DA82"/>
    <mergeCell ref="DB81:DB82"/>
    <mergeCell ref="DC81:DC82"/>
    <mergeCell ref="DD81:DD82"/>
    <mergeCell ref="DE81:DE82"/>
    <mergeCell ref="DF81:DF82"/>
    <mergeCell ref="CU81:CU82"/>
    <mergeCell ref="CV81:CV82"/>
    <mergeCell ref="CW81:CW82"/>
    <mergeCell ref="CK81:CK82"/>
    <mergeCell ref="CL81:CL82"/>
    <mergeCell ref="CM81:CM82"/>
    <mergeCell ref="CN81:CN82"/>
    <mergeCell ref="CO81:CO82"/>
    <mergeCell ref="CP81:CP82"/>
    <mergeCell ref="CQ81:CQ82"/>
    <mergeCell ref="BW81:BW82"/>
    <mergeCell ref="BX81:BX82"/>
    <mergeCell ref="BY81:BY82"/>
    <mergeCell ref="BZ81:BZ82"/>
    <mergeCell ref="CA81:CA82"/>
    <mergeCell ref="CB81:CB82"/>
    <mergeCell ref="DG81:DG82"/>
    <mergeCell ref="DH81:DH82"/>
    <mergeCell ref="DI81:DI82"/>
    <mergeCell ref="DJ81:DJ82"/>
    <mergeCell ref="DK81:DK82"/>
    <mergeCell ref="DL81:DL82"/>
    <mergeCell ref="CZ81:CZ82"/>
    <mergeCell ref="DM81:DM82"/>
    <mergeCell ref="DN81:DN82"/>
    <mergeCell ref="DO81:DO82"/>
    <mergeCell ref="DP81:DP82"/>
    <mergeCell ref="DQ81:DQ82"/>
    <mergeCell ref="DR81:DR82"/>
    <mergeCell ref="DS81:DS82"/>
    <mergeCell ref="DT81:DT82"/>
    <mergeCell ref="DU81:DU82"/>
    <mergeCell ref="DV81:DV82"/>
    <mergeCell ref="DW81:DW82"/>
    <mergeCell ref="DX81:DX82"/>
    <mergeCell ref="DY81:DY82"/>
    <mergeCell ref="DZ81:DZ82"/>
    <mergeCell ref="EA81:EA82"/>
    <mergeCell ref="EB81:EB82"/>
    <mergeCell ref="EC81:EC82"/>
    <mergeCell ref="ED81:ED82"/>
    <mergeCell ref="EE81:EE82"/>
    <mergeCell ref="EF81:EF82"/>
    <mergeCell ref="EG81:EG82"/>
    <mergeCell ref="EH81:EH82"/>
    <mergeCell ref="EI81:EI82"/>
    <mergeCell ref="A83:A84"/>
    <mergeCell ref="B83:B84"/>
    <mergeCell ref="C83:C84"/>
    <mergeCell ref="D83:J84"/>
    <mergeCell ref="S83:S84"/>
    <mergeCell ref="K83:K84"/>
    <mergeCell ref="L83:L84"/>
    <mergeCell ref="M83:M84"/>
    <mergeCell ref="N83:N84"/>
    <mergeCell ref="O83:O84"/>
    <mergeCell ref="P83:P84"/>
    <mergeCell ref="Q83:Q84"/>
    <mergeCell ref="R83:R84"/>
    <mergeCell ref="T83:T84"/>
    <mergeCell ref="U83:U84"/>
    <mergeCell ref="V83:V84"/>
    <mergeCell ref="W83:W84"/>
    <mergeCell ref="X83:X84"/>
    <mergeCell ref="Y83:Y84"/>
    <mergeCell ref="Z83:Z84"/>
    <mergeCell ref="AA83:AA84"/>
    <mergeCell ref="AB83:AE83"/>
    <mergeCell ref="AF83:AF84"/>
    <mergeCell ref="AG83:AG84"/>
    <mergeCell ref="AH83:AH84"/>
    <mergeCell ref="AI83:AI84"/>
    <mergeCell ref="AJ83:AJ84"/>
    <mergeCell ref="AK83:AK84"/>
    <mergeCell ref="AL83:AL84"/>
    <mergeCell ref="AM83:AM84"/>
    <mergeCell ref="AN83:AN84"/>
    <mergeCell ref="AO83:AO84"/>
    <mergeCell ref="AP83:AP84"/>
    <mergeCell ref="AQ83:AQ84"/>
    <mergeCell ref="AR83:AR84"/>
    <mergeCell ref="AS83:AS84"/>
    <mergeCell ref="AT83:AT84"/>
    <mergeCell ref="AU83:AU84"/>
    <mergeCell ref="AV83:AV84"/>
    <mergeCell ref="AW83:AW84"/>
    <mergeCell ref="AX83:AX84"/>
    <mergeCell ref="AY83:AY84"/>
    <mergeCell ref="AZ83:AZ84"/>
    <mergeCell ref="BA83:BA84"/>
    <mergeCell ref="BB83:BB84"/>
    <mergeCell ref="BC83:BC84"/>
    <mergeCell ref="BD83:BD84"/>
    <mergeCell ref="BE83:BE84"/>
    <mergeCell ref="BF83:BF84"/>
    <mergeCell ref="BG83:BG84"/>
    <mergeCell ref="BH83:BH84"/>
    <mergeCell ref="BI83:BI84"/>
    <mergeCell ref="BJ83:BJ84"/>
    <mergeCell ref="BK83:BK84"/>
    <mergeCell ref="BL83:BL84"/>
    <mergeCell ref="BM83:BM84"/>
    <mergeCell ref="BN83:BN84"/>
    <mergeCell ref="BO83:BO84"/>
    <mergeCell ref="BP83:BP84"/>
    <mergeCell ref="BQ83:BQ84"/>
    <mergeCell ref="BR83:BR84"/>
    <mergeCell ref="BS83:BS84"/>
    <mergeCell ref="BT83:BT84"/>
    <mergeCell ref="BU83:BU84"/>
    <mergeCell ref="BV83:BV84"/>
    <mergeCell ref="CC83:CC84"/>
    <mergeCell ref="CD83:CD84"/>
    <mergeCell ref="BW83:BW84"/>
    <mergeCell ref="BX83:BX84"/>
    <mergeCell ref="BY83:BY84"/>
    <mergeCell ref="BZ83:BZ84"/>
    <mergeCell ref="CA83:CA84"/>
    <mergeCell ref="CB83:CB84"/>
    <mergeCell ref="CE83:CE84"/>
    <mergeCell ref="CF83:CF84"/>
    <mergeCell ref="CG83:CG84"/>
    <mergeCell ref="CH83:CH84"/>
    <mergeCell ref="CI83:CI84"/>
    <mergeCell ref="CJ83:CJ84"/>
    <mergeCell ref="CR83:CR84"/>
    <mergeCell ref="CS83:CS84"/>
    <mergeCell ref="CT83:CT84"/>
    <mergeCell ref="CX83:CX84"/>
    <mergeCell ref="CY83:CY84"/>
    <mergeCell ref="DA83:DA84"/>
    <mergeCell ref="DB83:DB84"/>
    <mergeCell ref="DC83:DC84"/>
    <mergeCell ref="DD83:DD84"/>
    <mergeCell ref="DE83:DE84"/>
    <mergeCell ref="DF83:DF84"/>
    <mergeCell ref="DG83:DG84"/>
    <mergeCell ref="DH83:DH84"/>
    <mergeCell ref="DI83:DI84"/>
    <mergeCell ref="DJ83:DJ84"/>
    <mergeCell ref="DK83:DK84"/>
    <mergeCell ref="DL83:DL84"/>
    <mergeCell ref="DM83:DM84"/>
    <mergeCell ref="DN83:DN84"/>
    <mergeCell ref="DO83:DO84"/>
    <mergeCell ref="DP83:DP84"/>
    <mergeCell ref="CZ83:CZ84"/>
    <mergeCell ref="DQ83:DQ84"/>
    <mergeCell ref="DR83:DR84"/>
    <mergeCell ref="DS83:DS84"/>
    <mergeCell ref="DT83:DT84"/>
    <mergeCell ref="DU83:DU84"/>
    <mergeCell ref="CU83:CU84"/>
    <mergeCell ref="CV83:CV84"/>
    <mergeCell ref="CW83:CW84"/>
    <mergeCell ref="CK83:CK84"/>
    <mergeCell ref="CL83:CL84"/>
    <mergeCell ref="CM83:CM84"/>
    <mergeCell ref="CN83:CN84"/>
    <mergeCell ref="CO83:CO84"/>
    <mergeCell ref="CP83:CP84"/>
    <mergeCell ref="CQ83:CQ84"/>
    <mergeCell ref="DV83:DV84"/>
    <mergeCell ref="DW83:DW84"/>
    <mergeCell ref="DX83:DX84"/>
    <mergeCell ref="DY83:DY84"/>
    <mergeCell ref="DZ83:DZ84"/>
    <mergeCell ref="EA83:EA84"/>
    <mergeCell ref="EB83:EB84"/>
    <mergeCell ref="EC83:EC84"/>
    <mergeCell ref="ED83:ED84"/>
    <mergeCell ref="EE83:EE84"/>
    <mergeCell ref="EF83:EF84"/>
    <mergeCell ref="EG83:EG84"/>
    <mergeCell ref="EH83:EH84"/>
    <mergeCell ref="EI83:EI84"/>
    <mergeCell ref="A85:A86"/>
    <mergeCell ref="B85:B86"/>
    <mergeCell ref="C85:C86"/>
    <mergeCell ref="D85:J86"/>
    <mergeCell ref="S85:S86"/>
    <mergeCell ref="K85:K86"/>
    <mergeCell ref="L85:L86"/>
    <mergeCell ref="M85:M86"/>
    <mergeCell ref="N85:N86"/>
    <mergeCell ref="O85:O86"/>
    <mergeCell ref="P85:P86"/>
    <mergeCell ref="Q85:Q86"/>
    <mergeCell ref="R85:R86"/>
    <mergeCell ref="T85:T86"/>
    <mergeCell ref="U85:U86"/>
    <mergeCell ref="V85:V86"/>
    <mergeCell ref="W85:W86"/>
    <mergeCell ref="X85:X86"/>
    <mergeCell ref="Y85:Y86"/>
    <mergeCell ref="Z85:Z86"/>
    <mergeCell ref="AA85:AA86"/>
    <mergeCell ref="AB85:AE85"/>
    <mergeCell ref="AF85:AF86"/>
    <mergeCell ref="AG85:AG86"/>
    <mergeCell ref="AH85:AH86"/>
    <mergeCell ref="AI85:AI86"/>
    <mergeCell ref="AJ85:AJ86"/>
    <mergeCell ref="AK85:AK86"/>
    <mergeCell ref="AL85:AL86"/>
    <mergeCell ref="AM85:AM86"/>
    <mergeCell ref="AN85:AN86"/>
    <mergeCell ref="AO85:AO86"/>
    <mergeCell ref="AP85:AP86"/>
    <mergeCell ref="AQ85:AQ86"/>
    <mergeCell ref="AR85:AR86"/>
    <mergeCell ref="AS85:AS86"/>
    <mergeCell ref="AT85:AT86"/>
    <mergeCell ref="AU85:AU86"/>
    <mergeCell ref="AV85:AV86"/>
    <mergeCell ref="AW85:AW86"/>
    <mergeCell ref="AX85:AX86"/>
    <mergeCell ref="AY85:AY86"/>
    <mergeCell ref="AZ85:AZ86"/>
    <mergeCell ref="BA85:BA86"/>
    <mergeCell ref="BB85:BB86"/>
    <mergeCell ref="BC85:BC86"/>
    <mergeCell ref="BD85:BD86"/>
    <mergeCell ref="BE85:BE86"/>
    <mergeCell ref="BF85:BF86"/>
    <mergeCell ref="BG85:BG86"/>
    <mergeCell ref="BH85:BH86"/>
    <mergeCell ref="BI85:BI86"/>
    <mergeCell ref="BJ85:BJ86"/>
    <mergeCell ref="BK85:BK86"/>
    <mergeCell ref="BL85:BL86"/>
    <mergeCell ref="BM85:BM86"/>
    <mergeCell ref="BN85:BN86"/>
    <mergeCell ref="BO85:BO86"/>
    <mergeCell ref="BP85:BP86"/>
    <mergeCell ref="BQ85:BQ86"/>
    <mergeCell ref="BR85:BR86"/>
    <mergeCell ref="BS85:BS86"/>
    <mergeCell ref="BT85:BT86"/>
    <mergeCell ref="BU85:BU86"/>
    <mergeCell ref="BV85:BV86"/>
    <mergeCell ref="CC85:CC86"/>
    <mergeCell ref="CD85:CD86"/>
    <mergeCell ref="CE85:CE86"/>
    <mergeCell ref="CF85:CF86"/>
    <mergeCell ref="CG85:CG86"/>
    <mergeCell ref="CH85:CH86"/>
    <mergeCell ref="CI85:CI86"/>
    <mergeCell ref="CJ85:CJ86"/>
    <mergeCell ref="CR85:CR86"/>
    <mergeCell ref="CS85:CS86"/>
    <mergeCell ref="CT85:CT86"/>
    <mergeCell ref="CX85:CX86"/>
    <mergeCell ref="CY85:CY86"/>
    <mergeCell ref="DA85:DA86"/>
    <mergeCell ref="DB85:DB86"/>
    <mergeCell ref="DC85:DC86"/>
    <mergeCell ref="CZ85:CZ86"/>
    <mergeCell ref="DD85:DD86"/>
    <mergeCell ref="CU85:CU86"/>
    <mergeCell ref="CV85:CV86"/>
    <mergeCell ref="CW85:CW86"/>
    <mergeCell ref="CK85:CK86"/>
    <mergeCell ref="CL85:CL86"/>
    <mergeCell ref="CM85:CM86"/>
    <mergeCell ref="CN85:CN86"/>
    <mergeCell ref="CO85:CO86"/>
    <mergeCell ref="CP85:CP86"/>
    <mergeCell ref="CQ85:CQ86"/>
    <mergeCell ref="BW85:BW86"/>
    <mergeCell ref="BX85:BX86"/>
    <mergeCell ref="BY85:BY86"/>
    <mergeCell ref="BZ85:BZ86"/>
    <mergeCell ref="CA85:CA86"/>
    <mergeCell ref="CB85:CB86"/>
    <mergeCell ref="DE85:DE86"/>
    <mergeCell ref="DF85:DF86"/>
    <mergeCell ref="DG85:DG86"/>
    <mergeCell ref="DH85:DH86"/>
    <mergeCell ref="DI85:DI86"/>
    <mergeCell ref="DJ85:DJ86"/>
    <mergeCell ref="DK85:DK86"/>
    <mergeCell ref="DL85:DL86"/>
    <mergeCell ref="DM85:DM86"/>
    <mergeCell ref="DN85:DN86"/>
    <mergeCell ref="DO85:DO86"/>
    <mergeCell ref="DP85:DP86"/>
    <mergeCell ref="DQ85:DQ86"/>
    <mergeCell ref="DR85:DR86"/>
    <mergeCell ref="DS85:DS86"/>
    <mergeCell ref="DT85:DT86"/>
    <mergeCell ref="DU85:DU86"/>
    <mergeCell ref="DV85:DV86"/>
    <mergeCell ref="DW85:DW86"/>
    <mergeCell ref="DX85:DX86"/>
    <mergeCell ref="DY85:DY86"/>
    <mergeCell ref="DZ85:DZ86"/>
    <mergeCell ref="EA85:EA86"/>
    <mergeCell ref="EB85:EB86"/>
    <mergeCell ref="EC85:EC86"/>
    <mergeCell ref="ED85:ED86"/>
    <mergeCell ref="EE85:EE86"/>
    <mergeCell ref="EF85:EF86"/>
    <mergeCell ref="EG85:EG86"/>
    <mergeCell ref="EH85:EH86"/>
    <mergeCell ref="EI85:EI86"/>
    <mergeCell ref="A87:A88"/>
    <mergeCell ref="B87:B88"/>
    <mergeCell ref="C87:C88"/>
    <mergeCell ref="D87:J88"/>
    <mergeCell ref="S87:S88"/>
    <mergeCell ref="K87:K88"/>
    <mergeCell ref="L87:L88"/>
    <mergeCell ref="M87:M88"/>
    <mergeCell ref="N87:N88"/>
    <mergeCell ref="O87:O88"/>
    <mergeCell ref="P87:P88"/>
    <mergeCell ref="Q87:Q88"/>
    <mergeCell ref="R87:R88"/>
    <mergeCell ref="T87:T88"/>
    <mergeCell ref="U87:U88"/>
    <mergeCell ref="V87:V88"/>
    <mergeCell ref="W87:W88"/>
    <mergeCell ref="Y87:Y88"/>
    <mergeCell ref="Z87:Z88"/>
    <mergeCell ref="AA87:AA88"/>
    <mergeCell ref="AB87:AE87"/>
    <mergeCell ref="AF87:AF88"/>
    <mergeCell ref="AG87:AG88"/>
    <mergeCell ref="AH87:AH88"/>
    <mergeCell ref="AI87:AI88"/>
    <mergeCell ref="AJ87:AJ88"/>
    <mergeCell ref="AK87:AK88"/>
    <mergeCell ref="AL87:AL88"/>
    <mergeCell ref="AM87:AM88"/>
    <mergeCell ref="AN87:AN88"/>
    <mergeCell ref="AO87:AO88"/>
    <mergeCell ref="AP87:AP88"/>
    <mergeCell ref="AQ87:AQ88"/>
    <mergeCell ref="AR87:AR88"/>
    <mergeCell ref="AS87:AS88"/>
    <mergeCell ref="AT87:AT88"/>
    <mergeCell ref="AU87:AU88"/>
    <mergeCell ref="AV87:AV88"/>
    <mergeCell ref="AW87:AW88"/>
    <mergeCell ref="AX87:AX88"/>
    <mergeCell ref="AY87:AY88"/>
    <mergeCell ref="AZ87:AZ88"/>
    <mergeCell ref="BA87:BA88"/>
    <mergeCell ref="BB87:BB88"/>
    <mergeCell ref="BC87:BC88"/>
    <mergeCell ref="BD87:BD88"/>
    <mergeCell ref="BE87:BE88"/>
    <mergeCell ref="BF87:BF88"/>
    <mergeCell ref="BG87:BG88"/>
    <mergeCell ref="BH87:BH88"/>
    <mergeCell ref="BI87:BI88"/>
    <mergeCell ref="BJ87:BJ88"/>
    <mergeCell ref="BK87:BK88"/>
    <mergeCell ref="BL87:BL88"/>
    <mergeCell ref="BM87:BM88"/>
    <mergeCell ref="BN87:BN88"/>
    <mergeCell ref="BO87:BO88"/>
    <mergeCell ref="BP87:BP88"/>
    <mergeCell ref="BQ87:BQ88"/>
    <mergeCell ref="BR87:BR88"/>
    <mergeCell ref="BS87:BS88"/>
    <mergeCell ref="BT87:BT88"/>
    <mergeCell ref="BU87:BU88"/>
    <mergeCell ref="BV87:BV88"/>
    <mergeCell ref="CC87:CC88"/>
    <mergeCell ref="CD87:CD88"/>
    <mergeCell ref="BW87:BW88"/>
    <mergeCell ref="BX87:BX88"/>
    <mergeCell ref="BY87:BY88"/>
    <mergeCell ref="BZ87:BZ88"/>
    <mergeCell ref="CA87:CA88"/>
    <mergeCell ref="CB87:CB88"/>
    <mergeCell ref="CE87:CE88"/>
    <mergeCell ref="CF87:CF88"/>
    <mergeCell ref="CG87:CG88"/>
    <mergeCell ref="CH87:CH88"/>
    <mergeCell ref="CI87:CI88"/>
    <mergeCell ref="CJ87:CJ88"/>
    <mergeCell ref="CR87:CR88"/>
    <mergeCell ref="CS87:CS88"/>
    <mergeCell ref="CT87:CT88"/>
    <mergeCell ref="CX87:CX88"/>
    <mergeCell ref="CY87:CY88"/>
    <mergeCell ref="DA87:DA88"/>
    <mergeCell ref="DB87:DB88"/>
    <mergeCell ref="DC87:DC88"/>
    <mergeCell ref="DD87:DD88"/>
    <mergeCell ref="DE87:DE88"/>
    <mergeCell ref="DF87:DF88"/>
    <mergeCell ref="DG87:DG88"/>
    <mergeCell ref="DH87:DH88"/>
    <mergeCell ref="CZ87:CZ88"/>
    <mergeCell ref="DI87:DI88"/>
    <mergeCell ref="DJ87:DJ88"/>
    <mergeCell ref="DK87:DK88"/>
    <mergeCell ref="DL87:DL88"/>
    <mergeCell ref="DM87:DM88"/>
    <mergeCell ref="DN87:DN88"/>
    <mergeCell ref="DO87:DO88"/>
    <mergeCell ref="DP87:DP88"/>
    <mergeCell ref="DQ87:DQ88"/>
    <mergeCell ref="DR87:DR88"/>
    <mergeCell ref="DS87:DS88"/>
    <mergeCell ref="DT87:DT88"/>
    <mergeCell ref="DU87:DU88"/>
    <mergeCell ref="CU87:CU88"/>
    <mergeCell ref="CV87:CV88"/>
    <mergeCell ref="CW87:CW88"/>
    <mergeCell ref="CK87:CK88"/>
    <mergeCell ref="CL87:CL88"/>
    <mergeCell ref="CM87:CM88"/>
    <mergeCell ref="CN87:CN88"/>
    <mergeCell ref="CO87:CO88"/>
    <mergeCell ref="CP87:CP88"/>
    <mergeCell ref="CQ87:CQ88"/>
    <mergeCell ref="DV87:DV88"/>
    <mergeCell ref="DW87:DW88"/>
    <mergeCell ref="DX87:DX88"/>
    <mergeCell ref="DY87:DY88"/>
    <mergeCell ref="DZ87:DZ88"/>
    <mergeCell ref="EA87:EA88"/>
    <mergeCell ref="EB87:EB88"/>
    <mergeCell ref="EC87:EC88"/>
    <mergeCell ref="ED87:ED88"/>
    <mergeCell ref="EE87:EE88"/>
    <mergeCell ref="EF87:EF88"/>
    <mergeCell ref="EG87:EG88"/>
    <mergeCell ref="EH87:EH88"/>
    <mergeCell ref="EI87:EI88"/>
    <mergeCell ref="A89:A90"/>
    <mergeCell ref="B89:B90"/>
    <mergeCell ref="C89:C90"/>
    <mergeCell ref="D89:J90"/>
    <mergeCell ref="S89:S90"/>
    <mergeCell ref="K89:K90"/>
    <mergeCell ref="L89:L90"/>
    <mergeCell ref="M89:M90"/>
    <mergeCell ref="N89:N90"/>
    <mergeCell ref="O89:O90"/>
    <mergeCell ref="P89:P90"/>
    <mergeCell ref="Q89:Q90"/>
    <mergeCell ref="R89:R90"/>
    <mergeCell ref="T89:T90"/>
    <mergeCell ref="U89:U90"/>
    <mergeCell ref="V89:V90"/>
    <mergeCell ref="W89:W90"/>
    <mergeCell ref="X89:X90"/>
    <mergeCell ref="Y89:Y90"/>
    <mergeCell ref="Z89:Z90"/>
    <mergeCell ref="AA89:AA90"/>
    <mergeCell ref="AB89:AE89"/>
    <mergeCell ref="AF89:AF90"/>
    <mergeCell ref="AG89:AG90"/>
    <mergeCell ref="AH89:AH90"/>
    <mergeCell ref="AI89:AI90"/>
    <mergeCell ref="AJ89:AJ90"/>
    <mergeCell ref="AK89:AK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BA89:BA90"/>
    <mergeCell ref="BB89:BB90"/>
    <mergeCell ref="BC89:BC90"/>
    <mergeCell ref="BD89:BD90"/>
    <mergeCell ref="BE89:BE90"/>
    <mergeCell ref="BF89:BF90"/>
    <mergeCell ref="BG89:BG90"/>
    <mergeCell ref="BH89:BH90"/>
    <mergeCell ref="BI89:BI90"/>
    <mergeCell ref="BJ89:BJ90"/>
    <mergeCell ref="BK89:BK90"/>
    <mergeCell ref="BL89:BL90"/>
    <mergeCell ref="BM89:BM90"/>
    <mergeCell ref="BN89:BN90"/>
    <mergeCell ref="BO89:BO90"/>
    <mergeCell ref="BP89:BP90"/>
    <mergeCell ref="BQ89:BQ90"/>
    <mergeCell ref="BR89:BR90"/>
    <mergeCell ref="BS89:BS90"/>
    <mergeCell ref="BT89:BT90"/>
    <mergeCell ref="BU89:BU90"/>
    <mergeCell ref="BV89:BV90"/>
    <mergeCell ref="CC89:CC90"/>
    <mergeCell ref="CD89:CD90"/>
    <mergeCell ref="CE89:CE90"/>
    <mergeCell ref="CF89:CF90"/>
    <mergeCell ref="CG89:CG90"/>
    <mergeCell ref="CH89:CH90"/>
    <mergeCell ref="CI89:CI90"/>
    <mergeCell ref="CJ89:CJ90"/>
    <mergeCell ref="CR89:CR90"/>
    <mergeCell ref="CS89:CS90"/>
    <mergeCell ref="CT89:CT90"/>
    <mergeCell ref="CX89:CX90"/>
    <mergeCell ref="CY89:CY90"/>
    <mergeCell ref="DA89:DA90"/>
    <mergeCell ref="DB89:DB90"/>
    <mergeCell ref="DC89:DC90"/>
    <mergeCell ref="DD89:DD90"/>
    <mergeCell ref="DE89:DE90"/>
    <mergeCell ref="CU89:CU90"/>
    <mergeCell ref="CV89:CV90"/>
    <mergeCell ref="CW89:CW90"/>
    <mergeCell ref="CK89:CK90"/>
    <mergeCell ref="CL89:CL90"/>
    <mergeCell ref="CM89:CM90"/>
    <mergeCell ref="CN89:CN90"/>
    <mergeCell ref="CO89:CO90"/>
    <mergeCell ref="CP89:CP90"/>
    <mergeCell ref="CQ89:CQ90"/>
    <mergeCell ref="BW89:BW90"/>
    <mergeCell ref="BX89:BX90"/>
    <mergeCell ref="BY89:BY90"/>
    <mergeCell ref="BZ89:BZ90"/>
    <mergeCell ref="CA89:CA90"/>
    <mergeCell ref="CB89:CB90"/>
    <mergeCell ref="DF89:DF90"/>
    <mergeCell ref="DG89:DG90"/>
    <mergeCell ref="DH89:DH90"/>
    <mergeCell ref="DI89:DI90"/>
    <mergeCell ref="DJ89:DJ90"/>
    <mergeCell ref="DK89:DK90"/>
    <mergeCell ref="DL89:DL90"/>
    <mergeCell ref="CZ89:CZ90"/>
    <mergeCell ref="DM89:DM90"/>
    <mergeCell ref="DN89:DN90"/>
    <mergeCell ref="DO89:DO90"/>
    <mergeCell ref="DP89:DP90"/>
    <mergeCell ref="DQ89:DQ90"/>
    <mergeCell ref="DR89:DR90"/>
    <mergeCell ref="DS89:DS90"/>
    <mergeCell ref="DT89:DT90"/>
    <mergeCell ref="DU89:DU90"/>
    <mergeCell ref="DV89:DV90"/>
    <mergeCell ref="DW89:DW90"/>
    <mergeCell ref="DX89:DX90"/>
    <mergeCell ref="DY89:DY90"/>
    <mergeCell ref="DZ89:DZ90"/>
    <mergeCell ref="EA89:EA90"/>
    <mergeCell ref="EB89:EB90"/>
    <mergeCell ref="EC89:EC90"/>
    <mergeCell ref="ED89:ED90"/>
    <mergeCell ref="EE89:EE90"/>
    <mergeCell ref="EF89:EF90"/>
    <mergeCell ref="EG89:EG90"/>
    <mergeCell ref="EH89:EH90"/>
    <mergeCell ref="EI89:EI90"/>
    <mergeCell ref="A91:A92"/>
    <mergeCell ref="B91:B92"/>
    <mergeCell ref="C91:C92"/>
    <mergeCell ref="D91:J92"/>
    <mergeCell ref="S91:S92"/>
    <mergeCell ref="K91:K92"/>
    <mergeCell ref="L91:L92"/>
    <mergeCell ref="M91:M92"/>
    <mergeCell ref="N91:N92"/>
    <mergeCell ref="O91:O92"/>
    <mergeCell ref="P91:P92"/>
    <mergeCell ref="Q91:Q92"/>
    <mergeCell ref="R91:R92"/>
    <mergeCell ref="T91:T92"/>
    <mergeCell ref="U91:U92"/>
    <mergeCell ref="V91:V92"/>
    <mergeCell ref="W91:W92"/>
    <mergeCell ref="X91:X92"/>
    <mergeCell ref="Y91:Y92"/>
    <mergeCell ref="Z91:Z92"/>
    <mergeCell ref="AA91:AA92"/>
    <mergeCell ref="AB91:AE91"/>
    <mergeCell ref="AF91:AF92"/>
    <mergeCell ref="AG91:AG92"/>
    <mergeCell ref="AH91:AH92"/>
    <mergeCell ref="AI91:AI92"/>
    <mergeCell ref="AJ91:AJ92"/>
    <mergeCell ref="AK91:AK92"/>
    <mergeCell ref="AL91:AL92"/>
    <mergeCell ref="AM91:AM92"/>
    <mergeCell ref="AN91:AN92"/>
    <mergeCell ref="AO91:AO92"/>
    <mergeCell ref="AP91:AP92"/>
    <mergeCell ref="AQ91:AQ92"/>
    <mergeCell ref="AR91:AR92"/>
    <mergeCell ref="AS91:AS92"/>
    <mergeCell ref="AT91:AT92"/>
    <mergeCell ref="AU91:AU92"/>
    <mergeCell ref="AV91:AV92"/>
    <mergeCell ref="AW91:AW92"/>
    <mergeCell ref="AX91:AX92"/>
    <mergeCell ref="AY91:AY92"/>
    <mergeCell ref="AZ91:AZ92"/>
    <mergeCell ref="BA91:BA92"/>
    <mergeCell ref="BB91:BB92"/>
    <mergeCell ref="BC91:BC92"/>
    <mergeCell ref="BD91:BD92"/>
    <mergeCell ref="BE91:BE92"/>
    <mergeCell ref="BF91:BF92"/>
    <mergeCell ref="BG91:BG92"/>
    <mergeCell ref="BH91:BH92"/>
    <mergeCell ref="BI91:BI92"/>
    <mergeCell ref="BJ91:BJ92"/>
    <mergeCell ref="BK91:BK92"/>
    <mergeCell ref="BL91:BL92"/>
    <mergeCell ref="BM91:BM92"/>
    <mergeCell ref="BN91:BN92"/>
    <mergeCell ref="BO91:BO92"/>
    <mergeCell ref="BP91:BP92"/>
    <mergeCell ref="BQ91:BQ92"/>
    <mergeCell ref="BR91:BR92"/>
    <mergeCell ref="BS91:BS92"/>
    <mergeCell ref="BT91:BT92"/>
    <mergeCell ref="BU91:BU92"/>
    <mergeCell ref="BV91:BV92"/>
    <mergeCell ref="CC91:CC92"/>
    <mergeCell ref="BW91:BW92"/>
    <mergeCell ref="BX91:BX92"/>
    <mergeCell ref="BY91:BY92"/>
    <mergeCell ref="BZ91:BZ92"/>
    <mergeCell ref="CA91:CA92"/>
    <mergeCell ref="CB91:CB92"/>
    <mergeCell ref="CH91:CH92"/>
    <mergeCell ref="CI91:CI92"/>
    <mergeCell ref="CJ91:CJ92"/>
    <mergeCell ref="CR91:CR92"/>
    <mergeCell ref="CS91:CS92"/>
    <mergeCell ref="CT91:CT92"/>
    <mergeCell ref="CX91:CX92"/>
    <mergeCell ref="CY91:CY92"/>
    <mergeCell ref="DA91:DA92"/>
    <mergeCell ref="DB91:DB92"/>
    <mergeCell ref="DC91:DC92"/>
    <mergeCell ref="DD91:DD92"/>
    <mergeCell ref="DE91:DE92"/>
    <mergeCell ref="DF91:DF92"/>
    <mergeCell ref="DG91:DG92"/>
    <mergeCell ref="DH91:DH92"/>
    <mergeCell ref="DI91:DI92"/>
    <mergeCell ref="DJ91:DJ92"/>
    <mergeCell ref="DK91:DK92"/>
    <mergeCell ref="DL91:DL92"/>
    <mergeCell ref="DM91:DM92"/>
    <mergeCell ref="DN91:DN92"/>
    <mergeCell ref="DO91:DO92"/>
    <mergeCell ref="DP91:DP92"/>
    <mergeCell ref="CZ91:CZ92"/>
    <mergeCell ref="DQ91:DQ92"/>
    <mergeCell ref="DR91:DR92"/>
    <mergeCell ref="DS91:DS92"/>
    <mergeCell ref="DT91:DT92"/>
    <mergeCell ref="CU91:CU92"/>
    <mergeCell ref="CV91:CV92"/>
    <mergeCell ref="CW91:CW92"/>
    <mergeCell ref="CK91:CK92"/>
    <mergeCell ref="CL91:CL92"/>
    <mergeCell ref="CM91:CM92"/>
    <mergeCell ref="CN91:CN92"/>
    <mergeCell ref="CO91:CO92"/>
    <mergeCell ref="CP91:CP92"/>
    <mergeCell ref="CQ91:CQ92"/>
    <mergeCell ref="DU91:DU92"/>
    <mergeCell ref="DV91:DV92"/>
    <mergeCell ref="DW91:DW92"/>
    <mergeCell ref="DX91:DX92"/>
    <mergeCell ref="DY91:DY92"/>
    <mergeCell ref="DZ91:DZ92"/>
    <mergeCell ref="EA91:EA92"/>
    <mergeCell ref="EB91:EB92"/>
    <mergeCell ref="EC91:EC92"/>
    <mergeCell ref="ED91:ED92"/>
    <mergeCell ref="EE91:EE92"/>
    <mergeCell ref="EF91:EF92"/>
    <mergeCell ref="EG91:EG92"/>
    <mergeCell ref="EH91:EH92"/>
    <mergeCell ref="EI91:EI92"/>
    <mergeCell ref="A93:A94"/>
    <mergeCell ref="B93:B94"/>
    <mergeCell ref="C93:C94"/>
    <mergeCell ref="D93:J94"/>
    <mergeCell ref="S93:S94"/>
    <mergeCell ref="K93:K94"/>
    <mergeCell ref="L93:L94"/>
    <mergeCell ref="M93:M94"/>
    <mergeCell ref="N93:N94"/>
    <mergeCell ref="O93:O94"/>
    <mergeCell ref="P93:P94"/>
    <mergeCell ref="Q93:Q94"/>
    <mergeCell ref="R93:R94"/>
    <mergeCell ref="T93:T94"/>
    <mergeCell ref="U93:U94"/>
    <mergeCell ref="V93:V94"/>
    <mergeCell ref="W93:W94"/>
    <mergeCell ref="X93:X94"/>
    <mergeCell ref="Y93:Y94"/>
    <mergeCell ref="Z93:Z94"/>
    <mergeCell ref="AA93:AA94"/>
    <mergeCell ref="AB93:AE93"/>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AV93:AV94"/>
    <mergeCell ref="AW93:AW94"/>
    <mergeCell ref="AX93:AX94"/>
    <mergeCell ref="AY93:AY94"/>
    <mergeCell ref="AZ93:AZ94"/>
    <mergeCell ref="BA93:BA94"/>
    <mergeCell ref="BB93:BB94"/>
    <mergeCell ref="BC93:BC94"/>
    <mergeCell ref="BD93:BD94"/>
    <mergeCell ref="BE93:BE94"/>
    <mergeCell ref="BF93:BF94"/>
    <mergeCell ref="BG93:BG94"/>
    <mergeCell ref="BH93:BH94"/>
    <mergeCell ref="BI93:BI94"/>
    <mergeCell ref="BJ93:BJ94"/>
    <mergeCell ref="BK93:BK94"/>
    <mergeCell ref="BL93:BL94"/>
    <mergeCell ref="BM93:BM94"/>
    <mergeCell ref="BN93:BN94"/>
    <mergeCell ref="BO93:BO94"/>
    <mergeCell ref="BP93:BP94"/>
    <mergeCell ref="BQ93:BQ94"/>
    <mergeCell ref="BR93:BR94"/>
    <mergeCell ref="BS93:BS94"/>
    <mergeCell ref="BT93:BT94"/>
    <mergeCell ref="BU93:BU94"/>
    <mergeCell ref="BV93:BV94"/>
    <mergeCell ref="CC93:CC94"/>
    <mergeCell ref="CD93:CD94"/>
    <mergeCell ref="CE93:CE94"/>
    <mergeCell ref="CF93:CF94"/>
    <mergeCell ref="CG93:CG94"/>
    <mergeCell ref="CH93:CH94"/>
    <mergeCell ref="CI93:CI94"/>
    <mergeCell ref="CJ93:CJ94"/>
    <mergeCell ref="CR93:CR94"/>
    <mergeCell ref="CS93:CS94"/>
    <mergeCell ref="CT93:CT94"/>
    <mergeCell ref="CX93:CX94"/>
    <mergeCell ref="CY93:CY94"/>
    <mergeCell ref="DA93:DA94"/>
    <mergeCell ref="DB93:DB94"/>
    <mergeCell ref="DC93:DC94"/>
    <mergeCell ref="DD93:DD94"/>
    <mergeCell ref="CU93:CU94"/>
    <mergeCell ref="CV93:CV94"/>
    <mergeCell ref="CW93:CW94"/>
    <mergeCell ref="CK93:CK94"/>
    <mergeCell ref="CL93:CL94"/>
    <mergeCell ref="CM93:CM94"/>
    <mergeCell ref="CN93:CN94"/>
    <mergeCell ref="CO93:CO94"/>
    <mergeCell ref="CP93:CP94"/>
    <mergeCell ref="CQ93:CQ94"/>
    <mergeCell ref="BW93:BW94"/>
    <mergeCell ref="BX93:BX94"/>
    <mergeCell ref="BY93:BY94"/>
    <mergeCell ref="BZ93:BZ94"/>
    <mergeCell ref="CA93:CA94"/>
    <mergeCell ref="CB93:CB94"/>
    <mergeCell ref="DE93:DE94"/>
    <mergeCell ref="CZ93:CZ94"/>
    <mergeCell ref="DF93:DF94"/>
    <mergeCell ref="DG93:DG94"/>
    <mergeCell ref="DH93:DH94"/>
    <mergeCell ref="DI93:DI94"/>
    <mergeCell ref="DJ93:DJ94"/>
    <mergeCell ref="DK93:DK94"/>
    <mergeCell ref="DL93:DL94"/>
    <mergeCell ref="DM93:DM94"/>
    <mergeCell ref="DN93:DN94"/>
    <mergeCell ref="DO93:DO94"/>
    <mergeCell ref="DP93:DP94"/>
    <mergeCell ref="DQ93:DQ94"/>
    <mergeCell ref="DR93:DR94"/>
    <mergeCell ref="DS93:DS94"/>
    <mergeCell ref="DT93:DT94"/>
    <mergeCell ref="DU93:DU94"/>
    <mergeCell ref="DV93:DV94"/>
    <mergeCell ref="DW93:DW94"/>
    <mergeCell ref="DX93:DX94"/>
    <mergeCell ref="DY93:DY94"/>
    <mergeCell ref="DZ93:DZ94"/>
    <mergeCell ref="EA93:EA94"/>
    <mergeCell ref="EB93:EB94"/>
    <mergeCell ref="EC93:EC94"/>
    <mergeCell ref="ED93:ED94"/>
    <mergeCell ref="EE93:EE94"/>
    <mergeCell ref="EF93:EF94"/>
    <mergeCell ref="EG93:EG94"/>
    <mergeCell ref="EH93:EH94"/>
    <mergeCell ref="EI93:EI94"/>
    <mergeCell ref="A95:A96"/>
    <mergeCell ref="B95:B96"/>
    <mergeCell ref="C95:C96"/>
    <mergeCell ref="D95:J96"/>
    <mergeCell ref="S95:S96"/>
    <mergeCell ref="K95:K96"/>
    <mergeCell ref="L95:L96"/>
    <mergeCell ref="M95:M96"/>
    <mergeCell ref="N95:N96"/>
    <mergeCell ref="O95:O96"/>
    <mergeCell ref="P95:P96"/>
    <mergeCell ref="Q95:Q96"/>
    <mergeCell ref="R95:R96"/>
    <mergeCell ref="T95:T96"/>
    <mergeCell ref="U95:U96"/>
    <mergeCell ref="V95:V96"/>
    <mergeCell ref="Y95:Y96"/>
    <mergeCell ref="Z95:Z96"/>
    <mergeCell ref="AA95:AA96"/>
    <mergeCell ref="AB95:AE95"/>
    <mergeCell ref="AF95:AF96"/>
    <mergeCell ref="AG95:AG96"/>
    <mergeCell ref="AH95:AH96"/>
    <mergeCell ref="AI95:AI96"/>
    <mergeCell ref="AJ95:AJ96"/>
    <mergeCell ref="AK95:AK96"/>
    <mergeCell ref="AL95:AL96"/>
    <mergeCell ref="AM95:AM96"/>
    <mergeCell ref="AN95:AN96"/>
    <mergeCell ref="AO95:AO96"/>
    <mergeCell ref="AP95:AP96"/>
    <mergeCell ref="AQ95:AQ96"/>
    <mergeCell ref="AR95:AR96"/>
    <mergeCell ref="AS95:AS96"/>
    <mergeCell ref="AT95:AT96"/>
    <mergeCell ref="AU95:AU96"/>
    <mergeCell ref="AV95:AV96"/>
    <mergeCell ref="AW95:AW96"/>
    <mergeCell ref="AX95:AX96"/>
    <mergeCell ref="AY95:AY96"/>
    <mergeCell ref="AZ95:AZ96"/>
    <mergeCell ref="BA95:BA96"/>
    <mergeCell ref="BB95:BB96"/>
    <mergeCell ref="BC95:BC96"/>
    <mergeCell ref="BD95:BD96"/>
    <mergeCell ref="BE95:BE96"/>
    <mergeCell ref="BF95:BF96"/>
    <mergeCell ref="BG95:BG96"/>
    <mergeCell ref="BH95:BH96"/>
    <mergeCell ref="BI95:BI96"/>
    <mergeCell ref="BJ95:BJ96"/>
    <mergeCell ref="BK95:BK96"/>
    <mergeCell ref="BL95:BL96"/>
    <mergeCell ref="BM95:BM96"/>
    <mergeCell ref="BN95:BN96"/>
    <mergeCell ref="BO95:BO96"/>
    <mergeCell ref="BP95:BP96"/>
    <mergeCell ref="BQ95:BQ96"/>
    <mergeCell ref="BR95:BR96"/>
    <mergeCell ref="BS95:BS96"/>
    <mergeCell ref="BT95:BT96"/>
    <mergeCell ref="BU95:BU96"/>
    <mergeCell ref="BV95:BV96"/>
    <mergeCell ref="CC95:CC96"/>
    <mergeCell ref="CD95:CD96"/>
    <mergeCell ref="BW95:BW96"/>
    <mergeCell ref="BX95:BX96"/>
    <mergeCell ref="BY95:BY96"/>
    <mergeCell ref="BZ95:BZ96"/>
    <mergeCell ref="CA95:CA96"/>
    <mergeCell ref="CB95:CB96"/>
    <mergeCell ref="A97:A98"/>
    <mergeCell ref="B97:B98"/>
    <mergeCell ref="C97:C98"/>
    <mergeCell ref="D97:J98"/>
    <mergeCell ref="S97:S98"/>
    <mergeCell ref="K97:K98"/>
    <mergeCell ref="L97:L98"/>
    <mergeCell ref="M97:M98"/>
    <mergeCell ref="N97:N98"/>
    <mergeCell ref="O97:O98"/>
    <mergeCell ref="P97:P98"/>
    <mergeCell ref="Q97:Q98"/>
    <mergeCell ref="R97:R98"/>
    <mergeCell ref="T97:T98"/>
    <mergeCell ref="U97:U98"/>
    <mergeCell ref="V97:V98"/>
    <mergeCell ref="W97:W98"/>
    <mergeCell ref="X97:X98"/>
    <mergeCell ref="Y97:Y98"/>
    <mergeCell ref="Z97:Z98"/>
    <mergeCell ref="AA97:AA98"/>
    <mergeCell ref="AB97:AE97"/>
    <mergeCell ref="AF97:AF98"/>
    <mergeCell ref="AG97:AG98"/>
    <mergeCell ref="AH97:AH98"/>
    <mergeCell ref="AI97:AI98"/>
    <mergeCell ref="AJ97:AJ98"/>
    <mergeCell ref="AK97:AK98"/>
    <mergeCell ref="AL97:AL98"/>
    <mergeCell ref="AM97:AM98"/>
    <mergeCell ref="AN97:AN98"/>
    <mergeCell ref="AO97:AO98"/>
    <mergeCell ref="AP97:AP98"/>
    <mergeCell ref="DV95:DV96"/>
    <mergeCell ref="DW95:DW96"/>
    <mergeCell ref="DX95:DX96"/>
    <mergeCell ref="DY95:DY96"/>
    <mergeCell ref="DZ95:DZ96"/>
    <mergeCell ref="EA95:EA96"/>
    <mergeCell ref="EB95:EB96"/>
    <mergeCell ref="EC95:EC96"/>
    <mergeCell ref="ED95:ED96"/>
    <mergeCell ref="EE95:EE96"/>
    <mergeCell ref="EF95:EF96"/>
    <mergeCell ref="EG95:EG96"/>
    <mergeCell ref="EH95:EH96"/>
    <mergeCell ref="EI95:EI96"/>
    <mergeCell ref="CE95:CE96"/>
    <mergeCell ref="CF95:CF96"/>
    <mergeCell ref="CG95:CG96"/>
    <mergeCell ref="CH95:CH96"/>
    <mergeCell ref="CI95:CI96"/>
    <mergeCell ref="CJ95:CJ96"/>
    <mergeCell ref="CR95:CR96"/>
    <mergeCell ref="CS95:CS96"/>
    <mergeCell ref="CT95:CT96"/>
    <mergeCell ref="CX95:CX96"/>
    <mergeCell ref="CY95:CY96"/>
    <mergeCell ref="DA95:DA96"/>
    <mergeCell ref="DB95:DB96"/>
    <mergeCell ref="DC95:DC96"/>
    <mergeCell ref="DD95:DD96"/>
    <mergeCell ref="DE95:DE96"/>
    <mergeCell ref="DF95:DF96"/>
    <mergeCell ref="DG95:DG96"/>
    <mergeCell ref="DH95:DH96"/>
    <mergeCell ref="CZ95:CZ96"/>
    <mergeCell ref="DI95:DI96"/>
    <mergeCell ref="DJ95:DJ96"/>
    <mergeCell ref="DK95:DK96"/>
    <mergeCell ref="DL95:DL96"/>
    <mergeCell ref="DM95:DM96"/>
    <mergeCell ref="DN95:DN96"/>
    <mergeCell ref="DO95:DO96"/>
    <mergeCell ref="DP95:DP96"/>
    <mergeCell ref="DQ95:DQ96"/>
    <mergeCell ref="DR95:DR96"/>
    <mergeCell ref="DS95:DS96"/>
    <mergeCell ref="DT95:DT96"/>
    <mergeCell ref="DU95:DU96"/>
    <mergeCell ref="CU95:CU96"/>
    <mergeCell ref="CV95:CV96"/>
    <mergeCell ref="CW95:CW96"/>
    <mergeCell ref="CK95:CK96"/>
    <mergeCell ref="CL95:CL96"/>
    <mergeCell ref="CM95:CM96"/>
    <mergeCell ref="CN95:CN96"/>
    <mergeCell ref="CO95:CO96"/>
    <mergeCell ref="CP95:CP96"/>
    <mergeCell ref="CQ95:CQ96"/>
    <mergeCell ref="BP97:BP98"/>
    <mergeCell ref="BQ97:BQ98"/>
    <mergeCell ref="BR97:BR98"/>
    <mergeCell ref="BS97:BS98"/>
    <mergeCell ref="BT97:BT98"/>
    <mergeCell ref="BU97:BU98"/>
    <mergeCell ref="BV97:BV98"/>
    <mergeCell ref="CC97:CC98"/>
    <mergeCell ref="CD97:CD98"/>
    <mergeCell ref="CE97:CE98"/>
    <mergeCell ref="CF97:CF98"/>
    <mergeCell ref="AQ97:AQ98"/>
    <mergeCell ref="AR97:AR98"/>
    <mergeCell ref="AS97:AS98"/>
    <mergeCell ref="AT97:AT98"/>
    <mergeCell ref="AU97:AU98"/>
    <mergeCell ref="AV97:AV98"/>
    <mergeCell ref="AW97:AW98"/>
    <mergeCell ref="AX97:AX98"/>
    <mergeCell ref="AY97:AY98"/>
    <mergeCell ref="AZ97:AZ98"/>
    <mergeCell ref="BA97:BA98"/>
    <mergeCell ref="BB97:BB98"/>
    <mergeCell ref="BC97:BC98"/>
    <mergeCell ref="BD97:BD98"/>
    <mergeCell ref="BE97:BE98"/>
    <mergeCell ref="BF97:BF98"/>
    <mergeCell ref="BG97:BG98"/>
    <mergeCell ref="CZ97:CZ98"/>
    <mergeCell ref="CU97:CU98"/>
    <mergeCell ref="CV97:CV98"/>
    <mergeCell ref="CW97:CW98"/>
    <mergeCell ref="CK97:CK98"/>
    <mergeCell ref="CL97:CL98"/>
    <mergeCell ref="CM97:CM98"/>
    <mergeCell ref="CN97:CN98"/>
    <mergeCell ref="CO97:CO98"/>
    <mergeCell ref="CP97:CP98"/>
    <mergeCell ref="CQ97:CQ98"/>
    <mergeCell ref="BW97:BW98"/>
    <mergeCell ref="BX97:BX98"/>
    <mergeCell ref="BY97:BY98"/>
    <mergeCell ref="BZ97:BZ98"/>
    <mergeCell ref="CA97:CA98"/>
    <mergeCell ref="CB97:CB98"/>
    <mergeCell ref="BZ99:BZ100"/>
    <mergeCell ref="CA99:CA100"/>
    <mergeCell ref="CB99:CB100"/>
    <mergeCell ref="EB99:EB100"/>
    <mergeCell ref="EC99:EC100"/>
    <mergeCell ref="EA99:EA100"/>
    <mergeCell ref="DL101:DL102"/>
    <mergeCell ref="DD99:DD100"/>
    <mergeCell ref="DE99:DE100"/>
    <mergeCell ref="DF99:DF100"/>
    <mergeCell ref="DG99:DG100"/>
    <mergeCell ref="ED97:ED98"/>
    <mergeCell ref="EE97:EE98"/>
    <mergeCell ref="EF97:EF98"/>
    <mergeCell ref="EG97:EG98"/>
    <mergeCell ref="EH97:EH98"/>
    <mergeCell ref="EI97:EI98"/>
    <mergeCell ref="DE97:DE98"/>
    <mergeCell ref="CX101:CX102"/>
    <mergeCell ref="CY101:CY102"/>
    <mergeCell ref="EE101:EE102"/>
    <mergeCell ref="CZ101:CZ102"/>
    <mergeCell ref="A99:A100"/>
    <mergeCell ref="B99:B100"/>
    <mergeCell ref="C99:C100"/>
    <mergeCell ref="D99:J100"/>
    <mergeCell ref="S99:S100"/>
    <mergeCell ref="K99:K100"/>
    <mergeCell ref="L99:L100"/>
    <mergeCell ref="M99:M100"/>
    <mergeCell ref="N99:N100"/>
    <mergeCell ref="O99:O100"/>
    <mergeCell ref="P99:P100"/>
    <mergeCell ref="Q99:Q100"/>
    <mergeCell ref="R99:R100"/>
    <mergeCell ref="T99:T100"/>
    <mergeCell ref="U99:U100"/>
    <mergeCell ref="V99:V100"/>
    <mergeCell ref="W99:W100"/>
    <mergeCell ref="X99:X100"/>
    <mergeCell ref="Y99:Y100"/>
    <mergeCell ref="Z99:Z100"/>
    <mergeCell ref="AA99:AA100"/>
    <mergeCell ref="AB99:AE99"/>
    <mergeCell ref="AF99:AF100"/>
    <mergeCell ref="AG99:AG100"/>
    <mergeCell ref="AH99:AH100"/>
    <mergeCell ref="AI99:AI100"/>
    <mergeCell ref="AJ99:AJ100"/>
    <mergeCell ref="AK99:AK100"/>
    <mergeCell ref="AL99:AL100"/>
    <mergeCell ref="AM99:AM100"/>
    <mergeCell ref="AN99:AN100"/>
    <mergeCell ref="AO99:AO100"/>
    <mergeCell ref="AP99:AP100"/>
    <mergeCell ref="AQ99:AQ100"/>
    <mergeCell ref="BH97:BH98"/>
    <mergeCell ref="BI97:BI98"/>
    <mergeCell ref="BJ97:BJ98"/>
    <mergeCell ref="BK97:BK98"/>
    <mergeCell ref="BL97:BL98"/>
    <mergeCell ref="BM97:BM98"/>
    <mergeCell ref="BN97:BN98"/>
    <mergeCell ref="BO97:BO98"/>
    <mergeCell ref="EF101:EF102"/>
    <mergeCell ref="EG101:EG102"/>
    <mergeCell ref="EH101:EH102"/>
    <mergeCell ref="EI101:EI102"/>
    <mergeCell ref="AP101:AP102"/>
    <mergeCell ref="AQ101:AQ102"/>
    <mergeCell ref="AR101:AR102"/>
    <mergeCell ref="AS101:AS102"/>
    <mergeCell ref="AT101:AT102"/>
    <mergeCell ref="BT101:BT102"/>
    <mergeCell ref="BU101:BU102"/>
    <mergeCell ref="AU101:AU102"/>
    <mergeCell ref="AV101:AV102"/>
    <mergeCell ref="AW101:AW102"/>
    <mergeCell ref="DY99:DY100"/>
    <mergeCell ref="DZ99:DZ100"/>
    <mergeCell ref="CU99:CU100"/>
    <mergeCell ref="CV99:CV100"/>
    <mergeCell ref="CW99:CW100"/>
    <mergeCell ref="DG97:DG98"/>
    <mergeCell ref="DH97:DH98"/>
    <mergeCell ref="DI97:DI98"/>
    <mergeCell ref="DJ97:DJ98"/>
    <mergeCell ref="DK97:DK98"/>
    <mergeCell ref="DL97:DL98"/>
    <mergeCell ref="DM97:DM98"/>
    <mergeCell ref="DN97:DN98"/>
    <mergeCell ref="DO97:DO98"/>
    <mergeCell ref="DP97:DP98"/>
    <mergeCell ref="DQ97:DQ98"/>
    <mergeCell ref="DR97:DR98"/>
    <mergeCell ref="DS97:DS98"/>
    <mergeCell ref="DT97:DT98"/>
    <mergeCell ref="DU97:DU98"/>
    <mergeCell ref="DV97:DV98"/>
    <mergeCell ref="DW97:DW98"/>
    <mergeCell ref="DX97:DX98"/>
    <mergeCell ref="DY97:DY98"/>
    <mergeCell ref="DZ97:DZ98"/>
    <mergeCell ref="EA97:EA98"/>
    <mergeCell ref="EB97:EB98"/>
    <mergeCell ref="EC97:EC98"/>
    <mergeCell ref="CG97:CG98"/>
    <mergeCell ref="CH97:CH98"/>
    <mergeCell ref="CI97:CI98"/>
    <mergeCell ref="CJ97:CJ98"/>
    <mergeCell ref="CR97:CR98"/>
    <mergeCell ref="CS97:CS98"/>
    <mergeCell ref="CT97:CT98"/>
    <mergeCell ref="CX97:CX98"/>
    <mergeCell ref="CY97:CY98"/>
    <mergeCell ref="DA97:DA98"/>
    <mergeCell ref="DB97:DB98"/>
    <mergeCell ref="DC97:DC98"/>
    <mergeCell ref="DD97:DD98"/>
    <mergeCell ref="DF97:DF98"/>
    <mergeCell ref="DR99:DR100"/>
    <mergeCell ref="DS99:DS100"/>
    <mergeCell ref="DT99:DT100"/>
    <mergeCell ref="DU99:DU100"/>
    <mergeCell ref="DV99:DV100"/>
    <mergeCell ref="BW99:BW100"/>
    <mergeCell ref="BX99:BX100"/>
    <mergeCell ref="BY99:BY100"/>
    <mergeCell ref="S101:S102"/>
    <mergeCell ref="K101:K102"/>
    <mergeCell ref="L101:L102"/>
    <mergeCell ref="M101:M102"/>
    <mergeCell ref="N101:N102"/>
    <mergeCell ref="O101:O102"/>
    <mergeCell ref="P101:P102"/>
    <mergeCell ref="Q101:Q102"/>
    <mergeCell ref="R101:R102"/>
    <mergeCell ref="T101:T102"/>
    <mergeCell ref="U101:U102"/>
    <mergeCell ref="V101:V102"/>
    <mergeCell ref="W101:W102"/>
    <mergeCell ref="X101:X102"/>
    <mergeCell ref="Y101:Y102"/>
    <mergeCell ref="Z101:Z102"/>
    <mergeCell ref="AA101:AA102"/>
    <mergeCell ref="AB101:AE101"/>
    <mergeCell ref="AF101:AF102"/>
    <mergeCell ref="AG101:AG102"/>
    <mergeCell ref="AH101:AH102"/>
    <mergeCell ref="AI101:AI102"/>
    <mergeCell ref="AJ101:AJ102"/>
    <mergeCell ref="AK101:AK102"/>
    <mergeCell ref="AL101:AL102"/>
    <mergeCell ref="AM101:AM102"/>
    <mergeCell ref="AN101:AN102"/>
    <mergeCell ref="AO101:AO102"/>
    <mergeCell ref="DZ101:DZ102"/>
    <mergeCell ref="EA101:EA102"/>
    <mergeCell ref="EB101:EB102"/>
    <mergeCell ref="EC101:EC102"/>
    <mergeCell ref="ED101:ED102"/>
    <mergeCell ref="DS101:DS102"/>
    <mergeCell ref="DT101:DT102"/>
    <mergeCell ref="DU101:DU102"/>
    <mergeCell ref="DV101:DV102"/>
    <mergeCell ref="DW101:DW102"/>
    <mergeCell ref="BA99:BA100"/>
    <mergeCell ref="BB99:BB100"/>
    <mergeCell ref="BC99:BC100"/>
    <mergeCell ref="EF103:EF104"/>
    <mergeCell ref="EG103:EG104"/>
    <mergeCell ref="EH103:EH104"/>
    <mergeCell ref="EI103:EI104"/>
    <mergeCell ref="DX103:DX104"/>
    <mergeCell ref="DY103:DY104"/>
    <mergeCell ref="DZ103:DZ104"/>
    <mergeCell ref="EA103:EA104"/>
    <mergeCell ref="EB103:EB104"/>
    <mergeCell ref="EC103:EC104"/>
    <mergeCell ref="ED103:ED104"/>
    <mergeCell ref="EE103:EE104"/>
    <mergeCell ref="DR103:DR104"/>
    <mergeCell ref="DS103:DS104"/>
    <mergeCell ref="DT103:DT104"/>
    <mergeCell ref="DU103:DU104"/>
    <mergeCell ref="DV103:DV104"/>
    <mergeCell ref="DW103:DW104"/>
    <mergeCell ref="AZ101:AZ102"/>
    <mergeCell ref="BA101:BA102"/>
    <mergeCell ref="BB101:BB102"/>
    <mergeCell ref="BC101:BC102"/>
    <mergeCell ref="BD101:BD102"/>
    <mergeCell ref="BE101:BE102"/>
    <mergeCell ref="BF101:BF102"/>
    <mergeCell ref="BG101:BG102"/>
    <mergeCell ref="BH101:BH102"/>
    <mergeCell ref="CE99:CE100"/>
    <mergeCell ref="CF99:CF100"/>
    <mergeCell ref="CG99:CG100"/>
    <mergeCell ref="CH99:CH100"/>
    <mergeCell ref="CI99:CI100"/>
    <mergeCell ref="CJ99:CJ100"/>
    <mergeCell ref="CR99:CR100"/>
    <mergeCell ref="CS99:CS100"/>
    <mergeCell ref="CT99:CT100"/>
    <mergeCell ref="CX99:CX100"/>
    <mergeCell ref="CY99:CY100"/>
    <mergeCell ref="DA99:DA100"/>
    <mergeCell ref="DB99:DB100"/>
    <mergeCell ref="DC99:DC100"/>
    <mergeCell ref="CC101:CC102"/>
    <mergeCell ref="CD101:CD102"/>
    <mergeCell ref="CE101:CE102"/>
    <mergeCell ref="CF101:CF102"/>
    <mergeCell ref="CG101:CG102"/>
    <mergeCell ref="CH101:CH102"/>
    <mergeCell ref="CI101:CI102"/>
    <mergeCell ref="CJ101:CJ102"/>
    <mergeCell ref="CR101:CR102"/>
    <mergeCell ref="CS101:CS102"/>
    <mergeCell ref="CT101:CT102"/>
    <mergeCell ref="DB101:DB102"/>
    <mergeCell ref="BV101:BV102"/>
    <mergeCell ref="DC101:DC102"/>
    <mergeCell ref="ED99:ED100"/>
    <mergeCell ref="EE99:EE100"/>
    <mergeCell ref="EF99:EF100"/>
    <mergeCell ref="EG99:EG100"/>
    <mergeCell ref="EH99:EH100"/>
    <mergeCell ref="EI99:EI100"/>
    <mergeCell ref="A103:A104"/>
    <mergeCell ref="B103:B104"/>
    <mergeCell ref="C103:C104"/>
    <mergeCell ref="D103:J104"/>
    <mergeCell ref="S103:S104"/>
    <mergeCell ref="DY101:DY102"/>
    <mergeCell ref="K103:K104"/>
    <mergeCell ref="L103:L104"/>
    <mergeCell ref="M103:M104"/>
    <mergeCell ref="N103:N104"/>
    <mergeCell ref="O103:O104"/>
    <mergeCell ref="P103:P104"/>
    <mergeCell ref="Q103:Q104"/>
    <mergeCell ref="R103:R104"/>
    <mergeCell ref="T103:T104"/>
    <mergeCell ref="U103:U104"/>
    <mergeCell ref="V103:V104"/>
    <mergeCell ref="W103:W104"/>
    <mergeCell ref="Y103:Y104"/>
    <mergeCell ref="Z103:Z104"/>
    <mergeCell ref="AA103:AA104"/>
    <mergeCell ref="AB103:AE103"/>
    <mergeCell ref="AF103:AF104"/>
    <mergeCell ref="AG103:AG104"/>
    <mergeCell ref="AH103:AH104"/>
    <mergeCell ref="AI103:AI104"/>
    <mergeCell ref="AJ103:AJ104"/>
    <mergeCell ref="AK103:AK104"/>
    <mergeCell ref="AL103:AL104"/>
    <mergeCell ref="AM103:AM104"/>
    <mergeCell ref="AN103:AN104"/>
    <mergeCell ref="AO103:AO104"/>
    <mergeCell ref="AP103:AP104"/>
    <mergeCell ref="AQ103:AQ104"/>
    <mergeCell ref="AR103:AR104"/>
    <mergeCell ref="AS103:AS104"/>
    <mergeCell ref="BI101:BI102"/>
    <mergeCell ref="BJ101:BJ102"/>
    <mergeCell ref="BN101:BN102"/>
    <mergeCell ref="BO101:BO102"/>
    <mergeCell ref="BP101:BP102"/>
    <mergeCell ref="AT103:AT104"/>
    <mergeCell ref="AU103:AU104"/>
    <mergeCell ref="AV103:AV104"/>
    <mergeCell ref="AW103:AW104"/>
    <mergeCell ref="AX103:AX104"/>
    <mergeCell ref="BK101:BK102"/>
    <mergeCell ref="BL101:BL102"/>
    <mergeCell ref="BM101:BM102"/>
    <mergeCell ref="BQ101:BQ102"/>
    <mergeCell ref="BR101:BR102"/>
    <mergeCell ref="BS101:BS102"/>
    <mergeCell ref="DA101:DA102"/>
    <mergeCell ref="CV101:CV102"/>
    <mergeCell ref="CW101:CW102"/>
    <mergeCell ref="CU101:CU102"/>
    <mergeCell ref="CU103:CU104"/>
    <mergeCell ref="CV103:CV104"/>
    <mergeCell ref="CW103:CW104"/>
    <mergeCell ref="AX101:AX102"/>
    <mergeCell ref="A101:A102"/>
    <mergeCell ref="B101:B102"/>
    <mergeCell ref="C101:C102"/>
    <mergeCell ref="D101:J102"/>
    <mergeCell ref="AR99:AR100"/>
    <mergeCell ref="AS99:AS100"/>
    <mergeCell ref="AT99:AT100"/>
    <mergeCell ref="AU99:AU100"/>
    <mergeCell ref="AV99:AV100"/>
    <mergeCell ref="AW99:AW100"/>
    <mergeCell ref="AX99:AX100"/>
    <mergeCell ref="AY99:AY100"/>
    <mergeCell ref="BP99:BP100"/>
    <mergeCell ref="BQ99:BQ100"/>
    <mergeCell ref="BR99:BR100"/>
    <mergeCell ref="BS99:BS100"/>
    <mergeCell ref="BT99:BT100"/>
    <mergeCell ref="AW65:AW66"/>
    <mergeCell ref="AX65:AX66"/>
    <mergeCell ref="AY65:AY66"/>
    <mergeCell ref="AZ65:AZ66"/>
    <mergeCell ref="BA65:BA66"/>
    <mergeCell ref="BB65:BB66"/>
    <mergeCell ref="T52:T53"/>
    <mergeCell ref="BC3:BI4"/>
    <mergeCell ref="BJ3:CX4"/>
    <mergeCell ref="CZ4:DH4"/>
    <mergeCell ref="CZ5:DB5"/>
    <mergeCell ref="DC5:DE5"/>
    <mergeCell ref="DF5:DH5"/>
    <mergeCell ref="BC5:BG8"/>
    <mergeCell ref="BH5:BI5"/>
    <mergeCell ref="BH8:BI8"/>
    <mergeCell ref="BH6:BI7"/>
    <mergeCell ref="DH103:DH104"/>
    <mergeCell ref="DI103:DI104"/>
    <mergeCell ref="CG103:CG104"/>
    <mergeCell ref="CH103:CH104"/>
    <mergeCell ref="CI103:CI104"/>
    <mergeCell ref="CJ103:CJ104"/>
    <mergeCell ref="CR103:CR104"/>
    <mergeCell ref="CS103:CS104"/>
    <mergeCell ref="CT103:CT104"/>
    <mergeCell ref="CX103:CX104"/>
    <mergeCell ref="CY103:CY104"/>
    <mergeCell ref="DA103:DA104"/>
    <mergeCell ref="DF101:DF102"/>
    <mergeCell ref="DG101:DG102"/>
    <mergeCell ref="DH101:DH102"/>
    <mergeCell ref="DI101:DI102"/>
    <mergeCell ref="BC103:BC104"/>
    <mergeCell ref="BD103:BD104"/>
    <mergeCell ref="BE103:BE104"/>
    <mergeCell ref="BF103:BF104"/>
    <mergeCell ref="BG103:BG104"/>
    <mergeCell ref="DD101:DD102"/>
    <mergeCell ref="DE101:DE102"/>
    <mergeCell ref="CC103:CC104"/>
    <mergeCell ref="CD103:CD104"/>
    <mergeCell ref="CE103:CE104"/>
    <mergeCell ref="CF103:CF104"/>
    <mergeCell ref="DB103:DB104"/>
    <mergeCell ref="DC103:DC104"/>
    <mergeCell ref="DD103:DD104"/>
    <mergeCell ref="DE103:DE104"/>
    <mergeCell ref="BV103:BV104"/>
    <mergeCell ref="BD99:BD100"/>
    <mergeCell ref="CG65:CG66"/>
    <mergeCell ref="CH65:CH66"/>
    <mergeCell ref="DX101:DX102"/>
    <mergeCell ref="DM101:DM102"/>
    <mergeCell ref="DN101:DN102"/>
    <mergeCell ref="DO101:DO102"/>
    <mergeCell ref="DP101:DP102"/>
    <mergeCell ref="DQ101:DQ102"/>
    <mergeCell ref="DR101:DR102"/>
    <mergeCell ref="BH103:BH104"/>
    <mergeCell ref="BI103:BI104"/>
    <mergeCell ref="CZ103:CZ104"/>
    <mergeCell ref="DF103:DF104"/>
    <mergeCell ref="DG103:DG104"/>
    <mergeCell ref="BJ103:BJ104"/>
    <mergeCell ref="BK103:BK104"/>
    <mergeCell ref="BL103:BL104"/>
    <mergeCell ref="BM103:BM104"/>
    <mergeCell ref="BN103:BN104"/>
    <mergeCell ref="BO103:BO104"/>
    <mergeCell ref="BP103:BP104"/>
    <mergeCell ref="BQ103:BQ104"/>
    <mergeCell ref="BR103:BR104"/>
    <mergeCell ref="BS103:BS104"/>
    <mergeCell ref="BT103:BT104"/>
    <mergeCell ref="BU103:BU104"/>
    <mergeCell ref="AY103:AY104"/>
    <mergeCell ref="AZ103:AZ104"/>
    <mergeCell ref="BA103:BA104"/>
    <mergeCell ref="BB103:BB104"/>
    <mergeCell ref="DW99:DW100"/>
    <mergeCell ref="DX99:DX100"/>
    <mergeCell ref="AY101:AY102"/>
    <mergeCell ref="DJ103:DJ104"/>
    <mergeCell ref="DK103:DK104"/>
    <mergeCell ref="DL103:DL104"/>
    <mergeCell ref="DM103:DM104"/>
    <mergeCell ref="DN103:DN104"/>
    <mergeCell ref="DO103:DO104"/>
    <mergeCell ref="DP103:DP104"/>
    <mergeCell ref="DQ103:DQ104"/>
    <mergeCell ref="DJ101:DJ102"/>
    <mergeCell ref="DK101:DK102"/>
    <mergeCell ref="BE99:BE100"/>
    <mergeCell ref="BF99:BF100"/>
    <mergeCell ref="BG99:BG100"/>
    <mergeCell ref="BH99:BH100"/>
    <mergeCell ref="BI99:BI100"/>
    <mergeCell ref="BJ99:BJ100"/>
    <mergeCell ref="BK99:BK100"/>
    <mergeCell ref="BL99:BL100"/>
    <mergeCell ref="BM99:BM100"/>
    <mergeCell ref="BN99:BN100"/>
    <mergeCell ref="BO99:BO100"/>
    <mergeCell ref="DH99:DH100"/>
    <mergeCell ref="DI99:DI100"/>
    <mergeCell ref="DJ99:DJ100"/>
    <mergeCell ref="DK99:DK100"/>
    <mergeCell ref="DL99:DL100"/>
    <mergeCell ref="DM99:DM100"/>
    <mergeCell ref="DN99:DN100"/>
    <mergeCell ref="DO99:DO100"/>
    <mergeCell ref="DP99:DP100"/>
    <mergeCell ref="DQ99:DQ100"/>
    <mergeCell ref="AZ99:AZ100"/>
    <mergeCell ref="D106:I107"/>
    <mergeCell ref="D108:I109"/>
    <mergeCell ref="D153:I154"/>
    <mergeCell ref="D155:I156"/>
    <mergeCell ref="D200:I201"/>
    <mergeCell ref="D202:I203"/>
    <mergeCell ref="D247:I248"/>
    <mergeCell ref="D249:I250"/>
    <mergeCell ref="D59:I60"/>
    <mergeCell ref="D61:I62"/>
    <mergeCell ref="CK42:CK43"/>
    <mergeCell ref="CL42:CL43"/>
    <mergeCell ref="CM42:CM43"/>
    <mergeCell ref="CN42:CN43"/>
    <mergeCell ref="CO42:CO43"/>
    <mergeCell ref="CP42:CP43"/>
    <mergeCell ref="CQ42:CQ43"/>
    <mergeCell ref="CK44:CK45"/>
    <mergeCell ref="CL44:CL45"/>
    <mergeCell ref="CM44:CM45"/>
    <mergeCell ref="CN44:CN45"/>
    <mergeCell ref="CO44:CO45"/>
    <mergeCell ref="CP44:CP45"/>
    <mergeCell ref="CQ44:CQ45"/>
    <mergeCell ref="CK46:CK47"/>
    <mergeCell ref="CL46:CL47"/>
    <mergeCell ref="CM46:CM47"/>
    <mergeCell ref="CN46:CN47"/>
    <mergeCell ref="CO46:CO47"/>
    <mergeCell ref="CP46:CP47"/>
    <mergeCell ref="CQ46:CQ47"/>
    <mergeCell ref="CK48:CK49"/>
    <mergeCell ref="CL48:CL49"/>
    <mergeCell ref="CM48:CM49"/>
    <mergeCell ref="CN48:CN49"/>
    <mergeCell ref="CO48:CO49"/>
    <mergeCell ref="CK52:CK53"/>
    <mergeCell ref="CQ48:CQ49"/>
    <mergeCell ref="CO50:CO51"/>
    <mergeCell ref="CP50:CP51"/>
    <mergeCell ref="CQ50:CQ51"/>
    <mergeCell ref="CJ54:CJ55"/>
    <mergeCell ref="CJ48:CJ49"/>
    <mergeCell ref="CJ50:CJ51"/>
    <mergeCell ref="BU50:BU51"/>
    <mergeCell ref="BP56:BP57"/>
    <mergeCell ref="BQ56:BQ57"/>
    <mergeCell ref="BQ46:BQ47"/>
    <mergeCell ref="BQ44:BQ45"/>
    <mergeCell ref="BQ54:BQ55"/>
    <mergeCell ref="BQ48:BQ49"/>
    <mergeCell ref="BL52:BL53"/>
    <mergeCell ref="BL54:BL55"/>
    <mergeCell ref="BL50:BL51"/>
    <mergeCell ref="BL48:BL49"/>
    <mergeCell ref="BI56:BI57"/>
    <mergeCell ref="BI54:BI55"/>
    <mergeCell ref="AV54:AV55"/>
    <mergeCell ref="AU42:AU43"/>
    <mergeCell ref="AL50:AL51"/>
    <mergeCell ref="AN54:AN55"/>
    <mergeCell ref="Q42:Q43"/>
    <mergeCell ref="CE65:CE66"/>
    <mergeCell ref="CF65:CF66"/>
    <mergeCell ref="BQ11:CQ12"/>
    <mergeCell ref="CK244:CK245"/>
    <mergeCell ref="CL244:CL245"/>
    <mergeCell ref="CM244:CM245"/>
    <mergeCell ref="CN244:CN245"/>
    <mergeCell ref="CO244:CO245"/>
    <mergeCell ref="CP244:CP245"/>
    <mergeCell ref="CQ244:CQ245"/>
    <mergeCell ref="CK99:CK100"/>
    <mergeCell ref="CL99:CL100"/>
    <mergeCell ref="CM99:CM100"/>
    <mergeCell ref="CN99:CN100"/>
    <mergeCell ref="CO99:CO100"/>
    <mergeCell ref="CP99:CP100"/>
    <mergeCell ref="CQ99:CQ100"/>
    <mergeCell ref="CK101:CK102"/>
    <mergeCell ref="CL101:CL102"/>
    <mergeCell ref="CM101:CM102"/>
    <mergeCell ref="CN101:CN102"/>
    <mergeCell ref="CO101:CO102"/>
    <mergeCell ref="CP101:CP102"/>
    <mergeCell ref="CQ101:CQ102"/>
    <mergeCell ref="CK103:CK104"/>
    <mergeCell ref="CL103:CL104"/>
    <mergeCell ref="CM103:CM104"/>
    <mergeCell ref="CN103:CN104"/>
    <mergeCell ref="CO103:CO104"/>
    <mergeCell ref="CP103:CP104"/>
    <mergeCell ref="CQ103:CQ104"/>
    <mergeCell ref="CK112:CK113"/>
    <mergeCell ref="CL112:CL113"/>
    <mergeCell ref="CM112:CM113"/>
    <mergeCell ref="CN112:CN113"/>
    <mergeCell ref="CO112:CO113"/>
    <mergeCell ref="CP112:CP113"/>
    <mergeCell ref="CQ112:CQ113"/>
    <mergeCell ref="CK114:CK115"/>
    <mergeCell ref="CL114:CL115"/>
    <mergeCell ref="CK65:CK66"/>
    <mergeCell ref="CL65:CL66"/>
    <mergeCell ref="CM65:CM66"/>
    <mergeCell ref="CN65:CN66"/>
    <mergeCell ref="CO65:CO66"/>
    <mergeCell ref="CP65:CP66"/>
    <mergeCell ref="CQ65:CQ66"/>
    <mergeCell ref="CL52:CL53"/>
    <mergeCell ref="CM52:CM53"/>
    <mergeCell ref="CN52:CN53"/>
    <mergeCell ref="CO52:CO53"/>
    <mergeCell ref="CP52:CP53"/>
    <mergeCell ref="CQ52:CQ53"/>
    <mergeCell ref="CK54:CK55"/>
    <mergeCell ref="CL54:CL55"/>
    <mergeCell ref="CM54:CM55"/>
    <mergeCell ref="CI65:CI66"/>
    <mergeCell ref="CJ65:CJ66"/>
    <mergeCell ref="BU99:BU100"/>
    <mergeCell ref="BV99:BV100"/>
    <mergeCell ref="CC99:CC100"/>
    <mergeCell ref="CD99:CD100"/>
    <mergeCell ref="CD91:CD92"/>
    <mergeCell ref="CE91:CE92"/>
    <mergeCell ref="CF91:CF92"/>
    <mergeCell ref="CG91:CG92"/>
  </mergeCells>
  <phoneticPr fontId="2"/>
  <printOptions verticalCentered="1"/>
  <pageMargins left="0.19685039370078741" right="0.19685039370078741" top="0.82677165354330717" bottom="0.27559055118110237" header="0.23622047244094491" footer="0.19685039370078741"/>
  <pageSetup paperSize="8" scale="78" fitToHeight="0" orientation="landscape" blackAndWhite="1" r:id="rId1"/>
  <headerFooter alignWithMargins="0"/>
  <rowBreaks count="4" manualBreakCount="4">
    <brk id="64" max="140" man="1"/>
    <brk id="111" max="140" man="1"/>
    <brk id="158" max="140" man="1"/>
    <brk id="205" max="140" man="1"/>
  </rowBreaks>
  <ignoredErrors>
    <ignoredError sqref="T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8"/>
  </sheetPr>
  <dimension ref="A1:CI149"/>
  <sheetViews>
    <sheetView view="pageBreakPreview" zoomScaleNormal="80" zoomScaleSheetLayoutView="100" workbookViewId="0">
      <selection activeCell="B2" sqref="B2"/>
    </sheetView>
  </sheetViews>
  <sheetFormatPr defaultColWidth="3.875" defaultRowHeight="56.25" customHeight="1"/>
  <cols>
    <col min="1" max="10" width="1.875" style="94" customWidth="1"/>
    <col min="11" max="11" width="2.125" style="94" customWidth="1"/>
    <col min="12" max="12" width="2" style="94" customWidth="1"/>
    <col min="13" max="15" width="1.875" style="94" customWidth="1"/>
    <col min="16" max="47" width="2.625" style="94" customWidth="1"/>
    <col min="48" max="49" width="2.5" style="94" hidden="1" customWidth="1"/>
    <col min="50" max="50" width="2.5" style="453" hidden="1" customWidth="1"/>
    <col min="51" max="79" width="2.625" style="453" customWidth="1"/>
    <col min="80" max="87" width="2.625" style="745" customWidth="1"/>
    <col min="88" max="88" width="2.125" style="94" customWidth="1"/>
    <col min="89" max="141" width="3.875" style="94"/>
    <col min="142" max="142" width="1.25" style="94" customWidth="1"/>
    <col min="143" max="16384" width="3.875" style="94"/>
  </cols>
  <sheetData>
    <row r="1" spans="1:87" s="163" customFormat="1" ht="12" customHeight="1">
      <c r="O1" s="164"/>
      <c r="P1" s="164"/>
      <c r="Q1" s="164"/>
      <c r="AE1" s="164"/>
      <c r="AG1" s="164"/>
      <c r="AI1" s="164"/>
      <c r="AJ1" s="164"/>
      <c r="AK1" s="164"/>
      <c r="AL1" s="164"/>
      <c r="AM1" s="164"/>
      <c r="AO1" s="165"/>
      <c r="AP1" s="164"/>
      <c r="AQ1" s="164"/>
      <c r="AR1" s="164"/>
      <c r="AS1" s="164"/>
      <c r="AT1" s="164"/>
      <c r="AU1" s="164"/>
      <c r="AV1" s="164"/>
      <c r="AW1" s="164"/>
      <c r="CA1" s="741"/>
      <c r="CB1" s="741"/>
      <c r="CC1" s="741"/>
      <c r="CD1" s="741"/>
      <c r="CE1" s="741"/>
      <c r="CF1" s="741"/>
      <c r="CG1" s="741"/>
      <c r="CH1" s="741"/>
    </row>
    <row r="2" spans="1:87" s="166" customFormat="1" ht="23.25" customHeight="1" thickBot="1">
      <c r="O2" s="8"/>
      <c r="P2" s="8"/>
      <c r="Q2" s="8"/>
      <c r="R2" s="214" t="s">
        <v>188</v>
      </c>
      <c r="S2" s="164"/>
      <c r="T2" s="164"/>
      <c r="U2" s="164"/>
      <c r="V2" s="164"/>
      <c r="W2" s="164"/>
      <c r="X2" s="164"/>
      <c r="Y2" s="164"/>
      <c r="Z2" s="164"/>
      <c r="AA2" s="163"/>
      <c r="AB2" s="163"/>
      <c r="AE2" s="8"/>
      <c r="AF2" s="8"/>
      <c r="AG2" s="8"/>
      <c r="AH2" s="8"/>
      <c r="AI2" s="8"/>
      <c r="AJ2" s="8"/>
      <c r="AK2" s="8"/>
      <c r="AL2" s="8"/>
      <c r="AM2" s="8"/>
      <c r="AN2" s="8"/>
      <c r="AO2" s="8"/>
      <c r="AP2" s="8"/>
      <c r="AQ2" s="8"/>
      <c r="AR2" s="8"/>
      <c r="AS2" s="8"/>
      <c r="AT2" s="8"/>
      <c r="AU2" s="8"/>
      <c r="AV2" s="8"/>
      <c r="AW2" s="8"/>
      <c r="CA2" s="759"/>
      <c r="CB2" s="759"/>
      <c r="CC2" s="759"/>
      <c r="CD2" s="759"/>
      <c r="CE2" s="759"/>
      <c r="CF2" s="860"/>
      <c r="CG2" s="15" t="s">
        <v>434</v>
      </c>
    </row>
    <row r="3" spans="1:87" s="19" customFormat="1" ht="23.25" customHeight="1" thickTop="1">
      <c r="A3" s="215"/>
      <c r="B3" s="215"/>
      <c r="C3" s="703"/>
      <c r="D3" s="224"/>
      <c r="E3" s="224"/>
      <c r="F3" s="224"/>
      <c r="G3" s="224"/>
      <c r="H3" s="224"/>
      <c r="I3" s="224"/>
      <c r="J3" s="224"/>
      <c r="K3" s="224"/>
      <c r="L3" s="224"/>
      <c r="M3" s="224"/>
      <c r="N3" s="224"/>
      <c r="O3" s="224"/>
      <c r="P3" s="224"/>
      <c r="Q3" s="224"/>
      <c r="R3" s="216"/>
      <c r="S3" s="216"/>
      <c r="T3" s="216"/>
      <c r="U3" s="166"/>
      <c r="V3" s="216"/>
      <c r="W3" s="216"/>
      <c r="X3" s="216"/>
      <c r="Y3" s="166"/>
      <c r="Z3" s="217"/>
      <c r="AA3" s="217" t="str">
        <f>入力1!Y3</f>
        <v>【令和５年１０月調査】</v>
      </c>
      <c r="AB3" s="166"/>
      <c r="AC3" s="703"/>
      <c r="AD3" s="703"/>
      <c r="AE3" s="703"/>
      <c r="AF3" s="703"/>
      <c r="AG3" s="703"/>
      <c r="AH3" s="703"/>
      <c r="AI3" s="703"/>
      <c r="AJ3" s="703"/>
      <c r="AK3" s="703"/>
      <c r="AL3" s="703"/>
      <c r="AM3" s="703"/>
      <c r="AN3" s="703"/>
      <c r="AO3" s="703"/>
      <c r="AP3" s="731"/>
      <c r="AQ3" s="825"/>
      <c r="AS3" s="2287" t="s">
        <v>66</v>
      </c>
      <c r="AT3" s="2288"/>
      <c r="AU3" s="2288"/>
      <c r="AV3" s="2288"/>
      <c r="AW3" s="2288"/>
      <c r="AX3" s="2288"/>
      <c r="AY3" s="2288"/>
      <c r="AZ3" s="2288"/>
      <c r="BA3" s="2288"/>
      <c r="BB3" s="2288"/>
      <c r="BC3" s="2288"/>
      <c r="BD3" s="2289"/>
      <c r="BE3" s="2296" t="str">
        <f>IF(TRIM(入力1!$BJ$2)&lt;&gt;"",入力1!$BJ$2,"")</f>
        <v/>
      </c>
      <c r="BF3" s="2297"/>
      <c r="BG3" s="2297"/>
      <c r="BH3" s="2297"/>
      <c r="BI3" s="2297"/>
      <c r="BJ3" s="2297"/>
      <c r="BK3" s="2297"/>
      <c r="BL3" s="2297"/>
      <c r="BM3" s="2297"/>
      <c r="BN3" s="2297"/>
      <c r="BO3" s="2297"/>
      <c r="BP3" s="2297"/>
      <c r="BQ3" s="2297"/>
      <c r="BR3" s="2297"/>
      <c r="BS3" s="2297"/>
      <c r="BT3" s="2297"/>
      <c r="BU3" s="2297"/>
      <c r="BV3" s="2297"/>
      <c r="BW3" s="2297"/>
      <c r="BX3" s="2297"/>
      <c r="BY3" s="2297"/>
      <c r="BZ3" s="2297"/>
      <c r="CA3" s="2297"/>
      <c r="CB3" s="2297"/>
      <c r="CC3" s="2297"/>
      <c r="CD3" s="2297"/>
      <c r="CE3" s="2298"/>
      <c r="CF3" s="861"/>
      <c r="CG3" s="2264" t="str">
        <f>IF(TRIM(入力1!W5)&lt;&gt;"",入力1!W5,"")</f>
        <v/>
      </c>
      <c r="CH3" s="2265"/>
      <c r="CI3" s="2266"/>
    </row>
    <row r="4" spans="1:87" s="19" customFormat="1" ht="19.5" customHeight="1" thickBot="1">
      <c r="I4" s="20"/>
      <c r="J4" s="20"/>
      <c r="K4" s="20"/>
      <c r="L4" s="20"/>
      <c r="M4" s="20"/>
      <c r="N4" s="20"/>
      <c r="O4" s="20"/>
      <c r="P4" s="20"/>
      <c r="Q4" s="20"/>
      <c r="R4" s="20"/>
      <c r="S4" s="218"/>
      <c r="T4" s="218"/>
      <c r="AA4" s="219"/>
      <c r="AB4" s="219"/>
      <c r="AL4" s="703"/>
      <c r="AM4" s="703"/>
      <c r="AN4" s="703"/>
      <c r="AO4" s="703"/>
      <c r="AP4" s="731"/>
      <c r="AQ4" s="826"/>
      <c r="AS4" s="2290" t="s">
        <v>428</v>
      </c>
      <c r="AT4" s="2291"/>
      <c r="AU4" s="2291"/>
      <c r="AV4" s="2291"/>
      <c r="AW4" s="2291"/>
      <c r="AX4" s="2291"/>
      <c r="AY4" s="2291"/>
      <c r="AZ4" s="2291"/>
      <c r="BA4" s="2291"/>
      <c r="BB4" s="2291"/>
      <c r="BC4" s="2291"/>
      <c r="BD4" s="2292"/>
      <c r="BE4" s="2299" t="str">
        <f>IF(TRIM(入力1!$BJ$4)&lt;&gt;"",入力1!$BJ$4,"")</f>
        <v/>
      </c>
      <c r="BF4" s="2300"/>
      <c r="BG4" s="2300"/>
      <c r="BH4" s="2300"/>
      <c r="BI4" s="2300"/>
      <c r="BJ4" s="2300"/>
      <c r="BK4" s="2300"/>
      <c r="BL4" s="2300"/>
      <c r="BM4" s="2300"/>
      <c r="BN4" s="2300"/>
      <c r="BO4" s="2300"/>
      <c r="BP4" s="2300"/>
      <c r="BQ4" s="2300"/>
      <c r="BR4" s="2300"/>
      <c r="BS4" s="2300"/>
      <c r="BT4" s="2300"/>
      <c r="BU4" s="2300"/>
      <c r="BV4" s="2300"/>
      <c r="BW4" s="2300"/>
      <c r="BX4" s="2300"/>
      <c r="BY4" s="2300"/>
      <c r="BZ4" s="2300"/>
      <c r="CA4" s="2300"/>
      <c r="CB4" s="2300"/>
      <c r="CC4" s="2300"/>
      <c r="CD4" s="2300"/>
      <c r="CE4" s="2301"/>
      <c r="CG4" s="2267"/>
      <c r="CH4" s="2268"/>
      <c r="CI4" s="2269"/>
    </row>
    <row r="5" spans="1:87" s="19" customFormat="1" ht="19.5" customHeight="1" thickTop="1">
      <c r="I5" s="20"/>
      <c r="J5" s="20"/>
      <c r="K5" s="20"/>
      <c r="L5" s="20"/>
      <c r="M5" s="20"/>
      <c r="N5" s="20"/>
      <c r="O5" s="20"/>
      <c r="P5" s="20"/>
      <c r="Q5" s="20"/>
      <c r="R5" s="20"/>
      <c r="S5" s="218"/>
      <c r="T5" s="218"/>
      <c r="AA5" s="219"/>
      <c r="AB5" s="219"/>
      <c r="AL5" s="703"/>
      <c r="AM5" s="703"/>
      <c r="AN5" s="703"/>
      <c r="AO5" s="703"/>
      <c r="AP5" s="731"/>
      <c r="AQ5" s="826"/>
      <c r="AS5" s="2290" t="s">
        <v>429</v>
      </c>
      <c r="AT5" s="2291"/>
      <c r="AU5" s="2291"/>
      <c r="AV5" s="2291"/>
      <c r="AW5" s="2291"/>
      <c r="AX5" s="2291"/>
      <c r="AY5" s="2291"/>
      <c r="AZ5" s="2291"/>
      <c r="BA5" s="2291"/>
      <c r="BB5" s="2291"/>
      <c r="BC5" s="2291"/>
      <c r="BD5" s="2292"/>
      <c r="BE5" s="2302" t="str">
        <f>IF(TRIM(入力1!$BJ$5)&lt;&gt;"",入力1!$BJ$5,"")</f>
        <v/>
      </c>
      <c r="BF5" s="2303"/>
      <c r="BG5" s="2303"/>
      <c r="BH5" s="2303"/>
      <c r="BI5" s="2303"/>
      <c r="BJ5" s="2303"/>
      <c r="BK5" s="2303"/>
      <c r="BL5" s="2303"/>
      <c r="BM5" s="2303"/>
      <c r="BN5" s="2303"/>
      <c r="BO5" s="2303"/>
      <c r="BP5" s="2303"/>
      <c r="BQ5" s="2303"/>
      <c r="BR5" s="2303"/>
      <c r="BS5" s="2303"/>
      <c r="BT5" s="2303"/>
      <c r="BU5" s="2303"/>
      <c r="BV5" s="2303"/>
      <c r="BW5" s="2303"/>
      <c r="BX5" s="2303"/>
      <c r="BY5" s="2303"/>
      <c r="BZ5" s="2303"/>
      <c r="CA5" s="2303"/>
      <c r="CB5" s="2303"/>
      <c r="CC5" s="2303"/>
      <c r="CD5" s="2303"/>
      <c r="CE5" s="2304"/>
      <c r="CI5" s="360" t="s">
        <v>139</v>
      </c>
    </row>
    <row r="6" spans="1:87" s="19" customFormat="1" ht="19.5" customHeight="1">
      <c r="I6" s="20"/>
      <c r="J6" s="20"/>
      <c r="K6" s="20"/>
      <c r="L6" s="20"/>
      <c r="M6" s="20"/>
      <c r="N6" s="20"/>
      <c r="O6" s="20"/>
      <c r="P6" s="20"/>
      <c r="Q6" s="20"/>
      <c r="R6" s="20"/>
      <c r="S6" s="21"/>
      <c r="T6" s="21"/>
      <c r="AA6" s="22"/>
      <c r="AB6" s="22"/>
      <c r="AL6" s="703"/>
      <c r="AM6" s="703"/>
      <c r="AN6" s="703"/>
      <c r="AO6" s="703"/>
      <c r="AP6" s="731"/>
      <c r="AQ6" s="826"/>
      <c r="AS6" s="2290" t="s">
        <v>430</v>
      </c>
      <c r="AT6" s="2291"/>
      <c r="AU6" s="2291"/>
      <c r="AV6" s="2291"/>
      <c r="AW6" s="2291"/>
      <c r="AX6" s="2291"/>
      <c r="AY6" s="2291"/>
      <c r="AZ6" s="2291"/>
      <c r="BA6" s="2291"/>
      <c r="BB6" s="2291"/>
      <c r="BC6" s="2291"/>
      <c r="BD6" s="2292"/>
      <c r="BE6" s="2302" t="str">
        <f>IF(TRIM(入力1!$BJ$10)&lt;&gt;"",入力1!$BJ$10,"")</f>
        <v/>
      </c>
      <c r="BF6" s="2303"/>
      <c r="BG6" s="2303"/>
      <c r="BH6" s="2303"/>
      <c r="BI6" s="2303"/>
      <c r="BJ6" s="2303"/>
      <c r="BK6" s="2303"/>
      <c r="BL6" s="2303"/>
      <c r="BM6" s="2303"/>
      <c r="BN6" s="2303"/>
      <c r="BO6" s="2303"/>
      <c r="BP6" s="2303"/>
      <c r="BQ6" s="2303"/>
      <c r="BR6" s="2303"/>
      <c r="BS6" s="2303"/>
      <c r="BT6" s="2303"/>
      <c r="BU6" s="2303"/>
      <c r="BV6" s="2303"/>
      <c r="BW6" s="2303"/>
      <c r="BX6" s="2303"/>
      <c r="BY6" s="2303"/>
      <c r="BZ6" s="2303"/>
      <c r="CA6" s="2303"/>
      <c r="CB6" s="2303"/>
      <c r="CC6" s="2303"/>
      <c r="CD6" s="2303"/>
      <c r="CE6" s="2304"/>
    </row>
    <row r="7" spans="1:87" s="19" customFormat="1" ht="19.5" customHeight="1" thickBot="1">
      <c r="I7" s="20"/>
      <c r="J7" s="20"/>
      <c r="K7" s="20"/>
      <c r="L7" s="20"/>
      <c r="M7" s="20"/>
      <c r="N7" s="20"/>
      <c r="O7" s="20"/>
      <c r="P7" s="20"/>
      <c r="Q7" s="20"/>
      <c r="R7" s="20"/>
      <c r="S7" s="22"/>
      <c r="T7" s="22"/>
      <c r="AA7" s="22"/>
      <c r="AB7" s="22"/>
      <c r="AL7" s="703"/>
      <c r="AM7" s="703"/>
      <c r="AN7" s="703"/>
      <c r="AO7" s="703"/>
      <c r="AP7" s="731"/>
      <c r="AQ7" s="826"/>
      <c r="AS7" s="2293" t="s">
        <v>431</v>
      </c>
      <c r="AT7" s="2294"/>
      <c r="AU7" s="2294"/>
      <c r="AV7" s="2294"/>
      <c r="AW7" s="2294"/>
      <c r="AX7" s="2294"/>
      <c r="AY7" s="2294"/>
      <c r="AZ7" s="2294"/>
      <c r="BA7" s="2294"/>
      <c r="BB7" s="2294"/>
      <c r="BC7" s="2294"/>
      <c r="BD7" s="2295"/>
      <c r="BE7" s="2305"/>
      <c r="BF7" s="2306"/>
      <c r="BG7" s="2306"/>
      <c r="BH7" s="2306"/>
      <c r="BI7" s="2306"/>
      <c r="BJ7" s="2306"/>
      <c r="BK7" s="2306"/>
      <c r="BL7" s="2306"/>
      <c r="BM7" s="2306"/>
      <c r="BN7" s="2306"/>
      <c r="BO7" s="2306"/>
      <c r="BP7" s="2306"/>
      <c r="BQ7" s="2306"/>
      <c r="BR7" s="2306"/>
      <c r="BS7" s="2306"/>
      <c r="BT7" s="2306"/>
      <c r="BU7" s="2306"/>
      <c r="BV7" s="2306"/>
      <c r="BW7" s="2306"/>
      <c r="BX7" s="2306"/>
      <c r="BY7" s="2306"/>
      <c r="BZ7" s="2306"/>
      <c r="CA7" s="2306"/>
      <c r="CB7" s="2306"/>
      <c r="CC7" s="2306"/>
      <c r="CD7" s="2306"/>
      <c r="CE7" s="2307"/>
    </row>
    <row r="8" spans="1:87" s="28" customFormat="1" ht="7.5" customHeight="1">
      <c r="A8" s="20"/>
      <c r="B8" s="20"/>
      <c r="C8" s="20"/>
      <c r="D8" s="29"/>
      <c r="E8" s="29"/>
      <c r="F8" s="29"/>
      <c r="G8" s="29"/>
      <c r="H8" s="29"/>
      <c r="I8" s="220"/>
      <c r="J8" s="220"/>
      <c r="K8" s="220"/>
      <c r="L8" s="220"/>
      <c r="M8" s="220"/>
      <c r="N8" s="220"/>
      <c r="O8" s="220"/>
      <c r="P8" s="220"/>
      <c r="Q8" s="220"/>
      <c r="R8" s="220"/>
      <c r="S8" s="220"/>
      <c r="T8" s="167"/>
      <c r="AA8" s="167"/>
      <c r="AB8" s="167"/>
      <c r="AL8" s="32"/>
      <c r="AM8" s="32"/>
      <c r="AN8" s="32"/>
      <c r="AO8" s="32"/>
      <c r="AP8" s="32"/>
      <c r="AQ8" s="32"/>
      <c r="AR8" s="32"/>
      <c r="AS8" s="32"/>
      <c r="AT8" s="32"/>
      <c r="AU8" s="32"/>
      <c r="AV8" s="32"/>
      <c r="AW8" s="32"/>
      <c r="CA8" s="742"/>
      <c r="CB8" s="742"/>
      <c r="CC8" s="742"/>
      <c r="CD8" s="742"/>
      <c r="CE8" s="742"/>
      <c r="CF8" s="742"/>
      <c r="CG8" s="742"/>
      <c r="CH8" s="742"/>
    </row>
    <row r="9" spans="1:87" s="28" customFormat="1" ht="18.75" customHeight="1">
      <c r="A9" s="20"/>
      <c r="B9" s="20"/>
      <c r="C9" s="20"/>
      <c r="D9" s="29"/>
      <c r="E9" s="29"/>
      <c r="F9" s="29"/>
      <c r="G9" s="29"/>
      <c r="H9" s="29"/>
      <c r="I9" s="220"/>
      <c r="J9" s="220"/>
      <c r="K9" s="220"/>
      <c r="L9" s="220"/>
      <c r="M9" s="220"/>
      <c r="N9" s="220"/>
      <c r="O9" s="220"/>
      <c r="P9" s="220"/>
      <c r="Q9" s="220"/>
      <c r="R9" s="220"/>
      <c r="S9" s="220"/>
      <c r="T9" s="167"/>
      <c r="AA9" s="167"/>
      <c r="AB9" s="167"/>
      <c r="AL9" s="32"/>
      <c r="AM9" s="32"/>
      <c r="AN9" s="32"/>
      <c r="AO9" s="32"/>
      <c r="AP9" s="32"/>
      <c r="AQ9" s="32"/>
      <c r="AR9" s="32"/>
      <c r="AS9" s="32"/>
      <c r="AT9" s="32"/>
      <c r="AU9" s="32"/>
      <c r="AV9" s="32"/>
      <c r="AW9" s="32"/>
      <c r="CA9" s="742"/>
      <c r="CB9" s="742"/>
      <c r="CC9" s="742"/>
      <c r="CD9" s="742"/>
      <c r="CE9" s="742"/>
      <c r="CF9" s="742"/>
      <c r="CG9" s="742"/>
      <c r="CH9" s="742"/>
    </row>
    <row r="10" spans="1:87" s="28" customFormat="1" ht="16.5" customHeight="1" thickBot="1">
      <c r="A10" s="20"/>
      <c r="B10" s="20"/>
      <c r="C10" s="20"/>
      <c r="D10" s="29"/>
      <c r="E10" s="29"/>
      <c r="F10" s="29"/>
      <c r="G10" s="29"/>
      <c r="H10" s="32"/>
      <c r="I10" s="168"/>
      <c r="J10" s="168"/>
      <c r="K10" s="168"/>
      <c r="L10" s="168"/>
      <c r="M10" s="168"/>
      <c r="N10" s="168"/>
      <c r="O10" s="168"/>
      <c r="P10" s="168"/>
      <c r="Q10" s="168"/>
      <c r="R10" s="168"/>
      <c r="S10" s="168"/>
      <c r="T10" s="169"/>
      <c r="U10" s="169"/>
      <c r="V10" s="169"/>
      <c r="W10" s="169"/>
      <c r="X10" s="169"/>
      <c r="Y10" s="169"/>
      <c r="Z10" s="169"/>
      <c r="AA10" s="169"/>
      <c r="AB10" s="30"/>
      <c r="AC10" s="30"/>
      <c r="AD10" s="170"/>
      <c r="AE10" s="171"/>
      <c r="AF10" s="171"/>
      <c r="AG10" s="171"/>
      <c r="AH10" s="171"/>
      <c r="AI10" s="171"/>
      <c r="AJ10" s="171"/>
      <c r="AK10" s="172"/>
      <c r="AL10" s="172"/>
      <c r="AM10" s="172"/>
      <c r="AN10" s="172"/>
      <c r="AO10" s="172"/>
      <c r="AP10" s="172"/>
      <c r="AQ10" s="30"/>
      <c r="AR10" s="30"/>
      <c r="AS10" s="38"/>
      <c r="AT10" s="38"/>
      <c r="AU10" s="38"/>
      <c r="AV10" s="38"/>
      <c r="AW10" s="38"/>
      <c r="CB10" s="743"/>
      <c r="CC10" s="743"/>
      <c r="CD10" s="743"/>
      <c r="CE10" s="743"/>
      <c r="CF10" s="743"/>
      <c r="CG10" s="743"/>
      <c r="CH10" s="743"/>
    </row>
    <row r="11" spans="1:87" s="173" customFormat="1" ht="19.5" customHeight="1">
      <c r="A11" s="1563" t="s">
        <v>82</v>
      </c>
      <c r="B11" s="1564"/>
      <c r="C11" s="1565"/>
      <c r="D11" s="1569" t="s">
        <v>640</v>
      </c>
      <c r="E11" s="1564"/>
      <c r="F11" s="1564"/>
      <c r="G11" s="1564"/>
      <c r="H11" s="1564"/>
      <c r="I11" s="1564"/>
      <c r="J11" s="1564"/>
      <c r="K11" s="1564"/>
      <c r="L11" s="1570"/>
      <c r="M11" s="1370" t="s">
        <v>82</v>
      </c>
      <c r="N11" s="1360"/>
      <c r="O11" s="1574"/>
      <c r="P11" s="1366" t="s">
        <v>262</v>
      </c>
      <c r="Q11" s="1582"/>
      <c r="R11" s="2258" t="s">
        <v>758</v>
      </c>
      <c r="S11" s="2259"/>
      <c r="T11" s="2259"/>
      <c r="U11" s="2259"/>
      <c r="V11" s="2259"/>
      <c r="W11" s="2259"/>
      <c r="X11" s="2259"/>
      <c r="Y11" s="2262"/>
      <c r="Z11" s="2258" t="s">
        <v>510</v>
      </c>
      <c r="AA11" s="2259"/>
      <c r="AB11" s="2259"/>
      <c r="AC11" s="2259"/>
      <c r="AD11" s="2259"/>
      <c r="AE11" s="2259"/>
      <c r="AF11" s="2259"/>
      <c r="AG11" s="2259"/>
      <c r="AH11" s="2259"/>
      <c r="AI11" s="2259"/>
      <c r="AJ11" s="2250" t="s">
        <v>522</v>
      </c>
      <c r="AK11" s="2281" t="s">
        <v>357</v>
      </c>
      <c r="AL11" s="2282"/>
      <c r="AM11" s="2282"/>
      <c r="AN11" s="2282"/>
      <c r="AO11" s="2282"/>
      <c r="AP11" s="2282"/>
      <c r="AQ11" s="2282"/>
      <c r="AR11" s="2282"/>
      <c r="AS11" s="2282"/>
      <c r="AT11" s="2283"/>
      <c r="AU11" s="2254" t="s">
        <v>187</v>
      </c>
      <c r="AV11" s="2278" t="s">
        <v>361</v>
      </c>
      <c r="AW11" s="2278"/>
      <c r="AX11" s="2278"/>
      <c r="AY11" s="2281" t="s">
        <v>643</v>
      </c>
      <c r="AZ11" s="2285"/>
      <c r="BA11" s="2286"/>
      <c r="BB11" s="2258" t="s">
        <v>604</v>
      </c>
      <c r="BC11" s="2262"/>
      <c r="BD11" s="2256" t="s">
        <v>554</v>
      </c>
      <c r="BE11" s="2257"/>
      <c r="BF11" s="2257"/>
      <c r="BG11" s="2257"/>
      <c r="BH11" s="2257"/>
      <c r="BI11" s="2257"/>
      <c r="BJ11" s="2256" t="s">
        <v>363</v>
      </c>
      <c r="BK11" s="2257"/>
      <c r="BL11" s="2257"/>
      <c r="BM11" s="2257"/>
      <c r="BN11" s="2257"/>
      <c r="BO11" s="2257"/>
      <c r="BP11" s="2257"/>
      <c r="BQ11" s="2257"/>
      <c r="BR11" s="2257"/>
      <c r="BS11" s="2257"/>
      <c r="BT11" s="2257"/>
      <c r="BU11" s="2257"/>
      <c r="BV11" s="2257"/>
      <c r="BW11" s="2257"/>
      <c r="BX11" s="2257"/>
      <c r="BY11" s="2257"/>
      <c r="BZ11" s="2257"/>
      <c r="CA11" s="2276"/>
      <c r="CB11" s="2270" t="s">
        <v>639</v>
      </c>
      <c r="CC11" s="2271"/>
      <c r="CD11" s="2271"/>
      <c r="CE11" s="2271"/>
      <c r="CF11" s="2271"/>
      <c r="CG11" s="2271"/>
      <c r="CH11" s="2271"/>
      <c r="CI11" s="2272"/>
    </row>
    <row r="12" spans="1:87" s="174" customFormat="1" ht="33" customHeight="1" thickBot="1">
      <c r="A12" s="1566"/>
      <c r="B12" s="1567"/>
      <c r="C12" s="1568"/>
      <c r="D12" s="1571"/>
      <c r="E12" s="1572"/>
      <c r="F12" s="1572"/>
      <c r="G12" s="1572"/>
      <c r="H12" s="1572"/>
      <c r="I12" s="1572"/>
      <c r="J12" s="1572"/>
      <c r="K12" s="1572"/>
      <c r="L12" s="1573"/>
      <c r="M12" s="1575"/>
      <c r="N12" s="1576"/>
      <c r="O12" s="1577"/>
      <c r="P12" s="1583"/>
      <c r="Q12" s="1584"/>
      <c r="R12" s="2260"/>
      <c r="S12" s="2261"/>
      <c r="T12" s="2261"/>
      <c r="U12" s="2261"/>
      <c r="V12" s="2261"/>
      <c r="W12" s="2261"/>
      <c r="X12" s="2261"/>
      <c r="Y12" s="2263"/>
      <c r="Z12" s="2260"/>
      <c r="AA12" s="2261"/>
      <c r="AB12" s="2261"/>
      <c r="AC12" s="2261"/>
      <c r="AD12" s="2261"/>
      <c r="AE12" s="2261"/>
      <c r="AF12" s="2261"/>
      <c r="AG12" s="2261"/>
      <c r="AH12" s="2261"/>
      <c r="AI12" s="2261"/>
      <c r="AJ12" s="2251"/>
      <c r="AK12" s="2260" t="s">
        <v>425</v>
      </c>
      <c r="AL12" s="2284"/>
      <c r="AM12" s="2247" t="s">
        <v>358</v>
      </c>
      <c r="AN12" s="2252"/>
      <c r="AO12" s="2252"/>
      <c r="AP12" s="2252"/>
      <c r="AQ12" s="2252"/>
      <c r="AR12" s="2252"/>
      <c r="AS12" s="2252"/>
      <c r="AT12" s="2253"/>
      <c r="AU12" s="2255"/>
      <c r="AV12" s="761" t="s">
        <v>359</v>
      </c>
      <c r="AW12" s="762" t="s">
        <v>427</v>
      </c>
      <c r="AX12" s="763" t="s">
        <v>360</v>
      </c>
      <c r="AY12" s="2279" t="s">
        <v>652</v>
      </c>
      <c r="AZ12" s="2280"/>
      <c r="BA12" s="704" t="s">
        <v>590</v>
      </c>
      <c r="BB12" s="2260"/>
      <c r="BC12" s="2263"/>
      <c r="BD12" s="2247" t="s">
        <v>646</v>
      </c>
      <c r="BE12" s="2248"/>
      <c r="BF12" s="2248"/>
      <c r="BG12" s="2248"/>
      <c r="BH12" s="2248"/>
      <c r="BI12" s="2249"/>
      <c r="BJ12" s="2247" t="s">
        <v>492</v>
      </c>
      <c r="BK12" s="2248"/>
      <c r="BL12" s="2248"/>
      <c r="BM12" s="2248"/>
      <c r="BN12" s="2248"/>
      <c r="BO12" s="2249"/>
      <c r="BP12" s="2277" t="s">
        <v>362</v>
      </c>
      <c r="BQ12" s="2248"/>
      <c r="BR12" s="2248"/>
      <c r="BS12" s="2248"/>
      <c r="BT12" s="2248"/>
      <c r="BU12" s="2249"/>
      <c r="BV12" s="2277" t="s">
        <v>360</v>
      </c>
      <c r="BW12" s="2248"/>
      <c r="BX12" s="2248"/>
      <c r="BY12" s="2248"/>
      <c r="BZ12" s="2248"/>
      <c r="CA12" s="2249"/>
      <c r="CB12" s="2273"/>
      <c r="CC12" s="2274"/>
      <c r="CD12" s="2274"/>
      <c r="CE12" s="2274"/>
      <c r="CF12" s="2274"/>
      <c r="CG12" s="2274"/>
      <c r="CH12" s="2274"/>
      <c r="CI12" s="2275"/>
    </row>
    <row r="13" spans="1:87" s="174" customFormat="1" ht="11.25" customHeight="1">
      <c r="A13" s="175"/>
      <c r="B13" s="408"/>
      <c r="C13" s="176"/>
      <c r="D13" s="177"/>
      <c r="E13" s="178"/>
      <c r="F13" s="178"/>
      <c r="G13" s="178"/>
      <c r="H13" s="178"/>
      <c r="I13" s="178"/>
      <c r="J13" s="178"/>
      <c r="K13" s="178"/>
      <c r="L13" s="178"/>
      <c r="M13" s="68"/>
      <c r="N13" s="72"/>
      <c r="O13" s="69"/>
      <c r="P13" s="71"/>
      <c r="Q13" s="69"/>
      <c r="R13" s="179"/>
      <c r="S13" s="180"/>
      <c r="T13" s="180"/>
      <c r="U13" s="180"/>
      <c r="V13" s="180"/>
      <c r="W13" s="180"/>
      <c r="X13" s="180"/>
      <c r="Y13" s="181"/>
      <c r="Z13" s="179"/>
      <c r="AA13" s="180"/>
      <c r="AB13" s="180"/>
      <c r="AC13" s="180"/>
      <c r="AD13" s="180"/>
      <c r="AE13" s="180"/>
      <c r="AF13" s="180"/>
      <c r="AG13" s="180"/>
      <c r="AH13" s="180"/>
      <c r="AI13" s="180"/>
      <c r="AJ13" s="383"/>
      <c r="AK13" s="179"/>
      <c r="AL13" s="180"/>
      <c r="AM13" s="180"/>
      <c r="AN13" s="180"/>
      <c r="AO13" s="180"/>
      <c r="AP13" s="180"/>
      <c r="AQ13" s="180"/>
      <c r="AR13" s="180"/>
      <c r="AS13" s="180"/>
      <c r="AT13" s="181"/>
      <c r="AU13" s="180"/>
      <c r="AV13" s="764"/>
      <c r="AW13" s="764"/>
      <c r="AX13" s="764"/>
      <c r="AY13" s="691"/>
      <c r="AZ13" s="24"/>
      <c r="BA13" s="341"/>
      <c r="BB13" s="341" t="s">
        <v>364</v>
      </c>
      <c r="BC13" s="342" t="s">
        <v>138</v>
      </c>
      <c r="BD13" s="344"/>
      <c r="BE13" s="343" t="s">
        <v>108</v>
      </c>
      <c r="BF13" s="343" t="s">
        <v>106</v>
      </c>
      <c r="BG13" s="343" t="s">
        <v>109</v>
      </c>
      <c r="BH13" s="343" t="s">
        <v>364</v>
      </c>
      <c r="BI13" s="342" t="s">
        <v>107</v>
      </c>
      <c r="BJ13" s="24"/>
      <c r="BK13" s="343" t="s">
        <v>108</v>
      </c>
      <c r="BL13" s="343" t="s">
        <v>106</v>
      </c>
      <c r="BM13" s="343" t="s">
        <v>109</v>
      </c>
      <c r="BN13" s="343" t="s">
        <v>364</v>
      </c>
      <c r="BO13" s="342" t="s">
        <v>107</v>
      </c>
      <c r="BP13" s="344"/>
      <c r="BQ13" s="343" t="s">
        <v>108</v>
      </c>
      <c r="BR13" s="343" t="s">
        <v>106</v>
      </c>
      <c r="BS13" s="343" t="s">
        <v>109</v>
      </c>
      <c r="BT13" s="343" t="s">
        <v>364</v>
      </c>
      <c r="BU13" s="342" t="s">
        <v>107</v>
      </c>
      <c r="BV13" s="344"/>
      <c r="BW13" s="343" t="s">
        <v>108</v>
      </c>
      <c r="BX13" s="343" t="s">
        <v>106</v>
      </c>
      <c r="BY13" s="343" t="s">
        <v>109</v>
      </c>
      <c r="BZ13" s="343" t="s">
        <v>364</v>
      </c>
      <c r="CA13" s="342" t="s">
        <v>107</v>
      </c>
      <c r="CB13" s="760"/>
      <c r="CC13" s="760"/>
      <c r="CD13" s="760"/>
      <c r="CE13" s="760" t="s">
        <v>103</v>
      </c>
      <c r="CF13" s="760" t="s">
        <v>104</v>
      </c>
      <c r="CG13" s="760" t="s">
        <v>101</v>
      </c>
      <c r="CH13" s="760" t="s">
        <v>97</v>
      </c>
      <c r="CI13" s="852" t="s">
        <v>105</v>
      </c>
    </row>
    <row r="14" spans="1:87" s="188" customFormat="1" ht="11.25" customHeight="1" thickBot="1">
      <c r="A14" s="182"/>
      <c r="B14" s="410"/>
      <c r="C14" s="183"/>
      <c r="D14" s="184"/>
      <c r="E14" s="185"/>
      <c r="F14" s="185"/>
      <c r="G14" s="185"/>
      <c r="H14" s="185"/>
      <c r="I14" s="185"/>
      <c r="J14" s="185"/>
      <c r="K14" s="185"/>
      <c r="L14" s="185"/>
      <c r="M14" s="186"/>
      <c r="N14" s="419"/>
      <c r="O14" s="416"/>
      <c r="P14" s="184"/>
      <c r="Q14" s="187"/>
      <c r="R14" s="184">
        <v>174</v>
      </c>
      <c r="S14" s="1053">
        <f>R14+1</f>
        <v>175</v>
      </c>
      <c r="T14" s="1053">
        <f t="shared" ref="T14:AU14" si="0">S14+1</f>
        <v>176</v>
      </c>
      <c r="U14" s="1053">
        <f t="shared" si="0"/>
        <v>177</v>
      </c>
      <c r="V14" s="1053">
        <f t="shared" si="0"/>
        <v>178</v>
      </c>
      <c r="W14" s="1053">
        <f t="shared" si="0"/>
        <v>179</v>
      </c>
      <c r="X14" s="1053">
        <f t="shared" si="0"/>
        <v>180</v>
      </c>
      <c r="Y14" s="187">
        <f t="shared" si="0"/>
        <v>181</v>
      </c>
      <c r="Z14" s="184">
        <f t="shared" si="0"/>
        <v>182</v>
      </c>
      <c r="AA14" s="1053">
        <f t="shared" si="0"/>
        <v>183</v>
      </c>
      <c r="AB14" s="1053">
        <f t="shared" si="0"/>
        <v>184</v>
      </c>
      <c r="AC14" s="1053">
        <f t="shared" si="0"/>
        <v>185</v>
      </c>
      <c r="AD14" s="1053">
        <f t="shared" si="0"/>
        <v>186</v>
      </c>
      <c r="AE14" s="1053">
        <f t="shared" si="0"/>
        <v>187</v>
      </c>
      <c r="AF14" s="1053">
        <f t="shared" si="0"/>
        <v>188</v>
      </c>
      <c r="AG14" s="1053">
        <f t="shared" si="0"/>
        <v>189</v>
      </c>
      <c r="AH14" s="1053">
        <f t="shared" si="0"/>
        <v>190</v>
      </c>
      <c r="AI14" s="1031">
        <f t="shared" si="0"/>
        <v>191</v>
      </c>
      <c r="AJ14" s="513">
        <f t="shared" si="0"/>
        <v>192</v>
      </c>
      <c r="AK14" s="1032">
        <f t="shared" si="0"/>
        <v>193</v>
      </c>
      <c r="AL14" s="1053">
        <f t="shared" si="0"/>
        <v>194</v>
      </c>
      <c r="AM14" s="1053">
        <f t="shared" si="0"/>
        <v>195</v>
      </c>
      <c r="AN14" s="1053">
        <f t="shared" si="0"/>
        <v>196</v>
      </c>
      <c r="AO14" s="1053">
        <f t="shared" si="0"/>
        <v>197</v>
      </c>
      <c r="AP14" s="1053">
        <f t="shared" si="0"/>
        <v>198</v>
      </c>
      <c r="AQ14" s="1053">
        <f t="shared" si="0"/>
        <v>199</v>
      </c>
      <c r="AR14" s="1053">
        <f t="shared" si="0"/>
        <v>200</v>
      </c>
      <c r="AS14" s="1053">
        <f t="shared" si="0"/>
        <v>201</v>
      </c>
      <c r="AT14" s="187">
        <f t="shared" si="0"/>
        <v>202</v>
      </c>
      <c r="AU14" s="184">
        <f t="shared" si="0"/>
        <v>203</v>
      </c>
      <c r="AV14" s="1054">
        <f t="shared" ref="AV14" si="1">AU14+1</f>
        <v>204</v>
      </c>
      <c r="AW14" s="1054">
        <f t="shared" ref="AW14" si="2">AV14+1</f>
        <v>205</v>
      </c>
      <c r="AX14" s="1054">
        <f t="shared" ref="AX14" si="3">AW14+1</f>
        <v>206</v>
      </c>
      <c r="AY14" s="1032">
        <v>204</v>
      </c>
      <c r="AZ14" s="185">
        <f t="shared" ref="AZ14" si="4">AY14+1</f>
        <v>205</v>
      </c>
      <c r="BA14" s="184">
        <f t="shared" ref="BA14" si="5">AZ14+1</f>
        <v>206</v>
      </c>
      <c r="BB14" s="184">
        <f t="shared" ref="BB14" si="6">BA14+1</f>
        <v>207</v>
      </c>
      <c r="BC14" s="187">
        <f t="shared" ref="BC14" si="7">BB14+1</f>
        <v>208</v>
      </c>
      <c r="BD14" s="184">
        <f t="shared" ref="BD14" si="8">BC14+1</f>
        <v>209</v>
      </c>
      <c r="BE14" s="1031">
        <f t="shared" ref="BE14" si="9">BD14+1</f>
        <v>210</v>
      </c>
      <c r="BF14" s="1053">
        <f t="shared" ref="BF14" si="10">BE14+1</f>
        <v>211</v>
      </c>
      <c r="BG14" s="1053">
        <f t="shared" ref="BG14" si="11">BF14+1</f>
        <v>212</v>
      </c>
      <c r="BH14" s="1053">
        <f t="shared" ref="BH14" si="12">BG14+1</f>
        <v>213</v>
      </c>
      <c r="BI14" s="187">
        <f t="shared" ref="BI14" si="13">BH14+1</f>
        <v>214</v>
      </c>
      <c r="BJ14" s="184">
        <f t="shared" ref="BJ14" si="14">BI14+1</f>
        <v>215</v>
      </c>
      <c r="BK14" s="1031">
        <f t="shared" ref="BK14" si="15">BJ14+1</f>
        <v>216</v>
      </c>
      <c r="BL14" s="1053">
        <f t="shared" ref="BL14" si="16">BK14+1</f>
        <v>217</v>
      </c>
      <c r="BM14" s="1053">
        <f t="shared" ref="BM14" si="17">BL14+1</f>
        <v>218</v>
      </c>
      <c r="BN14" s="1053">
        <f t="shared" ref="BN14" si="18">BM14+1</f>
        <v>219</v>
      </c>
      <c r="BO14" s="187">
        <f t="shared" ref="BO14" si="19">BN14+1</f>
        <v>220</v>
      </c>
      <c r="BP14" s="184">
        <f t="shared" ref="BP14" si="20">BO14+1</f>
        <v>221</v>
      </c>
      <c r="BQ14" s="1031">
        <f t="shared" ref="BQ14" si="21">BP14+1</f>
        <v>222</v>
      </c>
      <c r="BR14" s="1053">
        <f t="shared" ref="BR14" si="22">BQ14+1</f>
        <v>223</v>
      </c>
      <c r="BS14" s="1053">
        <f t="shared" ref="BS14" si="23">BR14+1</f>
        <v>224</v>
      </c>
      <c r="BT14" s="1053">
        <f t="shared" ref="BT14" si="24">BS14+1</f>
        <v>225</v>
      </c>
      <c r="BU14" s="187">
        <f t="shared" ref="BU14" si="25">BT14+1</f>
        <v>226</v>
      </c>
      <c r="BV14" s="184">
        <f t="shared" ref="BV14" si="26">BU14+1</f>
        <v>227</v>
      </c>
      <c r="BW14" s="1053">
        <f t="shared" ref="BW14" si="27">BV14+1</f>
        <v>228</v>
      </c>
      <c r="BX14" s="1053">
        <f t="shared" ref="BX14" si="28">BW14+1</f>
        <v>229</v>
      </c>
      <c r="BY14" s="1053">
        <f t="shared" ref="BY14" si="29">BX14+1</f>
        <v>230</v>
      </c>
      <c r="BZ14" s="1053">
        <f t="shared" ref="BZ14" si="30">BY14+1</f>
        <v>231</v>
      </c>
      <c r="CA14" s="187">
        <f t="shared" ref="CA14" si="31">BZ14+1</f>
        <v>232</v>
      </c>
      <c r="CB14" s="1055">
        <f t="shared" ref="CB14" si="32">CA14+1</f>
        <v>233</v>
      </c>
      <c r="CC14" s="1056">
        <f t="shared" ref="CC14" si="33">CB14+1</f>
        <v>234</v>
      </c>
      <c r="CD14" s="1056">
        <f t="shared" ref="CD14" si="34">CC14+1</f>
        <v>235</v>
      </c>
      <c r="CE14" s="1056">
        <f t="shared" ref="CE14" si="35">CD14+1</f>
        <v>236</v>
      </c>
      <c r="CF14" s="1056">
        <f t="shared" ref="CF14" si="36">CE14+1</f>
        <v>237</v>
      </c>
      <c r="CG14" s="1056">
        <f t="shared" ref="CG14" si="37">CF14+1</f>
        <v>238</v>
      </c>
      <c r="CH14" s="1056">
        <f t="shared" ref="CH14" si="38">CG14+1</f>
        <v>239</v>
      </c>
      <c r="CI14" s="1057">
        <f t="shared" ref="CI14" si="39">CH14+1</f>
        <v>240</v>
      </c>
    </row>
    <row r="15" spans="1:87" s="19" customFormat="1" ht="23.25" customHeight="1">
      <c r="A15" s="304" t="str">
        <f>IF(TRIM(入力1!A18)&lt;&gt;"",入力1!A18,"")</f>
        <v/>
      </c>
      <c r="B15" s="430" t="str">
        <f>IF(TRIM(入力1!B18)&lt;&gt;"",入力1!B18,"")</f>
        <v/>
      </c>
      <c r="C15" s="305">
        <v>1</v>
      </c>
      <c r="D15" s="2244" t="str">
        <f>IF(TRIM(入力1!D18)&lt;&gt;"",入力1!D18,"")</f>
        <v/>
      </c>
      <c r="E15" s="2245" t="str">
        <f>IF(TRIM(入力1!E18)&lt;&gt;"",入力1!E18,"")</f>
        <v/>
      </c>
      <c r="F15" s="2245" t="str">
        <f>IF(TRIM(入力1!F18)&lt;&gt;"",入力1!F18,"")</f>
        <v/>
      </c>
      <c r="G15" s="2245" t="str">
        <f>IF(TRIM(入力1!G18)&lt;&gt;"",入力1!G18,"")</f>
        <v/>
      </c>
      <c r="H15" s="2245" t="str">
        <f>IF(TRIM(入力1!H18)&lt;&gt;"",入力1!H18,"")</f>
        <v/>
      </c>
      <c r="I15" s="2245" t="str">
        <f>IF(TRIM(入力1!I18)&lt;&gt;"",入力1!I18,"")</f>
        <v/>
      </c>
      <c r="J15" s="2245" t="str">
        <f>IF(TRIM(入力1!J18)&lt;&gt;"",入力1!J18,"")</f>
        <v/>
      </c>
      <c r="K15" s="2245" t="str">
        <f>IF(TRIM(入力1!S18)&lt;&gt;"",入力1!S18,"")</f>
        <v/>
      </c>
      <c r="L15" s="2246" t="e">
        <f>IF(TRIM(入力1!#REF!)&lt;&gt;"",入力1!#REF!,"")</f>
        <v>#REF!</v>
      </c>
      <c r="M15" s="952" t="str">
        <f>IF(TRIM(入力1!K18)&lt;&gt;"",入力1!K18,"")</f>
        <v/>
      </c>
      <c r="N15" s="434" t="str">
        <f>IF(TRIM(入力1!L18)&lt;&gt;"",入力1!L18,"")</f>
        <v/>
      </c>
      <c r="O15" s="432">
        <v>1</v>
      </c>
      <c r="P15" s="999" t="str">
        <f>'入力1-1'!P15</f>
        <v/>
      </c>
      <c r="Q15" s="306" t="str">
        <f>'入力1-1'!Q15</f>
        <v/>
      </c>
      <c r="R15" s="307" t="str">
        <f>IF(TRIM('入力1-1'!R15)&lt;&gt;"",MID('入力1-1'!R15,1,1),"0")</f>
        <v>0</v>
      </c>
      <c r="S15" s="307" t="str">
        <f>IF(TRIM('入力1-1'!S15)&lt;&gt;"",MID('入力1-1'!S15,1,1),"")</f>
        <v/>
      </c>
      <c r="T15" s="307" t="str">
        <f>IF(TRIM('入力1-1'!T15)&lt;&gt;"",MID('入力1-1'!T15,1,1),"")</f>
        <v/>
      </c>
      <c r="U15" s="307" t="str">
        <f>IF(TRIM('入力1-1'!U15)&lt;&gt;"",MID('入力1-1'!U15,1,1),"")</f>
        <v/>
      </c>
      <c r="V15" s="307" t="str">
        <f>IF(TRIM('入力1-1'!V15)&lt;&gt;"",MID('入力1-1'!V15,1,1),"")</f>
        <v/>
      </c>
      <c r="W15" s="307" t="str">
        <f>IF(TRIM('入力1-1'!W15)&lt;&gt;"",MID('入力1-1'!W15,1,1),"")</f>
        <v/>
      </c>
      <c r="X15" s="307" t="str">
        <f>IF(TRIM('入力1-1'!X15)&lt;&gt;"",MID('入力1-1'!X15,1,1),"")</f>
        <v/>
      </c>
      <c r="Y15" s="307" t="str">
        <f>IF(TRIM('入力1-1'!Y15)&lt;&gt;"",MID('入力1-1'!Y15,1,1),"")</f>
        <v/>
      </c>
      <c r="Z15" s="999" t="str">
        <f>IF(TRIM('入力1-1'!AA15)&lt;&gt;"",MID('入力1-1'!AA15,1,1),"0")</f>
        <v>0</v>
      </c>
      <c r="AA15" s="306" t="str">
        <f>IF(TRIM('入力1-1'!AA15)&lt;&gt;"",MID('入力1-1'!AA15,2,1),"0")</f>
        <v>0</v>
      </c>
      <c r="AB15" s="999" t="str">
        <f>IF(TRIM('入力1-1'!AC15)&lt;&gt;"",MID('入力1-1'!AC15,1,1),"")</f>
        <v/>
      </c>
      <c r="AC15" s="306" t="str">
        <f>IF(TRIM('入力1-1'!AC15)&lt;&gt;"",MID('入力1-1'!AC15,2,1),"")</f>
        <v/>
      </c>
      <c r="AD15" s="999" t="str">
        <f>IF(TRIM('入力1-1'!AE15)&lt;&gt;"",MID('入力1-1'!AE15,1,1),"")</f>
        <v/>
      </c>
      <c r="AE15" s="306" t="str">
        <f>IF(TRIM('入力1-1'!AE15)&lt;&gt;"",MID('入力1-1'!AE15,2,1),"")</f>
        <v/>
      </c>
      <c r="AF15" s="999" t="str">
        <f>IF(TRIM('入力1-1'!AG15)&lt;&gt;"",MID('入力1-1'!AG15,1,1),"")</f>
        <v/>
      </c>
      <c r="AG15" s="306" t="str">
        <f>IF(TRIM('入力1-1'!AG15)&lt;&gt;"",MID('入力1-1'!AG15,2,1),"")</f>
        <v/>
      </c>
      <c r="AH15" s="999" t="str">
        <f>IF(TRIM('入力1-1'!AI15)&lt;&gt;"",MID('入力1-1'!AI15,1,1),"")</f>
        <v/>
      </c>
      <c r="AI15" s="309" t="str">
        <f>IF(TRIM('入力1-1'!AI15)&lt;&gt;"",MID('入力1-1'!AI15,2,1),"")</f>
        <v/>
      </c>
      <c r="AJ15" s="307" t="str">
        <f>IF(TRIM('入力1-1'!AK15)&lt;&gt;"",MID('入力1-1'!AK15,1,1),"")</f>
        <v/>
      </c>
      <c r="AK15" s="999" t="str">
        <f>IF(TRIM('入力1-1'!AL15)&lt;&gt;"",MID('入力1-1'!AL15,1,1),"")</f>
        <v/>
      </c>
      <c r="AL15" s="306" t="str">
        <f>IF(TRIM('入力1-1'!AL15)&lt;&gt;"",MID('入力1-1'!AL15,2,1),"")</f>
        <v/>
      </c>
      <c r="AM15" s="999" t="str">
        <f>IF(TRIM('入力1-1'!AN15)&lt;&gt;"",MID('入力1-1'!AN15,1,1),"")</f>
        <v/>
      </c>
      <c r="AN15" s="306" t="str">
        <f>IF(TRIM('入力1-1'!AN15)&lt;&gt;"",MID('入力1-1'!AN15,2,1),"")</f>
        <v/>
      </c>
      <c r="AO15" s="999" t="str">
        <f>IF(TRIM('入力1-1'!AP15)&lt;&gt;"",MID('入力1-1'!AP15,1,1),"")</f>
        <v/>
      </c>
      <c r="AP15" s="306" t="str">
        <f>IF(TRIM('入力1-1'!AP15)&lt;&gt;"",MID('入力1-1'!AP15,2,1),"")</f>
        <v/>
      </c>
      <c r="AQ15" s="999" t="str">
        <f>IF(TRIM('入力1-1'!AR15)&lt;&gt;"",MID('入力1-1'!AR15,1,1),"")</f>
        <v/>
      </c>
      <c r="AR15" s="306" t="str">
        <f>IF(TRIM('入力1-1'!AR15)&lt;&gt;"",MID('入力1-1'!AR15,2,1),"")</f>
        <v/>
      </c>
      <c r="AS15" s="999" t="str">
        <f>IF(TRIM('入力1-1'!AT15)&lt;&gt;"",MID('入力1-1'!AT15,1,1),"")</f>
        <v/>
      </c>
      <c r="AT15" s="306" t="str">
        <f>IF(TRIM('入力1-1'!AT15)&lt;&gt;"",MID('入力1-1'!AT15,2,1),"")</f>
        <v/>
      </c>
      <c r="AU15" s="1000" t="str">
        <f>IF(TRIM('入力1-1'!AV15)&lt;&gt;"",MID('入力1-1'!AV15,1,1),"")</f>
        <v/>
      </c>
      <c r="AV15" s="346" t="str">
        <f>IF(TRIM('入力1-1'!AW15)&lt;&gt;"",MID('入力1-1'!AW15,1,1),"")</f>
        <v/>
      </c>
      <c r="AW15" s="346" t="str">
        <f>IF(TRIM('入力1-1'!AX15)&lt;&gt;"",MID('入力1-1'!AX15,1,1),"")</f>
        <v/>
      </c>
      <c r="AX15" s="346" t="str">
        <f>IF(TRIM('入力1-1'!AY15)&lt;&gt;"",MID('入力1-1'!AY15,1,1),"")</f>
        <v/>
      </c>
      <c r="AY15" s="702" t="str">
        <f>IF(TRIM('入力1-1'!AZ15)&lt;&gt;"",LEFT('入力1-1'!AZ15,1),"-")</f>
        <v>-</v>
      </c>
      <c r="AZ15" s="985" t="str">
        <f>IF(TRIM('入力1-1'!AZ15)&lt;&gt;"",MID('入力1-1'!AZ15,2,1),"-")</f>
        <v>-</v>
      </c>
      <c r="BA15" s="681" t="str">
        <f>IF(TRIM('入力1-1'!BB15)&lt;&gt;"",MID('入力1-1'!BB15,1,1),"")</f>
        <v/>
      </c>
      <c r="BB15" s="981" t="str">
        <f>IF(TRIM('入力1-1'!BC15)&lt;&gt;"",IF(LEN('入力1-1'!BC15)&gt;=2,MID(TEXT('入力1-1'!BC15,"00"),1,1),"0"),"")</f>
        <v/>
      </c>
      <c r="BC15" s="469" t="str">
        <f>IF(TRIM('入力1-1'!BC15)&lt;&gt;"",IF(LEN('入力1-1'!BC15)&gt;=1,MID(TEXT('入力1-1'!BC15,"00"),2,1),""),"")</f>
        <v/>
      </c>
      <c r="BD15" s="705" t="str">
        <f>IF(TRIM('入力1-1'!$BE15)&lt;&gt;"",IF('入力1-1'!$BE15&gt;=100000,MID(TEXT('入力1-1'!$BE15,"000000"),1,1),""),"")</f>
        <v/>
      </c>
      <c r="BE15" s="706" t="str">
        <f>IF(TRIM('入力1-1'!$BE15)&lt;&gt;"",IF('入力1-1'!$BE15&gt;=10000,MID(TEXT('入力1-1'!$BE15,"000000"),2,1),""),"")</f>
        <v/>
      </c>
      <c r="BF15" s="706" t="str">
        <f>IF(TRIM('入力1-1'!$BE15)&lt;&gt;"",IF('入力1-1'!$BE15&gt;=1000,MID(TEXT('入力1-1'!$BE15,"000000"),3,1),""),"")</f>
        <v/>
      </c>
      <c r="BG15" s="706" t="str">
        <f>IF(TRIM('入力1-1'!$BE15)&lt;&gt;"",IF('入力1-1'!$BE15&gt;=100,MID(TEXT('入力1-1'!$BE15,"000000"),4,1),""),"")</f>
        <v/>
      </c>
      <c r="BH15" s="706" t="str">
        <f>IF(TRIM('入力1-1'!$BE15)&lt;&gt;"",IF('入力1-1'!$BE15&gt;=10,MID(TEXT('入力1-1'!$BE15,"000000"),5,1),""),"")</f>
        <v/>
      </c>
      <c r="BI15" s="465" t="str">
        <f>IF(TRIM('入力1-1'!$BE15)&lt;&gt;"",IF('入力1-1'!$BE15&gt;=1,MID(TEXT('入力1-1'!$BE15,"000000"),6,1),"0"),"")</f>
        <v/>
      </c>
      <c r="BJ15" s="707" t="str">
        <f>IF(TRIM('入力1-1'!$BF15)&lt;&gt;"",IF('入力1-1'!$BF15&gt;=100000,MID(TEXT('入力1-1'!$BF15,"000000"),1,1),""),"")</f>
        <v/>
      </c>
      <c r="BK15" s="706" t="str">
        <f>IF(TRIM('入力1-1'!$BF15)&lt;&gt;"",IF('入力1-1'!$BF15&gt;=10000,MID(TEXT('入力1-1'!$BF15,"000000"),2,1),""),"")</f>
        <v/>
      </c>
      <c r="BL15" s="706" t="str">
        <f>IF(TRIM('入力1-1'!$BF15)&lt;&gt;"",IF('入力1-1'!$BF15&gt;=1000,MID(TEXT('入力1-1'!$BF15,"000000"),3,1),""),"")</f>
        <v/>
      </c>
      <c r="BM15" s="706" t="str">
        <f>IF(TRIM('入力1-1'!$BF15)&lt;&gt;"",IF('入力1-1'!$BF15&gt;=100,MID(TEXT('入力1-1'!$BF15,"000000"),4,1),""),"")</f>
        <v/>
      </c>
      <c r="BN15" s="706" t="str">
        <f>IF(TRIM('入力1-1'!$BF15)&lt;&gt;"",IF('入力1-1'!$BF15&gt;=10,MID(TEXT('入力1-1'!$BF15,"000000"),5,1),""),"")</f>
        <v/>
      </c>
      <c r="BO15" s="465" t="str">
        <f>IF(TRIM('入力1-1'!$BF15)&lt;&gt;"",IF('入力1-1'!$BF15&gt;=1,MID(TEXT('入力1-1'!$BF15,"000000"),6,1),"0"),"")</f>
        <v/>
      </c>
      <c r="BP15" s="707" t="str">
        <f>IF(TRIM('入力1-1'!$BG15)&lt;&gt;"",IF('入力1-1'!$BG15&gt;=100000,MID(TEXT('入力1-1'!$BG15,"000000"),1,1),""),"")</f>
        <v/>
      </c>
      <c r="BQ15" s="706" t="str">
        <f>IF(TRIM('入力1-1'!$BG15)&lt;&gt;"",IF('入力1-1'!$BG15&gt;=10000,MID(TEXT('入力1-1'!$BG15,"000000"),2,1),""),"")</f>
        <v/>
      </c>
      <c r="BR15" s="706" t="str">
        <f>IF(TRIM('入力1-1'!$BG15)&lt;&gt;"",IF('入力1-1'!$BG15&gt;=1000,MID(TEXT('入力1-1'!$BG15,"000000"),3,1),""),"")</f>
        <v/>
      </c>
      <c r="BS15" s="706" t="str">
        <f>IF(TRIM('入力1-1'!$BG15)&lt;&gt;"",IF('入力1-1'!$BG15&gt;=100,MID(TEXT('入力1-1'!$BG15,"000000"),4,1),""),"")</f>
        <v/>
      </c>
      <c r="BT15" s="706" t="str">
        <f>IF(TRIM('入力1-1'!$BG15)&lt;&gt;"",IF('入力1-1'!$BG15&gt;=10,MID(TEXT('入力1-1'!$BG15,"000000"),5,1),""),"")</f>
        <v/>
      </c>
      <c r="BU15" s="465" t="str">
        <f>IF(TRIM('入力1-1'!$BG15)&lt;&gt;"",IF('入力1-1'!$BG15&gt;=1,MID(TEXT('入力1-1'!$BG15,"000000"),6,1),"0"),"")</f>
        <v/>
      </c>
      <c r="BV15" s="707" t="str">
        <f>IF(TRIM('入力1-1'!$BH15)&lt;&gt;"",IF('入力1-1'!$BH15&gt;=100000,MID(TEXT('入力1-1'!$BH15,"000000"),1,1),""),"")</f>
        <v/>
      </c>
      <c r="BW15" s="706" t="str">
        <f>IF(TRIM('入力1-1'!$BH15)&lt;&gt;"",IF('入力1-1'!$BH15&gt;=10000,MID(TEXT('入力1-1'!$BH15,"000000"),2,1),""),"")</f>
        <v/>
      </c>
      <c r="BX15" s="706" t="str">
        <f>IF(TRIM('入力1-1'!$BH15)&lt;&gt;"",IF('入力1-1'!$BH15&gt;=1000,MID(TEXT('入力1-1'!$BH15,"000000"),3,1),""),"")</f>
        <v/>
      </c>
      <c r="BY15" s="706" t="str">
        <f>IF(TRIM('入力1-1'!$BH15)&lt;&gt;"",IF('入力1-1'!$BH15&gt;=100,MID(TEXT('入力1-1'!$BH15,"000000"),4,1),""),"")</f>
        <v/>
      </c>
      <c r="BZ15" s="706" t="str">
        <f>IF(TRIM('入力1-1'!$BH15)&lt;&gt;"",IF('入力1-1'!$BH15&gt;=10,MID(TEXT('入力1-1'!$BH15,"000000"),5,1),""),"")</f>
        <v/>
      </c>
      <c r="CA15" s="465" t="str">
        <f>IF(TRIM('入力1-1'!$BH15)&lt;&gt;"",IF('入力1-1'!$BH15&gt;=1,MID(TEXT('入力1-1'!$BH15,"000000"),6,1),""),"0")</f>
        <v/>
      </c>
      <c r="CB15" s="747" t="str">
        <f>IF(TRIM('入力1-1'!$BI15)&lt;&gt;"",IF('入力1-1'!$BI15&gt;=10000000,MID(TEXT('入力1-1'!$BI15,"00000000"),1,1),""),"")</f>
        <v/>
      </c>
      <c r="CC15" s="748" t="str">
        <f>IF(TRIM('入力1-1'!$BI15)&lt;&gt;"",IF('入力1-1'!$BI15&gt;=1000000,MID(TEXT('入力1-1'!$BI15,"00000000"),2,1),""),"")</f>
        <v/>
      </c>
      <c r="CD15" s="748" t="str">
        <f>IF(TRIM('入力1-1'!$BI15)&lt;&gt;"",IF('入力1-1'!$BI15&gt;=100000,MID(TEXT('入力1-1'!$BI15,"00000000"),3,1),""),"")</f>
        <v/>
      </c>
      <c r="CE15" s="748" t="str">
        <f>IF(TRIM('入力1-1'!$BI15)&lt;&gt;"",IF('入力1-1'!$BI15&gt;=10000,MID(TEXT('入力1-1'!$BI15,"00000000"),4,1),""),"")</f>
        <v/>
      </c>
      <c r="CF15" s="748" t="str">
        <f>IF(TRIM('入力1-1'!$BI15)&lt;&gt;"",IF('入力1-1'!$BI15&gt;=1000,MID(TEXT('入力1-1'!$BI15,"00000000"),5,1),""),"")</f>
        <v/>
      </c>
      <c r="CG15" s="748" t="str">
        <f>IF(TRIM('入力1-1'!$BI15)&lt;&gt;"",IF('入力1-1'!$BI15&gt;=100,MID(TEXT('入力1-1'!$BI15,"00000000"),6,1),""),"")</f>
        <v/>
      </c>
      <c r="CH15" s="748" t="str">
        <f>IF(TRIM('入力1-1'!$BI15)&lt;&gt;"",IF('入力1-1'!$BI15&gt;=10,MID(TEXT('入力1-1'!$BI15,"00000000"),7,1),""),"")</f>
        <v/>
      </c>
      <c r="CI15" s="853" t="str">
        <f>IF(TRIM('入力1-1'!$BI15)&lt;&gt;"",IF('入力1-1'!$BI15&gt;=1,MID(TEXT('入力1-1'!$BI15,"00000000"),8,1),""),"")</f>
        <v/>
      </c>
    </row>
    <row r="16" spans="1:87" s="19" customFormat="1" ht="23.25" customHeight="1">
      <c r="A16" s="522" t="str">
        <f>IF(TRIM(入力1!A20)&lt;&gt;"",入力1!A20,"")</f>
        <v/>
      </c>
      <c r="B16" s="523" t="str">
        <f>IF(TRIM(入力1!B20)&lt;&gt;"",入力1!B20,"")</f>
        <v/>
      </c>
      <c r="C16" s="524">
        <v>2</v>
      </c>
      <c r="D16" s="2229" t="str">
        <f>IF(TRIM(入力1!D20)&lt;&gt;"",入力1!D20,"")</f>
        <v/>
      </c>
      <c r="E16" s="2230" t="str">
        <f>IF(TRIM(入力1!E20)&lt;&gt;"",入力1!E20,"")</f>
        <v/>
      </c>
      <c r="F16" s="2230" t="str">
        <f>IF(TRIM(入力1!F20)&lt;&gt;"",入力1!F20,"")</f>
        <v/>
      </c>
      <c r="G16" s="2230" t="str">
        <f>IF(TRIM(入力1!G20)&lt;&gt;"",入力1!G20,"")</f>
        <v/>
      </c>
      <c r="H16" s="2230" t="str">
        <f>IF(TRIM(入力1!H20)&lt;&gt;"",入力1!H20,"")</f>
        <v/>
      </c>
      <c r="I16" s="2230" t="str">
        <f>IF(TRIM(入力1!I20)&lt;&gt;"",入力1!I20,"")</f>
        <v/>
      </c>
      <c r="J16" s="2230" t="str">
        <f>IF(TRIM(入力1!J20)&lt;&gt;"",入力1!J20,"")</f>
        <v/>
      </c>
      <c r="K16" s="2230" t="str">
        <f>IF(TRIM(入力1!S20)&lt;&gt;"",入力1!S20,"")</f>
        <v/>
      </c>
      <c r="L16" s="2231" t="e">
        <f>IF(TRIM(入力1!#REF!)&lt;&gt;"",入力1!#REF!,"")</f>
        <v>#REF!</v>
      </c>
      <c r="M16" s="975" t="str">
        <f>IF(TRIM(入力1!K20)&lt;&gt;"",入力1!K20,"")</f>
        <v/>
      </c>
      <c r="N16" s="525" t="str">
        <f>IF(TRIM(入力1!L20)&lt;&gt;"",入力1!L20,"")</f>
        <v/>
      </c>
      <c r="O16" s="526">
        <v>2</v>
      </c>
      <c r="P16" s="1007" t="str">
        <f>'入力1-1'!P16</f>
        <v/>
      </c>
      <c r="Q16" s="527" t="str">
        <f>'入力1-1'!Q16</f>
        <v/>
      </c>
      <c r="R16" s="528" t="str">
        <f>IF(TRIM('入力1-1'!R16)&lt;&gt;"",MID('入力1-1'!R16,1,1),"0")</f>
        <v>0</v>
      </c>
      <c r="S16" s="528" t="str">
        <f>IF(TRIM('入力1-1'!S16)&lt;&gt;"",MID('入力1-1'!S16,1,1),"")</f>
        <v/>
      </c>
      <c r="T16" s="528" t="str">
        <f>IF(TRIM('入力1-1'!T16)&lt;&gt;"",MID('入力1-1'!T16,1,1),"")</f>
        <v/>
      </c>
      <c r="U16" s="528" t="str">
        <f>IF(TRIM('入力1-1'!U16)&lt;&gt;"",MID('入力1-1'!U16,1,1),"")</f>
        <v/>
      </c>
      <c r="V16" s="528" t="str">
        <f>IF(TRIM('入力1-1'!V16)&lt;&gt;"",MID('入力1-1'!V16,1,1),"")</f>
        <v/>
      </c>
      <c r="W16" s="528" t="str">
        <f>IF(TRIM('入力1-1'!W16)&lt;&gt;"",MID('入力1-1'!W16,1,1),"")</f>
        <v/>
      </c>
      <c r="X16" s="528" t="str">
        <f>IF(TRIM('入力1-1'!X16)&lt;&gt;"",MID('入力1-1'!X16,1,1),"")</f>
        <v/>
      </c>
      <c r="Y16" s="528" t="str">
        <f>IF(TRIM('入力1-1'!Y16)&lt;&gt;"",MID('入力1-1'!Y16,1,1),"")</f>
        <v/>
      </c>
      <c r="Z16" s="1007" t="str">
        <f>IF(TRIM('入力1-1'!AA16)&lt;&gt;"",MID('入力1-1'!AA16,1,1),"0")</f>
        <v>0</v>
      </c>
      <c r="AA16" s="527" t="str">
        <f>IF(TRIM('入力1-1'!AA16)&lt;&gt;"",MID('入力1-1'!AA16,2,1),"0")</f>
        <v>0</v>
      </c>
      <c r="AB16" s="1007" t="str">
        <f>IF(TRIM('入力1-1'!AC16)&lt;&gt;"",MID('入力1-1'!AC16,1,1),"")</f>
        <v/>
      </c>
      <c r="AC16" s="527" t="str">
        <f>IF(TRIM('入力1-1'!AC16)&lt;&gt;"",MID('入力1-1'!AC16,2,1),"")</f>
        <v/>
      </c>
      <c r="AD16" s="1007" t="str">
        <f>IF(TRIM('入力1-1'!AE16)&lt;&gt;"",MID('入力1-1'!AE16,1,1),"")</f>
        <v/>
      </c>
      <c r="AE16" s="527" t="str">
        <f>IF(TRIM('入力1-1'!AE16)&lt;&gt;"",MID('入力1-1'!AE16,2,1),"")</f>
        <v/>
      </c>
      <c r="AF16" s="1007" t="str">
        <f>IF(TRIM('入力1-1'!AG16)&lt;&gt;"",MID('入力1-1'!AG16,1,1),"")</f>
        <v/>
      </c>
      <c r="AG16" s="527" t="str">
        <f>IF(TRIM('入力1-1'!AG16)&lt;&gt;"",MID('入力1-1'!AG16,2,1),"")</f>
        <v/>
      </c>
      <c r="AH16" s="1007" t="str">
        <f>IF(TRIM('入力1-1'!AI16)&lt;&gt;"",MID('入力1-1'!AI16,1,1),"")</f>
        <v/>
      </c>
      <c r="AI16" s="529" t="str">
        <f>IF(TRIM('入力1-1'!AI16)&lt;&gt;"",MID('入力1-1'!AI16,2,1),"")</f>
        <v/>
      </c>
      <c r="AJ16" s="528" t="str">
        <f>IF(TRIM('入力1-1'!AK16)&lt;&gt;"",MID('入力1-1'!AK16,1,1),"")</f>
        <v/>
      </c>
      <c r="AK16" s="1007" t="str">
        <f>IF(TRIM('入力1-1'!AL16)&lt;&gt;"",MID('入力1-1'!AL16,1,1),"")</f>
        <v/>
      </c>
      <c r="AL16" s="527" t="str">
        <f>IF(TRIM('入力1-1'!AL16)&lt;&gt;"",MID('入力1-1'!AL16,2,1),"")</f>
        <v/>
      </c>
      <c r="AM16" s="1007" t="str">
        <f>IF(TRIM('入力1-1'!AN16)&lt;&gt;"",MID('入力1-1'!AN16,1,1),"")</f>
        <v/>
      </c>
      <c r="AN16" s="527" t="str">
        <f>IF(TRIM('入力1-1'!AN16)&lt;&gt;"",MID('入力1-1'!AN16,2,1),"")</f>
        <v/>
      </c>
      <c r="AO16" s="1007" t="str">
        <f>IF(TRIM('入力1-1'!AP16)&lt;&gt;"",MID('入力1-1'!AP16,1,1),"")</f>
        <v/>
      </c>
      <c r="AP16" s="529" t="str">
        <f>IF(TRIM('入力1-1'!AP16)&lt;&gt;"",MID('入力1-1'!AP16,2,1),"")</f>
        <v/>
      </c>
      <c r="AQ16" s="1007" t="str">
        <f>IF(TRIM('入力1-1'!AR16)&lt;&gt;"",MID('入力1-1'!AR16,1,1),"")</f>
        <v/>
      </c>
      <c r="AR16" s="527" t="str">
        <f>IF(TRIM('入力1-1'!AR16)&lt;&gt;"",MID('入力1-1'!AR16,2,1),"")</f>
        <v/>
      </c>
      <c r="AS16" s="1007" t="str">
        <f>IF(TRIM('入力1-1'!AT16)&lt;&gt;"",MID('入力1-1'!AT16,1,1),"")</f>
        <v/>
      </c>
      <c r="AT16" s="527" t="str">
        <f>IF(TRIM('入力1-1'!AT16)&lt;&gt;"",MID('入力1-1'!AT16,2,1),"")</f>
        <v/>
      </c>
      <c r="AU16" s="1008" t="str">
        <f>IF(TRIM('入力1-1'!AV16)&lt;&gt;"",MID('入力1-1'!AV16,1,1),"")</f>
        <v/>
      </c>
      <c r="AV16" s="530" t="str">
        <f>IF(TRIM('入力1-1'!AW16)&lt;&gt;"",MID('入力1-1'!AW16,1,1),"")</f>
        <v/>
      </c>
      <c r="AW16" s="530" t="str">
        <f>IF(TRIM('入力1-1'!AX16)&lt;&gt;"",MID('入力1-1'!AX16,1,1),"")</f>
        <v/>
      </c>
      <c r="AX16" s="530" t="str">
        <f>IF(TRIM('入力1-1'!AY16)&lt;&gt;"",MID('入力1-1'!AY16,1,1),"")</f>
        <v/>
      </c>
      <c r="AY16" s="697" t="str">
        <f>IF(TRIM('入力1-1'!AZ16)&lt;&gt;"",LEFT('入力1-1'!AZ16,1),"-")</f>
        <v>-</v>
      </c>
      <c r="AZ16" s="977" t="str">
        <f>IF(TRIM('入力1-1'!AZ16)&lt;&gt;"",MID('入力1-1'!AZ16,2,1),"-")</f>
        <v>-</v>
      </c>
      <c r="BA16" s="677" t="str">
        <f>IF(TRIM('入力1-1'!BB16)&lt;&gt;"",MID('入力1-1'!BB16,1,1),"")</f>
        <v/>
      </c>
      <c r="BB16" s="987" t="str">
        <f>IF(TRIM('入力1-1'!BC16)&lt;&gt;"",IF(LEN('入力1-1'!BC16)&gt;=2,MID(TEXT('入力1-1'!BC16,"00"),1,1),"0"),"")</f>
        <v/>
      </c>
      <c r="BC16" s="531" t="str">
        <f>IF(TRIM('入力1-1'!BC16)&lt;&gt;"",IF(LEN('入力1-1'!BC16)&gt;=1,MID(TEXT('入力1-1'!BC16,"00"),2,1),""),"")</f>
        <v/>
      </c>
      <c r="BD16" s="708" t="str">
        <f>IF(TRIM('入力1-1'!$BE16)&lt;&gt;"",IF('入力1-1'!$BE16&gt;=100000,MID(TEXT('入力1-1'!$BE16,"000000"),1,1),""),"")</f>
        <v/>
      </c>
      <c r="BE16" s="709" t="str">
        <f>IF(TRIM('入力1-1'!$BE16)&lt;&gt;"",IF('入力1-1'!$BE16&gt;=10000,MID(TEXT('入力1-1'!$BE16,"000000"),2,1),""),"")</f>
        <v/>
      </c>
      <c r="BF16" s="709" t="str">
        <f>IF(TRIM('入力1-1'!$BE16)&lt;&gt;"",IF('入力1-1'!$BE16&gt;=1000,MID(TEXT('入力1-1'!$BE16,"000000"),3,1),""),"")</f>
        <v/>
      </c>
      <c r="BG16" s="709" t="str">
        <f>IF(TRIM('入力1-1'!$BE16)&lt;&gt;"",IF('入力1-1'!$BE16&gt;=100,MID(TEXT('入力1-1'!$BE16,"000000"),4,1),""),"")</f>
        <v/>
      </c>
      <c r="BH16" s="709" t="str">
        <f>IF(TRIM('入力1-1'!$BE16)&lt;&gt;"",IF('入力1-1'!$BE16&gt;=10,MID(TEXT('入力1-1'!$BE16,"000000"),5,1),""),"")</f>
        <v/>
      </c>
      <c r="BI16" s="532" t="str">
        <f>IF(TRIM('入力1-1'!$BE16)&lt;&gt;"",IF('入力1-1'!$BE16&gt;=1,MID(TEXT('入力1-1'!$BE16,"000000"),6,1),"0"),"")</f>
        <v/>
      </c>
      <c r="BJ16" s="710" t="str">
        <f>IF(TRIM('入力1-1'!$BF16)&lt;&gt;"",IF('入力1-1'!$BF16&gt;=100000,MID(TEXT('入力1-1'!$BF16,"000000"),1,1),""),"")</f>
        <v/>
      </c>
      <c r="BK16" s="711" t="str">
        <f>IF(TRIM('入力1-1'!$BF16)&lt;&gt;"",IF('入力1-1'!$BF16&gt;=10000,MID(TEXT('入力1-1'!$BF16,"000000"),2,1),""),"")</f>
        <v/>
      </c>
      <c r="BL16" s="711" t="str">
        <f>IF(TRIM('入力1-1'!$BF16)&lt;&gt;"",IF('入力1-1'!$BF16&gt;=1000,MID(TEXT('入力1-1'!$BF16,"000000"),3,1),""),"")</f>
        <v/>
      </c>
      <c r="BM16" s="711" t="str">
        <f>IF(TRIM('入力1-1'!$BF16)&lt;&gt;"",IF('入力1-1'!$BF16&gt;=100,MID(TEXT('入力1-1'!$BF16,"000000"),4,1),""),"")</f>
        <v/>
      </c>
      <c r="BN16" s="711" t="str">
        <f>IF(TRIM('入力1-1'!$BF16)&lt;&gt;"",IF('入力1-1'!$BF16&gt;=10,MID(TEXT('入力1-1'!$BF16,"000000"),5,1),""),"")</f>
        <v/>
      </c>
      <c r="BO16" s="533" t="str">
        <f>IF(TRIM('入力1-1'!$BF16)&lt;&gt;"",IF('入力1-1'!$BF16&gt;=1,MID(TEXT('入力1-1'!$BF16,"000000"),6,1),"0"),"")</f>
        <v/>
      </c>
      <c r="BP16" s="710" t="str">
        <f>IF(TRIM('入力1-1'!$BG16)&lt;&gt;"",IF('入力1-1'!$BG16&gt;=100000,MID(TEXT('入力1-1'!$BG16,"000000"),1,1),""),"")</f>
        <v/>
      </c>
      <c r="BQ16" s="711" t="str">
        <f>IF(TRIM('入力1-1'!$BG16)&lt;&gt;"",IF('入力1-1'!$BG16&gt;=10000,MID(TEXT('入力1-1'!$BG16,"000000"),2,1),""),"")</f>
        <v/>
      </c>
      <c r="BR16" s="711" t="str">
        <f>IF(TRIM('入力1-1'!$BG16)&lt;&gt;"",IF('入力1-1'!$BG16&gt;=1000,MID(TEXT('入力1-1'!$BG16,"000000"),3,1),""),"")</f>
        <v/>
      </c>
      <c r="BS16" s="711" t="str">
        <f>IF(TRIM('入力1-1'!$BG16)&lt;&gt;"",IF('入力1-1'!$BG16&gt;=100,MID(TEXT('入力1-1'!$BG16,"000000"),4,1),""),"")</f>
        <v/>
      </c>
      <c r="BT16" s="711" t="str">
        <f>IF(TRIM('入力1-1'!$BG16)&lt;&gt;"",IF('入力1-1'!$BG16&gt;=10,MID(TEXT('入力1-1'!$BG16,"000000"),5,1),""),"")</f>
        <v/>
      </c>
      <c r="BU16" s="533" t="str">
        <f>IF(TRIM('入力1-1'!$BG16)&lt;&gt;"",IF('入力1-1'!$BG16&gt;=1,MID(TEXT('入力1-1'!$BG16,"000000"),6,1),"0"),"")</f>
        <v/>
      </c>
      <c r="BV16" s="710" t="str">
        <f>IF(TRIM('入力1-1'!$BH16)&lt;&gt;"",IF('入力1-1'!$BH16&gt;=100000,MID(TEXT('入力1-1'!$BH16,"000000"),1,1),""),"")</f>
        <v/>
      </c>
      <c r="BW16" s="711" t="str">
        <f>IF(TRIM('入力1-1'!$BH16)&lt;&gt;"",IF('入力1-1'!$BH16&gt;=10000,MID(TEXT('入力1-1'!$BH16,"000000"),2,1),""),"")</f>
        <v/>
      </c>
      <c r="BX16" s="711" t="str">
        <f>IF(TRIM('入力1-1'!$BH16)&lt;&gt;"",IF('入力1-1'!$BH16&gt;=1000,MID(TEXT('入力1-1'!$BH16,"000000"),3,1),""),"")</f>
        <v/>
      </c>
      <c r="BY16" s="711" t="str">
        <f>IF(TRIM('入力1-1'!$BH16)&lt;&gt;"",IF('入力1-1'!$BH16&gt;=100,MID(TEXT('入力1-1'!$BH16,"000000"),4,1),""),"")</f>
        <v/>
      </c>
      <c r="BZ16" s="711" t="str">
        <f>IF(TRIM('入力1-1'!$BH16)&lt;&gt;"",IF('入力1-1'!$BH16&gt;=10,MID(TEXT('入力1-1'!$BH16,"000000"),5,1),""),"")</f>
        <v/>
      </c>
      <c r="CA16" s="533" t="str">
        <f>IF(TRIM('入力1-1'!$BH16)&lt;&gt;"",IF('入力1-1'!$BH16&gt;=1,MID(TEXT('入力1-1'!$BH16,"000000"),6,1),""),"0")</f>
        <v/>
      </c>
      <c r="CB16" s="749" t="str">
        <f>IF(TRIM('入力1-1'!$BI16)&lt;&gt;"",IF('入力1-1'!$BI16&gt;=10000000,MID(TEXT('入力1-1'!$BI16,"00000000"),1,1),""),"")</f>
        <v/>
      </c>
      <c r="CC16" s="750" t="str">
        <f>IF(TRIM('入力1-1'!$BI16)&lt;&gt;"",IF('入力1-1'!$BI16&gt;=1000000,MID(TEXT('入力1-1'!$BI16,"00000000"),2,1),""),"")</f>
        <v/>
      </c>
      <c r="CD16" s="750" t="str">
        <f>IF(TRIM('入力1-1'!$BI16)&lt;&gt;"",IF('入力1-1'!$BI16&gt;=100000,MID(TEXT('入力1-1'!$BI16,"00000000"),3,1),""),"")</f>
        <v/>
      </c>
      <c r="CE16" s="750" t="str">
        <f>IF(TRIM('入力1-1'!$BI16)&lt;&gt;"",IF('入力1-1'!$BI16&gt;=10000,MID(TEXT('入力1-1'!$BI16,"00000000"),4,1),""),"")</f>
        <v/>
      </c>
      <c r="CF16" s="750" t="str">
        <f>IF(TRIM('入力1-1'!$BI16)&lt;&gt;"",IF('入力1-1'!$BI16&gt;=1000,MID(TEXT('入力1-1'!$BI16,"00000000"),5,1),""),"")</f>
        <v/>
      </c>
      <c r="CG16" s="750" t="str">
        <f>IF(TRIM('入力1-1'!$BI16)&lt;&gt;"",IF('入力1-1'!$BI16&gt;=100,MID(TEXT('入力1-1'!$BI16,"00000000"),6,1),""),"")</f>
        <v/>
      </c>
      <c r="CH16" s="750" t="str">
        <f>IF(TRIM('入力1-1'!$BI16)&lt;&gt;"",IF('入力1-1'!$BI16&gt;=10,MID(TEXT('入力1-1'!$BI16,"00000000"),7,1),""),"")</f>
        <v/>
      </c>
      <c r="CI16" s="854" t="str">
        <f>IF(TRIM('入力1-1'!$BI16)&lt;&gt;"",IF('入力1-1'!$BI16&gt;=1,MID(TEXT('入力1-1'!$BI16,"00000000"),8,1),""),"")</f>
        <v/>
      </c>
    </row>
    <row r="17" spans="1:87" s="19" customFormat="1" ht="23.25" customHeight="1">
      <c r="A17" s="304" t="str">
        <f>IF(TRIM(入力1!A22)&lt;&gt;"",入力1!A22,"")</f>
        <v/>
      </c>
      <c r="B17" s="430" t="str">
        <f>IF(TRIM(入力1!B22)&lt;&gt;"",入力1!B22,"")</f>
        <v/>
      </c>
      <c r="C17" s="308">
        <v>3</v>
      </c>
      <c r="D17" s="2232" t="str">
        <f>IF(TRIM(入力1!D22)&lt;&gt;"",入力1!D22,"")</f>
        <v/>
      </c>
      <c r="E17" s="2233" t="str">
        <f>IF(TRIM(入力1!E22)&lt;&gt;"",入力1!E22,"")</f>
        <v/>
      </c>
      <c r="F17" s="2233" t="str">
        <f>IF(TRIM(入力1!F22)&lt;&gt;"",入力1!F22,"")</f>
        <v/>
      </c>
      <c r="G17" s="2233" t="str">
        <f>IF(TRIM(入力1!G22)&lt;&gt;"",入力1!G22,"")</f>
        <v/>
      </c>
      <c r="H17" s="2233" t="str">
        <f>IF(TRIM(入力1!H22)&lt;&gt;"",入力1!H22,"")</f>
        <v/>
      </c>
      <c r="I17" s="2233" t="str">
        <f>IF(TRIM(入力1!I22)&lt;&gt;"",入力1!I22,"")</f>
        <v/>
      </c>
      <c r="J17" s="2233" t="str">
        <f>IF(TRIM(入力1!J22)&lt;&gt;"",入力1!J22,"")</f>
        <v/>
      </c>
      <c r="K17" s="2233" t="str">
        <f>IF(TRIM(入力1!S22)&lt;&gt;"",入力1!S22,"")</f>
        <v/>
      </c>
      <c r="L17" s="2234" t="e">
        <f>IF(TRIM(入力1!#REF!)&lt;&gt;"",入力1!#REF!,"")</f>
        <v>#REF!</v>
      </c>
      <c r="M17" s="952" t="str">
        <f>IF(TRIM(入力1!K22)&lt;&gt;"",入力1!K22,"")</f>
        <v/>
      </c>
      <c r="N17" s="434" t="str">
        <f>IF(TRIM(入力1!L22)&lt;&gt;"",入力1!L22,"")</f>
        <v/>
      </c>
      <c r="O17" s="432">
        <v>3</v>
      </c>
      <c r="P17" s="999" t="str">
        <f>'入力1-1'!P17</f>
        <v/>
      </c>
      <c r="Q17" s="306" t="str">
        <f>'入力1-1'!Q17</f>
        <v/>
      </c>
      <c r="R17" s="307" t="str">
        <f>IF(TRIM('入力1-1'!R17)&lt;&gt;"",MID('入力1-1'!R17,1,1),"0")</f>
        <v>0</v>
      </c>
      <c r="S17" s="307" t="str">
        <f>IF(TRIM('入力1-1'!S17)&lt;&gt;"",MID('入力1-1'!S17,1,1),"")</f>
        <v/>
      </c>
      <c r="T17" s="307" t="str">
        <f>IF(TRIM('入力1-1'!T17)&lt;&gt;"",MID('入力1-1'!T17,1,1),"")</f>
        <v/>
      </c>
      <c r="U17" s="307" t="str">
        <f>IF(TRIM('入力1-1'!U17)&lt;&gt;"",MID('入力1-1'!U17,1,1),"")</f>
        <v/>
      </c>
      <c r="V17" s="307" t="str">
        <f>IF(TRIM('入力1-1'!V17)&lt;&gt;"",MID('入力1-1'!V17,1,1),"")</f>
        <v/>
      </c>
      <c r="W17" s="307" t="str">
        <f>IF(TRIM('入力1-1'!W17)&lt;&gt;"",MID('入力1-1'!W17,1,1),"")</f>
        <v/>
      </c>
      <c r="X17" s="307" t="str">
        <f>IF(TRIM('入力1-1'!X17)&lt;&gt;"",MID('入力1-1'!X17,1,1),"")</f>
        <v/>
      </c>
      <c r="Y17" s="307" t="str">
        <f>IF(TRIM('入力1-1'!Y17)&lt;&gt;"",MID('入力1-1'!Y17,1,1),"")</f>
        <v/>
      </c>
      <c r="Z17" s="999" t="str">
        <f>IF(TRIM('入力1-1'!AA17)&lt;&gt;"",MID('入力1-1'!AA17,1,1),"0")</f>
        <v>0</v>
      </c>
      <c r="AA17" s="306" t="str">
        <f>IF(TRIM('入力1-1'!AA17)&lt;&gt;"",MID('入力1-1'!AA17,2,1),"0")</f>
        <v>0</v>
      </c>
      <c r="AB17" s="999" t="str">
        <f>IF(TRIM('入力1-1'!AC17)&lt;&gt;"",MID('入力1-1'!AC17,1,1),"")</f>
        <v/>
      </c>
      <c r="AC17" s="306" t="str">
        <f>IF(TRIM('入力1-1'!AC17)&lt;&gt;"",MID('入力1-1'!AC17,2,1),"")</f>
        <v/>
      </c>
      <c r="AD17" s="999" t="str">
        <f>IF(TRIM('入力1-1'!AE17)&lt;&gt;"",MID('入力1-1'!AE17,1,1),"")</f>
        <v/>
      </c>
      <c r="AE17" s="306" t="str">
        <f>IF(TRIM('入力1-1'!AE17)&lt;&gt;"",MID('入力1-1'!AE17,2,1),"")</f>
        <v/>
      </c>
      <c r="AF17" s="999" t="str">
        <f>IF(TRIM('入力1-1'!AG17)&lt;&gt;"",MID('入力1-1'!AG17,1,1),"")</f>
        <v/>
      </c>
      <c r="AG17" s="306" t="str">
        <f>IF(TRIM('入力1-1'!AG17)&lt;&gt;"",MID('入力1-1'!AG17,2,1),"")</f>
        <v/>
      </c>
      <c r="AH17" s="999" t="str">
        <f>IF(TRIM('入力1-1'!AI17)&lt;&gt;"",MID('入力1-1'!AI17,1,1),"")</f>
        <v/>
      </c>
      <c r="AI17" s="309" t="str">
        <f>IF(TRIM('入力1-1'!AI17)&lt;&gt;"",MID('入力1-1'!AI17,2,1),"")</f>
        <v/>
      </c>
      <c r="AJ17" s="307" t="str">
        <f>IF(TRIM('入力1-1'!AK17)&lt;&gt;"",MID('入力1-1'!AK17,1,1),"")</f>
        <v/>
      </c>
      <c r="AK17" s="999" t="str">
        <f>IF(TRIM('入力1-1'!AL17)&lt;&gt;"",MID('入力1-1'!AL17,1,1),"")</f>
        <v/>
      </c>
      <c r="AL17" s="306" t="str">
        <f>IF(TRIM('入力1-1'!AL17)&lt;&gt;"",MID('入力1-1'!AL17,2,1),"")</f>
        <v/>
      </c>
      <c r="AM17" s="999" t="str">
        <f>IF(TRIM('入力1-1'!AN17)&lt;&gt;"",MID('入力1-1'!AN17,1,1),"")</f>
        <v/>
      </c>
      <c r="AN17" s="306" t="str">
        <f>IF(TRIM('入力1-1'!AN17)&lt;&gt;"",MID('入力1-1'!AN17,2,1),"")</f>
        <v/>
      </c>
      <c r="AO17" s="999" t="str">
        <f>IF(TRIM('入力1-1'!AP17)&lt;&gt;"",MID('入力1-1'!AP17,1,1),"")</f>
        <v/>
      </c>
      <c r="AP17" s="309" t="str">
        <f>IF(TRIM('入力1-1'!AP17)&lt;&gt;"",MID('入力1-1'!AP17,2,1),"")</f>
        <v/>
      </c>
      <c r="AQ17" s="999" t="str">
        <f>IF(TRIM('入力1-1'!AR17)&lt;&gt;"",MID('入力1-1'!AR17,1,1),"")</f>
        <v/>
      </c>
      <c r="AR17" s="306" t="str">
        <f>IF(TRIM('入力1-1'!AR17)&lt;&gt;"",MID('入力1-1'!AR17,2,1),"")</f>
        <v/>
      </c>
      <c r="AS17" s="999" t="str">
        <f>IF(TRIM('入力1-1'!AT17)&lt;&gt;"",MID('入力1-1'!AT17,1,1),"")</f>
        <v/>
      </c>
      <c r="AT17" s="306" t="str">
        <f>IF(TRIM('入力1-1'!AT17)&lt;&gt;"",MID('入力1-1'!AT17,2,1),"")</f>
        <v/>
      </c>
      <c r="AU17" s="1000" t="str">
        <f>IF(TRIM('入力1-1'!AV17)&lt;&gt;"",MID('入力1-1'!AV17,1,1),"")</f>
        <v/>
      </c>
      <c r="AV17" s="347" t="str">
        <f>IF(TRIM('入力1-1'!AW17)&lt;&gt;"",MID('入力1-1'!AW17,1,1),"")</f>
        <v/>
      </c>
      <c r="AW17" s="347" t="str">
        <f>IF(TRIM('入力1-1'!AX17)&lt;&gt;"",MID('入力1-1'!AX17,1,1),"")</f>
        <v/>
      </c>
      <c r="AX17" s="347" t="str">
        <f>IF(TRIM('入力1-1'!AY17)&lt;&gt;"",MID('入力1-1'!AY17,1,1),"")</f>
        <v/>
      </c>
      <c r="AY17" s="698" t="str">
        <f>IF(TRIM('入力1-1'!AZ17)&lt;&gt;"",LEFT('入力1-1'!AZ17,1),"-")</f>
        <v>-</v>
      </c>
      <c r="AZ17" s="974" t="str">
        <f>IF(TRIM('入力1-1'!AZ17)&lt;&gt;"",MID('入力1-1'!AZ17,2,1),"-")</f>
        <v>-</v>
      </c>
      <c r="BA17" s="678" t="str">
        <f>IF(TRIM('入力1-1'!BB17)&lt;&gt;"",MID('入力1-1'!BB17,1,1),"")</f>
        <v/>
      </c>
      <c r="BB17" s="988" t="str">
        <f>IF(TRIM('入力1-1'!BC17)&lt;&gt;"",IF(LEN('入力1-1'!BC17)&gt;=2,MID(TEXT('入力1-1'!BC17,"00"),1,1),"0"),"")</f>
        <v/>
      </c>
      <c r="BC17" s="310" t="str">
        <f>IF(TRIM('入力1-1'!BC17)&lt;&gt;"",IF(LEN('入力1-1'!BC17)&gt;=1,MID(TEXT('入力1-1'!BC17,"00"),2,1),""),"")</f>
        <v/>
      </c>
      <c r="BD17" s="712" t="str">
        <f>IF(TRIM('入力1-1'!$BE17)&lt;&gt;"",IF('入力1-1'!$BE17&gt;=100000,MID(TEXT('入力1-1'!$BE17,"000000"),1,1),""),"")</f>
        <v/>
      </c>
      <c r="BE17" s="713" t="str">
        <f>IF(TRIM('入力1-1'!$BE17)&lt;&gt;"",IF('入力1-1'!$BE17&gt;=10000,MID(TEXT('入力1-1'!$BE17,"000000"),2,1),""),"")</f>
        <v/>
      </c>
      <c r="BF17" s="713" t="str">
        <f>IF(TRIM('入力1-1'!$BE17)&lt;&gt;"",IF('入力1-1'!$BE17&gt;=1000,MID(TEXT('入力1-1'!$BE17,"000000"),3,1),""),"")</f>
        <v/>
      </c>
      <c r="BG17" s="713" t="str">
        <f>IF(TRIM('入力1-1'!$BE17)&lt;&gt;"",IF('入力1-1'!$BE17&gt;=100,MID(TEXT('入力1-1'!$BE17,"000000"),4,1),""),"")</f>
        <v/>
      </c>
      <c r="BH17" s="713" t="str">
        <f>IF(TRIM('入力1-1'!$BE17)&lt;&gt;"",IF('入力1-1'!$BE17&gt;=10,MID(TEXT('入力1-1'!$BE17,"000000"),5,1),""),"")</f>
        <v/>
      </c>
      <c r="BI17" s="466" t="str">
        <f>IF(TRIM('入力1-1'!$BE17)&lt;&gt;"",IF('入力1-1'!$BE17&gt;=1,MID(TEXT('入力1-1'!$BE17,"000000"),6,1),"0"),"")</f>
        <v/>
      </c>
      <c r="BJ17" s="714" t="str">
        <f>IF(TRIM('入力1-1'!$BF17)&lt;&gt;"",IF('入力1-1'!$BF17&gt;=100000,MID(TEXT('入力1-1'!$BF17,"000000"),1,1),""),"")</f>
        <v/>
      </c>
      <c r="BK17" s="715" t="str">
        <f>IF(TRIM('入力1-1'!$BF17)&lt;&gt;"",IF('入力1-1'!$BF17&gt;=10000,MID(TEXT('入力1-1'!$BF17,"000000"),2,1),""),"")</f>
        <v/>
      </c>
      <c r="BL17" s="715" t="str">
        <f>IF(TRIM('入力1-1'!$BF17)&lt;&gt;"",IF('入力1-1'!$BF17&gt;=1000,MID(TEXT('入力1-1'!$BF17,"000000"),3,1),""),"")</f>
        <v/>
      </c>
      <c r="BM17" s="715" t="str">
        <f>IF(TRIM('入力1-1'!$BF17)&lt;&gt;"",IF('入力1-1'!$BF17&gt;=100,MID(TEXT('入力1-1'!$BF17,"000000"),4,1),""),"")</f>
        <v/>
      </c>
      <c r="BN17" s="715" t="str">
        <f>IF(TRIM('入力1-1'!$BF17)&lt;&gt;"",IF('入力1-1'!$BF17&gt;=10,MID(TEXT('入力1-1'!$BF17,"000000"),5,1),""),"")</f>
        <v/>
      </c>
      <c r="BO17" s="468" t="str">
        <f>IF(TRIM('入力1-1'!$BF17)&lt;&gt;"",IF('入力1-1'!$BF17&gt;=1,MID(TEXT('入力1-1'!$BF17,"000000"),6,1),"0"),"")</f>
        <v/>
      </c>
      <c r="BP17" s="714" t="str">
        <f>IF(TRIM('入力1-1'!$BG17)&lt;&gt;"",IF('入力1-1'!$BG17&gt;=100000,MID(TEXT('入力1-1'!$BG17,"000000"),1,1),""),"")</f>
        <v/>
      </c>
      <c r="BQ17" s="715" t="str">
        <f>IF(TRIM('入力1-1'!$BG17)&lt;&gt;"",IF('入力1-1'!$BG17&gt;=10000,MID(TEXT('入力1-1'!$BG17,"000000"),2,1),""),"")</f>
        <v/>
      </c>
      <c r="BR17" s="715" t="str">
        <f>IF(TRIM('入力1-1'!$BG17)&lt;&gt;"",IF('入力1-1'!$BG17&gt;=1000,MID(TEXT('入力1-1'!$BG17,"000000"),3,1),""),"")</f>
        <v/>
      </c>
      <c r="BS17" s="715" t="str">
        <f>IF(TRIM('入力1-1'!$BG17)&lt;&gt;"",IF('入力1-1'!$BG17&gt;=100,MID(TEXT('入力1-1'!$BG17,"000000"),4,1),""),"")</f>
        <v/>
      </c>
      <c r="BT17" s="715" t="str">
        <f>IF(TRIM('入力1-1'!$BG17)&lt;&gt;"",IF('入力1-1'!$BG17&gt;=10,MID(TEXT('入力1-1'!$BG17,"000000"),5,1),""),"")</f>
        <v/>
      </c>
      <c r="BU17" s="468" t="str">
        <f>IF(TRIM('入力1-1'!$BG17)&lt;&gt;"",IF('入力1-1'!$BG17&gt;=1,MID(TEXT('入力1-1'!$BG17,"000000"),6,1),"0"),"")</f>
        <v/>
      </c>
      <c r="BV17" s="714" t="str">
        <f>IF(TRIM('入力1-1'!$BH17)&lt;&gt;"",IF('入力1-1'!$BH17&gt;=100000,MID(TEXT('入力1-1'!$BH17,"000000"),1,1),""),"")</f>
        <v/>
      </c>
      <c r="BW17" s="715" t="str">
        <f>IF(TRIM('入力1-1'!$BH17)&lt;&gt;"",IF('入力1-1'!$BH17&gt;=10000,MID(TEXT('入力1-1'!$BH17,"000000"),2,1),""),"")</f>
        <v/>
      </c>
      <c r="BX17" s="715" t="str">
        <f>IF(TRIM('入力1-1'!$BH17)&lt;&gt;"",IF('入力1-1'!$BH17&gt;=1000,MID(TEXT('入力1-1'!$BH17,"000000"),3,1),""),"")</f>
        <v/>
      </c>
      <c r="BY17" s="715" t="str">
        <f>IF(TRIM('入力1-1'!$BH17)&lt;&gt;"",IF('入力1-1'!$BH17&gt;=100,MID(TEXT('入力1-1'!$BH17,"000000"),4,1),""),"")</f>
        <v/>
      </c>
      <c r="BZ17" s="715" t="str">
        <f>IF(TRIM('入力1-1'!$BH17)&lt;&gt;"",IF('入力1-1'!$BH17&gt;=10,MID(TEXT('入力1-1'!$BH17,"000000"),5,1),""),"")</f>
        <v/>
      </c>
      <c r="CA17" s="468" t="str">
        <f>IF(TRIM('入力1-1'!$BH17)&lt;&gt;"",IF('入力1-1'!$BH17&gt;=1,MID(TEXT('入力1-1'!$BH17,"000000"),6,1),""),"0")</f>
        <v/>
      </c>
      <c r="CB17" s="751" t="str">
        <f>IF(TRIM('入力1-1'!$BI17)&lt;&gt;"",IF('入力1-1'!$BI17&gt;=10000000,MID(TEXT('入力1-1'!$BI17,"00000000"),1,1),""),"")</f>
        <v/>
      </c>
      <c r="CC17" s="752" t="str">
        <f>IF(TRIM('入力1-1'!$BI17)&lt;&gt;"",IF('入力1-1'!$BI17&gt;=1000000,MID(TEXT('入力1-1'!$BI17,"00000000"),2,1),""),"")</f>
        <v/>
      </c>
      <c r="CD17" s="752" t="str">
        <f>IF(TRIM('入力1-1'!$BI17)&lt;&gt;"",IF('入力1-1'!$BI17&gt;=100000,MID(TEXT('入力1-1'!$BI17,"00000000"),3,1),""),"")</f>
        <v/>
      </c>
      <c r="CE17" s="752" t="str">
        <f>IF(TRIM('入力1-1'!$BI17)&lt;&gt;"",IF('入力1-1'!$BI17&gt;=10000,MID(TEXT('入力1-1'!$BI17,"00000000"),4,1),""),"")</f>
        <v/>
      </c>
      <c r="CF17" s="752" t="str">
        <f>IF(TRIM('入力1-1'!$BI17)&lt;&gt;"",IF('入力1-1'!$BI17&gt;=1000,MID(TEXT('入力1-1'!$BI17,"00000000"),5,1),""),"")</f>
        <v/>
      </c>
      <c r="CG17" s="752" t="str">
        <f>IF(TRIM('入力1-1'!$BI17)&lt;&gt;"",IF('入力1-1'!$BI17&gt;=100,MID(TEXT('入力1-1'!$BI17,"00000000"),6,1),""),"")</f>
        <v/>
      </c>
      <c r="CH17" s="752" t="str">
        <f>IF(TRIM('入力1-1'!$BI17)&lt;&gt;"",IF('入力1-1'!$BI17&gt;=10,MID(TEXT('入力1-1'!$BI17,"00000000"),7,1),""),"")</f>
        <v/>
      </c>
      <c r="CI17" s="855" t="str">
        <f>IF(TRIM('入力1-1'!$BI17)&lt;&gt;"",IF('入力1-1'!$BI17&gt;=1,MID(TEXT('入力1-1'!$BI17,"00000000"),8,1),""),"")</f>
        <v/>
      </c>
    </row>
    <row r="18" spans="1:87" s="191" customFormat="1" ht="23.25" customHeight="1">
      <c r="A18" s="522" t="str">
        <f>IF(TRIM(入力1!A24)&lt;&gt;"",入力1!A24,"")</f>
        <v/>
      </c>
      <c r="B18" s="523" t="str">
        <f>IF(TRIM(入力1!B24)&lt;&gt;"",入力1!B24,"")</f>
        <v/>
      </c>
      <c r="C18" s="524">
        <v>4</v>
      </c>
      <c r="D18" s="2229" t="str">
        <f>IF(TRIM(入力1!D24)&lt;&gt;"",入力1!D24,"")</f>
        <v/>
      </c>
      <c r="E18" s="2230" t="str">
        <f>IF(TRIM(入力1!E24)&lt;&gt;"",入力1!E24,"")</f>
        <v/>
      </c>
      <c r="F18" s="2230" t="str">
        <f>IF(TRIM(入力1!F24)&lt;&gt;"",入力1!F24,"")</f>
        <v/>
      </c>
      <c r="G18" s="2230" t="str">
        <f>IF(TRIM(入力1!G24)&lt;&gt;"",入力1!G24,"")</f>
        <v/>
      </c>
      <c r="H18" s="2230" t="str">
        <f>IF(TRIM(入力1!H24)&lt;&gt;"",入力1!H24,"")</f>
        <v/>
      </c>
      <c r="I18" s="2230" t="str">
        <f>IF(TRIM(入力1!I24)&lt;&gt;"",入力1!I24,"")</f>
        <v/>
      </c>
      <c r="J18" s="2230" t="str">
        <f>IF(TRIM(入力1!J24)&lt;&gt;"",入力1!J24,"")</f>
        <v/>
      </c>
      <c r="K18" s="2230" t="str">
        <f>IF(TRIM(入力1!S24)&lt;&gt;"",入力1!S24,"")</f>
        <v/>
      </c>
      <c r="L18" s="2231" t="e">
        <f>IF(TRIM(入力1!#REF!)&lt;&gt;"",入力1!#REF!,"")</f>
        <v>#REF!</v>
      </c>
      <c r="M18" s="975" t="str">
        <f>IF(TRIM(入力1!K24)&lt;&gt;"",入力1!K24,"")</f>
        <v/>
      </c>
      <c r="N18" s="525" t="str">
        <f>IF(TRIM(入力1!L24)&lt;&gt;"",入力1!L24,"")</f>
        <v/>
      </c>
      <c r="O18" s="526">
        <v>4</v>
      </c>
      <c r="P18" s="1007" t="str">
        <f>'入力1-1'!P18</f>
        <v/>
      </c>
      <c r="Q18" s="527" t="str">
        <f>'入力1-1'!Q18</f>
        <v/>
      </c>
      <c r="R18" s="528" t="str">
        <f>IF(TRIM('入力1-1'!R18)&lt;&gt;"",MID('入力1-1'!R18,1,1),"0")</f>
        <v>0</v>
      </c>
      <c r="S18" s="528" t="str">
        <f>IF(TRIM('入力1-1'!S18)&lt;&gt;"",MID('入力1-1'!S18,1,1),"")</f>
        <v/>
      </c>
      <c r="T18" s="528" t="str">
        <f>IF(TRIM('入力1-1'!T18)&lt;&gt;"",MID('入力1-1'!T18,1,1),"")</f>
        <v/>
      </c>
      <c r="U18" s="528" t="str">
        <f>IF(TRIM('入力1-1'!U18)&lt;&gt;"",MID('入力1-1'!U18,1,1),"")</f>
        <v/>
      </c>
      <c r="V18" s="528" t="str">
        <f>IF(TRIM('入力1-1'!V18)&lt;&gt;"",MID('入力1-1'!V18,1,1),"")</f>
        <v/>
      </c>
      <c r="W18" s="528" t="str">
        <f>IF(TRIM('入力1-1'!W18)&lt;&gt;"",MID('入力1-1'!W18,1,1),"")</f>
        <v/>
      </c>
      <c r="X18" s="528" t="str">
        <f>IF(TRIM('入力1-1'!X18)&lt;&gt;"",MID('入力1-1'!X18,1,1),"")</f>
        <v/>
      </c>
      <c r="Y18" s="528" t="str">
        <f>IF(TRIM('入力1-1'!Y18)&lt;&gt;"",MID('入力1-1'!Y18,1,1),"")</f>
        <v/>
      </c>
      <c r="Z18" s="1007" t="str">
        <f>IF(TRIM('入力1-1'!AA18)&lt;&gt;"",MID('入力1-1'!AA18,1,1),"0")</f>
        <v>0</v>
      </c>
      <c r="AA18" s="527" t="str">
        <f>IF(TRIM('入力1-1'!AA18)&lt;&gt;"",MID('入力1-1'!AA18,2,1),"0")</f>
        <v>0</v>
      </c>
      <c r="AB18" s="1007" t="str">
        <f>IF(TRIM('入力1-1'!AC18)&lt;&gt;"",MID('入力1-1'!AC18,1,1),"")</f>
        <v/>
      </c>
      <c r="AC18" s="527" t="str">
        <f>IF(TRIM('入力1-1'!AC18)&lt;&gt;"",MID('入力1-1'!AC18,2,1),"")</f>
        <v/>
      </c>
      <c r="AD18" s="1007" t="str">
        <f>IF(TRIM('入力1-1'!AE18)&lt;&gt;"",MID('入力1-1'!AE18,1,1),"")</f>
        <v/>
      </c>
      <c r="AE18" s="527" t="str">
        <f>IF(TRIM('入力1-1'!AE18)&lt;&gt;"",MID('入力1-1'!AE18,2,1),"")</f>
        <v/>
      </c>
      <c r="AF18" s="1007" t="str">
        <f>IF(TRIM('入力1-1'!AG18)&lt;&gt;"",MID('入力1-1'!AG18,1,1),"")</f>
        <v/>
      </c>
      <c r="AG18" s="527" t="str">
        <f>IF(TRIM('入力1-1'!AG18)&lt;&gt;"",MID('入力1-1'!AG18,2,1),"")</f>
        <v/>
      </c>
      <c r="AH18" s="1007" t="str">
        <f>IF(TRIM('入力1-1'!AI18)&lt;&gt;"",MID('入力1-1'!AI18,1,1),"")</f>
        <v/>
      </c>
      <c r="AI18" s="529" t="str">
        <f>IF(TRIM('入力1-1'!AI18)&lt;&gt;"",MID('入力1-1'!AI18,2,1),"")</f>
        <v/>
      </c>
      <c r="AJ18" s="528" t="str">
        <f>IF(TRIM('入力1-1'!AK18)&lt;&gt;"",MID('入力1-1'!AK18,1,1),"")</f>
        <v/>
      </c>
      <c r="AK18" s="1007" t="str">
        <f>IF(TRIM('入力1-1'!AL18)&lt;&gt;"",MID('入力1-1'!AL18,1,1),"")</f>
        <v/>
      </c>
      <c r="AL18" s="527" t="str">
        <f>IF(TRIM('入力1-1'!AL18)&lt;&gt;"",MID('入力1-1'!AL18,2,1),"")</f>
        <v/>
      </c>
      <c r="AM18" s="1007" t="str">
        <f>IF(TRIM('入力1-1'!AN18)&lt;&gt;"",MID('入力1-1'!AN18,1,1),"")</f>
        <v/>
      </c>
      <c r="AN18" s="527" t="str">
        <f>IF(TRIM('入力1-1'!AN18)&lt;&gt;"",MID('入力1-1'!AN18,2,1),"")</f>
        <v/>
      </c>
      <c r="AO18" s="1007" t="str">
        <f>IF(TRIM('入力1-1'!AP18)&lt;&gt;"",MID('入力1-1'!AP18,1,1),"")</f>
        <v/>
      </c>
      <c r="AP18" s="529" t="str">
        <f>IF(TRIM('入力1-1'!AP18)&lt;&gt;"",MID('入力1-1'!AP18,2,1),"")</f>
        <v/>
      </c>
      <c r="AQ18" s="1007" t="str">
        <f>IF(TRIM('入力1-1'!AR18)&lt;&gt;"",MID('入力1-1'!AR18,1,1),"")</f>
        <v/>
      </c>
      <c r="AR18" s="527" t="str">
        <f>IF(TRIM('入力1-1'!AR18)&lt;&gt;"",MID('入力1-1'!AR18,2,1),"")</f>
        <v/>
      </c>
      <c r="AS18" s="1007" t="str">
        <f>IF(TRIM('入力1-1'!AT18)&lt;&gt;"",MID('入力1-1'!AT18,1,1),"")</f>
        <v/>
      </c>
      <c r="AT18" s="527" t="str">
        <f>IF(TRIM('入力1-1'!AT18)&lt;&gt;"",MID('入力1-1'!AT18,2,1),"")</f>
        <v/>
      </c>
      <c r="AU18" s="1008" t="str">
        <f>IF(TRIM('入力1-1'!AV18)&lt;&gt;"",MID('入力1-1'!AV18,1,1),"")</f>
        <v/>
      </c>
      <c r="AV18" s="530" t="str">
        <f>IF(TRIM('入力1-1'!AW18)&lt;&gt;"",MID('入力1-1'!AW18,1,1),"")</f>
        <v/>
      </c>
      <c r="AW18" s="530" t="str">
        <f>IF(TRIM('入力1-1'!AX18)&lt;&gt;"",MID('入力1-1'!AX18,1,1),"")</f>
        <v/>
      </c>
      <c r="AX18" s="530" t="str">
        <f>IF(TRIM('入力1-1'!AY18)&lt;&gt;"",MID('入力1-1'!AY18,1,1),"")</f>
        <v/>
      </c>
      <c r="AY18" s="697" t="str">
        <f>IF(TRIM('入力1-1'!AZ18)&lt;&gt;"",LEFT('入力1-1'!AZ18,1),"-")</f>
        <v>-</v>
      </c>
      <c r="AZ18" s="977" t="str">
        <f>IF(TRIM('入力1-1'!AZ18)&lt;&gt;"",MID('入力1-1'!AZ18,2,1),"-")</f>
        <v>-</v>
      </c>
      <c r="BA18" s="677" t="str">
        <f>IF(TRIM('入力1-1'!BB18)&lt;&gt;"",MID('入力1-1'!BB18,1,1),"")</f>
        <v/>
      </c>
      <c r="BB18" s="987" t="str">
        <f>IF(TRIM('入力1-1'!BC18)&lt;&gt;"",IF(LEN('入力1-1'!BC18)&gt;=2,MID(TEXT('入力1-1'!BC18,"00"),1,1),"0"),"")</f>
        <v/>
      </c>
      <c r="BC18" s="531" t="str">
        <f>IF(TRIM('入力1-1'!BC18)&lt;&gt;"",IF(LEN('入力1-1'!BC18)&gt;=1,MID(TEXT('入力1-1'!BC18,"00"),2,1),""),"")</f>
        <v/>
      </c>
      <c r="BD18" s="708" t="str">
        <f>IF(TRIM('入力1-1'!$BE18)&lt;&gt;"",IF('入力1-1'!$BE18&gt;=100000,MID(TEXT('入力1-1'!$BE18,"000000"),1,1),""),"")</f>
        <v/>
      </c>
      <c r="BE18" s="709" t="str">
        <f>IF(TRIM('入力1-1'!$BE18)&lt;&gt;"",IF('入力1-1'!$BE18&gt;=10000,MID(TEXT('入力1-1'!$BE18,"000000"),2,1),""),"")</f>
        <v/>
      </c>
      <c r="BF18" s="709" t="str">
        <f>IF(TRIM('入力1-1'!$BE18)&lt;&gt;"",IF('入力1-1'!$BE18&gt;=1000,MID(TEXT('入力1-1'!$BE18,"000000"),3,1),""),"")</f>
        <v/>
      </c>
      <c r="BG18" s="709" t="str">
        <f>IF(TRIM('入力1-1'!$BE18)&lt;&gt;"",IF('入力1-1'!$BE18&gt;=100,MID(TEXT('入力1-1'!$BE18,"000000"),4,1),""),"")</f>
        <v/>
      </c>
      <c r="BH18" s="709" t="str">
        <f>IF(TRIM('入力1-1'!$BE18)&lt;&gt;"",IF('入力1-1'!$BE18&gt;=10,MID(TEXT('入力1-1'!$BE18,"000000"),5,1),""),"")</f>
        <v/>
      </c>
      <c r="BI18" s="532" t="str">
        <f>IF(TRIM('入力1-1'!$BE18)&lt;&gt;"",IF('入力1-1'!$BE18&gt;=1,MID(TEXT('入力1-1'!$BE18,"000000"),6,1),"0"),"")</f>
        <v/>
      </c>
      <c r="BJ18" s="710" t="str">
        <f>IF(TRIM('入力1-1'!$BF18)&lt;&gt;"",IF('入力1-1'!$BF18&gt;=100000,MID(TEXT('入力1-1'!$BF18,"000000"),1,1),""),"")</f>
        <v/>
      </c>
      <c r="BK18" s="711" t="str">
        <f>IF(TRIM('入力1-1'!$BF18)&lt;&gt;"",IF('入力1-1'!$BF18&gt;=10000,MID(TEXT('入力1-1'!$BF18,"000000"),2,1),""),"")</f>
        <v/>
      </c>
      <c r="BL18" s="711" t="str">
        <f>IF(TRIM('入力1-1'!$BF18)&lt;&gt;"",IF('入力1-1'!$BF18&gt;=1000,MID(TEXT('入力1-1'!$BF18,"000000"),3,1),""),"")</f>
        <v/>
      </c>
      <c r="BM18" s="711" t="str">
        <f>IF(TRIM('入力1-1'!$BF18)&lt;&gt;"",IF('入力1-1'!$BF18&gt;=100,MID(TEXT('入力1-1'!$BF18,"000000"),4,1),""),"")</f>
        <v/>
      </c>
      <c r="BN18" s="711" t="str">
        <f>IF(TRIM('入力1-1'!$BF18)&lt;&gt;"",IF('入力1-1'!$BF18&gt;=10,MID(TEXT('入力1-1'!$BF18,"000000"),5,1),""),"")</f>
        <v/>
      </c>
      <c r="BO18" s="533" t="str">
        <f>IF(TRIM('入力1-1'!$BF18)&lt;&gt;"",IF('入力1-1'!$BF18&gt;=1,MID(TEXT('入力1-1'!$BF18,"000000"),6,1),"0"),"")</f>
        <v/>
      </c>
      <c r="BP18" s="710" t="str">
        <f>IF(TRIM('入力1-1'!$BG18)&lt;&gt;"",IF('入力1-1'!$BG18&gt;=100000,MID(TEXT('入力1-1'!$BG18,"000000"),1,1),""),"")</f>
        <v/>
      </c>
      <c r="BQ18" s="711" t="str">
        <f>IF(TRIM('入力1-1'!$BG18)&lt;&gt;"",IF('入力1-1'!$BG18&gt;=10000,MID(TEXT('入力1-1'!$BG18,"000000"),2,1),""),"")</f>
        <v/>
      </c>
      <c r="BR18" s="711" t="str">
        <f>IF(TRIM('入力1-1'!$BG18)&lt;&gt;"",IF('入力1-1'!$BG18&gt;=1000,MID(TEXT('入力1-1'!$BG18,"000000"),3,1),""),"")</f>
        <v/>
      </c>
      <c r="BS18" s="711" t="str">
        <f>IF(TRIM('入力1-1'!$BG18)&lt;&gt;"",IF('入力1-1'!$BG18&gt;=100,MID(TEXT('入力1-1'!$BG18,"000000"),4,1),""),"")</f>
        <v/>
      </c>
      <c r="BT18" s="711" t="str">
        <f>IF(TRIM('入力1-1'!$BG18)&lt;&gt;"",IF('入力1-1'!$BG18&gt;=10,MID(TEXT('入力1-1'!$BG18,"000000"),5,1),""),"")</f>
        <v/>
      </c>
      <c r="BU18" s="533" t="str">
        <f>IF(TRIM('入力1-1'!$BG18)&lt;&gt;"",IF('入力1-1'!$BG18&gt;=1,MID(TEXT('入力1-1'!$BG18,"000000"),6,1),"0"),"")</f>
        <v/>
      </c>
      <c r="BV18" s="710" t="str">
        <f>IF(TRIM('入力1-1'!$BH18)&lt;&gt;"",IF('入力1-1'!$BH18&gt;=100000,MID(TEXT('入力1-1'!$BH18,"000000"),1,1),""),"")</f>
        <v/>
      </c>
      <c r="BW18" s="711" t="str">
        <f>IF(TRIM('入力1-1'!$BH18)&lt;&gt;"",IF('入力1-1'!$BH18&gt;=10000,MID(TEXT('入力1-1'!$BH18,"000000"),2,1),""),"")</f>
        <v/>
      </c>
      <c r="BX18" s="711" t="str">
        <f>IF(TRIM('入力1-1'!$BH18)&lt;&gt;"",IF('入力1-1'!$BH18&gt;=1000,MID(TEXT('入力1-1'!$BH18,"000000"),3,1),""),"")</f>
        <v/>
      </c>
      <c r="BY18" s="711" t="str">
        <f>IF(TRIM('入力1-1'!$BH18)&lt;&gt;"",IF('入力1-1'!$BH18&gt;=100,MID(TEXT('入力1-1'!$BH18,"000000"),4,1),""),"")</f>
        <v/>
      </c>
      <c r="BZ18" s="711" t="str">
        <f>IF(TRIM('入力1-1'!$BH18)&lt;&gt;"",IF('入力1-1'!$BH18&gt;=10,MID(TEXT('入力1-1'!$BH18,"000000"),5,1),""),"")</f>
        <v/>
      </c>
      <c r="CA18" s="533" t="str">
        <f>IF(TRIM('入力1-1'!$BH18)&lt;&gt;"",IF('入力1-1'!$BH18&gt;=1,MID(TEXT('入力1-1'!$BH18,"000000"),6,1),""),"0")</f>
        <v/>
      </c>
      <c r="CB18" s="749" t="str">
        <f>IF(TRIM('入力1-1'!$BI18)&lt;&gt;"",IF('入力1-1'!$BI18&gt;=10000000,MID(TEXT('入力1-1'!$BI18,"00000000"),1,1),""),"")</f>
        <v/>
      </c>
      <c r="CC18" s="750" t="str">
        <f>IF(TRIM('入力1-1'!$BI18)&lt;&gt;"",IF('入力1-1'!$BI18&gt;=1000000,MID(TEXT('入力1-1'!$BI18,"00000000"),2,1),""),"")</f>
        <v/>
      </c>
      <c r="CD18" s="750" t="str">
        <f>IF(TRIM('入力1-1'!$BI18)&lt;&gt;"",IF('入力1-1'!$BI18&gt;=100000,MID(TEXT('入力1-1'!$BI18,"00000000"),3,1),""),"")</f>
        <v/>
      </c>
      <c r="CE18" s="750" t="str">
        <f>IF(TRIM('入力1-1'!$BI18)&lt;&gt;"",IF('入力1-1'!$BI18&gt;=10000,MID(TEXT('入力1-1'!$BI18,"00000000"),4,1),""),"")</f>
        <v/>
      </c>
      <c r="CF18" s="750" t="str">
        <f>IF(TRIM('入力1-1'!$BI18)&lt;&gt;"",IF('入力1-1'!$BI18&gt;=1000,MID(TEXT('入力1-1'!$BI18,"00000000"),5,1),""),"")</f>
        <v/>
      </c>
      <c r="CG18" s="750" t="str">
        <f>IF(TRIM('入力1-1'!$BI18)&lt;&gt;"",IF('入力1-1'!$BI18&gt;=100,MID(TEXT('入力1-1'!$BI18,"00000000"),6,1),""),"")</f>
        <v/>
      </c>
      <c r="CH18" s="750" t="str">
        <f>IF(TRIM('入力1-1'!$BI18)&lt;&gt;"",IF('入力1-1'!$BI18&gt;=10,MID(TEXT('入力1-1'!$BI18,"00000000"),7,1),""),"")</f>
        <v/>
      </c>
      <c r="CI18" s="854" t="str">
        <f>IF(TRIM('入力1-1'!$BI18)&lt;&gt;"",IF('入力1-1'!$BI18&gt;=1,MID(TEXT('入力1-1'!$BI18,"00000000"),8,1),""),"")</f>
        <v/>
      </c>
    </row>
    <row r="19" spans="1:87" s="19" customFormat="1" ht="23.25" customHeight="1" thickBot="1">
      <c r="A19" s="311" t="str">
        <f>IF(TRIM(入力1!A26)&lt;&gt;"",入力1!A26,"")</f>
        <v/>
      </c>
      <c r="B19" s="431" t="str">
        <f>IF(TRIM(入力1!B26)&lt;&gt;"",入力1!B26,"")</f>
        <v/>
      </c>
      <c r="C19" s="312">
        <v>5</v>
      </c>
      <c r="D19" s="2238" t="str">
        <f>IF(TRIM(入力1!D26)&lt;&gt;"",入力1!D26,"")</f>
        <v/>
      </c>
      <c r="E19" s="2239" t="str">
        <f>IF(TRIM(入力1!E26)&lt;&gt;"",入力1!E26,"")</f>
        <v/>
      </c>
      <c r="F19" s="2239" t="str">
        <f>IF(TRIM(入力1!F26)&lt;&gt;"",入力1!F26,"")</f>
        <v/>
      </c>
      <c r="G19" s="2239" t="str">
        <f>IF(TRIM(入力1!G26)&lt;&gt;"",入力1!G26,"")</f>
        <v/>
      </c>
      <c r="H19" s="2239" t="str">
        <f>IF(TRIM(入力1!H26)&lt;&gt;"",入力1!H26,"")</f>
        <v/>
      </c>
      <c r="I19" s="2239" t="str">
        <f>IF(TRIM(入力1!I26)&lt;&gt;"",入力1!I26,"")</f>
        <v/>
      </c>
      <c r="J19" s="2239" t="str">
        <f>IF(TRIM(入力1!J26)&lt;&gt;"",入力1!J26,"")</f>
        <v/>
      </c>
      <c r="K19" s="2239" t="str">
        <f>IF(TRIM(入力1!S26)&lt;&gt;"",入力1!S26,"")</f>
        <v/>
      </c>
      <c r="L19" s="2240" t="e">
        <f>IF(TRIM(入力1!#REF!)&lt;&gt;"",入力1!#REF!,"")</f>
        <v>#REF!</v>
      </c>
      <c r="M19" s="957" t="str">
        <f>IF(TRIM(入力1!K26)&lt;&gt;"",入力1!K26,"")</f>
        <v/>
      </c>
      <c r="N19" s="435" t="str">
        <f>IF(TRIM(入力1!L26)&lt;&gt;"",入力1!L26,"")</f>
        <v/>
      </c>
      <c r="O19" s="433">
        <v>5</v>
      </c>
      <c r="P19" s="1005" t="str">
        <f>'入力1-1'!P19</f>
        <v/>
      </c>
      <c r="Q19" s="313" t="str">
        <f>'入力1-1'!Q19</f>
        <v/>
      </c>
      <c r="R19" s="314" t="str">
        <f>IF(TRIM('入力1-1'!R19)&lt;&gt;"",MID('入力1-1'!R19,1,1),"0")</f>
        <v>0</v>
      </c>
      <c r="S19" s="314" t="str">
        <f>IF(TRIM('入力1-1'!S19)&lt;&gt;"",MID('入力1-1'!S19,1,1),"")</f>
        <v/>
      </c>
      <c r="T19" s="314" t="str">
        <f>IF(TRIM('入力1-1'!T19)&lt;&gt;"",MID('入力1-1'!T19,1,1),"")</f>
        <v/>
      </c>
      <c r="U19" s="314" t="str">
        <f>IF(TRIM('入力1-1'!U19)&lt;&gt;"",MID('入力1-1'!U19,1,1),"")</f>
        <v/>
      </c>
      <c r="V19" s="314" t="str">
        <f>IF(TRIM('入力1-1'!V19)&lt;&gt;"",MID('入力1-1'!V19,1,1),"")</f>
        <v/>
      </c>
      <c r="W19" s="314" t="str">
        <f>IF(TRIM('入力1-1'!W19)&lt;&gt;"",MID('入力1-1'!W19,1,1),"")</f>
        <v/>
      </c>
      <c r="X19" s="314" t="str">
        <f>IF(TRIM('入力1-1'!X19)&lt;&gt;"",MID('入力1-1'!X19,1,1),"")</f>
        <v/>
      </c>
      <c r="Y19" s="314" t="str">
        <f>IF(TRIM('入力1-1'!Y19)&lt;&gt;"",MID('入力1-1'!Y19,1,1),"")</f>
        <v/>
      </c>
      <c r="Z19" s="1005" t="str">
        <f>IF(TRIM('入力1-1'!AA19)&lt;&gt;"",MID('入力1-1'!AA19,1,1),"0")</f>
        <v>0</v>
      </c>
      <c r="AA19" s="313" t="str">
        <f>IF(TRIM('入力1-1'!AA19)&lt;&gt;"",MID('入力1-1'!AA19,2,1),"0")</f>
        <v>0</v>
      </c>
      <c r="AB19" s="1005" t="str">
        <f>IF(TRIM('入力1-1'!AC19)&lt;&gt;"",MID('入力1-1'!AC19,1,1),"")</f>
        <v/>
      </c>
      <c r="AC19" s="313" t="str">
        <f>IF(TRIM('入力1-1'!AC19)&lt;&gt;"",MID('入力1-1'!AC19,2,1),"")</f>
        <v/>
      </c>
      <c r="AD19" s="1005" t="str">
        <f>IF(TRIM('入力1-1'!AE19)&lt;&gt;"",MID('入力1-1'!AE19,1,1),"")</f>
        <v/>
      </c>
      <c r="AE19" s="313" t="str">
        <f>IF(TRIM('入力1-1'!AE19)&lt;&gt;"",MID('入力1-1'!AE19,2,1),"")</f>
        <v/>
      </c>
      <c r="AF19" s="1005" t="str">
        <f>IF(TRIM('入力1-1'!AG19)&lt;&gt;"",MID('入力1-1'!AG19,1,1),"")</f>
        <v/>
      </c>
      <c r="AG19" s="313" t="str">
        <f>IF(TRIM('入力1-1'!AG19)&lt;&gt;"",MID('入力1-1'!AG19,2,1),"")</f>
        <v/>
      </c>
      <c r="AH19" s="1005" t="str">
        <f>IF(TRIM('入力1-1'!AI19)&lt;&gt;"",MID('入力1-1'!AI19,1,1),"")</f>
        <v/>
      </c>
      <c r="AI19" s="315" t="str">
        <f>IF(TRIM('入力1-1'!AI19)&lt;&gt;"",MID('入力1-1'!AI19,2,1),"")</f>
        <v/>
      </c>
      <c r="AJ19" s="314" t="str">
        <f>IF(TRIM('入力1-1'!AK19)&lt;&gt;"",MID('入力1-1'!AK19,1,1),"")</f>
        <v/>
      </c>
      <c r="AK19" s="1005" t="str">
        <f>IF(TRIM('入力1-1'!AL19)&lt;&gt;"",MID('入力1-1'!AL19,1,1),"")</f>
        <v/>
      </c>
      <c r="AL19" s="313" t="str">
        <f>IF(TRIM('入力1-1'!AL19)&lt;&gt;"",MID('入力1-1'!AL19,2,1),"")</f>
        <v/>
      </c>
      <c r="AM19" s="1005" t="str">
        <f>IF(TRIM('入力1-1'!AN19)&lt;&gt;"",MID('入力1-1'!AN19,1,1),"")</f>
        <v/>
      </c>
      <c r="AN19" s="313" t="str">
        <f>IF(TRIM('入力1-1'!AN19)&lt;&gt;"",MID('入力1-1'!AN19,2,1),"")</f>
        <v/>
      </c>
      <c r="AO19" s="1005" t="str">
        <f>IF(TRIM('入力1-1'!AP19)&lt;&gt;"",MID('入力1-1'!AP19,1,1),"")</f>
        <v/>
      </c>
      <c r="AP19" s="315" t="str">
        <f>IF(TRIM('入力1-1'!AP19)&lt;&gt;"",MID('入力1-1'!AP19,2,1),"")</f>
        <v/>
      </c>
      <c r="AQ19" s="1005" t="str">
        <f>IF(TRIM('入力1-1'!AR19)&lt;&gt;"",MID('入力1-1'!AR19,1,1),"")</f>
        <v/>
      </c>
      <c r="AR19" s="313" t="str">
        <f>IF(TRIM('入力1-1'!AR19)&lt;&gt;"",MID('入力1-1'!AR19,2,1),"")</f>
        <v/>
      </c>
      <c r="AS19" s="1005" t="str">
        <f>IF(TRIM('入力1-1'!AT19)&lt;&gt;"",MID('入力1-1'!AT19,1,1),"")</f>
        <v/>
      </c>
      <c r="AT19" s="313" t="str">
        <f>IF(TRIM('入力1-1'!AT19)&lt;&gt;"",MID('入力1-1'!AT19,2,1),"")</f>
        <v/>
      </c>
      <c r="AU19" s="1006" t="str">
        <f>IF(TRIM('入力1-1'!AV19)&lt;&gt;"",MID('入力1-1'!AV19,1,1),"")</f>
        <v/>
      </c>
      <c r="AV19" s="366" t="str">
        <f>IF(TRIM('入力1-1'!AW19)&lt;&gt;"",MID('入力1-1'!AW19,1,1),"")</f>
        <v/>
      </c>
      <c r="AW19" s="366" t="str">
        <f>IF(TRIM('入力1-1'!AX19)&lt;&gt;"",MID('入力1-1'!AX19,1,1),"")</f>
        <v/>
      </c>
      <c r="AX19" s="366" t="str">
        <f>IF(TRIM('入力1-1'!AY19)&lt;&gt;"",MID('入力1-1'!AY19,1,1),"")</f>
        <v/>
      </c>
      <c r="AY19" s="699" t="str">
        <f>IF(TRIM('入力1-1'!AZ19)&lt;&gt;"",LEFT('入力1-1'!AZ19,1),"-")</f>
        <v>-</v>
      </c>
      <c r="AZ19" s="978" t="str">
        <f>IF(TRIM('入力1-1'!AZ19)&lt;&gt;"",MID('入力1-1'!AZ19,2,1),"-")</f>
        <v>-</v>
      </c>
      <c r="BA19" s="679" t="str">
        <f>IF(TRIM('入力1-1'!BB19)&lt;&gt;"",MID('入力1-1'!BB19,1,1),"")</f>
        <v/>
      </c>
      <c r="BB19" s="989" t="str">
        <f>IF(TRIM('入力1-1'!BC19)&lt;&gt;"",IF(LEN('入力1-1'!BC19)&gt;=2,MID(TEXT('入力1-1'!BC19,"00"),1,1),"0"),"")</f>
        <v/>
      </c>
      <c r="BC19" s="313" t="str">
        <f>IF(TRIM('入力1-1'!BC19)&lt;&gt;"",IF(LEN('入力1-1'!BC19)&gt;=1,MID(TEXT('入力1-1'!BC19,"00"),2,1),""),"")</f>
        <v/>
      </c>
      <c r="BD19" s="716" t="str">
        <f>IF(TRIM('入力1-1'!$BE19)&lt;&gt;"",IF('入力1-1'!$BE19&gt;=100000,MID(TEXT('入力1-1'!$BE19,"000000"),1,1),""),"")</f>
        <v/>
      </c>
      <c r="BE19" s="717" t="str">
        <f>IF(TRIM('入力1-1'!$BE19)&lt;&gt;"",IF('入力1-1'!$BE19&gt;=10000,MID(TEXT('入力1-1'!$BE19,"000000"),2,1),""),"")</f>
        <v/>
      </c>
      <c r="BF19" s="717" t="str">
        <f>IF(TRIM('入力1-1'!$BE19)&lt;&gt;"",IF('入力1-1'!$BE19&gt;=1000,MID(TEXT('入力1-1'!$BE19,"000000"),3,1),""),"")</f>
        <v/>
      </c>
      <c r="BG19" s="717" t="str">
        <f>IF(TRIM('入力1-1'!$BE19)&lt;&gt;"",IF('入力1-1'!$BE19&gt;=100,MID(TEXT('入力1-1'!$BE19,"000000"),4,1),""),"")</f>
        <v/>
      </c>
      <c r="BH19" s="717" t="str">
        <f>IF(TRIM('入力1-1'!$BE19)&lt;&gt;"",IF('入力1-1'!$BE19&gt;=10,MID(TEXT('入力1-1'!$BE19,"000000"),5,1),""),"")</f>
        <v/>
      </c>
      <c r="BI19" s="467" t="str">
        <f>IF(TRIM('入力1-1'!$BE19)&lt;&gt;"",IF('入力1-1'!$BE19&gt;=1,MID(TEXT('入力1-1'!$BE19,"000000"),6,1),"0"),"")</f>
        <v/>
      </c>
      <c r="BJ19" s="718" t="str">
        <f>IF(TRIM('入力1-1'!$BF19)&lt;&gt;"",IF('入力1-1'!$BF19&gt;=100000,MID(TEXT('入力1-1'!$BF19,"000000"),1,1),""),"")</f>
        <v/>
      </c>
      <c r="BK19" s="717" t="str">
        <f>IF(TRIM('入力1-1'!$BF19)&lt;&gt;"",IF('入力1-1'!$BF19&gt;=10000,MID(TEXT('入力1-1'!$BF19,"000000"),2,1),""),"")</f>
        <v/>
      </c>
      <c r="BL19" s="717" t="str">
        <f>IF(TRIM('入力1-1'!$BF19)&lt;&gt;"",IF('入力1-1'!$BF19&gt;=1000,MID(TEXT('入力1-1'!$BF19,"000000"),3,1),""),"")</f>
        <v/>
      </c>
      <c r="BM19" s="717" t="str">
        <f>IF(TRIM('入力1-1'!$BF19)&lt;&gt;"",IF('入力1-1'!$BF19&gt;=100,MID(TEXT('入力1-1'!$BF19,"000000"),4,1),""),"")</f>
        <v/>
      </c>
      <c r="BN19" s="717" t="str">
        <f>IF(TRIM('入力1-1'!$BF19)&lt;&gt;"",IF('入力1-1'!$BF19&gt;=10,MID(TEXT('入力1-1'!$BF19,"000000"),5,1),""),"")</f>
        <v/>
      </c>
      <c r="BO19" s="467" t="str">
        <f>IF(TRIM('入力1-1'!$BF19)&lt;&gt;"",IF('入力1-1'!$BF19&gt;=1,MID(TEXT('入力1-1'!$BF19,"000000"),6,1),"0"),"")</f>
        <v/>
      </c>
      <c r="BP19" s="718" t="str">
        <f>IF(TRIM('入力1-1'!$BG19)&lt;&gt;"",IF('入力1-1'!$BG19&gt;=100000,MID(TEXT('入力1-1'!$BG19,"000000"),1,1),""),"")</f>
        <v/>
      </c>
      <c r="BQ19" s="717" t="str">
        <f>IF(TRIM('入力1-1'!$BG19)&lt;&gt;"",IF('入力1-1'!$BG19&gt;=10000,MID(TEXT('入力1-1'!$BG19,"000000"),2,1),""),"")</f>
        <v/>
      </c>
      <c r="BR19" s="717" t="str">
        <f>IF(TRIM('入力1-1'!$BG19)&lt;&gt;"",IF('入力1-1'!$BG19&gt;=1000,MID(TEXT('入力1-1'!$BG19,"000000"),3,1),""),"")</f>
        <v/>
      </c>
      <c r="BS19" s="717" t="str">
        <f>IF(TRIM('入力1-1'!$BG19)&lt;&gt;"",IF('入力1-1'!$BG19&gt;=100,MID(TEXT('入力1-1'!$BG19,"000000"),4,1),""),"")</f>
        <v/>
      </c>
      <c r="BT19" s="717" t="str">
        <f>IF(TRIM('入力1-1'!$BG19)&lt;&gt;"",IF('入力1-1'!$BG19&gt;=10,MID(TEXT('入力1-1'!$BG19,"000000"),5,1),""),"")</f>
        <v/>
      </c>
      <c r="BU19" s="467" t="str">
        <f>IF(TRIM('入力1-1'!$BG19)&lt;&gt;"",IF('入力1-1'!$BG19&gt;=1,MID(TEXT('入力1-1'!$BG19,"000000"),6,1),"0"),"")</f>
        <v/>
      </c>
      <c r="BV19" s="718" t="str">
        <f>IF(TRIM('入力1-1'!$BH19)&lt;&gt;"",IF('入力1-1'!$BH19&gt;=100000,MID(TEXT('入力1-1'!$BH19,"000000"),1,1),""),"")</f>
        <v/>
      </c>
      <c r="BW19" s="717" t="str">
        <f>IF(TRIM('入力1-1'!$BH19)&lt;&gt;"",IF('入力1-1'!$BH19&gt;=10000,MID(TEXT('入力1-1'!$BH19,"000000"),2,1),""),"")</f>
        <v/>
      </c>
      <c r="BX19" s="717" t="str">
        <f>IF(TRIM('入力1-1'!$BH19)&lt;&gt;"",IF('入力1-1'!$BH19&gt;=1000,MID(TEXT('入力1-1'!$BH19,"000000"),3,1),""),"")</f>
        <v/>
      </c>
      <c r="BY19" s="717" t="str">
        <f>IF(TRIM('入力1-1'!$BH19)&lt;&gt;"",IF('入力1-1'!$BH19&gt;=100,MID(TEXT('入力1-1'!$BH19,"000000"),4,1),""),"")</f>
        <v/>
      </c>
      <c r="BZ19" s="717" t="str">
        <f>IF(TRIM('入力1-1'!$BH19)&lt;&gt;"",IF('入力1-1'!$BH19&gt;=10,MID(TEXT('入力1-1'!$BH19,"000000"),5,1),""),"")</f>
        <v/>
      </c>
      <c r="CA19" s="467" t="str">
        <f>IF(TRIM('入力1-1'!$BH19)&lt;&gt;"",IF('入力1-1'!$BH19&gt;=1,MID(TEXT('入力1-1'!$BH19,"000000"),6,1),""),"0")</f>
        <v/>
      </c>
      <c r="CB19" s="753" t="str">
        <f>IF(TRIM('入力1-1'!$BI19)&lt;&gt;"",IF('入力1-1'!$BI19&gt;=10000000,MID(TEXT('入力1-1'!$BI19,"00000000"),1,1),""),"")</f>
        <v/>
      </c>
      <c r="CC19" s="754" t="str">
        <f>IF(TRIM('入力1-1'!$BI19)&lt;&gt;"",IF('入力1-1'!$BI19&gt;=1000000,MID(TEXT('入力1-1'!$BI19,"00000000"),2,1),""),"")</f>
        <v/>
      </c>
      <c r="CD19" s="754" t="str">
        <f>IF(TRIM('入力1-1'!$BI19)&lt;&gt;"",IF('入力1-1'!$BI19&gt;=100000,MID(TEXT('入力1-1'!$BI19,"00000000"),3,1),""),"")</f>
        <v/>
      </c>
      <c r="CE19" s="754" t="str">
        <f>IF(TRIM('入力1-1'!$BI19)&lt;&gt;"",IF('入力1-1'!$BI19&gt;=10000,MID(TEXT('入力1-1'!$BI19,"00000000"),4,1),""),"")</f>
        <v/>
      </c>
      <c r="CF19" s="754" t="str">
        <f>IF(TRIM('入力1-1'!$BI19)&lt;&gt;"",IF('入力1-1'!$BI19&gt;=1000,MID(TEXT('入力1-1'!$BI19,"00000000"),5,1),""),"")</f>
        <v/>
      </c>
      <c r="CG19" s="754" t="str">
        <f>IF(TRIM('入力1-1'!$BI19)&lt;&gt;"",IF('入力1-1'!$BI19&gt;=100,MID(TEXT('入力1-1'!$BI19,"00000000"),6,1),""),"")</f>
        <v/>
      </c>
      <c r="CH19" s="754" t="str">
        <f>IF(TRIM('入力1-1'!$BI19)&lt;&gt;"",IF('入力1-1'!$BI19&gt;=10,MID(TEXT('入力1-1'!$BI19,"00000000"),7,1),""),"")</f>
        <v/>
      </c>
      <c r="CI19" s="856" t="str">
        <f>IF(TRIM('入力1-1'!$BI19)&lt;&gt;"",IF('入力1-1'!$BI19&gt;=1,MID(TEXT('入力1-1'!$BI19,"00000000"),8,1),""),"")</f>
        <v/>
      </c>
    </row>
    <row r="20" spans="1:87" s="19" customFormat="1" ht="23.25" customHeight="1">
      <c r="A20" s="522" t="str">
        <f>IF(TRIM(入力1!A28)&lt;&gt;"",入力1!A28,"")</f>
        <v/>
      </c>
      <c r="B20" s="523" t="str">
        <f>IF(TRIM(入力1!B28)&lt;&gt;"",入力1!B28,"")</f>
        <v/>
      </c>
      <c r="C20" s="534">
        <v>6</v>
      </c>
      <c r="D20" s="2241" t="str">
        <f>IF(TRIM(入力1!D28)&lt;&gt;"",入力1!D28,"")</f>
        <v/>
      </c>
      <c r="E20" s="2242" t="str">
        <f>IF(TRIM(入力1!E28)&lt;&gt;"",入力1!E28,"")</f>
        <v/>
      </c>
      <c r="F20" s="2242" t="str">
        <f>IF(TRIM(入力1!F28)&lt;&gt;"",入力1!F28,"")</f>
        <v/>
      </c>
      <c r="G20" s="2242" t="str">
        <f>IF(TRIM(入力1!G28)&lt;&gt;"",入力1!G28,"")</f>
        <v/>
      </c>
      <c r="H20" s="2242" t="str">
        <f>IF(TRIM(入力1!H28)&lt;&gt;"",入力1!H28,"")</f>
        <v/>
      </c>
      <c r="I20" s="2242" t="str">
        <f>IF(TRIM(入力1!I28)&lt;&gt;"",入力1!I28,"")</f>
        <v/>
      </c>
      <c r="J20" s="2242" t="str">
        <f>IF(TRIM(入力1!J28)&lt;&gt;"",入力1!J28,"")</f>
        <v/>
      </c>
      <c r="K20" s="2242" t="str">
        <f>IF(TRIM(入力1!S28)&lt;&gt;"",入力1!S28,"")</f>
        <v/>
      </c>
      <c r="L20" s="2243" t="e">
        <f>IF(TRIM(入力1!#REF!)&lt;&gt;"",入力1!#REF!,"")</f>
        <v>#REF!</v>
      </c>
      <c r="M20" s="982" t="str">
        <f>IF(TRIM(入力1!K28)&lt;&gt;"",入力1!K28,"")</f>
        <v/>
      </c>
      <c r="N20" s="535" t="str">
        <f>IF(TRIM(入力1!L28)&lt;&gt;"",入力1!L28,"")</f>
        <v/>
      </c>
      <c r="O20" s="526">
        <v>6</v>
      </c>
      <c r="P20" s="1007" t="str">
        <f>'入力1-1'!P20</f>
        <v/>
      </c>
      <c r="Q20" s="527" t="str">
        <f>'入力1-1'!Q20</f>
        <v/>
      </c>
      <c r="R20" s="528" t="str">
        <f>IF(TRIM('入力1-1'!R20)&lt;&gt;"",MID('入力1-1'!R20,1,1),"0")</f>
        <v>0</v>
      </c>
      <c r="S20" s="528" t="str">
        <f>IF(TRIM('入力1-1'!S20)&lt;&gt;"",MID('入力1-1'!S20,1,1),"")</f>
        <v/>
      </c>
      <c r="T20" s="528" t="str">
        <f>IF(TRIM('入力1-1'!T20)&lt;&gt;"",MID('入力1-1'!T20,1,1),"")</f>
        <v/>
      </c>
      <c r="U20" s="528" t="str">
        <f>IF(TRIM('入力1-1'!U20)&lt;&gt;"",MID('入力1-1'!U20,1,1),"")</f>
        <v/>
      </c>
      <c r="V20" s="528" t="str">
        <f>IF(TRIM('入力1-1'!V20)&lt;&gt;"",MID('入力1-1'!V20,1,1),"")</f>
        <v/>
      </c>
      <c r="W20" s="528" t="str">
        <f>IF(TRIM('入力1-1'!W20)&lt;&gt;"",MID('入力1-1'!W20,1,1),"")</f>
        <v/>
      </c>
      <c r="X20" s="528" t="str">
        <f>IF(TRIM('入力1-1'!X20)&lt;&gt;"",MID('入力1-1'!X20,1,1),"")</f>
        <v/>
      </c>
      <c r="Y20" s="528" t="str">
        <f>IF(TRIM('入力1-1'!Y20)&lt;&gt;"",MID('入力1-1'!Y20,1,1),"")</f>
        <v/>
      </c>
      <c r="Z20" s="1007" t="str">
        <f>IF(TRIM('入力1-1'!AA20)&lt;&gt;"",MID('入力1-1'!AA20,1,1),"0")</f>
        <v>0</v>
      </c>
      <c r="AA20" s="527" t="str">
        <f>IF(TRIM('入力1-1'!AA20)&lt;&gt;"",MID('入力1-1'!AA20,2,1),"0")</f>
        <v>0</v>
      </c>
      <c r="AB20" s="1007" t="str">
        <f>IF(TRIM('入力1-1'!AC20)&lt;&gt;"",MID('入力1-1'!AC20,1,1),"")</f>
        <v/>
      </c>
      <c r="AC20" s="527" t="str">
        <f>IF(TRIM('入力1-1'!AC20)&lt;&gt;"",MID('入力1-1'!AC20,2,1),"")</f>
        <v/>
      </c>
      <c r="AD20" s="1007" t="str">
        <f>IF(TRIM('入力1-1'!AE20)&lt;&gt;"",MID('入力1-1'!AE20,1,1),"")</f>
        <v/>
      </c>
      <c r="AE20" s="527" t="str">
        <f>IF(TRIM('入力1-1'!AE20)&lt;&gt;"",MID('入力1-1'!AE20,2,1),"")</f>
        <v/>
      </c>
      <c r="AF20" s="1007" t="str">
        <f>IF(TRIM('入力1-1'!AG20)&lt;&gt;"",MID('入力1-1'!AG20,1,1),"")</f>
        <v/>
      </c>
      <c r="AG20" s="527" t="str">
        <f>IF(TRIM('入力1-1'!AG20)&lt;&gt;"",MID('入力1-1'!AG20,2,1),"")</f>
        <v/>
      </c>
      <c r="AH20" s="1007" t="str">
        <f>IF(TRIM('入力1-1'!AI20)&lt;&gt;"",MID('入力1-1'!AI20,1,1),"")</f>
        <v/>
      </c>
      <c r="AI20" s="529" t="str">
        <f>IF(TRIM('入力1-1'!AI20)&lt;&gt;"",MID('入力1-1'!AI20,2,1),"")</f>
        <v/>
      </c>
      <c r="AJ20" s="528" t="str">
        <f>IF(TRIM('入力1-1'!AK20)&lt;&gt;"",MID('入力1-1'!AK20,1,1),"")</f>
        <v/>
      </c>
      <c r="AK20" s="1007" t="str">
        <f>IF(TRIM('入力1-1'!AL20)&lt;&gt;"",MID('入力1-1'!AL20,1,1),"")</f>
        <v/>
      </c>
      <c r="AL20" s="527" t="str">
        <f>IF(TRIM('入力1-1'!AL20)&lt;&gt;"",MID('入力1-1'!AL20,2,1),"")</f>
        <v/>
      </c>
      <c r="AM20" s="1007" t="str">
        <f>IF(TRIM('入力1-1'!AN20)&lt;&gt;"",MID('入力1-1'!AN20,1,1),"")</f>
        <v/>
      </c>
      <c r="AN20" s="527" t="str">
        <f>IF(TRIM('入力1-1'!AN20)&lt;&gt;"",MID('入力1-1'!AN20,2,1),"")</f>
        <v/>
      </c>
      <c r="AO20" s="1007" t="str">
        <f>IF(TRIM('入力1-1'!AP20)&lt;&gt;"",MID('入力1-1'!AP20,1,1),"")</f>
        <v/>
      </c>
      <c r="AP20" s="529" t="str">
        <f>IF(TRIM('入力1-1'!AP20)&lt;&gt;"",MID('入力1-1'!AP20,2,1),"")</f>
        <v/>
      </c>
      <c r="AQ20" s="1007" t="str">
        <f>IF(TRIM('入力1-1'!AR20)&lt;&gt;"",MID('入力1-1'!AR20,1,1),"")</f>
        <v/>
      </c>
      <c r="AR20" s="527" t="str">
        <f>IF(TRIM('入力1-1'!AR20)&lt;&gt;"",MID('入力1-1'!AR20,2,1),"")</f>
        <v/>
      </c>
      <c r="AS20" s="1007" t="str">
        <f>IF(TRIM('入力1-1'!AT20)&lt;&gt;"",MID('入力1-1'!AT20,1,1),"")</f>
        <v/>
      </c>
      <c r="AT20" s="527" t="str">
        <f>IF(TRIM('入力1-1'!AT20)&lt;&gt;"",MID('入力1-1'!AT20,2,1),"")</f>
        <v/>
      </c>
      <c r="AU20" s="1008" t="str">
        <f>IF(TRIM('入力1-1'!AV20)&lt;&gt;"",MID('入力1-1'!AV20,1,1),"")</f>
        <v/>
      </c>
      <c r="AV20" s="536" t="str">
        <f>IF(TRIM('入力1-1'!AW20)&lt;&gt;"",MID('入力1-1'!AW20,1,1),"")</f>
        <v/>
      </c>
      <c r="AW20" s="536" t="str">
        <f>IF(TRIM('入力1-1'!AX20)&lt;&gt;"",MID('入力1-1'!AX20,1,1),"")</f>
        <v/>
      </c>
      <c r="AX20" s="536" t="str">
        <f>IF(TRIM('入力1-1'!AY20)&lt;&gt;"",MID('入力1-1'!AY20,1,1),"")</f>
        <v/>
      </c>
      <c r="AY20" s="700" t="str">
        <f>IF(TRIM('入力1-1'!AZ20)&lt;&gt;"",LEFT('入力1-1'!AZ20,1),"-")</f>
        <v>-</v>
      </c>
      <c r="AZ20" s="972" t="str">
        <f>IF(TRIM('入力1-1'!AZ20)&lt;&gt;"",MID('入力1-1'!AZ20,2,1),"-")</f>
        <v>-</v>
      </c>
      <c r="BA20" s="969" t="str">
        <f>IF(TRIM('入力1-1'!BB20)&lt;&gt;"",MID('入力1-1'!BB20,1,1),"")</f>
        <v/>
      </c>
      <c r="BB20" s="983" t="str">
        <f>IF(TRIM('入力1-1'!BC20)&lt;&gt;"",IF(LEN('入力1-1'!BC20)&gt;=2,MID(TEXT('入力1-1'!BC20,"00"),1,1),"0"),"")</f>
        <v/>
      </c>
      <c r="BC20" s="527" t="str">
        <f>IF(TRIM('入力1-1'!BC20)&lt;&gt;"",IF(LEN('入力1-1'!BC20)&gt;=1,MID(TEXT('入力1-1'!BC20,"00"),2,1),""),"")</f>
        <v/>
      </c>
      <c r="BD20" s="708" t="str">
        <f>IF(TRIM('入力1-1'!$BE20)&lt;&gt;"",IF('入力1-1'!$BE20&gt;=100000,MID(TEXT('入力1-1'!$BE20,"000000"),1,1),""),"")</f>
        <v/>
      </c>
      <c r="BE20" s="709" t="str">
        <f>IF(TRIM('入力1-1'!$BE20)&lt;&gt;"",IF('入力1-1'!$BE20&gt;=10000,MID(TEXT('入力1-1'!$BE20,"000000"),2,1),""),"")</f>
        <v/>
      </c>
      <c r="BF20" s="709" t="str">
        <f>IF(TRIM('入力1-1'!$BE20)&lt;&gt;"",IF('入力1-1'!$BE20&gt;=1000,MID(TEXT('入力1-1'!$BE20,"000000"),3,1),""),"")</f>
        <v/>
      </c>
      <c r="BG20" s="709" t="str">
        <f>IF(TRIM('入力1-1'!$BE20)&lt;&gt;"",IF('入力1-1'!$BE20&gt;=100,MID(TEXT('入力1-1'!$BE20,"000000"),4,1),""),"")</f>
        <v/>
      </c>
      <c r="BH20" s="709" t="str">
        <f>IF(TRIM('入力1-1'!$BE20)&lt;&gt;"",IF('入力1-1'!$BE20&gt;=10,MID(TEXT('入力1-1'!$BE20,"000000"),5,1),""),"")</f>
        <v/>
      </c>
      <c r="BI20" s="532" t="str">
        <f>IF(TRIM('入力1-1'!$BE20)&lt;&gt;"",IF('入力1-1'!$BE20&gt;=1,MID(TEXT('入力1-1'!$BE20,"000000"),6,1),"0"),"")</f>
        <v/>
      </c>
      <c r="BJ20" s="719" t="str">
        <f>IF(TRIM('入力1-1'!$BF20)&lt;&gt;"",IF('入力1-1'!$BF20&gt;=100000,MID(TEXT('入力1-1'!$BF20,"000000"),1,1),""),"")</f>
        <v/>
      </c>
      <c r="BK20" s="709" t="str">
        <f>IF(TRIM('入力1-1'!$BF20)&lt;&gt;"",IF('入力1-1'!$BF20&gt;=10000,MID(TEXT('入力1-1'!$BF20,"000000"),2,1),""),"")</f>
        <v/>
      </c>
      <c r="BL20" s="709" t="str">
        <f>IF(TRIM('入力1-1'!$BF20)&lt;&gt;"",IF('入力1-1'!$BF20&gt;=1000,MID(TEXT('入力1-1'!$BF20,"000000"),3,1),""),"")</f>
        <v/>
      </c>
      <c r="BM20" s="709" t="str">
        <f>IF(TRIM('入力1-1'!$BF20)&lt;&gt;"",IF('入力1-1'!$BF20&gt;=100,MID(TEXT('入力1-1'!$BF20,"000000"),4,1),""),"")</f>
        <v/>
      </c>
      <c r="BN20" s="709" t="str">
        <f>IF(TRIM('入力1-1'!$BF20)&lt;&gt;"",IF('入力1-1'!$BF20&gt;=10,MID(TEXT('入力1-1'!$BF20,"000000"),5,1),""),"")</f>
        <v/>
      </c>
      <c r="BO20" s="532" t="str">
        <f>IF(TRIM('入力1-1'!$BF20)&lt;&gt;"",IF('入力1-1'!$BF20&gt;=1,MID(TEXT('入力1-1'!$BF20,"000000"),6,1),"0"),"")</f>
        <v/>
      </c>
      <c r="BP20" s="719" t="str">
        <f>IF(TRIM('入力1-1'!$BG20)&lt;&gt;"",IF('入力1-1'!$BG20&gt;=100000,MID(TEXT('入力1-1'!$BG20,"000000"),1,1),""),"")</f>
        <v/>
      </c>
      <c r="BQ20" s="709" t="str">
        <f>IF(TRIM('入力1-1'!$BG20)&lt;&gt;"",IF('入力1-1'!$BG20&gt;=10000,MID(TEXT('入力1-1'!$BG20,"000000"),2,1),""),"")</f>
        <v/>
      </c>
      <c r="BR20" s="709" t="str">
        <f>IF(TRIM('入力1-1'!$BG20)&lt;&gt;"",IF('入力1-1'!$BG20&gt;=1000,MID(TEXT('入力1-1'!$BG20,"000000"),3,1),""),"")</f>
        <v/>
      </c>
      <c r="BS20" s="709" t="str">
        <f>IF(TRIM('入力1-1'!$BG20)&lt;&gt;"",IF('入力1-1'!$BG20&gt;=100,MID(TEXT('入力1-1'!$BG20,"000000"),4,1),""),"")</f>
        <v/>
      </c>
      <c r="BT20" s="709" t="str">
        <f>IF(TRIM('入力1-1'!$BG20)&lt;&gt;"",IF('入力1-1'!$BG20&gt;=10,MID(TEXT('入力1-1'!$BG20,"000000"),5,1),""),"")</f>
        <v/>
      </c>
      <c r="BU20" s="532" t="str">
        <f>IF(TRIM('入力1-1'!$BG20)&lt;&gt;"",IF('入力1-1'!$BG20&gt;=1,MID(TEXT('入力1-1'!$BG20,"000000"),6,1),"0"),"")</f>
        <v/>
      </c>
      <c r="BV20" s="719" t="str">
        <f>IF(TRIM('入力1-1'!$BH20)&lt;&gt;"",IF('入力1-1'!$BH20&gt;=100000,MID(TEXT('入力1-1'!$BH20,"000000"),1,1),""),"")</f>
        <v/>
      </c>
      <c r="BW20" s="709" t="str">
        <f>IF(TRIM('入力1-1'!$BH20)&lt;&gt;"",IF('入力1-1'!$BH20&gt;=10000,MID(TEXT('入力1-1'!$BH20,"000000"),2,1),""),"")</f>
        <v/>
      </c>
      <c r="BX20" s="709" t="str">
        <f>IF(TRIM('入力1-1'!$BH20)&lt;&gt;"",IF('入力1-1'!$BH20&gt;=1000,MID(TEXT('入力1-1'!$BH20,"000000"),3,1),""),"")</f>
        <v/>
      </c>
      <c r="BY20" s="709" t="str">
        <f>IF(TRIM('入力1-1'!$BH20)&lt;&gt;"",IF('入力1-1'!$BH20&gt;=100,MID(TEXT('入力1-1'!$BH20,"000000"),4,1),""),"")</f>
        <v/>
      </c>
      <c r="BZ20" s="709" t="str">
        <f>IF(TRIM('入力1-1'!$BH20)&lt;&gt;"",IF('入力1-1'!$BH20&gt;=10,MID(TEXT('入力1-1'!$BH20,"000000"),5,1),""),"")</f>
        <v/>
      </c>
      <c r="CA20" s="532" t="str">
        <f>IF(TRIM('入力1-1'!$BH20)&lt;&gt;"",IF('入力1-1'!$BH20&gt;=1,MID(TEXT('入力1-1'!$BH20,"000000"),6,1),""),"0")</f>
        <v/>
      </c>
      <c r="CB20" s="749" t="str">
        <f>IF(TRIM('入力1-1'!$BI20)&lt;&gt;"",IF('入力1-1'!$BI20&gt;=10000000,MID(TEXT('入力1-1'!$BI20,"00000000"),1,1),""),"")</f>
        <v/>
      </c>
      <c r="CC20" s="750" t="str">
        <f>IF(TRIM('入力1-1'!$BI20)&lt;&gt;"",IF('入力1-1'!$BI20&gt;=1000000,MID(TEXT('入力1-1'!$BI20,"00000000"),2,1),""),"")</f>
        <v/>
      </c>
      <c r="CD20" s="750" t="str">
        <f>IF(TRIM('入力1-1'!$BI20)&lt;&gt;"",IF('入力1-1'!$BI20&gt;=100000,MID(TEXT('入力1-1'!$BI20,"00000000"),3,1),""),"")</f>
        <v/>
      </c>
      <c r="CE20" s="750" t="str">
        <f>IF(TRIM('入力1-1'!$BI20)&lt;&gt;"",IF('入力1-1'!$BI20&gt;=10000,MID(TEXT('入力1-1'!$BI20,"00000000"),4,1),""),"")</f>
        <v/>
      </c>
      <c r="CF20" s="750" t="str">
        <f>IF(TRIM('入力1-1'!$BI20)&lt;&gt;"",IF('入力1-1'!$BI20&gt;=1000,MID(TEXT('入力1-1'!$BI20,"00000000"),5,1),""),"")</f>
        <v/>
      </c>
      <c r="CG20" s="750" t="str">
        <f>IF(TRIM('入力1-1'!$BI20)&lt;&gt;"",IF('入力1-1'!$BI20&gt;=100,MID(TEXT('入力1-1'!$BI20,"00000000"),6,1),""),"")</f>
        <v/>
      </c>
      <c r="CH20" s="750" t="str">
        <f>IF(TRIM('入力1-1'!$BI20)&lt;&gt;"",IF('入力1-1'!$BI20&gt;=10,MID(TEXT('入力1-1'!$BI20,"00000000"),7,1),""),"")</f>
        <v/>
      </c>
      <c r="CI20" s="854" t="str">
        <f>IF(TRIM('入力1-1'!$BI20)&lt;&gt;"",IF('入力1-1'!$BI20&gt;=1,MID(TEXT('入力1-1'!$BI20,"00000000"),8,1),""),"")</f>
        <v/>
      </c>
    </row>
    <row r="21" spans="1:87" s="191" customFormat="1" ht="23.25" customHeight="1">
      <c r="A21" s="304" t="str">
        <f>IF(TRIM(入力1!A30)&lt;&gt;"",入力1!A30,"")</f>
        <v/>
      </c>
      <c r="B21" s="430" t="str">
        <f>IF(TRIM(入力1!B30)&lt;&gt;"",入力1!B30,"")</f>
        <v/>
      </c>
      <c r="C21" s="308">
        <v>7</v>
      </c>
      <c r="D21" s="2232" t="str">
        <f>IF(TRIM(入力1!D30)&lt;&gt;"",入力1!D30,"")</f>
        <v/>
      </c>
      <c r="E21" s="2233" t="str">
        <f>IF(TRIM(入力1!E30)&lt;&gt;"",入力1!E30,"")</f>
        <v/>
      </c>
      <c r="F21" s="2233" t="str">
        <f>IF(TRIM(入力1!F30)&lt;&gt;"",入力1!F30,"")</f>
        <v/>
      </c>
      <c r="G21" s="2233" t="str">
        <f>IF(TRIM(入力1!G30)&lt;&gt;"",入力1!G30,"")</f>
        <v/>
      </c>
      <c r="H21" s="2233" t="str">
        <f>IF(TRIM(入力1!H30)&lt;&gt;"",入力1!H30,"")</f>
        <v/>
      </c>
      <c r="I21" s="2233" t="str">
        <f>IF(TRIM(入力1!I30)&lt;&gt;"",入力1!I30,"")</f>
        <v/>
      </c>
      <c r="J21" s="2233" t="str">
        <f>IF(TRIM(入力1!J30)&lt;&gt;"",入力1!J30,"")</f>
        <v/>
      </c>
      <c r="K21" s="2233" t="str">
        <f>IF(TRIM(入力1!S30)&lt;&gt;"",入力1!S30,"")</f>
        <v/>
      </c>
      <c r="L21" s="2234" t="e">
        <f>IF(TRIM(入力1!#REF!)&lt;&gt;"",入力1!#REF!,"")</f>
        <v>#REF!</v>
      </c>
      <c r="M21" s="952" t="str">
        <f>IF(TRIM(入力1!K30)&lt;&gt;"",入力1!K30,"")</f>
        <v/>
      </c>
      <c r="N21" s="434" t="str">
        <f>IF(TRIM(入力1!L30)&lt;&gt;"",入力1!L30,"")</f>
        <v/>
      </c>
      <c r="O21" s="432">
        <v>7</v>
      </c>
      <c r="P21" s="999" t="str">
        <f>'入力1-1'!P21</f>
        <v/>
      </c>
      <c r="Q21" s="306" t="str">
        <f>'入力1-1'!Q21</f>
        <v/>
      </c>
      <c r="R21" s="307" t="str">
        <f>IF(TRIM('入力1-1'!R21)&lt;&gt;"",MID('入力1-1'!R21,1,1),"0")</f>
        <v>0</v>
      </c>
      <c r="S21" s="307" t="str">
        <f>IF(TRIM('入力1-1'!S21)&lt;&gt;"",MID('入力1-1'!S21,1,1),"")</f>
        <v/>
      </c>
      <c r="T21" s="307" t="str">
        <f>IF(TRIM('入力1-1'!T21)&lt;&gt;"",MID('入力1-1'!T21,1,1),"")</f>
        <v/>
      </c>
      <c r="U21" s="307" t="str">
        <f>IF(TRIM('入力1-1'!U21)&lt;&gt;"",MID('入力1-1'!U21,1,1),"")</f>
        <v/>
      </c>
      <c r="V21" s="307" t="str">
        <f>IF(TRIM('入力1-1'!V21)&lt;&gt;"",MID('入力1-1'!V21,1,1),"")</f>
        <v/>
      </c>
      <c r="W21" s="307" t="str">
        <f>IF(TRIM('入力1-1'!W21)&lt;&gt;"",MID('入力1-1'!W21,1,1),"")</f>
        <v/>
      </c>
      <c r="X21" s="307" t="str">
        <f>IF(TRIM('入力1-1'!X21)&lt;&gt;"",MID('入力1-1'!X21,1,1),"")</f>
        <v/>
      </c>
      <c r="Y21" s="307" t="str">
        <f>IF(TRIM('入力1-1'!Y21)&lt;&gt;"",MID('入力1-1'!Y21,1,1),"")</f>
        <v/>
      </c>
      <c r="Z21" s="999" t="str">
        <f>IF(TRIM('入力1-1'!AA21)&lt;&gt;"",MID('入力1-1'!AA21,1,1),"0")</f>
        <v>0</v>
      </c>
      <c r="AA21" s="306" t="str">
        <f>IF(TRIM('入力1-1'!AA21)&lt;&gt;"",MID('入力1-1'!AA21,2,1),"0")</f>
        <v>0</v>
      </c>
      <c r="AB21" s="999" t="str">
        <f>IF(TRIM('入力1-1'!AC21)&lt;&gt;"",MID('入力1-1'!AC21,1,1),"")</f>
        <v/>
      </c>
      <c r="AC21" s="306" t="str">
        <f>IF(TRIM('入力1-1'!AC21)&lt;&gt;"",MID('入力1-1'!AC21,2,1),"")</f>
        <v/>
      </c>
      <c r="AD21" s="999" t="str">
        <f>IF(TRIM('入力1-1'!AE21)&lt;&gt;"",MID('入力1-1'!AE21,1,1),"")</f>
        <v/>
      </c>
      <c r="AE21" s="306" t="str">
        <f>IF(TRIM('入力1-1'!AE21)&lt;&gt;"",MID('入力1-1'!AE21,2,1),"")</f>
        <v/>
      </c>
      <c r="AF21" s="999" t="str">
        <f>IF(TRIM('入力1-1'!AG21)&lt;&gt;"",MID('入力1-1'!AG21,1,1),"")</f>
        <v/>
      </c>
      <c r="AG21" s="306" t="str">
        <f>IF(TRIM('入力1-1'!AG21)&lt;&gt;"",MID('入力1-1'!AG21,2,1),"")</f>
        <v/>
      </c>
      <c r="AH21" s="999" t="str">
        <f>IF(TRIM('入力1-1'!AI21)&lt;&gt;"",MID('入力1-1'!AI21,1,1),"")</f>
        <v/>
      </c>
      <c r="AI21" s="309" t="str">
        <f>IF(TRIM('入力1-1'!AI21)&lt;&gt;"",MID('入力1-1'!AI21,2,1),"")</f>
        <v/>
      </c>
      <c r="AJ21" s="307" t="str">
        <f>IF(TRIM('入力1-1'!AK21)&lt;&gt;"",MID('入力1-1'!AK21,1,1),"")</f>
        <v/>
      </c>
      <c r="AK21" s="999" t="str">
        <f>IF(TRIM('入力1-1'!AL21)&lt;&gt;"",MID('入力1-1'!AL21,1,1),"")</f>
        <v/>
      </c>
      <c r="AL21" s="306" t="str">
        <f>IF(TRIM('入力1-1'!AL21)&lt;&gt;"",MID('入力1-1'!AL21,2,1),"")</f>
        <v/>
      </c>
      <c r="AM21" s="999" t="str">
        <f>IF(TRIM('入力1-1'!AN21)&lt;&gt;"",MID('入力1-1'!AN21,1,1),"")</f>
        <v/>
      </c>
      <c r="AN21" s="306" t="str">
        <f>IF(TRIM('入力1-1'!AN21)&lt;&gt;"",MID('入力1-1'!AN21,2,1),"")</f>
        <v/>
      </c>
      <c r="AO21" s="999" t="str">
        <f>IF(TRIM('入力1-1'!AP21)&lt;&gt;"",MID('入力1-1'!AP21,1,1),"")</f>
        <v/>
      </c>
      <c r="AP21" s="309" t="str">
        <f>IF(TRIM('入力1-1'!AP21)&lt;&gt;"",MID('入力1-1'!AP21,2,1),"")</f>
        <v/>
      </c>
      <c r="AQ21" s="999" t="str">
        <f>IF(TRIM('入力1-1'!AR21)&lt;&gt;"",MID('入力1-1'!AR21,1,1),"")</f>
        <v/>
      </c>
      <c r="AR21" s="306" t="str">
        <f>IF(TRIM('入力1-1'!AR21)&lt;&gt;"",MID('入力1-1'!AR21,2,1),"")</f>
        <v/>
      </c>
      <c r="AS21" s="999" t="str">
        <f>IF(TRIM('入力1-1'!AT21)&lt;&gt;"",MID('入力1-1'!AT21,1,1),"")</f>
        <v/>
      </c>
      <c r="AT21" s="306" t="str">
        <f>IF(TRIM('入力1-1'!AT21)&lt;&gt;"",MID('入力1-1'!AT21,2,1),"")</f>
        <v/>
      </c>
      <c r="AU21" s="1000" t="str">
        <f>IF(TRIM('入力1-1'!AV21)&lt;&gt;"",MID('入力1-1'!AV21,1,1),"")</f>
        <v/>
      </c>
      <c r="AV21" s="347" t="str">
        <f>IF(TRIM('入力1-1'!AW21)&lt;&gt;"",MID('入力1-1'!AW21,1,1),"")</f>
        <v/>
      </c>
      <c r="AW21" s="347" t="str">
        <f>IF(TRIM('入力1-1'!AX21)&lt;&gt;"",MID('入力1-1'!AX21,1,1),"")</f>
        <v/>
      </c>
      <c r="AX21" s="347" t="str">
        <f>IF(TRIM('入力1-1'!AY21)&lt;&gt;"",MID('入力1-1'!AY21,1,1),"")</f>
        <v/>
      </c>
      <c r="AY21" s="698" t="str">
        <f>IF(TRIM('入力1-1'!AZ21)&lt;&gt;"",LEFT('入力1-1'!AZ21,1),"-")</f>
        <v>-</v>
      </c>
      <c r="AZ21" s="974" t="str">
        <f>IF(TRIM('入力1-1'!AZ21)&lt;&gt;"",MID('入力1-1'!AZ21,2,1),"-")</f>
        <v>-</v>
      </c>
      <c r="BA21" s="678" t="str">
        <f>IF(TRIM('入力1-1'!BB21)&lt;&gt;"",MID('入力1-1'!BB21,1,1),"")</f>
        <v/>
      </c>
      <c r="BB21" s="988" t="str">
        <f>IF(TRIM('入力1-1'!BC21)&lt;&gt;"",IF(LEN('入力1-1'!BC21)&gt;=2,MID(TEXT('入力1-1'!BC21,"00"),1,1),"0"),"")</f>
        <v/>
      </c>
      <c r="BC21" s="310" t="str">
        <f>IF(TRIM('入力1-1'!BC21)&lt;&gt;"",IF(LEN('入力1-1'!BC21)&gt;=1,MID(TEXT('入力1-1'!BC21,"00"),2,1),""),"")</f>
        <v/>
      </c>
      <c r="BD21" s="712" t="str">
        <f>IF(TRIM('入力1-1'!$BE21)&lt;&gt;"",IF('入力1-1'!$BE21&gt;=100000,MID(TEXT('入力1-1'!$BE21,"000000"),1,1),""),"")</f>
        <v/>
      </c>
      <c r="BE21" s="713" t="str">
        <f>IF(TRIM('入力1-1'!$BE21)&lt;&gt;"",IF('入力1-1'!$BE21&gt;=10000,MID(TEXT('入力1-1'!$BE21,"000000"),2,1),""),"")</f>
        <v/>
      </c>
      <c r="BF21" s="713" t="str">
        <f>IF(TRIM('入力1-1'!$BE21)&lt;&gt;"",IF('入力1-1'!$BE21&gt;=1000,MID(TEXT('入力1-1'!$BE21,"000000"),3,1),""),"")</f>
        <v/>
      </c>
      <c r="BG21" s="713" t="str">
        <f>IF(TRIM('入力1-1'!$BE21)&lt;&gt;"",IF('入力1-1'!$BE21&gt;=100,MID(TEXT('入力1-1'!$BE21,"000000"),4,1),""),"")</f>
        <v/>
      </c>
      <c r="BH21" s="713" t="str">
        <f>IF(TRIM('入力1-1'!$BE21)&lt;&gt;"",IF('入力1-1'!$BE21&gt;=10,MID(TEXT('入力1-1'!$BE21,"000000"),5,1),""),"")</f>
        <v/>
      </c>
      <c r="BI21" s="466" t="str">
        <f>IF(TRIM('入力1-1'!$BE21)&lt;&gt;"",IF('入力1-1'!$BE21&gt;=1,MID(TEXT('入力1-1'!$BE21,"000000"),6,1),"0"),"")</f>
        <v/>
      </c>
      <c r="BJ21" s="714" t="str">
        <f>IF(TRIM('入力1-1'!$BF21)&lt;&gt;"",IF('入力1-1'!$BF21&gt;=100000,MID(TEXT('入力1-1'!$BF21,"000000"),1,1),""),"")</f>
        <v/>
      </c>
      <c r="BK21" s="715" t="str">
        <f>IF(TRIM('入力1-1'!$BF21)&lt;&gt;"",IF('入力1-1'!$BF21&gt;=10000,MID(TEXT('入力1-1'!$BF21,"000000"),2,1),""),"")</f>
        <v/>
      </c>
      <c r="BL21" s="715" t="str">
        <f>IF(TRIM('入力1-1'!$BF21)&lt;&gt;"",IF('入力1-1'!$BF21&gt;=1000,MID(TEXT('入力1-1'!$BF21,"000000"),3,1),""),"")</f>
        <v/>
      </c>
      <c r="BM21" s="715" t="str">
        <f>IF(TRIM('入力1-1'!$BF21)&lt;&gt;"",IF('入力1-1'!$BF21&gt;=100,MID(TEXT('入力1-1'!$BF21,"000000"),4,1),""),"")</f>
        <v/>
      </c>
      <c r="BN21" s="715" t="str">
        <f>IF(TRIM('入力1-1'!$BF21)&lt;&gt;"",IF('入力1-1'!$BF21&gt;=10,MID(TEXT('入力1-1'!$BF21,"000000"),5,1),""),"")</f>
        <v/>
      </c>
      <c r="BO21" s="468" t="str">
        <f>IF(TRIM('入力1-1'!$BF21)&lt;&gt;"",IF('入力1-1'!$BF21&gt;=1,MID(TEXT('入力1-1'!$BF21,"000000"),6,1),"0"),"")</f>
        <v/>
      </c>
      <c r="BP21" s="714" t="str">
        <f>IF(TRIM('入力1-1'!$BG21)&lt;&gt;"",IF('入力1-1'!$BG21&gt;=100000,MID(TEXT('入力1-1'!$BG21,"000000"),1,1),""),"")</f>
        <v/>
      </c>
      <c r="BQ21" s="715" t="str">
        <f>IF(TRIM('入力1-1'!$BG21)&lt;&gt;"",IF('入力1-1'!$BG21&gt;=10000,MID(TEXT('入力1-1'!$BG21,"000000"),2,1),""),"")</f>
        <v/>
      </c>
      <c r="BR21" s="715" t="str">
        <f>IF(TRIM('入力1-1'!$BG21)&lt;&gt;"",IF('入力1-1'!$BG21&gt;=1000,MID(TEXT('入力1-1'!$BG21,"000000"),3,1),""),"")</f>
        <v/>
      </c>
      <c r="BS21" s="715" t="str">
        <f>IF(TRIM('入力1-1'!$BG21)&lt;&gt;"",IF('入力1-1'!$BG21&gt;=100,MID(TEXT('入力1-1'!$BG21,"000000"),4,1),""),"")</f>
        <v/>
      </c>
      <c r="BT21" s="715" t="str">
        <f>IF(TRIM('入力1-1'!$BG21)&lt;&gt;"",IF('入力1-1'!$BG21&gt;=10,MID(TEXT('入力1-1'!$BG21,"000000"),5,1),""),"")</f>
        <v/>
      </c>
      <c r="BU21" s="468" t="str">
        <f>IF(TRIM('入力1-1'!$BG21)&lt;&gt;"",IF('入力1-1'!$BG21&gt;=1,MID(TEXT('入力1-1'!$BG21,"000000"),6,1),"0"),"")</f>
        <v/>
      </c>
      <c r="BV21" s="714" t="str">
        <f>IF(TRIM('入力1-1'!$BH21)&lt;&gt;"",IF('入力1-1'!$BH21&gt;=100000,MID(TEXT('入力1-1'!$BH21,"000000"),1,1),""),"")</f>
        <v/>
      </c>
      <c r="BW21" s="715" t="str">
        <f>IF(TRIM('入力1-1'!$BH21)&lt;&gt;"",IF('入力1-1'!$BH21&gt;=10000,MID(TEXT('入力1-1'!$BH21,"000000"),2,1),""),"")</f>
        <v/>
      </c>
      <c r="BX21" s="715" t="str">
        <f>IF(TRIM('入力1-1'!$BH21)&lt;&gt;"",IF('入力1-1'!$BH21&gt;=1000,MID(TEXT('入力1-1'!$BH21,"000000"),3,1),""),"")</f>
        <v/>
      </c>
      <c r="BY21" s="715" t="str">
        <f>IF(TRIM('入力1-1'!$BH21)&lt;&gt;"",IF('入力1-1'!$BH21&gt;=100,MID(TEXT('入力1-1'!$BH21,"000000"),4,1),""),"")</f>
        <v/>
      </c>
      <c r="BZ21" s="715" t="str">
        <f>IF(TRIM('入力1-1'!$BH21)&lt;&gt;"",IF('入力1-1'!$BH21&gt;=10,MID(TEXT('入力1-1'!$BH21,"000000"),5,1),""),"")</f>
        <v/>
      </c>
      <c r="CA21" s="468" t="str">
        <f>IF(TRIM('入力1-1'!$BH21)&lt;&gt;"",IF('入力1-1'!$BH21&gt;=1,MID(TEXT('入力1-1'!$BH21,"000000"),6,1),""),"0")</f>
        <v/>
      </c>
      <c r="CB21" s="751" t="str">
        <f>IF(TRIM('入力1-1'!$BI21)&lt;&gt;"",IF('入力1-1'!$BI21&gt;=10000000,MID(TEXT('入力1-1'!$BI21,"00000000"),1,1),""),"")</f>
        <v/>
      </c>
      <c r="CC21" s="752" t="str">
        <f>IF(TRIM('入力1-1'!$BI21)&lt;&gt;"",IF('入力1-1'!$BI21&gt;=1000000,MID(TEXT('入力1-1'!$BI21,"00000000"),2,1),""),"")</f>
        <v/>
      </c>
      <c r="CD21" s="752" t="str">
        <f>IF(TRIM('入力1-1'!$BI21)&lt;&gt;"",IF('入力1-1'!$BI21&gt;=100000,MID(TEXT('入力1-1'!$BI21,"00000000"),3,1),""),"")</f>
        <v/>
      </c>
      <c r="CE21" s="752" t="str">
        <f>IF(TRIM('入力1-1'!$BI21)&lt;&gt;"",IF('入力1-1'!$BI21&gt;=10000,MID(TEXT('入力1-1'!$BI21,"00000000"),4,1),""),"")</f>
        <v/>
      </c>
      <c r="CF21" s="752" t="str">
        <f>IF(TRIM('入力1-1'!$BI21)&lt;&gt;"",IF('入力1-1'!$BI21&gt;=1000,MID(TEXT('入力1-1'!$BI21,"00000000"),5,1),""),"")</f>
        <v/>
      </c>
      <c r="CG21" s="752" t="str">
        <f>IF(TRIM('入力1-1'!$BI21)&lt;&gt;"",IF('入力1-1'!$BI21&gt;=100,MID(TEXT('入力1-1'!$BI21,"00000000"),6,1),""),"")</f>
        <v/>
      </c>
      <c r="CH21" s="752" t="str">
        <f>IF(TRIM('入力1-1'!$BI21)&lt;&gt;"",IF('入力1-1'!$BI21&gt;=10,MID(TEXT('入力1-1'!$BI21,"00000000"),7,1),""),"")</f>
        <v/>
      </c>
      <c r="CI21" s="855" t="str">
        <f>IF(TRIM('入力1-1'!$BI21)&lt;&gt;"",IF('入力1-1'!$BI21&gt;=1,MID(TEXT('入力1-1'!$BI21,"00000000"),8,1),""),"")</f>
        <v/>
      </c>
    </row>
    <row r="22" spans="1:87" s="19" customFormat="1" ht="23.25" customHeight="1">
      <c r="A22" s="522" t="str">
        <f>IF(TRIM(入力1!A32)&lt;&gt;"",入力1!A32,"")</f>
        <v/>
      </c>
      <c r="B22" s="523" t="str">
        <f>IF(TRIM(入力1!B32)&lt;&gt;"",入力1!B32,"")</f>
        <v/>
      </c>
      <c r="C22" s="524">
        <v>8</v>
      </c>
      <c r="D22" s="2229" t="str">
        <f>IF(TRIM(入力1!D32)&lt;&gt;"",入力1!D32,"")</f>
        <v/>
      </c>
      <c r="E22" s="2230" t="str">
        <f>IF(TRIM(入力1!E32)&lt;&gt;"",入力1!E32,"")</f>
        <v/>
      </c>
      <c r="F22" s="2230" t="str">
        <f>IF(TRIM(入力1!F32)&lt;&gt;"",入力1!F32,"")</f>
        <v/>
      </c>
      <c r="G22" s="2230" t="str">
        <f>IF(TRIM(入力1!G32)&lt;&gt;"",入力1!G32,"")</f>
        <v/>
      </c>
      <c r="H22" s="2230" t="str">
        <f>IF(TRIM(入力1!H32)&lt;&gt;"",入力1!H32,"")</f>
        <v/>
      </c>
      <c r="I22" s="2230" t="str">
        <f>IF(TRIM(入力1!I32)&lt;&gt;"",入力1!I32,"")</f>
        <v/>
      </c>
      <c r="J22" s="2230" t="str">
        <f>IF(TRIM(入力1!J32)&lt;&gt;"",入力1!J32,"")</f>
        <v/>
      </c>
      <c r="K22" s="2230" t="str">
        <f>IF(TRIM(入力1!S32)&lt;&gt;"",入力1!S32,"")</f>
        <v/>
      </c>
      <c r="L22" s="2231" t="e">
        <f>IF(TRIM(入力1!#REF!)&lt;&gt;"",入力1!#REF!,"")</f>
        <v>#REF!</v>
      </c>
      <c r="M22" s="975" t="str">
        <f>IF(TRIM(入力1!K32)&lt;&gt;"",入力1!K32,"")</f>
        <v/>
      </c>
      <c r="N22" s="525" t="str">
        <f>IF(TRIM(入力1!L32)&lt;&gt;"",入力1!L32,"")</f>
        <v/>
      </c>
      <c r="O22" s="526">
        <v>8</v>
      </c>
      <c r="P22" s="1007" t="str">
        <f>'入力1-1'!P22</f>
        <v/>
      </c>
      <c r="Q22" s="527" t="str">
        <f>'入力1-1'!Q22</f>
        <v/>
      </c>
      <c r="R22" s="528" t="str">
        <f>IF(TRIM('入力1-1'!R22)&lt;&gt;"",MID('入力1-1'!R22,1,1),"0")</f>
        <v>0</v>
      </c>
      <c r="S22" s="528" t="str">
        <f>IF(TRIM('入力1-1'!S22)&lt;&gt;"",MID('入力1-1'!S22,1,1),"")</f>
        <v/>
      </c>
      <c r="T22" s="528" t="str">
        <f>IF(TRIM('入力1-1'!T22)&lt;&gt;"",MID('入力1-1'!T22,1,1),"")</f>
        <v/>
      </c>
      <c r="U22" s="528" t="str">
        <f>IF(TRIM('入力1-1'!U22)&lt;&gt;"",MID('入力1-1'!U22,1,1),"")</f>
        <v/>
      </c>
      <c r="V22" s="528" t="str">
        <f>IF(TRIM('入力1-1'!V22)&lt;&gt;"",MID('入力1-1'!V22,1,1),"")</f>
        <v/>
      </c>
      <c r="W22" s="528" t="str">
        <f>IF(TRIM('入力1-1'!W22)&lt;&gt;"",MID('入力1-1'!W22,1,1),"")</f>
        <v/>
      </c>
      <c r="X22" s="528" t="str">
        <f>IF(TRIM('入力1-1'!X22)&lt;&gt;"",MID('入力1-1'!X22,1,1),"")</f>
        <v/>
      </c>
      <c r="Y22" s="528" t="str">
        <f>IF(TRIM('入力1-1'!Y22)&lt;&gt;"",MID('入力1-1'!Y22,1,1),"")</f>
        <v/>
      </c>
      <c r="Z22" s="1007" t="str">
        <f>IF(TRIM('入力1-1'!AA22)&lt;&gt;"",MID('入力1-1'!AA22,1,1),"0")</f>
        <v>0</v>
      </c>
      <c r="AA22" s="527" t="str">
        <f>IF(TRIM('入力1-1'!AA22)&lt;&gt;"",MID('入力1-1'!AA22,2,1),"0")</f>
        <v>0</v>
      </c>
      <c r="AB22" s="1007" t="str">
        <f>IF(TRIM('入力1-1'!AC22)&lt;&gt;"",MID('入力1-1'!AC22,1,1),"")</f>
        <v/>
      </c>
      <c r="AC22" s="527" t="str">
        <f>IF(TRIM('入力1-1'!AC22)&lt;&gt;"",MID('入力1-1'!AC22,2,1),"")</f>
        <v/>
      </c>
      <c r="AD22" s="1007" t="str">
        <f>IF(TRIM('入力1-1'!AE22)&lt;&gt;"",MID('入力1-1'!AE22,1,1),"")</f>
        <v/>
      </c>
      <c r="AE22" s="527" t="str">
        <f>IF(TRIM('入力1-1'!AE22)&lt;&gt;"",MID('入力1-1'!AE22,2,1),"")</f>
        <v/>
      </c>
      <c r="AF22" s="1007" t="str">
        <f>IF(TRIM('入力1-1'!AG22)&lt;&gt;"",MID('入力1-1'!AG22,1,1),"")</f>
        <v/>
      </c>
      <c r="AG22" s="527" t="str">
        <f>IF(TRIM('入力1-1'!AG22)&lt;&gt;"",MID('入力1-1'!AG22,2,1),"")</f>
        <v/>
      </c>
      <c r="AH22" s="1007" t="str">
        <f>IF(TRIM('入力1-1'!AI22)&lt;&gt;"",MID('入力1-1'!AI22,1,1),"")</f>
        <v/>
      </c>
      <c r="AI22" s="529" t="str">
        <f>IF(TRIM('入力1-1'!AI22)&lt;&gt;"",MID('入力1-1'!AI22,2,1),"")</f>
        <v/>
      </c>
      <c r="AJ22" s="528" t="str">
        <f>IF(TRIM('入力1-1'!AK22)&lt;&gt;"",MID('入力1-1'!AK22,1,1),"")</f>
        <v/>
      </c>
      <c r="AK22" s="1007" t="str">
        <f>IF(TRIM('入力1-1'!AL22)&lt;&gt;"",MID('入力1-1'!AL22,1,1),"")</f>
        <v/>
      </c>
      <c r="AL22" s="527" t="str">
        <f>IF(TRIM('入力1-1'!AL22)&lt;&gt;"",MID('入力1-1'!AL22,2,1),"")</f>
        <v/>
      </c>
      <c r="AM22" s="1007" t="str">
        <f>IF(TRIM('入力1-1'!AN22)&lt;&gt;"",MID('入力1-1'!AN22,1,1),"")</f>
        <v/>
      </c>
      <c r="AN22" s="527" t="str">
        <f>IF(TRIM('入力1-1'!AN22)&lt;&gt;"",MID('入力1-1'!AN22,2,1),"")</f>
        <v/>
      </c>
      <c r="AO22" s="1007" t="str">
        <f>IF(TRIM('入力1-1'!AP22)&lt;&gt;"",MID('入力1-1'!AP22,1,1),"")</f>
        <v/>
      </c>
      <c r="AP22" s="529" t="str">
        <f>IF(TRIM('入力1-1'!AP22)&lt;&gt;"",MID('入力1-1'!AP22,2,1),"")</f>
        <v/>
      </c>
      <c r="AQ22" s="1007" t="str">
        <f>IF(TRIM('入力1-1'!AR22)&lt;&gt;"",MID('入力1-1'!AR22,1,1),"")</f>
        <v/>
      </c>
      <c r="AR22" s="527" t="str">
        <f>IF(TRIM('入力1-1'!AR22)&lt;&gt;"",MID('入力1-1'!AR22,2,1),"")</f>
        <v/>
      </c>
      <c r="AS22" s="1007" t="str">
        <f>IF(TRIM('入力1-1'!AT22)&lt;&gt;"",MID('入力1-1'!AT22,1,1),"")</f>
        <v/>
      </c>
      <c r="AT22" s="527" t="str">
        <f>IF(TRIM('入力1-1'!AT22)&lt;&gt;"",MID('入力1-1'!AT22,2,1),"")</f>
        <v/>
      </c>
      <c r="AU22" s="1008" t="str">
        <f>IF(TRIM('入力1-1'!AV22)&lt;&gt;"",MID('入力1-1'!AV22,1,1),"")</f>
        <v/>
      </c>
      <c r="AV22" s="530" t="str">
        <f>IF(TRIM('入力1-1'!AW22)&lt;&gt;"",MID('入力1-1'!AW22,1,1),"")</f>
        <v/>
      </c>
      <c r="AW22" s="530" t="str">
        <f>IF(TRIM('入力1-1'!AX22)&lt;&gt;"",MID('入力1-1'!AX22,1,1),"")</f>
        <v/>
      </c>
      <c r="AX22" s="530" t="str">
        <f>IF(TRIM('入力1-1'!AY22)&lt;&gt;"",MID('入力1-1'!AY22,1,1),"")</f>
        <v/>
      </c>
      <c r="AY22" s="697" t="str">
        <f>IF(TRIM('入力1-1'!AZ22)&lt;&gt;"",LEFT('入力1-1'!AZ22,1),"-")</f>
        <v>-</v>
      </c>
      <c r="AZ22" s="977" t="str">
        <f>IF(TRIM('入力1-1'!AZ22)&lt;&gt;"",MID('入力1-1'!AZ22,2,1),"-")</f>
        <v>-</v>
      </c>
      <c r="BA22" s="677" t="str">
        <f>IF(TRIM('入力1-1'!BB22)&lt;&gt;"",MID('入力1-1'!BB22,1,1),"")</f>
        <v/>
      </c>
      <c r="BB22" s="987" t="str">
        <f>IF(TRIM('入力1-1'!BC22)&lt;&gt;"",IF(LEN('入力1-1'!BC22)&gt;=2,MID(TEXT('入力1-1'!BC22,"00"),1,1),"0"),"")</f>
        <v/>
      </c>
      <c r="BC22" s="531" t="str">
        <f>IF(TRIM('入力1-1'!BC22)&lt;&gt;"",IF(LEN('入力1-1'!BC22)&gt;=1,MID(TEXT('入力1-1'!BC22,"00"),2,1),""),"")</f>
        <v/>
      </c>
      <c r="BD22" s="708" t="str">
        <f>IF(TRIM('入力1-1'!$BE22)&lt;&gt;"",IF('入力1-1'!$BE22&gt;=100000,MID(TEXT('入力1-1'!$BE22,"000000"),1,1),""),"")</f>
        <v/>
      </c>
      <c r="BE22" s="709" t="str">
        <f>IF(TRIM('入力1-1'!$BE22)&lt;&gt;"",IF('入力1-1'!$BE22&gt;=10000,MID(TEXT('入力1-1'!$BE22,"000000"),2,1),""),"")</f>
        <v/>
      </c>
      <c r="BF22" s="709" t="str">
        <f>IF(TRIM('入力1-1'!$BE22)&lt;&gt;"",IF('入力1-1'!$BE22&gt;=1000,MID(TEXT('入力1-1'!$BE22,"000000"),3,1),""),"")</f>
        <v/>
      </c>
      <c r="BG22" s="709" t="str">
        <f>IF(TRIM('入力1-1'!$BE22)&lt;&gt;"",IF('入力1-1'!$BE22&gt;=100,MID(TEXT('入力1-1'!$BE22,"000000"),4,1),""),"")</f>
        <v/>
      </c>
      <c r="BH22" s="709" t="str">
        <f>IF(TRIM('入力1-1'!$BE22)&lt;&gt;"",IF('入力1-1'!$BE22&gt;=10,MID(TEXT('入力1-1'!$BE22,"000000"),5,1),""),"")</f>
        <v/>
      </c>
      <c r="BI22" s="532" t="str">
        <f>IF(TRIM('入力1-1'!$BE22)&lt;&gt;"",IF('入力1-1'!$BE22&gt;=1,MID(TEXT('入力1-1'!$BE22,"000000"),6,1),"0"),"")</f>
        <v/>
      </c>
      <c r="BJ22" s="710" t="str">
        <f>IF(TRIM('入力1-1'!$BF22)&lt;&gt;"",IF('入力1-1'!$BF22&gt;=100000,MID(TEXT('入力1-1'!$BF22,"000000"),1,1),""),"")</f>
        <v/>
      </c>
      <c r="BK22" s="711" t="str">
        <f>IF(TRIM('入力1-1'!$BF22)&lt;&gt;"",IF('入力1-1'!$BF22&gt;=10000,MID(TEXT('入力1-1'!$BF22,"000000"),2,1),""),"")</f>
        <v/>
      </c>
      <c r="BL22" s="711" t="str">
        <f>IF(TRIM('入力1-1'!$BF22)&lt;&gt;"",IF('入力1-1'!$BF22&gt;=1000,MID(TEXT('入力1-1'!$BF22,"000000"),3,1),""),"")</f>
        <v/>
      </c>
      <c r="BM22" s="711" t="str">
        <f>IF(TRIM('入力1-1'!$BF22)&lt;&gt;"",IF('入力1-1'!$BF22&gt;=100,MID(TEXT('入力1-1'!$BF22,"000000"),4,1),""),"")</f>
        <v/>
      </c>
      <c r="BN22" s="711" t="str">
        <f>IF(TRIM('入力1-1'!$BF22)&lt;&gt;"",IF('入力1-1'!$BF22&gt;=10,MID(TEXT('入力1-1'!$BF22,"000000"),5,1),""),"")</f>
        <v/>
      </c>
      <c r="BO22" s="533" t="str">
        <f>IF(TRIM('入力1-1'!$BF22)&lt;&gt;"",IF('入力1-1'!$BF22&gt;=1,MID(TEXT('入力1-1'!$BF22,"000000"),6,1),"0"),"")</f>
        <v/>
      </c>
      <c r="BP22" s="710" t="str">
        <f>IF(TRIM('入力1-1'!$BG22)&lt;&gt;"",IF('入力1-1'!$BG22&gt;=100000,MID(TEXT('入力1-1'!$BG22,"000000"),1,1),""),"")</f>
        <v/>
      </c>
      <c r="BQ22" s="711" t="str">
        <f>IF(TRIM('入力1-1'!$BG22)&lt;&gt;"",IF('入力1-1'!$BG22&gt;=10000,MID(TEXT('入力1-1'!$BG22,"000000"),2,1),""),"")</f>
        <v/>
      </c>
      <c r="BR22" s="711" t="str">
        <f>IF(TRIM('入力1-1'!$BG22)&lt;&gt;"",IF('入力1-1'!$BG22&gt;=1000,MID(TEXT('入力1-1'!$BG22,"000000"),3,1),""),"")</f>
        <v/>
      </c>
      <c r="BS22" s="711" t="str">
        <f>IF(TRIM('入力1-1'!$BG22)&lt;&gt;"",IF('入力1-1'!$BG22&gt;=100,MID(TEXT('入力1-1'!$BG22,"000000"),4,1),""),"")</f>
        <v/>
      </c>
      <c r="BT22" s="711" t="str">
        <f>IF(TRIM('入力1-1'!$BG22)&lt;&gt;"",IF('入力1-1'!$BG22&gt;=10,MID(TEXT('入力1-1'!$BG22,"000000"),5,1),""),"")</f>
        <v/>
      </c>
      <c r="BU22" s="533" t="str">
        <f>IF(TRIM('入力1-1'!$BG22)&lt;&gt;"",IF('入力1-1'!$BG22&gt;=1,MID(TEXT('入力1-1'!$BG22,"000000"),6,1),"0"),"")</f>
        <v/>
      </c>
      <c r="BV22" s="710" t="str">
        <f>IF(TRIM('入力1-1'!$BH22)&lt;&gt;"",IF('入力1-1'!$BH22&gt;=100000,MID(TEXT('入力1-1'!$BH22,"000000"),1,1),""),"")</f>
        <v/>
      </c>
      <c r="BW22" s="711" t="str">
        <f>IF(TRIM('入力1-1'!$BH22)&lt;&gt;"",IF('入力1-1'!$BH22&gt;=10000,MID(TEXT('入力1-1'!$BH22,"000000"),2,1),""),"")</f>
        <v/>
      </c>
      <c r="BX22" s="711" t="str">
        <f>IF(TRIM('入力1-1'!$BH22)&lt;&gt;"",IF('入力1-1'!$BH22&gt;=1000,MID(TEXT('入力1-1'!$BH22,"000000"),3,1),""),"")</f>
        <v/>
      </c>
      <c r="BY22" s="711" t="str">
        <f>IF(TRIM('入力1-1'!$BH22)&lt;&gt;"",IF('入力1-1'!$BH22&gt;=100,MID(TEXT('入力1-1'!$BH22,"000000"),4,1),""),"")</f>
        <v/>
      </c>
      <c r="BZ22" s="711" t="str">
        <f>IF(TRIM('入力1-1'!$BH22)&lt;&gt;"",IF('入力1-1'!$BH22&gt;=10,MID(TEXT('入力1-1'!$BH22,"000000"),5,1),""),"")</f>
        <v/>
      </c>
      <c r="CA22" s="533" t="str">
        <f>IF(TRIM('入力1-1'!$BH22)&lt;&gt;"",IF('入力1-1'!$BH22&gt;=1,MID(TEXT('入力1-1'!$BH22,"000000"),6,1),""),"0")</f>
        <v/>
      </c>
      <c r="CB22" s="749" t="str">
        <f>IF(TRIM('入力1-1'!$BI22)&lt;&gt;"",IF('入力1-1'!$BI22&gt;=10000000,MID(TEXT('入力1-1'!$BI22,"00000000"),1,1),""),"")</f>
        <v/>
      </c>
      <c r="CC22" s="750" t="str">
        <f>IF(TRIM('入力1-1'!$BI22)&lt;&gt;"",IF('入力1-1'!$BI22&gt;=1000000,MID(TEXT('入力1-1'!$BI22,"00000000"),2,1),""),"")</f>
        <v/>
      </c>
      <c r="CD22" s="750" t="str">
        <f>IF(TRIM('入力1-1'!$BI22)&lt;&gt;"",IF('入力1-1'!$BI22&gt;=100000,MID(TEXT('入力1-1'!$BI22,"00000000"),3,1),""),"")</f>
        <v/>
      </c>
      <c r="CE22" s="750" t="str">
        <f>IF(TRIM('入力1-1'!$BI22)&lt;&gt;"",IF('入力1-1'!$BI22&gt;=10000,MID(TEXT('入力1-1'!$BI22,"00000000"),4,1),""),"")</f>
        <v/>
      </c>
      <c r="CF22" s="750" t="str">
        <f>IF(TRIM('入力1-1'!$BI22)&lt;&gt;"",IF('入力1-1'!$BI22&gt;=1000,MID(TEXT('入力1-1'!$BI22,"00000000"),5,1),""),"")</f>
        <v/>
      </c>
      <c r="CG22" s="750" t="str">
        <f>IF(TRIM('入力1-1'!$BI22)&lt;&gt;"",IF('入力1-1'!$BI22&gt;=100,MID(TEXT('入力1-1'!$BI22,"00000000"),6,1),""),"")</f>
        <v/>
      </c>
      <c r="CH22" s="750" t="str">
        <f>IF(TRIM('入力1-1'!$BI22)&lt;&gt;"",IF('入力1-1'!$BI22&gt;=10,MID(TEXT('入力1-1'!$BI22,"00000000"),7,1),""),"")</f>
        <v/>
      </c>
      <c r="CI22" s="854" t="str">
        <f>IF(TRIM('入力1-1'!$BI22)&lt;&gt;"",IF('入力1-1'!$BI22&gt;=1,MID(TEXT('入力1-1'!$BI22,"00000000"),8,1),""),"")</f>
        <v/>
      </c>
    </row>
    <row r="23" spans="1:87" s="19" customFormat="1" ht="23.25" customHeight="1">
      <c r="A23" s="304" t="str">
        <f>IF(TRIM(入力1!A34)&lt;&gt;"",入力1!A34,"")</f>
        <v/>
      </c>
      <c r="B23" s="430" t="str">
        <f>IF(TRIM(入力1!B34)&lt;&gt;"",入力1!B34,"")</f>
        <v/>
      </c>
      <c r="C23" s="308">
        <v>9</v>
      </c>
      <c r="D23" s="2232" t="str">
        <f>IF(TRIM(入力1!D34)&lt;&gt;"",入力1!D34,"")</f>
        <v/>
      </c>
      <c r="E23" s="2233" t="str">
        <f>IF(TRIM(入力1!E34)&lt;&gt;"",入力1!E34,"")</f>
        <v/>
      </c>
      <c r="F23" s="2233" t="str">
        <f>IF(TRIM(入力1!F34)&lt;&gt;"",入力1!F34,"")</f>
        <v/>
      </c>
      <c r="G23" s="2233" t="str">
        <f>IF(TRIM(入力1!G34)&lt;&gt;"",入力1!G34,"")</f>
        <v/>
      </c>
      <c r="H23" s="2233" t="str">
        <f>IF(TRIM(入力1!H34)&lt;&gt;"",入力1!H34,"")</f>
        <v/>
      </c>
      <c r="I23" s="2233" t="str">
        <f>IF(TRIM(入力1!I34)&lt;&gt;"",入力1!I34,"")</f>
        <v/>
      </c>
      <c r="J23" s="2233" t="str">
        <f>IF(TRIM(入力1!J34)&lt;&gt;"",入力1!J34,"")</f>
        <v/>
      </c>
      <c r="K23" s="2233" t="str">
        <f>IF(TRIM(入力1!S34)&lt;&gt;"",入力1!S34,"")</f>
        <v/>
      </c>
      <c r="L23" s="2234" t="e">
        <f>IF(TRIM(入力1!#REF!)&lt;&gt;"",入力1!#REF!,"")</f>
        <v>#REF!</v>
      </c>
      <c r="M23" s="952" t="str">
        <f>IF(TRIM(入力1!K34)&lt;&gt;"",入力1!K34,"")</f>
        <v/>
      </c>
      <c r="N23" s="434" t="str">
        <f>IF(TRIM(入力1!L34)&lt;&gt;"",入力1!L34,"")</f>
        <v/>
      </c>
      <c r="O23" s="432">
        <v>9</v>
      </c>
      <c r="P23" s="999" t="str">
        <f>'入力1-1'!P23</f>
        <v/>
      </c>
      <c r="Q23" s="306" t="str">
        <f>'入力1-1'!Q23</f>
        <v/>
      </c>
      <c r="R23" s="307" t="str">
        <f>IF(TRIM('入力1-1'!R23)&lt;&gt;"",MID('入力1-1'!R23,1,1),"0")</f>
        <v>0</v>
      </c>
      <c r="S23" s="307" t="str">
        <f>IF(TRIM('入力1-1'!S23)&lt;&gt;"",MID('入力1-1'!S23,1,1),"")</f>
        <v/>
      </c>
      <c r="T23" s="307" t="str">
        <f>IF(TRIM('入力1-1'!T23)&lt;&gt;"",MID('入力1-1'!T23,1,1),"")</f>
        <v/>
      </c>
      <c r="U23" s="307" t="str">
        <f>IF(TRIM('入力1-1'!U23)&lt;&gt;"",MID('入力1-1'!U23,1,1),"")</f>
        <v/>
      </c>
      <c r="V23" s="307" t="str">
        <f>IF(TRIM('入力1-1'!V23)&lt;&gt;"",MID('入力1-1'!V23,1,1),"")</f>
        <v/>
      </c>
      <c r="W23" s="307" t="str">
        <f>IF(TRIM('入力1-1'!W23)&lt;&gt;"",MID('入力1-1'!W23,1,1),"")</f>
        <v/>
      </c>
      <c r="X23" s="307" t="str">
        <f>IF(TRIM('入力1-1'!X23)&lt;&gt;"",MID('入力1-1'!X23,1,1),"")</f>
        <v/>
      </c>
      <c r="Y23" s="307" t="str">
        <f>IF(TRIM('入力1-1'!Y23)&lt;&gt;"",MID('入力1-1'!Y23,1,1),"")</f>
        <v/>
      </c>
      <c r="Z23" s="999" t="str">
        <f>IF(TRIM('入力1-1'!AA23)&lt;&gt;"",MID('入力1-1'!AA23,1,1),"0")</f>
        <v>0</v>
      </c>
      <c r="AA23" s="306" t="str">
        <f>IF(TRIM('入力1-1'!AA23)&lt;&gt;"",MID('入力1-1'!AA23,2,1),"0")</f>
        <v>0</v>
      </c>
      <c r="AB23" s="999" t="str">
        <f>IF(TRIM('入力1-1'!AC23)&lt;&gt;"",MID('入力1-1'!AC23,1,1),"")</f>
        <v/>
      </c>
      <c r="AC23" s="306" t="str">
        <f>IF(TRIM('入力1-1'!AC23)&lt;&gt;"",MID('入力1-1'!AC23,2,1),"")</f>
        <v/>
      </c>
      <c r="AD23" s="999" t="str">
        <f>IF(TRIM('入力1-1'!AE23)&lt;&gt;"",MID('入力1-1'!AE23,1,1),"")</f>
        <v/>
      </c>
      <c r="AE23" s="306" t="str">
        <f>IF(TRIM('入力1-1'!AE23)&lt;&gt;"",MID('入力1-1'!AE23,2,1),"")</f>
        <v/>
      </c>
      <c r="AF23" s="999" t="str">
        <f>IF(TRIM('入力1-1'!AG23)&lt;&gt;"",MID('入力1-1'!AG23,1,1),"")</f>
        <v/>
      </c>
      <c r="AG23" s="306" t="str">
        <f>IF(TRIM('入力1-1'!AG23)&lt;&gt;"",MID('入力1-1'!AG23,2,1),"")</f>
        <v/>
      </c>
      <c r="AH23" s="999" t="str">
        <f>IF(TRIM('入力1-1'!AI23)&lt;&gt;"",MID('入力1-1'!AI23,1,1),"")</f>
        <v/>
      </c>
      <c r="AI23" s="309" t="str">
        <f>IF(TRIM('入力1-1'!AI23)&lt;&gt;"",MID('入力1-1'!AI23,2,1),"")</f>
        <v/>
      </c>
      <c r="AJ23" s="307" t="str">
        <f>IF(TRIM('入力1-1'!AK23)&lt;&gt;"",MID('入力1-1'!AK23,1,1),"")</f>
        <v/>
      </c>
      <c r="AK23" s="999" t="str">
        <f>IF(TRIM('入力1-1'!AL23)&lt;&gt;"",MID('入力1-1'!AL23,1,1),"")</f>
        <v/>
      </c>
      <c r="AL23" s="306" t="str">
        <f>IF(TRIM('入力1-1'!AL23)&lt;&gt;"",MID('入力1-1'!AL23,2,1),"")</f>
        <v/>
      </c>
      <c r="AM23" s="999" t="str">
        <f>IF(TRIM('入力1-1'!AN23)&lt;&gt;"",MID('入力1-1'!AN23,1,1),"")</f>
        <v/>
      </c>
      <c r="AN23" s="306" t="str">
        <f>IF(TRIM('入力1-1'!AN23)&lt;&gt;"",MID('入力1-1'!AN23,2,1),"")</f>
        <v/>
      </c>
      <c r="AO23" s="999" t="str">
        <f>IF(TRIM('入力1-1'!AP23)&lt;&gt;"",MID('入力1-1'!AP23,1,1),"")</f>
        <v/>
      </c>
      <c r="AP23" s="309" t="str">
        <f>IF(TRIM('入力1-1'!AP23)&lt;&gt;"",MID('入力1-1'!AP23,2,1),"")</f>
        <v/>
      </c>
      <c r="AQ23" s="999" t="str">
        <f>IF(TRIM('入力1-1'!AR23)&lt;&gt;"",MID('入力1-1'!AR23,1,1),"")</f>
        <v/>
      </c>
      <c r="AR23" s="306" t="str">
        <f>IF(TRIM('入力1-1'!AR23)&lt;&gt;"",MID('入力1-1'!AR23,2,1),"")</f>
        <v/>
      </c>
      <c r="AS23" s="999" t="str">
        <f>IF(TRIM('入力1-1'!AT23)&lt;&gt;"",MID('入力1-1'!AT23,1,1),"")</f>
        <v/>
      </c>
      <c r="AT23" s="306" t="str">
        <f>IF(TRIM('入力1-1'!AT23)&lt;&gt;"",MID('入力1-1'!AT23,2,1),"")</f>
        <v/>
      </c>
      <c r="AU23" s="1000" t="str">
        <f>IF(TRIM('入力1-1'!AV23)&lt;&gt;"",MID('入力1-1'!AV23,1,1),"")</f>
        <v/>
      </c>
      <c r="AV23" s="347" t="str">
        <f>IF(TRIM('入力1-1'!AW23)&lt;&gt;"",MID('入力1-1'!AW23,1,1),"")</f>
        <v/>
      </c>
      <c r="AW23" s="347" t="str">
        <f>IF(TRIM('入力1-1'!AX23)&lt;&gt;"",MID('入力1-1'!AX23,1,1),"")</f>
        <v/>
      </c>
      <c r="AX23" s="347" t="str">
        <f>IF(TRIM('入力1-1'!AY23)&lt;&gt;"",MID('入力1-1'!AY23,1,1),"")</f>
        <v/>
      </c>
      <c r="AY23" s="698" t="str">
        <f>IF(TRIM('入力1-1'!AZ23)&lt;&gt;"",LEFT('入力1-1'!AZ23,1),"-")</f>
        <v>-</v>
      </c>
      <c r="AZ23" s="974" t="str">
        <f>IF(TRIM('入力1-1'!AZ23)&lt;&gt;"",MID('入力1-1'!AZ23,2,1),"-")</f>
        <v>-</v>
      </c>
      <c r="BA23" s="678" t="str">
        <f>IF(TRIM('入力1-1'!BB23)&lt;&gt;"",MID('入力1-1'!BB23,1,1),"")</f>
        <v/>
      </c>
      <c r="BB23" s="988" t="str">
        <f>IF(TRIM('入力1-1'!BC23)&lt;&gt;"",IF(LEN('入力1-1'!BC23)&gt;=2,MID(TEXT('入力1-1'!BC23,"00"),1,1),"0"),"")</f>
        <v/>
      </c>
      <c r="BC23" s="310" t="str">
        <f>IF(TRIM('入力1-1'!BC23)&lt;&gt;"",IF(LEN('入力1-1'!BC23)&gt;=1,MID(TEXT('入力1-1'!BC23,"00"),2,1),""),"")</f>
        <v/>
      </c>
      <c r="BD23" s="712" t="str">
        <f>IF(TRIM('入力1-1'!$BE23)&lt;&gt;"",IF('入力1-1'!$BE23&gt;=100000,MID(TEXT('入力1-1'!$BE23,"000000"),1,1),""),"")</f>
        <v/>
      </c>
      <c r="BE23" s="713" t="str">
        <f>IF(TRIM('入力1-1'!$BE23)&lt;&gt;"",IF('入力1-1'!$BE23&gt;=10000,MID(TEXT('入力1-1'!$BE23,"000000"),2,1),""),"")</f>
        <v/>
      </c>
      <c r="BF23" s="713" t="str">
        <f>IF(TRIM('入力1-1'!$BE23)&lt;&gt;"",IF('入力1-1'!$BE23&gt;=1000,MID(TEXT('入力1-1'!$BE23,"000000"),3,1),""),"")</f>
        <v/>
      </c>
      <c r="BG23" s="713" t="str">
        <f>IF(TRIM('入力1-1'!$BE23)&lt;&gt;"",IF('入力1-1'!$BE23&gt;=100,MID(TEXT('入力1-1'!$BE23,"000000"),4,1),""),"")</f>
        <v/>
      </c>
      <c r="BH23" s="713" t="str">
        <f>IF(TRIM('入力1-1'!$BE23)&lt;&gt;"",IF('入力1-1'!$BE23&gt;=10,MID(TEXT('入力1-1'!$BE23,"000000"),5,1),""),"")</f>
        <v/>
      </c>
      <c r="BI23" s="466" t="str">
        <f>IF(TRIM('入力1-1'!$BE23)&lt;&gt;"",IF('入力1-1'!$BE23&gt;=1,MID(TEXT('入力1-1'!$BE23,"000000"),6,1),"0"),"")</f>
        <v/>
      </c>
      <c r="BJ23" s="714" t="str">
        <f>IF(TRIM('入力1-1'!$BF23)&lt;&gt;"",IF('入力1-1'!$BF23&gt;=100000,MID(TEXT('入力1-1'!$BF23,"000000"),1,1),""),"")</f>
        <v/>
      </c>
      <c r="BK23" s="715" t="str">
        <f>IF(TRIM('入力1-1'!$BF23)&lt;&gt;"",IF('入力1-1'!$BF23&gt;=10000,MID(TEXT('入力1-1'!$BF23,"000000"),2,1),""),"")</f>
        <v/>
      </c>
      <c r="BL23" s="715" t="str">
        <f>IF(TRIM('入力1-1'!$BF23)&lt;&gt;"",IF('入力1-1'!$BF23&gt;=1000,MID(TEXT('入力1-1'!$BF23,"000000"),3,1),""),"")</f>
        <v/>
      </c>
      <c r="BM23" s="715" t="str">
        <f>IF(TRIM('入力1-1'!$BF23)&lt;&gt;"",IF('入力1-1'!$BF23&gt;=100,MID(TEXT('入力1-1'!$BF23,"000000"),4,1),""),"")</f>
        <v/>
      </c>
      <c r="BN23" s="715" t="str">
        <f>IF(TRIM('入力1-1'!$BF23)&lt;&gt;"",IF('入力1-1'!$BF23&gt;=10,MID(TEXT('入力1-1'!$BF23,"000000"),5,1),""),"")</f>
        <v/>
      </c>
      <c r="BO23" s="468" t="str">
        <f>IF(TRIM('入力1-1'!$BF23)&lt;&gt;"",IF('入力1-1'!$BF23&gt;=1,MID(TEXT('入力1-1'!$BF23,"000000"),6,1),"0"),"")</f>
        <v/>
      </c>
      <c r="BP23" s="714" t="str">
        <f>IF(TRIM('入力1-1'!$BG23)&lt;&gt;"",IF('入力1-1'!$BG23&gt;=100000,MID(TEXT('入力1-1'!$BG23,"000000"),1,1),""),"")</f>
        <v/>
      </c>
      <c r="BQ23" s="715" t="str">
        <f>IF(TRIM('入力1-1'!$BG23)&lt;&gt;"",IF('入力1-1'!$BG23&gt;=10000,MID(TEXT('入力1-1'!$BG23,"000000"),2,1),""),"")</f>
        <v/>
      </c>
      <c r="BR23" s="715" t="str">
        <f>IF(TRIM('入力1-1'!$BG23)&lt;&gt;"",IF('入力1-1'!$BG23&gt;=1000,MID(TEXT('入力1-1'!$BG23,"000000"),3,1),""),"")</f>
        <v/>
      </c>
      <c r="BS23" s="715" t="str">
        <f>IF(TRIM('入力1-1'!$BG23)&lt;&gt;"",IF('入力1-1'!$BG23&gt;=100,MID(TEXT('入力1-1'!$BG23,"000000"),4,1),""),"")</f>
        <v/>
      </c>
      <c r="BT23" s="715" t="str">
        <f>IF(TRIM('入力1-1'!$BG23)&lt;&gt;"",IF('入力1-1'!$BG23&gt;=10,MID(TEXT('入力1-1'!$BG23,"000000"),5,1),""),"")</f>
        <v/>
      </c>
      <c r="BU23" s="468" t="str">
        <f>IF(TRIM('入力1-1'!$BG23)&lt;&gt;"",IF('入力1-1'!$BG23&gt;=1,MID(TEXT('入力1-1'!$BG23,"000000"),6,1),"0"),"")</f>
        <v/>
      </c>
      <c r="BV23" s="714" t="str">
        <f>IF(TRIM('入力1-1'!$BH23)&lt;&gt;"",IF('入力1-1'!$BH23&gt;=100000,MID(TEXT('入力1-1'!$BH23,"000000"),1,1),""),"")</f>
        <v/>
      </c>
      <c r="BW23" s="715" t="str">
        <f>IF(TRIM('入力1-1'!$BH23)&lt;&gt;"",IF('入力1-1'!$BH23&gt;=10000,MID(TEXT('入力1-1'!$BH23,"000000"),2,1),""),"")</f>
        <v/>
      </c>
      <c r="BX23" s="715" t="str">
        <f>IF(TRIM('入力1-1'!$BH23)&lt;&gt;"",IF('入力1-1'!$BH23&gt;=1000,MID(TEXT('入力1-1'!$BH23,"000000"),3,1),""),"")</f>
        <v/>
      </c>
      <c r="BY23" s="715" t="str">
        <f>IF(TRIM('入力1-1'!$BH23)&lt;&gt;"",IF('入力1-1'!$BH23&gt;=100,MID(TEXT('入力1-1'!$BH23,"000000"),4,1),""),"")</f>
        <v/>
      </c>
      <c r="BZ23" s="715" t="str">
        <f>IF(TRIM('入力1-1'!$BH23)&lt;&gt;"",IF('入力1-1'!$BH23&gt;=10,MID(TEXT('入力1-1'!$BH23,"000000"),5,1),""),"")</f>
        <v/>
      </c>
      <c r="CA23" s="468" t="str">
        <f>IF(TRIM('入力1-1'!$BH23)&lt;&gt;"",IF('入力1-1'!$BH23&gt;=1,MID(TEXT('入力1-1'!$BH23,"000000"),6,1),""),"0")</f>
        <v/>
      </c>
      <c r="CB23" s="751" t="str">
        <f>IF(TRIM('入力1-1'!$BI23)&lt;&gt;"",IF('入力1-1'!$BI23&gt;=10000000,MID(TEXT('入力1-1'!$BI23,"00000000"),1,1),""),"")</f>
        <v/>
      </c>
      <c r="CC23" s="752" t="str">
        <f>IF(TRIM('入力1-1'!$BI23)&lt;&gt;"",IF('入力1-1'!$BI23&gt;=1000000,MID(TEXT('入力1-1'!$BI23,"00000000"),2,1),""),"")</f>
        <v/>
      </c>
      <c r="CD23" s="752" t="str">
        <f>IF(TRIM('入力1-1'!$BI23)&lt;&gt;"",IF('入力1-1'!$BI23&gt;=100000,MID(TEXT('入力1-1'!$BI23,"00000000"),3,1),""),"")</f>
        <v/>
      </c>
      <c r="CE23" s="752" t="str">
        <f>IF(TRIM('入力1-1'!$BI23)&lt;&gt;"",IF('入力1-1'!$BI23&gt;=10000,MID(TEXT('入力1-1'!$BI23,"00000000"),4,1),""),"")</f>
        <v/>
      </c>
      <c r="CF23" s="752" t="str">
        <f>IF(TRIM('入力1-1'!$BI23)&lt;&gt;"",IF('入力1-1'!$BI23&gt;=1000,MID(TEXT('入力1-1'!$BI23,"00000000"),5,1),""),"")</f>
        <v/>
      </c>
      <c r="CG23" s="752" t="str">
        <f>IF(TRIM('入力1-1'!$BI23)&lt;&gt;"",IF('入力1-1'!$BI23&gt;=100,MID(TEXT('入力1-1'!$BI23,"00000000"),6,1),""),"")</f>
        <v/>
      </c>
      <c r="CH23" s="752" t="str">
        <f>IF(TRIM('入力1-1'!$BI23)&lt;&gt;"",IF('入力1-1'!$BI23&gt;=10,MID(TEXT('入力1-1'!$BI23,"00000000"),7,1),""),"")</f>
        <v/>
      </c>
      <c r="CI23" s="855" t="str">
        <f>IF(TRIM('入力1-1'!$BI23)&lt;&gt;"",IF('入力1-1'!$BI23&gt;=1,MID(TEXT('入力1-1'!$BI23,"00000000"),8,1),""),"")</f>
        <v/>
      </c>
    </row>
    <row r="24" spans="1:87" s="191" customFormat="1" ht="23.25" customHeight="1" thickBot="1">
      <c r="A24" s="537" t="str">
        <f>IF(TRIM(入力1!A36)&lt;&gt;"",入力1!A36,"")</f>
        <v/>
      </c>
      <c r="B24" s="538">
        <f>IF(TRIM(入力1!B36)&lt;&gt;"",入力1!B36,"")</f>
        <v>1</v>
      </c>
      <c r="C24" s="539">
        <v>0</v>
      </c>
      <c r="D24" s="2235" t="str">
        <f>IF(TRIM(入力1!D36)&lt;&gt;"",入力1!D36,"")</f>
        <v/>
      </c>
      <c r="E24" s="2236" t="str">
        <f>IF(TRIM(入力1!E36)&lt;&gt;"",入力1!E36,"")</f>
        <v/>
      </c>
      <c r="F24" s="2236" t="str">
        <f>IF(TRIM(入力1!F36)&lt;&gt;"",入力1!F36,"")</f>
        <v/>
      </c>
      <c r="G24" s="2236" t="str">
        <f>IF(TRIM(入力1!G36)&lt;&gt;"",入力1!G36,"")</f>
        <v/>
      </c>
      <c r="H24" s="2236" t="str">
        <f>IF(TRIM(入力1!H36)&lt;&gt;"",入力1!H36,"")</f>
        <v/>
      </c>
      <c r="I24" s="2236" t="str">
        <f>IF(TRIM(入力1!I36)&lt;&gt;"",入力1!I36,"")</f>
        <v/>
      </c>
      <c r="J24" s="2236" t="str">
        <f>IF(TRIM(入力1!J36)&lt;&gt;"",入力1!J36,"")</f>
        <v/>
      </c>
      <c r="K24" s="2236" t="str">
        <f>IF(TRIM(入力1!S36)&lt;&gt;"",入力1!S36,"")</f>
        <v/>
      </c>
      <c r="L24" s="2237" t="e">
        <f>IF(TRIM(入力1!#REF!)&lt;&gt;"",入力1!#REF!,"")</f>
        <v>#REF!</v>
      </c>
      <c r="M24" s="976" t="str">
        <f>IF(TRIM(入力1!K36)&lt;&gt;"",入力1!K36,"")</f>
        <v/>
      </c>
      <c r="N24" s="540">
        <f>IF(TRIM(入力1!L36)&lt;&gt;"",入力1!L36,"")</f>
        <v>1</v>
      </c>
      <c r="O24" s="541">
        <v>0</v>
      </c>
      <c r="P24" s="1003" t="str">
        <f>'入力1-1'!P24</f>
        <v/>
      </c>
      <c r="Q24" s="542" t="str">
        <f>'入力1-1'!Q24</f>
        <v/>
      </c>
      <c r="R24" s="543" t="str">
        <f>IF(TRIM('入力1-1'!R24)&lt;&gt;"",MID('入力1-1'!R24,1,1),"0")</f>
        <v>0</v>
      </c>
      <c r="S24" s="543" t="str">
        <f>IF(TRIM('入力1-1'!S24)&lt;&gt;"",MID('入力1-1'!S24,1,1),"")</f>
        <v/>
      </c>
      <c r="T24" s="543" t="str">
        <f>IF(TRIM('入力1-1'!T24)&lt;&gt;"",MID('入力1-1'!T24,1,1),"")</f>
        <v/>
      </c>
      <c r="U24" s="543" t="str">
        <f>IF(TRIM('入力1-1'!U24)&lt;&gt;"",MID('入力1-1'!U24,1,1),"")</f>
        <v/>
      </c>
      <c r="V24" s="543" t="str">
        <f>IF(TRIM('入力1-1'!V24)&lt;&gt;"",MID('入力1-1'!V24,1,1),"")</f>
        <v/>
      </c>
      <c r="W24" s="543" t="str">
        <f>IF(TRIM('入力1-1'!W24)&lt;&gt;"",MID('入力1-1'!W24,1,1),"")</f>
        <v/>
      </c>
      <c r="X24" s="543" t="str">
        <f>IF(TRIM('入力1-1'!X24)&lt;&gt;"",MID('入力1-1'!X24,1,1),"")</f>
        <v/>
      </c>
      <c r="Y24" s="543" t="str">
        <f>IF(TRIM('入力1-1'!Y24)&lt;&gt;"",MID('入力1-1'!Y24,1,1),"")</f>
        <v/>
      </c>
      <c r="Z24" s="1003" t="str">
        <f>IF(TRIM('入力1-1'!AA24)&lt;&gt;"",MID('入力1-1'!AA24,1,1),"0")</f>
        <v>0</v>
      </c>
      <c r="AA24" s="542" t="str">
        <f>IF(TRIM('入力1-1'!AA24)&lt;&gt;"",MID('入力1-1'!AA24,2,1),"0")</f>
        <v>0</v>
      </c>
      <c r="AB24" s="1003" t="str">
        <f>IF(TRIM('入力1-1'!AC24)&lt;&gt;"",MID('入力1-1'!AC24,1,1),"")</f>
        <v/>
      </c>
      <c r="AC24" s="542" t="str">
        <f>IF(TRIM('入力1-1'!AC24)&lt;&gt;"",MID('入力1-1'!AC24,2,1),"")</f>
        <v/>
      </c>
      <c r="AD24" s="1003" t="str">
        <f>IF(TRIM('入力1-1'!AE24)&lt;&gt;"",MID('入力1-1'!AE24,1,1),"")</f>
        <v/>
      </c>
      <c r="AE24" s="542" t="str">
        <f>IF(TRIM('入力1-1'!AE24)&lt;&gt;"",MID('入力1-1'!AE24,2,1),"")</f>
        <v/>
      </c>
      <c r="AF24" s="1003" t="str">
        <f>IF(TRIM('入力1-1'!AG24)&lt;&gt;"",MID('入力1-1'!AG24,1,1),"")</f>
        <v/>
      </c>
      <c r="AG24" s="542" t="str">
        <f>IF(TRIM('入力1-1'!AG24)&lt;&gt;"",MID('入力1-1'!AG24,2,1),"")</f>
        <v/>
      </c>
      <c r="AH24" s="1003" t="str">
        <f>IF(TRIM('入力1-1'!AI24)&lt;&gt;"",MID('入力1-1'!AI24,1,1),"")</f>
        <v/>
      </c>
      <c r="AI24" s="544" t="str">
        <f>IF(TRIM('入力1-1'!AI24)&lt;&gt;"",MID('入力1-1'!AI24,2,1),"")</f>
        <v/>
      </c>
      <c r="AJ24" s="543" t="str">
        <f>IF(TRIM('入力1-1'!AK24)&lt;&gt;"",MID('入力1-1'!AK24,1,1),"")</f>
        <v/>
      </c>
      <c r="AK24" s="1003" t="str">
        <f>IF(TRIM('入力1-1'!AL24)&lt;&gt;"",MID('入力1-1'!AL24,1,1),"")</f>
        <v/>
      </c>
      <c r="AL24" s="542" t="str">
        <f>IF(TRIM('入力1-1'!AL24)&lt;&gt;"",MID('入力1-1'!AL24,2,1),"")</f>
        <v/>
      </c>
      <c r="AM24" s="1003" t="str">
        <f>IF(TRIM('入力1-1'!AN24)&lt;&gt;"",MID('入力1-1'!AN24,1,1),"")</f>
        <v/>
      </c>
      <c r="AN24" s="542" t="str">
        <f>IF(TRIM('入力1-1'!AN24)&lt;&gt;"",MID('入力1-1'!AN24,2,1),"")</f>
        <v/>
      </c>
      <c r="AO24" s="1003" t="str">
        <f>IF(TRIM('入力1-1'!AP24)&lt;&gt;"",MID('入力1-1'!AP24,1,1),"")</f>
        <v/>
      </c>
      <c r="AP24" s="544" t="str">
        <f>IF(TRIM('入力1-1'!AP24)&lt;&gt;"",MID('入力1-1'!AP24,2,1),"")</f>
        <v/>
      </c>
      <c r="AQ24" s="1003" t="str">
        <f>IF(TRIM('入力1-1'!AR24)&lt;&gt;"",MID('入力1-1'!AR24,1,1),"")</f>
        <v/>
      </c>
      <c r="AR24" s="542" t="str">
        <f>IF(TRIM('入力1-1'!AR24)&lt;&gt;"",MID('入力1-1'!AR24,2,1),"")</f>
        <v/>
      </c>
      <c r="AS24" s="1003" t="str">
        <f>IF(TRIM('入力1-1'!AT24)&lt;&gt;"",MID('入力1-1'!AT24,1,1),"")</f>
        <v/>
      </c>
      <c r="AT24" s="542" t="str">
        <f>IF(TRIM('入力1-1'!AT24)&lt;&gt;"",MID('入力1-1'!AT24,2,1),"")</f>
        <v/>
      </c>
      <c r="AU24" s="1004" t="str">
        <f>IF(TRIM('入力1-1'!AV24)&lt;&gt;"",MID('入力1-1'!AV24,1,1),"")</f>
        <v/>
      </c>
      <c r="AV24" s="545" t="str">
        <f>IF(TRIM('入力1-1'!AW24)&lt;&gt;"",MID('入力1-1'!AW24,1,1),"")</f>
        <v/>
      </c>
      <c r="AW24" s="545" t="str">
        <f>IF(TRIM('入力1-1'!AX24)&lt;&gt;"",MID('入力1-1'!AX24,1,1),"")</f>
        <v/>
      </c>
      <c r="AX24" s="545" t="str">
        <f>IF(TRIM('入力1-1'!AY24)&lt;&gt;"",MID('入力1-1'!AY24,1,1),"")</f>
        <v/>
      </c>
      <c r="AY24" s="701" t="str">
        <f>IF(TRIM('入力1-1'!AZ24)&lt;&gt;"",LEFT('入力1-1'!AZ24,1),"-")</f>
        <v>-</v>
      </c>
      <c r="AZ24" s="984" t="str">
        <f>IF(TRIM('入力1-1'!AZ24)&lt;&gt;"",MID('入力1-1'!AZ24,2,1),"-")</f>
        <v>-</v>
      </c>
      <c r="BA24" s="680" t="str">
        <f>IF(TRIM('入力1-1'!BB24)&lt;&gt;"",MID('入力1-1'!BB24,1,1),"")</f>
        <v/>
      </c>
      <c r="BB24" s="990" t="str">
        <f>IF(TRIM('入力1-1'!BC24)&lt;&gt;"",IF(LEN('入力1-1'!BC24)&gt;=2,MID(TEXT('入力1-1'!BC24,"00"),1,1),"0"),"")</f>
        <v/>
      </c>
      <c r="BC24" s="542" t="str">
        <f>IF(TRIM('入力1-1'!BC24)&lt;&gt;"",IF(LEN('入力1-1'!BC24)&gt;=1,MID(TEXT('入力1-1'!BC24,"00"),2,1),""),"")</f>
        <v/>
      </c>
      <c r="BD24" s="720" t="str">
        <f>IF(TRIM('入力1-1'!$BE24)&lt;&gt;"",IF('入力1-1'!$BE24&gt;=100000,MID(TEXT('入力1-1'!$BE24,"000000"),1,1),""),"")</f>
        <v/>
      </c>
      <c r="BE24" s="721" t="str">
        <f>IF(TRIM('入力1-1'!$BE24)&lt;&gt;"",IF('入力1-1'!$BE24&gt;=10000,MID(TEXT('入力1-1'!$BE24,"000000"),2,1),""),"")</f>
        <v/>
      </c>
      <c r="BF24" s="721" t="str">
        <f>IF(TRIM('入力1-1'!$BE24)&lt;&gt;"",IF('入力1-1'!$BE24&gt;=1000,MID(TEXT('入力1-1'!$BE24,"000000"),3,1),""),"")</f>
        <v/>
      </c>
      <c r="BG24" s="721" t="str">
        <f>IF(TRIM('入力1-1'!$BE24)&lt;&gt;"",IF('入力1-1'!$BE24&gt;=100,MID(TEXT('入力1-1'!$BE24,"000000"),4,1),""),"")</f>
        <v/>
      </c>
      <c r="BH24" s="721" t="str">
        <f>IF(TRIM('入力1-1'!$BE24)&lt;&gt;"",IF('入力1-1'!$BE24&gt;=10,MID(TEXT('入力1-1'!$BE24,"000000"),5,1),""),"")</f>
        <v/>
      </c>
      <c r="BI24" s="546" t="str">
        <f>IF(TRIM('入力1-1'!$BE24)&lt;&gt;"",IF('入力1-1'!$BE24&gt;=1,MID(TEXT('入力1-1'!$BE24,"000000"),6,1),"0"),"")</f>
        <v/>
      </c>
      <c r="BJ24" s="722" t="str">
        <f>IF(TRIM('入力1-1'!$BF24)&lt;&gt;"",IF('入力1-1'!$BF24&gt;=100000,MID(TEXT('入力1-1'!$BF24,"000000"),1,1),""),"")</f>
        <v/>
      </c>
      <c r="BK24" s="721" t="str">
        <f>IF(TRIM('入力1-1'!$BF24)&lt;&gt;"",IF('入力1-1'!$BF24&gt;=10000,MID(TEXT('入力1-1'!$BF24,"000000"),2,1),""),"")</f>
        <v/>
      </c>
      <c r="BL24" s="721" t="str">
        <f>IF(TRIM('入力1-1'!$BF24)&lt;&gt;"",IF('入力1-1'!$BF24&gt;=1000,MID(TEXT('入力1-1'!$BF24,"000000"),3,1),""),"")</f>
        <v/>
      </c>
      <c r="BM24" s="721" t="str">
        <f>IF(TRIM('入力1-1'!$BF24)&lt;&gt;"",IF('入力1-1'!$BF24&gt;=100,MID(TEXT('入力1-1'!$BF24,"000000"),4,1),""),"")</f>
        <v/>
      </c>
      <c r="BN24" s="721" t="str">
        <f>IF(TRIM('入力1-1'!$BF24)&lt;&gt;"",IF('入力1-1'!$BF24&gt;=10,MID(TEXT('入力1-1'!$BF24,"000000"),5,1),""),"")</f>
        <v/>
      </c>
      <c r="BO24" s="546" t="str">
        <f>IF(TRIM('入力1-1'!$BF24)&lt;&gt;"",IF('入力1-1'!$BF24&gt;=1,MID(TEXT('入力1-1'!$BF24,"000000"),6,1),"0"),"")</f>
        <v/>
      </c>
      <c r="BP24" s="722" t="str">
        <f>IF(TRIM('入力1-1'!$BG24)&lt;&gt;"",IF('入力1-1'!$BG24&gt;=100000,MID(TEXT('入力1-1'!$BG24,"000000"),1,1),""),"")</f>
        <v/>
      </c>
      <c r="BQ24" s="721" t="str">
        <f>IF(TRIM('入力1-1'!$BG24)&lt;&gt;"",IF('入力1-1'!$BG24&gt;=10000,MID(TEXT('入力1-1'!$BG24,"000000"),2,1),""),"")</f>
        <v/>
      </c>
      <c r="BR24" s="721" t="str">
        <f>IF(TRIM('入力1-1'!$BG24)&lt;&gt;"",IF('入力1-1'!$BG24&gt;=1000,MID(TEXT('入力1-1'!$BG24,"000000"),3,1),""),"")</f>
        <v/>
      </c>
      <c r="BS24" s="721" t="str">
        <f>IF(TRIM('入力1-1'!$BG24)&lt;&gt;"",IF('入力1-1'!$BG24&gt;=100,MID(TEXT('入力1-1'!$BG24,"000000"),4,1),""),"")</f>
        <v/>
      </c>
      <c r="BT24" s="721" t="str">
        <f>IF(TRIM('入力1-1'!$BG24)&lt;&gt;"",IF('入力1-1'!$BG24&gt;=10,MID(TEXT('入力1-1'!$BG24,"000000"),5,1),""),"")</f>
        <v/>
      </c>
      <c r="BU24" s="546" t="str">
        <f>IF(TRIM('入力1-1'!$BG24)&lt;&gt;"",IF('入力1-1'!$BG24&gt;=1,MID(TEXT('入力1-1'!$BG24,"000000"),6,1),"0"),"")</f>
        <v/>
      </c>
      <c r="BV24" s="722" t="str">
        <f>IF(TRIM('入力1-1'!$BH24)&lt;&gt;"",IF('入力1-1'!$BH24&gt;=100000,MID(TEXT('入力1-1'!$BH24,"000000"),1,1),""),"")</f>
        <v/>
      </c>
      <c r="BW24" s="721" t="str">
        <f>IF(TRIM('入力1-1'!$BH24)&lt;&gt;"",IF('入力1-1'!$BH24&gt;=10000,MID(TEXT('入力1-1'!$BH24,"000000"),2,1),""),"")</f>
        <v/>
      </c>
      <c r="BX24" s="721" t="str">
        <f>IF(TRIM('入力1-1'!$BH24)&lt;&gt;"",IF('入力1-1'!$BH24&gt;=1000,MID(TEXT('入力1-1'!$BH24,"000000"),3,1),""),"")</f>
        <v/>
      </c>
      <c r="BY24" s="721" t="str">
        <f>IF(TRIM('入力1-1'!$BH24)&lt;&gt;"",IF('入力1-1'!$BH24&gt;=100,MID(TEXT('入力1-1'!$BH24,"000000"),4,1),""),"")</f>
        <v/>
      </c>
      <c r="BZ24" s="721" t="str">
        <f>IF(TRIM('入力1-1'!$BH24)&lt;&gt;"",IF('入力1-1'!$BH24&gt;=10,MID(TEXT('入力1-1'!$BH24,"000000"),5,1),""),"")</f>
        <v/>
      </c>
      <c r="CA24" s="546" t="str">
        <f>IF(TRIM('入力1-1'!$BH24)&lt;&gt;"",IF('入力1-1'!$BH24&gt;=1,MID(TEXT('入力1-1'!$BH24,"000000"),6,1),""),"0")</f>
        <v/>
      </c>
      <c r="CB24" s="755" t="str">
        <f>IF(TRIM('入力1-1'!$BI24)&lt;&gt;"",IF('入力1-1'!$BI24&gt;=10000000,MID(TEXT('入力1-1'!$BI24,"00000000"),1,1),""),"")</f>
        <v/>
      </c>
      <c r="CC24" s="756" t="str">
        <f>IF(TRIM('入力1-1'!$BI24)&lt;&gt;"",IF('入力1-1'!$BI24&gt;=1000000,MID(TEXT('入力1-1'!$BI24,"00000000"),2,1),""),"")</f>
        <v/>
      </c>
      <c r="CD24" s="756" t="str">
        <f>IF(TRIM('入力1-1'!$BI24)&lt;&gt;"",IF('入力1-1'!$BI24&gt;=100000,MID(TEXT('入力1-1'!$BI24,"00000000"),3,1),""),"")</f>
        <v/>
      </c>
      <c r="CE24" s="756" t="str">
        <f>IF(TRIM('入力1-1'!$BI24)&lt;&gt;"",IF('入力1-1'!$BI24&gt;=10000,MID(TEXT('入力1-1'!$BI24,"00000000"),4,1),""),"")</f>
        <v/>
      </c>
      <c r="CF24" s="756" t="str">
        <f>IF(TRIM('入力1-1'!$BI24)&lt;&gt;"",IF('入力1-1'!$BI24&gt;=1000,MID(TEXT('入力1-1'!$BI24,"00000000"),5,1),""),"")</f>
        <v/>
      </c>
      <c r="CG24" s="756" t="str">
        <f>IF(TRIM('入力1-1'!$BI24)&lt;&gt;"",IF('入力1-1'!$BI24&gt;=100,MID(TEXT('入力1-1'!$BI24,"00000000"),6,1),""),"")</f>
        <v/>
      </c>
      <c r="CH24" s="756" t="str">
        <f>IF(TRIM('入力1-1'!$BI24)&lt;&gt;"",IF('入力1-1'!$BI24&gt;=10,MID(TEXT('入力1-1'!$BI24,"00000000"),7,1),""),"")</f>
        <v/>
      </c>
      <c r="CI24" s="857" t="str">
        <f>IF(TRIM('入力1-1'!$BI24)&lt;&gt;"",IF('入力1-1'!$BI24&gt;=1,MID(TEXT('入力1-1'!$BI24,"00000000"),8,1),""),"")</f>
        <v/>
      </c>
    </row>
    <row r="25" spans="1:87" s="19" customFormat="1" ht="23.25" customHeight="1">
      <c r="A25" s="304" t="str">
        <f>IF(TRIM(入力1!A38)&lt;&gt;"",入力1!A38,"")</f>
        <v/>
      </c>
      <c r="B25" s="430">
        <f>IF(TRIM(入力1!B38)&lt;&gt;"",入力1!B38,"")</f>
        <v>1</v>
      </c>
      <c r="C25" s="364">
        <v>1</v>
      </c>
      <c r="D25" s="2226" t="str">
        <f>IF(TRIM(入力1!D38)&lt;&gt;"",入力1!D38,"")</f>
        <v/>
      </c>
      <c r="E25" s="2227" t="str">
        <f>IF(TRIM(入力1!E38)&lt;&gt;"",入力1!E38,"")</f>
        <v/>
      </c>
      <c r="F25" s="2227" t="str">
        <f>IF(TRIM(入力1!F38)&lt;&gt;"",入力1!F38,"")</f>
        <v/>
      </c>
      <c r="G25" s="2227" t="str">
        <f>IF(TRIM(入力1!G38)&lt;&gt;"",入力1!G38,"")</f>
        <v/>
      </c>
      <c r="H25" s="2227" t="str">
        <f>IF(TRIM(入力1!H38)&lt;&gt;"",入力1!H38,"")</f>
        <v/>
      </c>
      <c r="I25" s="2227" t="str">
        <f>IF(TRIM(入力1!I38)&lt;&gt;"",入力1!I38,"")</f>
        <v/>
      </c>
      <c r="J25" s="2227" t="str">
        <f>IF(TRIM(入力1!J38)&lt;&gt;"",入力1!J38,"")</f>
        <v/>
      </c>
      <c r="K25" s="2227" t="str">
        <f>IF(TRIM(入力1!S38)&lt;&gt;"",入力1!S38,"")</f>
        <v/>
      </c>
      <c r="L25" s="2228" t="e">
        <f>IF(TRIM(入力1!#REF!)&lt;&gt;"",入力1!#REF!,"")</f>
        <v>#REF!</v>
      </c>
      <c r="M25" s="954" t="str">
        <f>IF(TRIM(入力1!K38)&lt;&gt;"",入力1!K38,"")</f>
        <v/>
      </c>
      <c r="N25" s="436">
        <f>IF(TRIM(入力1!L38)&lt;&gt;"",入力1!L38,"")</f>
        <v>1</v>
      </c>
      <c r="O25" s="432">
        <v>1</v>
      </c>
      <c r="P25" s="999" t="str">
        <f>'入力1-1'!P25</f>
        <v/>
      </c>
      <c r="Q25" s="306" t="str">
        <f>'入力1-1'!Q25</f>
        <v/>
      </c>
      <c r="R25" s="307" t="str">
        <f>IF(TRIM('入力1-1'!R25)&lt;&gt;"",MID('入力1-1'!R25,1,1),"0")</f>
        <v>0</v>
      </c>
      <c r="S25" s="307" t="str">
        <f>IF(TRIM('入力1-1'!S25)&lt;&gt;"",MID('入力1-1'!S25,1,1),"")</f>
        <v/>
      </c>
      <c r="T25" s="307" t="str">
        <f>IF(TRIM('入力1-1'!T25)&lt;&gt;"",MID('入力1-1'!T25,1,1),"")</f>
        <v/>
      </c>
      <c r="U25" s="307" t="str">
        <f>IF(TRIM('入力1-1'!U25)&lt;&gt;"",MID('入力1-1'!U25,1,1),"")</f>
        <v/>
      </c>
      <c r="V25" s="307" t="str">
        <f>IF(TRIM('入力1-1'!V25)&lt;&gt;"",MID('入力1-1'!V25,1,1),"")</f>
        <v/>
      </c>
      <c r="W25" s="307" t="str">
        <f>IF(TRIM('入力1-1'!W25)&lt;&gt;"",MID('入力1-1'!W25,1,1),"")</f>
        <v/>
      </c>
      <c r="X25" s="307" t="str">
        <f>IF(TRIM('入力1-1'!X25)&lt;&gt;"",MID('入力1-1'!X25,1,1),"")</f>
        <v/>
      </c>
      <c r="Y25" s="307" t="str">
        <f>IF(TRIM('入力1-1'!Y25)&lt;&gt;"",MID('入力1-1'!Y25,1,1),"")</f>
        <v/>
      </c>
      <c r="Z25" s="999" t="str">
        <f>IF(TRIM('入力1-1'!AA25)&lt;&gt;"",MID('入力1-1'!AA25,1,1),"0")</f>
        <v>0</v>
      </c>
      <c r="AA25" s="306" t="str">
        <f>IF(TRIM('入力1-1'!AA25)&lt;&gt;"",MID('入力1-1'!AA25,2,1),"0")</f>
        <v>0</v>
      </c>
      <c r="AB25" s="999" t="str">
        <f>IF(TRIM('入力1-1'!AC25)&lt;&gt;"",MID('入力1-1'!AC25,1,1),"")</f>
        <v/>
      </c>
      <c r="AC25" s="306" t="str">
        <f>IF(TRIM('入力1-1'!AC25)&lt;&gt;"",MID('入力1-1'!AC25,2,1),"")</f>
        <v/>
      </c>
      <c r="AD25" s="999" t="str">
        <f>IF(TRIM('入力1-1'!AE25)&lt;&gt;"",MID('入力1-1'!AE25,1,1),"")</f>
        <v/>
      </c>
      <c r="AE25" s="306" t="str">
        <f>IF(TRIM('入力1-1'!AE25)&lt;&gt;"",MID('入力1-1'!AE25,2,1),"")</f>
        <v/>
      </c>
      <c r="AF25" s="999" t="str">
        <f>IF(TRIM('入力1-1'!AG25)&lt;&gt;"",MID('入力1-1'!AG25,1,1),"")</f>
        <v/>
      </c>
      <c r="AG25" s="306" t="str">
        <f>IF(TRIM('入力1-1'!AG25)&lt;&gt;"",MID('入力1-1'!AG25,2,1),"")</f>
        <v/>
      </c>
      <c r="AH25" s="999" t="str">
        <f>IF(TRIM('入力1-1'!AI25)&lt;&gt;"",MID('入力1-1'!AI25,1,1),"")</f>
        <v/>
      </c>
      <c r="AI25" s="309" t="str">
        <f>IF(TRIM('入力1-1'!AI25)&lt;&gt;"",MID('入力1-1'!AI25,2,1),"")</f>
        <v/>
      </c>
      <c r="AJ25" s="307" t="str">
        <f>IF(TRIM('入力1-1'!AK25)&lt;&gt;"",MID('入力1-1'!AK25,1,1),"")</f>
        <v/>
      </c>
      <c r="AK25" s="999" t="str">
        <f>IF(TRIM('入力1-1'!AL25)&lt;&gt;"",MID('入力1-1'!AL25,1,1),"")</f>
        <v/>
      </c>
      <c r="AL25" s="306" t="str">
        <f>IF(TRIM('入力1-1'!AL25)&lt;&gt;"",MID('入力1-1'!AL25,2,1),"")</f>
        <v/>
      </c>
      <c r="AM25" s="999" t="str">
        <f>IF(TRIM('入力1-1'!AN25)&lt;&gt;"",MID('入力1-1'!AN25,1,1),"")</f>
        <v/>
      </c>
      <c r="AN25" s="306" t="str">
        <f>IF(TRIM('入力1-1'!AN25)&lt;&gt;"",MID('入力1-1'!AN25,2,1),"")</f>
        <v/>
      </c>
      <c r="AO25" s="999" t="str">
        <f>IF(TRIM('入力1-1'!AP25)&lt;&gt;"",MID('入力1-1'!AP25,1,1),"")</f>
        <v/>
      </c>
      <c r="AP25" s="309" t="str">
        <f>IF(TRIM('入力1-1'!AP25)&lt;&gt;"",MID('入力1-1'!AP25,2,1),"")</f>
        <v/>
      </c>
      <c r="AQ25" s="999" t="str">
        <f>IF(TRIM('入力1-1'!AR25)&lt;&gt;"",MID('入力1-1'!AR25,1,1),"")</f>
        <v/>
      </c>
      <c r="AR25" s="306" t="str">
        <f>IF(TRIM('入力1-1'!AR25)&lt;&gt;"",MID('入力1-1'!AR25,2,1),"")</f>
        <v/>
      </c>
      <c r="AS25" s="999" t="str">
        <f>IF(TRIM('入力1-1'!AT25)&lt;&gt;"",MID('入力1-1'!AT25,1,1),"")</f>
        <v/>
      </c>
      <c r="AT25" s="306" t="str">
        <f>IF(TRIM('入力1-1'!AT25)&lt;&gt;"",MID('入力1-1'!AT25,2,1),"")</f>
        <v/>
      </c>
      <c r="AU25" s="1000" t="str">
        <f>IF(TRIM('入力1-1'!AV25)&lt;&gt;"",MID('入力1-1'!AV25,1,1),"")</f>
        <v/>
      </c>
      <c r="AV25" s="365" t="str">
        <f>IF(TRIM('入力1-1'!AW25)&lt;&gt;"",MID('入力1-1'!AW25,1,1),"")</f>
        <v/>
      </c>
      <c r="AW25" s="365" t="str">
        <f>IF(TRIM('入力1-1'!AX25)&lt;&gt;"",MID('入力1-1'!AX25,1,1),"")</f>
        <v/>
      </c>
      <c r="AX25" s="365" t="str">
        <f>IF(TRIM('入力1-1'!AY25)&lt;&gt;"",MID('入力1-1'!AY25,1,1),"")</f>
        <v/>
      </c>
      <c r="AY25" s="696" t="str">
        <f>IF(TRIM('入力1-1'!AZ25)&lt;&gt;"",LEFT('入力1-1'!AZ25,1),"-")</f>
        <v>-</v>
      </c>
      <c r="AZ25" s="953" t="str">
        <f>IF(TRIM('入力1-1'!AZ25)&lt;&gt;"",MID('入力1-1'!AZ25,2,1),"-")</f>
        <v>-</v>
      </c>
      <c r="BA25" s="965" t="str">
        <f>IF(TRIM('入力1-1'!BB25)&lt;&gt;"",MID('入力1-1'!BB25,1,1),"")</f>
        <v/>
      </c>
      <c r="BB25" s="981" t="str">
        <f>IF(TRIM('入力1-1'!BC25)&lt;&gt;"",IF(LEN('入力1-1'!BC25)&gt;=2,MID(TEXT('入力1-1'!BC25,"00"),1,1),"0"),"")</f>
        <v/>
      </c>
      <c r="BC25" s="306" t="str">
        <f>IF(TRIM('入力1-1'!BC25)&lt;&gt;"",IF(LEN('入力1-1'!BC25)&gt;=1,MID(TEXT('入力1-1'!BC25,"00"),2,1),""),"")</f>
        <v/>
      </c>
      <c r="BD25" s="712" t="str">
        <f>IF(TRIM('入力1-1'!$BE25)&lt;&gt;"",IF('入力1-1'!$BE25&gt;=100000,MID(TEXT('入力1-1'!$BE25,"000000"),1,1),""),"")</f>
        <v/>
      </c>
      <c r="BE25" s="713" t="str">
        <f>IF(TRIM('入力1-1'!$BE25)&lt;&gt;"",IF('入力1-1'!$BE25&gt;=10000,MID(TEXT('入力1-1'!$BE25,"000000"),2,1),""),"")</f>
        <v/>
      </c>
      <c r="BF25" s="713" t="str">
        <f>IF(TRIM('入力1-1'!$BE25)&lt;&gt;"",IF('入力1-1'!$BE25&gt;=1000,MID(TEXT('入力1-1'!$BE25,"000000"),3,1),""),"")</f>
        <v/>
      </c>
      <c r="BG25" s="713" t="str">
        <f>IF(TRIM('入力1-1'!$BE25)&lt;&gt;"",IF('入力1-1'!$BE25&gt;=100,MID(TEXT('入力1-1'!$BE25,"000000"),4,1),""),"")</f>
        <v/>
      </c>
      <c r="BH25" s="713" t="str">
        <f>IF(TRIM('入力1-1'!$BE25)&lt;&gt;"",IF('入力1-1'!$BE25&gt;=10,MID(TEXT('入力1-1'!$BE25,"000000"),5,1),""),"")</f>
        <v/>
      </c>
      <c r="BI25" s="466" t="str">
        <f>IF(TRIM('入力1-1'!$BE25)&lt;&gt;"",IF('入力1-1'!$BE25&gt;=1,MID(TEXT('入力1-1'!$BE25,"000000"),6,1),"0"),"")</f>
        <v/>
      </c>
      <c r="BJ25" s="707" t="str">
        <f>IF(TRIM('入力1-1'!$BF25)&lt;&gt;"",IF('入力1-1'!$BF25&gt;=100000,MID(TEXT('入力1-1'!$BF25,"000000"),1,1),""),"")</f>
        <v/>
      </c>
      <c r="BK25" s="713" t="str">
        <f>IF(TRIM('入力1-1'!$BF25)&lt;&gt;"",IF('入力1-1'!$BF25&gt;=10000,MID(TEXT('入力1-1'!$BF25,"000000"),2,1),""),"")</f>
        <v/>
      </c>
      <c r="BL25" s="713" t="str">
        <f>IF(TRIM('入力1-1'!$BF25)&lt;&gt;"",IF('入力1-1'!$BF25&gt;=1000,MID(TEXT('入力1-1'!$BF25,"000000"),3,1),""),"")</f>
        <v/>
      </c>
      <c r="BM25" s="713" t="str">
        <f>IF(TRIM('入力1-1'!$BF25)&lt;&gt;"",IF('入力1-1'!$BF25&gt;=100,MID(TEXT('入力1-1'!$BF25,"000000"),4,1),""),"")</f>
        <v/>
      </c>
      <c r="BN25" s="713" t="str">
        <f>IF(TRIM('入力1-1'!$BF25)&lt;&gt;"",IF('入力1-1'!$BF25&gt;=10,MID(TEXT('入力1-1'!$BF25,"000000"),5,1),""),"")</f>
        <v/>
      </c>
      <c r="BO25" s="466" t="str">
        <f>IF(TRIM('入力1-1'!$BF25)&lt;&gt;"",IF('入力1-1'!$BF25&gt;=1,MID(TEXT('入力1-1'!$BF25,"000000"),6,1),"0"),"")</f>
        <v/>
      </c>
      <c r="BP25" s="707" t="str">
        <f>IF(TRIM('入力1-1'!$BG25)&lt;&gt;"",IF('入力1-1'!$BG25&gt;=100000,MID(TEXT('入力1-1'!$BG25,"000000"),1,1),""),"")</f>
        <v/>
      </c>
      <c r="BQ25" s="713" t="str">
        <f>IF(TRIM('入力1-1'!$BG25)&lt;&gt;"",IF('入力1-1'!$BG25&gt;=10000,MID(TEXT('入力1-1'!$BG25,"000000"),2,1),""),"")</f>
        <v/>
      </c>
      <c r="BR25" s="713" t="str">
        <f>IF(TRIM('入力1-1'!$BG25)&lt;&gt;"",IF('入力1-1'!$BG25&gt;=1000,MID(TEXT('入力1-1'!$BG25,"000000"),3,1),""),"")</f>
        <v/>
      </c>
      <c r="BS25" s="713" t="str">
        <f>IF(TRIM('入力1-1'!$BG25)&lt;&gt;"",IF('入力1-1'!$BG25&gt;=100,MID(TEXT('入力1-1'!$BG25,"000000"),4,1),""),"")</f>
        <v/>
      </c>
      <c r="BT25" s="713" t="str">
        <f>IF(TRIM('入力1-1'!$BG25)&lt;&gt;"",IF('入力1-1'!$BG25&gt;=10,MID(TEXT('入力1-1'!$BG25,"000000"),5,1),""),"")</f>
        <v/>
      </c>
      <c r="BU25" s="466" t="str">
        <f>IF(TRIM('入力1-1'!$BG25)&lt;&gt;"",IF('入力1-1'!$BG25&gt;=1,MID(TEXT('入力1-1'!$BG25,"000000"),6,1),"0"),"")</f>
        <v/>
      </c>
      <c r="BV25" s="707" t="str">
        <f>IF(TRIM('入力1-1'!$BH25)&lt;&gt;"",IF('入力1-1'!$BH25&gt;=100000,MID(TEXT('入力1-1'!$BH25,"000000"),1,1),""),"")</f>
        <v/>
      </c>
      <c r="BW25" s="713" t="str">
        <f>IF(TRIM('入力1-1'!$BH25)&lt;&gt;"",IF('入力1-1'!$BH25&gt;=10000,MID(TEXT('入力1-1'!$BH25,"000000"),2,1),""),"")</f>
        <v/>
      </c>
      <c r="BX25" s="713" t="str">
        <f>IF(TRIM('入力1-1'!$BH25)&lt;&gt;"",IF('入力1-1'!$BH25&gt;=1000,MID(TEXT('入力1-1'!$BH25,"000000"),3,1),""),"")</f>
        <v/>
      </c>
      <c r="BY25" s="713" t="str">
        <f>IF(TRIM('入力1-1'!$BH25)&lt;&gt;"",IF('入力1-1'!$BH25&gt;=100,MID(TEXT('入力1-1'!$BH25,"000000"),4,1),""),"")</f>
        <v/>
      </c>
      <c r="BZ25" s="713" t="str">
        <f>IF(TRIM('入力1-1'!$BH25)&lt;&gt;"",IF('入力1-1'!$BH25&gt;=10,MID(TEXT('入力1-1'!$BH25,"000000"),5,1),""),"")</f>
        <v/>
      </c>
      <c r="CA25" s="466" t="str">
        <f>IF(TRIM('入力1-1'!$BH25)&lt;&gt;"",IF('入力1-1'!$BH25&gt;=1,MID(TEXT('入力1-1'!$BH25,"000000"),6,1),""),"0")</f>
        <v/>
      </c>
      <c r="CB25" s="751" t="str">
        <f>IF(TRIM('入力1-1'!$BI25)&lt;&gt;"",IF('入力1-1'!$BI25&gt;=10000000,MID(TEXT('入力1-1'!$BI25,"00000000"),1,1),""),"")</f>
        <v/>
      </c>
      <c r="CC25" s="752" t="str">
        <f>IF(TRIM('入力1-1'!$BI25)&lt;&gt;"",IF('入力1-1'!$BI25&gt;=1000000,MID(TEXT('入力1-1'!$BI25,"00000000"),2,1),""),"")</f>
        <v/>
      </c>
      <c r="CD25" s="752" t="str">
        <f>IF(TRIM('入力1-1'!$BI25)&lt;&gt;"",IF('入力1-1'!$BI25&gt;=100000,MID(TEXT('入力1-1'!$BI25,"00000000"),3,1),""),"")</f>
        <v/>
      </c>
      <c r="CE25" s="752" t="str">
        <f>IF(TRIM('入力1-1'!$BI25)&lt;&gt;"",IF('入力1-1'!$BI25&gt;=10000,MID(TEXT('入力1-1'!$BI25,"00000000"),4,1),""),"")</f>
        <v/>
      </c>
      <c r="CF25" s="752" t="str">
        <f>IF(TRIM('入力1-1'!$BI25)&lt;&gt;"",IF('入力1-1'!$BI25&gt;=1000,MID(TEXT('入力1-1'!$BI25,"00000000"),5,1),""),"")</f>
        <v/>
      </c>
      <c r="CG25" s="752" t="str">
        <f>IF(TRIM('入力1-1'!$BI25)&lt;&gt;"",IF('入力1-1'!$BI25&gt;=100,MID(TEXT('入力1-1'!$BI25,"00000000"),6,1),""),"")</f>
        <v/>
      </c>
      <c r="CH25" s="752" t="str">
        <f>IF(TRIM('入力1-1'!$BI25)&lt;&gt;"",IF('入力1-1'!$BI25&gt;=10,MID(TEXT('入力1-1'!$BI25,"00000000"),7,1),""),"")</f>
        <v/>
      </c>
      <c r="CI25" s="855" t="str">
        <f>IF(TRIM('入力1-1'!$BI25)&lt;&gt;"",IF('入力1-1'!$BI25&gt;=1,MID(TEXT('入力1-1'!$BI25,"00000000"),8,1),""),"")</f>
        <v/>
      </c>
    </row>
    <row r="26" spans="1:87" s="19" customFormat="1" ht="23.25" customHeight="1">
      <c r="A26" s="522" t="str">
        <f>IF(TRIM(入力1!A40)&lt;&gt;"",入力1!A40,"")</f>
        <v/>
      </c>
      <c r="B26" s="523">
        <f>IF(TRIM(入力1!B40)&lt;&gt;"",入力1!B40,"")</f>
        <v>1</v>
      </c>
      <c r="C26" s="524">
        <v>2</v>
      </c>
      <c r="D26" s="2229" t="str">
        <f>IF(TRIM(入力1!D40)&lt;&gt;"",入力1!D40,"")</f>
        <v/>
      </c>
      <c r="E26" s="2230" t="str">
        <f>IF(TRIM(入力1!E40)&lt;&gt;"",入力1!E40,"")</f>
        <v/>
      </c>
      <c r="F26" s="2230" t="str">
        <f>IF(TRIM(入力1!F40)&lt;&gt;"",入力1!F40,"")</f>
        <v/>
      </c>
      <c r="G26" s="2230" t="str">
        <f>IF(TRIM(入力1!G40)&lt;&gt;"",入力1!G40,"")</f>
        <v/>
      </c>
      <c r="H26" s="2230" t="str">
        <f>IF(TRIM(入力1!H40)&lt;&gt;"",入力1!H40,"")</f>
        <v/>
      </c>
      <c r="I26" s="2230" t="str">
        <f>IF(TRIM(入力1!I40)&lt;&gt;"",入力1!I40,"")</f>
        <v/>
      </c>
      <c r="J26" s="2230" t="str">
        <f>IF(TRIM(入力1!J40)&lt;&gt;"",入力1!J40,"")</f>
        <v/>
      </c>
      <c r="K26" s="2230" t="str">
        <f>IF(TRIM(入力1!S40)&lt;&gt;"",入力1!S40,"")</f>
        <v/>
      </c>
      <c r="L26" s="2231" t="e">
        <f>IF(TRIM(入力1!#REF!)&lt;&gt;"",入力1!#REF!,"")</f>
        <v>#REF!</v>
      </c>
      <c r="M26" s="975" t="str">
        <f>IF(TRIM(入力1!K40)&lt;&gt;"",入力1!K40,"")</f>
        <v/>
      </c>
      <c r="N26" s="525">
        <f>IF(TRIM(入力1!L40)&lt;&gt;"",入力1!L40,"")</f>
        <v>1</v>
      </c>
      <c r="O26" s="526">
        <v>2</v>
      </c>
      <c r="P26" s="1007" t="str">
        <f>'入力1-1'!P26</f>
        <v/>
      </c>
      <c r="Q26" s="527" t="str">
        <f>'入力1-1'!Q26</f>
        <v/>
      </c>
      <c r="R26" s="528" t="str">
        <f>IF(TRIM('入力1-1'!R26)&lt;&gt;"",MID('入力1-1'!R26,1,1),"0")</f>
        <v>0</v>
      </c>
      <c r="S26" s="528" t="str">
        <f>IF(TRIM('入力1-1'!S26)&lt;&gt;"",MID('入力1-1'!S26,1,1),"")</f>
        <v/>
      </c>
      <c r="T26" s="528" t="str">
        <f>IF(TRIM('入力1-1'!T26)&lt;&gt;"",MID('入力1-1'!T26,1,1),"")</f>
        <v/>
      </c>
      <c r="U26" s="528" t="str">
        <f>IF(TRIM('入力1-1'!U26)&lt;&gt;"",MID('入力1-1'!U26,1,1),"")</f>
        <v/>
      </c>
      <c r="V26" s="528" t="str">
        <f>IF(TRIM('入力1-1'!V26)&lt;&gt;"",MID('入力1-1'!V26,1,1),"")</f>
        <v/>
      </c>
      <c r="W26" s="528" t="str">
        <f>IF(TRIM('入力1-1'!W26)&lt;&gt;"",MID('入力1-1'!W26,1,1),"")</f>
        <v/>
      </c>
      <c r="X26" s="528" t="str">
        <f>IF(TRIM('入力1-1'!X26)&lt;&gt;"",MID('入力1-1'!X26,1,1),"")</f>
        <v/>
      </c>
      <c r="Y26" s="528" t="str">
        <f>IF(TRIM('入力1-1'!Y26)&lt;&gt;"",MID('入力1-1'!Y26,1,1),"")</f>
        <v/>
      </c>
      <c r="Z26" s="1007" t="str">
        <f>IF(TRIM('入力1-1'!AA26)&lt;&gt;"",MID('入力1-1'!AA26,1,1),"0")</f>
        <v>0</v>
      </c>
      <c r="AA26" s="527" t="str">
        <f>IF(TRIM('入力1-1'!AA26)&lt;&gt;"",MID('入力1-1'!AA26,2,1),"0")</f>
        <v>0</v>
      </c>
      <c r="AB26" s="1007" t="str">
        <f>IF(TRIM('入力1-1'!AC26)&lt;&gt;"",MID('入力1-1'!AC26,1,1),"")</f>
        <v/>
      </c>
      <c r="AC26" s="527" t="str">
        <f>IF(TRIM('入力1-1'!AC26)&lt;&gt;"",MID('入力1-1'!AC26,2,1),"")</f>
        <v/>
      </c>
      <c r="AD26" s="1007" t="str">
        <f>IF(TRIM('入力1-1'!AE26)&lt;&gt;"",MID('入力1-1'!AE26,1,1),"")</f>
        <v/>
      </c>
      <c r="AE26" s="527" t="str">
        <f>IF(TRIM('入力1-1'!AE26)&lt;&gt;"",MID('入力1-1'!AE26,2,1),"")</f>
        <v/>
      </c>
      <c r="AF26" s="1007" t="str">
        <f>IF(TRIM('入力1-1'!AG26)&lt;&gt;"",MID('入力1-1'!AG26,1,1),"")</f>
        <v/>
      </c>
      <c r="AG26" s="527" t="str">
        <f>IF(TRIM('入力1-1'!AG26)&lt;&gt;"",MID('入力1-1'!AG26,2,1),"")</f>
        <v/>
      </c>
      <c r="AH26" s="1007" t="str">
        <f>IF(TRIM('入力1-1'!AI26)&lt;&gt;"",MID('入力1-1'!AI26,1,1),"")</f>
        <v/>
      </c>
      <c r="AI26" s="529" t="str">
        <f>IF(TRIM('入力1-1'!AI26)&lt;&gt;"",MID('入力1-1'!AI26,2,1),"")</f>
        <v/>
      </c>
      <c r="AJ26" s="528" t="str">
        <f>IF(TRIM('入力1-1'!AK26)&lt;&gt;"",MID('入力1-1'!AK26,1,1),"")</f>
        <v/>
      </c>
      <c r="AK26" s="1007" t="str">
        <f>IF(TRIM('入力1-1'!AL26)&lt;&gt;"",MID('入力1-1'!AL26,1,1),"")</f>
        <v/>
      </c>
      <c r="AL26" s="527" t="str">
        <f>IF(TRIM('入力1-1'!AL26)&lt;&gt;"",MID('入力1-1'!AL26,2,1),"")</f>
        <v/>
      </c>
      <c r="AM26" s="1007" t="str">
        <f>IF(TRIM('入力1-1'!AN26)&lt;&gt;"",MID('入力1-1'!AN26,1,1),"")</f>
        <v/>
      </c>
      <c r="AN26" s="527" t="str">
        <f>IF(TRIM('入力1-1'!AN26)&lt;&gt;"",MID('入力1-1'!AN26,2,1),"")</f>
        <v/>
      </c>
      <c r="AO26" s="1007" t="str">
        <f>IF(TRIM('入力1-1'!AP26)&lt;&gt;"",MID('入力1-1'!AP26,1,1),"")</f>
        <v/>
      </c>
      <c r="AP26" s="529" t="str">
        <f>IF(TRIM('入力1-1'!AP26)&lt;&gt;"",MID('入力1-1'!AP26,2,1),"")</f>
        <v/>
      </c>
      <c r="AQ26" s="1007" t="str">
        <f>IF(TRIM('入力1-1'!AR26)&lt;&gt;"",MID('入力1-1'!AR26,1,1),"")</f>
        <v/>
      </c>
      <c r="AR26" s="527" t="str">
        <f>IF(TRIM('入力1-1'!AR26)&lt;&gt;"",MID('入力1-1'!AR26,2,1),"")</f>
        <v/>
      </c>
      <c r="AS26" s="1007" t="str">
        <f>IF(TRIM('入力1-1'!AT26)&lt;&gt;"",MID('入力1-1'!AT26,1,1),"")</f>
        <v/>
      </c>
      <c r="AT26" s="527" t="str">
        <f>IF(TRIM('入力1-1'!AT26)&lt;&gt;"",MID('入力1-1'!AT26,2,1),"")</f>
        <v/>
      </c>
      <c r="AU26" s="1008" t="str">
        <f>IF(TRIM('入力1-1'!AV26)&lt;&gt;"",MID('入力1-1'!AV26,1,1),"")</f>
        <v/>
      </c>
      <c r="AV26" s="530" t="str">
        <f>IF(TRIM('入力1-1'!AW26)&lt;&gt;"",MID('入力1-1'!AW26,1,1),"")</f>
        <v/>
      </c>
      <c r="AW26" s="530" t="str">
        <f>IF(TRIM('入力1-1'!AX26)&lt;&gt;"",MID('入力1-1'!AX26,1,1),"")</f>
        <v/>
      </c>
      <c r="AX26" s="530" t="str">
        <f>IF(TRIM('入力1-1'!AY26)&lt;&gt;"",MID('入力1-1'!AY26,1,1),"")</f>
        <v/>
      </c>
      <c r="AY26" s="697" t="str">
        <f>IF(TRIM('入力1-1'!AZ26)&lt;&gt;"",LEFT('入力1-1'!AZ26,1),"-")</f>
        <v>-</v>
      </c>
      <c r="AZ26" s="977" t="str">
        <f>IF(TRIM('入力1-1'!AZ26)&lt;&gt;"",MID('入力1-1'!AZ26,2,1),"-")</f>
        <v>-</v>
      </c>
      <c r="BA26" s="677" t="str">
        <f>IF(TRIM('入力1-1'!BB26)&lt;&gt;"",MID('入力1-1'!BB26,1,1),"")</f>
        <v/>
      </c>
      <c r="BB26" s="987" t="str">
        <f>IF(TRIM('入力1-1'!BC26)&lt;&gt;"",IF(LEN('入力1-1'!BC26)&gt;=2,MID(TEXT('入力1-1'!BC26,"00"),1,1),"0"),"")</f>
        <v/>
      </c>
      <c r="BC26" s="531" t="str">
        <f>IF(TRIM('入力1-1'!BC26)&lt;&gt;"",IF(LEN('入力1-1'!BC26)&gt;=1,MID(TEXT('入力1-1'!BC26,"00"),2,1),""),"")</f>
        <v/>
      </c>
      <c r="BD26" s="708" t="str">
        <f>IF(TRIM('入力1-1'!$BE26)&lt;&gt;"",IF('入力1-1'!$BE26&gt;=100000,MID(TEXT('入力1-1'!$BE26,"000000"),1,1),""),"")</f>
        <v/>
      </c>
      <c r="BE26" s="709" t="str">
        <f>IF(TRIM('入力1-1'!$BE26)&lt;&gt;"",IF('入力1-1'!$BE26&gt;=10000,MID(TEXT('入力1-1'!$BE26,"000000"),2,1),""),"")</f>
        <v/>
      </c>
      <c r="BF26" s="709" t="str">
        <f>IF(TRIM('入力1-1'!$BE26)&lt;&gt;"",IF('入力1-1'!$BE26&gt;=1000,MID(TEXT('入力1-1'!$BE26,"000000"),3,1),""),"")</f>
        <v/>
      </c>
      <c r="BG26" s="709" t="str">
        <f>IF(TRIM('入力1-1'!$BE26)&lt;&gt;"",IF('入力1-1'!$BE26&gt;=100,MID(TEXT('入力1-1'!$BE26,"000000"),4,1),""),"")</f>
        <v/>
      </c>
      <c r="BH26" s="709" t="str">
        <f>IF(TRIM('入力1-1'!$BE26)&lt;&gt;"",IF('入力1-1'!$BE26&gt;=10,MID(TEXT('入力1-1'!$BE26,"000000"),5,1),""),"")</f>
        <v/>
      </c>
      <c r="BI26" s="532" t="str">
        <f>IF(TRIM('入力1-1'!$BE26)&lt;&gt;"",IF('入力1-1'!$BE26&gt;=1,MID(TEXT('入力1-1'!$BE26,"000000"),6,1),"0"),"")</f>
        <v/>
      </c>
      <c r="BJ26" s="710" t="str">
        <f>IF(TRIM('入力1-1'!$BF26)&lt;&gt;"",IF('入力1-1'!$BF26&gt;=100000,MID(TEXT('入力1-1'!$BF26,"000000"),1,1),""),"")</f>
        <v/>
      </c>
      <c r="BK26" s="711" t="str">
        <f>IF(TRIM('入力1-1'!$BF26)&lt;&gt;"",IF('入力1-1'!$BF26&gt;=10000,MID(TEXT('入力1-1'!$BF26,"000000"),2,1),""),"")</f>
        <v/>
      </c>
      <c r="BL26" s="711" t="str">
        <f>IF(TRIM('入力1-1'!$BF26)&lt;&gt;"",IF('入力1-1'!$BF26&gt;=1000,MID(TEXT('入力1-1'!$BF26,"000000"),3,1),""),"")</f>
        <v/>
      </c>
      <c r="BM26" s="711" t="str">
        <f>IF(TRIM('入力1-1'!$BF26)&lt;&gt;"",IF('入力1-1'!$BF26&gt;=100,MID(TEXT('入力1-1'!$BF26,"000000"),4,1),""),"")</f>
        <v/>
      </c>
      <c r="BN26" s="711" t="str">
        <f>IF(TRIM('入力1-1'!$BF26)&lt;&gt;"",IF('入力1-1'!$BF26&gt;=10,MID(TEXT('入力1-1'!$BF26,"000000"),5,1),""),"")</f>
        <v/>
      </c>
      <c r="BO26" s="533" t="str">
        <f>IF(TRIM('入力1-1'!$BF26)&lt;&gt;"",IF('入力1-1'!$BF26&gt;=1,MID(TEXT('入力1-1'!$BF26,"000000"),6,1),"0"),"")</f>
        <v/>
      </c>
      <c r="BP26" s="710" t="str">
        <f>IF(TRIM('入力1-1'!$BG26)&lt;&gt;"",IF('入力1-1'!$BG26&gt;=100000,MID(TEXT('入力1-1'!$BG26,"000000"),1,1),""),"")</f>
        <v/>
      </c>
      <c r="BQ26" s="711" t="str">
        <f>IF(TRIM('入力1-1'!$BG26)&lt;&gt;"",IF('入力1-1'!$BG26&gt;=10000,MID(TEXT('入力1-1'!$BG26,"000000"),2,1),""),"")</f>
        <v/>
      </c>
      <c r="BR26" s="711" t="str">
        <f>IF(TRIM('入力1-1'!$BG26)&lt;&gt;"",IF('入力1-1'!$BG26&gt;=1000,MID(TEXT('入力1-1'!$BG26,"000000"),3,1),""),"")</f>
        <v/>
      </c>
      <c r="BS26" s="711" t="str">
        <f>IF(TRIM('入力1-1'!$BG26)&lt;&gt;"",IF('入力1-1'!$BG26&gt;=100,MID(TEXT('入力1-1'!$BG26,"000000"),4,1),""),"")</f>
        <v/>
      </c>
      <c r="BT26" s="711" t="str">
        <f>IF(TRIM('入力1-1'!$BG26)&lt;&gt;"",IF('入力1-1'!$BG26&gt;=10,MID(TEXT('入力1-1'!$BG26,"000000"),5,1),""),"")</f>
        <v/>
      </c>
      <c r="BU26" s="533" t="str">
        <f>IF(TRIM('入力1-1'!$BG26)&lt;&gt;"",IF('入力1-1'!$BG26&gt;=1,MID(TEXT('入力1-1'!$BG26,"000000"),6,1),"0"),"")</f>
        <v/>
      </c>
      <c r="BV26" s="710" t="str">
        <f>IF(TRIM('入力1-1'!$BH26)&lt;&gt;"",IF('入力1-1'!$BH26&gt;=100000,MID(TEXT('入力1-1'!$BH26,"000000"),1,1),""),"")</f>
        <v/>
      </c>
      <c r="BW26" s="711" t="str">
        <f>IF(TRIM('入力1-1'!$BH26)&lt;&gt;"",IF('入力1-1'!$BH26&gt;=10000,MID(TEXT('入力1-1'!$BH26,"000000"),2,1),""),"")</f>
        <v/>
      </c>
      <c r="BX26" s="711" t="str">
        <f>IF(TRIM('入力1-1'!$BH26)&lt;&gt;"",IF('入力1-1'!$BH26&gt;=1000,MID(TEXT('入力1-1'!$BH26,"000000"),3,1),""),"")</f>
        <v/>
      </c>
      <c r="BY26" s="711" t="str">
        <f>IF(TRIM('入力1-1'!$BH26)&lt;&gt;"",IF('入力1-1'!$BH26&gt;=100,MID(TEXT('入力1-1'!$BH26,"000000"),4,1),""),"")</f>
        <v/>
      </c>
      <c r="BZ26" s="711" t="str">
        <f>IF(TRIM('入力1-1'!$BH26)&lt;&gt;"",IF('入力1-1'!$BH26&gt;=10,MID(TEXT('入力1-1'!$BH26,"000000"),5,1),""),"")</f>
        <v/>
      </c>
      <c r="CA26" s="533" t="str">
        <f>IF(TRIM('入力1-1'!$BH26)&lt;&gt;"",IF('入力1-1'!$BH26&gt;=1,MID(TEXT('入力1-1'!$BH26,"000000"),6,1),""),"0")</f>
        <v/>
      </c>
      <c r="CB26" s="749" t="str">
        <f>IF(TRIM('入力1-1'!$BI26)&lt;&gt;"",IF('入力1-1'!$BI26&gt;=10000000,MID(TEXT('入力1-1'!$BI26,"00000000"),1,1),""),"")</f>
        <v/>
      </c>
      <c r="CC26" s="750" t="str">
        <f>IF(TRIM('入力1-1'!$BI26)&lt;&gt;"",IF('入力1-1'!$BI26&gt;=1000000,MID(TEXT('入力1-1'!$BI26,"00000000"),2,1),""),"")</f>
        <v/>
      </c>
      <c r="CD26" s="750" t="str">
        <f>IF(TRIM('入力1-1'!$BI26)&lt;&gt;"",IF('入力1-1'!$BI26&gt;=100000,MID(TEXT('入力1-1'!$BI26,"00000000"),3,1),""),"")</f>
        <v/>
      </c>
      <c r="CE26" s="750" t="str">
        <f>IF(TRIM('入力1-1'!$BI26)&lt;&gt;"",IF('入力1-1'!$BI26&gt;=10000,MID(TEXT('入力1-1'!$BI26,"00000000"),4,1),""),"")</f>
        <v/>
      </c>
      <c r="CF26" s="750" t="str">
        <f>IF(TRIM('入力1-1'!$BI26)&lt;&gt;"",IF('入力1-1'!$BI26&gt;=1000,MID(TEXT('入力1-1'!$BI26,"00000000"),5,1),""),"")</f>
        <v/>
      </c>
      <c r="CG26" s="750" t="str">
        <f>IF(TRIM('入力1-1'!$BI26)&lt;&gt;"",IF('入力1-1'!$BI26&gt;=100,MID(TEXT('入力1-1'!$BI26,"00000000"),6,1),""),"")</f>
        <v/>
      </c>
      <c r="CH26" s="750" t="str">
        <f>IF(TRIM('入力1-1'!$BI26)&lt;&gt;"",IF('入力1-1'!$BI26&gt;=10,MID(TEXT('入力1-1'!$BI26,"00000000"),7,1),""),"")</f>
        <v/>
      </c>
      <c r="CI26" s="854" t="str">
        <f>IF(TRIM('入力1-1'!$BI26)&lt;&gt;"",IF('入力1-1'!$BI26&gt;=1,MID(TEXT('入力1-1'!$BI26,"00000000"),8,1),""),"")</f>
        <v/>
      </c>
    </row>
    <row r="27" spans="1:87" s="191" customFormat="1" ht="23.25" customHeight="1">
      <c r="A27" s="304" t="str">
        <f>IF(TRIM(入力1!A42)&lt;&gt;"",入力1!A42,"")</f>
        <v/>
      </c>
      <c r="B27" s="430">
        <f>IF(TRIM(入力1!B42)&lt;&gt;"",入力1!B42,"")</f>
        <v>1</v>
      </c>
      <c r="C27" s="308">
        <v>3</v>
      </c>
      <c r="D27" s="2232" t="str">
        <f>IF(TRIM(入力1!D42)&lt;&gt;"",入力1!D42,"")</f>
        <v/>
      </c>
      <c r="E27" s="2233" t="str">
        <f>IF(TRIM(入力1!E42)&lt;&gt;"",入力1!E42,"")</f>
        <v/>
      </c>
      <c r="F27" s="2233" t="str">
        <f>IF(TRIM(入力1!F42)&lt;&gt;"",入力1!F42,"")</f>
        <v/>
      </c>
      <c r="G27" s="2233" t="str">
        <f>IF(TRIM(入力1!G42)&lt;&gt;"",入力1!G42,"")</f>
        <v/>
      </c>
      <c r="H27" s="2233" t="str">
        <f>IF(TRIM(入力1!H42)&lt;&gt;"",入力1!H42,"")</f>
        <v/>
      </c>
      <c r="I27" s="2233" t="str">
        <f>IF(TRIM(入力1!I42)&lt;&gt;"",入力1!I42,"")</f>
        <v/>
      </c>
      <c r="J27" s="2233" t="str">
        <f>IF(TRIM(入力1!J42)&lt;&gt;"",入力1!J42,"")</f>
        <v/>
      </c>
      <c r="K27" s="2233" t="str">
        <f>IF(TRIM(入力1!S42)&lt;&gt;"",入力1!S42,"")</f>
        <v/>
      </c>
      <c r="L27" s="2234" t="e">
        <f>IF(TRIM(入力1!#REF!)&lt;&gt;"",入力1!#REF!,"")</f>
        <v>#REF!</v>
      </c>
      <c r="M27" s="952" t="str">
        <f>IF(TRIM(入力1!K42)&lt;&gt;"",入力1!K42,"")</f>
        <v/>
      </c>
      <c r="N27" s="434">
        <f>IF(TRIM(入力1!L42)&lt;&gt;"",入力1!L42,"")</f>
        <v>1</v>
      </c>
      <c r="O27" s="432">
        <v>3</v>
      </c>
      <c r="P27" s="999" t="str">
        <f>'入力1-1'!P27</f>
        <v/>
      </c>
      <c r="Q27" s="306" t="str">
        <f>'入力1-1'!Q27</f>
        <v/>
      </c>
      <c r="R27" s="307" t="str">
        <f>IF(TRIM('入力1-1'!R27)&lt;&gt;"",MID('入力1-1'!R27,1,1),"0")</f>
        <v>0</v>
      </c>
      <c r="S27" s="307" t="str">
        <f>IF(TRIM('入力1-1'!S27)&lt;&gt;"",MID('入力1-1'!S27,1,1),"")</f>
        <v/>
      </c>
      <c r="T27" s="307" t="str">
        <f>IF(TRIM('入力1-1'!T27)&lt;&gt;"",MID('入力1-1'!T27,1,1),"")</f>
        <v/>
      </c>
      <c r="U27" s="307" t="str">
        <f>IF(TRIM('入力1-1'!U27)&lt;&gt;"",MID('入力1-1'!U27,1,1),"")</f>
        <v/>
      </c>
      <c r="V27" s="307" t="str">
        <f>IF(TRIM('入力1-1'!V27)&lt;&gt;"",MID('入力1-1'!V27,1,1),"")</f>
        <v/>
      </c>
      <c r="W27" s="307" t="str">
        <f>IF(TRIM('入力1-1'!W27)&lt;&gt;"",MID('入力1-1'!W27,1,1),"")</f>
        <v/>
      </c>
      <c r="X27" s="307" t="str">
        <f>IF(TRIM('入力1-1'!X27)&lt;&gt;"",MID('入力1-1'!X27,1,1),"")</f>
        <v/>
      </c>
      <c r="Y27" s="307" t="str">
        <f>IF(TRIM('入力1-1'!Y27)&lt;&gt;"",MID('入力1-1'!Y27,1,1),"")</f>
        <v/>
      </c>
      <c r="Z27" s="999" t="str">
        <f>IF(TRIM('入力1-1'!AA27)&lt;&gt;"",MID('入力1-1'!AA27,1,1),"0")</f>
        <v>0</v>
      </c>
      <c r="AA27" s="306" t="str">
        <f>IF(TRIM('入力1-1'!AA27)&lt;&gt;"",MID('入力1-1'!AA27,2,1),"0")</f>
        <v>0</v>
      </c>
      <c r="AB27" s="999" t="str">
        <f>IF(TRIM('入力1-1'!AC27)&lt;&gt;"",MID('入力1-1'!AC27,1,1),"")</f>
        <v/>
      </c>
      <c r="AC27" s="306" t="str">
        <f>IF(TRIM('入力1-1'!AC27)&lt;&gt;"",MID('入力1-1'!AC27,2,1),"")</f>
        <v/>
      </c>
      <c r="AD27" s="999" t="str">
        <f>IF(TRIM('入力1-1'!AE27)&lt;&gt;"",MID('入力1-1'!AE27,1,1),"")</f>
        <v/>
      </c>
      <c r="AE27" s="306" t="str">
        <f>IF(TRIM('入力1-1'!AE27)&lt;&gt;"",MID('入力1-1'!AE27,2,1),"")</f>
        <v/>
      </c>
      <c r="AF27" s="999" t="str">
        <f>IF(TRIM('入力1-1'!AG27)&lt;&gt;"",MID('入力1-1'!AG27,1,1),"")</f>
        <v/>
      </c>
      <c r="AG27" s="306" t="str">
        <f>IF(TRIM('入力1-1'!AG27)&lt;&gt;"",MID('入力1-1'!AG27,2,1),"")</f>
        <v/>
      </c>
      <c r="AH27" s="999" t="str">
        <f>IF(TRIM('入力1-1'!AI27)&lt;&gt;"",MID('入力1-1'!AI27,1,1),"")</f>
        <v/>
      </c>
      <c r="AI27" s="309" t="str">
        <f>IF(TRIM('入力1-1'!AI27)&lt;&gt;"",MID('入力1-1'!AI27,2,1),"")</f>
        <v/>
      </c>
      <c r="AJ27" s="307" t="str">
        <f>IF(TRIM('入力1-1'!AK27)&lt;&gt;"",MID('入力1-1'!AK27,1,1),"")</f>
        <v/>
      </c>
      <c r="AK27" s="999" t="str">
        <f>IF(TRIM('入力1-1'!AL27)&lt;&gt;"",MID('入力1-1'!AL27,1,1),"")</f>
        <v/>
      </c>
      <c r="AL27" s="306" t="str">
        <f>IF(TRIM('入力1-1'!AL27)&lt;&gt;"",MID('入力1-1'!AL27,2,1),"")</f>
        <v/>
      </c>
      <c r="AM27" s="999" t="str">
        <f>IF(TRIM('入力1-1'!AN27)&lt;&gt;"",MID('入力1-1'!AN27,1,1),"")</f>
        <v/>
      </c>
      <c r="AN27" s="306" t="str">
        <f>IF(TRIM('入力1-1'!AN27)&lt;&gt;"",MID('入力1-1'!AN27,2,1),"")</f>
        <v/>
      </c>
      <c r="AO27" s="999" t="str">
        <f>IF(TRIM('入力1-1'!AP27)&lt;&gt;"",MID('入力1-1'!AP27,1,1),"")</f>
        <v/>
      </c>
      <c r="AP27" s="309" t="str">
        <f>IF(TRIM('入力1-1'!AP27)&lt;&gt;"",MID('入力1-1'!AP27,2,1),"")</f>
        <v/>
      </c>
      <c r="AQ27" s="999" t="str">
        <f>IF(TRIM('入力1-1'!AR27)&lt;&gt;"",MID('入力1-1'!AR27,1,1),"")</f>
        <v/>
      </c>
      <c r="AR27" s="306" t="str">
        <f>IF(TRIM('入力1-1'!AR27)&lt;&gt;"",MID('入力1-1'!AR27,2,1),"")</f>
        <v/>
      </c>
      <c r="AS27" s="999" t="str">
        <f>IF(TRIM('入力1-1'!AT27)&lt;&gt;"",MID('入力1-1'!AT27,1,1),"")</f>
        <v/>
      </c>
      <c r="AT27" s="306" t="str">
        <f>IF(TRIM('入力1-1'!AT27)&lt;&gt;"",MID('入力1-1'!AT27,2,1),"")</f>
        <v/>
      </c>
      <c r="AU27" s="1000" t="str">
        <f>IF(TRIM('入力1-1'!AV27)&lt;&gt;"",MID('入力1-1'!AV27,1,1),"")</f>
        <v/>
      </c>
      <c r="AV27" s="347" t="str">
        <f>IF(TRIM('入力1-1'!AW27)&lt;&gt;"",MID('入力1-1'!AW27,1,1),"")</f>
        <v/>
      </c>
      <c r="AW27" s="347" t="str">
        <f>IF(TRIM('入力1-1'!AX27)&lt;&gt;"",MID('入力1-1'!AX27,1,1),"")</f>
        <v/>
      </c>
      <c r="AX27" s="347" t="str">
        <f>IF(TRIM('入力1-1'!AY27)&lt;&gt;"",MID('入力1-1'!AY27,1,1),"")</f>
        <v/>
      </c>
      <c r="AY27" s="698" t="str">
        <f>IF(TRIM('入力1-1'!AZ27)&lt;&gt;"",LEFT('入力1-1'!AZ27,1),"-")</f>
        <v>-</v>
      </c>
      <c r="AZ27" s="974" t="str">
        <f>IF(TRIM('入力1-1'!AZ27)&lt;&gt;"",MID('入力1-1'!AZ27,2,1),"-")</f>
        <v>-</v>
      </c>
      <c r="BA27" s="678" t="str">
        <f>IF(TRIM('入力1-1'!BB27)&lt;&gt;"",MID('入力1-1'!BB27,1,1),"")</f>
        <v/>
      </c>
      <c r="BB27" s="988" t="str">
        <f>IF(TRIM('入力1-1'!BC27)&lt;&gt;"",IF(LEN('入力1-1'!BC27)&gt;=2,MID(TEXT('入力1-1'!BC27,"00"),1,1),"0"),"")</f>
        <v/>
      </c>
      <c r="BC27" s="310" t="str">
        <f>IF(TRIM('入力1-1'!BC27)&lt;&gt;"",IF(LEN('入力1-1'!BC27)&gt;=1,MID(TEXT('入力1-1'!BC27,"00"),2,1),""),"")</f>
        <v/>
      </c>
      <c r="BD27" s="712" t="str">
        <f>IF(TRIM('入力1-1'!$BE27)&lt;&gt;"",IF('入力1-1'!$BE27&gt;=100000,MID(TEXT('入力1-1'!$BE27,"000000"),1,1),""),"")</f>
        <v/>
      </c>
      <c r="BE27" s="713" t="str">
        <f>IF(TRIM('入力1-1'!$BE27)&lt;&gt;"",IF('入力1-1'!$BE27&gt;=10000,MID(TEXT('入力1-1'!$BE27,"000000"),2,1),""),"")</f>
        <v/>
      </c>
      <c r="BF27" s="713" t="str">
        <f>IF(TRIM('入力1-1'!$BE27)&lt;&gt;"",IF('入力1-1'!$BE27&gt;=1000,MID(TEXT('入力1-1'!$BE27,"000000"),3,1),""),"")</f>
        <v/>
      </c>
      <c r="BG27" s="713" t="str">
        <f>IF(TRIM('入力1-1'!$BE27)&lt;&gt;"",IF('入力1-1'!$BE27&gt;=100,MID(TEXT('入力1-1'!$BE27,"000000"),4,1),""),"")</f>
        <v/>
      </c>
      <c r="BH27" s="713" t="str">
        <f>IF(TRIM('入力1-1'!$BE27)&lt;&gt;"",IF('入力1-1'!$BE27&gt;=10,MID(TEXT('入力1-1'!$BE27,"000000"),5,1),""),"")</f>
        <v/>
      </c>
      <c r="BI27" s="466" t="str">
        <f>IF(TRIM('入力1-1'!$BE27)&lt;&gt;"",IF('入力1-1'!$BE27&gt;=1,MID(TEXT('入力1-1'!$BE27,"000000"),6,1),"0"),"")</f>
        <v/>
      </c>
      <c r="BJ27" s="714" t="str">
        <f>IF(TRIM('入力1-1'!$BF27)&lt;&gt;"",IF('入力1-1'!$BF27&gt;=100000,MID(TEXT('入力1-1'!$BF27,"000000"),1,1),""),"")</f>
        <v/>
      </c>
      <c r="BK27" s="715" t="str">
        <f>IF(TRIM('入力1-1'!$BF27)&lt;&gt;"",IF('入力1-1'!$BF27&gt;=10000,MID(TEXT('入力1-1'!$BF27,"000000"),2,1),""),"")</f>
        <v/>
      </c>
      <c r="BL27" s="715" t="str">
        <f>IF(TRIM('入力1-1'!$BF27)&lt;&gt;"",IF('入力1-1'!$BF27&gt;=1000,MID(TEXT('入力1-1'!$BF27,"000000"),3,1),""),"")</f>
        <v/>
      </c>
      <c r="BM27" s="715" t="str">
        <f>IF(TRIM('入力1-1'!$BF27)&lt;&gt;"",IF('入力1-1'!$BF27&gt;=100,MID(TEXT('入力1-1'!$BF27,"000000"),4,1),""),"")</f>
        <v/>
      </c>
      <c r="BN27" s="715" t="str">
        <f>IF(TRIM('入力1-1'!$BF27)&lt;&gt;"",IF('入力1-1'!$BF27&gt;=10,MID(TEXT('入力1-1'!$BF27,"000000"),5,1),""),"")</f>
        <v/>
      </c>
      <c r="BO27" s="468" t="str">
        <f>IF(TRIM('入力1-1'!$BF27)&lt;&gt;"",IF('入力1-1'!$BF27&gt;=1,MID(TEXT('入力1-1'!$BF27,"000000"),6,1),"0"),"")</f>
        <v/>
      </c>
      <c r="BP27" s="714" t="str">
        <f>IF(TRIM('入力1-1'!$BG27)&lt;&gt;"",IF('入力1-1'!$BG27&gt;=100000,MID(TEXT('入力1-1'!$BG27,"000000"),1,1),""),"")</f>
        <v/>
      </c>
      <c r="BQ27" s="715" t="str">
        <f>IF(TRIM('入力1-1'!$BG27)&lt;&gt;"",IF('入力1-1'!$BG27&gt;=10000,MID(TEXT('入力1-1'!$BG27,"000000"),2,1),""),"")</f>
        <v/>
      </c>
      <c r="BR27" s="715" t="str">
        <f>IF(TRIM('入力1-1'!$BG27)&lt;&gt;"",IF('入力1-1'!$BG27&gt;=1000,MID(TEXT('入力1-1'!$BG27,"000000"),3,1),""),"")</f>
        <v/>
      </c>
      <c r="BS27" s="715" t="str">
        <f>IF(TRIM('入力1-1'!$BG27)&lt;&gt;"",IF('入力1-1'!$BG27&gt;=100,MID(TEXT('入力1-1'!$BG27,"000000"),4,1),""),"")</f>
        <v/>
      </c>
      <c r="BT27" s="715" t="str">
        <f>IF(TRIM('入力1-1'!$BG27)&lt;&gt;"",IF('入力1-1'!$BG27&gt;=10,MID(TEXT('入力1-1'!$BG27,"000000"),5,1),""),"")</f>
        <v/>
      </c>
      <c r="BU27" s="468" t="str">
        <f>IF(TRIM('入力1-1'!$BG27)&lt;&gt;"",IF('入力1-1'!$BG27&gt;=1,MID(TEXT('入力1-1'!$BG27,"000000"),6,1),"0"),"")</f>
        <v/>
      </c>
      <c r="BV27" s="714" t="str">
        <f>IF(TRIM('入力1-1'!$BH27)&lt;&gt;"",IF('入力1-1'!$BH27&gt;=100000,MID(TEXT('入力1-1'!$BH27,"000000"),1,1),""),"")</f>
        <v/>
      </c>
      <c r="BW27" s="715" t="str">
        <f>IF(TRIM('入力1-1'!$BH27)&lt;&gt;"",IF('入力1-1'!$BH27&gt;=10000,MID(TEXT('入力1-1'!$BH27,"000000"),2,1),""),"")</f>
        <v/>
      </c>
      <c r="BX27" s="715" t="str">
        <f>IF(TRIM('入力1-1'!$BH27)&lt;&gt;"",IF('入力1-1'!$BH27&gt;=1000,MID(TEXT('入力1-1'!$BH27,"000000"),3,1),""),"")</f>
        <v/>
      </c>
      <c r="BY27" s="715" t="str">
        <f>IF(TRIM('入力1-1'!$BH27)&lt;&gt;"",IF('入力1-1'!$BH27&gt;=100,MID(TEXT('入力1-1'!$BH27,"000000"),4,1),""),"")</f>
        <v/>
      </c>
      <c r="BZ27" s="715" t="str">
        <f>IF(TRIM('入力1-1'!$BH27)&lt;&gt;"",IF('入力1-1'!$BH27&gt;=10,MID(TEXT('入力1-1'!$BH27,"000000"),5,1),""),"")</f>
        <v/>
      </c>
      <c r="CA27" s="468" t="str">
        <f>IF(TRIM('入力1-1'!$BH27)&lt;&gt;"",IF('入力1-1'!$BH27&gt;=1,MID(TEXT('入力1-1'!$BH27,"000000"),6,1),""),"0")</f>
        <v/>
      </c>
      <c r="CB27" s="751" t="str">
        <f>IF(TRIM('入力1-1'!$BI27)&lt;&gt;"",IF('入力1-1'!$BI27&gt;=10000000,MID(TEXT('入力1-1'!$BI27,"00000000"),1,1),""),"")</f>
        <v/>
      </c>
      <c r="CC27" s="752" t="str">
        <f>IF(TRIM('入力1-1'!$BI27)&lt;&gt;"",IF('入力1-1'!$BI27&gt;=1000000,MID(TEXT('入力1-1'!$BI27,"00000000"),2,1),""),"")</f>
        <v/>
      </c>
      <c r="CD27" s="752" t="str">
        <f>IF(TRIM('入力1-1'!$BI27)&lt;&gt;"",IF('入力1-1'!$BI27&gt;=100000,MID(TEXT('入力1-1'!$BI27,"00000000"),3,1),""),"")</f>
        <v/>
      </c>
      <c r="CE27" s="752" t="str">
        <f>IF(TRIM('入力1-1'!$BI27)&lt;&gt;"",IF('入力1-1'!$BI27&gt;=10000,MID(TEXT('入力1-1'!$BI27,"00000000"),4,1),""),"")</f>
        <v/>
      </c>
      <c r="CF27" s="752" t="str">
        <f>IF(TRIM('入力1-1'!$BI27)&lt;&gt;"",IF('入力1-1'!$BI27&gt;=1000,MID(TEXT('入力1-1'!$BI27,"00000000"),5,1),""),"")</f>
        <v/>
      </c>
      <c r="CG27" s="752" t="str">
        <f>IF(TRIM('入力1-1'!$BI27)&lt;&gt;"",IF('入力1-1'!$BI27&gt;=100,MID(TEXT('入力1-1'!$BI27,"00000000"),6,1),""),"")</f>
        <v/>
      </c>
      <c r="CH27" s="752" t="str">
        <f>IF(TRIM('入力1-1'!$BI27)&lt;&gt;"",IF('入力1-1'!$BI27&gt;=10,MID(TEXT('入力1-1'!$BI27,"00000000"),7,1),""),"")</f>
        <v/>
      </c>
      <c r="CI27" s="855" t="str">
        <f>IF(TRIM('入力1-1'!$BI27)&lt;&gt;"",IF('入力1-1'!$BI27&gt;=1,MID(TEXT('入力1-1'!$BI27,"00000000"),8,1),""),"")</f>
        <v/>
      </c>
    </row>
    <row r="28" spans="1:87" s="19" customFormat="1" ht="23.25" customHeight="1">
      <c r="A28" s="547" t="str">
        <f>IF(TRIM(入力1!A44)&lt;&gt;"",入力1!A44,"")</f>
        <v/>
      </c>
      <c r="B28" s="548">
        <f>IF(TRIM(入力1!B44)&lt;&gt;"",入力1!B44,"")</f>
        <v>1</v>
      </c>
      <c r="C28" s="524">
        <v>4</v>
      </c>
      <c r="D28" s="2229" t="str">
        <f>IF(TRIM(入力1!D44)&lt;&gt;"",入力1!D44,"")</f>
        <v/>
      </c>
      <c r="E28" s="2230" t="str">
        <f>IF(TRIM(入力1!E44)&lt;&gt;"",入力1!E44,"")</f>
        <v/>
      </c>
      <c r="F28" s="2230" t="str">
        <f>IF(TRIM(入力1!F44)&lt;&gt;"",入力1!F44,"")</f>
        <v/>
      </c>
      <c r="G28" s="2230" t="str">
        <f>IF(TRIM(入力1!G44)&lt;&gt;"",入力1!G44,"")</f>
        <v/>
      </c>
      <c r="H28" s="2230" t="str">
        <f>IF(TRIM(入力1!H44)&lt;&gt;"",入力1!H44,"")</f>
        <v/>
      </c>
      <c r="I28" s="2230" t="str">
        <f>IF(TRIM(入力1!I44)&lt;&gt;"",入力1!I44,"")</f>
        <v/>
      </c>
      <c r="J28" s="2230" t="str">
        <f>IF(TRIM(入力1!J44)&lt;&gt;"",入力1!J44,"")</f>
        <v/>
      </c>
      <c r="K28" s="2230" t="str">
        <f>IF(TRIM(入力1!S44)&lt;&gt;"",入力1!S44,"")</f>
        <v/>
      </c>
      <c r="L28" s="2231" t="e">
        <f>IF(TRIM(入力1!#REF!)&lt;&gt;"",入力1!#REF!,"")</f>
        <v>#REF!</v>
      </c>
      <c r="M28" s="975" t="str">
        <f>IF(TRIM(入力1!K44)&lt;&gt;"",入力1!K44,"")</f>
        <v/>
      </c>
      <c r="N28" s="525">
        <f>IF(TRIM(入力1!L44)&lt;&gt;"",入力1!L44,"")</f>
        <v>1</v>
      </c>
      <c r="O28" s="526">
        <v>4</v>
      </c>
      <c r="P28" s="1001" t="str">
        <f>'入力1-1'!P28</f>
        <v/>
      </c>
      <c r="Q28" s="531" t="str">
        <f>'入力1-1'!Q28</f>
        <v/>
      </c>
      <c r="R28" s="549" t="str">
        <f>IF(TRIM('入力1-1'!R28)&lt;&gt;"",MID('入力1-1'!R28,1,1),"0")</f>
        <v>0</v>
      </c>
      <c r="S28" s="549" t="str">
        <f>IF(TRIM('入力1-1'!S28)&lt;&gt;"",MID('入力1-1'!S28,1,1),"")</f>
        <v/>
      </c>
      <c r="T28" s="549" t="str">
        <f>IF(TRIM('入力1-1'!T28)&lt;&gt;"",MID('入力1-1'!T28,1,1),"")</f>
        <v/>
      </c>
      <c r="U28" s="549" t="str">
        <f>IF(TRIM('入力1-1'!U28)&lt;&gt;"",MID('入力1-1'!U28,1,1),"")</f>
        <v/>
      </c>
      <c r="V28" s="549" t="str">
        <f>IF(TRIM('入力1-1'!V28)&lt;&gt;"",MID('入力1-1'!V28,1,1),"")</f>
        <v/>
      </c>
      <c r="W28" s="549" t="str">
        <f>IF(TRIM('入力1-1'!W28)&lt;&gt;"",MID('入力1-1'!W28,1,1),"")</f>
        <v/>
      </c>
      <c r="X28" s="549" t="str">
        <f>IF(TRIM('入力1-1'!X28)&lt;&gt;"",MID('入力1-1'!X28,1,1),"")</f>
        <v/>
      </c>
      <c r="Y28" s="549" t="str">
        <f>IF(TRIM('入力1-1'!Y28)&lt;&gt;"",MID('入力1-1'!Y28,1,1),"")</f>
        <v/>
      </c>
      <c r="Z28" s="1001" t="str">
        <f>IF(TRIM('入力1-1'!AA28)&lt;&gt;"",MID('入力1-1'!AA28,1,1),"0")</f>
        <v>0</v>
      </c>
      <c r="AA28" s="531" t="str">
        <f>IF(TRIM('入力1-1'!AA28)&lt;&gt;"",MID('入力1-1'!AA28,2,1),"0")</f>
        <v>0</v>
      </c>
      <c r="AB28" s="1001" t="str">
        <f>IF(TRIM('入力1-1'!AC28)&lt;&gt;"",MID('入力1-1'!AC28,1,1),"")</f>
        <v/>
      </c>
      <c r="AC28" s="531" t="str">
        <f>IF(TRIM('入力1-1'!AC28)&lt;&gt;"",MID('入力1-1'!AC28,2,1),"")</f>
        <v/>
      </c>
      <c r="AD28" s="1001" t="str">
        <f>IF(TRIM('入力1-1'!AE28)&lt;&gt;"",MID('入力1-1'!AE28,1,1),"")</f>
        <v/>
      </c>
      <c r="AE28" s="531" t="str">
        <f>IF(TRIM('入力1-1'!AE28)&lt;&gt;"",MID('入力1-1'!AE28,2,1),"")</f>
        <v/>
      </c>
      <c r="AF28" s="1001" t="str">
        <f>IF(TRIM('入力1-1'!AG28)&lt;&gt;"",MID('入力1-1'!AG28,1,1),"")</f>
        <v/>
      </c>
      <c r="AG28" s="531" t="str">
        <f>IF(TRIM('入力1-1'!AG28)&lt;&gt;"",MID('入力1-1'!AG28,2,1),"")</f>
        <v/>
      </c>
      <c r="AH28" s="1001" t="str">
        <f>IF(TRIM('入力1-1'!AI28)&lt;&gt;"",MID('入力1-1'!AI28,1,1),"")</f>
        <v/>
      </c>
      <c r="AI28" s="550" t="str">
        <f>IF(TRIM('入力1-1'!AI28)&lt;&gt;"",MID('入力1-1'!AI28,2,1),"")</f>
        <v/>
      </c>
      <c r="AJ28" s="549" t="str">
        <f>IF(TRIM('入力1-1'!AK28)&lt;&gt;"",MID('入力1-1'!AK28,1,1),"")</f>
        <v/>
      </c>
      <c r="AK28" s="1001" t="str">
        <f>IF(TRIM('入力1-1'!AL28)&lt;&gt;"",MID('入力1-1'!AL28,1,1),"")</f>
        <v/>
      </c>
      <c r="AL28" s="531" t="str">
        <f>IF(TRIM('入力1-1'!AL28)&lt;&gt;"",MID('入力1-1'!AL28,2,1),"")</f>
        <v/>
      </c>
      <c r="AM28" s="1001" t="str">
        <f>IF(TRIM('入力1-1'!AN28)&lt;&gt;"",MID('入力1-1'!AN28,1,1),"")</f>
        <v/>
      </c>
      <c r="AN28" s="531" t="str">
        <f>IF(TRIM('入力1-1'!AN28)&lt;&gt;"",MID('入力1-1'!AN28,2,1),"")</f>
        <v/>
      </c>
      <c r="AO28" s="1001" t="str">
        <f>IF(TRIM('入力1-1'!AP28)&lt;&gt;"",MID('入力1-1'!AP28,1,1),"")</f>
        <v/>
      </c>
      <c r="AP28" s="550" t="str">
        <f>IF(TRIM('入力1-1'!AP28)&lt;&gt;"",MID('入力1-1'!AP28,2,1),"")</f>
        <v/>
      </c>
      <c r="AQ28" s="1001" t="str">
        <f>IF(TRIM('入力1-1'!AR28)&lt;&gt;"",MID('入力1-1'!AR28,1,1),"")</f>
        <v/>
      </c>
      <c r="AR28" s="531" t="str">
        <f>IF(TRIM('入力1-1'!AR28)&lt;&gt;"",MID('入力1-1'!AR28,2,1),"")</f>
        <v/>
      </c>
      <c r="AS28" s="1001" t="str">
        <f>IF(TRIM('入力1-1'!AT28)&lt;&gt;"",MID('入力1-1'!AT28,1,1),"")</f>
        <v/>
      </c>
      <c r="AT28" s="531" t="str">
        <f>IF(TRIM('入力1-1'!AT28)&lt;&gt;"",MID('入力1-1'!AT28,2,1),"")</f>
        <v/>
      </c>
      <c r="AU28" s="1002" t="str">
        <f>IF(TRIM('入力1-1'!AV28)&lt;&gt;"",MID('入力1-1'!AV28,1,1),"")</f>
        <v/>
      </c>
      <c r="AV28" s="530" t="str">
        <f>IF(TRIM('入力1-1'!AW28)&lt;&gt;"",MID('入力1-1'!AW28,1,1),"")</f>
        <v/>
      </c>
      <c r="AW28" s="530" t="str">
        <f>IF(TRIM('入力1-1'!AX28)&lt;&gt;"",MID('入力1-1'!AX28,1,1),"")</f>
        <v/>
      </c>
      <c r="AX28" s="530" t="str">
        <f>IF(TRIM('入力1-1'!AY28)&lt;&gt;"",MID('入力1-1'!AY28,1,1),"")</f>
        <v/>
      </c>
      <c r="AY28" s="697" t="str">
        <f>IF(TRIM('入力1-1'!AZ28)&lt;&gt;"",LEFT('入力1-1'!AZ28,1),"-")</f>
        <v>-</v>
      </c>
      <c r="AZ28" s="977" t="str">
        <f>IF(TRIM('入力1-1'!AZ28)&lt;&gt;"",MID('入力1-1'!AZ28,2,1),"-")</f>
        <v>-</v>
      </c>
      <c r="BA28" s="677" t="str">
        <f>IF(TRIM('入力1-1'!BB28)&lt;&gt;"",MID('入力1-1'!BB28,1,1),"")</f>
        <v/>
      </c>
      <c r="BB28" s="987" t="str">
        <f>IF(TRIM('入力1-1'!BC28)&lt;&gt;"",IF(LEN('入力1-1'!BC28)&gt;=2,MID(TEXT('入力1-1'!BC28,"00"),1,1),"0"),"")</f>
        <v/>
      </c>
      <c r="BC28" s="531" t="str">
        <f>IF(TRIM('入力1-1'!BC28)&lt;&gt;"",IF(LEN('入力1-1'!BC28)&gt;=1,MID(TEXT('入力1-1'!BC28,"00"),2,1),""),"")</f>
        <v/>
      </c>
      <c r="BD28" s="708" t="str">
        <f>IF(TRIM('入力1-1'!$BE28)&lt;&gt;"",IF('入力1-1'!$BE28&gt;=100000,MID(TEXT('入力1-1'!$BE28,"000000"),1,1),""),"")</f>
        <v/>
      </c>
      <c r="BE28" s="709" t="str">
        <f>IF(TRIM('入力1-1'!$BE28)&lt;&gt;"",IF('入力1-1'!$BE28&gt;=10000,MID(TEXT('入力1-1'!$BE28,"000000"),2,1),""),"")</f>
        <v/>
      </c>
      <c r="BF28" s="709" t="str">
        <f>IF(TRIM('入力1-1'!$BE28)&lt;&gt;"",IF('入力1-1'!$BE28&gt;=1000,MID(TEXT('入力1-1'!$BE28,"000000"),3,1),""),"")</f>
        <v/>
      </c>
      <c r="BG28" s="709" t="str">
        <f>IF(TRIM('入力1-1'!$BE28)&lt;&gt;"",IF('入力1-1'!$BE28&gt;=100,MID(TEXT('入力1-1'!$BE28,"000000"),4,1),""),"")</f>
        <v/>
      </c>
      <c r="BH28" s="709" t="str">
        <f>IF(TRIM('入力1-1'!$BE28)&lt;&gt;"",IF('入力1-1'!$BE28&gt;=10,MID(TEXT('入力1-1'!$BE28,"000000"),5,1),""),"")</f>
        <v/>
      </c>
      <c r="BI28" s="532" t="str">
        <f>IF(TRIM('入力1-1'!$BE28)&lt;&gt;"",IF('入力1-1'!$BE28&gt;=1,MID(TEXT('入力1-1'!$BE28,"000000"),6,1),"0"),"")</f>
        <v/>
      </c>
      <c r="BJ28" s="710" t="str">
        <f>IF(TRIM('入力1-1'!$BF28)&lt;&gt;"",IF('入力1-1'!$BF28&gt;=100000,MID(TEXT('入力1-1'!$BF28,"000000"),1,1),""),"")</f>
        <v/>
      </c>
      <c r="BK28" s="711" t="str">
        <f>IF(TRIM('入力1-1'!$BF28)&lt;&gt;"",IF('入力1-1'!$BF28&gt;=10000,MID(TEXT('入力1-1'!$BF28,"000000"),2,1),""),"")</f>
        <v/>
      </c>
      <c r="BL28" s="711" t="str">
        <f>IF(TRIM('入力1-1'!$BF28)&lt;&gt;"",IF('入力1-1'!$BF28&gt;=1000,MID(TEXT('入力1-1'!$BF28,"000000"),3,1),""),"")</f>
        <v/>
      </c>
      <c r="BM28" s="711" t="str">
        <f>IF(TRIM('入力1-1'!$BF28)&lt;&gt;"",IF('入力1-1'!$BF28&gt;=100,MID(TEXT('入力1-1'!$BF28,"000000"),4,1),""),"")</f>
        <v/>
      </c>
      <c r="BN28" s="711" t="str">
        <f>IF(TRIM('入力1-1'!$BF28)&lt;&gt;"",IF('入力1-1'!$BF28&gt;=10,MID(TEXT('入力1-1'!$BF28,"000000"),5,1),""),"")</f>
        <v/>
      </c>
      <c r="BO28" s="533" t="str">
        <f>IF(TRIM('入力1-1'!$BF28)&lt;&gt;"",IF('入力1-1'!$BF28&gt;=1,MID(TEXT('入力1-1'!$BF28,"000000"),6,1),"0"),"")</f>
        <v/>
      </c>
      <c r="BP28" s="710" t="str">
        <f>IF(TRIM('入力1-1'!$BG28)&lt;&gt;"",IF('入力1-1'!$BG28&gt;=100000,MID(TEXT('入力1-1'!$BG28,"000000"),1,1),""),"")</f>
        <v/>
      </c>
      <c r="BQ28" s="711" t="str">
        <f>IF(TRIM('入力1-1'!$BG28)&lt;&gt;"",IF('入力1-1'!$BG28&gt;=10000,MID(TEXT('入力1-1'!$BG28,"000000"),2,1),""),"")</f>
        <v/>
      </c>
      <c r="BR28" s="711" t="str">
        <f>IF(TRIM('入力1-1'!$BG28)&lt;&gt;"",IF('入力1-1'!$BG28&gt;=1000,MID(TEXT('入力1-1'!$BG28,"000000"),3,1),""),"")</f>
        <v/>
      </c>
      <c r="BS28" s="711" t="str">
        <f>IF(TRIM('入力1-1'!$BG28)&lt;&gt;"",IF('入力1-1'!$BG28&gt;=100,MID(TEXT('入力1-1'!$BG28,"000000"),4,1),""),"")</f>
        <v/>
      </c>
      <c r="BT28" s="711" t="str">
        <f>IF(TRIM('入力1-1'!$BG28)&lt;&gt;"",IF('入力1-1'!$BG28&gt;=10,MID(TEXT('入力1-1'!$BG28,"000000"),5,1),""),"")</f>
        <v/>
      </c>
      <c r="BU28" s="533" t="str">
        <f>IF(TRIM('入力1-1'!$BG28)&lt;&gt;"",IF('入力1-1'!$BG28&gt;=1,MID(TEXT('入力1-1'!$BG28,"000000"),6,1),"0"),"")</f>
        <v/>
      </c>
      <c r="BV28" s="710" t="str">
        <f>IF(TRIM('入力1-1'!$BH28)&lt;&gt;"",IF('入力1-1'!$BH28&gt;=100000,MID(TEXT('入力1-1'!$BH28,"000000"),1,1),""),"")</f>
        <v/>
      </c>
      <c r="BW28" s="711" t="str">
        <f>IF(TRIM('入力1-1'!$BH28)&lt;&gt;"",IF('入力1-1'!$BH28&gt;=10000,MID(TEXT('入力1-1'!$BH28,"000000"),2,1),""),"")</f>
        <v/>
      </c>
      <c r="BX28" s="711" t="str">
        <f>IF(TRIM('入力1-1'!$BH28)&lt;&gt;"",IF('入力1-1'!$BH28&gt;=1000,MID(TEXT('入力1-1'!$BH28,"000000"),3,1),""),"")</f>
        <v/>
      </c>
      <c r="BY28" s="711" t="str">
        <f>IF(TRIM('入力1-1'!$BH28)&lt;&gt;"",IF('入力1-1'!$BH28&gt;=100,MID(TEXT('入力1-1'!$BH28,"000000"),4,1),""),"")</f>
        <v/>
      </c>
      <c r="BZ28" s="711" t="str">
        <f>IF(TRIM('入力1-1'!$BH28)&lt;&gt;"",IF('入力1-1'!$BH28&gt;=10,MID(TEXT('入力1-1'!$BH28,"000000"),5,1),""),"")</f>
        <v/>
      </c>
      <c r="CA28" s="533" t="str">
        <f>IF(TRIM('入力1-1'!$BH28)&lt;&gt;"",IF('入力1-1'!$BH28&gt;=1,MID(TEXT('入力1-1'!$BH28,"000000"),6,1),""),"0")</f>
        <v/>
      </c>
      <c r="CB28" s="749" t="str">
        <f>IF(TRIM('入力1-1'!$BI28)&lt;&gt;"",IF('入力1-1'!$BI28&gt;=10000000,MID(TEXT('入力1-1'!$BI28,"00000000"),1,1),""),"")</f>
        <v/>
      </c>
      <c r="CC28" s="750" t="str">
        <f>IF(TRIM('入力1-1'!$BI28)&lt;&gt;"",IF('入力1-1'!$BI28&gt;=1000000,MID(TEXT('入力1-1'!$BI28,"00000000"),2,1),""),"")</f>
        <v/>
      </c>
      <c r="CD28" s="750" t="str">
        <f>IF(TRIM('入力1-1'!$BI28)&lt;&gt;"",IF('入力1-1'!$BI28&gt;=100000,MID(TEXT('入力1-1'!$BI28,"00000000"),3,1),""),"")</f>
        <v/>
      </c>
      <c r="CE28" s="750" t="str">
        <f>IF(TRIM('入力1-1'!$BI28)&lt;&gt;"",IF('入力1-1'!$BI28&gt;=10000,MID(TEXT('入力1-1'!$BI28,"00000000"),4,1),""),"")</f>
        <v/>
      </c>
      <c r="CF28" s="750" t="str">
        <f>IF(TRIM('入力1-1'!$BI28)&lt;&gt;"",IF('入力1-1'!$BI28&gt;=1000,MID(TEXT('入力1-1'!$BI28,"00000000"),5,1),""),"")</f>
        <v/>
      </c>
      <c r="CG28" s="750" t="str">
        <f>IF(TRIM('入力1-1'!$BI28)&lt;&gt;"",IF('入力1-1'!$BI28&gt;=100,MID(TEXT('入力1-1'!$BI28,"00000000"),6,1),""),"")</f>
        <v/>
      </c>
      <c r="CH28" s="750" t="str">
        <f>IF(TRIM('入力1-1'!$BI28)&lt;&gt;"",IF('入力1-1'!$BI28&gt;=10,MID(TEXT('入力1-1'!$BI28,"00000000"),7,1),""),"")</f>
        <v/>
      </c>
      <c r="CI28" s="854" t="str">
        <f>IF(TRIM('入力1-1'!$BI28)&lt;&gt;"",IF('入力1-1'!$BI28&gt;=1,MID(TEXT('入力1-1'!$BI28,"00000000"),8,1),""),"")</f>
        <v/>
      </c>
    </row>
    <row r="29" spans="1:87" s="19" customFormat="1" ht="23.25" customHeight="1" thickBot="1">
      <c r="A29" s="311" t="str">
        <f>IF(TRIM(入力1!A46)&lt;&gt;"",入力1!A46,"")</f>
        <v/>
      </c>
      <c r="B29" s="431">
        <f>IF(TRIM(入力1!B46)&lt;&gt;"",入力1!B46,"")</f>
        <v>1</v>
      </c>
      <c r="C29" s="312">
        <v>5</v>
      </c>
      <c r="D29" s="2238" t="str">
        <f>IF(TRIM(入力1!D46)&lt;&gt;"",入力1!D46,"")</f>
        <v/>
      </c>
      <c r="E29" s="2239" t="str">
        <f>IF(TRIM(入力1!E46)&lt;&gt;"",入力1!E46,"")</f>
        <v/>
      </c>
      <c r="F29" s="2239" t="str">
        <f>IF(TRIM(入力1!F46)&lt;&gt;"",入力1!F46,"")</f>
        <v/>
      </c>
      <c r="G29" s="2239" t="str">
        <f>IF(TRIM(入力1!G46)&lt;&gt;"",入力1!G46,"")</f>
        <v/>
      </c>
      <c r="H29" s="2239" t="str">
        <f>IF(TRIM(入力1!H46)&lt;&gt;"",入力1!H46,"")</f>
        <v/>
      </c>
      <c r="I29" s="2239" t="str">
        <f>IF(TRIM(入力1!I46)&lt;&gt;"",入力1!I46,"")</f>
        <v/>
      </c>
      <c r="J29" s="2239" t="str">
        <f>IF(TRIM(入力1!J46)&lt;&gt;"",入力1!J46,"")</f>
        <v/>
      </c>
      <c r="K29" s="2239" t="str">
        <f>IF(TRIM(入力1!S46)&lt;&gt;"",入力1!S46,"")</f>
        <v/>
      </c>
      <c r="L29" s="2240" t="e">
        <f>IF(TRIM(入力1!#REF!)&lt;&gt;"",入力1!#REF!,"")</f>
        <v>#REF!</v>
      </c>
      <c r="M29" s="957" t="str">
        <f>IF(TRIM(入力1!K46)&lt;&gt;"",入力1!K46,"")</f>
        <v/>
      </c>
      <c r="N29" s="435">
        <f>IF(TRIM(入力1!L46)&lt;&gt;"",入力1!L46,"")</f>
        <v>1</v>
      </c>
      <c r="O29" s="433">
        <v>5</v>
      </c>
      <c r="P29" s="1005" t="str">
        <f>'入力1-1'!P29</f>
        <v/>
      </c>
      <c r="Q29" s="313" t="str">
        <f>'入力1-1'!Q29</f>
        <v/>
      </c>
      <c r="R29" s="314" t="str">
        <f>IF(TRIM('入力1-1'!R29)&lt;&gt;"",MID('入力1-1'!R29,1,1),"0")</f>
        <v>0</v>
      </c>
      <c r="S29" s="314" t="str">
        <f>IF(TRIM('入力1-1'!S29)&lt;&gt;"",MID('入力1-1'!S29,1,1),"")</f>
        <v/>
      </c>
      <c r="T29" s="314" t="str">
        <f>IF(TRIM('入力1-1'!T29)&lt;&gt;"",MID('入力1-1'!T29,1,1),"")</f>
        <v/>
      </c>
      <c r="U29" s="314" t="str">
        <f>IF(TRIM('入力1-1'!U29)&lt;&gt;"",MID('入力1-1'!U29,1,1),"")</f>
        <v/>
      </c>
      <c r="V29" s="314" t="str">
        <f>IF(TRIM('入力1-1'!V29)&lt;&gt;"",MID('入力1-1'!V29,1,1),"")</f>
        <v/>
      </c>
      <c r="W29" s="314" t="str">
        <f>IF(TRIM('入力1-1'!W29)&lt;&gt;"",MID('入力1-1'!W29,1,1),"")</f>
        <v/>
      </c>
      <c r="X29" s="314" t="str">
        <f>IF(TRIM('入力1-1'!X29)&lt;&gt;"",MID('入力1-1'!X29,1,1),"")</f>
        <v/>
      </c>
      <c r="Y29" s="314" t="str">
        <f>IF(TRIM('入力1-1'!Y29)&lt;&gt;"",MID('入力1-1'!Y29,1,1),"")</f>
        <v/>
      </c>
      <c r="Z29" s="1005" t="str">
        <f>IF(TRIM('入力1-1'!AA29)&lt;&gt;"",MID('入力1-1'!AA29,1,1),"0")</f>
        <v>0</v>
      </c>
      <c r="AA29" s="313" t="str">
        <f>IF(TRIM('入力1-1'!AA29)&lt;&gt;"",MID('入力1-1'!AA29,2,1),"0")</f>
        <v>0</v>
      </c>
      <c r="AB29" s="1005" t="str">
        <f>IF(TRIM('入力1-1'!AC29)&lt;&gt;"",MID('入力1-1'!AC29,1,1),"")</f>
        <v/>
      </c>
      <c r="AC29" s="313" t="str">
        <f>IF(TRIM('入力1-1'!AC29)&lt;&gt;"",MID('入力1-1'!AC29,2,1),"")</f>
        <v/>
      </c>
      <c r="AD29" s="1005" t="str">
        <f>IF(TRIM('入力1-1'!AE29)&lt;&gt;"",MID('入力1-1'!AE29,1,1),"")</f>
        <v/>
      </c>
      <c r="AE29" s="313" t="str">
        <f>IF(TRIM('入力1-1'!AE29)&lt;&gt;"",MID('入力1-1'!AE29,2,1),"")</f>
        <v/>
      </c>
      <c r="AF29" s="1005" t="str">
        <f>IF(TRIM('入力1-1'!AG29)&lt;&gt;"",MID('入力1-1'!AG29,1,1),"")</f>
        <v/>
      </c>
      <c r="AG29" s="313" t="str">
        <f>IF(TRIM('入力1-1'!AG29)&lt;&gt;"",MID('入力1-1'!AG29,2,1),"")</f>
        <v/>
      </c>
      <c r="AH29" s="1005" t="str">
        <f>IF(TRIM('入力1-1'!AI29)&lt;&gt;"",MID('入力1-1'!AI29,1,1),"")</f>
        <v/>
      </c>
      <c r="AI29" s="315" t="str">
        <f>IF(TRIM('入力1-1'!AI29)&lt;&gt;"",MID('入力1-1'!AI29,2,1),"")</f>
        <v/>
      </c>
      <c r="AJ29" s="314" t="str">
        <f>IF(TRIM('入力1-1'!AK29)&lt;&gt;"",MID('入力1-1'!AK29,1,1),"")</f>
        <v/>
      </c>
      <c r="AK29" s="1005" t="str">
        <f>IF(TRIM('入力1-1'!AL29)&lt;&gt;"",MID('入力1-1'!AL29,1,1),"")</f>
        <v/>
      </c>
      <c r="AL29" s="313" t="str">
        <f>IF(TRIM('入力1-1'!AL29)&lt;&gt;"",MID('入力1-1'!AL29,2,1),"")</f>
        <v/>
      </c>
      <c r="AM29" s="1005" t="str">
        <f>IF(TRIM('入力1-1'!AN29)&lt;&gt;"",MID('入力1-1'!AN29,1,1),"")</f>
        <v/>
      </c>
      <c r="AN29" s="313" t="str">
        <f>IF(TRIM('入力1-1'!AN29)&lt;&gt;"",MID('入力1-1'!AN29,2,1),"")</f>
        <v/>
      </c>
      <c r="AO29" s="1005" t="str">
        <f>IF(TRIM('入力1-1'!AP29)&lt;&gt;"",MID('入力1-1'!AP29,1,1),"")</f>
        <v/>
      </c>
      <c r="AP29" s="315" t="str">
        <f>IF(TRIM('入力1-1'!AP29)&lt;&gt;"",MID('入力1-1'!AP29,2,1),"")</f>
        <v/>
      </c>
      <c r="AQ29" s="1005" t="str">
        <f>IF(TRIM('入力1-1'!AR29)&lt;&gt;"",MID('入力1-1'!AR29,1,1),"")</f>
        <v/>
      </c>
      <c r="AR29" s="313" t="str">
        <f>IF(TRIM('入力1-1'!AR29)&lt;&gt;"",MID('入力1-1'!AR29,2,1),"")</f>
        <v/>
      </c>
      <c r="AS29" s="1005" t="str">
        <f>IF(TRIM('入力1-1'!AT29)&lt;&gt;"",MID('入力1-1'!AT29,1,1),"")</f>
        <v/>
      </c>
      <c r="AT29" s="313" t="str">
        <f>IF(TRIM('入力1-1'!AT29)&lt;&gt;"",MID('入力1-1'!AT29,2,1),"")</f>
        <v/>
      </c>
      <c r="AU29" s="1006" t="str">
        <f>IF(TRIM('入力1-1'!AV29)&lt;&gt;"",MID('入力1-1'!AV29,1,1),"")</f>
        <v/>
      </c>
      <c r="AV29" s="366" t="str">
        <f>IF(TRIM('入力1-1'!AW29)&lt;&gt;"",MID('入力1-1'!AW29,1,1),"")</f>
        <v/>
      </c>
      <c r="AW29" s="366" t="str">
        <f>IF(TRIM('入力1-1'!AX29)&lt;&gt;"",MID('入力1-1'!AX29,1,1),"")</f>
        <v/>
      </c>
      <c r="AX29" s="366" t="str">
        <f>IF(TRIM('入力1-1'!AY29)&lt;&gt;"",MID('入力1-1'!AY29,1,1),"")</f>
        <v/>
      </c>
      <c r="AY29" s="699" t="str">
        <f>IF(TRIM('入力1-1'!AZ29)&lt;&gt;"",LEFT('入力1-1'!AZ29,1),"-")</f>
        <v>-</v>
      </c>
      <c r="AZ29" s="978" t="str">
        <f>IF(TRIM('入力1-1'!AZ29)&lt;&gt;"",MID('入力1-1'!AZ29,2,1),"-")</f>
        <v>-</v>
      </c>
      <c r="BA29" s="679" t="str">
        <f>IF(TRIM('入力1-1'!BB29)&lt;&gt;"",MID('入力1-1'!BB29,1,1),"")</f>
        <v/>
      </c>
      <c r="BB29" s="989" t="str">
        <f>IF(TRIM('入力1-1'!BC29)&lt;&gt;"",IF(LEN('入力1-1'!BC29)&gt;=2,MID(TEXT('入力1-1'!BC29,"00"),1,1),"0"),"")</f>
        <v/>
      </c>
      <c r="BC29" s="313" t="str">
        <f>IF(TRIM('入力1-1'!BC29)&lt;&gt;"",IF(LEN('入力1-1'!BC29)&gt;=1,MID(TEXT('入力1-1'!BC29,"00"),2,1),""),"")</f>
        <v/>
      </c>
      <c r="BD29" s="716" t="str">
        <f>IF(TRIM('入力1-1'!$BE29)&lt;&gt;"",IF('入力1-1'!$BE29&gt;=100000,MID(TEXT('入力1-1'!$BE29,"000000"),1,1),""),"")</f>
        <v/>
      </c>
      <c r="BE29" s="717" t="str">
        <f>IF(TRIM('入力1-1'!$BE29)&lt;&gt;"",IF('入力1-1'!$BE29&gt;=10000,MID(TEXT('入力1-1'!$BE29,"000000"),2,1),""),"")</f>
        <v/>
      </c>
      <c r="BF29" s="717" t="str">
        <f>IF(TRIM('入力1-1'!$BE29)&lt;&gt;"",IF('入力1-1'!$BE29&gt;=1000,MID(TEXT('入力1-1'!$BE29,"000000"),3,1),""),"")</f>
        <v/>
      </c>
      <c r="BG29" s="717" t="str">
        <f>IF(TRIM('入力1-1'!$BE29)&lt;&gt;"",IF('入力1-1'!$BE29&gt;=100,MID(TEXT('入力1-1'!$BE29,"000000"),4,1),""),"")</f>
        <v/>
      </c>
      <c r="BH29" s="717" t="str">
        <f>IF(TRIM('入力1-1'!$BE29)&lt;&gt;"",IF('入力1-1'!$BE29&gt;=10,MID(TEXT('入力1-1'!$BE29,"000000"),5,1),""),"")</f>
        <v/>
      </c>
      <c r="BI29" s="467" t="str">
        <f>IF(TRIM('入力1-1'!$BE29)&lt;&gt;"",IF('入力1-1'!$BE29&gt;=1,MID(TEXT('入力1-1'!$BE29,"000000"),6,1),"0"),"")</f>
        <v/>
      </c>
      <c r="BJ29" s="718" t="str">
        <f>IF(TRIM('入力1-1'!$BF29)&lt;&gt;"",IF('入力1-1'!$BF29&gt;=100000,MID(TEXT('入力1-1'!$BF29,"000000"),1,1),""),"")</f>
        <v/>
      </c>
      <c r="BK29" s="717" t="str">
        <f>IF(TRIM('入力1-1'!$BF29)&lt;&gt;"",IF('入力1-1'!$BF29&gt;=10000,MID(TEXT('入力1-1'!$BF29,"000000"),2,1),""),"")</f>
        <v/>
      </c>
      <c r="BL29" s="717" t="str">
        <f>IF(TRIM('入力1-1'!$BF29)&lt;&gt;"",IF('入力1-1'!$BF29&gt;=1000,MID(TEXT('入力1-1'!$BF29,"000000"),3,1),""),"")</f>
        <v/>
      </c>
      <c r="BM29" s="717" t="str">
        <f>IF(TRIM('入力1-1'!$BF29)&lt;&gt;"",IF('入力1-1'!$BF29&gt;=100,MID(TEXT('入力1-1'!$BF29,"000000"),4,1),""),"")</f>
        <v/>
      </c>
      <c r="BN29" s="717" t="str">
        <f>IF(TRIM('入力1-1'!$BF29)&lt;&gt;"",IF('入力1-1'!$BF29&gt;=10,MID(TEXT('入力1-1'!$BF29,"000000"),5,1),""),"")</f>
        <v/>
      </c>
      <c r="BO29" s="467" t="str">
        <f>IF(TRIM('入力1-1'!$BF29)&lt;&gt;"",IF('入力1-1'!$BF29&gt;=1,MID(TEXT('入力1-1'!$BF29,"000000"),6,1),"0"),"")</f>
        <v/>
      </c>
      <c r="BP29" s="718" t="str">
        <f>IF(TRIM('入力1-1'!$BG29)&lt;&gt;"",IF('入力1-1'!$BG29&gt;=100000,MID(TEXT('入力1-1'!$BG29,"000000"),1,1),""),"")</f>
        <v/>
      </c>
      <c r="BQ29" s="717" t="str">
        <f>IF(TRIM('入力1-1'!$BG29)&lt;&gt;"",IF('入力1-1'!$BG29&gt;=10000,MID(TEXT('入力1-1'!$BG29,"000000"),2,1),""),"")</f>
        <v/>
      </c>
      <c r="BR29" s="717" t="str">
        <f>IF(TRIM('入力1-1'!$BG29)&lt;&gt;"",IF('入力1-1'!$BG29&gt;=1000,MID(TEXT('入力1-1'!$BG29,"000000"),3,1),""),"")</f>
        <v/>
      </c>
      <c r="BS29" s="717" t="str">
        <f>IF(TRIM('入力1-1'!$BG29)&lt;&gt;"",IF('入力1-1'!$BG29&gt;=100,MID(TEXT('入力1-1'!$BG29,"000000"),4,1),""),"")</f>
        <v/>
      </c>
      <c r="BT29" s="717" t="str">
        <f>IF(TRIM('入力1-1'!$BG29)&lt;&gt;"",IF('入力1-1'!$BG29&gt;=10,MID(TEXT('入力1-1'!$BG29,"000000"),5,1),""),"")</f>
        <v/>
      </c>
      <c r="BU29" s="467" t="str">
        <f>IF(TRIM('入力1-1'!$BG29)&lt;&gt;"",IF('入力1-1'!$BG29&gt;=1,MID(TEXT('入力1-1'!$BG29,"000000"),6,1),"0"),"")</f>
        <v/>
      </c>
      <c r="BV29" s="718" t="str">
        <f>IF(TRIM('入力1-1'!$BH29)&lt;&gt;"",IF('入力1-1'!$BH29&gt;=100000,MID(TEXT('入力1-1'!$BH29,"000000"),1,1),""),"")</f>
        <v/>
      </c>
      <c r="BW29" s="717" t="str">
        <f>IF(TRIM('入力1-1'!$BH29)&lt;&gt;"",IF('入力1-1'!$BH29&gt;=10000,MID(TEXT('入力1-1'!$BH29,"000000"),2,1),""),"")</f>
        <v/>
      </c>
      <c r="BX29" s="717" t="str">
        <f>IF(TRIM('入力1-1'!$BH29)&lt;&gt;"",IF('入力1-1'!$BH29&gt;=1000,MID(TEXT('入力1-1'!$BH29,"000000"),3,1),""),"")</f>
        <v/>
      </c>
      <c r="BY29" s="717" t="str">
        <f>IF(TRIM('入力1-1'!$BH29)&lt;&gt;"",IF('入力1-1'!$BH29&gt;=100,MID(TEXT('入力1-1'!$BH29,"000000"),4,1),""),"")</f>
        <v/>
      </c>
      <c r="BZ29" s="717" t="str">
        <f>IF(TRIM('入力1-1'!$BH29)&lt;&gt;"",IF('入力1-1'!$BH29&gt;=10,MID(TEXT('入力1-1'!$BH29,"000000"),5,1),""),"")</f>
        <v/>
      </c>
      <c r="CA29" s="467" t="str">
        <f>IF(TRIM('入力1-1'!$BH29)&lt;&gt;"",IF('入力1-1'!$BH29&gt;=1,MID(TEXT('入力1-1'!$BH29,"000000"),6,1),""),"0")</f>
        <v/>
      </c>
      <c r="CB29" s="753" t="str">
        <f>IF(TRIM('入力1-1'!$BI29)&lt;&gt;"",IF('入力1-1'!$BI29&gt;=10000000,MID(TEXT('入力1-1'!$BI29,"00000000"),1,1),""),"")</f>
        <v/>
      </c>
      <c r="CC29" s="754" t="str">
        <f>IF(TRIM('入力1-1'!$BI29)&lt;&gt;"",IF('入力1-1'!$BI29&gt;=1000000,MID(TEXT('入力1-1'!$BI29,"00000000"),2,1),""),"")</f>
        <v/>
      </c>
      <c r="CD29" s="754" t="str">
        <f>IF(TRIM('入力1-1'!$BI29)&lt;&gt;"",IF('入力1-1'!$BI29&gt;=100000,MID(TEXT('入力1-1'!$BI29,"00000000"),3,1),""),"")</f>
        <v/>
      </c>
      <c r="CE29" s="754" t="str">
        <f>IF(TRIM('入力1-1'!$BI29)&lt;&gt;"",IF('入力1-1'!$BI29&gt;=10000,MID(TEXT('入力1-1'!$BI29,"00000000"),4,1),""),"")</f>
        <v/>
      </c>
      <c r="CF29" s="754" t="str">
        <f>IF(TRIM('入力1-1'!$BI29)&lt;&gt;"",IF('入力1-1'!$BI29&gt;=1000,MID(TEXT('入力1-1'!$BI29,"00000000"),5,1),""),"")</f>
        <v/>
      </c>
      <c r="CG29" s="754" t="str">
        <f>IF(TRIM('入力1-1'!$BI29)&lt;&gt;"",IF('入力1-1'!$BI29&gt;=100,MID(TEXT('入力1-1'!$BI29,"00000000"),6,1),""),"")</f>
        <v/>
      </c>
      <c r="CH29" s="754" t="str">
        <f>IF(TRIM('入力1-1'!$BI29)&lt;&gt;"",IF('入力1-1'!$BI29&gt;=10,MID(TEXT('入力1-1'!$BI29,"00000000"),7,1),""),"")</f>
        <v/>
      </c>
      <c r="CI29" s="856" t="str">
        <f>IF(TRIM('入力1-1'!$BI29)&lt;&gt;"",IF('入力1-1'!$BI29&gt;=1,MID(TEXT('入力1-1'!$BI29,"00000000"),8,1),""),"")</f>
        <v/>
      </c>
    </row>
    <row r="30" spans="1:87" s="19" customFormat="1" ht="23.25" customHeight="1">
      <c r="A30" s="522" t="str">
        <f>IF(TRIM(入力1!A48)&lt;&gt;"",入力1!A48,"")</f>
        <v/>
      </c>
      <c r="B30" s="523">
        <f>IF(TRIM(入力1!B48)&lt;&gt;"",入力1!B48,"")</f>
        <v>1</v>
      </c>
      <c r="C30" s="534">
        <v>6</v>
      </c>
      <c r="D30" s="2241" t="str">
        <f>IF(TRIM(入力1!D48)&lt;&gt;"",入力1!D48,"")</f>
        <v/>
      </c>
      <c r="E30" s="2242" t="str">
        <f>IF(TRIM(入力1!E48)&lt;&gt;"",入力1!E48,"")</f>
        <v/>
      </c>
      <c r="F30" s="2242" t="str">
        <f>IF(TRIM(入力1!F48)&lt;&gt;"",入力1!F48,"")</f>
        <v/>
      </c>
      <c r="G30" s="2242" t="str">
        <f>IF(TRIM(入力1!G48)&lt;&gt;"",入力1!G48,"")</f>
        <v/>
      </c>
      <c r="H30" s="2242" t="str">
        <f>IF(TRIM(入力1!H48)&lt;&gt;"",入力1!H48,"")</f>
        <v/>
      </c>
      <c r="I30" s="2242" t="str">
        <f>IF(TRIM(入力1!I48)&lt;&gt;"",入力1!I48,"")</f>
        <v/>
      </c>
      <c r="J30" s="2242" t="str">
        <f>IF(TRIM(入力1!J48)&lt;&gt;"",入力1!J48,"")</f>
        <v/>
      </c>
      <c r="K30" s="2242" t="str">
        <f>IF(TRIM(入力1!S48)&lt;&gt;"",入力1!S48,"")</f>
        <v/>
      </c>
      <c r="L30" s="2243" t="e">
        <f>IF(TRIM(入力1!#REF!)&lt;&gt;"",入力1!#REF!,"")</f>
        <v>#REF!</v>
      </c>
      <c r="M30" s="982" t="str">
        <f>IF(TRIM(入力1!K48)&lt;&gt;"",入力1!K48,"")</f>
        <v/>
      </c>
      <c r="N30" s="535">
        <f>IF(TRIM(入力1!L48)&lt;&gt;"",入力1!L48,"")</f>
        <v>1</v>
      </c>
      <c r="O30" s="526">
        <v>6</v>
      </c>
      <c r="P30" s="1007" t="str">
        <f>'入力1-1'!P30</f>
        <v/>
      </c>
      <c r="Q30" s="527" t="str">
        <f>'入力1-1'!Q30</f>
        <v/>
      </c>
      <c r="R30" s="528" t="str">
        <f>IF(TRIM('入力1-1'!R30)&lt;&gt;"",MID('入力1-1'!R30,1,1),"0")</f>
        <v>0</v>
      </c>
      <c r="S30" s="528" t="str">
        <f>IF(TRIM('入力1-1'!S30)&lt;&gt;"",MID('入力1-1'!S30,1,1),"")</f>
        <v/>
      </c>
      <c r="T30" s="528" t="str">
        <f>IF(TRIM('入力1-1'!T30)&lt;&gt;"",MID('入力1-1'!T30,1,1),"")</f>
        <v/>
      </c>
      <c r="U30" s="528" t="str">
        <f>IF(TRIM('入力1-1'!U30)&lt;&gt;"",MID('入力1-1'!U30,1,1),"")</f>
        <v/>
      </c>
      <c r="V30" s="528" t="str">
        <f>IF(TRIM('入力1-1'!V30)&lt;&gt;"",MID('入力1-1'!V30,1,1),"")</f>
        <v/>
      </c>
      <c r="W30" s="528" t="str">
        <f>IF(TRIM('入力1-1'!W30)&lt;&gt;"",MID('入力1-1'!W30,1,1),"")</f>
        <v/>
      </c>
      <c r="X30" s="528" t="str">
        <f>IF(TRIM('入力1-1'!X30)&lt;&gt;"",MID('入力1-1'!X30,1,1),"")</f>
        <v/>
      </c>
      <c r="Y30" s="528" t="str">
        <f>IF(TRIM('入力1-1'!Y30)&lt;&gt;"",MID('入力1-1'!Y30,1,1),"")</f>
        <v/>
      </c>
      <c r="Z30" s="1007" t="str">
        <f>IF(TRIM('入力1-1'!AA30)&lt;&gt;"",MID('入力1-1'!AA30,1,1),"0")</f>
        <v>0</v>
      </c>
      <c r="AA30" s="527" t="str">
        <f>IF(TRIM('入力1-1'!AA30)&lt;&gt;"",MID('入力1-1'!AA30,2,1),"0")</f>
        <v>0</v>
      </c>
      <c r="AB30" s="1007" t="str">
        <f>IF(TRIM('入力1-1'!AC30)&lt;&gt;"",MID('入力1-1'!AC30,1,1),"")</f>
        <v/>
      </c>
      <c r="AC30" s="527" t="str">
        <f>IF(TRIM('入力1-1'!AC30)&lt;&gt;"",MID('入力1-1'!AC30,2,1),"")</f>
        <v/>
      </c>
      <c r="AD30" s="1007" t="str">
        <f>IF(TRIM('入力1-1'!AE30)&lt;&gt;"",MID('入力1-1'!AE30,1,1),"")</f>
        <v/>
      </c>
      <c r="AE30" s="527" t="str">
        <f>IF(TRIM('入力1-1'!AE30)&lt;&gt;"",MID('入力1-1'!AE30,2,1),"")</f>
        <v/>
      </c>
      <c r="AF30" s="1007" t="str">
        <f>IF(TRIM('入力1-1'!AG30)&lt;&gt;"",MID('入力1-1'!AG30,1,1),"")</f>
        <v/>
      </c>
      <c r="AG30" s="527" t="str">
        <f>IF(TRIM('入力1-1'!AG30)&lt;&gt;"",MID('入力1-1'!AG30,2,1),"")</f>
        <v/>
      </c>
      <c r="AH30" s="1007" t="str">
        <f>IF(TRIM('入力1-1'!AI30)&lt;&gt;"",MID('入力1-1'!AI30,1,1),"")</f>
        <v/>
      </c>
      <c r="AI30" s="529" t="str">
        <f>IF(TRIM('入力1-1'!AI30)&lt;&gt;"",MID('入力1-1'!AI30,2,1),"")</f>
        <v/>
      </c>
      <c r="AJ30" s="528" t="str">
        <f>IF(TRIM('入力1-1'!AK30)&lt;&gt;"",MID('入力1-1'!AK30,1,1),"")</f>
        <v/>
      </c>
      <c r="AK30" s="1007" t="str">
        <f>IF(TRIM('入力1-1'!AL30)&lt;&gt;"",MID('入力1-1'!AL30,1,1),"")</f>
        <v/>
      </c>
      <c r="AL30" s="527" t="str">
        <f>IF(TRIM('入力1-1'!AL30)&lt;&gt;"",MID('入力1-1'!AL30,2,1),"")</f>
        <v/>
      </c>
      <c r="AM30" s="1007" t="str">
        <f>IF(TRIM('入力1-1'!AN30)&lt;&gt;"",MID('入力1-1'!AN30,1,1),"")</f>
        <v/>
      </c>
      <c r="AN30" s="527" t="str">
        <f>IF(TRIM('入力1-1'!AN30)&lt;&gt;"",MID('入力1-1'!AN30,2,1),"")</f>
        <v/>
      </c>
      <c r="AO30" s="1007" t="str">
        <f>IF(TRIM('入力1-1'!AP30)&lt;&gt;"",MID('入力1-1'!AP30,1,1),"")</f>
        <v/>
      </c>
      <c r="AP30" s="529" t="str">
        <f>IF(TRIM('入力1-1'!AP30)&lt;&gt;"",MID('入力1-1'!AP30,2,1),"")</f>
        <v/>
      </c>
      <c r="AQ30" s="1007" t="str">
        <f>IF(TRIM('入力1-1'!AR30)&lt;&gt;"",MID('入力1-1'!AR30,1,1),"")</f>
        <v/>
      </c>
      <c r="AR30" s="527" t="str">
        <f>IF(TRIM('入力1-1'!AR30)&lt;&gt;"",MID('入力1-1'!AR30,2,1),"")</f>
        <v/>
      </c>
      <c r="AS30" s="1007" t="str">
        <f>IF(TRIM('入力1-1'!AT30)&lt;&gt;"",MID('入力1-1'!AT30,1,1),"")</f>
        <v/>
      </c>
      <c r="AT30" s="527" t="str">
        <f>IF(TRIM('入力1-1'!AT30)&lt;&gt;"",MID('入力1-1'!AT30,2,1),"")</f>
        <v/>
      </c>
      <c r="AU30" s="1008" t="str">
        <f>IF(TRIM('入力1-1'!AV30)&lt;&gt;"",MID('入力1-1'!AV30,1,1),"")</f>
        <v/>
      </c>
      <c r="AV30" s="536" t="str">
        <f>IF(TRIM('入力1-1'!AW30)&lt;&gt;"",MID('入力1-1'!AW30,1,1),"")</f>
        <v/>
      </c>
      <c r="AW30" s="536" t="str">
        <f>IF(TRIM('入力1-1'!AX30)&lt;&gt;"",MID('入力1-1'!AX30,1,1),"")</f>
        <v/>
      </c>
      <c r="AX30" s="536" t="str">
        <f>IF(TRIM('入力1-1'!AY30)&lt;&gt;"",MID('入力1-1'!AY30,1,1),"")</f>
        <v/>
      </c>
      <c r="AY30" s="700" t="str">
        <f>IF(TRIM('入力1-1'!AZ30)&lt;&gt;"",LEFT('入力1-1'!AZ30,1),"-")</f>
        <v>-</v>
      </c>
      <c r="AZ30" s="972" t="str">
        <f>IF(TRIM('入力1-1'!AZ30)&lt;&gt;"",MID('入力1-1'!AZ30,2,1),"-")</f>
        <v>-</v>
      </c>
      <c r="BA30" s="969" t="str">
        <f>IF(TRIM('入力1-1'!BB30)&lt;&gt;"",MID('入力1-1'!BB30,1,1),"")</f>
        <v/>
      </c>
      <c r="BB30" s="983" t="str">
        <f>IF(TRIM('入力1-1'!BC30)&lt;&gt;"",IF(LEN('入力1-1'!BC30)&gt;=2,MID(TEXT('入力1-1'!BC30,"00"),1,1),"0"),"")</f>
        <v/>
      </c>
      <c r="BC30" s="527" t="str">
        <f>IF(TRIM('入力1-1'!BC30)&lt;&gt;"",IF(LEN('入力1-1'!BC30)&gt;=1,MID(TEXT('入力1-1'!BC30,"00"),2,1),""),"")</f>
        <v/>
      </c>
      <c r="BD30" s="708" t="str">
        <f>IF(TRIM('入力1-1'!$BE30)&lt;&gt;"",IF('入力1-1'!$BE30&gt;=100000,MID(TEXT('入力1-1'!$BE30,"000000"),1,1),""),"")</f>
        <v/>
      </c>
      <c r="BE30" s="709" t="str">
        <f>IF(TRIM('入力1-1'!$BE30)&lt;&gt;"",IF('入力1-1'!$BE30&gt;=10000,MID(TEXT('入力1-1'!$BE30,"000000"),2,1),""),"")</f>
        <v/>
      </c>
      <c r="BF30" s="709" t="str">
        <f>IF(TRIM('入力1-1'!$BE30)&lt;&gt;"",IF('入力1-1'!$BE30&gt;=1000,MID(TEXT('入力1-1'!$BE30,"000000"),3,1),""),"")</f>
        <v/>
      </c>
      <c r="BG30" s="709" t="str">
        <f>IF(TRIM('入力1-1'!$BE30)&lt;&gt;"",IF('入力1-1'!$BE30&gt;=100,MID(TEXT('入力1-1'!$BE30,"000000"),4,1),""),"")</f>
        <v/>
      </c>
      <c r="BH30" s="709" t="str">
        <f>IF(TRIM('入力1-1'!$BE30)&lt;&gt;"",IF('入力1-1'!$BE30&gt;=10,MID(TEXT('入力1-1'!$BE30,"000000"),5,1),""),"")</f>
        <v/>
      </c>
      <c r="BI30" s="532" t="str">
        <f>IF(TRIM('入力1-1'!$BE30)&lt;&gt;"",IF('入力1-1'!$BE30&gt;=1,MID(TEXT('入力1-1'!$BE30,"000000"),6,1),"0"),"")</f>
        <v/>
      </c>
      <c r="BJ30" s="719" t="str">
        <f>IF(TRIM('入力1-1'!$BF30)&lt;&gt;"",IF('入力1-1'!$BF30&gt;=100000,MID(TEXT('入力1-1'!$BF30,"000000"),1,1),""),"")</f>
        <v/>
      </c>
      <c r="BK30" s="709" t="str">
        <f>IF(TRIM('入力1-1'!$BF30)&lt;&gt;"",IF('入力1-1'!$BF30&gt;=10000,MID(TEXT('入力1-1'!$BF30,"000000"),2,1),""),"")</f>
        <v/>
      </c>
      <c r="BL30" s="709" t="str">
        <f>IF(TRIM('入力1-1'!$BF30)&lt;&gt;"",IF('入力1-1'!$BF30&gt;=1000,MID(TEXT('入力1-1'!$BF30,"000000"),3,1),""),"")</f>
        <v/>
      </c>
      <c r="BM30" s="709" t="str">
        <f>IF(TRIM('入力1-1'!$BF30)&lt;&gt;"",IF('入力1-1'!$BF30&gt;=100,MID(TEXT('入力1-1'!$BF30,"000000"),4,1),""),"")</f>
        <v/>
      </c>
      <c r="BN30" s="709" t="str">
        <f>IF(TRIM('入力1-1'!$BF30)&lt;&gt;"",IF('入力1-1'!$BF30&gt;=10,MID(TEXT('入力1-1'!$BF30,"000000"),5,1),""),"")</f>
        <v/>
      </c>
      <c r="BO30" s="532" t="str">
        <f>IF(TRIM('入力1-1'!$BF30)&lt;&gt;"",IF('入力1-1'!$BF30&gt;=1,MID(TEXT('入力1-1'!$BF30,"000000"),6,1),"0"),"")</f>
        <v/>
      </c>
      <c r="BP30" s="719" t="str">
        <f>IF(TRIM('入力1-1'!$BG30)&lt;&gt;"",IF('入力1-1'!$BG30&gt;=100000,MID(TEXT('入力1-1'!$BG30,"000000"),1,1),""),"")</f>
        <v/>
      </c>
      <c r="BQ30" s="709" t="str">
        <f>IF(TRIM('入力1-1'!$BG30)&lt;&gt;"",IF('入力1-1'!$BG30&gt;=10000,MID(TEXT('入力1-1'!$BG30,"000000"),2,1),""),"")</f>
        <v/>
      </c>
      <c r="BR30" s="709" t="str">
        <f>IF(TRIM('入力1-1'!$BG30)&lt;&gt;"",IF('入力1-1'!$BG30&gt;=1000,MID(TEXT('入力1-1'!$BG30,"000000"),3,1),""),"")</f>
        <v/>
      </c>
      <c r="BS30" s="709" t="str">
        <f>IF(TRIM('入力1-1'!$BG30)&lt;&gt;"",IF('入力1-1'!$BG30&gt;=100,MID(TEXT('入力1-1'!$BG30,"000000"),4,1),""),"")</f>
        <v/>
      </c>
      <c r="BT30" s="709" t="str">
        <f>IF(TRIM('入力1-1'!$BG30)&lt;&gt;"",IF('入力1-1'!$BG30&gt;=10,MID(TEXT('入力1-1'!$BG30,"000000"),5,1),""),"")</f>
        <v/>
      </c>
      <c r="BU30" s="532" t="str">
        <f>IF(TRIM('入力1-1'!$BG30)&lt;&gt;"",IF('入力1-1'!$BG30&gt;=1,MID(TEXT('入力1-1'!$BG30,"000000"),6,1),"0"),"")</f>
        <v/>
      </c>
      <c r="BV30" s="719" t="str">
        <f>IF(TRIM('入力1-1'!$BH30)&lt;&gt;"",IF('入力1-1'!$BH30&gt;=100000,MID(TEXT('入力1-1'!$BH30,"000000"),1,1),""),"")</f>
        <v/>
      </c>
      <c r="BW30" s="709" t="str">
        <f>IF(TRIM('入力1-1'!$BH30)&lt;&gt;"",IF('入力1-1'!$BH30&gt;=10000,MID(TEXT('入力1-1'!$BH30,"000000"),2,1),""),"")</f>
        <v/>
      </c>
      <c r="BX30" s="709" t="str">
        <f>IF(TRIM('入力1-1'!$BH30)&lt;&gt;"",IF('入力1-1'!$BH30&gt;=1000,MID(TEXT('入力1-1'!$BH30,"000000"),3,1),""),"")</f>
        <v/>
      </c>
      <c r="BY30" s="709" t="str">
        <f>IF(TRIM('入力1-1'!$BH30)&lt;&gt;"",IF('入力1-1'!$BH30&gt;=100,MID(TEXT('入力1-1'!$BH30,"000000"),4,1),""),"")</f>
        <v/>
      </c>
      <c r="BZ30" s="709" t="str">
        <f>IF(TRIM('入力1-1'!$BH30)&lt;&gt;"",IF('入力1-1'!$BH30&gt;=10,MID(TEXT('入力1-1'!$BH30,"000000"),5,1),""),"")</f>
        <v/>
      </c>
      <c r="CA30" s="532" t="str">
        <f>IF(TRIM('入力1-1'!$BH30)&lt;&gt;"",IF('入力1-1'!$BH30&gt;=1,MID(TEXT('入力1-1'!$BH30,"000000"),6,1),""),"0")</f>
        <v/>
      </c>
      <c r="CB30" s="749" t="str">
        <f>IF(TRIM('入力1-1'!$BI30)&lt;&gt;"",IF('入力1-1'!$BI30&gt;=10000000,MID(TEXT('入力1-1'!$BI30,"00000000"),1,1),""),"")</f>
        <v/>
      </c>
      <c r="CC30" s="750" t="str">
        <f>IF(TRIM('入力1-1'!$BI30)&lt;&gt;"",IF('入力1-1'!$BI30&gt;=1000000,MID(TEXT('入力1-1'!$BI30,"00000000"),2,1),""),"")</f>
        <v/>
      </c>
      <c r="CD30" s="750" t="str">
        <f>IF(TRIM('入力1-1'!$BI30)&lt;&gt;"",IF('入力1-1'!$BI30&gt;=100000,MID(TEXT('入力1-1'!$BI30,"00000000"),3,1),""),"")</f>
        <v/>
      </c>
      <c r="CE30" s="750" t="str">
        <f>IF(TRIM('入力1-1'!$BI30)&lt;&gt;"",IF('入力1-1'!$BI30&gt;=10000,MID(TEXT('入力1-1'!$BI30,"00000000"),4,1),""),"")</f>
        <v/>
      </c>
      <c r="CF30" s="750" t="str">
        <f>IF(TRIM('入力1-1'!$BI30)&lt;&gt;"",IF('入力1-1'!$BI30&gt;=1000,MID(TEXT('入力1-1'!$BI30,"00000000"),5,1),""),"")</f>
        <v/>
      </c>
      <c r="CG30" s="750" t="str">
        <f>IF(TRIM('入力1-1'!$BI30)&lt;&gt;"",IF('入力1-1'!$BI30&gt;=100,MID(TEXT('入力1-1'!$BI30,"00000000"),6,1),""),"")</f>
        <v/>
      </c>
      <c r="CH30" s="750" t="str">
        <f>IF(TRIM('入力1-1'!$BI30)&lt;&gt;"",IF('入力1-1'!$BI30&gt;=10,MID(TEXT('入力1-1'!$BI30,"00000000"),7,1),""),"")</f>
        <v/>
      </c>
      <c r="CI30" s="854" t="str">
        <f>IF(TRIM('入力1-1'!$BI30)&lt;&gt;"",IF('入力1-1'!$BI30&gt;=1,MID(TEXT('入力1-1'!$BI30,"00000000"),8,1),""),"")</f>
        <v/>
      </c>
    </row>
    <row r="31" spans="1:87" s="191" customFormat="1" ht="23.25" customHeight="1">
      <c r="A31" s="304" t="str">
        <f>IF(TRIM(入力1!A50)&lt;&gt;"",入力1!A50,"")</f>
        <v/>
      </c>
      <c r="B31" s="430">
        <f>IF(TRIM(入力1!B50)&lt;&gt;"",入力1!B50,"")</f>
        <v>1</v>
      </c>
      <c r="C31" s="308">
        <v>7</v>
      </c>
      <c r="D31" s="2232" t="str">
        <f>IF(TRIM(入力1!D50)&lt;&gt;"",入力1!D50,"")</f>
        <v/>
      </c>
      <c r="E31" s="2233" t="str">
        <f>IF(TRIM(入力1!E50)&lt;&gt;"",入力1!E50,"")</f>
        <v/>
      </c>
      <c r="F31" s="2233" t="str">
        <f>IF(TRIM(入力1!F50)&lt;&gt;"",入力1!F50,"")</f>
        <v/>
      </c>
      <c r="G31" s="2233" t="str">
        <f>IF(TRIM(入力1!G50)&lt;&gt;"",入力1!G50,"")</f>
        <v/>
      </c>
      <c r="H31" s="2233" t="str">
        <f>IF(TRIM(入力1!H50)&lt;&gt;"",入力1!H50,"")</f>
        <v/>
      </c>
      <c r="I31" s="2233" t="str">
        <f>IF(TRIM(入力1!I50)&lt;&gt;"",入力1!I50,"")</f>
        <v/>
      </c>
      <c r="J31" s="2233" t="str">
        <f>IF(TRIM(入力1!J50)&lt;&gt;"",入力1!J50,"")</f>
        <v/>
      </c>
      <c r="K31" s="2233" t="str">
        <f>IF(TRIM(入力1!S50)&lt;&gt;"",入力1!S50,"")</f>
        <v/>
      </c>
      <c r="L31" s="2234" t="e">
        <f>IF(TRIM(入力1!#REF!)&lt;&gt;"",入力1!#REF!,"")</f>
        <v>#REF!</v>
      </c>
      <c r="M31" s="952" t="str">
        <f>IF(TRIM(入力1!K50)&lt;&gt;"",入力1!K50,"")</f>
        <v/>
      </c>
      <c r="N31" s="434">
        <f>IF(TRIM(入力1!L50)&lt;&gt;"",入力1!L50,"")</f>
        <v>1</v>
      </c>
      <c r="O31" s="432">
        <v>7</v>
      </c>
      <c r="P31" s="999" t="str">
        <f>'入力1-1'!P31</f>
        <v/>
      </c>
      <c r="Q31" s="306" t="str">
        <f>'入力1-1'!Q31</f>
        <v/>
      </c>
      <c r="R31" s="307" t="str">
        <f>IF(TRIM('入力1-1'!R31)&lt;&gt;"",MID('入力1-1'!R31,1,1),"0")</f>
        <v>0</v>
      </c>
      <c r="S31" s="307" t="str">
        <f>IF(TRIM('入力1-1'!S31)&lt;&gt;"",MID('入力1-1'!S31,1,1),"")</f>
        <v/>
      </c>
      <c r="T31" s="307" t="str">
        <f>IF(TRIM('入力1-1'!T31)&lt;&gt;"",MID('入力1-1'!T31,1,1),"")</f>
        <v/>
      </c>
      <c r="U31" s="307" t="str">
        <f>IF(TRIM('入力1-1'!U31)&lt;&gt;"",MID('入力1-1'!U31,1,1),"")</f>
        <v/>
      </c>
      <c r="V31" s="307" t="str">
        <f>IF(TRIM('入力1-1'!V31)&lt;&gt;"",MID('入力1-1'!V31,1,1),"")</f>
        <v/>
      </c>
      <c r="W31" s="307" t="str">
        <f>IF(TRIM('入力1-1'!W31)&lt;&gt;"",MID('入力1-1'!W31,1,1),"")</f>
        <v/>
      </c>
      <c r="X31" s="307" t="str">
        <f>IF(TRIM('入力1-1'!X31)&lt;&gt;"",MID('入力1-1'!X31,1,1),"")</f>
        <v/>
      </c>
      <c r="Y31" s="307" t="str">
        <f>IF(TRIM('入力1-1'!Y31)&lt;&gt;"",MID('入力1-1'!Y31,1,1),"")</f>
        <v/>
      </c>
      <c r="Z31" s="999" t="str">
        <f>IF(TRIM('入力1-1'!AA31)&lt;&gt;"",MID('入力1-1'!AA31,1,1),"0")</f>
        <v>0</v>
      </c>
      <c r="AA31" s="306" t="str">
        <f>IF(TRIM('入力1-1'!AA31)&lt;&gt;"",MID('入力1-1'!AA31,2,1),"0")</f>
        <v>0</v>
      </c>
      <c r="AB31" s="999" t="str">
        <f>IF(TRIM('入力1-1'!AC31)&lt;&gt;"",MID('入力1-1'!AC31,1,1),"")</f>
        <v/>
      </c>
      <c r="AC31" s="306" t="str">
        <f>IF(TRIM('入力1-1'!AC31)&lt;&gt;"",MID('入力1-1'!AC31,2,1),"")</f>
        <v/>
      </c>
      <c r="AD31" s="999" t="str">
        <f>IF(TRIM('入力1-1'!AE31)&lt;&gt;"",MID('入力1-1'!AE31,1,1),"")</f>
        <v/>
      </c>
      <c r="AE31" s="306" t="str">
        <f>IF(TRIM('入力1-1'!AE31)&lt;&gt;"",MID('入力1-1'!AE31,2,1),"")</f>
        <v/>
      </c>
      <c r="AF31" s="999" t="str">
        <f>IF(TRIM('入力1-1'!AG31)&lt;&gt;"",MID('入力1-1'!AG31,1,1),"")</f>
        <v/>
      </c>
      <c r="AG31" s="306" t="str">
        <f>IF(TRIM('入力1-1'!AG31)&lt;&gt;"",MID('入力1-1'!AG31,2,1),"")</f>
        <v/>
      </c>
      <c r="AH31" s="999" t="str">
        <f>IF(TRIM('入力1-1'!AI31)&lt;&gt;"",MID('入力1-1'!AI31,1,1),"")</f>
        <v/>
      </c>
      <c r="AI31" s="309" t="str">
        <f>IF(TRIM('入力1-1'!AI31)&lt;&gt;"",MID('入力1-1'!AI31,2,1),"")</f>
        <v/>
      </c>
      <c r="AJ31" s="307" t="str">
        <f>IF(TRIM('入力1-1'!AK31)&lt;&gt;"",MID('入力1-1'!AK31,1,1),"")</f>
        <v/>
      </c>
      <c r="AK31" s="999" t="str">
        <f>IF(TRIM('入力1-1'!AL31)&lt;&gt;"",MID('入力1-1'!AL31,1,1),"")</f>
        <v/>
      </c>
      <c r="AL31" s="306" t="str">
        <f>IF(TRIM('入力1-1'!AL31)&lt;&gt;"",MID('入力1-1'!AL31,2,1),"")</f>
        <v/>
      </c>
      <c r="AM31" s="999" t="str">
        <f>IF(TRIM('入力1-1'!AN31)&lt;&gt;"",MID('入力1-1'!AN31,1,1),"")</f>
        <v/>
      </c>
      <c r="AN31" s="306" t="str">
        <f>IF(TRIM('入力1-1'!AN31)&lt;&gt;"",MID('入力1-1'!AN31,2,1),"")</f>
        <v/>
      </c>
      <c r="AO31" s="999" t="str">
        <f>IF(TRIM('入力1-1'!AP31)&lt;&gt;"",MID('入力1-1'!AP31,1,1),"")</f>
        <v/>
      </c>
      <c r="AP31" s="309" t="str">
        <f>IF(TRIM('入力1-1'!AP31)&lt;&gt;"",MID('入力1-1'!AP31,2,1),"")</f>
        <v/>
      </c>
      <c r="AQ31" s="999" t="str">
        <f>IF(TRIM('入力1-1'!AR31)&lt;&gt;"",MID('入力1-1'!AR31,1,1),"")</f>
        <v/>
      </c>
      <c r="AR31" s="306" t="str">
        <f>IF(TRIM('入力1-1'!AR31)&lt;&gt;"",MID('入力1-1'!AR31,2,1),"")</f>
        <v/>
      </c>
      <c r="AS31" s="999" t="str">
        <f>IF(TRIM('入力1-1'!AT31)&lt;&gt;"",MID('入力1-1'!AT31,1,1),"")</f>
        <v/>
      </c>
      <c r="AT31" s="306" t="str">
        <f>IF(TRIM('入力1-1'!AT31)&lt;&gt;"",MID('入力1-1'!AT31,2,1),"")</f>
        <v/>
      </c>
      <c r="AU31" s="1000" t="str">
        <f>IF(TRIM('入力1-1'!AV31)&lt;&gt;"",MID('入力1-1'!AV31,1,1),"")</f>
        <v/>
      </c>
      <c r="AV31" s="347" t="str">
        <f>IF(TRIM('入力1-1'!AW31)&lt;&gt;"",MID('入力1-1'!AW31,1,1),"")</f>
        <v/>
      </c>
      <c r="AW31" s="347" t="str">
        <f>IF(TRIM('入力1-1'!AX31)&lt;&gt;"",MID('入力1-1'!AX31,1,1),"")</f>
        <v/>
      </c>
      <c r="AX31" s="347" t="str">
        <f>IF(TRIM('入力1-1'!AY31)&lt;&gt;"",MID('入力1-1'!AY31,1,1),"")</f>
        <v/>
      </c>
      <c r="AY31" s="698" t="str">
        <f>IF(TRIM('入力1-1'!AZ31)&lt;&gt;"",LEFT('入力1-1'!AZ31,1),"-")</f>
        <v>-</v>
      </c>
      <c r="AZ31" s="974" t="str">
        <f>IF(TRIM('入力1-1'!AZ31)&lt;&gt;"",MID('入力1-1'!AZ31,2,1),"-")</f>
        <v>-</v>
      </c>
      <c r="BA31" s="678" t="str">
        <f>IF(TRIM('入力1-1'!BB31)&lt;&gt;"",MID('入力1-1'!BB31,1,1),"")</f>
        <v/>
      </c>
      <c r="BB31" s="988" t="str">
        <f>IF(TRIM('入力1-1'!BC31)&lt;&gt;"",IF(LEN('入力1-1'!BC31)&gt;=2,MID(TEXT('入力1-1'!BC31,"00"),1,1),"0"),"")</f>
        <v/>
      </c>
      <c r="BC31" s="310" t="str">
        <f>IF(TRIM('入力1-1'!BC31)&lt;&gt;"",IF(LEN('入力1-1'!BC31)&gt;=1,MID(TEXT('入力1-1'!BC31,"00"),2,1),""),"")</f>
        <v/>
      </c>
      <c r="BD31" s="712" t="str">
        <f>IF(TRIM('入力1-1'!$BE31)&lt;&gt;"",IF('入力1-1'!$BE31&gt;=100000,MID(TEXT('入力1-1'!$BE31,"000000"),1,1),""),"")</f>
        <v/>
      </c>
      <c r="BE31" s="713" t="str">
        <f>IF(TRIM('入力1-1'!$BE31)&lt;&gt;"",IF('入力1-1'!$BE31&gt;=10000,MID(TEXT('入力1-1'!$BE31,"000000"),2,1),""),"")</f>
        <v/>
      </c>
      <c r="BF31" s="713" t="str">
        <f>IF(TRIM('入力1-1'!$BE31)&lt;&gt;"",IF('入力1-1'!$BE31&gt;=1000,MID(TEXT('入力1-1'!$BE31,"000000"),3,1),""),"")</f>
        <v/>
      </c>
      <c r="BG31" s="713" t="str">
        <f>IF(TRIM('入力1-1'!$BE31)&lt;&gt;"",IF('入力1-1'!$BE31&gt;=100,MID(TEXT('入力1-1'!$BE31,"000000"),4,1),""),"")</f>
        <v/>
      </c>
      <c r="BH31" s="713" t="str">
        <f>IF(TRIM('入力1-1'!$BE31)&lt;&gt;"",IF('入力1-1'!$BE31&gt;=10,MID(TEXT('入力1-1'!$BE31,"000000"),5,1),""),"")</f>
        <v/>
      </c>
      <c r="BI31" s="466" t="str">
        <f>IF(TRIM('入力1-1'!$BE31)&lt;&gt;"",IF('入力1-1'!$BE31&gt;=1,MID(TEXT('入力1-1'!$BE31,"000000"),6,1),"0"),"")</f>
        <v/>
      </c>
      <c r="BJ31" s="714" t="str">
        <f>IF(TRIM('入力1-1'!$BF31)&lt;&gt;"",IF('入力1-1'!$BF31&gt;=100000,MID(TEXT('入力1-1'!$BF31,"000000"),1,1),""),"")</f>
        <v/>
      </c>
      <c r="BK31" s="715" t="str">
        <f>IF(TRIM('入力1-1'!$BF31)&lt;&gt;"",IF('入力1-1'!$BF31&gt;=10000,MID(TEXT('入力1-1'!$BF31,"000000"),2,1),""),"")</f>
        <v/>
      </c>
      <c r="BL31" s="715" t="str">
        <f>IF(TRIM('入力1-1'!$BF31)&lt;&gt;"",IF('入力1-1'!$BF31&gt;=1000,MID(TEXT('入力1-1'!$BF31,"000000"),3,1),""),"")</f>
        <v/>
      </c>
      <c r="BM31" s="715" t="str">
        <f>IF(TRIM('入力1-1'!$BF31)&lt;&gt;"",IF('入力1-1'!$BF31&gt;=100,MID(TEXT('入力1-1'!$BF31,"000000"),4,1),""),"")</f>
        <v/>
      </c>
      <c r="BN31" s="715" t="str">
        <f>IF(TRIM('入力1-1'!$BF31)&lt;&gt;"",IF('入力1-1'!$BF31&gt;=10,MID(TEXT('入力1-1'!$BF31,"000000"),5,1),""),"")</f>
        <v/>
      </c>
      <c r="BO31" s="468" t="str">
        <f>IF(TRIM('入力1-1'!$BF31)&lt;&gt;"",IF('入力1-1'!$BF31&gt;=1,MID(TEXT('入力1-1'!$BF31,"000000"),6,1),"0"),"")</f>
        <v/>
      </c>
      <c r="BP31" s="714" t="str">
        <f>IF(TRIM('入力1-1'!$BG31)&lt;&gt;"",IF('入力1-1'!$BG31&gt;=100000,MID(TEXT('入力1-1'!$BG31,"000000"),1,1),""),"")</f>
        <v/>
      </c>
      <c r="BQ31" s="715" t="str">
        <f>IF(TRIM('入力1-1'!$BG31)&lt;&gt;"",IF('入力1-1'!$BG31&gt;=10000,MID(TEXT('入力1-1'!$BG31,"000000"),2,1),""),"")</f>
        <v/>
      </c>
      <c r="BR31" s="715" t="str">
        <f>IF(TRIM('入力1-1'!$BG31)&lt;&gt;"",IF('入力1-1'!$BG31&gt;=1000,MID(TEXT('入力1-1'!$BG31,"000000"),3,1),""),"")</f>
        <v/>
      </c>
      <c r="BS31" s="715" t="str">
        <f>IF(TRIM('入力1-1'!$BG31)&lt;&gt;"",IF('入力1-1'!$BG31&gt;=100,MID(TEXT('入力1-1'!$BG31,"000000"),4,1),""),"")</f>
        <v/>
      </c>
      <c r="BT31" s="715" t="str">
        <f>IF(TRIM('入力1-1'!$BG31)&lt;&gt;"",IF('入力1-1'!$BG31&gt;=10,MID(TEXT('入力1-1'!$BG31,"000000"),5,1),""),"")</f>
        <v/>
      </c>
      <c r="BU31" s="468" t="str">
        <f>IF(TRIM('入力1-1'!$BG31)&lt;&gt;"",IF('入力1-1'!$BG31&gt;=1,MID(TEXT('入力1-1'!$BG31,"000000"),6,1),"0"),"")</f>
        <v/>
      </c>
      <c r="BV31" s="714" t="str">
        <f>IF(TRIM('入力1-1'!$BH31)&lt;&gt;"",IF('入力1-1'!$BH31&gt;=100000,MID(TEXT('入力1-1'!$BH31,"000000"),1,1),""),"")</f>
        <v/>
      </c>
      <c r="BW31" s="715" t="str">
        <f>IF(TRIM('入力1-1'!$BH31)&lt;&gt;"",IF('入力1-1'!$BH31&gt;=10000,MID(TEXT('入力1-1'!$BH31,"000000"),2,1),""),"")</f>
        <v/>
      </c>
      <c r="BX31" s="715" t="str">
        <f>IF(TRIM('入力1-1'!$BH31)&lt;&gt;"",IF('入力1-1'!$BH31&gt;=1000,MID(TEXT('入力1-1'!$BH31,"000000"),3,1),""),"")</f>
        <v/>
      </c>
      <c r="BY31" s="715" t="str">
        <f>IF(TRIM('入力1-1'!$BH31)&lt;&gt;"",IF('入力1-1'!$BH31&gt;=100,MID(TEXT('入力1-1'!$BH31,"000000"),4,1),""),"")</f>
        <v/>
      </c>
      <c r="BZ31" s="715" t="str">
        <f>IF(TRIM('入力1-1'!$BH31)&lt;&gt;"",IF('入力1-1'!$BH31&gt;=10,MID(TEXT('入力1-1'!$BH31,"000000"),5,1),""),"")</f>
        <v/>
      </c>
      <c r="CA31" s="468" t="str">
        <f>IF(TRIM('入力1-1'!$BH31)&lt;&gt;"",IF('入力1-1'!$BH31&gt;=1,MID(TEXT('入力1-1'!$BH31,"000000"),6,1),""),"0")</f>
        <v/>
      </c>
      <c r="CB31" s="751" t="str">
        <f>IF(TRIM('入力1-1'!$BI31)&lt;&gt;"",IF('入力1-1'!$BI31&gt;=10000000,MID(TEXT('入力1-1'!$BI31,"00000000"),1,1),""),"")</f>
        <v/>
      </c>
      <c r="CC31" s="752" t="str">
        <f>IF(TRIM('入力1-1'!$BI31)&lt;&gt;"",IF('入力1-1'!$BI31&gt;=1000000,MID(TEXT('入力1-1'!$BI31,"00000000"),2,1),""),"")</f>
        <v/>
      </c>
      <c r="CD31" s="752" t="str">
        <f>IF(TRIM('入力1-1'!$BI31)&lt;&gt;"",IF('入力1-1'!$BI31&gt;=100000,MID(TEXT('入力1-1'!$BI31,"00000000"),3,1),""),"")</f>
        <v/>
      </c>
      <c r="CE31" s="752" t="str">
        <f>IF(TRIM('入力1-1'!$BI31)&lt;&gt;"",IF('入力1-1'!$BI31&gt;=10000,MID(TEXT('入力1-1'!$BI31,"00000000"),4,1),""),"")</f>
        <v/>
      </c>
      <c r="CF31" s="752" t="str">
        <f>IF(TRIM('入力1-1'!$BI31)&lt;&gt;"",IF('入力1-1'!$BI31&gt;=1000,MID(TEXT('入力1-1'!$BI31,"00000000"),5,1),""),"")</f>
        <v/>
      </c>
      <c r="CG31" s="752" t="str">
        <f>IF(TRIM('入力1-1'!$BI31)&lt;&gt;"",IF('入力1-1'!$BI31&gt;=100,MID(TEXT('入力1-1'!$BI31,"00000000"),6,1),""),"")</f>
        <v/>
      </c>
      <c r="CH31" s="752" t="str">
        <f>IF(TRIM('入力1-1'!$BI31)&lt;&gt;"",IF('入力1-1'!$BI31&gt;=10,MID(TEXT('入力1-1'!$BI31,"00000000"),7,1),""),"")</f>
        <v/>
      </c>
      <c r="CI31" s="855" t="str">
        <f>IF(TRIM('入力1-1'!$BI31)&lt;&gt;"",IF('入力1-1'!$BI31&gt;=1,MID(TEXT('入力1-1'!$BI31,"00000000"),8,1),""),"")</f>
        <v/>
      </c>
    </row>
    <row r="32" spans="1:87" s="19" customFormat="1" ht="23.25" customHeight="1">
      <c r="A32" s="522" t="str">
        <f>IF(TRIM(入力1!A52)&lt;&gt;"",入力1!A52,"")</f>
        <v/>
      </c>
      <c r="B32" s="523">
        <f>IF(TRIM(入力1!B52)&lt;&gt;"",入力1!B52,"")</f>
        <v>1</v>
      </c>
      <c r="C32" s="524">
        <v>8</v>
      </c>
      <c r="D32" s="2229" t="str">
        <f>IF(TRIM(入力1!D52)&lt;&gt;"",入力1!D52,"")</f>
        <v/>
      </c>
      <c r="E32" s="2230" t="str">
        <f>IF(TRIM(入力1!E52)&lt;&gt;"",入力1!E52,"")</f>
        <v/>
      </c>
      <c r="F32" s="2230" t="str">
        <f>IF(TRIM(入力1!F52)&lt;&gt;"",入力1!F52,"")</f>
        <v/>
      </c>
      <c r="G32" s="2230" t="str">
        <f>IF(TRIM(入力1!G52)&lt;&gt;"",入力1!G52,"")</f>
        <v/>
      </c>
      <c r="H32" s="2230" t="str">
        <f>IF(TRIM(入力1!H52)&lt;&gt;"",入力1!H52,"")</f>
        <v/>
      </c>
      <c r="I32" s="2230" t="str">
        <f>IF(TRIM(入力1!I52)&lt;&gt;"",入力1!I52,"")</f>
        <v/>
      </c>
      <c r="J32" s="2230" t="str">
        <f>IF(TRIM(入力1!J52)&lt;&gt;"",入力1!J52,"")</f>
        <v/>
      </c>
      <c r="K32" s="2230" t="str">
        <f>IF(TRIM(入力1!S52)&lt;&gt;"",入力1!S52,"")</f>
        <v/>
      </c>
      <c r="L32" s="2231" t="e">
        <f>IF(TRIM(入力1!#REF!)&lt;&gt;"",入力1!#REF!,"")</f>
        <v>#REF!</v>
      </c>
      <c r="M32" s="975" t="str">
        <f>IF(TRIM(入力1!K52)&lt;&gt;"",入力1!K52,"")</f>
        <v/>
      </c>
      <c r="N32" s="525">
        <f>IF(TRIM(入力1!L52)&lt;&gt;"",入力1!L52,"")</f>
        <v>1</v>
      </c>
      <c r="O32" s="526">
        <v>8</v>
      </c>
      <c r="P32" s="1007" t="str">
        <f>'入力1-1'!P32</f>
        <v/>
      </c>
      <c r="Q32" s="527" t="str">
        <f>'入力1-1'!Q32</f>
        <v/>
      </c>
      <c r="R32" s="528" t="str">
        <f>IF(TRIM('入力1-1'!R32)&lt;&gt;"",MID('入力1-1'!R32,1,1),"0")</f>
        <v>0</v>
      </c>
      <c r="S32" s="528" t="str">
        <f>IF(TRIM('入力1-1'!S32)&lt;&gt;"",MID('入力1-1'!S32,1,1),"")</f>
        <v/>
      </c>
      <c r="T32" s="528" t="str">
        <f>IF(TRIM('入力1-1'!T32)&lt;&gt;"",MID('入力1-1'!T32,1,1),"")</f>
        <v/>
      </c>
      <c r="U32" s="528" t="str">
        <f>IF(TRIM('入力1-1'!U32)&lt;&gt;"",MID('入力1-1'!U32,1,1),"")</f>
        <v/>
      </c>
      <c r="V32" s="528" t="str">
        <f>IF(TRIM('入力1-1'!V32)&lt;&gt;"",MID('入力1-1'!V32,1,1),"")</f>
        <v/>
      </c>
      <c r="W32" s="528" t="str">
        <f>IF(TRIM('入力1-1'!W32)&lt;&gt;"",MID('入力1-1'!W32,1,1),"")</f>
        <v/>
      </c>
      <c r="X32" s="528" t="str">
        <f>IF(TRIM('入力1-1'!X32)&lt;&gt;"",MID('入力1-1'!X32,1,1),"")</f>
        <v/>
      </c>
      <c r="Y32" s="528" t="str">
        <f>IF(TRIM('入力1-1'!Y32)&lt;&gt;"",MID('入力1-1'!Y32,1,1),"")</f>
        <v/>
      </c>
      <c r="Z32" s="1007" t="str">
        <f>IF(TRIM('入力1-1'!AA32)&lt;&gt;"",MID('入力1-1'!AA32,1,1),"0")</f>
        <v>0</v>
      </c>
      <c r="AA32" s="527" t="str">
        <f>IF(TRIM('入力1-1'!AA32)&lt;&gt;"",MID('入力1-1'!AA32,2,1),"0")</f>
        <v>0</v>
      </c>
      <c r="AB32" s="1007" t="str">
        <f>IF(TRIM('入力1-1'!AC32)&lt;&gt;"",MID('入力1-1'!AC32,1,1),"")</f>
        <v/>
      </c>
      <c r="AC32" s="527" t="str">
        <f>IF(TRIM('入力1-1'!AC32)&lt;&gt;"",MID('入力1-1'!AC32,2,1),"")</f>
        <v/>
      </c>
      <c r="AD32" s="1007" t="str">
        <f>IF(TRIM('入力1-1'!AE32)&lt;&gt;"",MID('入力1-1'!AE32,1,1),"")</f>
        <v/>
      </c>
      <c r="AE32" s="527" t="str">
        <f>IF(TRIM('入力1-1'!AE32)&lt;&gt;"",MID('入力1-1'!AE32,2,1),"")</f>
        <v/>
      </c>
      <c r="AF32" s="1007" t="str">
        <f>IF(TRIM('入力1-1'!AG32)&lt;&gt;"",MID('入力1-1'!AG32,1,1),"")</f>
        <v/>
      </c>
      <c r="AG32" s="527" t="str">
        <f>IF(TRIM('入力1-1'!AG32)&lt;&gt;"",MID('入力1-1'!AG32,2,1),"")</f>
        <v/>
      </c>
      <c r="AH32" s="1007" t="str">
        <f>IF(TRIM('入力1-1'!AI32)&lt;&gt;"",MID('入力1-1'!AI32,1,1),"")</f>
        <v/>
      </c>
      <c r="AI32" s="529" t="str">
        <f>IF(TRIM('入力1-1'!AI32)&lt;&gt;"",MID('入力1-1'!AI32,2,1),"")</f>
        <v/>
      </c>
      <c r="AJ32" s="528" t="str">
        <f>IF(TRIM('入力1-1'!AK32)&lt;&gt;"",MID('入力1-1'!AK32,1,1),"")</f>
        <v/>
      </c>
      <c r="AK32" s="1007" t="str">
        <f>IF(TRIM('入力1-1'!AL32)&lt;&gt;"",MID('入力1-1'!AL32,1,1),"")</f>
        <v/>
      </c>
      <c r="AL32" s="527" t="str">
        <f>IF(TRIM('入力1-1'!AL32)&lt;&gt;"",MID('入力1-1'!AL32,2,1),"")</f>
        <v/>
      </c>
      <c r="AM32" s="1007" t="str">
        <f>IF(TRIM('入力1-1'!AN32)&lt;&gt;"",MID('入力1-1'!AN32,1,1),"")</f>
        <v/>
      </c>
      <c r="AN32" s="527" t="str">
        <f>IF(TRIM('入力1-1'!AN32)&lt;&gt;"",MID('入力1-1'!AN32,2,1),"")</f>
        <v/>
      </c>
      <c r="AO32" s="1007" t="str">
        <f>IF(TRIM('入力1-1'!AP32)&lt;&gt;"",MID('入力1-1'!AP32,1,1),"")</f>
        <v/>
      </c>
      <c r="AP32" s="529" t="str">
        <f>IF(TRIM('入力1-1'!AP32)&lt;&gt;"",MID('入力1-1'!AP32,2,1),"")</f>
        <v/>
      </c>
      <c r="AQ32" s="1007" t="str">
        <f>IF(TRIM('入力1-1'!AR32)&lt;&gt;"",MID('入力1-1'!AR32,1,1),"")</f>
        <v/>
      </c>
      <c r="AR32" s="527" t="str">
        <f>IF(TRIM('入力1-1'!AR32)&lt;&gt;"",MID('入力1-1'!AR32,2,1),"")</f>
        <v/>
      </c>
      <c r="AS32" s="1007" t="str">
        <f>IF(TRIM('入力1-1'!AT32)&lt;&gt;"",MID('入力1-1'!AT32,1,1),"")</f>
        <v/>
      </c>
      <c r="AT32" s="527" t="str">
        <f>IF(TRIM('入力1-1'!AT32)&lt;&gt;"",MID('入力1-1'!AT32,2,1),"")</f>
        <v/>
      </c>
      <c r="AU32" s="1008" t="str">
        <f>IF(TRIM('入力1-1'!AV32)&lt;&gt;"",MID('入力1-1'!AV32,1,1),"")</f>
        <v/>
      </c>
      <c r="AV32" s="530" t="str">
        <f>IF(TRIM('入力1-1'!AW32)&lt;&gt;"",MID('入力1-1'!AW32,1,1),"")</f>
        <v/>
      </c>
      <c r="AW32" s="530" t="str">
        <f>IF(TRIM('入力1-1'!AX32)&lt;&gt;"",MID('入力1-1'!AX32,1,1),"")</f>
        <v/>
      </c>
      <c r="AX32" s="530" t="str">
        <f>IF(TRIM('入力1-1'!AY32)&lt;&gt;"",MID('入力1-1'!AY32,1,1),"")</f>
        <v/>
      </c>
      <c r="AY32" s="697" t="str">
        <f>IF(TRIM('入力1-1'!AZ32)&lt;&gt;"",LEFT('入力1-1'!AZ32,1),"-")</f>
        <v>-</v>
      </c>
      <c r="AZ32" s="977" t="str">
        <f>IF(TRIM('入力1-1'!AZ32)&lt;&gt;"",MID('入力1-1'!AZ32,2,1),"-")</f>
        <v>-</v>
      </c>
      <c r="BA32" s="677" t="str">
        <f>IF(TRIM('入力1-1'!BB32)&lt;&gt;"",MID('入力1-1'!BB32,1,1),"")</f>
        <v/>
      </c>
      <c r="BB32" s="987" t="str">
        <f>IF(TRIM('入力1-1'!BC32)&lt;&gt;"",IF(LEN('入力1-1'!BC32)&gt;=2,MID(TEXT('入力1-1'!BC32,"00"),1,1),"0"),"")</f>
        <v/>
      </c>
      <c r="BC32" s="531" t="str">
        <f>IF(TRIM('入力1-1'!BC32)&lt;&gt;"",IF(LEN('入力1-1'!BC32)&gt;=1,MID(TEXT('入力1-1'!BC32,"00"),2,1),""),"")</f>
        <v/>
      </c>
      <c r="BD32" s="708" t="str">
        <f>IF(TRIM('入力1-1'!$BE32)&lt;&gt;"",IF('入力1-1'!$BE32&gt;=100000,MID(TEXT('入力1-1'!$BE32,"000000"),1,1),""),"")</f>
        <v/>
      </c>
      <c r="BE32" s="709" t="str">
        <f>IF(TRIM('入力1-1'!$BE32)&lt;&gt;"",IF('入力1-1'!$BE32&gt;=10000,MID(TEXT('入力1-1'!$BE32,"000000"),2,1),""),"")</f>
        <v/>
      </c>
      <c r="BF32" s="709" t="str">
        <f>IF(TRIM('入力1-1'!$BE32)&lt;&gt;"",IF('入力1-1'!$BE32&gt;=1000,MID(TEXT('入力1-1'!$BE32,"000000"),3,1),""),"")</f>
        <v/>
      </c>
      <c r="BG32" s="709" t="str">
        <f>IF(TRIM('入力1-1'!$BE32)&lt;&gt;"",IF('入力1-1'!$BE32&gt;=100,MID(TEXT('入力1-1'!$BE32,"000000"),4,1),""),"")</f>
        <v/>
      </c>
      <c r="BH32" s="709" t="str">
        <f>IF(TRIM('入力1-1'!$BE32)&lt;&gt;"",IF('入力1-1'!$BE32&gt;=10,MID(TEXT('入力1-1'!$BE32,"000000"),5,1),""),"")</f>
        <v/>
      </c>
      <c r="BI32" s="532" t="str">
        <f>IF(TRIM('入力1-1'!$BE32)&lt;&gt;"",IF('入力1-1'!$BE32&gt;=1,MID(TEXT('入力1-1'!$BE32,"000000"),6,1),"0"),"")</f>
        <v/>
      </c>
      <c r="BJ32" s="710" t="str">
        <f>IF(TRIM('入力1-1'!$BF32)&lt;&gt;"",IF('入力1-1'!$BF32&gt;=100000,MID(TEXT('入力1-1'!$BF32,"000000"),1,1),""),"")</f>
        <v/>
      </c>
      <c r="BK32" s="711" t="str">
        <f>IF(TRIM('入力1-1'!$BF32)&lt;&gt;"",IF('入力1-1'!$BF32&gt;=10000,MID(TEXT('入力1-1'!$BF32,"000000"),2,1),""),"")</f>
        <v/>
      </c>
      <c r="BL32" s="711" t="str">
        <f>IF(TRIM('入力1-1'!$BF32)&lt;&gt;"",IF('入力1-1'!$BF32&gt;=1000,MID(TEXT('入力1-1'!$BF32,"000000"),3,1),""),"")</f>
        <v/>
      </c>
      <c r="BM32" s="711" t="str">
        <f>IF(TRIM('入力1-1'!$BF32)&lt;&gt;"",IF('入力1-1'!$BF32&gt;=100,MID(TEXT('入力1-1'!$BF32,"000000"),4,1),""),"")</f>
        <v/>
      </c>
      <c r="BN32" s="711" t="str">
        <f>IF(TRIM('入力1-1'!$BF32)&lt;&gt;"",IF('入力1-1'!$BF32&gt;=10,MID(TEXT('入力1-1'!$BF32,"000000"),5,1),""),"")</f>
        <v/>
      </c>
      <c r="BO32" s="533" t="str">
        <f>IF(TRIM('入力1-1'!$BF32)&lt;&gt;"",IF('入力1-1'!$BF32&gt;=1,MID(TEXT('入力1-1'!$BF32,"000000"),6,1),"0"),"")</f>
        <v/>
      </c>
      <c r="BP32" s="710" t="str">
        <f>IF(TRIM('入力1-1'!$BG32)&lt;&gt;"",IF('入力1-1'!$BG32&gt;=100000,MID(TEXT('入力1-1'!$BG32,"000000"),1,1),""),"")</f>
        <v/>
      </c>
      <c r="BQ32" s="711" t="str">
        <f>IF(TRIM('入力1-1'!$BG32)&lt;&gt;"",IF('入力1-1'!$BG32&gt;=10000,MID(TEXT('入力1-1'!$BG32,"000000"),2,1),""),"")</f>
        <v/>
      </c>
      <c r="BR32" s="711" t="str">
        <f>IF(TRIM('入力1-1'!$BG32)&lt;&gt;"",IF('入力1-1'!$BG32&gt;=1000,MID(TEXT('入力1-1'!$BG32,"000000"),3,1),""),"")</f>
        <v/>
      </c>
      <c r="BS32" s="711" t="str">
        <f>IF(TRIM('入力1-1'!$BG32)&lt;&gt;"",IF('入力1-1'!$BG32&gt;=100,MID(TEXT('入力1-1'!$BG32,"000000"),4,1),""),"")</f>
        <v/>
      </c>
      <c r="BT32" s="711" t="str">
        <f>IF(TRIM('入力1-1'!$BG32)&lt;&gt;"",IF('入力1-1'!$BG32&gt;=10,MID(TEXT('入力1-1'!$BG32,"000000"),5,1),""),"")</f>
        <v/>
      </c>
      <c r="BU32" s="533" t="str">
        <f>IF(TRIM('入力1-1'!$BG32)&lt;&gt;"",IF('入力1-1'!$BG32&gt;=1,MID(TEXT('入力1-1'!$BG32,"000000"),6,1),"0"),"")</f>
        <v/>
      </c>
      <c r="BV32" s="710" t="str">
        <f>IF(TRIM('入力1-1'!$BH32)&lt;&gt;"",IF('入力1-1'!$BH32&gt;=100000,MID(TEXT('入力1-1'!$BH32,"000000"),1,1),""),"")</f>
        <v/>
      </c>
      <c r="BW32" s="711" t="str">
        <f>IF(TRIM('入力1-1'!$BH32)&lt;&gt;"",IF('入力1-1'!$BH32&gt;=10000,MID(TEXT('入力1-1'!$BH32,"000000"),2,1),""),"")</f>
        <v/>
      </c>
      <c r="BX32" s="711" t="str">
        <f>IF(TRIM('入力1-1'!$BH32)&lt;&gt;"",IF('入力1-1'!$BH32&gt;=1000,MID(TEXT('入力1-1'!$BH32,"000000"),3,1),""),"")</f>
        <v/>
      </c>
      <c r="BY32" s="711" t="str">
        <f>IF(TRIM('入力1-1'!$BH32)&lt;&gt;"",IF('入力1-1'!$BH32&gt;=100,MID(TEXT('入力1-1'!$BH32,"000000"),4,1),""),"")</f>
        <v/>
      </c>
      <c r="BZ32" s="711" t="str">
        <f>IF(TRIM('入力1-1'!$BH32)&lt;&gt;"",IF('入力1-1'!$BH32&gt;=10,MID(TEXT('入力1-1'!$BH32,"000000"),5,1),""),"")</f>
        <v/>
      </c>
      <c r="CA32" s="533" t="str">
        <f>IF(TRIM('入力1-1'!$BH32)&lt;&gt;"",IF('入力1-1'!$BH32&gt;=1,MID(TEXT('入力1-1'!$BH32,"000000"),6,1),""),"0")</f>
        <v/>
      </c>
      <c r="CB32" s="749" t="str">
        <f>IF(TRIM('入力1-1'!$BI32)&lt;&gt;"",IF('入力1-1'!$BI32&gt;=10000000,MID(TEXT('入力1-1'!$BI32,"00000000"),1,1),""),"")</f>
        <v/>
      </c>
      <c r="CC32" s="750" t="str">
        <f>IF(TRIM('入力1-1'!$BI32)&lt;&gt;"",IF('入力1-1'!$BI32&gt;=1000000,MID(TEXT('入力1-1'!$BI32,"00000000"),2,1),""),"")</f>
        <v/>
      </c>
      <c r="CD32" s="750" t="str">
        <f>IF(TRIM('入力1-1'!$BI32)&lt;&gt;"",IF('入力1-1'!$BI32&gt;=100000,MID(TEXT('入力1-1'!$BI32,"00000000"),3,1),""),"")</f>
        <v/>
      </c>
      <c r="CE32" s="750" t="str">
        <f>IF(TRIM('入力1-1'!$BI32)&lt;&gt;"",IF('入力1-1'!$BI32&gt;=10000,MID(TEXT('入力1-1'!$BI32,"00000000"),4,1),""),"")</f>
        <v/>
      </c>
      <c r="CF32" s="750" t="str">
        <f>IF(TRIM('入力1-1'!$BI32)&lt;&gt;"",IF('入力1-1'!$BI32&gt;=1000,MID(TEXT('入力1-1'!$BI32,"00000000"),5,1),""),"")</f>
        <v/>
      </c>
      <c r="CG32" s="750" t="str">
        <f>IF(TRIM('入力1-1'!$BI32)&lt;&gt;"",IF('入力1-1'!$BI32&gt;=100,MID(TEXT('入力1-1'!$BI32,"00000000"),6,1),""),"")</f>
        <v/>
      </c>
      <c r="CH32" s="750" t="str">
        <f>IF(TRIM('入力1-1'!$BI32)&lt;&gt;"",IF('入力1-1'!$BI32&gt;=10,MID(TEXT('入力1-1'!$BI32,"00000000"),7,1),""),"")</f>
        <v/>
      </c>
      <c r="CI32" s="854" t="str">
        <f>IF(TRIM('入力1-1'!$BI32)&lt;&gt;"",IF('入力1-1'!$BI32&gt;=1,MID(TEXT('入力1-1'!$BI32,"00000000"),8,1),""),"")</f>
        <v/>
      </c>
    </row>
    <row r="33" spans="1:87" s="19" customFormat="1" ht="23.25" customHeight="1">
      <c r="A33" s="304" t="str">
        <f>IF(TRIM(入力1!A54)&lt;&gt;"",入力1!A54,"")</f>
        <v/>
      </c>
      <c r="B33" s="430">
        <f>IF(TRIM(入力1!B54)&lt;&gt;"",入力1!B54,"")</f>
        <v>1</v>
      </c>
      <c r="C33" s="308">
        <v>9</v>
      </c>
      <c r="D33" s="2232" t="str">
        <f>IF(TRIM(入力1!D54)&lt;&gt;"",入力1!D54,"")</f>
        <v/>
      </c>
      <c r="E33" s="2233" t="str">
        <f>IF(TRIM(入力1!E54)&lt;&gt;"",入力1!E54,"")</f>
        <v/>
      </c>
      <c r="F33" s="2233" t="str">
        <f>IF(TRIM(入力1!F54)&lt;&gt;"",入力1!F54,"")</f>
        <v/>
      </c>
      <c r="G33" s="2233" t="str">
        <f>IF(TRIM(入力1!G54)&lt;&gt;"",入力1!G54,"")</f>
        <v/>
      </c>
      <c r="H33" s="2233" t="str">
        <f>IF(TRIM(入力1!H54)&lt;&gt;"",入力1!H54,"")</f>
        <v/>
      </c>
      <c r="I33" s="2233" t="str">
        <f>IF(TRIM(入力1!I54)&lt;&gt;"",入力1!I54,"")</f>
        <v/>
      </c>
      <c r="J33" s="2233" t="str">
        <f>IF(TRIM(入力1!J54)&lt;&gt;"",入力1!J54,"")</f>
        <v/>
      </c>
      <c r="K33" s="2233" t="str">
        <f>IF(TRIM(入力1!S54)&lt;&gt;"",入力1!S54,"")</f>
        <v/>
      </c>
      <c r="L33" s="2234" t="e">
        <f>IF(TRIM(入力1!#REF!)&lt;&gt;"",入力1!#REF!,"")</f>
        <v>#REF!</v>
      </c>
      <c r="M33" s="952" t="str">
        <f>IF(TRIM(入力1!K54)&lt;&gt;"",入力1!K54,"")</f>
        <v/>
      </c>
      <c r="N33" s="434">
        <f>IF(TRIM(入力1!L54)&lt;&gt;"",入力1!L54,"")</f>
        <v>1</v>
      </c>
      <c r="O33" s="432">
        <v>9</v>
      </c>
      <c r="P33" s="999" t="str">
        <f>'入力1-1'!P33</f>
        <v/>
      </c>
      <c r="Q33" s="306" t="str">
        <f>'入力1-1'!Q33</f>
        <v/>
      </c>
      <c r="R33" s="307" t="str">
        <f>IF(TRIM('入力1-1'!R33)&lt;&gt;"",MID('入力1-1'!R33,1,1),"0")</f>
        <v>0</v>
      </c>
      <c r="S33" s="307" t="str">
        <f>IF(TRIM('入力1-1'!S33)&lt;&gt;"",MID('入力1-1'!S33,1,1),"")</f>
        <v/>
      </c>
      <c r="T33" s="307" t="str">
        <f>IF(TRIM('入力1-1'!T33)&lt;&gt;"",MID('入力1-1'!T33,1,1),"")</f>
        <v/>
      </c>
      <c r="U33" s="307" t="str">
        <f>IF(TRIM('入力1-1'!U33)&lt;&gt;"",MID('入力1-1'!U33,1,1),"")</f>
        <v/>
      </c>
      <c r="V33" s="307" t="str">
        <f>IF(TRIM('入力1-1'!V33)&lt;&gt;"",MID('入力1-1'!V33,1,1),"")</f>
        <v/>
      </c>
      <c r="W33" s="307" t="str">
        <f>IF(TRIM('入力1-1'!W33)&lt;&gt;"",MID('入力1-1'!W33,1,1),"")</f>
        <v/>
      </c>
      <c r="X33" s="307" t="str">
        <f>IF(TRIM('入力1-1'!X33)&lt;&gt;"",MID('入力1-1'!X33,1,1),"")</f>
        <v/>
      </c>
      <c r="Y33" s="307" t="str">
        <f>IF(TRIM('入力1-1'!Y33)&lt;&gt;"",MID('入力1-1'!Y33,1,1),"")</f>
        <v/>
      </c>
      <c r="Z33" s="999" t="str">
        <f>IF(TRIM('入力1-1'!AA33)&lt;&gt;"",MID('入力1-1'!AA33,1,1),"0")</f>
        <v>0</v>
      </c>
      <c r="AA33" s="306" t="str">
        <f>IF(TRIM('入力1-1'!AA33)&lt;&gt;"",MID('入力1-1'!AA33,2,1),"0")</f>
        <v>0</v>
      </c>
      <c r="AB33" s="999" t="str">
        <f>IF(TRIM('入力1-1'!AC33)&lt;&gt;"",MID('入力1-1'!AC33,1,1),"")</f>
        <v/>
      </c>
      <c r="AC33" s="306" t="str">
        <f>IF(TRIM('入力1-1'!AC33)&lt;&gt;"",MID('入力1-1'!AC33,2,1),"")</f>
        <v/>
      </c>
      <c r="AD33" s="999" t="str">
        <f>IF(TRIM('入力1-1'!AE33)&lt;&gt;"",MID('入力1-1'!AE33,1,1),"")</f>
        <v/>
      </c>
      <c r="AE33" s="306" t="str">
        <f>IF(TRIM('入力1-1'!AE33)&lt;&gt;"",MID('入力1-1'!AE33,2,1),"")</f>
        <v/>
      </c>
      <c r="AF33" s="999" t="str">
        <f>IF(TRIM('入力1-1'!AG33)&lt;&gt;"",MID('入力1-1'!AG33,1,1),"")</f>
        <v/>
      </c>
      <c r="AG33" s="306" t="str">
        <f>IF(TRIM('入力1-1'!AG33)&lt;&gt;"",MID('入力1-1'!AG33,2,1),"")</f>
        <v/>
      </c>
      <c r="AH33" s="999" t="str">
        <f>IF(TRIM('入力1-1'!AI33)&lt;&gt;"",MID('入力1-1'!AI33,1,1),"")</f>
        <v/>
      </c>
      <c r="AI33" s="309" t="str">
        <f>IF(TRIM('入力1-1'!AI33)&lt;&gt;"",MID('入力1-1'!AI33,2,1),"")</f>
        <v/>
      </c>
      <c r="AJ33" s="307" t="str">
        <f>IF(TRIM('入力1-1'!AK33)&lt;&gt;"",MID('入力1-1'!AK33,1,1),"")</f>
        <v/>
      </c>
      <c r="AK33" s="999" t="str">
        <f>IF(TRIM('入力1-1'!AL33)&lt;&gt;"",MID('入力1-1'!AL33,1,1),"")</f>
        <v/>
      </c>
      <c r="AL33" s="306" t="str">
        <f>IF(TRIM('入力1-1'!AL33)&lt;&gt;"",MID('入力1-1'!AL33,2,1),"")</f>
        <v/>
      </c>
      <c r="AM33" s="999" t="str">
        <f>IF(TRIM('入力1-1'!AN33)&lt;&gt;"",MID('入力1-1'!AN33,1,1),"")</f>
        <v/>
      </c>
      <c r="AN33" s="306" t="str">
        <f>IF(TRIM('入力1-1'!AN33)&lt;&gt;"",MID('入力1-1'!AN33,2,1),"")</f>
        <v/>
      </c>
      <c r="AO33" s="999" t="str">
        <f>IF(TRIM('入力1-1'!AP33)&lt;&gt;"",MID('入力1-1'!AP33,1,1),"")</f>
        <v/>
      </c>
      <c r="AP33" s="309" t="str">
        <f>IF(TRIM('入力1-1'!AP33)&lt;&gt;"",MID('入力1-1'!AP33,2,1),"")</f>
        <v/>
      </c>
      <c r="AQ33" s="999" t="str">
        <f>IF(TRIM('入力1-1'!AR33)&lt;&gt;"",MID('入力1-1'!AR33,1,1),"")</f>
        <v/>
      </c>
      <c r="AR33" s="306" t="str">
        <f>IF(TRIM('入力1-1'!AR33)&lt;&gt;"",MID('入力1-1'!AR33,2,1),"")</f>
        <v/>
      </c>
      <c r="AS33" s="999" t="str">
        <f>IF(TRIM('入力1-1'!AT33)&lt;&gt;"",MID('入力1-1'!AT33,1,1),"")</f>
        <v/>
      </c>
      <c r="AT33" s="306" t="str">
        <f>IF(TRIM('入力1-1'!AT33)&lt;&gt;"",MID('入力1-1'!AT33,2,1),"")</f>
        <v/>
      </c>
      <c r="AU33" s="1000" t="str">
        <f>IF(TRIM('入力1-1'!AV33)&lt;&gt;"",MID('入力1-1'!AV33,1,1),"")</f>
        <v/>
      </c>
      <c r="AV33" s="347" t="str">
        <f>IF(TRIM('入力1-1'!AW33)&lt;&gt;"",MID('入力1-1'!AW33,1,1),"")</f>
        <v/>
      </c>
      <c r="AW33" s="347" t="str">
        <f>IF(TRIM('入力1-1'!AX33)&lt;&gt;"",MID('入力1-1'!AX33,1,1),"")</f>
        <v/>
      </c>
      <c r="AX33" s="347" t="str">
        <f>IF(TRIM('入力1-1'!AY33)&lt;&gt;"",MID('入力1-1'!AY33,1,1),"")</f>
        <v/>
      </c>
      <c r="AY33" s="698" t="str">
        <f>IF(TRIM('入力1-1'!AZ33)&lt;&gt;"",LEFT('入力1-1'!AZ33,1),"-")</f>
        <v>-</v>
      </c>
      <c r="AZ33" s="974" t="str">
        <f>IF(TRIM('入力1-1'!AZ33)&lt;&gt;"",MID('入力1-1'!AZ33,2,1),"-")</f>
        <v>-</v>
      </c>
      <c r="BA33" s="678" t="str">
        <f>IF(TRIM('入力1-1'!BB33)&lt;&gt;"",MID('入力1-1'!BB33,1,1),"")</f>
        <v/>
      </c>
      <c r="BB33" s="988" t="str">
        <f>IF(TRIM('入力1-1'!BC33)&lt;&gt;"",IF(LEN('入力1-1'!BC33)&gt;=2,MID(TEXT('入力1-1'!BC33,"00"),1,1),"0"),"")</f>
        <v/>
      </c>
      <c r="BC33" s="310" t="str">
        <f>IF(TRIM('入力1-1'!BC33)&lt;&gt;"",IF(LEN('入力1-1'!BC33)&gt;=1,MID(TEXT('入力1-1'!BC33,"00"),2,1),""),"")</f>
        <v/>
      </c>
      <c r="BD33" s="712" t="str">
        <f>IF(TRIM('入力1-1'!$BE33)&lt;&gt;"",IF('入力1-1'!$BE33&gt;=100000,MID(TEXT('入力1-1'!$BE33,"000000"),1,1),""),"")</f>
        <v/>
      </c>
      <c r="BE33" s="713" t="str">
        <f>IF(TRIM('入力1-1'!$BE33)&lt;&gt;"",IF('入力1-1'!$BE33&gt;=10000,MID(TEXT('入力1-1'!$BE33,"000000"),2,1),""),"")</f>
        <v/>
      </c>
      <c r="BF33" s="713" t="str">
        <f>IF(TRIM('入力1-1'!$BE33)&lt;&gt;"",IF('入力1-1'!$BE33&gt;=1000,MID(TEXT('入力1-1'!$BE33,"000000"),3,1),""),"")</f>
        <v/>
      </c>
      <c r="BG33" s="713" t="str">
        <f>IF(TRIM('入力1-1'!$BE33)&lt;&gt;"",IF('入力1-1'!$BE33&gt;=100,MID(TEXT('入力1-1'!$BE33,"000000"),4,1),""),"")</f>
        <v/>
      </c>
      <c r="BH33" s="713" t="str">
        <f>IF(TRIM('入力1-1'!$BE33)&lt;&gt;"",IF('入力1-1'!$BE33&gt;=10,MID(TEXT('入力1-1'!$BE33,"000000"),5,1),""),"")</f>
        <v/>
      </c>
      <c r="BI33" s="466" t="str">
        <f>IF(TRIM('入力1-1'!$BE33)&lt;&gt;"",IF('入力1-1'!$BE33&gt;=1,MID(TEXT('入力1-1'!$BE33,"000000"),6,1),"0"),"")</f>
        <v/>
      </c>
      <c r="BJ33" s="714" t="str">
        <f>IF(TRIM('入力1-1'!$BF33)&lt;&gt;"",IF('入力1-1'!$BF33&gt;=100000,MID(TEXT('入力1-1'!$BF33,"000000"),1,1),""),"")</f>
        <v/>
      </c>
      <c r="BK33" s="715" t="str">
        <f>IF(TRIM('入力1-1'!$BF33)&lt;&gt;"",IF('入力1-1'!$BF33&gt;=10000,MID(TEXT('入力1-1'!$BF33,"000000"),2,1),""),"")</f>
        <v/>
      </c>
      <c r="BL33" s="715" t="str">
        <f>IF(TRIM('入力1-1'!$BF33)&lt;&gt;"",IF('入力1-1'!$BF33&gt;=1000,MID(TEXT('入力1-1'!$BF33,"000000"),3,1),""),"")</f>
        <v/>
      </c>
      <c r="BM33" s="715" t="str">
        <f>IF(TRIM('入力1-1'!$BF33)&lt;&gt;"",IF('入力1-1'!$BF33&gt;=100,MID(TEXT('入力1-1'!$BF33,"000000"),4,1),""),"")</f>
        <v/>
      </c>
      <c r="BN33" s="715" t="str">
        <f>IF(TRIM('入力1-1'!$BF33)&lt;&gt;"",IF('入力1-1'!$BF33&gt;=10,MID(TEXT('入力1-1'!$BF33,"000000"),5,1),""),"")</f>
        <v/>
      </c>
      <c r="BO33" s="468" t="str">
        <f>IF(TRIM('入力1-1'!$BF33)&lt;&gt;"",IF('入力1-1'!$BF33&gt;=1,MID(TEXT('入力1-1'!$BF33,"000000"),6,1),"0"),"")</f>
        <v/>
      </c>
      <c r="BP33" s="714" t="str">
        <f>IF(TRIM('入力1-1'!$BG33)&lt;&gt;"",IF('入力1-1'!$BG33&gt;=100000,MID(TEXT('入力1-1'!$BG33,"000000"),1,1),""),"")</f>
        <v/>
      </c>
      <c r="BQ33" s="715" t="str">
        <f>IF(TRIM('入力1-1'!$BG33)&lt;&gt;"",IF('入力1-1'!$BG33&gt;=10000,MID(TEXT('入力1-1'!$BG33,"000000"),2,1),""),"")</f>
        <v/>
      </c>
      <c r="BR33" s="715" t="str">
        <f>IF(TRIM('入力1-1'!$BG33)&lt;&gt;"",IF('入力1-1'!$BG33&gt;=1000,MID(TEXT('入力1-1'!$BG33,"000000"),3,1),""),"")</f>
        <v/>
      </c>
      <c r="BS33" s="715" t="str">
        <f>IF(TRIM('入力1-1'!$BG33)&lt;&gt;"",IF('入力1-1'!$BG33&gt;=100,MID(TEXT('入力1-1'!$BG33,"000000"),4,1),""),"")</f>
        <v/>
      </c>
      <c r="BT33" s="715" t="str">
        <f>IF(TRIM('入力1-1'!$BG33)&lt;&gt;"",IF('入力1-1'!$BG33&gt;=10,MID(TEXT('入力1-1'!$BG33,"000000"),5,1),""),"")</f>
        <v/>
      </c>
      <c r="BU33" s="468" t="str">
        <f>IF(TRIM('入力1-1'!$BG33)&lt;&gt;"",IF('入力1-1'!$BG33&gt;=1,MID(TEXT('入力1-1'!$BG33,"000000"),6,1),"0"),"")</f>
        <v/>
      </c>
      <c r="BV33" s="714" t="str">
        <f>IF(TRIM('入力1-1'!$BH33)&lt;&gt;"",IF('入力1-1'!$BH33&gt;=100000,MID(TEXT('入力1-1'!$BH33,"000000"),1,1),""),"")</f>
        <v/>
      </c>
      <c r="BW33" s="715" t="str">
        <f>IF(TRIM('入力1-1'!$BH33)&lt;&gt;"",IF('入力1-1'!$BH33&gt;=10000,MID(TEXT('入力1-1'!$BH33,"000000"),2,1),""),"")</f>
        <v/>
      </c>
      <c r="BX33" s="715" t="str">
        <f>IF(TRIM('入力1-1'!$BH33)&lt;&gt;"",IF('入力1-1'!$BH33&gt;=1000,MID(TEXT('入力1-1'!$BH33,"000000"),3,1),""),"")</f>
        <v/>
      </c>
      <c r="BY33" s="715" t="str">
        <f>IF(TRIM('入力1-1'!$BH33)&lt;&gt;"",IF('入力1-1'!$BH33&gt;=100,MID(TEXT('入力1-1'!$BH33,"000000"),4,1),""),"")</f>
        <v/>
      </c>
      <c r="BZ33" s="715" t="str">
        <f>IF(TRIM('入力1-1'!$BH33)&lt;&gt;"",IF('入力1-1'!$BH33&gt;=10,MID(TEXT('入力1-1'!$BH33,"000000"),5,1),""),"")</f>
        <v/>
      </c>
      <c r="CA33" s="468" t="str">
        <f>IF(TRIM('入力1-1'!$BH33)&lt;&gt;"",IF('入力1-1'!$BH33&gt;=1,MID(TEXT('入力1-1'!$BH33,"000000"),6,1),""),"0")</f>
        <v/>
      </c>
      <c r="CB33" s="751" t="str">
        <f>IF(TRIM('入力1-1'!$BI33)&lt;&gt;"",IF('入力1-1'!$BI33&gt;=10000000,MID(TEXT('入力1-1'!$BI33,"00000000"),1,1),""),"")</f>
        <v/>
      </c>
      <c r="CC33" s="752" t="str">
        <f>IF(TRIM('入力1-1'!$BI33)&lt;&gt;"",IF('入力1-1'!$BI33&gt;=1000000,MID(TEXT('入力1-1'!$BI33,"00000000"),2,1),""),"")</f>
        <v/>
      </c>
      <c r="CD33" s="752" t="str">
        <f>IF(TRIM('入力1-1'!$BI33)&lt;&gt;"",IF('入力1-1'!$BI33&gt;=100000,MID(TEXT('入力1-1'!$BI33,"00000000"),3,1),""),"")</f>
        <v/>
      </c>
      <c r="CE33" s="752" t="str">
        <f>IF(TRIM('入力1-1'!$BI33)&lt;&gt;"",IF('入力1-1'!$BI33&gt;=10000,MID(TEXT('入力1-1'!$BI33,"00000000"),4,1),""),"")</f>
        <v/>
      </c>
      <c r="CF33" s="752" t="str">
        <f>IF(TRIM('入力1-1'!$BI33)&lt;&gt;"",IF('入力1-1'!$BI33&gt;=1000,MID(TEXT('入力1-1'!$BI33,"00000000"),5,1),""),"")</f>
        <v/>
      </c>
      <c r="CG33" s="752" t="str">
        <f>IF(TRIM('入力1-1'!$BI33)&lt;&gt;"",IF('入力1-1'!$BI33&gt;=100,MID(TEXT('入力1-1'!$BI33,"00000000"),6,1),""),"")</f>
        <v/>
      </c>
      <c r="CH33" s="752" t="str">
        <f>IF(TRIM('入力1-1'!$BI33)&lt;&gt;"",IF('入力1-1'!$BI33&gt;=10,MID(TEXT('入力1-1'!$BI33,"00000000"),7,1),""),"")</f>
        <v/>
      </c>
      <c r="CI33" s="855" t="str">
        <f>IF(TRIM('入力1-1'!$BI33)&lt;&gt;"",IF('入力1-1'!$BI33&gt;=1,MID(TEXT('入力1-1'!$BI33,"00000000"),8,1),""),"")</f>
        <v/>
      </c>
    </row>
    <row r="34" spans="1:87" s="191" customFormat="1" ht="23.25" customHeight="1" thickBot="1">
      <c r="A34" s="537" t="str">
        <f>IF(TRIM(入力1!A56)&lt;&gt;"",入力1!A56,"")</f>
        <v/>
      </c>
      <c r="B34" s="538">
        <f>IF(TRIM(入力1!B56)&lt;&gt;"",入力1!B56,"")</f>
        <v>2</v>
      </c>
      <c r="C34" s="539">
        <v>0</v>
      </c>
      <c r="D34" s="2235" t="str">
        <f>IF(TRIM(入力1!D56)&lt;&gt;"",入力1!D56,"")</f>
        <v/>
      </c>
      <c r="E34" s="2236" t="str">
        <f>IF(TRIM(入力1!E56)&lt;&gt;"",入力1!E56,"")</f>
        <v/>
      </c>
      <c r="F34" s="2236" t="str">
        <f>IF(TRIM(入力1!F56)&lt;&gt;"",入力1!F56,"")</f>
        <v/>
      </c>
      <c r="G34" s="2236" t="str">
        <f>IF(TRIM(入力1!G56)&lt;&gt;"",入力1!G56,"")</f>
        <v/>
      </c>
      <c r="H34" s="2236" t="str">
        <f>IF(TRIM(入力1!H56)&lt;&gt;"",入力1!H56,"")</f>
        <v/>
      </c>
      <c r="I34" s="2236" t="str">
        <f>IF(TRIM(入力1!I56)&lt;&gt;"",入力1!I56,"")</f>
        <v/>
      </c>
      <c r="J34" s="2236" t="str">
        <f>IF(TRIM(入力1!J56)&lt;&gt;"",入力1!J56,"")</f>
        <v/>
      </c>
      <c r="K34" s="2236" t="str">
        <f>IF(TRIM(入力1!S56)&lt;&gt;"",入力1!S56,"")</f>
        <v/>
      </c>
      <c r="L34" s="2237" t="e">
        <f>IF(TRIM(入力1!#REF!)&lt;&gt;"",入力1!#REF!,"")</f>
        <v>#REF!</v>
      </c>
      <c r="M34" s="976" t="str">
        <f>IF(TRIM(入力1!K56)&lt;&gt;"",入力1!K56,"")</f>
        <v/>
      </c>
      <c r="N34" s="540">
        <f>IF(TRIM(入力1!L56)&lt;&gt;"",入力1!L56,"")</f>
        <v>2</v>
      </c>
      <c r="O34" s="541">
        <v>0</v>
      </c>
      <c r="P34" s="1003" t="str">
        <f>'入力1-1'!P34</f>
        <v/>
      </c>
      <c r="Q34" s="542" t="str">
        <f>'入力1-1'!Q34</f>
        <v/>
      </c>
      <c r="R34" s="543" t="str">
        <f>IF(TRIM('入力1-1'!R34)&lt;&gt;"",MID('入力1-1'!R34,1,1),"0")</f>
        <v>0</v>
      </c>
      <c r="S34" s="543" t="str">
        <f>IF(TRIM('入力1-1'!S34)&lt;&gt;"",MID('入力1-1'!S34,1,1),"")</f>
        <v/>
      </c>
      <c r="T34" s="543" t="str">
        <f>IF(TRIM('入力1-1'!T34)&lt;&gt;"",MID('入力1-1'!T34,1,1),"")</f>
        <v/>
      </c>
      <c r="U34" s="543" t="str">
        <f>IF(TRIM('入力1-1'!U34)&lt;&gt;"",MID('入力1-1'!U34,1,1),"")</f>
        <v/>
      </c>
      <c r="V34" s="543" t="str">
        <f>IF(TRIM('入力1-1'!V34)&lt;&gt;"",MID('入力1-1'!V34,1,1),"")</f>
        <v/>
      </c>
      <c r="W34" s="543" t="str">
        <f>IF(TRIM('入力1-1'!W34)&lt;&gt;"",MID('入力1-1'!W34,1,1),"")</f>
        <v/>
      </c>
      <c r="X34" s="543" t="str">
        <f>IF(TRIM('入力1-1'!X34)&lt;&gt;"",MID('入力1-1'!X34,1,1),"")</f>
        <v/>
      </c>
      <c r="Y34" s="543" t="str">
        <f>IF(TRIM('入力1-1'!Y34)&lt;&gt;"",MID('入力1-1'!Y34,1,1),"")</f>
        <v/>
      </c>
      <c r="Z34" s="1003" t="str">
        <f>IF(TRIM('入力1-1'!AA34)&lt;&gt;"",MID('入力1-1'!AA34,1,1),"0")</f>
        <v>0</v>
      </c>
      <c r="AA34" s="542" t="str">
        <f>IF(TRIM('入力1-1'!AA34)&lt;&gt;"",MID('入力1-1'!AA34,2,1),"0")</f>
        <v>0</v>
      </c>
      <c r="AB34" s="1003" t="str">
        <f>IF(TRIM('入力1-1'!AC34)&lt;&gt;"",MID('入力1-1'!AC34,1,1),"")</f>
        <v/>
      </c>
      <c r="AC34" s="542" t="str">
        <f>IF(TRIM('入力1-1'!AC34)&lt;&gt;"",MID('入力1-1'!AC34,2,1),"")</f>
        <v/>
      </c>
      <c r="AD34" s="1003" t="str">
        <f>IF(TRIM('入力1-1'!AE34)&lt;&gt;"",MID('入力1-1'!AE34,1,1),"")</f>
        <v/>
      </c>
      <c r="AE34" s="542" t="str">
        <f>IF(TRIM('入力1-1'!AE34)&lt;&gt;"",MID('入力1-1'!AE34,2,1),"")</f>
        <v/>
      </c>
      <c r="AF34" s="1003" t="str">
        <f>IF(TRIM('入力1-1'!AG34)&lt;&gt;"",MID('入力1-1'!AG34,1,1),"")</f>
        <v/>
      </c>
      <c r="AG34" s="542" t="str">
        <f>IF(TRIM('入力1-1'!AG34)&lt;&gt;"",MID('入力1-1'!AG34,2,1),"")</f>
        <v/>
      </c>
      <c r="AH34" s="1003" t="str">
        <f>IF(TRIM('入力1-1'!AI34)&lt;&gt;"",MID('入力1-1'!AI34,1,1),"")</f>
        <v/>
      </c>
      <c r="AI34" s="544" t="str">
        <f>IF(TRIM('入力1-1'!AI34)&lt;&gt;"",MID('入力1-1'!AI34,2,1),"")</f>
        <v/>
      </c>
      <c r="AJ34" s="543" t="str">
        <f>IF(TRIM('入力1-1'!AK34)&lt;&gt;"",MID('入力1-1'!AK34,1,1),"")</f>
        <v/>
      </c>
      <c r="AK34" s="1003" t="str">
        <f>IF(TRIM('入力1-1'!AL34)&lt;&gt;"",MID('入力1-1'!AL34,1,1),"")</f>
        <v/>
      </c>
      <c r="AL34" s="542" t="str">
        <f>IF(TRIM('入力1-1'!AL34)&lt;&gt;"",MID('入力1-1'!AL34,2,1),"")</f>
        <v/>
      </c>
      <c r="AM34" s="1003" t="str">
        <f>IF(TRIM('入力1-1'!AN34)&lt;&gt;"",MID('入力1-1'!AN34,1,1),"")</f>
        <v/>
      </c>
      <c r="AN34" s="542" t="str">
        <f>IF(TRIM('入力1-1'!AN34)&lt;&gt;"",MID('入力1-1'!AN34,2,1),"")</f>
        <v/>
      </c>
      <c r="AO34" s="1003" t="str">
        <f>IF(TRIM('入力1-1'!AP34)&lt;&gt;"",MID('入力1-1'!AP34,1,1),"")</f>
        <v/>
      </c>
      <c r="AP34" s="544" t="str">
        <f>IF(TRIM('入力1-1'!AP34)&lt;&gt;"",MID('入力1-1'!AP34,2,1),"")</f>
        <v/>
      </c>
      <c r="AQ34" s="1003" t="str">
        <f>IF(TRIM('入力1-1'!AR34)&lt;&gt;"",MID('入力1-1'!AR34,1,1),"")</f>
        <v/>
      </c>
      <c r="AR34" s="542" t="str">
        <f>IF(TRIM('入力1-1'!AR34)&lt;&gt;"",MID('入力1-1'!AR34,2,1),"")</f>
        <v/>
      </c>
      <c r="AS34" s="1003" t="str">
        <f>IF(TRIM('入力1-1'!AT34)&lt;&gt;"",MID('入力1-1'!AT34,1,1),"")</f>
        <v/>
      </c>
      <c r="AT34" s="542" t="str">
        <f>IF(TRIM('入力1-1'!AT34)&lt;&gt;"",MID('入力1-1'!AT34,2,1),"")</f>
        <v/>
      </c>
      <c r="AU34" s="1004" t="str">
        <f>IF(TRIM('入力1-1'!AV34)&lt;&gt;"",MID('入力1-1'!AV34,1,1),"")</f>
        <v/>
      </c>
      <c r="AV34" s="545" t="str">
        <f>IF(TRIM('入力1-1'!AW34)&lt;&gt;"",MID('入力1-1'!AW34,1,1),"")</f>
        <v/>
      </c>
      <c r="AW34" s="545" t="str">
        <f>IF(TRIM('入力1-1'!AX34)&lt;&gt;"",MID('入力1-1'!AX34,1,1),"")</f>
        <v/>
      </c>
      <c r="AX34" s="545" t="str">
        <f>IF(TRIM('入力1-1'!AY34)&lt;&gt;"",MID('入力1-1'!AY34,1,1),"")</f>
        <v/>
      </c>
      <c r="AY34" s="701" t="str">
        <f>IF(TRIM('入力1-1'!AZ34)&lt;&gt;"",LEFT('入力1-1'!AZ34,1),"-")</f>
        <v>-</v>
      </c>
      <c r="AZ34" s="984" t="str">
        <f>IF(TRIM('入力1-1'!AZ34)&lt;&gt;"",MID('入力1-1'!AZ34,2,1),"-")</f>
        <v>-</v>
      </c>
      <c r="BA34" s="680" t="str">
        <f>IF(TRIM('入力1-1'!BB34)&lt;&gt;"",MID('入力1-1'!BB34,1,1),"")</f>
        <v/>
      </c>
      <c r="BB34" s="990" t="str">
        <f>IF(TRIM('入力1-1'!BC34)&lt;&gt;"",IF(LEN('入力1-1'!BC34)&gt;=2,MID(TEXT('入力1-1'!BC34,"00"),1,1),"0"),"")</f>
        <v/>
      </c>
      <c r="BC34" s="542" t="str">
        <f>IF(TRIM('入力1-1'!BC34)&lt;&gt;"",IF(LEN('入力1-1'!BC34)&gt;=1,MID(TEXT('入力1-1'!BC34,"00"),2,1),""),"")</f>
        <v/>
      </c>
      <c r="BD34" s="720" t="str">
        <f>IF(TRIM('入力1-1'!$BE34)&lt;&gt;"",IF('入力1-1'!$BE34&gt;=100000,MID(TEXT('入力1-1'!$BE34,"000000"),1,1),""),"")</f>
        <v/>
      </c>
      <c r="BE34" s="721" t="str">
        <f>IF(TRIM('入力1-1'!$BE34)&lt;&gt;"",IF('入力1-1'!$BE34&gt;=10000,MID(TEXT('入力1-1'!$BE34,"000000"),2,1),""),"")</f>
        <v/>
      </c>
      <c r="BF34" s="721" t="str">
        <f>IF(TRIM('入力1-1'!$BE34)&lt;&gt;"",IF('入力1-1'!$BE34&gt;=1000,MID(TEXT('入力1-1'!$BE34,"000000"),3,1),""),"")</f>
        <v/>
      </c>
      <c r="BG34" s="721" t="str">
        <f>IF(TRIM('入力1-1'!$BE34)&lt;&gt;"",IF('入力1-1'!$BE34&gt;=100,MID(TEXT('入力1-1'!$BE34,"000000"),4,1),""),"")</f>
        <v/>
      </c>
      <c r="BH34" s="721" t="str">
        <f>IF(TRIM('入力1-1'!$BE34)&lt;&gt;"",IF('入力1-1'!$BE34&gt;=10,MID(TEXT('入力1-1'!$BE34,"000000"),5,1),""),"")</f>
        <v/>
      </c>
      <c r="BI34" s="546" t="str">
        <f>IF(TRIM('入力1-1'!$BE34)&lt;&gt;"",IF('入力1-1'!$BE34&gt;=1,MID(TEXT('入力1-1'!$BE34,"000000"),6,1),"0"),"")</f>
        <v/>
      </c>
      <c r="BJ34" s="722" t="str">
        <f>IF(TRIM('入力1-1'!$BF34)&lt;&gt;"",IF('入力1-1'!$BF34&gt;=100000,MID(TEXT('入力1-1'!$BF34,"000000"),1,1),""),"")</f>
        <v/>
      </c>
      <c r="BK34" s="721" t="str">
        <f>IF(TRIM('入力1-1'!$BF34)&lt;&gt;"",IF('入力1-1'!$BF34&gt;=10000,MID(TEXT('入力1-1'!$BF34,"000000"),2,1),""),"")</f>
        <v/>
      </c>
      <c r="BL34" s="721" t="str">
        <f>IF(TRIM('入力1-1'!$BF34)&lt;&gt;"",IF('入力1-1'!$BF34&gt;=1000,MID(TEXT('入力1-1'!$BF34,"000000"),3,1),""),"")</f>
        <v/>
      </c>
      <c r="BM34" s="721" t="str">
        <f>IF(TRIM('入力1-1'!$BF34)&lt;&gt;"",IF('入力1-1'!$BF34&gt;=100,MID(TEXT('入力1-1'!$BF34,"000000"),4,1),""),"")</f>
        <v/>
      </c>
      <c r="BN34" s="721" t="str">
        <f>IF(TRIM('入力1-1'!$BF34)&lt;&gt;"",IF('入力1-1'!$BF34&gt;=10,MID(TEXT('入力1-1'!$BF34,"000000"),5,1),""),"")</f>
        <v/>
      </c>
      <c r="BO34" s="546" t="str">
        <f>IF(TRIM('入力1-1'!$BF34)&lt;&gt;"",IF('入力1-1'!$BF34&gt;=1,MID(TEXT('入力1-1'!$BF34,"000000"),6,1),"0"),"")</f>
        <v/>
      </c>
      <c r="BP34" s="722" t="str">
        <f>IF(TRIM('入力1-1'!$BG34)&lt;&gt;"",IF('入力1-1'!$BG34&gt;=100000,MID(TEXT('入力1-1'!$BG34,"000000"),1,1),""),"")</f>
        <v/>
      </c>
      <c r="BQ34" s="721" t="str">
        <f>IF(TRIM('入力1-1'!$BG34)&lt;&gt;"",IF('入力1-1'!$BG34&gt;=10000,MID(TEXT('入力1-1'!$BG34,"000000"),2,1),""),"")</f>
        <v/>
      </c>
      <c r="BR34" s="721" t="str">
        <f>IF(TRIM('入力1-1'!$BG34)&lt;&gt;"",IF('入力1-1'!$BG34&gt;=1000,MID(TEXT('入力1-1'!$BG34,"000000"),3,1),""),"")</f>
        <v/>
      </c>
      <c r="BS34" s="721" t="str">
        <f>IF(TRIM('入力1-1'!$BG34)&lt;&gt;"",IF('入力1-1'!$BG34&gt;=100,MID(TEXT('入力1-1'!$BG34,"000000"),4,1),""),"")</f>
        <v/>
      </c>
      <c r="BT34" s="721" t="str">
        <f>IF(TRIM('入力1-1'!$BG34)&lt;&gt;"",IF('入力1-1'!$BG34&gt;=10,MID(TEXT('入力1-1'!$BG34,"000000"),5,1),""),"")</f>
        <v/>
      </c>
      <c r="BU34" s="546" t="str">
        <f>IF(TRIM('入力1-1'!$BG34)&lt;&gt;"",IF('入力1-1'!$BG34&gt;=1,MID(TEXT('入力1-1'!$BG34,"000000"),6,1),"0"),"")</f>
        <v/>
      </c>
      <c r="BV34" s="722" t="str">
        <f>IF(TRIM('入力1-1'!$BH34)&lt;&gt;"",IF('入力1-1'!$BH34&gt;=100000,MID(TEXT('入力1-1'!$BH34,"000000"),1,1),""),"")</f>
        <v/>
      </c>
      <c r="BW34" s="721" t="str">
        <f>IF(TRIM('入力1-1'!$BH34)&lt;&gt;"",IF('入力1-1'!$BH34&gt;=10000,MID(TEXT('入力1-1'!$BH34,"000000"),2,1),""),"")</f>
        <v/>
      </c>
      <c r="BX34" s="721" t="str">
        <f>IF(TRIM('入力1-1'!$BH34)&lt;&gt;"",IF('入力1-1'!$BH34&gt;=1000,MID(TEXT('入力1-1'!$BH34,"000000"),3,1),""),"")</f>
        <v/>
      </c>
      <c r="BY34" s="721" t="str">
        <f>IF(TRIM('入力1-1'!$BH34)&lt;&gt;"",IF('入力1-1'!$BH34&gt;=100,MID(TEXT('入力1-1'!$BH34,"000000"),4,1),""),"")</f>
        <v/>
      </c>
      <c r="BZ34" s="721" t="str">
        <f>IF(TRIM('入力1-1'!$BH34)&lt;&gt;"",IF('入力1-1'!$BH34&gt;=10,MID(TEXT('入力1-1'!$BH34,"000000"),5,1),""),"")</f>
        <v/>
      </c>
      <c r="CA34" s="546" t="str">
        <f>IF(TRIM('入力1-1'!$BH34)&lt;&gt;"",IF('入力1-1'!$BH34&gt;=1,MID(TEXT('入力1-1'!$BH34,"000000"),6,1),""),"0")</f>
        <v/>
      </c>
      <c r="CB34" s="757" t="str">
        <f>IF(TRIM('入力1-1'!$BI34)&lt;&gt;"",IF('入力1-1'!$BI34&gt;=10000000,MID(TEXT('入力1-1'!$BI34,"00000000"),1,1),""),"")</f>
        <v/>
      </c>
      <c r="CC34" s="758" t="str">
        <f>IF(TRIM('入力1-1'!$BI34)&lt;&gt;"",IF('入力1-1'!$BI34&gt;=1000000,MID(TEXT('入力1-1'!$BI34,"00000000"),2,1),""),"")</f>
        <v/>
      </c>
      <c r="CD34" s="758" t="str">
        <f>IF(TRIM('入力1-1'!$BI34)&lt;&gt;"",IF('入力1-1'!$BI34&gt;=100000,MID(TEXT('入力1-1'!$BI34,"00000000"),3,1),""),"")</f>
        <v/>
      </c>
      <c r="CE34" s="758" t="str">
        <f>IF(TRIM('入力1-1'!$BI34)&lt;&gt;"",IF('入力1-1'!$BI34&gt;=10000,MID(TEXT('入力1-1'!$BI34,"00000000"),4,1),""),"")</f>
        <v/>
      </c>
      <c r="CF34" s="758" t="str">
        <f>IF(TRIM('入力1-1'!$BI34)&lt;&gt;"",IF('入力1-1'!$BI34&gt;=1000,MID(TEXT('入力1-1'!$BI34,"00000000"),5,1),""),"")</f>
        <v/>
      </c>
      <c r="CG34" s="758" t="str">
        <f>IF(TRIM('入力1-1'!$BI34)&lt;&gt;"",IF('入力1-1'!$BI34&gt;=100,MID(TEXT('入力1-1'!$BI34,"00000000"),6,1),""),"")</f>
        <v/>
      </c>
      <c r="CH34" s="758" t="str">
        <f>IF(TRIM('入力1-1'!$BI34)&lt;&gt;"",IF('入力1-1'!$BI34&gt;=10,MID(TEXT('入力1-1'!$BI34,"00000000"),7,1),""),"")</f>
        <v/>
      </c>
      <c r="CI34" s="858" t="str">
        <f>IF(TRIM('入力1-1'!$BI34)&lt;&gt;"",IF('入力1-1'!$BI34&gt;=1,MID(TEXT('入力1-1'!$BI34,"00000000"),8,1),""),"")</f>
        <v/>
      </c>
    </row>
    <row r="35" spans="1:87" s="191" customFormat="1" ht="23.25" customHeight="1">
      <c r="A35" s="4"/>
      <c r="B35" s="4"/>
      <c r="C35" s="224"/>
      <c r="D35" s="723"/>
      <c r="E35" s="723"/>
      <c r="F35" s="723"/>
      <c r="G35" s="723"/>
      <c r="H35" s="723"/>
      <c r="I35" s="723"/>
      <c r="J35" s="723"/>
      <c r="K35" s="723"/>
      <c r="L35" s="723"/>
      <c r="M35" s="350" t="s">
        <v>261</v>
      </c>
      <c r="N35" s="429"/>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2"/>
      <c r="AW35" s="352"/>
      <c r="AX35" s="352"/>
      <c r="AY35" s="352"/>
      <c r="AZ35" s="352"/>
      <c r="BA35" s="353"/>
      <c r="BB35" s="352"/>
      <c r="BC35" s="352"/>
      <c r="BD35" s="352"/>
      <c r="BE35" s="352"/>
      <c r="BF35" s="352"/>
      <c r="BG35" s="352"/>
      <c r="BH35" s="352"/>
      <c r="BI35" s="352"/>
      <c r="BJ35" s="352"/>
      <c r="BK35" s="352"/>
      <c r="BL35" s="352"/>
      <c r="BM35" s="352"/>
      <c r="BN35" s="352"/>
      <c r="BO35" s="352"/>
      <c r="BP35" s="352"/>
      <c r="BQ35" s="352"/>
      <c r="BR35" s="352"/>
      <c r="BS35" s="352"/>
      <c r="BT35" s="352"/>
      <c r="BU35" s="352"/>
      <c r="BV35" s="1009"/>
      <c r="BW35" s="1009"/>
      <c r="BX35" s="1009"/>
      <c r="BY35" s="1009"/>
      <c r="BZ35" s="1009"/>
      <c r="CA35" s="1009"/>
      <c r="CB35" s="746"/>
      <c r="CC35" s="746"/>
      <c r="CD35" s="746"/>
      <c r="CE35" s="746"/>
      <c r="CF35" s="746"/>
      <c r="CG35" s="746"/>
      <c r="CH35" s="746"/>
      <c r="CI35" s="859"/>
    </row>
    <row r="36" spans="1:87" s="199" customFormat="1" ht="11.25" customHeight="1">
      <c r="A36" s="227"/>
      <c r="B36" s="227"/>
      <c r="C36" s="195"/>
      <c r="D36" s="196"/>
      <c r="E36" s="196"/>
      <c r="F36" s="196"/>
      <c r="G36" s="196"/>
      <c r="H36" s="196"/>
      <c r="I36" s="196"/>
      <c r="J36" s="197"/>
      <c r="K36" s="197"/>
      <c r="L36" s="197"/>
      <c r="M36" s="52" t="s">
        <v>120</v>
      </c>
      <c r="N36" s="52"/>
      <c r="O36" s="52"/>
      <c r="P36" s="52"/>
      <c r="Q36" s="52"/>
      <c r="R36" s="52" t="s">
        <v>121</v>
      </c>
      <c r="S36" s="51"/>
      <c r="T36" s="89"/>
      <c r="U36" s="89"/>
      <c r="V36" s="89"/>
      <c r="W36" s="89"/>
      <c r="X36" s="89"/>
      <c r="Y36" s="89"/>
      <c r="Z36" s="89"/>
      <c r="AA36" s="89"/>
      <c r="AB36" s="89"/>
      <c r="AC36" s="89"/>
      <c r="AD36" s="89"/>
      <c r="AE36" s="89"/>
      <c r="AF36" s="89"/>
      <c r="AG36" s="89"/>
      <c r="AH36" s="89"/>
      <c r="AI36" s="89"/>
      <c r="AJ36" s="89"/>
      <c r="AK36" s="89"/>
      <c r="AL36" s="89"/>
      <c r="AM36" s="198"/>
      <c r="AN36" s="198"/>
      <c r="AO36" s="198"/>
      <c r="AP36" s="198"/>
      <c r="AQ36" s="198"/>
      <c r="AR36" s="198"/>
      <c r="AS36" s="198"/>
      <c r="AT36" s="198"/>
      <c r="CB36" s="744"/>
      <c r="CC36" s="744"/>
      <c r="CD36" s="744"/>
      <c r="CE36" s="744"/>
      <c r="CF36" s="744"/>
      <c r="CG36" s="744"/>
      <c r="CH36" s="744"/>
      <c r="CI36" s="744"/>
    </row>
    <row r="37" spans="1:87" s="199" customFormat="1" ht="11.25" customHeight="1">
      <c r="A37" s="227"/>
      <c r="B37" s="227"/>
      <c r="C37" s="195"/>
      <c r="D37" s="196"/>
      <c r="E37" s="196"/>
      <c r="F37" s="196"/>
      <c r="G37" s="196"/>
      <c r="H37" s="196"/>
      <c r="I37" s="196"/>
      <c r="J37" s="197"/>
      <c r="K37" s="197"/>
      <c r="L37" s="197"/>
      <c r="M37" s="52"/>
      <c r="N37" s="52"/>
      <c r="O37" s="52"/>
      <c r="P37" s="52"/>
      <c r="Q37" s="52"/>
      <c r="R37" s="52" t="s">
        <v>804</v>
      </c>
      <c r="S37" s="51"/>
      <c r="T37" s="89"/>
      <c r="U37" s="89"/>
      <c r="V37" s="89"/>
      <c r="W37" s="89"/>
      <c r="X37" s="89"/>
      <c r="Y37" s="89"/>
      <c r="Z37" s="89"/>
      <c r="AA37" s="89"/>
      <c r="AB37" s="89"/>
      <c r="AC37" s="89"/>
      <c r="AD37" s="89"/>
      <c r="AE37" s="89"/>
      <c r="AF37" s="89"/>
      <c r="AG37" s="89"/>
      <c r="AH37" s="89"/>
      <c r="AI37" s="89"/>
      <c r="AJ37" s="89"/>
      <c r="AK37" s="89"/>
      <c r="AL37" s="89"/>
      <c r="AM37" s="198"/>
      <c r="AN37" s="198"/>
      <c r="AO37" s="198"/>
      <c r="AP37" s="198"/>
      <c r="AQ37" s="198"/>
      <c r="AR37" s="198"/>
      <c r="AS37" s="198"/>
      <c r="AT37" s="198"/>
      <c r="CB37" s="744"/>
      <c r="CC37" s="744"/>
      <c r="CD37" s="744"/>
      <c r="CE37" s="744"/>
      <c r="CF37" s="744"/>
      <c r="CG37" s="744"/>
      <c r="CH37" s="744"/>
      <c r="CI37" s="744"/>
    </row>
    <row r="38" spans="1:87" s="199" customFormat="1" ht="11.25" customHeight="1">
      <c r="A38" s="227"/>
      <c r="B38" s="227"/>
      <c r="C38" s="195"/>
      <c r="D38" s="196"/>
      <c r="E38" s="196"/>
      <c r="F38" s="196"/>
      <c r="G38" s="196"/>
      <c r="H38" s="196"/>
      <c r="I38" s="196"/>
      <c r="J38" s="197"/>
      <c r="K38" s="197"/>
      <c r="L38" s="197"/>
      <c r="M38" s="52"/>
      <c r="N38" s="52"/>
      <c r="O38" s="52"/>
      <c r="P38" s="52"/>
      <c r="Q38" s="52"/>
      <c r="R38" s="52" t="s">
        <v>647</v>
      </c>
      <c r="S38" s="51"/>
      <c r="T38" s="89"/>
      <c r="U38" s="89"/>
      <c r="V38" s="89"/>
      <c r="W38" s="89"/>
      <c r="X38" s="89"/>
      <c r="Y38" s="89"/>
      <c r="Z38" s="89"/>
      <c r="AA38" s="89"/>
      <c r="AB38" s="89"/>
      <c r="AC38" s="89"/>
      <c r="AD38" s="89"/>
      <c r="AE38" s="89"/>
      <c r="AF38" s="89"/>
      <c r="AG38" s="89"/>
      <c r="AH38" s="89"/>
      <c r="AI38" s="89"/>
      <c r="AJ38" s="89"/>
      <c r="AK38" s="89"/>
      <c r="AL38" s="89"/>
      <c r="AM38" s="198"/>
      <c r="AN38" s="198"/>
      <c r="AO38" s="198"/>
      <c r="AP38" s="198"/>
      <c r="AQ38" s="198"/>
      <c r="AR38" s="198"/>
      <c r="AS38" s="198"/>
      <c r="AT38" s="198"/>
      <c r="CB38" s="744"/>
      <c r="CC38" s="744"/>
      <c r="CD38" s="744"/>
      <c r="CE38" s="744"/>
      <c r="CF38" s="744"/>
      <c r="CG38" s="744"/>
      <c r="CH38" s="744"/>
      <c r="CI38" s="744"/>
    </row>
    <row r="39" spans="1:87" s="200" customFormat="1" ht="11.25" customHeight="1">
      <c r="C39" s="201"/>
      <c r="M39" s="51"/>
      <c r="N39" s="51"/>
      <c r="O39" s="51"/>
      <c r="P39" s="51"/>
      <c r="Q39" s="51"/>
      <c r="R39" s="52" t="s">
        <v>648</v>
      </c>
      <c r="S39" s="51"/>
      <c r="T39" s="94"/>
      <c r="U39" s="94"/>
      <c r="V39" s="94"/>
      <c r="W39" s="94"/>
      <c r="X39" s="94"/>
      <c r="Y39" s="94"/>
      <c r="Z39" s="94"/>
      <c r="AA39" s="94"/>
      <c r="AB39" s="94"/>
      <c r="AC39" s="94"/>
      <c r="AD39" s="94"/>
      <c r="AE39" s="94"/>
      <c r="AF39" s="94"/>
      <c r="AG39" s="94"/>
      <c r="AH39" s="94"/>
      <c r="AI39" s="94"/>
      <c r="AJ39" s="94"/>
      <c r="AK39" s="94"/>
      <c r="AL39" s="94"/>
      <c r="AS39" s="724"/>
      <c r="AT39" s="724"/>
      <c r="AU39" s="724"/>
      <c r="CB39" s="744"/>
      <c r="CC39" s="744"/>
      <c r="CD39" s="744"/>
      <c r="CE39" s="744"/>
      <c r="CF39" s="744"/>
      <c r="CG39" s="744"/>
      <c r="CH39" s="744"/>
      <c r="CI39" s="744"/>
    </row>
    <row r="40" spans="1:87" s="200" customFormat="1" ht="11.25" customHeight="1">
      <c r="C40" s="201"/>
      <c r="M40" s="51"/>
      <c r="N40" s="51"/>
      <c r="O40" s="51"/>
      <c r="P40" s="51"/>
      <c r="Q40" s="51"/>
      <c r="S40" s="52"/>
      <c r="T40" s="94"/>
      <c r="U40" s="94"/>
      <c r="V40" s="94"/>
      <c r="W40" s="94"/>
      <c r="X40" s="94"/>
      <c r="Y40" s="94"/>
      <c r="Z40" s="94"/>
      <c r="AA40" s="94"/>
      <c r="AB40" s="94"/>
      <c r="AC40" s="94"/>
      <c r="AD40" s="94"/>
      <c r="AE40" s="94"/>
      <c r="AF40" s="94"/>
      <c r="AG40" s="94"/>
      <c r="AH40" s="94"/>
      <c r="AI40" s="94"/>
      <c r="AJ40" s="94"/>
      <c r="AK40" s="94"/>
      <c r="AL40" s="94"/>
      <c r="AS40" s="724"/>
      <c r="AT40" s="724"/>
      <c r="AU40" s="724"/>
      <c r="CB40" s="744"/>
      <c r="CC40" s="744"/>
      <c r="CD40" s="744"/>
      <c r="CE40" s="744"/>
      <c r="CF40" s="744"/>
      <c r="CG40" s="744"/>
      <c r="CH40" s="744"/>
      <c r="CI40" s="744"/>
    </row>
    <row r="41" spans="1:87" s="200" customFormat="1" ht="11.25" customHeight="1" thickBot="1">
      <c r="C41" s="201"/>
      <c r="R41" s="94"/>
      <c r="S41" s="94"/>
      <c r="T41" s="94"/>
      <c r="U41" s="94"/>
      <c r="V41" s="94"/>
      <c r="W41" s="94"/>
      <c r="X41" s="94"/>
      <c r="Y41" s="94"/>
      <c r="Z41" s="94"/>
      <c r="AA41" s="94"/>
      <c r="AB41" s="94"/>
      <c r="AC41" s="94"/>
      <c r="AD41" s="94"/>
      <c r="AE41" s="94"/>
      <c r="AF41" s="94"/>
      <c r="AG41" s="94"/>
      <c r="AH41" s="94"/>
      <c r="AI41" s="94"/>
      <c r="AJ41" s="94"/>
      <c r="AK41" s="94"/>
      <c r="AL41" s="94"/>
      <c r="AS41" s="724"/>
      <c r="AT41" s="724"/>
      <c r="AU41" s="724"/>
      <c r="CB41" s="744"/>
      <c r="CC41" s="744"/>
      <c r="CD41" s="744"/>
      <c r="CE41" s="744"/>
      <c r="CF41" s="744"/>
      <c r="CG41" s="744"/>
      <c r="CH41" s="744"/>
      <c r="CI41" s="744"/>
    </row>
    <row r="42" spans="1:87" s="19" customFormat="1" ht="23.25" customHeight="1">
      <c r="A42" s="304" t="str">
        <f>IF(TRIM(入力1!A58)&lt;&gt;"",入力1!A58,"")</f>
        <v/>
      </c>
      <c r="B42" s="430">
        <f>IF(TRIM(入力1!B58)&lt;&gt;"",入力1!B58,"")</f>
        <v>2</v>
      </c>
      <c r="C42" s="364">
        <v>1</v>
      </c>
      <c r="D42" s="2226" t="str">
        <f>IF(TRIM(入力1!D58)&lt;&gt;"",入力1!D58,"")</f>
        <v/>
      </c>
      <c r="E42" s="2227" t="str">
        <f>IF(TRIM(入力1!E38)&lt;&gt;"",入力1!E38,"")</f>
        <v/>
      </c>
      <c r="F42" s="2227" t="str">
        <f>IF(TRIM(入力1!F38)&lt;&gt;"",入力1!F38,"")</f>
        <v/>
      </c>
      <c r="G42" s="2227" t="str">
        <f>IF(TRIM(入力1!G38)&lt;&gt;"",入力1!G38,"")</f>
        <v/>
      </c>
      <c r="H42" s="2227" t="str">
        <f>IF(TRIM(入力1!H38)&lt;&gt;"",入力1!H38,"")</f>
        <v/>
      </c>
      <c r="I42" s="2227" t="str">
        <f>IF(TRIM(入力1!I38)&lt;&gt;"",入力1!I38,"")</f>
        <v/>
      </c>
      <c r="J42" s="2227" t="str">
        <f>IF(TRIM(入力1!J38)&lt;&gt;"",入力1!J38,"")</f>
        <v/>
      </c>
      <c r="K42" s="2227" t="str">
        <f>IF(TRIM(入力1!S38)&lt;&gt;"",入力1!S38,"")</f>
        <v/>
      </c>
      <c r="L42" s="2228" t="e">
        <f>IF(TRIM(入力1!#REF!)&lt;&gt;"",入力1!#REF!,"")</f>
        <v>#REF!</v>
      </c>
      <c r="M42" s="954" t="str">
        <f>IF(TRIM(入力1!K58)&lt;&gt;"",入力1!K58,"")</f>
        <v/>
      </c>
      <c r="N42" s="436">
        <f>IF(TRIM(入力1!L58)&lt;&gt;"",入力1!L58,"")</f>
        <v>2</v>
      </c>
      <c r="O42" s="432">
        <v>1</v>
      </c>
      <c r="P42" s="999" t="str">
        <f>'入力1-1'!P35</f>
        <v/>
      </c>
      <c r="Q42" s="306" t="str">
        <f>'入力1-1'!Q35</f>
        <v/>
      </c>
      <c r="R42" s="307" t="str">
        <f>IF(TRIM('入力1-1'!R35)&lt;&gt;"",MID('入力1-1'!R35,1,1),"0")</f>
        <v>0</v>
      </c>
      <c r="S42" s="307" t="str">
        <f>IF(TRIM('入力1-1'!S35)&lt;&gt;"",MID('入力1-1'!S35,1,1),"")</f>
        <v/>
      </c>
      <c r="T42" s="307" t="str">
        <f>IF(TRIM('入力1-1'!T35)&lt;&gt;"",MID('入力1-1'!T35,1,1),"")</f>
        <v/>
      </c>
      <c r="U42" s="307" t="str">
        <f>IF(TRIM('入力1-1'!U35)&lt;&gt;"",MID('入力1-1'!U35,1,1),"")</f>
        <v/>
      </c>
      <c r="V42" s="307" t="str">
        <f>IF(TRIM('入力1-1'!V35)&lt;&gt;"",MID('入力1-1'!V35,1,1),"")</f>
        <v/>
      </c>
      <c r="W42" s="307" t="str">
        <f>IF(TRIM('入力1-1'!W35)&lt;&gt;"",MID('入力1-1'!W35,1,1),"")</f>
        <v/>
      </c>
      <c r="X42" s="307" t="str">
        <f>IF(TRIM('入力1-1'!X35)&lt;&gt;"",MID('入力1-1'!X35,1,1),"")</f>
        <v/>
      </c>
      <c r="Y42" s="307" t="str">
        <f>IF(TRIM('入力1-1'!Y35)&lt;&gt;"",MID('入力1-1'!Y35,1,1),"")</f>
        <v/>
      </c>
      <c r="Z42" s="999" t="str">
        <f>IF(TRIM('入力1-1'!AA35)&lt;&gt;"",MID('入力1-1'!AA35,1,1),"0")</f>
        <v>0</v>
      </c>
      <c r="AA42" s="306" t="str">
        <f>IF(TRIM('入力1-1'!AA35)&lt;&gt;"",MID('入力1-1'!AA35,2,1),"0")</f>
        <v>0</v>
      </c>
      <c r="AB42" s="999" t="str">
        <f>IF(TRIM('入力1-1'!AC35)&lt;&gt;"",MID('入力1-1'!AC35,1,1),"")</f>
        <v/>
      </c>
      <c r="AC42" s="306" t="str">
        <f>IF(TRIM('入力1-1'!AC35)&lt;&gt;"",MID('入力1-1'!AC35,2,1),"")</f>
        <v/>
      </c>
      <c r="AD42" s="999" t="str">
        <f>IF(TRIM('入力1-1'!AE35)&lt;&gt;"",MID('入力1-1'!AE35,1,1),"")</f>
        <v/>
      </c>
      <c r="AE42" s="306" t="str">
        <f>IF(TRIM('入力1-1'!AE35)&lt;&gt;"",MID('入力1-1'!AE35,2,1),"")</f>
        <v/>
      </c>
      <c r="AF42" s="999" t="str">
        <f>IF(TRIM('入力1-1'!AG35)&lt;&gt;"",MID('入力1-1'!AG35,1,1),"")</f>
        <v/>
      </c>
      <c r="AG42" s="306" t="str">
        <f>IF(TRIM('入力1-1'!AG35)&lt;&gt;"",MID('入力1-1'!AG35,2,1),"")</f>
        <v/>
      </c>
      <c r="AH42" s="999" t="str">
        <f>IF(TRIM('入力1-1'!AI35)&lt;&gt;"",MID('入力1-1'!AI35,1,1),"")</f>
        <v/>
      </c>
      <c r="AI42" s="309" t="str">
        <f>IF(TRIM('入力1-1'!AI35)&lt;&gt;"",MID('入力1-1'!AI35,2,1),"")</f>
        <v/>
      </c>
      <c r="AJ42" s="307" t="str">
        <f>IF(TRIM('入力1-1'!AK35)&lt;&gt;"",MID('入力1-1'!AK35,1,1),"")</f>
        <v/>
      </c>
      <c r="AK42" s="999" t="str">
        <f>IF(TRIM('入力1-1'!AL35)&lt;&gt;"",MID('入力1-1'!AL35,1,1),"")</f>
        <v/>
      </c>
      <c r="AL42" s="306" t="str">
        <f>IF(TRIM('入力1-1'!AL35)&lt;&gt;"",MID('入力1-1'!AL35,2,1),"")</f>
        <v/>
      </c>
      <c r="AM42" s="999" t="str">
        <f>IF(TRIM('入力1-1'!AN35)&lt;&gt;"",MID('入力1-1'!AN35,1,1),"")</f>
        <v/>
      </c>
      <c r="AN42" s="306" t="str">
        <f>IF(TRIM('入力1-1'!AN35)&lt;&gt;"",MID('入力1-1'!AN35,2,1),"")</f>
        <v/>
      </c>
      <c r="AO42" s="999" t="str">
        <f>IF(TRIM('入力1-1'!AP35)&lt;&gt;"",MID('入力1-1'!AP35,1,1),"")</f>
        <v/>
      </c>
      <c r="AP42" s="306" t="str">
        <f>IF(TRIM('入力1-1'!AP35)&lt;&gt;"",MID('入力1-1'!AP35,2,1),"")</f>
        <v/>
      </c>
      <c r="AQ42" s="999" t="str">
        <f>IF(TRIM('入力1-1'!AR35)&lt;&gt;"",MID('入力1-1'!AR35,1,1),"")</f>
        <v/>
      </c>
      <c r="AR42" s="306" t="str">
        <f>IF(TRIM('入力1-1'!AR35)&lt;&gt;"",MID('入力1-1'!AR35,2,1),"")</f>
        <v/>
      </c>
      <c r="AS42" s="999" t="str">
        <f>IF(TRIM('入力1-1'!AT35)&lt;&gt;"",MID('入力1-1'!AT35,1,1),"")</f>
        <v/>
      </c>
      <c r="AT42" s="306" t="str">
        <f>IF(TRIM('入力1-1'!AT35)&lt;&gt;"",MID('入力1-1'!AT35,2,1),"")</f>
        <v/>
      </c>
      <c r="AU42" s="1000" t="str">
        <f>IF(TRIM('入力1-1'!AV35)&lt;&gt;"",MID('入力1-1'!AV35,1,1),"")</f>
        <v/>
      </c>
      <c r="AV42" s="365" t="str">
        <f>IF(TRIM('入力1-1'!AW35)&lt;&gt;"",MID('入力1-1'!AW35,1,1),"")</f>
        <v/>
      </c>
      <c r="AW42" s="365" t="str">
        <f>IF(TRIM('入力1-1'!AX35)&lt;&gt;"",MID('入力1-1'!AX35,1,1),"")</f>
        <v/>
      </c>
      <c r="AX42" s="365" t="str">
        <f>IF(TRIM('入力1-1'!AY35)&lt;&gt;"",MID('入力1-1'!AY35,1,1),"")</f>
        <v/>
      </c>
      <c r="AY42" s="696" t="str">
        <f>IF(TRIM('入力1-1'!AZ35)&lt;&gt;"",LEFT('入力1-1'!AZ35,1),"-")</f>
        <v>-</v>
      </c>
      <c r="AZ42" s="953" t="str">
        <f>IF(TRIM('入力1-1'!AZ35)&lt;&gt;"",MID('入力1-1'!AZ35,2,1),"-")</f>
        <v>-</v>
      </c>
      <c r="BA42" s="965" t="str">
        <f>IF(TRIM('入力1-1'!BB35)&lt;&gt;"",MID('入力1-1'!BB35,1,1),"")</f>
        <v/>
      </c>
      <c r="BB42" s="981" t="str">
        <f>IF(TRIM('入力1-1'!BC35)&lt;&gt;"",IF(LEN('入力1-1'!BC35)&gt;=2,MID(TEXT('入力1-1'!BC35,"00"),1,1),"0"),"")</f>
        <v/>
      </c>
      <c r="BC42" s="306" t="str">
        <f>IF(TRIM('入力1-1'!BC35)&lt;&gt;"",IF(LEN('入力1-1'!BC35)&gt;=1,MID(TEXT('入力1-1'!BC35,"00"),2,1),""),"")</f>
        <v/>
      </c>
      <c r="BD42" s="712" t="str">
        <f>IF(TRIM('入力1-1'!$BE35)&lt;&gt;"",IF('入力1-1'!$BE35&gt;=100000,MID(TEXT('入力1-1'!$BE35,"000000"),1,1),""),"")</f>
        <v/>
      </c>
      <c r="BE42" s="713" t="str">
        <f>IF(TRIM('入力1-1'!$BE35)&lt;&gt;"",IF('入力1-1'!$BE35&gt;=10000,MID(TEXT('入力1-1'!$BE35,"000000"),2,1),""),"")</f>
        <v/>
      </c>
      <c r="BF42" s="713" t="str">
        <f>IF(TRIM('入力1-1'!$BE35)&lt;&gt;"",IF('入力1-1'!$BE35&gt;=1000,MID(TEXT('入力1-1'!$BE35,"000000"),3,1),""),"")</f>
        <v/>
      </c>
      <c r="BG42" s="713" t="str">
        <f>IF(TRIM('入力1-1'!$BE35)&lt;&gt;"",IF('入力1-1'!$BE35&gt;=100,MID(TEXT('入力1-1'!$BE35,"000000"),4,1),""),"")</f>
        <v/>
      </c>
      <c r="BH42" s="713" t="str">
        <f>IF(TRIM('入力1-1'!$BE35)&lt;&gt;"",IF('入力1-1'!$BE35&gt;=10,MID(TEXT('入力1-1'!$BE35,"000000"),5,1),""),"")</f>
        <v/>
      </c>
      <c r="BI42" s="466" t="str">
        <f>IF(TRIM('入力1-1'!$BE35)&lt;&gt;"",IF('入力1-1'!$BE35&gt;=1,MID(TEXT('入力1-1'!$BE35,"000000"),6,1),"0"),"")</f>
        <v/>
      </c>
      <c r="BJ42" s="707" t="str">
        <f>IF(TRIM('入力1-1'!$BF35)&lt;&gt;"",IF('入力1-1'!$BF35&gt;=100000,MID(TEXT('入力1-1'!$BF35,"000000"),1,1),""),"")</f>
        <v/>
      </c>
      <c r="BK42" s="713" t="str">
        <f>IF(TRIM('入力1-1'!$BF35)&lt;&gt;"",IF('入力1-1'!$BF35&gt;=10000,MID(TEXT('入力1-1'!$BF35,"000000"),2,1),""),"")</f>
        <v/>
      </c>
      <c r="BL42" s="713" t="str">
        <f>IF(TRIM('入力1-1'!$BF35)&lt;&gt;"",IF('入力1-1'!$BF35&gt;=1000,MID(TEXT('入力1-1'!$BF35,"000000"),3,1),""),"")</f>
        <v/>
      </c>
      <c r="BM42" s="713" t="str">
        <f>IF(TRIM('入力1-1'!$BF35)&lt;&gt;"",IF('入力1-1'!$BF35&gt;=100,MID(TEXT('入力1-1'!$BF35,"000000"),4,1),""),"")</f>
        <v/>
      </c>
      <c r="BN42" s="713" t="str">
        <f>IF(TRIM('入力1-1'!$BF35)&lt;&gt;"",IF('入力1-1'!$BF35&gt;=10,MID(TEXT('入力1-1'!$BF35,"000000"),5,1),""),"")</f>
        <v/>
      </c>
      <c r="BO42" s="466" t="str">
        <f>IF(TRIM('入力1-1'!$BF35)&lt;&gt;"",IF('入力1-1'!$BF35&gt;=1,MID(TEXT('入力1-1'!$BF35,"000000"),6,1),"0"),"")</f>
        <v/>
      </c>
      <c r="BP42" s="707" t="str">
        <f>IF(TRIM('入力1-1'!$BG35)&lt;&gt;"",IF('入力1-1'!$BG35&gt;=100000,MID(TEXT('入力1-1'!$BG35,"000000"),1,1),""),"")</f>
        <v/>
      </c>
      <c r="BQ42" s="713" t="str">
        <f>IF(TRIM('入力1-1'!$BG35)&lt;&gt;"",IF('入力1-1'!$BG35&gt;=10000,MID(TEXT('入力1-1'!$BG35,"000000"),2,1),""),"")</f>
        <v/>
      </c>
      <c r="BR42" s="713" t="str">
        <f>IF(TRIM('入力1-1'!$BG35)&lt;&gt;"",IF('入力1-1'!$BG35&gt;=1000,MID(TEXT('入力1-1'!$BG35,"000000"),3,1),""),"")</f>
        <v/>
      </c>
      <c r="BS42" s="713" t="str">
        <f>IF(TRIM('入力1-1'!$BG35)&lt;&gt;"",IF('入力1-1'!$BG35&gt;=100,MID(TEXT('入力1-1'!$BG35,"000000"),4,1),""),"")</f>
        <v/>
      </c>
      <c r="BT42" s="713" t="str">
        <f>IF(TRIM('入力1-1'!$BG35)&lt;&gt;"",IF('入力1-1'!$BG35&gt;=10,MID(TEXT('入力1-1'!$BG35,"000000"),5,1),""),"")</f>
        <v/>
      </c>
      <c r="BU42" s="466" t="str">
        <f>IF(TRIM('入力1-1'!$BG35)&lt;&gt;"",IF('入力1-1'!$BG35&gt;=1,MID(TEXT('入力1-1'!$BG35,"000000"),6,1),"0"),"")</f>
        <v/>
      </c>
      <c r="BV42" s="707" t="str">
        <f>IF(TRIM('入力1-1'!$BH35)&lt;&gt;"",IF('入力1-1'!$BH35&gt;=100000,MID(TEXT('入力1-1'!$BH35,"000000"),1,1),""),"")</f>
        <v/>
      </c>
      <c r="BW42" s="713" t="str">
        <f>IF(TRIM('入力1-1'!$BH35)&lt;&gt;"",IF('入力1-1'!$BH35&gt;=10000,MID(TEXT('入力1-1'!$BH35,"000000"),2,1),""),"")</f>
        <v/>
      </c>
      <c r="BX42" s="713" t="str">
        <f>IF(TRIM('入力1-1'!$BH35)&lt;&gt;"",IF('入力1-1'!$BH35&gt;=1000,MID(TEXT('入力1-1'!$BH35,"000000"),3,1),""),"")</f>
        <v/>
      </c>
      <c r="BY42" s="713" t="str">
        <f>IF(TRIM('入力1-1'!$BH35)&lt;&gt;"",IF('入力1-1'!$BH35&gt;=100,MID(TEXT('入力1-1'!$BH35,"000000"),4,1),""),"")</f>
        <v/>
      </c>
      <c r="BZ42" s="713" t="str">
        <f>IF(TRIM('入力1-1'!$BH35)&lt;&gt;"",IF('入力1-1'!$BH35&gt;=10,MID(TEXT('入力1-1'!$BH35,"000000"),5,1),""),"")</f>
        <v/>
      </c>
      <c r="CA42" s="466" t="str">
        <f>IF(TRIM('入力1-1'!$BH35)&lt;&gt;"",IF('入力1-1'!$BH35&gt;=1,MID(TEXT('入力1-1'!$BH35,"000000"),6,1),""),"0")</f>
        <v/>
      </c>
      <c r="CB42" s="747" t="str">
        <f>IF(TRIM('入力1-1'!$BI35)&lt;&gt;"",IF('入力1-1'!$BI35&gt;=10000000,MID(TEXT('入力1-1'!$BI35,"00000000"),1,1),""),"")</f>
        <v/>
      </c>
      <c r="CC42" s="748" t="str">
        <f>IF(TRIM('入力1-1'!$BI35)&lt;&gt;"",IF('入力1-1'!$BI35&gt;=1000000,MID(TEXT('入力1-1'!$BI35,"00000000"),2,1),""),"")</f>
        <v/>
      </c>
      <c r="CD42" s="748" t="str">
        <f>IF(TRIM('入力1-1'!$BI35)&lt;&gt;"",IF('入力1-1'!$BI35&gt;=100000,MID(TEXT('入力1-1'!$BI35,"00000000"),3,1),""),"")</f>
        <v/>
      </c>
      <c r="CE42" s="748" t="str">
        <f>IF(TRIM('入力1-1'!$BI35)&lt;&gt;"",IF('入力1-1'!$BI35&gt;=10000,MID(TEXT('入力1-1'!$BI35,"00000000"),4,1),""),"")</f>
        <v/>
      </c>
      <c r="CF42" s="748" t="str">
        <f>IF(TRIM('入力1-1'!$BI35)&lt;&gt;"",IF('入力1-1'!$BI35&gt;=1000,MID(TEXT('入力1-1'!$BI35,"00000000"),5,1),""),"")</f>
        <v/>
      </c>
      <c r="CG42" s="748" t="str">
        <f>IF(TRIM('入力1-1'!$BI35)&lt;&gt;"",IF('入力1-1'!$BI35&gt;=100,MID(TEXT('入力1-1'!$BI35,"00000000"),6,1),""),"")</f>
        <v/>
      </c>
      <c r="CH42" s="748" t="str">
        <f>IF(TRIM('入力1-1'!$BI35)&lt;&gt;"",IF('入力1-1'!$BI35&gt;=10,MID(TEXT('入力1-1'!$BI35,"00000000"),7,1),""),"")</f>
        <v/>
      </c>
      <c r="CI42" s="853" t="str">
        <f>IF(TRIM('入力1-1'!$BI35)&lt;&gt;"",IF('入力1-1'!$BI35&gt;=1,MID(TEXT('入力1-1'!$BI35,"00000000"),8,1),""),"")</f>
        <v/>
      </c>
    </row>
    <row r="43" spans="1:87" s="19" customFormat="1" ht="23.25" customHeight="1">
      <c r="A43" s="522" t="str">
        <f>IF(TRIM(入力1!A60)&lt;&gt;"",入力1!A60,"")</f>
        <v/>
      </c>
      <c r="B43" s="523">
        <f>IF(TRIM(入力1!B60)&lt;&gt;"",入力1!B60,"")</f>
        <v>2</v>
      </c>
      <c r="C43" s="524">
        <v>2</v>
      </c>
      <c r="D43" s="2229" t="str">
        <f>IF(TRIM(入力1!D60)&lt;&gt;"",入力1!D60,"")</f>
        <v/>
      </c>
      <c r="E43" s="2230" t="str">
        <f>IF(TRIM(入力1!E40)&lt;&gt;"",入力1!E40,"")</f>
        <v/>
      </c>
      <c r="F43" s="2230" t="str">
        <f>IF(TRIM(入力1!F40)&lt;&gt;"",入力1!F40,"")</f>
        <v/>
      </c>
      <c r="G43" s="2230" t="str">
        <f>IF(TRIM(入力1!G40)&lt;&gt;"",入力1!G40,"")</f>
        <v/>
      </c>
      <c r="H43" s="2230" t="str">
        <f>IF(TRIM(入力1!H40)&lt;&gt;"",入力1!H40,"")</f>
        <v/>
      </c>
      <c r="I43" s="2230" t="str">
        <f>IF(TRIM(入力1!I40)&lt;&gt;"",入力1!I40,"")</f>
        <v/>
      </c>
      <c r="J43" s="2230" t="str">
        <f>IF(TRIM(入力1!J40)&lt;&gt;"",入力1!J40,"")</f>
        <v/>
      </c>
      <c r="K43" s="2230" t="str">
        <f>IF(TRIM(入力1!S40)&lt;&gt;"",入力1!S40,"")</f>
        <v/>
      </c>
      <c r="L43" s="2231" t="e">
        <f>IF(TRIM(入力1!#REF!)&lt;&gt;"",入力1!#REF!,"")</f>
        <v>#REF!</v>
      </c>
      <c r="M43" s="975" t="str">
        <f>IF(TRIM(入力1!K60)&lt;&gt;"",入力1!K60,"")</f>
        <v/>
      </c>
      <c r="N43" s="525">
        <f>IF(TRIM(入力1!L60)&lt;&gt;"",入力1!L60,"")</f>
        <v>2</v>
      </c>
      <c r="O43" s="526">
        <v>2</v>
      </c>
      <c r="P43" s="1007" t="str">
        <f>'入力1-1'!P36</f>
        <v/>
      </c>
      <c r="Q43" s="527" t="str">
        <f>'入力1-1'!Q36</f>
        <v/>
      </c>
      <c r="R43" s="528" t="str">
        <f>IF(TRIM('入力1-1'!R36)&lt;&gt;"",MID('入力1-1'!R36,1,1),"0")</f>
        <v>0</v>
      </c>
      <c r="S43" s="528" t="str">
        <f>IF(TRIM('入力1-1'!S36)&lt;&gt;"",MID('入力1-1'!S36,1,1),"")</f>
        <v/>
      </c>
      <c r="T43" s="528" t="str">
        <f>IF(TRIM('入力1-1'!T36)&lt;&gt;"",MID('入力1-1'!T36,1,1),"")</f>
        <v/>
      </c>
      <c r="U43" s="528" t="str">
        <f>IF(TRIM('入力1-1'!U36)&lt;&gt;"",MID('入力1-1'!U36,1,1),"")</f>
        <v/>
      </c>
      <c r="V43" s="528" t="str">
        <f>IF(TRIM('入力1-1'!V36)&lt;&gt;"",MID('入力1-1'!V36,1,1),"")</f>
        <v/>
      </c>
      <c r="W43" s="528" t="str">
        <f>IF(TRIM('入力1-1'!W36)&lt;&gt;"",MID('入力1-1'!W36,1,1),"")</f>
        <v/>
      </c>
      <c r="X43" s="528" t="str">
        <f>IF(TRIM('入力1-1'!X36)&lt;&gt;"",MID('入力1-1'!X36,1,1),"")</f>
        <v/>
      </c>
      <c r="Y43" s="528" t="str">
        <f>IF(TRIM('入力1-1'!Y36)&lt;&gt;"",MID('入力1-1'!Y36,1,1),"")</f>
        <v/>
      </c>
      <c r="Z43" s="1007" t="str">
        <f>IF(TRIM('入力1-1'!AA36)&lt;&gt;"",MID('入力1-1'!AA36,1,1),"0")</f>
        <v>0</v>
      </c>
      <c r="AA43" s="527" t="str">
        <f>IF(TRIM('入力1-1'!AA36)&lt;&gt;"",MID('入力1-1'!AA36,2,1),"0")</f>
        <v>0</v>
      </c>
      <c r="AB43" s="1007" t="str">
        <f>IF(TRIM('入力1-1'!AC36)&lt;&gt;"",MID('入力1-1'!AC36,1,1),"")</f>
        <v/>
      </c>
      <c r="AC43" s="527" t="str">
        <f>IF(TRIM('入力1-1'!AC36)&lt;&gt;"",MID('入力1-1'!AC36,2,1),"")</f>
        <v/>
      </c>
      <c r="AD43" s="1007" t="str">
        <f>IF(TRIM('入力1-1'!AE36)&lt;&gt;"",MID('入力1-1'!AE36,1,1),"")</f>
        <v/>
      </c>
      <c r="AE43" s="527" t="str">
        <f>IF(TRIM('入力1-1'!AE36)&lt;&gt;"",MID('入力1-1'!AE36,2,1),"")</f>
        <v/>
      </c>
      <c r="AF43" s="1007" t="str">
        <f>IF(TRIM('入力1-1'!AG36)&lt;&gt;"",MID('入力1-1'!AG36,1,1),"")</f>
        <v/>
      </c>
      <c r="AG43" s="527" t="str">
        <f>IF(TRIM('入力1-1'!AG36)&lt;&gt;"",MID('入力1-1'!AG36,2,1),"")</f>
        <v/>
      </c>
      <c r="AH43" s="1007" t="str">
        <f>IF(TRIM('入力1-1'!AI36)&lt;&gt;"",MID('入力1-1'!AI36,1,1),"")</f>
        <v/>
      </c>
      <c r="AI43" s="529" t="str">
        <f>IF(TRIM('入力1-1'!AI36)&lt;&gt;"",MID('入力1-1'!AI36,2,1),"")</f>
        <v/>
      </c>
      <c r="AJ43" s="528" t="str">
        <f>IF(TRIM('入力1-1'!AK36)&lt;&gt;"",MID('入力1-1'!AK36,1,1),"")</f>
        <v/>
      </c>
      <c r="AK43" s="1007" t="str">
        <f>IF(TRIM('入力1-1'!AL36)&lt;&gt;"",MID('入力1-1'!AL36,1,1),"")</f>
        <v/>
      </c>
      <c r="AL43" s="527" t="str">
        <f>IF(TRIM('入力1-1'!AL36)&lt;&gt;"",MID('入力1-1'!AL36,2,1),"")</f>
        <v/>
      </c>
      <c r="AM43" s="1007" t="str">
        <f>IF(TRIM('入力1-1'!AN36)&lt;&gt;"",MID('入力1-1'!AN36,1,1),"")</f>
        <v/>
      </c>
      <c r="AN43" s="527" t="str">
        <f>IF(TRIM('入力1-1'!AN36)&lt;&gt;"",MID('入力1-1'!AN36,2,1),"")</f>
        <v/>
      </c>
      <c r="AO43" s="1007" t="str">
        <f>IF(TRIM('入力1-1'!AP36)&lt;&gt;"",MID('入力1-1'!AP36,1,1),"")</f>
        <v/>
      </c>
      <c r="AP43" s="529" t="str">
        <f>IF(TRIM('入力1-1'!AP36)&lt;&gt;"",MID('入力1-1'!AP36,2,1),"")</f>
        <v/>
      </c>
      <c r="AQ43" s="1007" t="str">
        <f>IF(TRIM('入力1-1'!AR36)&lt;&gt;"",MID('入力1-1'!AR36,1,1),"")</f>
        <v/>
      </c>
      <c r="AR43" s="527" t="str">
        <f>IF(TRIM('入力1-1'!AR36)&lt;&gt;"",MID('入力1-1'!AR36,2,1),"")</f>
        <v/>
      </c>
      <c r="AS43" s="1007" t="str">
        <f>IF(TRIM('入力1-1'!AT36)&lt;&gt;"",MID('入力1-1'!AT36,1,1),"")</f>
        <v/>
      </c>
      <c r="AT43" s="527" t="str">
        <f>IF(TRIM('入力1-1'!AT36)&lt;&gt;"",MID('入力1-1'!AT36,2,1),"")</f>
        <v/>
      </c>
      <c r="AU43" s="1008" t="str">
        <f>IF(TRIM('入力1-1'!AV36)&lt;&gt;"",MID('入力1-1'!AV36,1,1),"")</f>
        <v/>
      </c>
      <c r="AV43" s="530" t="str">
        <f>IF(TRIM('入力1-1'!AW36)&lt;&gt;"",MID('入力1-1'!AW36,1,1),"")</f>
        <v/>
      </c>
      <c r="AW43" s="530" t="str">
        <f>IF(TRIM('入力1-1'!AX36)&lt;&gt;"",MID('入力1-1'!AX36,1,1),"")</f>
        <v/>
      </c>
      <c r="AX43" s="530" t="str">
        <f>IF(TRIM('入力1-1'!AY36)&lt;&gt;"",MID('入力1-1'!AY36,1,1),"")</f>
        <v/>
      </c>
      <c r="AY43" s="697" t="str">
        <f>IF(TRIM('入力1-1'!AZ36)&lt;&gt;"",LEFT('入力1-1'!AZ36,1),"-")</f>
        <v>-</v>
      </c>
      <c r="AZ43" s="977" t="str">
        <f>IF(TRIM('入力1-1'!AZ36)&lt;&gt;"",MID('入力1-1'!AZ36,2,1),"-")</f>
        <v>-</v>
      </c>
      <c r="BA43" s="677" t="str">
        <f>IF(TRIM('入力1-1'!BB36)&lt;&gt;"",MID('入力1-1'!BB36,1,1),"")</f>
        <v/>
      </c>
      <c r="BB43" s="987" t="str">
        <f>IF(TRIM('入力1-1'!BC36)&lt;&gt;"",IF(LEN('入力1-1'!BC36)&gt;=2,MID(TEXT('入力1-1'!BC36,"00"),1,1),"0"),"")</f>
        <v/>
      </c>
      <c r="BC43" s="531" t="str">
        <f>IF(TRIM('入力1-1'!BC36)&lt;&gt;"",IF(LEN('入力1-1'!BC36)&gt;=1,MID(TEXT('入力1-1'!BC36,"00"),2,1),""),"")</f>
        <v/>
      </c>
      <c r="BD43" s="708" t="str">
        <f>IF(TRIM('入力1-1'!$BE36)&lt;&gt;"",IF('入力1-1'!$BE36&gt;=100000,MID(TEXT('入力1-1'!$BE36,"000000"),1,1),""),"")</f>
        <v/>
      </c>
      <c r="BE43" s="709" t="str">
        <f>IF(TRIM('入力1-1'!$BE36)&lt;&gt;"",IF('入力1-1'!$BE36&gt;=10000,MID(TEXT('入力1-1'!$BE36,"000000"),2,1),""),"")</f>
        <v/>
      </c>
      <c r="BF43" s="709" t="str">
        <f>IF(TRIM('入力1-1'!$BE36)&lt;&gt;"",IF('入力1-1'!$BE36&gt;=1000,MID(TEXT('入力1-1'!$BE36,"000000"),3,1),""),"")</f>
        <v/>
      </c>
      <c r="BG43" s="709" t="str">
        <f>IF(TRIM('入力1-1'!$BE36)&lt;&gt;"",IF('入力1-1'!$BE36&gt;=100,MID(TEXT('入力1-1'!$BE36,"000000"),4,1),""),"")</f>
        <v/>
      </c>
      <c r="BH43" s="709" t="str">
        <f>IF(TRIM('入力1-1'!$BE36)&lt;&gt;"",IF('入力1-1'!$BE36&gt;=10,MID(TEXT('入力1-1'!$BE36,"000000"),5,1),""),"")</f>
        <v/>
      </c>
      <c r="BI43" s="532" t="str">
        <f>IF(TRIM('入力1-1'!$BE36)&lt;&gt;"",IF('入力1-1'!$BE36&gt;=1,MID(TEXT('入力1-1'!$BE36,"000000"),6,1),"0"),"")</f>
        <v/>
      </c>
      <c r="BJ43" s="710" t="str">
        <f>IF(TRIM('入力1-1'!$BF36)&lt;&gt;"",IF('入力1-1'!$BF36&gt;=100000,MID(TEXT('入力1-1'!$BF36,"000000"),1,1),""),"")</f>
        <v/>
      </c>
      <c r="BK43" s="711" t="str">
        <f>IF(TRIM('入力1-1'!$BF36)&lt;&gt;"",IF('入力1-1'!$BF36&gt;=10000,MID(TEXT('入力1-1'!$BF36,"000000"),2,1),""),"")</f>
        <v/>
      </c>
      <c r="BL43" s="711" t="str">
        <f>IF(TRIM('入力1-1'!$BF36)&lt;&gt;"",IF('入力1-1'!$BF36&gt;=1000,MID(TEXT('入力1-1'!$BF36,"000000"),3,1),""),"")</f>
        <v/>
      </c>
      <c r="BM43" s="711" t="str">
        <f>IF(TRIM('入力1-1'!$BF36)&lt;&gt;"",IF('入力1-1'!$BF36&gt;=100,MID(TEXT('入力1-1'!$BF36,"000000"),4,1),""),"")</f>
        <v/>
      </c>
      <c r="BN43" s="711" t="str">
        <f>IF(TRIM('入力1-1'!$BF36)&lt;&gt;"",IF('入力1-1'!$BF36&gt;=10,MID(TEXT('入力1-1'!$BF36,"000000"),5,1),""),"")</f>
        <v/>
      </c>
      <c r="BO43" s="533" t="str">
        <f>IF(TRIM('入力1-1'!$BF36)&lt;&gt;"",IF('入力1-1'!$BF36&gt;=1,MID(TEXT('入力1-1'!$BF36,"000000"),6,1),"0"),"")</f>
        <v/>
      </c>
      <c r="BP43" s="710" t="str">
        <f>IF(TRIM('入力1-1'!$BG36)&lt;&gt;"",IF('入力1-1'!$BG36&gt;=100000,MID(TEXT('入力1-1'!$BG36,"000000"),1,1),""),"")</f>
        <v/>
      </c>
      <c r="BQ43" s="711" t="str">
        <f>IF(TRIM('入力1-1'!$BG36)&lt;&gt;"",IF('入力1-1'!$BG36&gt;=10000,MID(TEXT('入力1-1'!$BG36,"000000"),2,1),""),"")</f>
        <v/>
      </c>
      <c r="BR43" s="711" t="str">
        <f>IF(TRIM('入力1-1'!$BG36)&lt;&gt;"",IF('入力1-1'!$BG36&gt;=1000,MID(TEXT('入力1-1'!$BG36,"000000"),3,1),""),"")</f>
        <v/>
      </c>
      <c r="BS43" s="711" t="str">
        <f>IF(TRIM('入力1-1'!$BG36)&lt;&gt;"",IF('入力1-1'!$BG36&gt;=100,MID(TEXT('入力1-1'!$BG36,"000000"),4,1),""),"")</f>
        <v/>
      </c>
      <c r="BT43" s="711" t="str">
        <f>IF(TRIM('入力1-1'!$BG36)&lt;&gt;"",IF('入力1-1'!$BG36&gt;=10,MID(TEXT('入力1-1'!$BG36,"000000"),5,1),""),"")</f>
        <v/>
      </c>
      <c r="BU43" s="533" t="str">
        <f>IF(TRIM('入力1-1'!$BG36)&lt;&gt;"",IF('入力1-1'!$BG36&gt;=1,MID(TEXT('入力1-1'!$BG36,"000000"),6,1),"0"),"")</f>
        <v/>
      </c>
      <c r="BV43" s="710" t="str">
        <f>IF(TRIM('入力1-1'!$BH36)&lt;&gt;"",IF('入力1-1'!$BH36&gt;=100000,MID(TEXT('入力1-1'!$BH36,"000000"),1,1),""),"")</f>
        <v/>
      </c>
      <c r="BW43" s="711" t="str">
        <f>IF(TRIM('入力1-1'!$BH36)&lt;&gt;"",IF('入力1-1'!$BH36&gt;=10000,MID(TEXT('入力1-1'!$BH36,"000000"),2,1),""),"")</f>
        <v/>
      </c>
      <c r="BX43" s="711" t="str">
        <f>IF(TRIM('入力1-1'!$BH36)&lt;&gt;"",IF('入力1-1'!$BH36&gt;=1000,MID(TEXT('入力1-1'!$BH36,"000000"),3,1),""),"")</f>
        <v/>
      </c>
      <c r="BY43" s="711" t="str">
        <f>IF(TRIM('入力1-1'!$BH36)&lt;&gt;"",IF('入力1-1'!$BH36&gt;=100,MID(TEXT('入力1-1'!$BH36,"000000"),4,1),""),"")</f>
        <v/>
      </c>
      <c r="BZ43" s="711" t="str">
        <f>IF(TRIM('入力1-1'!$BH36)&lt;&gt;"",IF('入力1-1'!$BH36&gt;=10,MID(TEXT('入力1-1'!$BH36,"000000"),5,1),""),"")</f>
        <v/>
      </c>
      <c r="CA43" s="533" t="str">
        <f>IF(TRIM('入力1-1'!$BH36)&lt;&gt;"",IF('入力1-1'!$BH36&gt;=1,MID(TEXT('入力1-1'!$BH36,"000000"),6,1),""),"0")</f>
        <v/>
      </c>
      <c r="CB43" s="749" t="str">
        <f>IF(TRIM('入力1-1'!$BI36)&lt;&gt;"",IF('入力1-1'!$BI36&gt;=10000000,MID(TEXT('入力1-1'!$BI36,"00000000"),1,1),""),"")</f>
        <v/>
      </c>
      <c r="CC43" s="750" t="str">
        <f>IF(TRIM('入力1-1'!$BI36)&lt;&gt;"",IF('入力1-1'!$BI36&gt;=1000000,MID(TEXT('入力1-1'!$BI36,"00000000"),2,1),""),"")</f>
        <v/>
      </c>
      <c r="CD43" s="750" t="str">
        <f>IF(TRIM('入力1-1'!$BI36)&lt;&gt;"",IF('入力1-1'!$BI36&gt;=100000,MID(TEXT('入力1-1'!$BI36,"00000000"),3,1),""),"")</f>
        <v/>
      </c>
      <c r="CE43" s="750" t="str">
        <f>IF(TRIM('入力1-1'!$BI36)&lt;&gt;"",IF('入力1-1'!$BI36&gt;=10000,MID(TEXT('入力1-1'!$BI36,"00000000"),4,1),""),"")</f>
        <v/>
      </c>
      <c r="CF43" s="750" t="str">
        <f>IF(TRIM('入力1-1'!$BI36)&lt;&gt;"",IF('入力1-1'!$BI36&gt;=1000,MID(TEXT('入力1-1'!$BI36,"00000000"),5,1),""),"")</f>
        <v/>
      </c>
      <c r="CG43" s="750" t="str">
        <f>IF(TRIM('入力1-1'!$BI36)&lt;&gt;"",IF('入力1-1'!$BI36&gt;=100,MID(TEXT('入力1-1'!$BI36,"00000000"),6,1),""),"")</f>
        <v/>
      </c>
      <c r="CH43" s="750" t="str">
        <f>IF(TRIM('入力1-1'!$BI36)&lt;&gt;"",IF('入力1-1'!$BI36&gt;=10,MID(TEXT('入力1-1'!$BI36,"00000000"),7,1),""),"")</f>
        <v/>
      </c>
      <c r="CI43" s="854" t="str">
        <f>IF(TRIM('入力1-1'!$BI36)&lt;&gt;"",IF('入力1-1'!$BI36&gt;=1,MID(TEXT('入力1-1'!$BI36,"00000000"),8,1),""),"")</f>
        <v/>
      </c>
    </row>
    <row r="44" spans="1:87" s="19" customFormat="1" ht="23.25" customHeight="1">
      <c r="A44" s="304" t="str">
        <f>IF(TRIM(入力1!A62)&lt;&gt;"",入力1!A62,"")</f>
        <v/>
      </c>
      <c r="B44" s="430">
        <f>IF(TRIM(入力1!B62)&lt;&gt;"",入力1!B62,"")</f>
        <v>2</v>
      </c>
      <c r="C44" s="308">
        <v>3</v>
      </c>
      <c r="D44" s="2232" t="str">
        <f>IF(TRIM(入力1!D62)&lt;&gt;"",入力1!D62,"")</f>
        <v/>
      </c>
      <c r="E44" s="2233" t="str">
        <f>IF(TRIM(入力1!E42)&lt;&gt;"",入力1!E42,"")</f>
        <v/>
      </c>
      <c r="F44" s="2233" t="str">
        <f>IF(TRIM(入力1!F42)&lt;&gt;"",入力1!F42,"")</f>
        <v/>
      </c>
      <c r="G44" s="2233" t="str">
        <f>IF(TRIM(入力1!G42)&lt;&gt;"",入力1!G42,"")</f>
        <v/>
      </c>
      <c r="H44" s="2233" t="str">
        <f>IF(TRIM(入力1!H42)&lt;&gt;"",入力1!H42,"")</f>
        <v/>
      </c>
      <c r="I44" s="2233" t="str">
        <f>IF(TRIM(入力1!I42)&lt;&gt;"",入力1!I42,"")</f>
        <v/>
      </c>
      <c r="J44" s="2233" t="str">
        <f>IF(TRIM(入力1!J42)&lt;&gt;"",入力1!J42,"")</f>
        <v/>
      </c>
      <c r="K44" s="2233" t="str">
        <f>IF(TRIM(入力1!S42)&lt;&gt;"",入力1!S42,"")</f>
        <v/>
      </c>
      <c r="L44" s="2234" t="e">
        <f>IF(TRIM(入力1!#REF!)&lt;&gt;"",入力1!#REF!,"")</f>
        <v>#REF!</v>
      </c>
      <c r="M44" s="952" t="str">
        <f>IF(TRIM(入力1!K62)&lt;&gt;"",入力1!K62,"")</f>
        <v/>
      </c>
      <c r="N44" s="434">
        <f>IF(TRIM(入力1!L62)&lt;&gt;"",入力1!L62,"")</f>
        <v>2</v>
      </c>
      <c r="O44" s="432">
        <v>3</v>
      </c>
      <c r="P44" s="999" t="str">
        <f>'入力1-1'!P37</f>
        <v/>
      </c>
      <c r="Q44" s="306" t="str">
        <f>'入力1-1'!Q37</f>
        <v/>
      </c>
      <c r="R44" s="307" t="str">
        <f>IF(TRIM('入力1-1'!R37)&lt;&gt;"",MID('入力1-1'!R37,1,1),"0")</f>
        <v>0</v>
      </c>
      <c r="S44" s="307" t="str">
        <f>IF(TRIM('入力1-1'!S37)&lt;&gt;"",MID('入力1-1'!S37,1,1),"")</f>
        <v/>
      </c>
      <c r="T44" s="307" t="str">
        <f>IF(TRIM('入力1-1'!T37)&lt;&gt;"",MID('入力1-1'!T37,1,1),"")</f>
        <v/>
      </c>
      <c r="U44" s="307" t="str">
        <f>IF(TRIM('入力1-1'!U37)&lt;&gt;"",MID('入力1-1'!U37,1,1),"")</f>
        <v/>
      </c>
      <c r="V44" s="307" t="str">
        <f>IF(TRIM('入力1-1'!V37)&lt;&gt;"",MID('入力1-1'!V37,1,1),"")</f>
        <v/>
      </c>
      <c r="W44" s="307" t="str">
        <f>IF(TRIM('入力1-1'!W37)&lt;&gt;"",MID('入力1-1'!W37,1,1),"")</f>
        <v/>
      </c>
      <c r="X44" s="307" t="str">
        <f>IF(TRIM('入力1-1'!X37)&lt;&gt;"",MID('入力1-1'!X37,1,1),"")</f>
        <v/>
      </c>
      <c r="Y44" s="307" t="str">
        <f>IF(TRIM('入力1-1'!Y37)&lt;&gt;"",MID('入力1-1'!Y37,1,1),"")</f>
        <v/>
      </c>
      <c r="Z44" s="999" t="str">
        <f>IF(TRIM('入力1-1'!AA37)&lt;&gt;"",MID('入力1-1'!AA37,1,1),"0")</f>
        <v>0</v>
      </c>
      <c r="AA44" s="306" t="str">
        <f>IF(TRIM('入力1-1'!AA37)&lt;&gt;"",MID('入力1-1'!AA37,2,1),"0")</f>
        <v>0</v>
      </c>
      <c r="AB44" s="999" t="str">
        <f>IF(TRIM('入力1-1'!AC37)&lt;&gt;"",MID('入力1-1'!AC37,1,1),"")</f>
        <v/>
      </c>
      <c r="AC44" s="306" t="str">
        <f>IF(TRIM('入力1-1'!AC37)&lt;&gt;"",MID('入力1-1'!AC37,2,1),"")</f>
        <v/>
      </c>
      <c r="AD44" s="999" t="str">
        <f>IF(TRIM('入力1-1'!AE37)&lt;&gt;"",MID('入力1-1'!AE37,1,1),"")</f>
        <v/>
      </c>
      <c r="AE44" s="306" t="str">
        <f>IF(TRIM('入力1-1'!AE37)&lt;&gt;"",MID('入力1-1'!AE37,2,1),"")</f>
        <v/>
      </c>
      <c r="AF44" s="999" t="str">
        <f>IF(TRIM('入力1-1'!AG37)&lt;&gt;"",MID('入力1-1'!AG37,1,1),"")</f>
        <v/>
      </c>
      <c r="AG44" s="306" t="str">
        <f>IF(TRIM('入力1-1'!AG37)&lt;&gt;"",MID('入力1-1'!AG37,2,1),"")</f>
        <v/>
      </c>
      <c r="AH44" s="999" t="str">
        <f>IF(TRIM('入力1-1'!AI37)&lt;&gt;"",MID('入力1-1'!AI37,1,1),"")</f>
        <v/>
      </c>
      <c r="AI44" s="309" t="str">
        <f>IF(TRIM('入力1-1'!AI37)&lt;&gt;"",MID('入力1-1'!AI37,2,1),"")</f>
        <v/>
      </c>
      <c r="AJ44" s="307" t="str">
        <f>IF(TRIM('入力1-1'!AK37)&lt;&gt;"",MID('入力1-1'!AK37,1,1),"")</f>
        <v/>
      </c>
      <c r="AK44" s="999" t="str">
        <f>IF(TRIM('入力1-1'!AL37)&lt;&gt;"",MID('入力1-1'!AL37,1,1),"")</f>
        <v/>
      </c>
      <c r="AL44" s="306" t="str">
        <f>IF(TRIM('入力1-1'!AL37)&lt;&gt;"",MID('入力1-1'!AL37,2,1),"")</f>
        <v/>
      </c>
      <c r="AM44" s="999" t="str">
        <f>IF(TRIM('入力1-1'!AN37)&lt;&gt;"",MID('入力1-1'!AN37,1,1),"")</f>
        <v/>
      </c>
      <c r="AN44" s="306" t="str">
        <f>IF(TRIM('入力1-1'!AN37)&lt;&gt;"",MID('入力1-1'!AN37,2,1),"")</f>
        <v/>
      </c>
      <c r="AO44" s="999" t="str">
        <f>IF(TRIM('入力1-1'!AP37)&lt;&gt;"",MID('入力1-1'!AP37,1,1),"")</f>
        <v/>
      </c>
      <c r="AP44" s="309" t="str">
        <f>IF(TRIM('入力1-1'!AP37)&lt;&gt;"",MID('入力1-1'!AP37,2,1),"")</f>
        <v/>
      </c>
      <c r="AQ44" s="999" t="str">
        <f>IF(TRIM('入力1-1'!AR37)&lt;&gt;"",MID('入力1-1'!AR37,1,1),"")</f>
        <v/>
      </c>
      <c r="AR44" s="306" t="str">
        <f>IF(TRIM('入力1-1'!AR37)&lt;&gt;"",MID('入力1-1'!AR37,2,1),"")</f>
        <v/>
      </c>
      <c r="AS44" s="999" t="str">
        <f>IF(TRIM('入力1-1'!AT37)&lt;&gt;"",MID('入力1-1'!AT37,1,1),"")</f>
        <v/>
      </c>
      <c r="AT44" s="306" t="str">
        <f>IF(TRIM('入力1-1'!AT37)&lt;&gt;"",MID('入力1-1'!AT37,2,1),"")</f>
        <v/>
      </c>
      <c r="AU44" s="1000" t="str">
        <f>IF(TRIM('入力1-1'!AV37)&lt;&gt;"",MID('入力1-1'!AV37,1,1),"")</f>
        <v/>
      </c>
      <c r="AV44" s="347" t="str">
        <f>IF(TRIM('入力1-1'!AW37)&lt;&gt;"",MID('入力1-1'!AW37,1,1),"")</f>
        <v/>
      </c>
      <c r="AW44" s="347" t="str">
        <f>IF(TRIM('入力1-1'!AX37)&lt;&gt;"",MID('入力1-1'!AX37,1,1),"")</f>
        <v/>
      </c>
      <c r="AX44" s="347" t="str">
        <f>IF(TRIM('入力1-1'!AY37)&lt;&gt;"",MID('入力1-1'!AY37,1,1),"")</f>
        <v/>
      </c>
      <c r="AY44" s="698" t="str">
        <f>IF(TRIM('入力1-1'!AZ37)&lt;&gt;"",LEFT('入力1-1'!AZ37,1),"-")</f>
        <v>-</v>
      </c>
      <c r="AZ44" s="974" t="str">
        <f>IF(TRIM('入力1-1'!AZ37)&lt;&gt;"",MID('入力1-1'!AZ37,2,1),"-")</f>
        <v>-</v>
      </c>
      <c r="BA44" s="678" t="str">
        <f>IF(TRIM('入力1-1'!BB37)&lt;&gt;"",MID('入力1-1'!BB37,1,1),"")</f>
        <v/>
      </c>
      <c r="BB44" s="988" t="str">
        <f>IF(TRIM('入力1-1'!BC37)&lt;&gt;"",IF(LEN('入力1-1'!BC37)&gt;=2,MID(TEXT('入力1-1'!BC37,"00"),1,1),"0"),"")</f>
        <v/>
      </c>
      <c r="BC44" s="310" t="str">
        <f>IF(TRIM('入力1-1'!BC37)&lt;&gt;"",IF(LEN('入力1-1'!BC37)&gt;=1,MID(TEXT('入力1-1'!BC37,"00"),2,1),""),"")</f>
        <v/>
      </c>
      <c r="BD44" s="712" t="str">
        <f>IF(TRIM('入力1-1'!$BE37)&lt;&gt;"",IF('入力1-1'!$BE37&gt;=100000,MID(TEXT('入力1-1'!$BE37,"000000"),1,1),""),"")</f>
        <v/>
      </c>
      <c r="BE44" s="713" t="str">
        <f>IF(TRIM('入力1-1'!$BE37)&lt;&gt;"",IF('入力1-1'!$BE37&gt;=10000,MID(TEXT('入力1-1'!$BE37,"000000"),2,1),""),"")</f>
        <v/>
      </c>
      <c r="BF44" s="713" t="str">
        <f>IF(TRIM('入力1-1'!$BE37)&lt;&gt;"",IF('入力1-1'!$BE37&gt;=1000,MID(TEXT('入力1-1'!$BE37,"000000"),3,1),""),"")</f>
        <v/>
      </c>
      <c r="BG44" s="713" t="str">
        <f>IF(TRIM('入力1-1'!$BE37)&lt;&gt;"",IF('入力1-1'!$BE37&gt;=100,MID(TEXT('入力1-1'!$BE37,"000000"),4,1),""),"")</f>
        <v/>
      </c>
      <c r="BH44" s="713" t="str">
        <f>IF(TRIM('入力1-1'!$BE37)&lt;&gt;"",IF('入力1-1'!$BE37&gt;=10,MID(TEXT('入力1-1'!$BE37,"000000"),5,1),""),"")</f>
        <v/>
      </c>
      <c r="BI44" s="466" t="str">
        <f>IF(TRIM('入力1-1'!$BE37)&lt;&gt;"",IF('入力1-1'!$BE37&gt;=1,MID(TEXT('入力1-1'!$BE37,"000000"),6,1),"0"),"")</f>
        <v/>
      </c>
      <c r="BJ44" s="714" t="str">
        <f>IF(TRIM('入力1-1'!$BF37)&lt;&gt;"",IF('入力1-1'!$BF37&gt;=100000,MID(TEXT('入力1-1'!$BF37,"000000"),1,1),""),"")</f>
        <v/>
      </c>
      <c r="BK44" s="715" t="str">
        <f>IF(TRIM('入力1-1'!$BF37)&lt;&gt;"",IF('入力1-1'!$BF37&gt;=10000,MID(TEXT('入力1-1'!$BF37,"000000"),2,1),""),"")</f>
        <v/>
      </c>
      <c r="BL44" s="715" t="str">
        <f>IF(TRIM('入力1-1'!$BF37)&lt;&gt;"",IF('入力1-1'!$BF37&gt;=1000,MID(TEXT('入力1-1'!$BF37,"000000"),3,1),""),"")</f>
        <v/>
      </c>
      <c r="BM44" s="715" t="str">
        <f>IF(TRIM('入力1-1'!$BF37)&lt;&gt;"",IF('入力1-1'!$BF37&gt;=100,MID(TEXT('入力1-1'!$BF37,"000000"),4,1),""),"")</f>
        <v/>
      </c>
      <c r="BN44" s="715" t="str">
        <f>IF(TRIM('入力1-1'!$BF37)&lt;&gt;"",IF('入力1-1'!$BF37&gt;=10,MID(TEXT('入力1-1'!$BF37,"000000"),5,1),""),"")</f>
        <v/>
      </c>
      <c r="BO44" s="468" t="str">
        <f>IF(TRIM('入力1-1'!$BF37)&lt;&gt;"",IF('入力1-1'!$BF37&gt;=1,MID(TEXT('入力1-1'!$BF37,"000000"),6,1),"0"),"")</f>
        <v/>
      </c>
      <c r="BP44" s="714" t="str">
        <f>IF(TRIM('入力1-1'!$BG37)&lt;&gt;"",IF('入力1-1'!$BG37&gt;=100000,MID(TEXT('入力1-1'!$BG37,"000000"),1,1),""),"")</f>
        <v/>
      </c>
      <c r="BQ44" s="715" t="str">
        <f>IF(TRIM('入力1-1'!$BG37)&lt;&gt;"",IF('入力1-1'!$BG37&gt;=10000,MID(TEXT('入力1-1'!$BG37,"000000"),2,1),""),"")</f>
        <v/>
      </c>
      <c r="BR44" s="715" t="str">
        <f>IF(TRIM('入力1-1'!$BG37)&lt;&gt;"",IF('入力1-1'!$BG37&gt;=1000,MID(TEXT('入力1-1'!$BG37,"000000"),3,1),""),"")</f>
        <v/>
      </c>
      <c r="BS44" s="715" t="str">
        <f>IF(TRIM('入力1-1'!$BG37)&lt;&gt;"",IF('入力1-1'!$BG37&gt;=100,MID(TEXT('入力1-1'!$BG37,"000000"),4,1),""),"")</f>
        <v/>
      </c>
      <c r="BT44" s="715" t="str">
        <f>IF(TRIM('入力1-1'!$BG37)&lt;&gt;"",IF('入力1-1'!$BG37&gt;=10,MID(TEXT('入力1-1'!$BG37,"000000"),5,1),""),"")</f>
        <v/>
      </c>
      <c r="BU44" s="468" t="str">
        <f>IF(TRIM('入力1-1'!$BG37)&lt;&gt;"",IF('入力1-1'!$BG37&gt;=1,MID(TEXT('入力1-1'!$BG37,"000000"),6,1),"0"),"")</f>
        <v/>
      </c>
      <c r="BV44" s="714" t="str">
        <f>IF(TRIM('入力1-1'!$BH37)&lt;&gt;"",IF('入力1-1'!$BH37&gt;=100000,MID(TEXT('入力1-1'!$BH37,"000000"),1,1),""),"")</f>
        <v/>
      </c>
      <c r="BW44" s="715" t="str">
        <f>IF(TRIM('入力1-1'!$BH37)&lt;&gt;"",IF('入力1-1'!$BH37&gt;=10000,MID(TEXT('入力1-1'!$BH37,"000000"),2,1),""),"")</f>
        <v/>
      </c>
      <c r="BX44" s="715" t="str">
        <f>IF(TRIM('入力1-1'!$BH37)&lt;&gt;"",IF('入力1-1'!$BH37&gt;=1000,MID(TEXT('入力1-1'!$BH37,"000000"),3,1),""),"")</f>
        <v/>
      </c>
      <c r="BY44" s="715" t="str">
        <f>IF(TRIM('入力1-1'!$BH37)&lt;&gt;"",IF('入力1-1'!$BH37&gt;=100,MID(TEXT('入力1-1'!$BH37,"000000"),4,1),""),"")</f>
        <v/>
      </c>
      <c r="BZ44" s="715" t="str">
        <f>IF(TRIM('入力1-1'!$BH37)&lt;&gt;"",IF('入力1-1'!$BH37&gt;=10,MID(TEXT('入力1-1'!$BH37,"000000"),5,1),""),"")</f>
        <v/>
      </c>
      <c r="CA44" s="468" t="str">
        <f>IF(TRIM('入力1-1'!$BH37)&lt;&gt;"",IF('入力1-1'!$BH37&gt;=1,MID(TEXT('入力1-1'!$BH37,"000000"),6,1),""),"0")</f>
        <v/>
      </c>
      <c r="CB44" s="751" t="str">
        <f>IF(TRIM('入力1-1'!$BI37)&lt;&gt;"",IF('入力1-1'!$BI37&gt;=10000000,MID(TEXT('入力1-1'!$BI37,"00000000"),1,1),""),"")</f>
        <v/>
      </c>
      <c r="CC44" s="752" t="str">
        <f>IF(TRIM('入力1-1'!$BI37)&lt;&gt;"",IF('入力1-1'!$BI37&gt;=1000000,MID(TEXT('入力1-1'!$BI37,"00000000"),2,1),""),"")</f>
        <v/>
      </c>
      <c r="CD44" s="752" t="str">
        <f>IF(TRIM('入力1-1'!$BI37)&lt;&gt;"",IF('入力1-1'!$BI37&gt;=100000,MID(TEXT('入力1-1'!$BI37,"00000000"),3,1),""),"")</f>
        <v/>
      </c>
      <c r="CE44" s="752" t="str">
        <f>IF(TRIM('入力1-1'!$BI37)&lt;&gt;"",IF('入力1-1'!$BI37&gt;=10000,MID(TEXT('入力1-1'!$BI37,"00000000"),4,1),""),"")</f>
        <v/>
      </c>
      <c r="CF44" s="752" t="str">
        <f>IF(TRIM('入力1-1'!$BI37)&lt;&gt;"",IF('入力1-1'!$BI37&gt;=1000,MID(TEXT('入力1-1'!$BI37,"00000000"),5,1),""),"")</f>
        <v/>
      </c>
      <c r="CG44" s="752" t="str">
        <f>IF(TRIM('入力1-1'!$BI37)&lt;&gt;"",IF('入力1-1'!$BI37&gt;=100,MID(TEXT('入力1-1'!$BI37,"00000000"),6,1),""),"")</f>
        <v/>
      </c>
      <c r="CH44" s="752" t="str">
        <f>IF(TRIM('入力1-1'!$BI37)&lt;&gt;"",IF('入力1-1'!$BI37&gt;=10,MID(TEXT('入力1-1'!$BI37,"00000000"),7,1),""),"")</f>
        <v/>
      </c>
      <c r="CI44" s="855" t="str">
        <f>IF(TRIM('入力1-1'!$BI37)&lt;&gt;"",IF('入力1-1'!$BI37&gt;=1,MID(TEXT('入力1-1'!$BI37,"00000000"),8,1),""),"")</f>
        <v/>
      </c>
    </row>
    <row r="45" spans="1:87" s="191" customFormat="1" ht="23.25" customHeight="1">
      <c r="A45" s="522" t="str">
        <f>IF(TRIM(入力1!A64)&lt;&gt;"",入力1!A64,"")</f>
        <v/>
      </c>
      <c r="B45" s="523">
        <f>IF(TRIM(入力1!B64)&lt;&gt;"",入力1!B64,"")</f>
        <v>2</v>
      </c>
      <c r="C45" s="524">
        <v>4</v>
      </c>
      <c r="D45" s="2229" t="str">
        <f>IF(TRIM(入力1!D64)&lt;&gt;"",入力1!D64,"")</f>
        <v/>
      </c>
      <c r="E45" s="2230" t="str">
        <f>IF(TRIM(入力1!E44)&lt;&gt;"",入力1!E44,"")</f>
        <v/>
      </c>
      <c r="F45" s="2230" t="str">
        <f>IF(TRIM(入力1!F44)&lt;&gt;"",入力1!F44,"")</f>
        <v/>
      </c>
      <c r="G45" s="2230" t="str">
        <f>IF(TRIM(入力1!G44)&lt;&gt;"",入力1!G44,"")</f>
        <v/>
      </c>
      <c r="H45" s="2230" t="str">
        <f>IF(TRIM(入力1!H44)&lt;&gt;"",入力1!H44,"")</f>
        <v/>
      </c>
      <c r="I45" s="2230" t="str">
        <f>IF(TRIM(入力1!I44)&lt;&gt;"",入力1!I44,"")</f>
        <v/>
      </c>
      <c r="J45" s="2230" t="str">
        <f>IF(TRIM(入力1!J44)&lt;&gt;"",入力1!J44,"")</f>
        <v/>
      </c>
      <c r="K45" s="2230" t="str">
        <f>IF(TRIM(入力1!S44)&lt;&gt;"",入力1!S44,"")</f>
        <v/>
      </c>
      <c r="L45" s="2231" t="e">
        <f>IF(TRIM(入力1!#REF!)&lt;&gt;"",入力1!#REF!,"")</f>
        <v>#REF!</v>
      </c>
      <c r="M45" s="975" t="str">
        <f>IF(TRIM(入力1!K64)&lt;&gt;"",入力1!K64,"")</f>
        <v/>
      </c>
      <c r="N45" s="525">
        <f>IF(TRIM(入力1!L64)&lt;&gt;"",入力1!L64,"")</f>
        <v>2</v>
      </c>
      <c r="O45" s="526">
        <v>4</v>
      </c>
      <c r="P45" s="1007" t="str">
        <f>'入力1-1'!P38</f>
        <v/>
      </c>
      <c r="Q45" s="527" t="str">
        <f>'入力1-1'!Q38</f>
        <v/>
      </c>
      <c r="R45" s="528" t="str">
        <f>IF(TRIM('入力1-1'!R38)&lt;&gt;"",MID('入力1-1'!R38,1,1),"0")</f>
        <v>0</v>
      </c>
      <c r="S45" s="528" t="str">
        <f>IF(TRIM('入力1-1'!S38)&lt;&gt;"",MID('入力1-1'!S38,1,1),"")</f>
        <v/>
      </c>
      <c r="T45" s="528" t="str">
        <f>IF(TRIM('入力1-1'!T38)&lt;&gt;"",MID('入力1-1'!T38,1,1),"")</f>
        <v/>
      </c>
      <c r="U45" s="528" t="str">
        <f>IF(TRIM('入力1-1'!U38)&lt;&gt;"",MID('入力1-1'!U38,1,1),"")</f>
        <v/>
      </c>
      <c r="V45" s="528" t="str">
        <f>IF(TRIM('入力1-1'!V38)&lt;&gt;"",MID('入力1-1'!V38,1,1),"")</f>
        <v/>
      </c>
      <c r="W45" s="528" t="str">
        <f>IF(TRIM('入力1-1'!W38)&lt;&gt;"",MID('入力1-1'!W38,1,1),"")</f>
        <v/>
      </c>
      <c r="X45" s="528" t="str">
        <f>IF(TRIM('入力1-1'!X38)&lt;&gt;"",MID('入力1-1'!X38,1,1),"")</f>
        <v/>
      </c>
      <c r="Y45" s="528" t="str">
        <f>IF(TRIM('入力1-1'!Y38)&lt;&gt;"",MID('入力1-1'!Y38,1,1),"")</f>
        <v/>
      </c>
      <c r="Z45" s="1007" t="str">
        <f>IF(TRIM('入力1-1'!AA38)&lt;&gt;"",MID('入力1-1'!AA38,1,1),"0")</f>
        <v>0</v>
      </c>
      <c r="AA45" s="527" t="str">
        <f>IF(TRIM('入力1-1'!AA38)&lt;&gt;"",MID('入力1-1'!AA38,2,1),"0")</f>
        <v>0</v>
      </c>
      <c r="AB45" s="1007" t="str">
        <f>IF(TRIM('入力1-1'!AC38)&lt;&gt;"",MID('入力1-1'!AC38,1,1),"")</f>
        <v/>
      </c>
      <c r="AC45" s="527" t="str">
        <f>IF(TRIM('入力1-1'!AC38)&lt;&gt;"",MID('入力1-1'!AC38,2,1),"")</f>
        <v/>
      </c>
      <c r="AD45" s="1007" t="str">
        <f>IF(TRIM('入力1-1'!AE38)&lt;&gt;"",MID('入力1-1'!AE38,1,1),"")</f>
        <v/>
      </c>
      <c r="AE45" s="527" t="str">
        <f>IF(TRIM('入力1-1'!AE38)&lt;&gt;"",MID('入力1-1'!AE38,2,1),"")</f>
        <v/>
      </c>
      <c r="AF45" s="1007" t="str">
        <f>IF(TRIM('入力1-1'!AG38)&lt;&gt;"",MID('入力1-1'!AG38,1,1),"")</f>
        <v/>
      </c>
      <c r="AG45" s="527" t="str">
        <f>IF(TRIM('入力1-1'!AG38)&lt;&gt;"",MID('入力1-1'!AG38,2,1),"")</f>
        <v/>
      </c>
      <c r="AH45" s="1007" t="str">
        <f>IF(TRIM('入力1-1'!AI38)&lt;&gt;"",MID('入力1-1'!AI38,1,1),"")</f>
        <v/>
      </c>
      <c r="AI45" s="529" t="str">
        <f>IF(TRIM('入力1-1'!AI38)&lt;&gt;"",MID('入力1-1'!AI38,2,1),"")</f>
        <v/>
      </c>
      <c r="AJ45" s="528" t="str">
        <f>IF(TRIM('入力1-1'!AK38)&lt;&gt;"",MID('入力1-1'!AK38,1,1),"")</f>
        <v/>
      </c>
      <c r="AK45" s="1007" t="str">
        <f>IF(TRIM('入力1-1'!AL38)&lt;&gt;"",MID('入力1-1'!AL38,1,1),"")</f>
        <v/>
      </c>
      <c r="AL45" s="527" t="str">
        <f>IF(TRIM('入力1-1'!AL38)&lt;&gt;"",MID('入力1-1'!AL38,2,1),"")</f>
        <v/>
      </c>
      <c r="AM45" s="1007" t="str">
        <f>IF(TRIM('入力1-1'!AN38)&lt;&gt;"",MID('入力1-1'!AN38,1,1),"")</f>
        <v/>
      </c>
      <c r="AN45" s="527" t="str">
        <f>IF(TRIM('入力1-1'!AN38)&lt;&gt;"",MID('入力1-1'!AN38,2,1),"")</f>
        <v/>
      </c>
      <c r="AO45" s="1007" t="str">
        <f>IF(TRIM('入力1-1'!AP38)&lt;&gt;"",MID('入力1-1'!AP38,1,1),"")</f>
        <v/>
      </c>
      <c r="AP45" s="529" t="str">
        <f>IF(TRIM('入力1-1'!AP38)&lt;&gt;"",MID('入力1-1'!AP38,2,1),"")</f>
        <v/>
      </c>
      <c r="AQ45" s="1007" t="str">
        <f>IF(TRIM('入力1-1'!AR38)&lt;&gt;"",MID('入力1-1'!AR38,1,1),"")</f>
        <v/>
      </c>
      <c r="AR45" s="527" t="str">
        <f>IF(TRIM('入力1-1'!AR38)&lt;&gt;"",MID('入力1-1'!AR38,2,1),"")</f>
        <v/>
      </c>
      <c r="AS45" s="1007" t="str">
        <f>IF(TRIM('入力1-1'!AT38)&lt;&gt;"",MID('入力1-1'!AT38,1,1),"")</f>
        <v/>
      </c>
      <c r="AT45" s="527" t="str">
        <f>IF(TRIM('入力1-1'!AT38)&lt;&gt;"",MID('入力1-1'!AT38,2,1),"")</f>
        <v/>
      </c>
      <c r="AU45" s="1008" t="str">
        <f>IF(TRIM('入力1-1'!AV38)&lt;&gt;"",MID('入力1-1'!AV38,1,1),"")</f>
        <v/>
      </c>
      <c r="AV45" s="530" t="str">
        <f>IF(TRIM('入力1-1'!AW38)&lt;&gt;"",MID('入力1-1'!AW38,1,1),"")</f>
        <v/>
      </c>
      <c r="AW45" s="530" t="str">
        <f>IF(TRIM('入力1-1'!AX38)&lt;&gt;"",MID('入力1-1'!AX38,1,1),"")</f>
        <v/>
      </c>
      <c r="AX45" s="530" t="str">
        <f>IF(TRIM('入力1-1'!AY38)&lt;&gt;"",MID('入力1-1'!AY38,1,1),"")</f>
        <v/>
      </c>
      <c r="AY45" s="697" t="str">
        <f>IF(TRIM('入力1-1'!AZ38)&lt;&gt;"",LEFT('入力1-1'!AZ38,1),"-")</f>
        <v>-</v>
      </c>
      <c r="AZ45" s="977" t="str">
        <f>IF(TRIM('入力1-1'!AZ38)&lt;&gt;"",MID('入力1-1'!AZ38,2,1),"-")</f>
        <v>-</v>
      </c>
      <c r="BA45" s="677" t="str">
        <f>IF(TRIM('入力1-1'!BB38)&lt;&gt;"",MID('入力1-1'!BB38,1,1),"")</f>
        <v/>
      </c>
      <c r="BB45" s="987" t="str">
        <f>IF(TRIM('入力1-1'!BC38)&lt;&gt;"",IF(LEN('入力1-1'!BC38)&gt;=2,MID(TEXT('入力1-1'!BC38,"00"),1,1),"0"),"")</f>
        <v/>
      </c>
      <c r="BC45" s="531" t="str">
        <f>IF(TRIM('入力1-1'!BC38)&lt;&gt;"",IF(LEN('入力1-1'!BC38)&gt;=1,MID(TEXT('入力1-1'!BC38,"00"),2,1),""),"")</f>
        <v/>
      </c>
      <c r="BD45" s="708" t="str">
        <f>IF(TRIM('入力1-1'!$BE38)&lt;&gt;"",IF('入力1-1'!$BE38&gt;=100000,MID(TEXT('入力1-1'!$BE38,"000000"),1,1),""),"")</f>
        <v/>
      </c>
      <c r="BE45" s="709" t="str">
        <f>IF(TRIM('入力1-1'!$BE38)&lt;&gt;"",IF('入力1-1'!$BE38&gt;=10000,MID(TEXT('入力1-1'!$BE38,"000000"),2,1),""),"")</f>
        <v/>
      </c>
      <c r="BF45" s="709" t="str">
        <f>IF(TRIM('入力1-1'!$BE38)&lt;&gt;"",IF('入力1-1'!$BE38&gt;=1000,MID(TEXT('入力1-1'!$BE38,"000000"),3,1),""),"")</f>
        <v/>
      </c>
      <c r="BG45" s="709" t="str">
        <f>IF(TRIM('入力1-1'!$BE38)&lt;&gt;"",IF('入力1-1'!$BE38&gt;=100,MID(TEXT('入力1-1'!$BE38,"000000"),4,1),""),"")</f>
        <v/>
      </c>
      <c r="BH45" s="709" t="str">
        <f>IF(TRIM('入力1-1'!$BE38)&lt;&gt;"",IF('入力1-1'!$BE38&gt;=10,MID(TEXT('入力1-1'!$BE38,"000000"),5,1),""),"")</f>
        <v/>
      </c>
      <c r="BI45" s="532" t="str">
        <f>IF(TRIM('入力1-1'!$BE38)&lt;&gt;"",IF('入力1-1'!$BE38&gt;=1,MID(TEXT('入力1-1'!$BE38,"000000"),6,1),"0"),"")</f>
        <v/>
      </c>
      <c r="BJ45" s="710" t="str">
        <f>IF(TRIM('入力1-1'!$BF38)&lt;&gt;"",IF('入力1-1'!$BF38&gt;=100000,MID(TEXT('入力1-1'!$BF38,"000000"),1,1),""),"")</f>
        <v/>
      </c>
      <c r="BK45" s="711" t="str">
        <f>IF(TRIM('入力1-1'!$BF38)&lt;&gt;"",IF('入力1-1'!$BF38&gt;=10000,MID(TEXT('入力1-1'!$BF38,"000000"),2,1),""),"")</f>
        <v/>
      </c>
      <c r="BL45" s="711" t="str">
        <f>IF(TRIM('入力1-1'!$BF38)&lt;&gt;"",IF('入力1-1'!$BF38&gt;=1000,MID(TEXT('入力1-1'!$BF38,"000000"),3,1),""),"")</f>
        <v/>
      </c>
      <c r="BM45" s="711" t="str">
        <f>IF(TRIM('入力1-1'!$BF38)&lt;&gt;"",IF('入力1-1'!$BF38&gt;=100,MID(TEXT('入力1-1'!$BF38,"000000"),4,1),""),"")</f>
        <v/>
      </c>
      <c r="BN45" s="711" t="str">
        <f>IF(TRIM('入力1-1'!$BF38)&lt;&gt;"",IF('入力1-1'!$BF38&gt;=10,MID(TEXT('入力1-1'!$BF38,"000000"),5,1),""),"")</f>
        <v/>
      </c>
      <c r="BO45" s="533" t="str">
        <f>IF(TRIM('入力1-1'!$BF38)&lt;&gt;"",IF('入力1-1'!$BF38&gt;=1,MID(TEXT('入力1-1'!$BF38,"000000"),6,1),"0"),"")</f>
        <v/>
      </c>
      <c r="BP45" s="710" t="str">
        <f>IF(TRIM('入力1-1'!$BG38)&lt;&gt;"",IF('入力1-1'!$BG38&gt;=100000,MID(TEXT('入力1-1'!$BG38,"000000"),1,1),""),"")</f>
        <v/>
      </c>
      <c r="BQ45" s="711" t="str">
        <f>IF(TRIM('入力1-1'!$BG38)&lt;&gt;"",IF('入力1-1'!$BG38&gt;=10000,MID(TEXT('入力1-1'!$BG38,"000000"),2,1),""),"")</f>
        <v/>
      </c>
      <c r="BR45" s="711" t="str">
        <f>IF(TRIM('入力1-1'!$BG38)&lt;&gt;"",IF('入力1-1'!$BG38&gt;=1000,MID(TEXT('入力1-1'!$BG38,"000000"),3,1),""),"")</f>
        <v/>
      </c>
      <c r="BS45" s="711" t="str">
        <f>IF(TRIM('入力1-1'!$BG38)&lt;&gt;"",IF('入力1-1'!$BG38&gt;=100,MID(TEXT('入力1-1'!$BG38,"000000"),4,1),""),"")</f>
        <v/>
      </c>
      <c r="BT45" s="711" t="str">
        <f>IF(TRIM('入力1-1'!$BG38)&lt;&gt;"",IF('入力1-1'!$BG38&gt;=10,MID(TEXT('入力1-1'!$BG38,"000000"),5,1),""),"")</f>
        <v/>
      </c>
      <c r="BU45" s="533" t="str">
        <f>IF(TRIM('入力1-1'!$BG38)&lt;&gt;"",IF('入力1-1'!$BG38&gt;=1,MID(TEXT('入力1-1'!$BG38,"000000"),6,1),"0"),"")</f>
        <v/>
      </c>
      <c r="BV45" s="710" t="str">
        <f>IF(TRIM('入力1-1'!$BH38)&lt;&gt;"",IF('入力1-1'!$BH38&gt;=100000,MID(TEXT('入力1-1'!$BH38,"000000"),1,1),""),"")</f>
        <v/>
      </c>
      <c r="BW45" s="711" t="str">
        <f>IF(TRIM('入力1-1'!$BH38)&lt;&gt;"",IF('入力1-1'!$BH38&gt;=10000,MID(TEXT('入力1-1'!$BH38,"000000"),2,1),""),"")</f>
        <v/>
      </c>
      <c r="BX45" s="711" t="str">
        <f>IF(TRIM('入力1-1'!$BH38)&lt;&gt;"",IF('入力1-1'!$BH38&gt;=1000,MID(TEXT('入力1-1'!$BH38,"000000"),3,1),""),"")</f>
        <v/>
      </c>
      <c r="BY45" s="711" t="str">
        <f>IF(TRIM('入力1-1'!$BH38)&lt;&gt;"",IF('入力1-1'!$BH38&gt;=100,MID(TEXT('入力1-1'!$BH38,"000000"),4,1),""),"")</f>
        <v/>
      </c>
      <c r="BZ45" s="711" t="str">
        <f>IF(TRIM('入力1-1'!$BH38)&lt;&gt;"",IF('入力1-1'!$BH38&gt;=10,MID(TEXT('入力1-1'!$BH38,"000000"),5,1),""),"")</f>
        <v/>
      </c>
      <c r="CA45" s="533" t="str">
        <f>IF(TRIM('入力1-1'!$BH38)&lt;&gt;"",IF('入力1-1'!$BH38&gt;=1,MID(TEXT('入力1-1'!$BH38,"000000"),6,1),""),"0")</f>
        <v/>
      </c>
      <c r="CB45" s="749" t="str">
        <f>IF(TRIM('入力1-1'!$BI38)&lt;&gt;"",IF('入力1-1'!$BI38&gt;=10000000,MID(TEXT('入力1-1'!$BI38,"00000000"),1,1),""),"")</f>
        <v/>
      </c>
      <c r="CC45" s="750" t="str">
        <f>IF(TRIM('入力1-1'!$BI38)&lt;&gt;"",IF('入力1-1'!$BI38&gt;=1000000,MID(TEXT('入力1-1'!$BI38,"00000000"),2,1),""),"")</f>
        <v/>
      </c>
      <c r="CD45" s="750" t="str">
        <f>IF(TRIM('入力1-1'!$BI38)&lt;&gt;"",IF('入力1-1'!$BI38&gt;=100000,MID(TEXT('入力1-1'!$BI38,"00000000"),3,1),""),"")</f>
        <v/>
      </c>
      <c r="CE45" s="750" t="str">
        <f>IF(TRIM('入力1-1'!$BI38)&lt;&gt;"",IF('入力1-1'!$BI38&gt;=10000,MID(TEXT('入力1-1'!$BI38,"00000000"),4,1),""),"")</f>
        <v/>
      </c>
      <c r="CF45" s="750" t="str">
        <f>IF(TRIM('入力1-1'!$BI38)&lt;&gt;"",IF('入力1-1'!$BI38&gt;=1000,MID(TEXT('入力1-1'!$BI38,"00000000"),5,1),""),"")</f>
        <v/>
      </c>
      <c r="CG45" s="750" t="str">
        <f>IF(TRIM('入力1-1'!$BI38)&lt;&gt;"",IF('入力1-1'!$BI38&gt;=100,MID(TEXT('入力1-1'!$BI38,"00000000"),6,1),""),"")</f>
        <v/>
      </c>
      <c r="CH45" s="750" t="str">
        <f>IF(TRIM('入力1-1'!$BI38)&lt;&gt;"",IF('入力1-1'!$BI38&gt;=10,MID(TEXT('入力1-1'!$BI38,"00000000"),7,1),""),"")</f>
        <v/>
      </c>
      <c r="CI45" s="854" t="str">
        <f>IF(TRIM('入力1-1'!$BI38)&lt;&gt;"",IF('入力1-1'!$BI38&gt;=1,MID(TEXT('入力1-1'!$BI38,"00000000"),8,1),""),"")</f>
        <v/>
      </c>
    </row>
    <row r="46" spans="1:87" s="19" customFormat="1" ht="23.25" customHeight="1" thickBot="1">
      <c r="A46" s="311" t="str">
        <f>IF(TRIM(入力1!A66)&lt;&gt;"",入力1!A66,"")</f>
        <v/>
      </c>
      <c r="B46" s="431">
        <f>IF(TRIM(入力1!B66)&lt;&gt;"",入力1!B66,"")</f>
        <v>2</v>
      </c>
      <c r="C46" s="312">
        <v>5</v>
      </c>
      <c r="D46" s="2238" t="str">
        <f>IF(TRIM(入力1!D66)&lt;&gt;"",入力1!D66,"")</f>
        <v/>
      </c>
      <c r="E46" s="2239" t="str">
        <f>IF(TRIM(入力1!E46)&lt;&gt;"",入力1!E46,"")</f>
        <v/>
      </c>
      <c r="F46" s="2239" t="str">
        <f>IF(TRIM(入力1!F46)&lt;&gt;"",入力1!F46,"")</f>
        <v/>
      </c>
      <c r="G46" s="2239" t="str">
        <f>IF(TRIM(入力1!G46)&lt;&gt;"",入力1!G46,"")</f>
        <v/>
      </c>
      <c r="H46" s="2239" t="str">
        <f>IF(TRIM(入力1!H46)&lt;&gt;"",入力1!H46,"")</f>
        <v/>
      </c>
      <c r="I46" s="2239" t="str">
        <f>IF(TRIM(入力1!I46)&lt;&gt;"",入力1!I46,"")</f>
        <v/>
      </c>
      <c r="J46" s="2239" t="str">
        <f>IF(TRIM(入力1!J46)&lt;&gt;"",入力1!J46,"")</f>
        <v/>
      </c>
      <c r="K46" s="2239" t="str">
        <f>IF(TRIM(入力1!S46)&lt;&gt;"",入力1!S46,"")</f>
        <v/>
      </c>
      <c r="L46" s="2240" t="e">
        <f>IF(TRIM(入力1!#REF!)&lt;&gt;"",入力1!#REF!,"")</f>
        <v>#REF!</v>
      </c>
      <c r="M46" s="957" t="str">
        <f>IF(TRIM(入力1!K66)&lt;&gt;"",入力1!K66,"")</f>
        <v/>
      </c>
      <c r="N46" s="435">
        <f>IF(TRIM(入力1!L66)&lt;&gt;"",入力1!L66,"")</f>
        <v>2</v>
      </c>
      <c r="O46" s="433">
        <v>5</v>
      </c>
      <c r="P46" s="1005" t="str">
        <f>'入力1-1'!P39</f>
        <v/>
      </c>
      <c r="Q46" s="313" t="str">
        <f>'入力1-1'!Q39</f>
        <v/>
      </c>
      <c r="R46" s="314" t="str">
        <f>IF(TRIM('入力1-1'!R39)&lt;&gt;"",MID('入力1-1'!R39,1,1),"0")</f>
        <v>0</v>
      </c>
      <c r="S46" s="314" t="str">
        <f>IF(TRIM('入力1-1'!S39)&lt;&gt;"",MID('入力1-1'!S39,1,1),"")</f>
        <v/>
      </c>
      <c r="T46" s="314" t="str">
        <f>IF(TRIM('入力1-1'!T39)&lt;&gt;"",MID('入力1-1'!T39,1,1),"")</f>
        <v/>
      </c>
      <c r="U46" s="314" t="str">
        <f>IF(TRIM('入力1-1'!U39)&lt;&gt;"",MID('入力1-1'!U39,1,1),"")</f>
        <v/>
      </c>
      <c r="V46" s="314" t="str">
        <f>IF(TRIM('入力1-1'!V39)&lt;&gt;"",MID('入力1-1'!V39,1,1),"")</f>
        <v/>
      </c>
      <c r="W46" s="314" t="str">
        <f>IF(TRIM('入力1-1'!W39)&lt;&gt;"",MID('入力1-1'!W39,1,1),"")</f>
        <v/>
      </c>
      <c r="X46" s="314" t="str">
        <f>IF(TRIM('入力1-1'!X39)&lt;&gt;"",MID('入力1-1'!X39,1,1),"")</f>
        <v/>
      </c>
      <c r="Y46" s="314" t="str">
        <f>IF(TRIM('入力1-1'!Y39)&lt;&gt;"",MID('入力1-1'!Y39,1,1),"")</f>
        <v/>
      </c>
      <c r="Z46" s="1005" t="str">
        <f>IF(TRIM('入力1-1'!AA39)&lt;&gt;"",MID('入力1-1'!AA39,1,1),"0")</f>
        <v>0</v>
      </c>
      <c r="AA46" s="313" t="str">
        <f>IF(TRIM('入力1-1'!AA39)&lt;&gt;"",MID('入力1-1'!AA39,2,1),"0")</f>
        <v>0</v>
      </c>
      <c r="AB46" s="1005" t="str">
        <f>IF(TRIM('入力1-1'!AC39)&lt;&gt;"",MID('入力1-1'!AC39,1,1),"")</f>
        <v/>
      </c>
      <c r="AC46" s="313" t="str">
        <f>IF(TRIM('入力1-1'!AC39)&lt;&gt;"",MID('入力1-1'!AC39,2,1),"")</f>
        <v/>
      </c>
      <c r="AD46" s="1005" t="str">
        <f>IF(TRIM('入力1-1'!AE39)&lt;&gt;"",MID('入力1-1'!AE39,1,1),"")</f>
        <v/>
      </c>
      <c r="AE46" s="313" t="str">
        <f>IF(TRIM('入力1-1'!AE39)&lt;&gt;"",MID('入力1-1'!AE39,2,1),"")</f>
        <v/>
      </c>
      <c r="AF46" s="1005" t="str">
        <f>IF(TRIM('入力1-1'!AG39)&lt;&gt;"",MID('入力1-1'!AG39,1,1),"")</f>
        <v/>
      </c>
      <c r="AG46" s="313" t="str">
        <f>IF(TRIM('入力1-1'!AG39)&lt;&gt;"",MID('入力1-1'!AG39,2,1),"")</f>
        <v/>
      </c>
      <c r="AH46" s="1005" t="str">
        <f>IF(TRIM('入力1-1'!AI39)&lt;&gt;"",MID('入力1-1'!AI39,1,1),"")</f>
        <v/>
      </c>
      <c r="AI46" s="315" t="str">
        <f>IF(TRIM('入力1-1'!AI39)&lt;&gt;"",MID('入力1-1'!AI39,2,1),"")</f>
        <v/>
      </c>
      <c r="AJ46" s="314" t="str">
        <f>IF(TRIM('入力1-1'!AK39)&lt;&gt;"",MID('入力1-1'!AK39,1,1),"")</f>
        <v/>
      </c>
      <c r="AK46" s="1005" t="str">
        <f>IF(TRIM('入力1-1'!AL39)&lt;&gt;"",MID('入力1-1'!AL39,1,1),"")</f>
        <v/>
      </c>
      <c r="AL46" s="313" t="str">
        <f>IF(TRIM('入力1-1'!AL39)&lt;&gt;"",MID('入力1-1'!AL39,2,1),"")</f>
        <v/>
      </c>
      <c r="AM46" s="1005" t="str">
        <f>IF(TRIM('入力1-1'!AN39)&lt;&gt;"",MID('入力1-1'!AN39,1,1),"")</f>
        <v/>
      </c>
      <c r="AN46" s="313" t="str">
        <f>IF(TRIM('入力1-1'!AN39)&lt;&gt;"",MID('入力1-1'!AN39,2,1),"")</f>
        <v/>
      </c>
      <c r="AO46" s="1005" t="str">
        <f>IF(TRIM('入力1-1'!AP39)&lt;&gt;"",MID('入力1-1'!AP39,1,1),"")</f>
        <v/>
      </c>
      <c r="AP46" s="315" t="str">
        <f>IF(TRIM('入力1-1'!AP39)&lt;&gt;"",MID('入力1-1'!AP39,2,1),"")</f>
        <v/>
      </c>
      <c r="AQ46" s="1005" t="str">
        <f>IF(TRIM('入力1-1'!AR39)&lt;&gt;"",MID('入力1-1'!AR39,1,1),"")</f>
        <v/>
      </c>
      <c r="AR46" s="313" t="str">
        <f>IF(TRIM('入力1-1'!AR39)&lt;&gt;"",MID('入力1-1'!AR39,2,1),"")</f>
        <v/>
      </c>
      <c r="AS46" s="1005" t="str">
        <f>IF(TRIM('入力1-1'!AT39)&lt;&gt;"",MID('入力1-1'!AT39,1,1),"")</f>
        <v/>
      </c>
      <c r="AT46" s="313" t="str">
        <f>IF(TRIM('入力1-1'!AT39)&lt;&gt;"",MID('入力1-1'!AT39,2,1),"")</f>
        <v/>
      </c>
      <c r="AU46" s="1006" t="str">
        <f>IF(TRIM('入力1-1'!AV39)&lt;&gt;"",MID('入力1-1'!AV39,1,1),"")</f>
        <v/>
      </c>
      <c r="AV46" s="366" t="str">
        <f>IF(TRIM('入力1-1'!AW39)&lt;&gt;"",MID('入力1-1'!AW39,1,1),"")</f>
        <v/>
      </c>
      <c r="AW46" s="366" t="str">
        <f>IF(TRIM('入力1-1'!AX39)&lt;&gt;"",MID('入力1-1'!AX39,1,1),"")</f>
        <v/>
      </c>
      <c r="AX46" s="366" t="str">
        <f>IF(TRIM('入力1-1'!AY39)&lt;&gt;"",MID('入力1-1'!AY39,1,1),"")</f>
        <v/>
      </c>
      <c r="AY46" s="699" t="str">
        <f>IF(TRIM('入力1-1'!AZ39)&lt;&gt;"",LEFT('入力1-1'!AZ39,1),"-")</f>
        <v>-</v>
      </c>
      <c r="AZ46" s="978" t="str">
        <f>IF(TRIM('入力1-1'!AZ39)&lt;&gt;"",MID('入力1-1'!AZ39,2,1),"-")</f>
        <v>-</v>
      </c>
      <c r="BA46" s="679" t="str">
        <f>IF(TRIM('入力1-1'!BB39)&lt;&gt;"",MID('入力1-1'!BB39,1,1),"")</f>
        <v/>
      </c>
      <c r="BB46" s="989" t="str">
        <f>IF(TRIM('入力1-1'!BC39)&lt;&gt;"",IF(LEN('入力1-1'!BC39)&gt;=2,MID(TEXT('入力1-1'!BC39,"00"),1,1),"0"),"")</f>
        <v/>
      </c>
      <c r="BC46" s="313" t="str">
        <f>IF(TRIM('入力1-1'!BC39)&lt;&gt;"",IF(LEN('入力1-1'!BC39)&gt;=1,MID(TEXT('入力1-1'!BC39,"00"),2,1),""),"")</f>
        <v/>
      </c>
      <c r="BD46" s="716" t="str">
        <f>IF(TRIM('入力1-1'!$BE39)&lt;&gt;"",IF('入力1-1'!$BE39&gt;=100000,MID(TEXT('入力1-1'!$BE39,"000000"),1,1),""),"")</f>
        <v/>
      </c>
      <c r="BE46" s="717" t="str">
        <f>IF(TRIM('入力1-1'!$BE39)&lt;&gt;"",IF('入力1-1'!$BE39&gt;=10000,MID(TEXT('入力1-1'!$BE39,"000000"),2,1),""),"")</f>
        <v/>
      </c>
      <c r="BF46" s="717" t="str">
        <f>IF(TRIM('入力1-1'!$BE39)&lt;&gt;"",IF('入力1-1'!$BE39&gt;=1000,MID(TEXT('入力1-1'!$BE39,"000000"),3,1),""),"")</f>
        <v/>
      </c>
      <c r="BG46" s="717" t="str">
        <f>IF(TRIM('入力1-1'!$BE39)&lt;&gt;"",IF('入力1-1'!$BE39&gt;=100,MID(TEXT('入力1-1'!$BE39,"000000"),4,1),""),"")</f>
        <v/>
      </c>
      <c r="BH46" s="717" t="str">
        <f>IF(TRIM('入力1-1'!$BE39)&lt;&gt;"",IF('入力1-1'!$BE39&gt;=10,MID(TEXT('入力1-1'!$BE39,"000000"),5,1),""),"")</f>
        <v/>
      </c>
      <c r="BI46" s="467" t="str">
        <f>IF(TRIM('入力1-1'!$BE39)&lt;&gt;"",IF('入力1-1'!$BE39&gt;=1,MID(TEXT('入力1-1'!$BE39,"000000"),6,1),"0"),"")</f>
        <v/>
      </c>
      <c r="BJ46" s="718" t="str">
        <f>IF(TRIM('入力1-1'!$BF39)&lt;&gt;"",IF('入力1-1'!$BF39&gt;=100000,MID(TEXT('入力1-1'!$BF39,"000000"),1,1),""),"")</f>
        <v/>
      </c>
      <c r="BK46" s="717" t="str">
        <f>IF(TRIM('入力1-1'!$BF39)&lt;&gt;"",IF('入力1-1'!$BF39&gt;=10000,MID(TEXT('入力1-1'!$BF39,"000000"),2,1),""),"")</f>
        <v/>
      </c>
      <c r="BL46" s="717" t="str">
        <f>IF(TRIM('入力1-1'!$BF39)&lt;&gt;"",IF('入力1-1'!$BF39&gt;=1000,MID(TEXT('入力1-1'!$BF39,"000000"),3,1),""),"")</f>
        <v/>
      </c>
      <c r="BM46" s="717" t="str">
        <f>IF(TRIM('入力1-1'!$BF39)&lt;&gt;"",IF('入力1-1'!$BF39&gt;=100,MID(TEXT('入力1-1'!$BF39,"000000"),4,1),""),"")</f>
        <v/>
      </c>
      <c r="BN46" s="717" t="str">
        <f>IF(TRIM('入力1-1'!$BF39)&lt;&gt;"",IF('入力1-1'!$BF39&gt;=10,MID(TEXT('入力1-1'!$BF39,"000000"),5,1),""),"")</f>
        <v/>
      </c>
      <c r="BO46" s="467" t="str">
        <f>IF(TRIM('入力1-1'!$BF39)&lt;&gt;"",IF('入力1-1'!$BF39&gt;=1,MID(TEXT('入力1-1'!$BF39,"000000"),6,1),"0"),"")</f>
        <v/>
      </c>
      <c r="BP46" s="718" t="str">
        <f>IF(TRIM('入力1-1'!$BG39)&lt;&gt;"",IF('入力1-1'!$BG39&gt;=100000,MID(TEXT('入力1-1'!$BG39,"000000"),1,1),""),"")</f>
        <v/>
      </c>
      <c r="BQ46" s="717" t="str">
        <f>IF(TRIM('入力1-1'!$BG39)&lt;&gt;"",IF('入力1-1'!$BG39&gt;=10000,MID(TEXT('入力1-1'!$BG39,"000000"),2,1),""),"")</f>
        <v/>
      </c>
      <c r="BR46" s="717" t="str">
        <f>IF(TRIM('入力1-1'!$BG39)&lt;&gt;"",IF('入力1-1'!$BG39&gt;=1000,MID(TEXT('入力1-1'!$BG39,"000000"),3,1),""),"")</f>
        <v/>
      </c>
      <c r="BS46" s="717" t="str">
        <f>IF(TRIM('入力1-1'!$BG39)&lt;&gt;"",IF('入力1-1'!$BG39&gt;=100,MID(TEXT('入力1-1'!$BG39,"000000"),4,1),""),"")</f>
        <v/>
      </c>
      <c r="BT46" s="717" t="str">
        <f>IF(TRIM('入力1-1'!$BG39)&lt;&gt;"",IF('入力1-1'!$BG39&gt;=10,MID(TEXT('入力1-1'!$BG39,"000000"),5,1),""),"")</f>
        <v/>
      </c>
      <c r="BU46" s="467" t="str">
        <f>IF(TRIM('入力1-1'!$BG39)&lt;&gt;"",IF('入力1-1'!$BG39&gt;=1,MID(TEXT('入力1-1'!$BG39,"000000"),6,1),"0"),"")</f>
        <v/>
      </c>
      <c r="BV46" s="718" t="str">
        <f>IF(TRIM('入力1-1'!$BH39)&lt;&gt;"",IF('入力1-1'!$BH39&gt;=100000,MID(TEXT('入力1-1'!$BH39,"000000"),1,1),""),"")</f>
        <v/>
      </c>
      <c r="BW46" s="717" t="str">
        <f>IF(TRIM('入力1-1'!$BH39)&lt;&gt;"",IF('入力1-1'!$BH39&gt;=10000,MID(TEXT('入力1-1'!$BH39,"000000"),2,1),""),"")</f>
        <v/>
      </c>
      <c r="BX46" s="717" t="str">
        <f>IF(TRIM('入力1-1'!$BH39)&lt;&gt;"",IF('入力1-1'!$BH39&gt;=1000,MID(TEXT('入力1-1'!$BH39,"000000"),3,1),""),"")</f>
        <v/>
      </c>
      <c r="BY46" s="717" t="str">
        <f>IF(TRIM('入力1-1'!$BH39)&lt;&gt;"",IF('入力1-1'!$BH39&gt;=100,MID(TEXT('入力1-1'!$BH39,"000000"),4,1),""),"")</f>
        <v/>
      </c>
      <c r="BZ46" s="717" t="str">
        <f>IF(TRIM('入力1-1'!$BH39)&lt;&gt;"",IF('入力1-1'!$BH39&gt;=10,MID(TEXT('入力1-1'!$BH39,"000000"),5,1),""),"")</f>
        <v/>
      </c>
      <c r="CA46" s="467" t="str">
        <f>IF(TRIM('入力1-1'!$BH39)&lt;&gt;"",IF('入力1-1'!$BH39&gt;=1,MID(TEXT('入力1-1'!$BH39,"000000"),6,1),""),"0")</f>
        <v/>
      </c>
      <c r="CB46" s="753" t="str">
        <f>IF(TRIM('入力1-1'!$BI39)&lt;&gt;"",IF('入力1-1'!$BI39&gt;=10000000,MID(TEXT('入力1-1'!$BI39,"00000000"),1,1),""),"")</f>
        <v/>
      </c>
      <c r="CC46" s="754" t="str">
        <f>IF(TRIM('入力1-1'!$BI39)&lt;&gt;"",IF('入力1-1'!$BI39&gt;=1000000,MID(TEXT('入力1-1'!$BI39,"00000000"),2,1),""),"")</f>
        <v/>
      </c>
      <c r="CD46" s="754" t="str">
        <f>IF(TRIM('入力1-1'!$BI39)&lt;&gt;"",IF('入力1-1'!$BI39&gt;=100000,MID(TEXT('入力1-1'!$BI39,"00000000"),3,1),""),"")</f>
        <v/>
      </c>
      <c r="CE46" s="754" t="str">
        <f>IF(TRIM('入力1-1'!$BI39)&lt;&gt;"",IF('入力1-1'!$BI39&gt;=10000,MID(TEXT('入力1-1'!$BI39,"00000000"),4,1),""),"")</f>
        <v/>
      </c>
      <c r="CF46" s="754" t="str">
        <f>IF(TRIM('入力1-1'!$BI39)&lt;&gt;"",IF('入力1-1'!$BI39&gt;=1000,MID(TEXT('入力1-1'!$BI39,"00000000"),5,1),""),"")</f>
        <v/>
      </c>
      <c r="CG46" s="754" t="str">
        <f>IF(TRIM('入力1-1'!$BI39)&lt;&gt;"",IF('入力1-1'!$BI39&gt;=100,MID(TEXT('入力1-1'!$BI39,"00000000"),6,1),""),"")</f>
        <v/>
      </c>
      <c r="CH46" s="754" t="str">
        <f>IF(TRIM('入力1-1'!$BI39)&lt;&gt;"",IF('入力1-1'!$BI39&gt;=10,MID(TEXT('入力1-1'!$BI39,"00000000"),7,1),""),"")</f>
        <v/>
      </c>
      <c r="CI46" s="856" t="str">
        <f>IF(TRIM('入力1-1'!$BI39)&lt;&gt;"",IF('入力1-1'!$BI39&gt;=1,MID(TEXT('入力1-1'!$BI39,"00000000"),8,1),""),"")</f>
        <v/>
      </c>
    </row>
    <row r="47" spans="1:87" s="19" customFormat="1" ht="23.25" customHeight="1">
      <c r="A47" s="522" t="str">
        <f>IF(TRIM(入力1!A68)&lt;&gt;"",入力1!A68,"")</f>
        <v/>
      </c>
      <c r="B47" s="523">
        <f>IF(TRIM(入力1!B68)&lt;&gt;"",入力1!B68,"")</f>
        <v>2</v>
      </c>
      <c r="C47" s="534">
        <v>6</v>
      </c>
      <c r="D47" s="2241" t="str">
        <f>IF(TRIM(入力1!D68)&lt;&gt;"",入力1!D68,"")</f>
        <v/>
      </c>
      <c r="E47" s="2242" t="str">
        <f>IF(TRIM(入力1!E48)&lt;&gt;"",入力1!E48,"")</f>
        <v/>
      </c>
      <c r="F47" s="2242" t="str">
        <f>IF(TRIM(入力1!F48)&lt;&gt;"",入力1!F48,"")</f>
        <v/>
      </c>
      <c r="G47" s="2242" t="str">
        <f>IF(TRIM(入力1!G48)&lt;&gt;"",入力1!G48,"")</f>
        <v/>
      </c>
      <c r="H47" s="2242" t="str">
        <f>IF(TRIM(入力1!H48)&lt;&gt;"",入力1!H48,"")</f>
        <v/>
      </c>
      <c r="I47" s="2242" t="str">
        <f>IF(TRIM(入力1!I48)&lt;&gt;"",入力1!I48,"")</f>
        <v/>
      </c>
      <c r="J47" s="2242" t="str">
        <f>IF(TRIM(入力1!J48)&lt;&gt;"",入力1!J48,"")</f>
        <v/>
      </c>
      <c r="K47" s="2242" t="str">
        <f>IF(TRIM(入力1!S48)&lt;&gt;"",入力1!S48,"")</f>
        <v/>
      </c>
      <c r="L47" s="2243" t="e">
        <f>IF(TRIM(入力1!#REF!)&lt;&gt;"",入力1!#REF!,"")</f>
        <v>#REF!</v>
      </c>
      <c r="M47" s="982" t="str">
        <f>IF(TRIM(入力1!K68)&lt;&gt;"",入力1!K68,"")</f>
        <v/>
      </c>
      <c r="N47" s="535">
        <f>IF(TRIM(入力1!L68)&lt;&gt;"",入力1!L68,"")</f>
        <v>2</v>
      </c>
      <c r="O47" s="526">
        <v>6</v>
      </c>
      <c r="P47" s="1007" t="str">
        <f>'入力1-1'!P40</f>
        <v/>
      </c>
      <c r="Q47" s="527" t="str">
        <f>'入力1-1'!Q40</f>
        <v/>
      </c>
      <c r="R47" s="528" t="str">
        <f>IF(TRIM('入力1-1'!R40)&lt;&gt;"",MID('入力1-1'!R40,1,1),"0")</f>
        <v>0</v>
      </c>
      <c r="S47" s="528" t="str">
        <f>IF(TRIM('入力1-1'!S40)&lt;&gt;"",MID('入力1-1'!S40,1,1),"")</f>
        <v/>
      </c>
      <c r="T47" s="528" t="str">
        <f>IF(TRIM('入力1-1'!T40)&lt;&gt;"",MID('入力1-1'!T40,1,1),"")</f>
        <v/>
      </c>
      <c r="U47" s="528" t="str">
        <f>IF(TRIM('入力1-1'!U40)&lt;&gt;"",MID('入力1-1'!U40,1,1),"")</f>
        <v/>
      </c>
      <c r="V47" s="528" t="str">
        <f>IF(TRIM('入力1-1'!V40)&lt;&gt;"",MID('入力1-1'!V40,1,1),"")</f>
        <v/>
      </c>
      <c r="W47" s="528" t="str">
        <f>IF(TRIM('入力1-1'!W40)&lt;&gt;"",MID('入力1-1'!W40,1,1),"")</f>
        <v/>
      </c>
      <c r="X47" s="528" t="str">
        <f>IF(TRIM('入力1-1'!X40)&lt;&gt;"",MID('入力1-1'!X40,1,1),"")</f>
        <v/>
      </c>
      <c r="Y47" s="528" t="str">
        <f>IF(TRIM('入力1-1'!Y40)&lt;&gt;"",MID('入力1-1'!Y40,1,1),"")</f>
        <v/>
      </c>
      <c r="Z47" s="1007" t="str">
        <f>IF(TRIM('入力1-1'!AA40)&lt;&gt;"",MID('入力1-1'!AA40,1,1),"0")</f>
        <v>0</v>
      </c>
      <c r="AA47" s="527" t="str">
        <f>IF(TRIM('入力1-1'!AA40)&lt;&gt;"",MID('入力1-1'!AA40,2,1),"0")</f>
        <v>0</v>
      </c>
      <c r="AB47" s="1007" t="str">
        <f>IF(TRIM('入力1-1'!AC40)&lt;&gt;"",MID('入力1-1'!AC40,1,1),"")</f>
        <v/>
      </c>
      <c r="AC47" s="527" t="str">
        <f>IF(TRIM('入力1-1'!AC40)&lt;&gt;"",MID('入力1-1'!AC40,2,1),"")</f>
        <v/>
      </c>
      <c r="AD47" s="1007" t="str">
        <f>IF(TRIM('入力1-1'!AE40)&lt;&gt;"",MID('入力1-1'!AE40,1,1),"")</f>
        <v/>
      </c>
      <c r="AE47" s="527" t="str">
        <f>IF(TRIM('入力1-1'!AE40)&lt;&gt;"",MID('入力1-1'!AE40,2,1),"")</f>
        <v/>
      </c>
      <c r="AF47" s="1007" t="str">
        <f>IF(TRIM('入力1-1'!AG40)&lt;&gt;"",MID('入力1-1'!AG40,1,1),"")</f>
        <v/>
      </c>
      <c r="AG47" s="527" t="str">
        <f>IF(TRIM('入力1-1'!AG40)&lt;&gt;"",MID('入力1-1'!AG40,2,1),"")</f>
        <v/>
      </c>
      <c r="AH47" s="1007" t="str">
        <f>IF(TRIM('入力1-1'!AI40)&lt;&gt;"",MID('入力1-1'!AI40,1,1),"")</f>
        <v/>
      </c>
      <c r="AI47" s="529" t="str">
        <f>IF(TRIM('入力1-1'!AI40)&lt;&gt;"",MID('入力1-1'!AI40,2,1),"")</f>
        <v/>
      </c>
      <c r="AJ47" s="528" t="str">
        <f>IF(TRIM('入力1-1'!AK40)&lt;&gt;"",MID('入力1-1'!AK40,1,1),"")</f>
        <v/>
      </c>
      <c r="AK47" s="1007" t="str">
        <f>IF(TRIM('入力1-1'!AL40)&lt;&gt;"",MID('入力1-1'!AL40,1,1),"")</f>
        <v/>
      </c>
      <c r="AL47" s="527" t="str">
        <f>IF(TRIM('入力1-1'!AL40)&lt;&gt;"",MID('入力1-1'!AL40,2,1),"")</f>
        <v/>
      </c>
      <c r="AM47" s="1007" t="str">
        <f>IF(TRIM('入力1-1'!AN40)&lt;&gt;"",MID('入力1-1'!AN40,1,1),"")</f>
        <v/>
      </c>
      <c r="AN47" s="527" t="str">
        <f>IF(TRIM('入力1-1'!AN40)&lt;&gt;"",MID('入力1-1'!AN40,2,1),"")</f>
        <v/>
      </c>
      <c r="AO47" s="1007" t="str">
        <f>IF(TRIM('入力1-1'!AP40)&lt;&gt;"",MID('入力1-1'!AP40,1,1),"")</f>
        <v/>
      </c>
      <c r="AP47" s="529" t="str">
        <f>IF(TRIM('入力1-1'!AP40)&lt;&gt;"",MID('入力1-1'!AP40,2,1),"")</f>
        <v/>
      </c>
      <c r="AQ47" s="1007" t="str">
        <f>IF(TRIM('入力1-1'!AR40)&lt;&gt;"",MID('入力1-1'!AR40,1,1),"")</f>
        <v/>
      </c>
      <c r="AR47" s="527" t="str">
        <f>IF(TRIM('入力1-1'!AR40)&lt;&gt;"",MID('入力1-1'!AR40,2,1),"")</f>
        <v/>
      </c>
      <c r="AS47" s="1007" t="str">
        <f>IF(TRIM('入力1-1'!AT40)&lt;&gt;"",MID('入力1-1'!AT40,1,1),"")</f>
        <v/>
      </c>
      <c r="AT47" s="527" t="str">
        <f>IF(TRIM('入力1-1'!AT40)&lt;&gt;"",MID('入力1-1'!AT40,2,1),"")</f>
        <v/>
      </c>
      <c r="AU47" s="1008" t="str">
        <f>IF(TRIM('入力1-1'!AV40)&lt;&gt;"",MID('入力1-1'!AV40,1,1),"")</f>
        <v/>
      </c>
      <c r="AV47" s="536" t="str">
        <f>IF(TRIM('入力1-1'!AW40)&lt;&gt;"",MID('入力1-1'!AW40,1,1),"")</f>
        <v/>
      </c>
      <c r="AW47" s="536" t="str">
        <f>IF(TRIM('入力1-1'!AX40)&lt;&gt;"",MID('入力1-1'!AX40,1,1),"")</f>
        <v/>
      </c>
      <c r="AX47" s="536" t="str">
        <f>IF(TRIM('入力1-1'!AY40)&lt;&gt;"",MID('入力1-1'!AY40,1,1),"")</f>
        <v/>
      </c>
      <c r="AY47" s="700" t="str">
        <f>IF(TRIM('入力1-1'!AZ40)&lt;&gt;"",LEFT('入力1-1'!AZ40,1),"-")</f>
        <v>-</v>
      </c>
      <c r="AZ47" s="972" t="str">
        <f>IF(TRIM('入力1-1'!AZ40)&lt;&gt;"",MID('入力1-1'!AZ40,2,1),"-")</f>
        <v>-</v>
      </c>
      <c r="BA47" s="969" t="str">
        <f>IF(TRIM('入力1-1'!BB40)&lt;&gt;"",MID('入力1-1'!BB40,1,1),"")</f>
        <v/>
      </c>
      <c r="BB47" s="983" t="str">
        <f>IF(TRIM('入力1-1'!BC40)&lt;&gt;"",IF(LEN('入力1-1'!BC40)&gt;=2,MID(TEXT('入力1-1'!BC40,"00"),1,1),"0"),"")</f>
        <v/>
      </c>
      <c r="BC47" s="527" t="str">
        <f>IF(TRIM('入力1-1'!BC40)&lt;&gt;"",IF(LEN('入力1-1'!BC40)&gt;=1,MID(TEXT('入力1-1'!BC40,"00"),2,1),""),"")</f>
        <v/>
      </c>
      <c r="BD47" s="708" t="str">
        <f>IF(TRIM('入力1-1'!$BE40)&lt;&gt;"",IF('入力1-1'!$BE40&gt;=100000,MID(TEXT('入力1-1'!$BE40,"000000"),1,1),""),"")</f>
        <v/>
      </c>
      <c r="BE47" s="709" t="str">
        <f>IF(TRIM('入力1-1'!$BE40)&lt;&gt;"",IF('入力1-1'!$BE40&gt;=10000,MID(TEXT('入力1-1'!$BE40,"000000"),2,1),""),"")</f>
        <v/>
      </c>
      <c r="BF47" s="709" t="str">
        <f>IF(TRIM('入力1-1'!$BE40)&lt;&gt;"",IF('入力1-1'!$BE40&gt;=1000,MID(TEXT('入力1-1'!$BE40,"000000"),3,1),""),"")</f>
        <v/>
      </c>
      <c r="BG47" s="709" t="str">
        <f>IF(TRIM('入力1-1'!$BE40)&lt;&gt;"",IF('入力1-1'!$BE40&gt;=100,MID(TEXT('入力1-1'!$BE40,"000000"),4,1),""),"")</f>
        <v/>
      </c>
      <c r="BH47" s="709" t="str">
        <f>IF(TRIM('入力1-1'!$BE40)&lt;&gt;"",IF('入力1-1'!$BE40&gt;=10,MID(TEXT('入力1-1'!$BE40,"000000"),5,1),""),"")</f>
        <v/>
      </c>
      <c r="BI47" s="532" t="str">
        <f>IF(TRIM('入力1-1'!$BE40)&lt;&gt;"",IF('入力1-1'!$BE40&gt;=1,MID(TEXT('入力1-1'!$BE40,"000000"),6,1),"0"),"")</f>
        <v/>
      </c>
      <c r="BJ47" s="719" t="str">
        <f>IF(TRIM('入力1-1'!$BF40)&lt;&gt;"",IF('入力1-1'!$BF40&gt;=100000,MID(TEXT('入力1-1'!$BF40,"000000"),1,1),""),"")</f>
        <v/>
      </c>
      <c r="BK47" s="709" t="str">
        <f>IF(TRIM('入力1-1'!$BF40)&lt;&gt;"",IF('入力1-1'!$BF40&gt;=10000,MID(TEXT('入力1-1'!$BF40,"000000"),2,1),""),"")</f>
        <v/>
      </c>
      <c r="BL47" s="709" t="str">
        <f>IF(TRIM('入力1-1'!$BF40)&lt;&gt;"",IF('入力1-1'!$BF40&gt;=1000,MID(TEXT('入力1-1'!$BF40,"000000"),3,1),""),"")</f>
        <v/>
      </c>
      <c r="BM47" s="709" t="str">
        <f>IF(TRIM('入力1-1'!$BF40)&lt;&gt;"",IF('入力1-1'!$BF40&gt;=100,MID(TEXT('入力1-1'!$BF40,"000000"),4,1),""),"")</f>
        <v/>
      </c>
      <c r="BN47" s="709" t="str">
        <f>IF(TRIM('入力1-1'!$BF40)&lt;&gt;"",IF('入力1-1'!$BF40&gt;=10,MID(TEXT('入力1-1'!$BF40,"000000"),5,1),""),"")</f>
        <v/>
      </c>
      <c r="BO47" s="532" t="str">
        <f>IF(TRIM('入力1-1'!$BF40)&lt;&gt;"",IF('入力1-1'!$BF40&gt;=1,MID(TEXT('入力1-1'!$BF40,"000000"),6,1),"0"),"")</f>
        <v/>
      </c>
      <c r="BP47" s="719" t="str">
        <f>IF(TRIM('入力1-1'!$BG40)&lt;&gt;"",IF('入力1-1'!$BG40&gt;=100000,MID(TEXT('入力1-1'!$BG40,"000000"),1,1),""),"")</f>
        <v/>
      </c>
      <c r="BQ47" s="709" t="str">
        <f>IF(TRIM('入力1-1'!$BG40)&lt;&gt;"",IF('入力1-1'!$BG40&gt;=10000,MID(TEXT('入力1-1'!$BG40,"000000"),2,1),""),"")</f>
        <v/>
      </c>
      <c r="BR47" s="709" t="str">
        <f>IF(TRIM('入力1-1'!$BG40)&lt;&gt;"",IF('入力1-1'!$BG40&gt;=1000,MID(TEXT('入力1-1'!$BG40,"000000"),3,1),""),"")</f>
        <v/>
      </c>
      <c r="BS47" s="709" t="str">
        <f>IF(TRIM('入力1-1'!$BG40)&lt;&gt;"",IF('入力1-1'!$BG40&gt;=100,MID(TEXT('入力1-1'!$BG40,"000000"),4,1),""),"")</f>
        <v/>
      </c>
      <c r="BT47" s="709" t="str">
        <f>IF(TRIM('入力1-1'!$BG40)&lt;&gt;"",IF('入力1-1'!$BG40&gt;=10,MID(TEXT('入力1-1'!$BG40,"000000"),5,1),""),"")</f>
        <v/>
      </c>
      <c r="BU47" s="532" t="str">
        <f>IF(TRIM('入力1-1'!$BG40)&lt;&gt;"",IF('入力1-1'!$BG40&gt;=1,MID(TEXT('入力1-1'!$BG40,"000000"),6,1),"0"),"")</f>
        <v/>
      </c>
      <c r="BV47" s="719" t="str">
        <f>IF(TRIM('入力1-1'!$BH40)&lt;&gt;"",IF('入力1-1'!$BH40&gt;=100000,MID(TEXT('入力1-1'!$BH40,"000000"),1,1),""),"")</f>
        <v/>
      </c>
      <c r="BW47" s="709" t="str">
        <f>IF(TRIM('入力1-1'!$BH40)&lt;&gt;"",IF('入力1-1'!$BH40&gt;=10000,MID(TEXT('入力1-1'!$BH40,"000000"),2,1),""),"")</f>
        <v/>
      </c>
      <c r="BX47" s="709" t="str">
        <f>IF(TRIM('入力1-1'!$BH40)&lt;&gt;"",IF('入力1-1'!$BH40&gt;=1000,MID(TEXT('入力1-1'!$BH40,"000000"),3,1),""),"")</f>
        <v/>
      </c>
      <c r="BY47" s="709" t="str">
        <f>IF(TRIM('入力1-1'!$BH40)&lt;&gt;"",IF('入力1-1'!$BH40&gt;=100,MID(TEXT('入力1-1'!$BH40,"000000"),4,1),""),"")</f>
        <v/>
      </c>
      <c r="BZ47" s="709" t="str">
        <f>IF(TRIM('入力1-1'!$BH40)&lt;&gt;"",IF('入力1-1'!$BH40&gt;=10,MID(TEXT('入力1-1'!$BH40,"000000"),5,1),""),"")</f>
        <v/>
      </c>
      <c r="CA47" s="532" t="str">
        <f>IF(TRIM('入力1-1'!$BH40)&lt;&gt;"",IF('入力1-1'!$BH40&gt;=1,MID(TEXT('入力1-1'!$BH40,"000000"),6,1),""),"0")</f>
        <v/>
      </c>
      <c r="CB47" s="749" t="str">
        <f>IF(TRIM('入力1-1'!$BI40)&lt;&gt;"",IF('入力1-1'!$BI40&gt;=10000000,MID(TEXT('入力1-1'!$BI40,"00000000"),1,1),""),"")</f>
        <v/>
      </c>
      <c r="CC47" s="750" t="str">
        <f>IF(TRIM('入力1-1'!$BI40)&lt;&gt;"",IF('入力1-1'!$BI40&gt;=1000000,MID(TEXT('入力1-1'!$BI40,"00000000"),2,1),""),"")</f>
        <v/>
      </c>
      <c r="CD47" s="750" t="str">
        <f>IF(TRIM('入力1-1'!$BI40)&lt;&gt;"",IF('入力1-1'!$BI40&gt;=100000,MID(TEXT('入力1-1'!$BI40,"00000000"),3,1),""),"")</f>
        <v/>
      </c>
      <c r="CE47" s="750" t="str">
        <f>IF(TRIM('入力1-1'!$BI40)&lt;&gt;"",IF('入力1-1'!$BI40&gt;=10000,MID(TEXT('入力1-1'!$BI40,"00000000"),4,1),""),"")</f>
        <v/>
      </c>
      <c r="CF47" s="750" t="str">
        <f>IF(TRIM('入力1-1'!$BI40)&lt;&gt;"",IF('入力1-1'!$BI40&gt;=1000,MID(TEXT('入力1-1'!$BI40,"00000000"),5,1),""),"")</f>
        <v/>
      </c>
      <c r="CG47" s="750" t="str">
        <f>IF(TRIM('入力1-1'!$BI40)&lt;&gt;"",IF('入力1-1'!$BI40&gt;=100,MID(TEXT('入力1-1'!$BI40,"00000000"),6,1),""),"")</f>
        <v/>
      </c>
      <c r="CH47" s="750" t="str">
        <f>IF(TRIM('入力1-1'!$BI40)&lt;&gt;"",IF('入力1-1'!$BI40&gt;=10,MID(TEXT('入力1-1'!$BI40,"00000000"),7,1),""),"")</f>
        <v/>
      </c>
      <c r="CI47" s="854" t="str">
        <f>IF(TRIM('入力1-1'!$BI40)&lt;&gt;"",IF('入力1-1'!$BI40&gt;=1,MID(TEXT('入力1-1'!$BI40,"00000000"),8,1),""),"")</f>
        <v/>
      </c>
    </row>
    <row r="48" spans="1:87" s="191" customFormat="1" ht="23.25" customHeight="1">
      <c r="A48" s="304" t="str">
        <f>IF(TRIM(入力1!A70)&lt;&gt;"",入力1!A70,"")</f>
        <v/>
      </c>
      <c r="B48" s="430">
        <f>IF(TRIM(入力1!B70)&lt;&gt;"",入力1!B70,"")</f>
        <v>2</v>
      </c>
      <c r="C48" s="308">
        <v>7</v>
      </c>
      <c r="D48" s="2232" t="str">
        <f>IF(TRIM(入力1!D70)&lt;&gt;"",入力1!D70,"")</f>
        <v/>
      </c>
      <c r="E48" s="2233" t="str">
        <f>IF(TRIM(入力1!E50)&lt;&gt;"",入力1!E50,"")</f>
        <v/>
      </c>
      <c r="F48" s="2233" t="str">
        <f>IF(TRIM(入力1!F50)&lt;&gt;"",入力1!F50,"")</f>
        <v/>
      </c>
      <c r="G48" s="2233" t="str">
        <f>IF(TRIM(入力1!G50)&lt;&gt;"",入力1!G50,"")</f>
        <v/>
      </c>
      <c r="H48" s="2233" t="str">
        <f>IF(TRIM(入力1!H50)&lt;&gt;"",入力1!H50,"")</f>
        <v/>
      </c>
      <c r="I48" s="2233" t="str">
        <f>IF(TRIM(入力1!I50)&lt;&gt;"",入力1!I50,"")</f>
        <v/>
      </c>
      <c r="J48" s="2233" t="str">
        <f>IF(TRIM(入力1!J50)&lt;&gt;"",入力1!J50,"")</f>
        <v/>
      </c>
      <c r="K48" s="2233" t="str">
        <f>IF(TRIM(入力1!S50)&lt;&gt;"",入力1!S50,"")</f>
        <v/>
      </c>
      <c r="L48" s="2234" t="e">
        <f>IF(TRIM(入力1!#REF!)&lt;&gt;"",入力1!#REF!,"")</f>
        <v>#REF!</v>
      </c>
      <c r="M48" s="952" t="str">
        <f>IF(TRIM(入力1!K70)&lt;&gt;"",入力1!K70,"")</f>
        <v/>
      </c>
      <c r="N48" s="434">
        <f>IF(TRIM(入力1!L70)&lt;&gt;"",入力1!L70,"")</f>
        <v>2</v>
      </c>
      <c r="O48" s="432">
        <v>7</v>
      </c>
      <c r="P48" s="999" t="str">
        <f>'入力1-1'!P41</f>
        <v/>
      </c>
      <c r="Q48" s="306" t="str">
        <f>'入力1-1'!Q41</f>
        <v/>
      </c>
      <c r="R48" s="307" t="str">
        <f>IF(TRIM('入力1-1'!R41)&lt;&gt;"",MID('入力1-1'!R41,1,1),"0")</f>
        <v>0</v>
      </c>
      <c r="S48" s="307" t="str">
        <f>IF(TRIM('入力1-1'!S41)&lt;&gt;"",MID('入力1-1'!S41,1,1),"")</f>
        <v/>
      </c>
      <c r="T48" s="307" t="str">
        <f>IF(TRIM('入力1-1'!T41)&lt;&gt;"",MID('入力1-1'!T41,1,1),"")</f>
        <v/>
      </c>
      <c r="U48" s="307" t="str">
        <f>IF(TRIM('入力1-1'!U41)&lt;&gt;"",MID('入力1-1'!U41,1,1),"")</f>
        <v/>
      </c>
      <c r="V48" s="307" t="str">
        <f>IF(TRIM('入力1-1'!V41)&lt;&gt;"",MID('入力1-1'!V41,1,1),"")</f>
        <v/>
      </c>
      <c r="W48" s="307" t="str">
        <f>IF(TRIM('入力1-1'!W41)&lt;&gt;"",MID('入力1-1'!W41,1,1),"")</f>
        <v/>
      </c>
      <c r="X48" s="307" t="str">
        <f>IF(TRIM('入力1-1'!X41)&lt;&gt;"",MID('入力1-1'!X41,1,1),"")</f>
        <v/>
      </c>
      <c r="Y48" s="307" t="str">
        <f>IF(TRIM('入力1-1'!Y41)&lt;&gt;"",MID('入力1-1'!Y41,1,1),"")</f>
        <v/>
      </c>
      <c r="Z48" s="999" t="str">
        <f>IF(TRIM('入力1-1'!AA41)&lt;&gt;"",MID('入力1-1'!AA41,1,1),"0")</f>
        <v>0</v>
      </c>
      <c r="AA48" s="306" t="str">
        <f>IF(TRIM('入力1-1'!AA41)&lt;&gt;"",MID('入力1-1'!AA41,2,1),"0")</f>
        <v>0</v>
      </c>
      <c r="AB48" s="999" t="str">
        <f>IF(TRIM('入力1-1'!AC41)&lt;&gt;"",MID('入力1-1'!AC41,1,1),"")</f>
        <v/>
      </c>
      <c r="AC48" s="306" t="str">
        <f>IF(TRIM('入力1-1'!AC41)&lt;&gt;"",MID('入力1-1'!AC41,2,1),"")</f>
        <v/>
      </c>
      <c r="AD48" s="999" t="str">
        <f>IF(TRIM('入力1-1'!AE41)&lt;&gt;"",MID('入力1-1'!AE41,1,1),"")</f>
        <v/>
      </c>
      <c r="AE48" s="306" t="str">
        <f>IF(TRIM('入力1-1'!AE41)&lt;&gt;"",MID('入力1-1'!AE41,2,1),"")</f>
        <v/>
      </c>
      <c r="AF48" s="999" t="str">
        <f>IF(TRIM('入力1-1'!AG41)&lt;&gt;"",MID('入力1-1'!AG41,1,1),"")</f>
        <v/>
      </c>
      <c r="AG48" s="306" t="str">
        <f>IF(TRIM('入力1-1'!AG41)&lt;&gt;"",MID('入力1-1'!AG41,2,1),"")</f>
        <v/>
      </c>
      <c r="AH48" s="999" t="str">
        <f>IF(TRIM('入力1-1'!AI41)&lt;&gt;"",MID('入力1-1'!AI41,1,1),"")</f>
        <v/>
      </c>
      <c r="AI48" s="309" t="str">
        <f>IF(TRIM('入力1-1'!AI41)&lt;&gt;"",MID('入力1-1'!AI41,2,1),"")</f>
        <v/>
      </c>
      <c r="AJ48" s="307" t="str">
        <f>IF(TRIM('入力1-1'!AK41)&lt;&gt;"",MID('入力1-1'!AK41,1,1),"")</f>
        <v/>
      </c>
      <c r="AK48" s="999" t="str">
        <f>IF(TRIM('入力1-1'!AL41)&lt;&gt;"",MID('入力1-1'!AL41,1,1),"")</f>
        <v/>
      </c>
      <c r="AL48" s="306" t="str">
        <f>IF(TRIM('入力1-1'!AL41)&lt;&gt;"",MID('入力1-1'!AL41,2,1),"")</f>
        <v/>
      </c>
      <c r="AM48" s="999" t="str">
        <f>IF(TRIM('入力1-1'!AN41)&lt;&gt;"",MID('入力1-1'!AN41,1,1),"")</f>
        <v/>
      </c>
      <c r="AN48" s="306" t="str">
        <f>IF(TRIM('入力1-1'!AN41)&lt;&gt;"",MID('入力1-1'!AN41,2,1),"")</f>
        <v/>
      </c>
      <c r="AO48" s="999" t="str">
        <f>IF(TRIM('入力1-1'!AP41)&lt;&gt;"",MID('入力1-1'!AP41,1,1),"")</f>
        <v/>
      </c>
      <c r="AP48" s="309" t="str">
        <f>IF(TRIM('入力1-1'!AP41)&lt;&gt;"",MID('入力1-1'!AP41,2,1),"")</f>
        <v/>
      </c>
      <c r="AQ48" s="999" t="str">
        <f>IF(TRIM('入力1-1'!AR41)&lt;&gt;"",MID('入力1-1'!AR41,1,1),"")</f>
        <v/>
      </c>
      <c r="AR48" s="306" t="str">
        <f>IF(TRIM('入力1-1'!AR41)&lt;&gt;"",MID('入力1-1'!AR41,2,1),"")</f>
        <v/>
      </c>
      <c r="AS48" s="999" t="str">
        <f>IF(TRIM('入力1-1'!AT41)&lt;&gt;"",MID('入力1-1'!AT41,1,1),"")</f>
        <v/>
      </c>
      <c r="AT48" s="306" t="str">
        <f>IF(TRIM('入力1-1'!AT41)&lt;&gt;"",MID('入力1-1'!AT41,2,1),"")</f>
        <v/>
      </c>
      <c r="AU48" s="1000" t="str">
        <f>IF(TRIM('入力1-1'!AV41)&lt;&gt;"",MID('入力1-1'!AV41,1,1),"")</f>
        <v/>
      </c>
      <c r="AV48" s="347" t="str">
        <f>IF(TRIM('入力1-1'!AW41)&lt;&gt;"",MID('入力1-1'!AW41,1,1),"")</f>
        <v/>
      </c>
      <c r="AW48" s="347" t="str">
        <f>IF(TRIM('入力1-1'!AX41)&lt;&gt;"",MID('入力1-1'!AX41,1,1),"")</f>
        <v/>
      </c>
      <c r="AX48" s="347" t="str">
        <f>IF(TRIM('入力1-1'!AY41)&lt;&gt;"",MID('入力1-1'!AY41,1,1),"")</f>
        <v/>
      </c>
      <c r="AY48" s="698" t="str">
        <f>IF(TRIM('入力1-1'!AZ41)&lt;&gt;"",LEFT('入力1-1'!AZ41,1),"-")</f>
        <v>-</v>
      </c>
      <c r="AZ48" s="974" t="str">
        <f>IF(TRIM('入力1-1'!AZ41)&lt;&gt;"",MID('入力1-1'!AZ41,2,1),"-")</f>
        <v>-</v>
      </c>
      <c r="BA48" s="678" t="str">
        <f>IF(TRIM('入力1-1'!BB41)&lt;&gt;"",MID('入力1-1'!BB41,1,1),"")</f>
        <v/>
      </c>
      <c r="BB48" s="988" t="str">
        <f>IF(TRIM('入力1-1'!BC41)&lt;&gt;"",IF(LEN('入力1-1'!BC41)&gt;=2,MID(TEXT('入力1-1'!BC41,"00"),1,1),"0"),"")</f>
        <v/>
      </c>
      <c r="BC48" s="310" t="str">
        <f>IF(TRIM('入力1-1'!BC41)&lt;&gt;"",IF(LEN('入力1-1'!BC41)&gt;=1,MID(TEXT('入力1-1'!BC41,"00"),2,1),""),"")</f>
        <v/>
      </c>
      <c r="BD48" s="712" t="str">
        <f>IF(TRIM('入力1-1'!$BE41)&lt;&gt;"",IF('入力1-1'!$BE41&gt;=100000,MID(TEXT('入力1-1'!$BE41,"000000"),1,1),""),"")</f>
        <v/>
      </c>
      <c r="BE48" s="713" t="str">
        <f>IF(TRIM('入力1-1'!$BE41)&lt;&gt;"",IF('入力1-1'!$BE41&gt;=10000,MID(TEXT('入力1-1'!$BE41,"000000"),2,1),""),"")</f>
        <v/>
      </c>
      <c r="BF48" s="713" t="str">
        <f>IF(TRIM('入力1-1'!$BE41)&lt;&gt;"",IF('入力1-1'!$BE41&gt;=1000,MID(TEXT('入力1-1'!$BE41,"000000"),3,1),""),"")</f>
        <v/>
      </c>
      <c r="BG48" s="713" t="str">
        <f>IF(TRIM('入力1-1'!$BE41)&lt;&gt;"",IF('入力1-1'!$BE41&gt;=100,MID(TEXT('入力1-1'!$BE41,"000000"),4,1),""),"")</f>
        <v/>
      </c>
      <c r="BH48" s="713" t="str">
        <f>IF(TRIM('入力1-1'!$BE41)&lt;&gt;"",IF('入力1-1'!$BE41&gt;=10,MID(TEXT('入力1-1'!$BE41,"000000"),5,1),""),"")</f>
        <v/>
      </c>
      <c r="BI48" s="466" t="str">
        <f>IF(TRIM('入力1-1'!$BE41)&lt;&gt;"",IF('入力1-1'!$BE41&gt;=1,MID(TEXT('入力1-1'!$BE41,"000000"),6,1),"0"),"")</f>
        <v/>
      </c>
      <c r="BJ48" s="714" t="str">
        <f>IF(TRIM('入力1-1'!$BF41)&lt;&gt;"",IF('入力1-1'!$BF41&gt;=100000,MID(TEXT('入力1-1'!$BF41,"000000"),1,1),""),"")</f>
        <v/>
      </c>
      <c r="BK48" s="715" t="str">
        <f>IF(TRIM('入力1-1'!$BF41)&lt;&gt;"",IF('入力1-1'!$BF41&gt;=10000,MID(TEXT('入力1-1'!$BF41,"000000"),2,1),""),"")</f>
        <v/>
      </c>
      <c r="BL48" s="715" t="str">
        <f>IF(TRIM('入力1-1'!$BF41)&lt;&gt;"",IF('入力1-1'!$BF41&gt;=1000,MID(TEXT('入力1-1'!$BF41,"000000"),3,1),""),"")</f>
        <v/>
      </c>
      <c r="BM48" s="715" t="str">
        <f>IF(TRIM('入力1-1'!$BF41)&lt;&gt;"",IF('入力1-1'!$BF41&gt;=100,MID(TEXT('入力1-1'!$BF41,"000000"),4,1),""),"")</f>
        <v/>
      </c>
      <c r="BN48" s="715" t="str">
        <f>IF(TRIM('入力1-1'!$BF41)&lt;&gt;"",IF('入力1-1'!$BF41&gt;=10,MID(TEXT('入力1-1'!$BF41,"000000"),5,1),""),"")</f>
        <v/>
      </c>
      <c r="BO48" s="468" t="str">
        <f>IF(TRIM('入力1-1'!$BF41)&lt;&gt;"",IF('入力1-1'!$BF41&gt;=1,MID(TEXT('入力1-1'!$BF41,"000000"),6,1),"0"),"")</f>
        <v/>
      </c>
      <c r="BP48" s="714" t="str">
        <f>IF(TRIM('入力1-1'!$BG41)&lt;&gt;"",IF('入力1-1'!$BG41&gt;=100000,MID(TEXT('入力1-1'!$BG41,"000000"),1,1),""),"")</f>
        <v/>
      </c>
      <c r="BQ48" s="715" t="str">
        <f>IF(TRIM('入力1-1'!$BG41)&lt;&gt;"",IF('入力1-1'!$BG41&gt;=10000,MID(TEXT('入力1-1'!$BG41,"000000"),2,1),""),"")</f>
        <v/>
      </c>
      <c r="BR48" s="715" t="str">
        <f>IF(TRIM('入力1-1'!$BG41)&lt;&gt;"",IF('入力1-1'!$BG41&gt;=1000,MID(TEXT('入力1-1'!$BG41,"000000"),3,1),""),"")</f>
        <v/>
      </c>
      <c r="BS48" s="715" t="str">
        <f>IF(TRIM('入力1-1'!$BG41)&lt;&gt;"",IF('入力1-1'!$BG41&gt;=100,MID(TEXT('入力1-1'!$BG41,"000000"),4,1),""),"")</f>
        <v/>
      </c>
      <c r="BT48" s="715" t="str">
        <f>IF(TRIM('入力1-1'!$BG41)&lt;&gt;"",IF('入力1-1'!$BG41&gt;=10,MID(TEXT('入力1-1'!$BG41,"000000"),5,1),""),"")</f>
        <v/>
      </c>
      <c r="BU48" s="468" t="str">
        <f>IF(TRIM('入力1-1'!$BG41)&lt;&gt;"",IF('入力1-1'!$BG41&gt;=1,MID(TEXT('入力1-1'!$BG41,"000000"),6,1),"0"),"")</f>
        <v/>
      </c>
      <c r="BV48" s="714" t="str">
        <f>IF(TRIM('入力1-1'!$BH41)&lt;&gt;"",IF('入力1-1'!$BH41&gt;=100000,MID(TEXT('入力1-1'!$BH41,"000000"),1,1),""),"")</f>
        <v/>
      </c>
      <c r="BW48" s="715" t="str">
        <f>IF(TRIM('入力1-1'!$BH41)&lt;&gt;"",IF('入力1-1'!$BH41&gt;=10000,MID(TEXT('入力1-1'!$BH41,"000000"),2,1),""),"")</f>
        <v/>
      </c>
      <c r="BX48" s="715" t="str">
        <f>IF(TRIM('入力1-1'!$BH41)&lt;&gt;"",IF('入力1-1'!$BH41&gt;=1000,MID(TEXT('入力1-1'!$BH41,"000000"),3,1),""),"")</f>
        <v/>
      </c>
      <c r="BY48" s="715" t="str">
        <f>IF(TRIM('入力1-1'!$BH41)&lt;&gt;"",IF('入力1-1'!$BH41&gt;=100,MID(TEXT('入力1-1'!$BH41,"000000"),4,1),""),"")</f>
        <v/>
      </c>
      <c r="BZ48" s="715" t="str">
        <f>IF(TRIM('入力1-1'!$BH41)&lt;&gt;"",IF('入力1-1'!$BH41&gt;=10,MID(TEXT('入力1-1'!$BH41,"000000"),5,1),""),"")</f>
        <v/>
      </c>
      <c r="CA48" s="468" t="str">
        <f>IF(TRIM('入力1-1'!$BH41)&lt;&gt;"",IF('入力1-1'!$BH41&gt;=1,MID(TEXT('入力1-1'!$BH41,"000000"),6,1),""),"0")</f>
        <v/>
      </c>
      <c r="CB48" s="751" t="str">
        <f>IF(TRIM('入力1-1'!$BI41)&lt;&gt;"",IF('入力1-1'!$BI41&gt;=10000000,MID(TEXT('入力1-1'!$BI41,"00000000"),1,1),""),"")</f>
        <v/>
      </c>
      <c r="CC48" s="752" t="str">
        <f>IF(TRIM('入力1-1'!$BI41)&lt;&gt;"",IF('入力1-1'!$BI41&gt;=1000000,MID(TEXT('入力1-1'!$BI41,"00000000"),2,1),""),"")</f>
        <v/>
      </c>
      <c r="CD48" s="752" t="str">
        <f>IF(TRIM('入力1-1'!$BI41)&lt;&gt;"",IF('入力1-1'!$BI41&gt;=100000,MID(TEXT('入力1-1'!$BI41,"00000000"),3,1),""),"")</f>
        <v/>
      </c>
      <c r="CE48" s="752" t="str">
        <f>IF(TRIM('入力1-1'!$BI41)&lt;&gt;"",IF('入力1-1'!$BI41&gt;=10000,MID(TEXT('入力1-1'!$BI41,"00000000"),4,1),""),"")</f>
        <v/>
      </c>
      <c r="CF48" s="752" t="str">
        <f>IF(TRIM('入力1-1'!$BI41)&lt;&gt;"",IF('入力1-1'!$BI41&gt;=1000,MID(TEXT('入力1-1'!$BI41,"00000000"),5,1),""),"")</f>
        <v/>
      </c>
      <c r="CG48" s="752" t="str">
        <f>IF(TRIM('入力1-1'!$BI41)&lt;&gt;"",IF('入力1-1'!$BI41&gt;=100,MID(TEXT('入力1-1'!$BI41,"00000000"),6,1),""),"")</f>
        <v/>
      </c>
      <c r="CH48" s="752" t="str">
        <f>IF(TRIM('入力1-1'!$BI41)&lt;&gt;"",IF('入力1-1'!$BI41&gt;=10,MID(TEXT('入力1-1'!$BI41,"00000000"),7,1),""),"")</f>
        <v/>
      </c>
      <c r="CI48" s="855" t="str">
        <f>IF(TRIM('入力1-1'!$BI41)&lt;&gt;"",IF('入力1-1'!$BI41&gt;=1,MID(TEXT('入力1-1'!$BI41,"00000000"),8,1),""),"")</f>
        <v/>
      </c>
    </row>
    <row r="49" spans="1:87" s="19" customFormat="1" ht="23.25" customHeight="1">
      <c r="A49" s="522" t="str">
        <f>IF(TRIM(入力1!A72)&lt;&gt;"",入力1!A72,"")</f>
        <v/>
      </c>
      <c r="B49" s="523">
        <f>IF(TRIM(入力1!B72)&lt;&gt;"",入力1!B72,"")</f>
        <v>2</v>
      </c>
      <c r="C49" s="524">
        <v>8</v>
      </c>
      <c r="D49" s="2229" t="str">
        <f>IF(TRIM(入力1!D72)&lt;&gt;"",入力1!D72,"")</f>
        <v/>
      </c>
      <c r="E49" s="2230" t="str">
        <f>IF(TRIM(入力1!E52)&lt;&gt;"",入力1!E52,"")</f>
        <v/>
      </c>
      <c r="F49" s="2230" t="str">
        <f>IF(TRIM(入力1!F52)&lt;&gt;"",入力1!F52,"")</f>
        <v/>
      </c>
      <c r="G49" s="2230" t="str">
        <f>IF(TRIM(入力1!G52)&lt;&gt;"",入力1!G52,"")</f>
        <v/>
      </c>
      <c r="H49" s="2230" t="str">
        <f>IF(TRIM(入力1!H52)&lt;&gt;"",入力1!H52,"")</f>
        <v/>
      </c>
      <c r="I49" s="2230" t="str">
        <f>IF(TRIM(入力1!I52)&lt;&gt;"",入力1!I52,"")</f>
        <v/>
      </c>
      <c r="J49" s="2230" t="str">
        <f>IF(TRIM(入力1!J52)&lt;&gt;"",入力1!J52,"")</f>
        <v/>
      </c>
      <c r="K49" s="2230" t="str">
        <f>IF(TRIM(入力1!S52)&lt;&gt;"",入力1!S52,"")</f>
        <v/>
      </c>
      <c r="L49" s="2231" t="e">
        <f>IF(TRIM(入力1!#REF!)&lt;&gt;"",入力1!#REF!,"")</f>
        <v>#REF!</v>
      </c>
      <c r="M49" s="975" t="str">
        <f>IF(TRIM(入力1!K72)&lt;&gt;"",入力1!K72,"")</f>
        <v/>
      </c>
      <c r="N49" s="525">
        <f>IF(TRIM(入力1!L72)&lt;&gt;"",入力1!L72,"")</f>
        <v>2</v>
      </c>
      <c r="O49" s="526">
        <v>8</v>
      </c>
      <c r="P49" s="1007" t="str">
        <f>'入力1-1'!P42</f>
        <v/>
      </c>
      <c r="Q49" s="527" t="str">
        <f>'入力1-1'!Q42</f>
        <v/>
      </c>
      <c r="R49" s="528" t="str">
        <f>IF(TRIM('入力1-1'!R42)&lt;&gt;"",MID('入力1-1'!R42,1,1),"0")</f>
        <v>0</v>
      </c>
      <c r="S49" s="528" t="str">
        <f>IF(TRIM('入力1-1'!S42)&lt;&gt;"",MID('入力1-1'!S42,1,1),"")</f>
        <v/>
      </c>
      <c r="T49" s="528" t="str">
        <f>IF(TRIM('入力1-1'!T42)&lt;&gt;"",MID('入力1-1'!T42,1,1),"")</f>
        <v/>
      </c>
      <c r="U49" s="528" t="str">
        <f>IF(TRIM('入力1-1'!U42)&lt;&gt;"",MID('入力1-1'!U42,1,1),"")</f>
        <v/>
      </c>
      <c r="V49" s="528" t="str">
        <f>IF(TRIM('入力1-1'!V42)&lt;&gt;"",MID('入力1-1'!V42,1,1),"")</f>
        <v/>
      </c>
      <c r="W49" s="528" t="str">
        <f>IF(TRIM('入力1-1'!W42)&lt;&gt;"",MID('入力1-1'!W42,1,1),"")</f>
        <v/>
      </c>
      <c r="X49" s="528" t="str">
        <f>IF(TRIM('入力1-1'!X42)&lt;&gt;"",MID('入力1-1'!X42,1,1),"")</f>
        <v/>
      </c>
      <c r="Y49" s="528" t="str">
        <f>IF(TRIM('入力1-1'!Y42)&lt;&gt;"",MID('入力1-1'!Y42,1,1),"")</f>
        <v/>
      </c>
      <c r="Z49" s="1007" t="str">
        <f>IF(TRIM('入力1-1'!AA42)&lt;&gt;"",MID('入力1-1'!AA42,1,1),"0")</f>
        <v>0</v>
      </c>
      <c r="AA49" s="527" t="str">
        <f>IF(TRIM('入力1-1'!AA42)&lt;&gt;"",MID('入力1-1'!AA42,2,1),"0")</f>
        <v>0</v>
      </c>
      <c r="AB49" s="1007" t="str">
        <f>IF(TRIM('入力1-1'!AC42)&lt;&gt;"",MID('入力1-1'!AC42,1,1),"")</f>
        <v/>
      </c>
      <c r="AC49" s="527" t="str">
        <f>IF(TRIM('入力1-1'!AC42)&lt;&gt;"",MID('入力1-1'!AC42,2,1),"")</f>
        <v/>
      </c>
      <c r="AD49" s="1007" t="str">
        <f>IF(TRIM('入力1-1'!AE42)&lt;&gt;"",MID('入力1-1'!AE42,1,1),"")</f>
        <v/>
      </c>
      <c r="AE49" s="527" t="str">
        <f>IF(TRIM('入力1-1'!AE42)&lt;&gt;"",MID('入力1-1'!AE42,2,1),"")</f>
        <v/>
      </c>
      <c r="AF49" s="1007" t="str">
        <f>IF(TRIM('入力1-1'!AG42)&lt;&gt;"",MID('入力1-1'!AG42,1,1),"")</f>
        <v/>
      </c>
      <c r="AG49" s="527" t="str">
        <f>IF(TRIM('入力1-1'!AG42)&lt;&gt;"",MID('入力1-1'!AG42,2,1),"")</f>
        <v/>
      </c>
      <c r="AH49" s="1007" t="str">
        <f>IF(TRIM('入力1-1'!AI42)&lt;&gt;"",MID('入力1-1'!AI42,1,1),"")</f>
        <v/>
      </c>
      <c r="AI49" s="529" t="str">
        <f>IF(TRIM('入力1-1'!AI42)&lt;&gt;"",MID('入力1-1'!AI42,2,1),"")</f>
        <v/>
      </c>
      <c r="AJ49" s="528" t="str">
        <f>IF(TRIM('入力1-1'!AK42)&lt;&gt;"",MID('入力1-1'!AK42,1,1),"")</f>
        <v/>
      </c>
      <c r="AK49" s="1007" t="str">
        <f>IF(TRIM('入力1-1'!AL42)&lt;&gt;"",MID('入力1-1'!AL42,1,1),"")</f>
        <v/>
      </c>
      <c r="AL49" s="527" t="str">
        <f>IF(TRIM('入力1-1'!AL42)&lt;&gt;"",MID('入力1-1'!AL42,2,1),"")</f>
        <v/>
      </c>
      <c r="AM49" s="1007" t="str">
        <f>IF(TRIM('入力1-1'!AN42)&lt;&gt;"",MID('入力1-1'!AN42,1,1),"")</f>
        <v/>
      </c>
      <c r="AN49" s="527" t="str">
        <f>IF(TRIM('入力1-1'!AN42)&lt;&gt;"",MID('入力1-1'!AN42,2,1),"")</f>
        <v/>
      </c>
      <c r="AO49" s="1007" t="str">
        <f>IF(TRIM('入力1-1'!AP42)&lt;&gt;"",MID('入力1-1'!AP42,1,1),"")</f>
        <v/>
      </c>
      <c r="AP49" s="529" t="str">
        <f>IF(TRIM('入力1-1'!AP42)&lt;&gt;"",MID('入力1-1'!AP42,2,1),"")</f>
        <v/>
      </c>
      <c r="AQ49" s="1007" t="str">
        <f>IF(TRIM('入力1-1'!AR42)&lt;&gt;"",MID('入力1-1'!AR42,1,1),"")</f>
        <v/>
      </c>
      <c r="AR49" s="527" t="str">
        <f>IF(TRIM('入力1-1'!AR42)&lt;&gt;"",MID('入力1-1'!AR42,2,1),"")</f>
        <v/>
      </c>
      <c r="AS49" s="1007" t="str">
        <f>IF(TRIM('入力1-1'!AT42)&lt;&gt;"",MID('入力1-1'!AT42,1,1),"")</f>
        <v/>
      </c>
      <c r="AT49" s="527" t="str">
        <f>IF(TRIM('入力1-1'!AT42)&lt;&gt;"",MID('入力1-1'!AT42,2,1),"")</f>
        <v/>
      </c>
      <c r="AU49" s="1008" t="str">
        <f>IF(TRIM('入力1-1'!AV42)&lt;&gt;"",MID('入力1-1'!AV42,1,1),"")</f>
        <v/>
      </c>
      <c r="AV49" s="530" t="str">
        <f>IF(TRIM('入力1-1'!AW42)&lt;&gt;"",MID('入力1-1'!AW42,1,1),"")</f>
        <v/>
      </c>
      <c r="AW49" s="530" t="str">
        <f>IF(TRIM('入力1-1'!AX42)&lt;&gt;"",MID('入力1-1'!AX42,1,1),"")</f>
        <v/>
      </c>
      <c r="AX49" s="530" t="str">
        <f>IF(TRIM('入力1-1'!AY42)&lt;&gt;"",MID('入力1-1'!AY42,1,1),"")</f>
        <v/>
      </c>
      <c r="AY49" s="697" t="str">
        <f>IF(TRIM('入力1-1'!AZ42)&lt;&gt;"",LEFT('入力1-1'!AZ42,1),"-")</f>
        <v>-</v>
      </c>
      <c r="AZ49" s="977" t="str">
        <f>IF(TRIM('入力1-1'!AZ42)&lt;&gt;"",MID('入力1-1'!AZ42,2,1),"-")</f>
        <v>-</v>
      </c>
      <c r="BA49" s="677" t="str">
        <f>IF(TRIM('入力1-1'!BB42)&lt;&gt;"",MID('入力1-1'!BB42,1,1),"")</f>
        <v/>
      </c>
      <c r="BB49" s="987" t="str">
        <f>IF(TRIM('入力1-1'!BC42)&lt;&gt;"",IF(LEN('入力1-1'!BC42)&gt;=2,MID(TEXT('入力1-1'!BC42,"00"),1,1),"0"),"")</f>
        <v/>
      </c>
      <c r="BC49" s="531" t="str">
        <f>IF(TRIM('入力1-1'!BC42)&lt;&gt;"",IF(LEN('入力1-1'!BC42)&gt;=1,MID(TEXT('入力1-1'!BC42,"00"),2,1),""),"")</f>
        <v/>
      </c>
      <c r="BD49" s="708" t="str">
        <f>IF(TRIM('入力1-1'!$BE42)&lt;&gt;"",IF('入力1-1'!$BE42&gt;=100000,MID(TEXT('入力1-1'!$BE42,"000000"),1,1),""),"")</f>
        <v/>
      </c>
      <c r="BE49" s="709" t="str">
        <f>IF(TRIM('入力1-1'!$BE42)&lt;&gt;"",IF('入力1-1'!$BE42&gt;=10000,MID(TEXT('入力1-1'!$BE42,"000000"),2,1),""),"")</f>
        <v/>
      </c>
      <c r="BF49" s="709" t="str">
        <f>IF(TRIM('入力1-1'!$BE42)&lt;&gt;"",IF('入力1-1'!$BE42&gt;=1000,MID(TEXT('入力1-1'!$BE42,"000000"),3,1),""),"")</f>
        <v/>
      </c>
      <c r="BG49" s="709" t="str">
        <f>IF(TRIM('入力1-1'!$BE42)&lt;&gt;"",IF('入力1-1'!$BE42&gt;=100,MID(TEXT('入力1-1'!$BE42,"000000"),4,1),""),"")</f>
        <v/>
      </c>
      <c r="BH49" s="709" t="str">
        <f>IF(TRIM('入力1-1'!$BE42)&lt;&gt;"",IF('入力1-1'!$BE42&gt;=10,MID(TEXT('入力1-1'!$BE42,"000000"),5,1),""),"")</f>
        <v/>
      </c>
      <c r="BI49" s="532" t="str">
        <f>IF(TRIM('入力1-1'!$BE42)&lt;&gt;"",IF('入力1-1'!$BE42&gt;=1,MID(TEXT('入力1-1'!$BE42,"000000"),6,1),"0"),"")</f>
        <v/>
      </c>
      <c r="BJ49" s="710" t="str">
        <f>IF(TRIM('入力1-1'!$BF42)&lt;&gt;"",IF('入力1-1'!$BF42&gt;=100000,MID(TEXT('入力1-1'!$BF42,"000000"),1,1),""),"")</f>
        <v/>
      </c>
      <c r="BK49" s="711" t="str">
        <f>IF(TRIM('入力1-1'!$BF42)&lt;&gt;"",IF('入力1-1'!$BF42&gt;=10000,MID(TEXT('入力1-1'!$BF42,"000000"),2,1),""),"")</f>
        <v/>
      </c>
      <c r="BL49" s="711" t="str">
        <f>IF(TRIM('入力1-1'!$BF42)&lt;&gt;"",IF('入力1-1'!$BF42&gt;=1000,MID(TEXT('入力1-1'!$BF42,"000000"),3,1),""),"")</f>
        <v/>
      </c>
      <c r="BM49" s="711" t="str">
        <f>IF(TRIM('入力1-1'!$BF42)&lt;&gt;"",IF('入力1-1'!$BF42&gt;=100,MID(TEXT('入力1-1'!$BF42,"000000"),4,1),""),"")</f>
        <v/>
      </c>
      <c r="BN49" s="711" t="str">
        <f>IF(TRIM('入力1-1'!$BF42)&lt;&gt;"",IF('入力1-1'!$BF42&gt;=10,MID(TEXT('入力1-1'!$BF42,"000000"),5,1),""),"")</f>
        <v/>
      </c>
      <c r="BO49" s="533" t="str">
        <f>IF(TRIM('入力1-1'!$BF42)&lt;&gt;"",IF('入力1-1'!$BF42&gt;=1,MID(TEXT('入力1-1'!$BF42,"000000"),6,1),"0"),"")</f>
        <v/>
      </c>
      <c r="BP49" s="710" t="str">
        <f>IF(TRIM('入力1-1'!$BG42)&lt;&gt;"",IF('入力1-1'!$BG42&gt;=100000,MID(TEXT('入力1-1'!$BG42,"000000"),1,1),""),"")</f>
        <v/>
      </c>
      <c r="BQ49" s="711" t="str">
        <f>IF(TRIM('入力1-1'!$BG42)&lt;&gt;"",IF('入力1-1'!$BG42&gt;=10000,MID(TEXT('入力1-1'!$BG42,"000000"),2,1),""),"")</f>
        <v/>
      </c>
      <c r="BR49" s="711" t="str">
        <f>IF(TRIM('入力1-1'!$BG42)&lt;&gt;"",IF('入力1-1'!$BG42&gt;=1000,MID(TEXT('入力1-1'!$BG42,"000000"),3,1),""),"")</f>
        <v/>
      </c>
      <c r="BS49" s="711" t="str">
        <f>IF(TRIM('入力1-1'!$BG42)&lt;&gt;"",IF('入力1-1'!$BG42&gt;=100,MID(TEXT('入力1-1'!$BG42,"000000"),4,1),""),"")</f>
        <v/>
      </c>
      <c r="BT49" s="711" t="str">
        <f>IF(TRIM('入力1-1'!$BG42)&lt;&gt;"",IF('入力1-1'!$BG42&gt;=10,MID(TEXT('入力1-1'!$BG42,"000000"),5,1),""),"")</f>
        <v/>
      </c>
      <c r="BU49" s="533" t="str">
        <f>IF(TRIM('入力1-1'!$BG42)&lt;&gt;"",IF('入力1-1'!$BG42&gt;=1,MID(TEXT('入力1-1'!$BG42,"000000"),6,1),"0"),"")</f>
        <v/>
      </c>
      <c r="BV49" s="710" t="str">
        <f>IF(TRIM('入力1-1'!$BH42)&lt;&gt;"",IF('入力1-1'!$BH42&gt;=100000,MID(TEXT('入力1-1'!$BH42,"000000"),1,1),""),"")</f>
        <v/>
      </c>
      <c r="BW49" s="711" t="str">
        <f>IF(TRIM('入力1-1'!$BH42)&lt;&gt;"",IF('入力1-1'!$BH42&gt;=10000,MID(TEXT('入力1-1'!$BH42,"000000"),2,1),""),"")</f>
        <v/>
      </c>
      <c r="BX49" s="711" t="str">
        <f>IF(TRIM('入力1-1'!$BH42)&lt;&gt;"",IF('入力1-1'!$BH42&gt;=1000,MID(TEXT('入力1-1'!$BH42,"000000"),3,1),""),"")</f>
        <v/>
      </c>
      <c r="BY49" s="711" t="str">
        <f>IF(TRIM('入力1-1'!$BH42)&lt;&gt;"",IF('入力1-1'!$BH42&gt;=100,MID(TEXT('入力1-1'!$BH42,"000000"),4,1),""),"")</f>
        <v/>
      </c>
      <c r="BZ49" s="711" t="str">
        <f>IF(TRIM('入力1-1'!$BH42)&lt;&gt;"",IF('入力1-1'!$BH42&gt;=10,MID(TEXT('入力1-1'!$BH42,"000000"),5,1),""),"")</f>
        <v/>
      </c>
      <c r="CA49" s="533" t="str">
        <f>IF(TRIM('入力1-1'!$BH42)&lt;&gt;"",IF('入力1-1'!$BH42&gt;=1,MID(TEXT('入力1-1'!$BH42,"000000"),6,1),""),"0")</f>
        <v/>
      </c>
      <c r="CB49" s="749" t="str">
        <f>IF(TRIM('入力1-1'!$BI42)&lt;&gt;"",IF('入力1-1'!$BI42&gt;=10000000,MID(TEXT('入力1-1'!$BI42,"00000000"),1,1),""),"")</f>
        <v/>
      </c>
      <c r="CC49" s="750" t="str">
        <f>IF(TRIM('入力1-1'!$BI42)&lt;&gt;"",IF('入力1-1'!$BI42&gt;=1000000,MID(TEXT('入力1-1'!$BI42,"00000000"),2,1),""),"")</f>
        <v/>
      </c>
      <c r="CD49" s="750" t="str">
        <f>IF(TRIM('入力1-1'!$BI42)&lt;&gt;"",IF('入力1-1'!$BI42&gt;=100000,MID(TEXT('入力1-1'!$BI42,"00000000"),3,1),""),"")</f>
        <v/>
      </c>
      <c r="CE49" s="750" t="str">
        <f>IF(TRIM('入力1-1'!$BI42)&lt;&gt;"",IF('入力1-1'!$BI42&gt;=10000,MID(TEXT('入力1-1'!$BI42,"00000000"),4,1),""),"")</f>
        <v/>
      </c>
      <c r="CF49" s="750" t="str">
        <f>IF(TRIM('入力1-1'!$BI42)&lt;&gt;"",IF('入力1-1'!$BI42&gt;=1000,MID(TEXT('入力1-1'!$BI42,"00000000"),5,1),""),"")</f>
        <v/>
      </c>
      <c r="CG49" s="750" t="str">
        <f>IF(TRIM('入力1-1'!$BI42)&lt;&gt;"",IF('入力1-1'!$BI42&gt;=100,MID(TEXT('入力1-1'!$BI42,"00000000"),6,1),""),"")</f>
        <v/>
      </c>
      <c r="CH49" s="750" t="str">
        <f>IF(TRIM('入力1-1'!$BI42)&lt;&gt;"",IF('入力1-1'!$BI42&gt;=10,MID(TEXT('入力1-1'!$BI42,"00000000"),7,1),""),"")</f>
        <v/>
      </c>
      <c r="CI49" s="854" t="str">
        <f>IF(TRIM('入力1-1'!$BI42)&lt;&gt;"",IF('入力1-1'!$BI42&gt;=1,MID(TEXT('入力1-1'!$BI42,"00000000"),8,1),""),"")</f>
        <v/>
      </c>
    </row>
    <row r="50" spans="1:87" s="19" customFormat="1" ht="23.25" customHeight="1">
      <c r="A50" s="304" t="str">
        <f>IF(TRIM(入力1!A74)&lt;&gt;"",入力1!A74,"")</f>
        <v/>
      </c>
      <c r="B50" s="430">
        <f>IF(TRIM(入力1!B74)&lt;&gt;"",入力1!B74,"")</f>
        <v>2</v>
      </c>
      <c r="C50" s="308">
        <v>9</v>
      </c>
      <c r="D50" s="2232" t="str">
        <f>IF(TRIM(入力1!D74)&lt;&gt;"",入力1!D74,"")</f>
        <v/>
      </c>
      <c r="E50" s="2233" t="str">
        <f>IF(TRIM(入力1!E54)&lt;&gt;"",入力1!E54,"")</f>
        <v/>
      </c>
      <c r="F50" s="2233" t="str">
        <f>IF(TRIM(入力1!F54)&lt;&gt;"",入力1!F54,"")</f>
        <v/>
      </c>
      <c r="G50" s="2233" t="str">
        <f>IF(TRIM(入力1!G54)&lt;&gt;"",入力1!G54,"")</f>
        <v/>
      </c>
      <c r="H50" s="2233" t="str">
        <f>IF(TRIM(入力1!H54)&lt;&gt;"",入力1!H54,"")</f>
        <v/>
      </c>
      <c r="I50" s="2233" t="str">
        <f>IF(TRIM(入力1!I54)&lt;&gt;"",入力1!I54,"")</f>
        <v/>
      </c>
      <c r="J50" s="2233" t="str">
        <f>IF(TRIM(入力1!J54)&lt;&gt;"",入力1!J54,"")</f>
        <v/>
      </c>
      <c r="K50" s="2233" t="str">
        <f>IF(TRIM(入力1!S54)&lt;&gt;"",入力1!S54,"")</f>
        <v/>
      </c>
      <c r="L50" s="2234" t="e">
        <f>IF(TRIM(入力1!#REF!)&lt;&gt;"",入力1!#REF!,"")</f>
        <v>#REF!</v>
      </c>
      <c r="M50" s="952" t="str">
        <f>IF(TRIM(入力1!K74)&lt;&gt;"",入力1!K74,"")</f>
        <v/>
      </c>
      <c r="N50" s="434">
        <f>IF(TRIM(入力1!L74)&lt;&gt;"",入力1!L74,"")</f>
        <v>2</v>
      </c>
      <c r="O50" s="432">
        <v>9</v>
      </c>
      <c r="P50" s="999" t="str">
        <f>'入力1-1'!P43</f>
        <v/>
      </c>
      <c r="Q50" s="306" t="str">
        <f>'入力1-1'!Q43</f>
        <v/>
      </c>
      <c r="R50" s="307" t="str">
        <f>IF(TRIM('入力1-1'!R43)&lt;&gt;"",MID('入力1-1'!R43,1,1),"0")</f>
        <v>0</v>
      </c>
      <c r="S50" s="307" t="str">
        <f>IF(TRIM('入力1-1'!S43)&lt;&gt;"",MID('入力1-1'!S43,1,1),"")</f>
        <v/>
      </c>
      <c r="T50" s="307" t="str">
        <f>IF(TRIM('入力1-1'!T43)&lt;&gt;"",MID('入力1-1'!T43,1,1),"")</f>
        <v/>
      </c>
      <c r="U50" s="307" t="str">
        <f>IF(TRIM('入力1-1'!U43)&lt;&gt;"",MID('入力1-1'!U43,1,1),"")</f>
        <v/>
      </c>
      <c r="V50" s="307" t="str">
        <f>IF(TRIM('入力1-1'!V43)&lt;&gt;"",MID('入力1-1'!V43,1,1),"")</f>
        <v/>
      </c>
      <c r="W50" s="307" t="str">
        <f>IF(TRIM('入力1-1'!W43)&lt;&gt;"",MID('入力1-1'!W43,1,1),"")</f>
        <v/>
      </c>
      <c r="X50" s="307" t="str">
        <f>IF(TRIM('入力1-1'!X43)&lt;&gt;"",MID('入力1-1'!X43,1,1),"")</f>
        <v/>
      </c>
      <c r="Y50" s="307" t="str">
        <f>IF(TRIM('入力1-1'!Y43)&lt;&gt;"",MID('入力1-1'!Y43,1,1),"")</f>
        <v/>
      </c>
      <c r="Z50" s="999" t="str">
        <f>IF(TRIM('入力1-1'!AA43)&lt;&gt;"",MID('入力1-1'!AA43,1,1),"0")</f>
        <v>0</v>
      </c>
      <c r="AA50" s="306" t="str">
        <f>IF(TRIM('入力1-1'!AA43)&lt;&gt;"",MID('入力1-1'!AA43,2,1),"0")</f>
        <v>0</v>
      </c>
      <c r="AB50" s="999" t="str">
        <f>IF(TRIM('入力1-1'!AC43)&lt;&gt;"",MID('入力1-1'!AC43,1,1),"")</f>
        <v/>
      </c>
      <c r="AC50" s="306" t="str">
        <f>IF(TRIM('入力1-1'!AC43)&lt;&gt;"",MID('入力1-1'!AC43,2,1),"")</f>
        <v/>
      </c>
      <c r="AD50" s="999" t="str">
        <f>IF(TRIM('入力1-1'!AE43)&lt;&gt;"",MID('入力1-1'!AE43,1,1),"")</f>
        <v/>
      </c>
      <c r="AE50" s="306" t="str">
        <f>IF(TRIM('入力1-1'!AE43)&lt;&gt;"",MID('入力1-1'!AE43,2,1),"")</f>
        <v/>
      </c>
      <c r="AF50" s="999" t="str">
        <f>IF(TRIM('入力1-1'!AG43)&lt;&gt;"",MID('入力1-1'!AG43,1,1),"")</f>
        <v/>
      </c>
      <c r="AG50" s="306" t="str">
        <f>IF(TRIM('入力1-1'!AG43)&lt;&gt;"",MID('入力1-1'!AG43,2,1),"")</f>
        <v/>
      </c>
      <c r="AH50" s="999" t="str">
        <f>IF(TRIM('入力1-1'!AI43)&lt;&gt;"",MID('入力1-1'!AI43,1,1),"")</f>
        <v/>
      </c>
      <c r="AI50" s="309" t="str">
        <f>IF(TRIM('入力1-1'!AI43)&lt;&gt;"",MID('入力1-1'!AI43,2,1),"")</f>
        <v/>
      </c>
      <c r="AJ50" s="307" t="str">
        <f>IF(TRIM('入力1-1'!AK43)&lt;&gt;"",MID('入力1-1'!AK43,1,1),"")</f>
        <v/>
      </c>
      <c r="AK50" s="999" t="str">
        <f>IF(TRIM('入力1-1'!AL43)&lt;&gt;"",MID('入力1-1'!AL43,1,1),"")</f>
        <v/>
      </c>
      <c r="AL50" s="306" t="str">
        <f>IF(TRIM('入力1-1'!AL43)&lt;&gt;"",MID('入力1-1'!AL43,2,1),"")</f>
        <v/>
      </c>
      <c r="AM50" s="999" t="str">
        <f>IF(TRIM('入力1-1'!AN43)&lt;&gt;"",MID('入力1-1'!AN43,1,1),"")</f>
        <v/>
      </c>
      <c r="AN50" s="306" t="str">
        <f>IF(TRIM('入力1-1'!AN43)&lt;&gt;"",MID('入力1-1'!AN43,2,1),"")</f>
        <v/>
      </c>
      <c r="AO50" s="999" t="str">
        <f>IF(TRIM('入力1-1'!AP43)&lt;&gt;"",MID('入力1-1'!AP43,1,1),"")</f>
        <v/>
      </c>
      <c r="AP50" s="309" t="str">
        <f>IF(TRIM('入力1-1'!AP43)&lt;&gt;"",MID('入力1-1'!AP43,2,1),"")</f>
        <v/>
      </c>
      <c r="AQ50" s="999" t="str">
        <f>IF(TRIM('入力1-1'!AR43)&lt;&gt;"",MID('入力1-1'!AR43,1,1),"")</f>
        <v/>
      </c>
      <c r="AR50" s="306" t="str">
        <f>IF(TRIM('入力1-1'!AR43)&lt;&gt;"",MID('入力1-1'!AR43,2,1),"")</f>
        <v/>
      </c>
      <c r="AS50" s="999" t="str">
        <f>IF(TRIM('入力1-1'!AT43)&lt;&gt;"",MID('入力1-1'!AT43,1,1),"")</f>
        <v/>
      </c>
      <c r="AT50" s="306" t="str">
        <f>IF(TRIM('入力1-1'!AT43)&lt;&gt;"",MID('入力1-1'!AT43,2,1),"")</f>
        <v/>
      </c>
      <c r="AU50" s="1000" t="str">
        <f>IF(TRIM('入力1-1'!AV43)&lt;&gt;"",MID('入力1-1'!AV43,1,1),"")</f>
        <v/>
      </c>
      <c r="AV50" s="347" t="str">
        <f>IF(TRIM('入力1-1'!AW43)&lt;&gt;"",MID('入力1-1'!AW43,1,1),"")</f>
        <v/>
      </c>
      <c r="AW50" s="347" t="str">
        <f>IF(TRIM('入力1-1'!AX43)&lt;&gt;"",MID('入力1-1'!AX43,1,1),"")</f>
        <v/>
      </c>
      <c r="AX50" s="347" t="str">
        <f>IF(TRIM('入力1-1'!AY43)&lt;&gt;"",MID('入力1-1'!AY43,1,1),"")</f>
        <v/>
      </c>
      <c r="AY50" s="698" t="str">
        <f>IF(TRIM('入力1-1'!AZ43)&lt;&gt;"",LEFT('入力1-1'!AZ43,1),"-")</f>
        <v>-</v>
      </c>
      <c r="AZ50" s="974" t="str">
        <f>IF(TRIM('入力1-1'!AZ43)&lt;&gt;"",MID('入力1-1'!AZ43,2,1),"-")</f>
        <v>-</v>
      </c>
      <c r="BA50" s="678" t="str">
        <f>IF(TRIM('入力1-1'!BB43)&lt;&gt;"",MID('入力1-1'!BB43,1,1),"")</f>
        <v/>
      </c>
      <c r="BB50" s="988" t="str">
        <f>IF(TRIM('入力1-1'!BC43)&lt;&gt;"",IF(LEN('入力1-1'!BC43)&gt;=2,MID(TEXT('入力1-1'!BC43,"00"),1,1),"0"),"")</f>
        <v/>
      </c>
      <c r="BC50" s="310" t="str">
        <f>IF(TRIM('入力1-1'!BC43)&lt;&gt;"",IF(LEN('入力1-1'!BC43)&gt;=1,MID(TEXT('入力1-1'!BC43,"00"),2,1),""),"")</f>
        <v/>
      </c>
      <c r="BD50" s="712" t="str">
        <f>IF(TRIM('入力1-1'!$BE43)&lt;&gt;"",IF('入力1-1'!$BE43&gt;=100000,MID(TEXT('入力1-1'!$BE43,"000000"),1,1),""),"")</f>
        <v/>
      </c>
      <c r="BE50" s="713" t="str">
        <f>IF(TRIM('入力1-1'!$BE43)&lt;&gt;"",IF('入力1-1'!$BE43&gt;=10000,MID(TEXT('入力1-1'!$BE43,"000000"),2,1),""),"")</f>
        <v/>
      </c>
      <c r="BF50" s="713" t="str">
        <f>IF(TRIM('入力1-1'!$BE43)&lt;&gt;"",IF('入力1-1'!$BE43&gt;=1000,MID(TEXT('入力1-1'!$BE43,"000000"),3,1),""),"")</f>
        <v/>
      </c>
      <c r="BG50" s="713" t="str">
        <f>IF(TRIM('入力1-1'!$BE43)&lt;&gt;"",IF('入力1-1'!$BE43&gt;=100,MID(TEXT('入力1-1'!$BE43,"000000"),4,1),""),"")</f>
        <v/>
      </c>
      <c r="BH50" s="713" t="str">
        <f>IF(TRIM('入力1-1'!$BE43)&lt;&gt;"",IF('入力1-1'!$BE43&gt;=10,MID(TEXT('入力1-1'!$BE43,"000000"),5,1),""),"")</f>
        <v/>
      </c>
      <c r="BI50" s="466" t="str">
        <f>IF(TRIM('入力1-1'!$BE43)&lt;&gt;"",IF('入力1-1'!$BE43&gt;=1,MID(TEXT('入力1-1'!$BE43,"000000"),6,1),"0"),"")</f>
        <v/>
      </c>
      <c r="BJ50" s="714" t="str">
        <f>IF(TRIM('入力1-1'!$BF43)&lt;&gt;"",IF('入力1-1'!$BF43&gt;=100000,MID(TEXT('入力1-1'!$BF43,"000000"),1,1),""),"")</f>
        <v/>
      </c>
      <c r="BK50" s="715" t="str">
        <f>IF(TRIM('入力1-1'!$BF43)&lt;&gt;"",IF('入力1-1'!$BF43&gt;=10000,MID(TEXT('入力1-1'!$BF43,"000000"),2,1),""),"")</f>
        <v/>
      </c>
      <c r="BL50" s="715" t="str">
        <f>IF(TRIM('入力1-1'!$BF43)&lt;&gt;"",IF('入力1-1'!$BF43&gt;=1000,MID(TEXT('入力1-1'!$BF43,"000000"),3,1),""),"")</f>
        <v/>
      </c>
      <c r="BM50" s="715" t="str">
        <f>IF(TRIM('入力1-1'!$BF43)&lt;&gt;"",IF('入力1-1'!$BF43&gt;=100,MID(TEXT('入力1-1'!$BF43,"000000"),4,1),""),"")</f>
        <v/>
      </c>
      <c r="BN50" s="715" t="str">
        <f>IF(TRIM('入力1-1'!$BF43)&lt;&gt;"",IF('入力1-1'!$BF43&gt;=10,MID(TEXT('入力1-1'!$BF43,"000000"),5,1),""),"")</f>
        <v/>
      </c>
      <c r="BO50" s="468" t="str">
        <f>IF(TRIM('入力1-1'!$BF43)&lt;&gt;"",IF('入力1-1'!$BF43&gt;=1,MID(TEXT('入力1-1'!$BF43,"000000"),6,1),"0"),"")</f>
        <v/>
      </c>
      <c r="BP50" s="714" t="str">
        <f>IF(TRIM('入力1-1'!$BG43)&lt;&gt;"",IF('入力1-1'!$BG43&gt;=100000,MID(TEXT('入力1-1'!$BG43,"000000"),1,1),""),"")</f>
        <v/>
      </c>
      <c r="BQ50" s="715" t="str">
        <f>IF(TRIM('入力1-1'!$BG43)&lt;&gt;"",IF('入力1-1'!$BG43&gt;=10000,MID(TEXT('入力1-1'!$BG43,"000000"),2,1),""),"")</f>
        <v/>
      </c>
      <c r="BR50" s="715" t="str">
        <f>IF(TRIM('入力1-1'!$BG43)&lt;&gt;"",IF('入力1-1'!$BG43&gt;=1000,MID(TEXT('入力1-1'!$BG43,"000000"),3,1),""),"")</f>
        <v/>
      </c>
      <c r="BS50" s="715" t="str">
        <f>IF(TRIM('入力1-1'!$BG43)&lt;&gt;"",IF('入力1-1'!$BG43&gt;=100,MID(TEXT('入力1-1'!$BG43,"000000"),4,1),""),"")</f>
        <v/>
      </c>
      <c r="BT50" s="715" t="str">
        <f>IF(TRIM('入力1-1'!$BG43)&lt;&gt;"",IF('入力1-1'!$BG43&gt;=10,MID(TEXT('入力1-1'!$BG43,"000000"),5,1),""),"")</f>
        <v/>
      </c>
      <c r="BU50" s="468" t="str">
        <f>IF(TRIM('入力1-1'!$BG43)&lt;&gt;"",IF('入力1-1'!$BG43&gt;=1,MID(TEXT('入力1-1'!$BG43,"000000"),6,1),"0"),"")</f>
        <v/>
      </c>
      <c r="BV50" s="714" t="str">
        <f>IF(TRIM('入力1-1'!$BH43)&lt;&gt;"",IF('入力1-1'!$BH43&gt;=100000,MID(TEXT('入力1-1'!$BH43,"000000"),1,1),""),"")</f>
        <v/>
      </c>
      <c r="BW50" s="715" t="str">
        <f>IF(TRIM('入力1-1'!$BH43)&lt;&gt;"",IF('入力1-1'!$BH43&gt;=10000,MID(TEXT('入力1-1'!$BH43,"000000"),2,1),""),"")</f>
        <v/>
      </c>
      <c r="BX50" s="715" t="str">
        <f>IF(TRIM('入力1-1'!$BH43)&lt;&gt;"",IF('入力1-1'!$BH43&gt;=1000,MID(TEXT('入力1-1'!$BH43,"000000"),3,1),""),"")</f>
        <v/>
      </c>
      <c r="BY50" s="715" t="str">
        <f>IF(TRIM('入力1-1'!$BH43)&lt;&gt;"",IF('入力1-1'!$BH43&gt;=100,MID(TEXT('入力1-1'!$BH43,"000000"),4,1),""),"")</f>
        <v/>
      </c>
      <c r="BZ50" s="715" t="str">
        <f>IF(TRIM('入力1-1'!$BH43)&lt;&gt;"",IF('入力1-1'!$BH43&gt;=10,MID(TEXT('入力1-1'!$BH43,"000000"),5,1),""),"")</f>
        <v/>
      </c>
      <c r="CA50" s="468" t="str">
        <f>IF(TRIM('入力1-1'!$BH43)&lt;&gt;"",IF('入力1-1'!$BH43&gt;=1,MID(TEXT('入力1-1'!$BH43,"000000"),6,1),""),"0")</f>
        <v/>
      </c>
      <c r="CB50" s="751" t="str">
        <f>IF(TRIM('入力1-1'!$BI43)&lt;&gt;"",IF('入力1-1'!$BI43&gt;=10000000,MID(TEXT('入力1-1'!$BI43,"00000000"),1,1),""),"")</f>
        <v/>
      </c>
      <c r="CC50" s="752" t="str">
        <f>IF(TRIM('入力1-1'!$BI43)&lt;&gt;"",IF('入力1-1'!$BI43&gt;=1000000,MID(TEXT('入力1-1'!$BI43,"00000000"),2,1),""),"")</f>
        <v/>
      </c>
      <c r="CD50" s="752" t="str">
        <f>IF(TRIM('入力1-1'!$BI43)&lt;&gt;"",IF('入力1-1'!$BI43&gt;=100000,MID(TEXT('入力1-1'!$BI43,"00000000"),3,1),""),"")</f>
        <v/>
      </c>
      <c r="CE50" s="752" t="str">
        <f>IF(TRIM('入力1-1'!$BI43)&lt;&gt;"",IF('入力1-1'!$BI43&gt;=10000,MID(TEXT('入力1-1'!$BI43,"00000000"),4,1),""),"")</f>
        <v/>
      </c>
      <c r="CF50" s="752" t="str">
        <f>IF(TRIM('入力1-1'!$BI43)&lt;&gt;"",IF('入力1-1'!$BI43&gt;=1000,MID(TEXT('入力1-1'!$BI43,"00000000"),5,1),""),"")</f>
        <v/>
      </c>
      <c r="CG50" s="752" t="str">
        <f>IF(TRIM('入力1-1'!$BI43)&lt;&gt;"",IF('入力1-1'!$BI43&gt;=100,MID(TEXT('入力1-1'!$BI43,"00000000"),6,1),""),"")</f>
        <v/>
      </c>
      <c r="CH50" s="752" t="str">
        <f>IF(TRIM('入力1-1'!$BI43)&lt;&gt;"",IF('入力1-1'!$BI43&gt;=10,MID(TEXT('入力1-1'!$BI43,"00000000"),7,1),""),"")</f>
        <v/>
      </c>
      <c r="CI50" s="855" t="str">
        <f>IF(TRIM('入力1-1'!$BI43)&lt;&gt;"",IF('入力1-1'!$BI43&gt;=1,MID(TEXT('入力1-1'!$BI43,"00000000"),8,1),""),"")</f>
        <v/>
      </c>
    </row>
    <row r="51" spans="1:87" s="191" customFormat="1" ht="23.25" customHeight="1" thickBot="1">
      <c r="A51" s="537" t="str">
        <f>IF(TRIM(入力1!A76)&lt;&gt;"",入力1!A76,"")</f>
        <v/>
      </c>
      <c r="B51" s="538">
        <f>IF(TRIM(入力1!B76)&lt;&gt;"",入力1!B76,"")</f>
        <v>3</v>
      </c>
      <c r="C51" s="539">
        <v>0</v>
      </c>
      <c r="D51" s="2235" t="str">
        <f>IF(TRIM(入力1!D76)&lt;&gt;"",入力1!D76,"")</f>
        <v/>
      </c>
      <c r="E51" s="2236" t="str">
        <f>IF(TRIM(入力1!E56)&lt;&gt;"",入力1!E56,"")</f>
        <v/>
      </c>
      <c r="F51" s="2236" t="str">
        <f>IF(TRIM(入力1!F56)&lt;&gt;"",入力1!F56,"")</f>
        <v/>
      </c>
      <c r="G51" s="2236" t="str">
        <f>IF(TRIM(入力1!G56)&lt;&gt;"",入力1!G56,"")</f>
        <v/>
      </c>
      <c r="H51" s="2236" t="str">
        <f>IF(TRIM(入力1!H56)&lt;&gt;"",入力1!H56,"")</f>
        <v/>
      </c>
      <c r="I51" s="2236" t="str">
        <f>IF(TRIM(入力1!I56)&lt;&gt;"",入力1!I56,"")</f>
        <v/>
      </c>
      <c r="J51" s="2236" t="str">
        <f>IF(TRIM(入力1!J56)&lt;&gt;"",入力1!J56,"")</f>
        <v/>
      </c>
      <c r="K51" s="2236" t="str">
        <f>IF(TRIM(入力1!S56)&lt;&gt;"",入力1!S56,"")</f>
        <v/>
      </c>
      <c r="L51" s="2237" t="e">
        <f>IF(TRIM(入力1!#REF!)&lt;&gt;"",入力1!#REF!,"")</f>
        <v>#REF!</v>
      </c>
      <c r="M51" s="976" t="str">
        <f>IF(TRIM(入力1!K76)&lt;&gt;"",入力1!K76,"")</f>
        <v/>
      </c>
      <c r="N51" s="540">
        <f>IF(TRIM(入力1!L76)&lt;&gt;"",入力1!L76,"")</f>
        <v>3</v>
      </c>
      <c r="O51" s="541">
        <v>0</v>
      </c>
      <c r="P51" s="1003" t="str">
        <f>'入力1-1'!P44</f>
        <v/>
      </c>
      <c r="Q51" s="542" t="str">
        <f>'入力1-1'!Q44</f>
        <v/>
      </c>
      <c r="R51" s="543" t="str">
        <f>IF(TRIM('入力1-1'!R44)&lt;&gt;"",MID('入力1-1'!R44,1,1),"0")</f>
        <v>0</v>
      </c>
      <c r="S51" s="543" t="str">
        <f>IF(TRIM('入力1-1'!S44)&lt;&gt;"",MID('入力1-1'!S44,1,1),"")</f>
        <v/>
      </c>
      <c r="T51" s="543" t="str">
        <f>IF(TRIM('入力1-1'!T44)&lt;&gt;"",MID('入力1-1'!T44,1,1),"")</f>
        <v/>
      </c>
      <c r="U51" s="543" t="str">
        <f>IF(TRIM('入力1-1'!U44)&lt;&gt;"",MID('入力1-1'!U44,1,1),"")</f>
        <v/>
      </c>
      <c r="V51" s="543" t="str">
        <f>IF(TRIM('入力1-1'!V44)&lt;&gt;"",MID('入力1-1'!V44,1,1),"")</f>
        <v/>
      </c>
      <c r="W51" s="543" t="str">
        <f>IF(TRIM('入力1-1'!W44)&lt;&gt;"",MID('入力1-1'!W44,1,1),"")</f>
        <v/>
      </c>
      <c r="X51" s="543" t="str">
        <f>IF(TRIM('入力1-1'!X44)&lt;&gt;"",MID('入力1-1'!X44,1,1),"")</f>
        <v/>
      </c>
      <c r="Y51" s="543" t="str">
        <f>IF(TRIM('入力1-1'!Y44)&lt;&gt;"",MID('入力1-1'!Y44,1,1),"")</f>
        <v/>
      </c>
      <c r="Z51" s="1003" t="str">
        <f>IF(TRIM('入力1-1'!AA44)&lt;&gt;"",MID('入力1-1'!AA44,1,1),"0")</f>
        <v>0</v>
      </c>
      <c r="AA51" s="542" t="str">
        <f>IF(TRIM('入力1-1'!AA44)&lt;&gt;"",MID('入力1-1'!AA44,2,1),"0")</f>
        <v>0</v>
      </c>
      <c r="AB51" s="1003" t="str">
        <f>IF(TRIM('入力1-1'!AC44)&lt;&gt;"",MID('入力1-1'!AC44,1,1),"")</f>
        <v/>
      </c>
      <c r="AC51" s="542" t="str">
        <f>IF(TRIM('入力1-1'!AC44)&lt;&gt;"",MID('入力1-1'!AC44,2,1),"")</f>
        <v/>
      </c>
      <c r="AD51" s="1003" t="str">
        <f>IF(TRIM('入力1-1'!AE44)&lt;&gt;"",MID('入力1-1'!AE44,1,1),"")</f>
        <v/>
      </c>
      <c r="AE51" s="542" t="str">
        <f>IF(TRIM('入力1-1'!AE44)&lt;&gt;"",MID('入力1-1'!AE44,2,1),"")</f>
        <v/>
      </c>
      <c r="AF51" s="1003" t="str">
        <f>IF(TRIM('入力1-1'!AG44)&lt;&gt;"",MID('入力1-1'!AG44,1,1),"")</f>
        <v/>
      </c>
      <c r="AG51" s="542" t="str">
        <f>IF(TRIM('入力1-1'!AG44)&lt;&gt;"",MID('入力1-1'!AG44,2,1),"")</f>
        <v/>
      </c>
      <c r="AH51" s="1003" t="str">
        <f>IF(TRIM('入力1-1'!AI44)&lt;&gt;"",MID('入力1-1'!AI44,1,1),"")</f>
        <v/>
      </c>
      <c r="AI51" s="544" t="str">
        <f>IF(TRIM('入力1-1'!AI44)&lt;&gt;"",MID('入力1-1'!AI44,2,1),"")</f>
        <v/>
      </c>
      <c r="AJ51" s="543" t="str">
        <f>IF(TRIM('入力1-1'!AK44)&lt;&gt;"",MID('入力1-1'!AK44,1,1),"")</f>
        <v/>
      </c>
      <c r="AK51" s="1003" t="str">
        <f>IF(TRIM('入力1-1'!AL44)&lt;&gt;"",MID('入力1-1'!AL44,1,1),"")</f>
        <v/>
      </c>
      <c r="AL51" s="542" t="str">
        <f>IF(TRIM('入力1-1'!AL44)&lt;&gt;"",MID('入力1-1'!AL44,2,1),"")</f>
        <v/>
      </c>
      <c r="AM51" s="1003" t="str">
        <f>IF(TRIM('入力1-1'!AN44)&lt;&gt;"",MID('入力1-1'!AN44,1,1),"")</f>
        <v/>
      </c>
      <c r="AN51" s="542" t="str">
        <f>IF(TRIM('入力1-1'!AN44)&lt;&gt;"",MID('入力1-1'!AN44,2,1),"")</f>
        <v/>
      </c>
      <c r="AO51" s="1003" t="str">
        <f>IF(TRIM('入力1-1'!AP44)&lt;&gt;"",MID('入力1-1'!AP44,1,1),"")</f>
        <v/>
      </c>
      <c r="AP51" s="544" t="str">
        <f>IF(TRIM('入力1-1'!AP44)&lt;&gt;"",MID('入力1-1'!AP44,2,1),"")</f>
        <v/>
      </c>
      <c r="AQ51" s="1003" t="str">
        <f>IF(TRIM('入力1-1'!AR44)&lt;&gt;"",MID('入力1-1'!AR44,1,1),"")</f>
        <v/>
      </c>
      <c r="AR51" s="542" t="str">
        <f>IF(TRIM('入力1-1'!AR44)&lt;&gt;"",MID('入力1-1'!AR44,2,1),"")</f>
        <v/>
      </c>
      <c r="AS51" s="1003" t="str">
        <f>IF(TRIM('入力1-1'!AT44)&lt;&gt;"",MID('入力1-1'!AT44,1,1),"")</f>
        <v/>
      </c>
      <c r="AT51" s="542" t="str">
        <f>IF(TRIM('入力1-1'!AT44)&lt;&gt;"",MID('入力1-1'!AT44,2,1),"")</f>
        <v/>
      </c>
      <c r="AU51" s="1004" t="str">
        <f>IF(TRIM('入力1-1'!AV44)&lt;&gt;"",MID('入力1-1'!AV44,1,1),"")</f>
        <v/>
      </c>
      <c r="AV51" s="545" t="str">
        <f>IF(TRIM('入力1-1'!AW44)&lt;&gt;"",MID('入力1-1'!AW44,1,1),"")</f>
        <v/>
      </c>
      <c r="AW51" s="545" t="str">
        <f>IF(TRIM('入力1-1'!AX44)&lt;&gt;"",MID('入力1-1'!AX44,1,1),"")</f>
        <v/>
      </c>
      <c r="AX51" s="545" t="str">
        <f>IF(TRIM('入力1-1'!AY44)&lt;&gt;"",MID('入力1-1'!AY44,1,1),"")</f>
        <v/>
      </c>
      <c r="AY51" s="701" t="str">
        <f>IF(TRIM('入力1-1'!AZ44)&lt;&gt;"",LEFT('入力1-1'!AZ44,1),"-")</f>
        <v>-</v>
      </c>
      <c r="AZ51" s="984" t="str">
        <f>IF(TRIM('入力1-1'!AZ44)&lt;&gt;"",MID('入力1-1'!AZ44,2,1),"-")</f>
        <v>-</v>
      </c>
      <c r="BA51" s="680" t="str">
        <f>IF(TRIM('入力1-1'!BB44)&lt;&gt;"",MID('入力1-1'!BB44,1,1),"")</f>
        <v/>
      </c>
      <c r="BB51" s="990" t="str">
        <f>IF(TRIM('入力1-1'!BC44)&lt;&gt;"",IF(LEN('入力1-1'!BC44)&gt;=2,MID(TEXT('入力1-1'!BC44,"00"),1,1),"0"),"")</f>
        <v/>
      </c>
      <c r="BC51" s="542" t="str">
        <f>IF(TRIM('入力1-1'!BC44)&lt;&gt;"",IF(LEN('入力1-1'!BC44)&gt;=1,MID(TEXT('入力1-1'!BC44,"00"),2,1),""),"")</f>
        <v/>
      </c>
      <c r="BD51" s="720" t="str">
        <f>IF(TRIM('入力1-1'!$BE44)&lt;&gt;"",IF('入力1-1'!$BE44&gt;=100000,MID(TEXT('入力1-1'!$BE44,"000000"),1,1),""),"")</f>
        <v/>
      </c>
      <c r="BE51" s="721" t="str">
        <f>IF(TRIM('入力1-1'!$BE44)&lt;&gt;"",IF('入力1-1'!$BE44&gt;=10000,MID(TEXT('入力1-1'!$BE44,"000000"),2,1),""),"")</f>
        <v/>
      </c>
      <c r="BF51" s="721" t="str">
        <f>IF(TRIM('入力1-1'!$BE44)&lt;&gt;"",IF('入力1-1'!$BE44&gt;=1000,MID(TEXT('入力1-1'!$BE44,"000000"),3,1),""),"")</f>
        <v/>
      </c>
      <c r="BG51" s="721" t="str">
        <f>IF(TRIM('入力1-1'!$BE44)&lt;&gt;"",IF('入力1-1'!$BE44&gt;=100,MID(TEXT('入力1-1'!$BE44,"000000"),4,1),""),"")</f>
        <v/>
      </c>
      <c r="BH51" s="721" t="str">
        <f>IF(TRIM('入力1-1'!$BE44)&lt;&gt;"",IF('入力1-1'!$BE44&gt;=10,MID(TEXT('入力1-1'!$BE44,"000000"),5,1),""),"")</f>
        <v/>
      </c>
      <c r="BI51" s="546" t="str">
        <f>IF(TRIM('入力1-1'!$BE44)&lt;&gt;"",IF('入力1-1'!$BE44&gt;=1,MID(TEXT('入力1-1'!$BE44,"000000"),6,1),"0"),"")</f>
        <v/>
      </c>
      <c r="BJ51" s="722" t="str">
        <f>IF(TRIM('入力1-1'!$BF44)&lt;&gt;"",IF('入力1-1'!$BF44&gt;=100000,MID(TEXT('入力1-1'!$BF44,"000000"),1,1),""),"")</f>
        <v/>
      </c>
      <c r="BK51" s="721" t="str">
        <f>IF(TRIM('入力1-1'!$BF44)&lt;&gt;"",IF('入力1-1'!$BF44&gt;=10000,MID(TEXT('入力1-1'!$BF44,"000000"),2,1),""),"")</f>
        <v/>
      </c>
      <c r="BL51" s="721" t="str">
        <f>IF(TRIM('入力1-1'!$BF44)&lt;&gt;"",IF('入力1-1'!$BF44&gt;=1000,MID(TEXT('入力1-1'!$BF44,"000000"),3,1),""),"")</f>
        <v/>
      </c>
      <c r="BM51" s="721" t="str">
        <f>IF(TRIM('入力1-1'!$BF44)&lt;&gt;"",IF('入力1-1'!$BF44&gt;=100,MID(TEXT('入力1-1'!$BF44,"000000"),4,1),""),"")</f>
        <v/>
      </c>
      <c r="BN51" s="721" t="str">
        <f>IF(TRIM('入力1-1'!$BF44)&lt;&gt;"",IF('入力1-1'!$BF44&gt;=10,MID(TEXT('入力1-1'!$BF44,"000000"),5,1),""),"")</f>
        <v/>
      </c>
      <c r="BO51" s="546" t="str">
        <f>IF(TRIM('入力1-1'!$BF44)&lt;&gt;"",IF('入力1-1'!$BF44&gt;=1,MID(TEXT('入力1-1'!$BF44,"000000"),6,1),"0"),"")</f>
        <v/>
      </c>
      <c r="BP51" s="722" t="str">
        <f>IF(TRIM('入力1-1'!$BG44)&lt;&gt;"",IF('入力1-1'!$BG44&gt;=100000,MID(TEXT('入力1-1'!$BG44,"000000"),1,1),""),"")</f>
        <v/>
      </c>
      <c r="BQ51" s="721" t="str">
        <f>IF(TRIM('入力1-1'!$BG44)&lt;&gt;"",IF('入力1-1'!$BG44&gt;=10000,MID(TEXT('入力1-1'!$BG44,"000000"),2,1),""),"")</f>
        <v/>
      </c>
      <c r="BR51" s="721" t="str">
        <f>IF(TRIM('入力1-1'!$BG44)&lt;&gt;"",IF('入力1-1'!$BG44&gt;=1000,MID(TEXT('入力1-1'!$BG44,"000000"),3,1),""),"")</f>
        <v/>
      </c>
      <c r="BS51" s="721" t="str">
        <f>IF(TRIM('入力1-1'!$BG44)&lt;&gt;"",IF('入力1-1'!$BG44&gt;=100,MID(TEXT('入力1-1'!$BG44,"000000"),4,1),""),"")</f>
        <v/>
      </c>
      <c r="BT51" s="721" t="str">
        <f>IF(TRIM('入力1-1'!$BG44)&lt;&gt;"",IF('入力1-1'!$BG44&gt;=10,MID(TEXT('入力1-1'!$BG44,"000000"),5,1),""),"")</f>
        <v/>
      </c>
      <c r="BU51" s="546" t="str">
        <f>IF(TRIM('入力1-1'!$BG44)&lt;&gt;"",IF('入力1-1'!$BG44&gt;=1,MID(TEXT('入力1-1'!$BG44,"000000"),6,1),"0"),"")</f>
        <v/>
      </c>
      <c r="BV51" s="722" t="str">
        <f>IF(TRIM('入力1-1'!$BH44)&lt;&gt;"",IF('入力1-1'!$BH44&gt;=100000,MID(TEXT('入力1-1'!$BH44,"000000"),1,1),""),"")</f>
        <v/>
      </c>
      <c r="BW51" s="721" t="str">
        <f>IF(TRIM('入力1-1'!$BH44)&lt;&gt;"",IF('入力1-1'!$BH44&gt;=10000,MID(TEXT('入力1-1'!$BH44,"000000"),2,1),""),"")</f>
        <v/>
      </c>
      <c r="BX51" s="721" t="str">
        <f>IF(TRIM('入力1-1'!$BH44)&lt;&gt;"",IF('入力1-1'!$BH44&gt;=1000,MID(TEXT('入力1-1'!$BH44,"000000"),3,1),""),"")</f>
        <v/>
      </c>
      <c r="BY51" s="721" t="str">
        <f>IF(TRIM('入力1-1'!$BH44)&lt;&gt;"",IF('入力1-1'!$BH44&gt;=100,MID(TEXT('入力1-1'!$BH44,"000000"),4,1),""),"")</f>
        <v/>
      </c>
      <c r="BZ51" s="721" t="str">
        <f>IF(TRIM('入力1-1'!$BH44)&lt;&gt;"",IF('入力1-1'!$BH44&gt;=10,MID(TEXT('入力1-1'!$BH44,"000000"),5,1),""),"")</f>
        <v/>
      </c>
      <c r="CA51" s="546" t="str">
        <f>IF(TRIM('入力1-1'!$BH44)&lt;&gt;"",IF('入力1-1'!$BH44&gt;=1,MID(TEXT('入力1-1'!$BH44,"000000"),6,1),""),"0")</f>
        <v/>
      </c>
      <c r="CB51" s="755" t="str">
        <f>IF(TRIM('入力1-1'!$BI44)&lt;&gt;"",IF('入力1-1'!$BI44&gt;=10000000,MID(TEXT('入力1-1'!$BI44,"00000000"),1,1),""),"")</f>
        <v/>
      </c>
      <c r="CC51" s="756" t="str">
        <f>IF(TRIM('入力1-1'!$BI44)&lt;&gt;"",IF('入力1-1'!$BI44&gt;=1000000,MID(TEXT('入力1-1'!$BI44,"00000000"),2,1),""),"")</f>
        <v/>
      </c>
      <c r="CD51" s="756" t="str">
        <f>IF(TRIM('入力1-1'!$BI44)&lt;&gt;"",IF('入力1-1'!$BI44&gt;=100000,MID(TEXT('入力1-1'!$BI44,"00000000"),3,1),""),"")</f>
        <v/>
      </c>
      <c r="CE51" s="756" t="str">
        <f>IF(TRIM('入力1-1'!$BI44)&lt;&gt;"",IF('入力1-1'!$BI44&gt;=10000,MID(TEXT('入力1-1'!$BI44,"00000000"),4,1),""),"")</f>
        <v/>
      </c>
      <c r="CF51" s="756" t="str">
        <f>IF(TRIM('入力1-1'!$BI44)&lt;&gt;"",IF('入力1-1'!$BI44&gt;=1000,MID(TEXT('入力1-1'!$BI44,"00000000"),5,1),""),"")</f>
        <v/>
      </c>
      <c r="CG51" s="756" t="str">
        <f>IF(TRIM('入力1-1'!$BI44)&lt;&gt;"",IF('入力1-1'!$BI44&gt;=100,MID(TEXT('入力1-1'!$BI44,"00000000"),6,1),""),"")</f>
        <v/>
      </c>
      <c r="CH51" s="756" t="str">
        <f>IF(TRIM('入力1-1'!$BI44)&lt;&gt;"",IF('入力1-1'!$BI44&gt;=10,MID(TEXT('入力1-1'!$BI44,"00000000"),7,1),""),"")</f>
        <v/>
      </c>
      <c r="CI51" s="857" t="str">
        <f>IF(TRIM('入力1-1'!$BI44)&lt;&gt;"",IF('入力1-1'!$BI44&gt;=1,MID(TEXT('入力1-1'!$BI44,"00000000"),8,1),""),"")</f>
        <v/>
      </c>
    </row>
    <row r="52" spans="1:87" s="19" customFormat="1" ht="23.25" customHeight="1">
      <c r="A52" s="304" t="str">
        <f>IF(TRIM(入力1!A78)&lt;&gt;"",入力1!A78,"")</f>
        <v/>
      </c>
      <c r="B52" s="430">
        <f>IF(TRIM(入力1!B78)&lt;&gt;"",入力1!B78,"")</f>
        <v>3</v>
      </c>
      <c r="C52" s="364">
        <v>1</v>
      </c>
      <c r="D52" s="2226" t="str">
        <f>IF(TRIM(入力1!D78)&lt;&gt;"",入力1!D78,"")</f>
        <v/>
      </c>
      <c r="E52" s="2227" t="str">
        <f>IF(TRIM(入力1!E58)&lt;&gt;"",入力1!E58,"")</f>
        <v/>
      </c>
      <c r="F52" s="2227" t="str">
        <f>IF(TRIM(入力1!F58)&lt;&gt;"",入力1!F58,"")</f>
        <v/>
      </c>
      <c r="G52" s="2227" t="str">
        <f>IF(TRIM(入力1!G58)&lt;&gt;"",入力1!G58,"")</f>
        <v/>
      </c>
      <c r="H52" s="2227" t="str">
        <f>IF(TRIM(入力1!H58)&lt;&gt;"",入力1!H58,"")</f>
        <v/>
      </c>
      <c r="I52" s="2227" t="str">
        <f>IF(TRIM(入力1!I58)&lt;&gt;"",入力1!I58,"")</f>
        <v/>
      </c>
      <c r="J52" s="2227" t="str">
        <f>IF(TRIM(入力1!J58)&lt;&gt;"",入力1!J58,"")</f>
        <v/>
      </c>
      <c r="K52" s="2227" t="str">
        <f>IF(TRIM(入力1!S58)&lt;&gt;"",入力1!S58,"")</f>
        <v/>
      </c>
      <c r="L52" s="2228" t="e">
        <f>IF(TRIM(入力1!#REF!)&lt;&gt;"",入力1!#REF!,"")</f>
        <v>#REF!</v>
      </c>
      <c r="M52" s="954" t="str">
        <f>IF(TRIM(入力1!K78)&lt;&gt;"",入力1!K78,"")</f>
        <v/>
      </c>
      <c r="N52" s="436">
        <f>IF(TRIM(入力1!L78)&lt;&gt;"",入力1!L78,"")</f>
        <v>3</v>
      </c>
      <c r="O52" s="432">
        <v>1</v>
      </c>
      <c r="P52" s="999" t="str">
        <f>'入力1-1'!P45</f>
        <v/>
      </c>
      <c r="Q52" s="306" t="str">
        <f>'入力1-1'!Q45</f>
        <v/>
      </c>
      <c r="R52" s="307" t="str">
        <f>IF(TRIM('入力1-1'!R45)&lt;&gt;"",MID('入力1-1'!R45,1,1),"0")</f>
        <v>0</v>
      </c>
      <c r="S52" s="307" t="str">
        <f>IF(TRIM('入力1-1'!S45)&lt;&gt;"",MID('入力1-1'!S45,1,1),"")</f>
        <v/>
      </c>
      <c r="T52" s="307" t="str">
        <f>IF(TRIM('入力1-1'!T45)&lt;&gt;"",MID('入力1-1'!T45,1,1),"")</f>
        <v/>
      </c>
      <c r="U52" s="307" t="str">
        <f>IF(TRIM('入力1-1'!U45)&lt;&gt;"",MID('入力1-1'!U45,1,1),"")</f>
        <v/>
      </c>
      <c r="V52" s="307" t="str">
        <f>IF(TRIM('入力1-1'!V45)&lt;&gt;"",MID('入力1-1'!V45,1,1),"")</f>
        <v/>
      </c>
      <c r="W52" s="307" t="str">
        <f>IF(TRIM('入力1-1'!W45)&lt;&gt;"",MID('入力1-1'!W45,1,1),"")</f>
        <v/>
      </c>
      <c r="X52" s="307" t="str">
        <f>IF(TRIM('入力1-1'!X45)&lt;&gt;"",MID('入力1-1'!X45,1,1),"")</f>
        <v/>
      </c>
      <c r="Y52" s="307" t="str">
        <f>IF(TRIM('入力1-1'!Y45)&lt;&gt;"",MID('入力1-1'!Y45,1,1),"")</f>
        <v/>
      </c>
      <c r="Z52" s="999" t="str">
        <f>IF(TRIM('入力1-1'!AA45)&lt;&gt;"",MID('入力1-1'!AA45,1,1),"0")</f>
        <v>0</v>
      </c>
      <c r="AA52" s="306" t="str">
        <f>IF(TRIM('入力1-1'!AA45)&lt;&gt;"",MID('入力1-1'!AA45,2,1),"0")</f>
        <v>0</v>
      </c>
      <c r="AB52" s="999" t="str">
        <f>IF(TRIM('入力1-1'!AC45)&lt;&gt;"",MID('入力1-1'!AC45,1,1),"")</f>
        <v/>
      </c>
      <c r="AC52" s="306" t="str">
        <f>IF(TRIM('入力1-1'!AC45)&lt;&gt;"",MID('入力1-1'!AC45,2,1),"")</f>
        <v/>
      </c>
      <c r="AD52" s="999" t="str">
        <f>IF(TRIM('入力1-1'!AE45)&lt;&gt;"",MID('入力1-1'!AE45,1,1),"")</f>
        <v/>
      </c>
      <c r="AE52" s="306" t="str">
        <f>IF(TRIM('入力1-1'!AE45)&lt;&gt;"",MID('入力1-1'!AE45,2,1),"")</f>
        <v/>
      </c>
      <c r="AF52" s="999" t="str">
        <f>IF(TRIM('入力1-1'!AG45)&lt;&gt;"",MID('入力1-1'!AG45,1,1),"")</f>
        <v/>
      </c>
      <c r="AG52" s="306" t="str">
        <f>IF(TRIM('入力1-1'!AG45)&lt;&gt;"",MID('入力1-1'!AG45,2,1),"")</f>
        <v/>
      </c>
      <c r="AH52" s="999" t="str">
        <f>IF(TRIM('入力1-1'!AI45)&lt;&gt;"",MID('入力1-1'!AI45,1,1),"")</f>
        <v/>
      </c>
      <c r="AI52" s="309" t="str">
        <f>IF(TRIM('入力1-1'!AI45)&lt;&gt;"",MID('入力1-1'!AI45,2,1),"")</f>
        <v/>
      </c>
      <c r="AJ52" s="307" t="str">
        <f>IF(TRIM('入力1-1'!AK45)&lt;&gt;"",MID('入力1-1'!AK45,1,1),"")</f>
        <v/>
      </c>
      <c r="AK52" s="999" t="str">
        <f>IF(TRIM('入力1-1'!AL45)&lt;&gt;"",MID('入力1-1'!AL45,1,1),"")</f>
        <v/>
      </c>
      <c r="AL52" s="306" t="str">
        <f>IF(TRIM('入力1-1'!AL45)&lt;&gt;"",MID('入力1-1'!AL45,2,1),"")</f>
        <v/>
      </c>
      <c r="AM52" s="999" t="str">
        <f>IF(TRIM('入力1-1'!AN45)&lt;&gt;"",MID('入力1-1'!AN45,1,1),"")</f>
        <v/>
      </c>
      <c r="AN52" s="306" t="str">
        <f>IF(TRIM('入力1-1'!AN45)&lt;&gt;"",MID('入力1-1'!AN45,2,1),"")</f>
        <v/>
      </c>
      <c r="AO52" s="999" t="str">
        <f>IF(TRIM('入力1-1'!AP45)&lt;&gt;"",MID('入力1-1'!AP45,1,1),"")</f>
        <v/>
      </c>
      <c r="AP52" s="309" t="str">
        <f>IF(TRIM('入力1-1'!AP45)&lt;&gt;"",MID('入力1-1'!AP45,2,1),"")</f>
        <v/>
      </c>
      <c r="AQ52" s="999" t="str">
        <f>IF(TRIM('入力1-1'!AR45)&lt;&gt;"",MID('入力1-1'!AR45,1,1),"")</f>
        <v/>
      </c>
      <c r="AR52" s="306" t="str">
        <f>IF(TRIM('入力1-1'!AR45)&lt;&gt;"",MID('入力1-1'!AR45,2,1),"")</f>
        <v/>
      </c>
      <c r="AS52" s="999" t="str">
        <f>IF(TRIM('入力1-1'!AT45)&lt;&gt;"",MID('入力1-1'!AT45,1,1),"")</f>
        <v/>
      </c>
      <c r="AT52" s="306" t="str">
        <f>IF(TRIM('入力1-1'!AT45)&lt;&gt;"",MID('入力1-1'!AT45,2,1),"")</f>
        <v/>
      </c>
      <c r="AU52" s="1000" t="str">
        <f>IF(TRIM('入力1-1'!AV45)&lt;&gt;"",MID('入力1-1'!AV45,1,1),"")</f>
        <v/>
      </c>
      <c r="AV52" s="365" t="str">
        <f>IF(TRIM('入力1-1'!AW45)&lt;&gt;"",MID('入力1-1'!AW45,1,1),"")</f>
        <v/>
      </c>
      <c r="AW52" s="365" t="str">
        <f>IF(TRIM('入力1-1'!AX45)&lt;&gt;"",MID('入力1-1'!AX45,1,1),"")</f>
        <v/>
      </c>
      <c r="AX52" s="365" t="str">
        <f>IF(TRIM('入力1-1'!AY45)&lt;&gt;"",MID('入力1-1'!AY45,1,1),"")</f>
        <v/>
      </c>
      <c r="AY52" s="696" t="str">
        <f>IF(TRIM('入力1-1'!AZ45)&lt;&gt;"",LEFT('入力1-1'!AZ45,1),"-")</f>
        <v>-</v>
      </c>
      <c r="AZ52" s="953" t="str">
        <f>IF(TRIM('入力1-1'!AZ45)&lt;&gt;"",MID('入力1-1'!AZ45,2,1),"-")</f>
        <v>-</v>
      </c>
      <c r="BA52" s="965" t="str">
        <f>IF(TRIM('入力1-1'!BB45)&lt;&gt;"",MID('入力1-1'!BB45,1,1),"")</f>
        <v/>
      </c>
      <c r="BB52" s="981" t="str">
        <f>IF(TRIM('入力1-1'!BC45)&lt;&gt;"",IF(LEN('入力1-1'!BC45)&gt;=2,MID(TEXT('入力1-1'!BC45,"00"),1,1),"0"),"")</f>
        <v/>
      </c>
      <c r="BC52" s="306" t="str">
        <f>IF(TRIM('入力1-1'!BC45)&lt;&gt;"",IF(LEN('入力1-1'!BC45)&gt;=1,MID(TEXT('入力1-1'!BC45,"00"),2,1),""),"")</f>
        <v/>
      </c>
      <c r="BD52" s="712" t="str">
        <f>IF(TRIM('入力1-1'!$BE45)&lt;&gt;"",IF('入力1-1'!$BE45&gt;=100000,MID(TEXT('入力1-1'!$BE45,"000000"),1,1),""),"")</f>
        <v/>
      </c>
      <c r="BE52" s="713" t="str">
        <f>IF(TRIM('入力1-1'!$BE45)&lt;&gt;"",IF('入力1-1'!$BE45&gt;=10000,MID(TEXT('入力1-1'!$BE45,"000000"),2,1),""),"")</f>
        <v/>
      </c>
      <c r="BF52" s="713" t="str">
        <f>IF(TRIM('入力1-1'!$BE45)&lt;&gt;"",IF('入力1-1'!$BE45&gt;=1000,MID(TEXT('入力1-1'!$BE45,"000000"),3,1),""),"")</f>
        <v/>
      </c>
      <c r="BG52" s="713" t="str">
        <f>IF(TRIM('入力1-1'!$BE45)&lt;&gt;"",IF('入力1-1'!$BE45&gt;=100,MID(TEXT('入力1-1'!$BE45,"000000"),4,1),""),"")</f>
        <v/>
      </c>
      <c r="BH52" s="713" t="str">
        <f>IF(TRIM('入力1-1'!$BE45)&lt;&gt;"",IF('入力1-1'!$BE45&gt;=10,MID(TEXT('入力1-1'!$BE45,"000000"),5,1),""),"")</f>
        <v/>
      </c>
      <c r="BI52" s="466" t="str">
        <f>IF(TRIM('入力1-1'!$BE45)&lt;&gt;"",IF('入力1-1'!$BE45&gt;=1,MID(TEXT('入力1-1'!$BE45,"000000"),6,1),"0"),"")</f>
        <v/>
      </c>
      <c r="BJ52" s="707" t="str">
        <f>IF(TRIM('入力1-1'!$BF45)&lt;&gt;"",IF('入力1-1'!$BF45&gt;=100000,MID(TEXT('入力1-1'!$BF45,"000000"),1,1),""),"")</f>
        <v/>
      </c>
      <c r="BK52" s="713" t="str">
        <f>IF(TRIM('入力1-1'!$BF45)&lt;&gt;"",IF('入力1-1'!$BF45&gt;=10000,MID(TEXT('入力1-1'!$BF45,"000000"),2,1),""),"")</f>
        <v/>
      </c>
      <c r="BL52" s="713" t="str">
        <f>IF(TRIM('入力1-1'!$BF45)&lt;&gt;"",IF('入力1-1'!$BF45&gt;=1000,MID(TEXT('入力1-1'!$BF45,"000000"),3,1),""),"")</f>
        <v/>
      </c>
      <c r="BM52" s="713" t="str">
        <f>IF(TRIM('入力1-1'!$BF45)&lt;&gt;"",IF('入力1-1'!$BF45&gt;=100,MID(TEXT('入力1-1'!$BF45,"000000"),4,1),""),"")</f>
        <v/>
      </c>
      <c r="BN52" s="713" t="str">
        <f>IF(TRIM('入力1-1'!$BF45)&lt;&gt;"",IF('入力1-1'!$BF45&gt;=10,MID(TEXT('入力1-1'!$BF45,"000000"),5,1),""),"")</f>
        <v/>
      </c>
      <c r="BO52" s="466" t="str">
        <f>IF(TRIM('入力1-1'!$BF45)&lt;&gt;"",IF('入力1-1'!$BF45&gt;=1,MID(TEXT('入力1-1'!$BF45,"000000"),6,1),"0"),"")</f>
        <v/>
      </c>
      <c r="BP52" s="707" t="str">
        <f>IF(TRIM('入力1-1'!$BG45)&lt;&gt;"",IF('入力1-1'!$BG45&gt;=100000,MID(TEXT('入力1-1'!$BG45,"000000"),1,1),""),"")</f>
        <v/>
      </c>
      <c r="BQ52" s="713" t="str">
        <f>IF(TRIM('入力1-1'!$BG45)&lt;&gt;"",IF('入力1-1'!$BG45&gt;=10000,MID(TEXT('入力1-1'!$BG45,"000000"),2,1),""),"")</f>
        <v/>
      </c>
      <c r="BR52" s="713" t="str">
        <f>IF(TRIM('入力1-1'!$BG45)&lt;&gt;"",IF('入力1-1'!$BG45&gt;=1000,MID(TEXT('入力1-1'!$BG45,"000000"),3,1),""),"")</f>
        <v/>
      </c>
      <c r="BS52" s="713" t="str">
        <f>IF(TRIM('入力1-1'!$BG45)&lt;&gt;"",IF('入力1-1'!$BG45&gt;=100,MID(TEXT('入力1-1'!$BG45,"000000"),4,1),""),"")</f>
        <v/>
      </c>
      <c r="BT52" s="713" t="str">
        <f>IF(TRIM('入力1-1'!$BG45)&lt;&gt;"",IF('入力1-1'!$BG45&gt;=10,MID(TEXT('入力1-1'!$BG45,"000000"),5,1),""),"")</f>
        <v/>
      </c>
      <c r="BU52" s="466" t="str">
        <f>IF(TRIM('入力1-1'!$BG45)&lt;&gt;"",IF('入力1-1'!$BG45&gt;=1,MID(TEXT('入力1-1'!$BG45,"000000"),6,1),"0"),"")</f>
        <v/>
      </c>
      <c r="BV52" s="707" t="str">
        <f>IF(TRIM('入力1-1'!$BH45)&lt;&gt;"",IF('入力1-1'!$BH45&gt;=100000,MID(TEXT('入力1-1'!$BH45,"000000"),1,1),""),"")</f>
        <v/>
      </c>
      <c r="BW52" s="713" t="str">
        <f>IF(TRIM('入力1-1'!$BH45)&lt;&gt;"",IF('入力1-1'!$BH45&gt;=10000,MID(TEXT('入力1-1'!$BH45,"000000"),2,1),""),"")</f>
        <v/>
      </c>
      <c r="BX52" s="713" t="str">
        <f>IF(TRIM('入力1-1'!$BH45)&lt;&gt;"",IF('入力1-1'!$BH45&gt;=1000,MID(TEXT('入力1-1'!$BH45,"000000"),3,1),""),"")</f>
        <v/>
      </c>
      <c r="BY52" s="713" t="str">
        <f>IF(TRIM('入力1-1'!$BH45)&lt;&gt;"",IF('入力1-1'!$BH45&gt;=100,MID(TEXT('入力1-1'!$BH45,"000000"),4,1),""),"")</f>
        <v/>
      </c>
      <c r="BZ52" s="713" t="str">
        <f>IF(TRIM('入力1-1'!$BH45)&lt;&gt;"",IF('入力1-1'!$BH45&gt;=10,MID(TEXT('入力1-1'!$BH45,"000000"),5,1),""),"")</f>
        <v/>
      </c>
      <c r="CA52" s="466" t="str">
        <f>IF(TRIM('入力1-1'!$BH45)&lt;&gt;"",IF('入力1-1'!$BH45&gt;=1,MID(TEXT('入力1-1'!$BH45,"000000"),6,1),""),"0")</f>
        <v/>
      </c>
      <c r="CB52" s="751" t="str">
        <f>IF(TRIM('入力1-1'!$BI45)&lt;&gt;"",IF('入力1-1'!$BI45&gt;=10000000,MID(TEXT('入力1-1'!$BI45,"00000000"),1,1),""),"")</f>
        <v/>
      </c>
      <c r="CC52" s="752" t="str">
        <f>IF(TRIM('入力1-1'!$BI45)&lt;&gt;"",IF('入力1-1'!$BI45&gt;=1000000,MID(TEXT('入力1-1'!$BI45,"00000000"),2,1),""),"")</f>
        <v/>
      </c>
      <c r="CD52" s="752" t="str">
        <f>IF(TRIM('入力1-1'!$BI45)&lt;&gt;"",IF('入力1-1'!$BI45&gt;=100000,MID(TEXT('入力1-1'!$BI45,"00000000"),3,1),""),"")</f>
        <v/>
      </c>
      <c r="CE52" s="752" t="str">
        <f>IF(TRIM('入力1-1'!$BI45)&lt;&gt;"",IF('入力1-1'!$BI45&gt;=10000,MID(TEXT('入力1-1'!$BI45,"00000000"),4,1),""),"")</f>
        <v/>
      </c>
      <c r="CF52" s="752" t="str">
        <f>IF(TRIM('入力1-1'!$BI45)&lt;&gt;"",IF('入力1-1'!$BI45&gt;=1000,MID(TEXT('入力1-1'!$BI45,"00000000"),5,1),""),"")</f>
        <v/>
      </c>
      <c r="CG52" s="752" t="str">
        <f>IF(TRIM('入力1-1'!$BI45)&lt;&gt;"",IF('入力1-1'!$BI45&gt;=100,MID(TEXT('入力1-1'!$BI45,"00000000"),6,1),""),"")</f>
        <v/>
      </c>
      <c r="CH52" s="752" t="str">
        <f>IF(TRIM('入力1-1'!$BI45)&lt;&gt;"",IF('入力1-1'!$BI45&gt;=10,MID(TEXT('入力1-1'!$BI45,"00000000"),7,1),""),"")</f>
        <v/>
      </c>
      <c r="CI52" s="855" t="str">
        <f>IF(TRIM('入力1-1'!$BI45)&lt;&gt;"",IF('入力1-1'!$BI45&gt;=1,MID(TEXT('入力1-1'!$BI45,"00000000"),8,1),""),"")</f>
        <v/>
      </c>
    </row>
    <row r="53" spans="1:87" s="19" customFormat="1" ht="23.25" customHeight="1">
      <c r="A53" s="522" t="str">
        <f>IF(TRIM(入力1!A80)&lt;&gt;"",入力1!A80,"")</f>
        <v/>
      </c>
      <c r="B53" s="523">
        <f>IF(TRIM(入力1!B80)&lt;&gt;"",入力1!B80,"")</f>
        <v>3</v>
      </c>
      <c r="C53" s="524">
        <v>2</v>
      </c>
      <c r="D53" s="2229" t="str">
        <f>IF(TRIM(入力1!D80)&lt;&gt;"",入力1!D80,"")</f>
        <v/>
      </c>
      <c r="E53" s="2230" t="str">
        <f>IF(TRIM(入力1!E60)&lt;&gt;"",入力1!E60,"")</f>
        <v/>
      </c>
      <c r="F53" s="2230" t="str">
        <f>IF(TRIM(入力1!F60)&lt;&gt;"",入力1!F60,"")</f>
        <v/>
      </c>
      <c r="G53" s="2230" t="str">
        <f>IF(TRIM(入力1!G60)&lt;&gt;"",入力1!G60,"")</f>
        <v/>
      </c>
      <c r="H53" s="2230" t="str">
        <f>IF(TRIM(入力1!H60)&lt;&gt;"",入力1!H60,"")</f>
        <v/>
      </c>
      <c r="I53" s="2230" t="str">
        <f>IF(TRIM(入力1!I60)&lt;&gt;"",入力1!I60,"")</f>
        <v/>
      </c>
      <c r="J53" s="2230" t="str">
        <f>IF(TRIM(入力1!J60)&lt;&gt;"",入力1!J60,"")</f>
        <v/>
      </c>
      <c r="K53" s="2230" t="str">
        <f>IF(TRIM(入力1!S60)&lt;&gt;"",入力1!S60,"")</f>
        <v/>
      </c>
      <c r="L53" s="2231" t="e">
        <f>IF(TRIM(入力1!#REF!)&lt;&gt;"",入力1!#REF!,"")</f>
        <v>#REF!</v>
      </c>
      <c r="M53" s="975" t="str">
        <f>IF(TRIM(入力1!K80)&lt;&gt;"",入力1!K80,"")</f>
        <v/>
      </c>
      <c r="N53" s="525">
        <f>IF(TRIM(入力1!L80)&lt;&gt;"",入力1!L80,"")</f>
        <v>3</v>
      </c>
      <c r="O53" s="526">
        <v>2</v>
      </c>
      <c r="P53" s="1007" t="str">
        <f>'入力1-1'!P46</f>
        <v/>
      </c>
      <c r="Q53" s="527" t="str">
        <f>'入力1-1'!Q46</f>
        <v/>
      </c>
      <c r="R53" s="528" t="str">
        <f>IF(TRIM('入力1-1'!R46)&lt;&gt;"",MID('入力1-1'!R46,1,1),"0")</f>
        <v>0</v>
      </c>
      <c r="S53" s="528" t="str">
        <f>IF(TRIM('入力1-1'!S46)&lt;&gt;"",MID('入力1-1'!S46,1,1),"")</f>
        <v/>
      </c>
      <c r="T53" s="528" t="str">
        <f>IF(TRIM('入力1-1'!T46)&lt;&gt;"",MID('入力1-1'!T46,1,1),"")</f>
        <v/>
      </c>
      <c r="U53" s="528" t="str">
        <f>IF(TRIM('入力1-1'!U46)&lt;&gt;"",MID('入力1-1'!U46,1,1),"")</f>
        <v/>
      </c>
      <c r="V53" s="528" t="str">
        <f>IF(TRIM('入力1-1'!V46)&lt;&gt;"",MID('入力1-1'!V46,1,1),"")</f>
        <v/>
      </c>
      <c r="W53" s="528" t="str">
        <f>IF(TRIM('入力1-1'!W46)&lt;&gt;"",MID('入力1-1'!W46,1,1),"")</f>
        <v/>
      </c>
      <c r="X53" s="528" t="str">
        <f>IF(TRIM('入力1-1'!X46)&lt;&gt;"",MID('入力1-1'!X46,1,1),"")</f>
        <v/>
      </c>
      <c r="Y53" s="528" t="str">
        <f>IF(TRIM('入力1-1'!Y46)&lt;&gt;"",MID('入力1-1'!Y46,1,1),"")</f>
        <v/>
      </c>
      <c r="Z53" s="1007" t="str">
        <f>IF(TRIM('入力1-1'!AA46)&lt;&gt;"",MID('入力1-1'!AA46,1,1),"0")</f>
        <v>0</v>
      </c>
      <c r="AA53" s="527" t="str">
        <f>IF(TRIM('入力1-1'!AA46)&lt;&gt;"",MID('入力1-1'!AA46,2,1),"0")</f>
        <v>0</v>
      </c>
      <c r="AB53" s="1007" t="str">
        <f>IF(TRIM('入力1-1'!AC46)&lt;&gt;"",MID('入力1-1'!AC46,1,1),"")</f>
        <v/>
      </c>
      <c r="AC53" s="527" t="str">
        <f>IF(TRIM('入力1-1'!AC46)&lt;&gt;"",MID('入力1-1'!AC46,2,1),"")</f>
        <v/>
      </c>
      <c r="AD53" s="1007" t="str">
        <f>IF(TRIM('入力1-1'!AE46)&lt;&gt;"",MID('入力1-1'!AE46,1,1),"")</f>
        <v/>
      </c>
      <c r="AE53" s="527" t="str">
        <f>IF(TRIM('入力1-1'!AE46)&lt;&gt;"",MID('入力1-1'!AE46,2,1),"")</f>
        <v/>
      </c>
      <c r="AF53" s="1007" t="str">
        <f>IF(TRIM('入力1-1'!AG46)&lt;&gt;"",MID('入力1-1'!AG46,1,1),"")</f>
        <v/>
      </c>
      <c r="AG53" s="527" t="str">
        <f>IF(TRIM('入力1-1'!AG46)&lt;&gt;"",MID('入力1-1'!AG46,2,1),"")</f>
        <v/>
      </c>
      <c r="AH53" s="1007" t="str">
        <f>IF(TRIM('入力1-1'!AI46)&lt;&gt;"",MID('入力1-1'!AI46,1,1),"")</f>
        <v/>
      </c>
      <c r="AI53" s="529" t="str">
        <f>IF(TRIM('入力1-1'!AI46)&lt;&gt;"",MID('入力1-1'!AI46,2,1),"")</f>
        <v/>
      </c>
      <c r="AJ53" s="528" t="str">
        <f>IF(TRIM('入力1-1'!AK46)&lt;&gt;"",MID('入力1-1'!AK46,1,1),"")</f>
        <v/>
      </c>
      <c r="AK53" s="1007" t="str">
        <f>IF(TRIM('入力1-1'!AL46)&lt;&gt;"",MID('入力1-1'!AL46,1,1),"")</f>
        <v/>
      </c>
      <c r="AL53" s="527" t="str">
        <f>IF(TRIM('入力1-1'!AL46)&lt;&gt;"",MID('入力1-1'!AL46,2,1),"")</f>
        <v/>
      </c>
      <c r="AM53" s="1007" t="str">
        <f>IF(TRIM('入力1-1'!AN46)&lt;&gt;"",MID('入力1-1'!AN46,1,1),"")</f>
        <v/>
      </c>
      <c r="AN53" s="527" t="str">
        <f>IF(TRIM('入力1-1'!AN46)&lt;&gt;"",MID('入力1-1'!AN46,2,1),"")</f>
        <v/>
      </c>
      <c r="AO53" s="1007" t="str">
        <f>IF(TRIM('入力1-1'!AP46)&lt;&gt;"",MID('入力1-1'!AP46,1,1),"")</f>
        <v/>
      </c>
      <c r="AP53" s="529" t="str">
        <f>IF(TRIM('入力1-1'!AP46)&lt;&gt;"",MID('入力1-1'!AP46,2,1),"")</f>
        <v/>
      </c>
      <c r="AQ53" s="1007" t="str">
        <f>IF(TRIM('入力1-1'!AR46)&lt;&gt;"",MID('入力1-1'!AR46,1,1),"")</f>
        <v/>
      </c>
      <c r="AR53" s="527" t="str">
        <f>IF(TRIM('入力1-1'!AR46)&lt;&gt;"",MID('入力1-1'!AR46,2,1),"")</f>
        <v/>
      </c>
      <c r="AS53" s="1007" t="str">
        <f>IF(TRIM('入力1-1'!AT46)&lt;&gt;"",MID('入力1-1'!AT46,1,1),"")</f>
        <v/>
      </c>
      <c r="AT53" s="527" t="str">
        <f>IF(TRIM('入力1-1'!AT46)&lt;&gt;"",MID('入力1-1'!AT46,2,1),"")</f>
        <v/>
      </c>
      <c r="AU53" s="1008" t="str">
        <f>IF(TRIM('入力1-1'!AV46)&lt;&gt;"",MID('入力1-1'!AV46,1,1),"")</f>
        <v/>
      </c>
      <c r="AV53" s="530" t="str">
        <f>IF(TRIM('入力1-1'!AW46)&lt;&gt;"",MID('入力1-1'!AW46,1,1),"")</f>
        <v/>
      </c>
      <c r="AW53" s="530" t="str">
        <f>IF(TRIM('入力1-1'!AX46)&lt;&gt;"",MID('入力1-1'!AX46,1,1),"")</f>
        <v/>
      </c>
      <c r="AX53" s="530" t="str">
        <f>IF(TRIM('入力1-1'!AY46)&lt;&gt;"",MID('入力1-1'!AY46,1,1),"")</f>
        <v/>
      </c>
      <c r="AY53" s="697" t="str">
        <f>IF(TRIM('入力1-1'!AZ46)&lt;&gt;"",LEFT('入力1-1'!AZ46,1),"-")</f>
        <v>-</v>
      </c>
      <c r="AZ53" s="977" t="str">
        <f>IF(TRIM('入力1-1'!AZ46)&lt;&gt;"",MID('入力1-1'!AZ46,2,1),"-")</f>
        <v>-</v>
      </c>
      <c r="BA53" s="677" t="str">
        <f>IF(TRIM('入力1-1'!BB46)&lt;&gt;"",MID('入力1-1'!BB46,1,1),"")</f>
        <v/>
      </c>
      <c r="BB53" s="987" t="str">
        <f>IF(TRIM('入力1-1'!BC46)&lt;&gt;"",IF(LEN('入力1-1'!BC46)&gt;=2,MID(TEXT('入力1-1'!BC46,"00"),1,1),"0"),"")</f>
        <v/>
      </c>
      <c r="BC53" s="531" t="str">
        <f>IF(TRIM('入力1-1'!BC46)&lt;&gt;"",IF(LEN('入力1-1'!BC46)&gt;=1,MID(TEXT('入力1-1'!BC46,"00"),2,1),""),"")</f>
        <v/>
      </c>
      <c r="BD53" s="708" t="str">
        <f>IF(TRIM('入力1-1'!$BE46)&lt;&gt;"",IF('入力1-1'!$BE46&gt;=100000,MID(TEXT('入力1-1'!$BE46,"000000"),1,1),""),"")</f>
        <v/>
      </c>
      <c r="BE53" s="709" t="str">
        <f>IF(TRIM('入力1-1'!$BE46)&lt;&gt;"",IF('入力1-1'!$BE46&gt;=10000,MID(TEXT('入力1-1'!$BE46,"000000"),2,1),""),"")</f>
        <v/>
      </c>
      <c r="BF53" s="709" t="str">
        <f>IF(TRIM('入力1-1'!$BE46)&lt;&gt;"",IF('入力1-1'!$BE46&gt;=1000,MID(TEXT('入力1-1'!$BE46,"000000"),3,1),""),"")</f>
        <v/>
      </c>
      <c r="BG53" s="709" t="str">
        <f>IF(TRIM('入力1-1'!$BE46)&lt;&gt;"",IF('入力1-1'!$BE46&gt;=100,MID(TEXT('入力1-1'!$BE46,"000000"),4,1),""),"")</f>
        <v/>
      </c>
      <c r="BH53" s="709" t="str">
        <f>IF(TRIM('入力1-1'!$BE46)&lt;&gt;"",IF('入力1-1'!$BE46&gt;=10,MID(TEXT('入力1-1'!$BE46,"000000"),5,1),""),"")</f>
        <v/>
      </c>
      <c r="BI53" s="532" t="str">
        <f>IF(TRIM('入力1-1'!$BE46)&lt;&gt;"",IF('入力1-1'!$BE46&gt;=1,MID(TEXT('入力1-1'!$BE46,"000000"),6,1),"0"),"")</f>
        <v/>
      </c>
      <c r="BJ53" s="710" t="str">
        <f>IF(TRIM('入力1-1'!$BF46)&lt;&gt;"",IF('入力1-1'!$BF46&gt;=100000,MID(TEXT('入力1-1'!$BF46,"000000"),1,1),""),"")</f>
        <v/>
      </c>
      <c r="BK53" s="711" t="str">
        <f>IF(TRIM('入力1-1'!$BF46)&lt;&gt;"",IF('入力1-1'!$BF46&gt;=10000,MID(TEXT('入力1-1'!$BF46,"000000"),2,1),""),"")</f>
        <v/>
      </c>
      <c r="BL53" s="711" t="str">
        <f>IF(TRIM('入力1-1'!$BF46)&lt;&gt;"",IF('入力1-1'!$BF46&gt;=1000,MID(TEXT('入力1-1'!$BF46,"000000"),3,1),""),"")</f>
        <v/>
      </c>
      <c r="BM53" s="711" t="str">
        <f>IF(TRIM('入力1-1'!$BF46)&lt;&gt;"",IF('入力1-1'!$BF46&gt;=100,MID(TEXT('入力1-1'!$BF46,"000000"),4,1),""),"")</f>
        <v/>
      </c>
      <c r="BN53" s="711" t="str">
        <f>IF(TRIM('入力1-1'!$BF46)&lt;&gt;"",IF('入力1-1'!$BF46&gt;=10,MID(TEXT('入力1-1'!$BF46,"000000"),5,1),""),"")</f>
        <v/>
      </c>
      <c r="BO53" s="533" t="str">
        <f>IF(TRIM('入力1-1'!$BF46)&lt;&gt;"",IF('入力1-1'!$BF46&gt;=1,MID(TEXT('入力1-1'!$BF46,"000000"),6,1),"0"),"")</f>
        <v/>
      </c>
      <c r="BP53" s="710" t="str">
        <f>IF(TRIM('入力1-1'!$BG46)&lt;&gt;"",IF('入力1-1'!$BG46&gt;=100000,MID(TEXT('入力1-1'!$BG46,"000000"),1,1),""),"")</f>
        <v/>
      </c>
      <c r="BQ53" s="711" t="str">
        <f>IF(TRIM('入力1-1'!$BG46)&lt;&gt;"",IF('入力1-1'!$BG46&gt;=10000,MID(TEXT('入力1-1'!$BG46,"000000"),2,1),""),"")</f>
        <v/>
      </c>
      <c r="BR53" s="711" t="str">
        <f>IF(TRIM('入力1-1'!$BG46)&lt;&gt;"",IF('入力1-1'!$BG46&gt;=1000,MID(TEXT('入力1-1'!$BG46,"000000"),3,1),""),"")</f>
        <v/>
      </c>
      <c r="BS53" s="711" t="str">
        <f>IF(TRIM('入力1-1'!$BG46)&lt;&gt;"",IF('入力1-1'!$BG46&gt;=100,MID(TEXT('入力1-1'!$BG46,"000000"),4,1),""),"")</f>
        <v/>
      </c>
      <c r="BT53" s="711" t="str">
        <f>IF(TRIM('入力1-1'!$BG46)&lt;&gt;"",IF('入力1-1'!$BG46&gt;=10,MID(TEXT('入力1-1'!$BG46,"000000"),5,1),""),"")</f>
        <v/>
      </c>
      <c r="BU53" s="533" t="str">
        <f>IF(TRIM('入力1-1'!$BG46)&lt;&gt;"",IF('入力1-1'!$BG46&gt;=1,MID(TEXT('入力1-1'!$BG46,"000000"),6,1),"0"),"")</f>
        <v/>
      </c>
      <c r="BV53" s="710" t="str">
        <f>IF(TRIM('入力1-1'!$BH46)&lt;&gt;"",IF('入力1-1'!$BH46&gt;=100000,MID(TEXT('入力1-1'!$BH46,"000000"),1,1),""),"")</f>
        <v/>
      </c>
      <c r="BW53" s="711" t="str">
        <f>IF(TRIM('入力1-1'!$BH46)&lt;&gt;"",IF('入力1-1'!$BH46&gt;=10000,MID(TEXT('入力1-1'!$BH46,"000000"),2,1),""),"")</f>
        <v/>
      </c>
      <c r="BX53" s="711" t="str">
        <f>IF(TRIM('入力1-1'!$BH46)&lt;&gt;"",IF('入力1-1'!$BH46&gt;=1000,MID(TEXT('入力1-1'!$BH46,"000000"),3,1),""),"")</f>
        <v/>
      </c>
      <c r="BY53" s="711" t="str">
        <f>IF(TRIM('入力1-1'!$BH46)&lt;&gt;"",IF('入力1-1'!$BH46&gt;=100,MID(TEXT('入力1-1'!$BH46,"000000"),4,1),""),"")</f>
        <v/>
      </c>
      <c r="BZ53" s="711" t="str">
        <f>IF(TRIM('入力1-1'!$BH46)&lt;&gt;"",IF('入力1-1'!$BH46&gt;=10,MID(TEXT('入力1-1'!$BH46,"000000"),5,1),""),"")</f>
        <v/>
      </c>
      <c r="CA53" s="533" t="str">
        <f>IF(TRIM('入力1-1'!$BH46)&lt;&gt;"",IF('入力1-1'!$BH46&gt;=1,MID(TEXT('入力1-1'!$BH46,"000000"),6,1),""),"0")</f>
        <v/>
      </c>
      <c r="CB53" s="749" t="str">
        <f>IF(TRIM('入力1-1'!$BI46)&lt;&gt;"",IF('入力1-1'!$BI46&gt;=10000000,MID(TEXT('入力1-1'!$BI46,"00000000"),1,1),""),"")</f>
        <v/>
      </c>
      <c r="CC53" s="750" t="str">
        <f>IF(TRIM('入力1-1'!$BI46)&lt;&gt;"",IF('入力1-1'!$BI46&gt;=1000000,MID(TEXT('入力1-1'!$BI46,"00000000"),2,1),""),"")</f>
        <v/>
      </c>
      <c r="CD53" s="750" t="str">
        <f>IF(TRIM('入力1-1'!$BI46)&lt;&gt;"",IF('入力1-1'!$BI46&gt;=100000,MID(TEXT('入力1-1'!$BI46,"00000000"),3,1),""),"")</f>
        <v/>
      </c>
      <c r="CE53" s="750" t="str">
        <f>IF(TRIM('入力1-1'!$BI46)&lt;&gt;"",IF('入力1-1'!$BI46&gt;=10000,MID(TEXT('入力1-1'!$BI46,"00000000"),4,1),""),"")</f>
        <v/>
      </c>
      <c r="CF53" s="750" t="str">
        <f>IF(TRIM('入力1-1'!$BI46)&lt;&gt;"",IF('入力1-1'!$BI46&gt;=1000,MID(TEXT('入力1-1'!$BI46,"00000000"),5,1),""),"")</f>
        <v/>
      </c>
      <c r="CG53" s="750" t="str">
        <f>IF(TRIM('入力1-1'!$BI46)&lt;&gt;"",IF('入力1-1'!$BI46&gt;=100,MID(TEXT('入力1-1'!$BI46,"00000000"),6,1),""),"")</f>
        <v/>
      </c>
      <c r="CH53" s="750" t="str">
        <f>IF(TRIM('入力1-1'!$BI46)&lt;&gt;"",IF('入力1-1'!$BI46&gt;=10,MID(TEXT('入力1-1'!$BI46,"00000000"),7,1),""),"")</f>
        <v/>
      </c>
      <c r="CI53" s="854" t="str">
        <f>IF(TRIM('入力1-1'!$BI46)&lt;&gt;"",IF('入力1-1'!$BI46&gt;=1,MID(TEXT('入力1-1'!$BI46,"00000000"),8,1),""),"")</f>
        <v/>
      </c>
    </row>
    <row r="54" spans="1:87" s="191" customFormat="1" ht="23.25" customHeight="1">
      <c r="A54" s="304" t="str">
        <f>IF(TRIM(入力1!A82)&lt;&gt;"",入力1!A82,"")</f>
        <v/>
      </c>
      <c r="B54" s="430">
        <f>IF(TRIM(入力1!B82)&lt;&gt;"",入力1!B82,"")</f>
        <v>3</v>
      </c>
      <c r="C54" s="308">
        <v>3</v>
      </c>
      <c r="D54" s="2232" t="str">
        <f>IF(TRIM(入力1!D82)&lt;&gt;"",入力1!D82,"")</f>
        <v/>
      </c>
      <c r="E54" s="2233" t="str">
        <f>IF(TRIM(入力1!E62)&lt;&gt;"",入力1!E62,"")</f>
        <v/>
      </c>
      <c r="F54" s="2233" t="str">
        <f>IF(TRIM(入力1!F62)&lt;&gt;"",入力1!F62,"")</f>
        <v/>
      </c>
      <c r="G54" s="2233" t="str">
        <f>IF(TRIM(入力1!G62)&lt;&gt;"",入力1!G62,"")</f>
        <v/>
      </c>
      <c r="H54" s="2233" t="str">
        <f>IF(TRIM(入力1!H62)&lt;&gt;"",入力1!H62,"")</f>
        <v/>
      </c>
      <c r="I54" s="2233" t="str">
        <f>IF(TRIM(入力1!I62)&lt;&gt;"",入力1!I62,"")</f>
        <v/>
      </c>
      <c r="J54" s="2233" t="str">
        <f>IF(TRIM(入力1!J62)&lt;&gt;"",入力1!J62,"")</f>
        <v/>
      </c>
      <c r="K54" s="2233" t="str">
        <f>IF(TRIM(入力1!S62)&lt;&gt;"",入力1!S62,"")</f>
        <v/>
      </c>
      <c r="L54" s="2234" t="e">
        <f>IF(TRIM(入力1!#REF!)&lt;&gt;"",入力1!#REF!,"")</f>
        <v>#REF!</v>
      </c>
      <c r="M54" s="952" t="str">
        <f>IF(TRIM(入力1!K82)&lt;&gt;"",入力1!K82,"")</f>
        <v/>
      </c>
      <c r="N54" s="434">
        <f>IF(TRIM(入力1!L82)&lt;&gt;"",入力1!L82,"")</f>
        <v>3</v>
      </c>
      <c r="O54" s="432">
        <v>3</v>
      </c>
      <c r="P54" s="999" t="str">
        <f>'入力1-1'!P47</f>
        <v/>
      </c>
      <c r="Q54" s="306" t="str">
        <f>'入力1-1'!Q47</f>
        <v/>
      </c>
      <c r="R54" s="307" t="str">
        <f>IF(TRIM('入力1-1'!R47)&lt;&gt;"",MID('入力1-1'!R47,1,1),"0")</f>
        <v>0</v>
      </c>
      <c r="S54" s="307" t="str">
        <f>IF(TRIM('入力1-1'!S47)&lt;&gt;"",MID('入力1-1'!S47,1,1),"")</f>
        <v/>
      </c>
      <c r="T54" s="307" t="str">
        <f>IF(TRIM('入力1-1'!T47)&lt;&gt;"",MID('入力1-1'!T47,1,1),"")</f>
        <v/>
      </c>
      <c r="U54" s="307" t="str">
        <f>IF(TRIM('入力1-1'!U47)&lt;&gt;"",MID('入力1-1'!U47,1,1),"")</f>
        <v/>
      </c>
      <c r="V54" s="307" t="str">
        <f>IF(TRIM('入力1-1'!V47)&lt;&gt;"",MID('入力1-1'!V47,1,1),"")</f>
        <v/>
      </c>
      <c r="W54" s="307" t="str">
        <f>IF(TRIM('入力1-1'!W47)&lt;&gt;"",MID('入力1-1'!W47,1,1),"")</f>
        <v/>
      </c>
      <c r="X54" s="307" t="str">
        <f>IF(TRIM('入力1-1'!X47)&lt;&gt;"",MID('入力1-1'!X47,1,1),"")</f>
        <v/>
      </c>
      <c r="Y54" s="307" t="str">
        <f>IF(TRIM('入力1-1'!Y47)&lt;&gt;"",MID('入力1-1'!Y47,1,1),"")</f>
        <v/>
      </c>
      <c r="Z54" s="999" t="str">
        <f>IF(TRIM('入力1-1'!AA47)&lt;&gt;"",MID('入力1-1'!AA47,1,1),"0")</f>
        <v>0</v>
      </c>
      <c r="AA54" s="306" t="str">
        <f>IF(TRIM('入力1-1'!AA47)&lt;&gt;"",MID('入力1-1'!AA47,2,1),"0")</f>
        <v>0</v>
      </c>
      <c r="AB54" s="999" t="str">
        <f>IF(TRIM('入力1-1'!AC47)&lt;&gt;"",MID('入力1-1'!AC47,1,1),"")</f>
        <v/>
      </c>
      <c r="AC54" s="306" t="str">
        <f>IF(TRIM('入力1-1'!AC47)&lt;&gt;"",MID('入力1-1'!AC47,2,1),"")</f>
        <v/>
      </c>
      <c r="AD54" s="999" t="str">
        <f>IF(TRIM('入力1-1'!AE47)&lt;&gt;"",MID('入力1-1'!AE47,1,1),"")</f>
        <v/>
      </c>
      <c r="AE54" s="306" t="str">
        <f>IF(TRIM('入力1-1'!AE47)&lt;&gt;"",MID('入力1-1'!AE47,2,1),"")</f>
        <v/>
      </c>
      <c r="AF54" s="999" t="str">
        <f>IF(TRIM('入力1-1'!AG47)&lt;&gt;"",MID('入力1-1'!AG47,1,1),"")</f>
        <v/>
      </c>
      <c r="AG54" s="306" t="str">
        <f>IF(TRIM('入力1-1'!AG47)&lt;&gt;"",MID('入力1-1'!AG47,2,1),"")</f>
        <v/>
      </c>
      <c r="AH54" s="999" t="str">
        <f>IF(TRIM('入力1-1'!AI47)&lt;&gt;"",MID('入力1-1'!AI47,1,1),"")</f>
        <v/>
      </c>
      <c r="AI54" s="309" t="str">
        <f>IF(TRIM('入力1-1'!AI47)&lt;&gt;"",MID('入力1-1'!AI47,2,1),"")</f>
        <v/>
      </c>
      <c r="AJ54" s="307" t="str">
        <f>IF(TRIM('入力1-1'!AK47)&lt;&gt;"",MID('入力1-1'!AK47,1,1),"")</f>
        <v/>
      </c>
      <c r="AK54" s="999" t="str">
        <f>IF(TRIM('入力1-1'!AL47)&lt;&gt;"",MID('入力1-1'!AL47,1,1),"")</f>
        <v/>
      </c>
      <c r="AL54" s="306" t="str">
        <f>IF(TRIM('入力1-1'!AL47)&lt;&gt;"",MID('入力1-1'!AL47,2,1),"")</f>
        <v/>
      </c>
      <c r="AM54" s="999" t="str">
        <f>IF(TRIM('入力1-1'!AN47)&lt;&gt;"",MID('入力1-1'!AN47,1,1),"")</f>
        <v/>
      </c>
      <c r="AN54" s="306" t="str">
        <f>IF(TRIM('入力1-1'!AN47)&lt;&gt;"",MID('入力1-1'!AN47,2,1),"")</f>
        <v/>
      </c>
      <c r="AO54" s="999" t="str">
        <f>IF(TRIM('入力1-1'!AP47)&lt;&gt;"",MID('入力1-1'!AP47,1,1),"")</f>
        <v/>
      </c>
      <c r="AP54" s="309" t="str">
        <f>IF(TRIM('入力1-1'!AP47)&lt;&gt;"",MID('入力1-1'!AP47,2,1),"")</f>
        <v/>
      </c>
      <c r="AQ54" s="999" t="str">
        <f>IF(TRIM('入力1-1'!AR47)&lt;&gt;"",MID('入力1-1'!AR47,1,1),"")</f>
        <v/>
      </c>
      <c r="AR54" s="306" t="str">
        <f>IF(TRIM('入力1-1'!AR47)&lt;&gt;"",MID('入力1-1'!AR47,2,1),"")</f>
        <v/>
      </c>
      <c r="AS54" s="999" t="str">
        <f>IF(TRIM('入力1-1'!AT47)&lt;&gt;"",MID('入力1-1'!AT47,1,1),"")</f>
        <v/>
      </c>
      <c r="AT54" s="306" t="str">
        <f>IF(TRIM('入力1-1'!AT47)&lt;&gt;"",MID('入力1-1'!AT47,2,1),"")</f>
        <v/>
      </c>
      <c r="AU54" s="1000" t="str">
        <f>IF(TRIM('入力1-1'!AV47)&lt;&gt;"",MID('入力1-1'!AV47,1,1),"")</f>
        <v/>
      </c>
      <c r="AV54" s="347" t="str">
        <f>IF(TRIM('入力1-1'!AW47)&lt;&gt;"",MID('入力1-1'!AW47,1,1),"")</f>
        <v/>
      </c>
      <c r="AW54" s="347" t="str">
        <f>IF(TRIM('入力1-1'!AX47)&lt;&gt;"",MID('入力1-1'!AX47,1,1),"")</f>
        <v/>
      </c>
      <c r="AX54" s="347" t="str">
        <f>IF(TRIM('入力1-1'!AY47)&lt;&gt;"",MID('入力1-1'!AY47,1,1),"")</f>
        <v/>
      </c>
      <c r="AY54" s="698" t="str">
        <f>IF(TRIM('入力1-1'!AZ47)&lt;&gt;"",LEFT('入力1-1'!AZ47,1),"-")</f>
        <v>-</v>
      </c>
      <c r="AZ54" s="974" t="str">
        <f>IF(TRIM('入力1-1'!AZ47)&lt;&gt;"",MID('入力1-1'!AZ47,2,1),"-")</f>
        <v>-</v>
      </c>
      <c r="BA54" s="678" t="str">
        <f>IF(TRIM('入力1-1'!BB47)&lt;&gt;"",MID('入力1-1'!BB47,1,1),"")</f>
        <v/>
      </c>
      <c r="BB54" s="988" t="str">
        <f>IF(TRIM('入力1-1'!BC47)&lt;&gt;"",IF(LEN('入力1-1'!BC47)&gt;=2,MID(TEXT('入力1-1'!BC47,"00"),1,1),"0"),"")</f>
        <v/>
      </c>
      <c r="BC54" s="310" t="str">
        <f>IF(TRIM('入力1-1'!BC47)&lt;&gt;"",IF(LEN('入力1-1'!BC47)&gt;=1,MID(TEXT('入力1-1'!BC47,"00"),2,1),""),"")</f>
        <v/>
      </c>
      <c r="BD54" s="712" t="str">
        <f>IF(TRIM('入力1-1'!$BE47)&lt;&gt;"",IF('入力1-1'!$BE47&gt;=100000,MID(TEXT('入力1-1'!$BE47,"000000"),1,1),""),"")</f>
        <v/>
      </c>
      <c r="BE54" s="713" t="str">
        <f>IF(TRIM('入力1-1'!$BE47)&lt;&gt;"",IF('入力1-1'!$BE47&gt;=10000,MID(TEXT('入力1-1'!$BE47,"000000"),2,1),""),"")</f>
        <v/>
      </c>
      <c r="BF54" s="713" t="str">
        <f>IF(TRIM('入力1-1'!$BE47)&lt;&gt;"",IF('入力1-1'!$BE47&gt;=1000,MID(TEXT('入力1-1'!$BE47,"000000"),3,1),""),"")</f>
        <v/>
      </c>
      <c r="BG54" s="713" t="str">
        <f>IF(TRIM('入力1-1'!$BE47)&lt;&gt;"",IF('入力1-1'!$BE47&gt;=100,MID(TEXT('入力1-1'!$BE47,"000000"),4,1),""),"")</f>
        <v/>
      </c>
      <c r="BH54" s="713" t="str">
        <f>IF(TRIM('入力1-1'!$BE47)&lt;&gt;"",IF('入力1-1'!$BE47&gt;=10,MID(TEXT('入力1-1'!$BE47,"000000"),5,1),""),"")</f>
        <v/>
      </c>
      <c r="BI54" s="466" t="str">
        <f>IF(TRIM('入力1-1'!$BE47)&lt;&gt;"",IF('入力1-1'!$BE47&gt;=1,MID(TEXT('入力1-1'!$BE47,"000000"),6,1),"0"),"")</f>
        <v/>
      </c>
      <c r="BJ54" s="714" t="str">
        <f>IF(TRIM('入力1-1'!$BF47)&lt;&gt;"",IF('入力1-1'!$BF47&gt;=100000,MID(TEXT('入力1-1'!$BF47,"000000"),1,1),""),"")</f>
        <v/>
      </c>
      <c r="BK54" s="715" t="str">
        <f>IF(TRIM('入力1-1'!$BF47)&lt;&gt;"",IF('入力1-1'!$BF47&gt;=10000,MID(TEXT('入力1-1'!$BF47,"000000"),2,1),""),"")</f>
        <v/>
      </c>
      <c r="BL54" s="715" t="str">
        <f>IF(TRIM('入力1-1'!$BF47)&lt;&gt;"",IF('入力1-1'!$BF47&gt;=1000,MID(TEXT('入力1-1'!$BF47,"000000"),3,1),""),"")</f>
        <v/>
      </c>
      <c r="BM54" s="715" t="str">
        <f>IF(TRIM('入力1-1'!$BF47)&lt;&gt;"",IF('入力1-1'!$BF47&gt;=100,MID(TEXT('入力1-1'!$BF47,"000000"),4,1),""),"")</f>
        <v/>
      </c>
      <c r="BN54" s="715" t="str">
        <f>IF(TRIM('入力1-1'!$BF47)&lt;&gt;"",IF('入力1-1'!$BF47&gt;=10,MID(TEXT('入力1-1'!$BF47,"000000"),5,1),""),"")</f>
        <v/>
      </c>
      <c r="BO54" s="468" t="str">
        <f>IF(TRIM('入力1-1'!$BF47)&lt;&gt;"",IF('入力1-1'!$BF47&gt;=1,MID(TEXT('入力1-1'!$BF47,"000000"),6,1),"0"),"")</f>
        <v/>
      </c>
      <c r="BP54" s="714" t="str">
        <f>IF(TRIM('入力1-1'!$BG47)&lt;&gt;"",IF('入力1-1'!$BG47&gt;=100000,MID(TEXT('入力1-1'!$BG47,"000000"),1,1),""),"")</f>
        <v/>
      </c>
      <c r="BQ54" s="715" t="str">
        <f>IF(TRIM('入力1-1'!$BG47)&lt;&gt;"",IF('入力1-1'!$BG47&gt;=10000,MID(TEXT('入力1-1'!$BG47,"000000"),2,1),""),"")</f>
        <v/>
      </c>
      <c r="BR54" s="715" t="str">
        <f>IF(TRIM('入力1-1'!$BG47)&lt;&gt;"",IF('入力1-1'!$BG47&gt;=1000,MID(TEXT('入力1-1'!$BG47,"000000"),3,1),""),"")</f>
        <v/>
      </c>
      <c r="BS54" s="715" t="str">
        <f>IF(TRIM('入力1-1'!$BG47)&lt;&gt;"",IF('入力1-1'!$BG47&gt;=100,MID(TEXT('入力1-1'!$BG47,"000000"),4,1),""),"")</f>
        <v/>
      </c>
      <c r="BT54" s="715" t="str">
        <f>IF(TRIM('入力1-1'!$BG47)&lt;&gt;"",IF('入力1-1'!$BG47&gt;=10,MID(TEXT('入力1-1'!$BG47,"000000"),5,1),""),"")</f>
        <v/>
      </c>
      <c r="BU54" s="468" t="str">
        <f>IF(TRIM('入力1-1'!$BG47)&lt;&gt;"",IF('入力1-1'!$BG47&gt;=1,MID(TEXT('入力1-1'!$BG47,"000000"),6,1),"0"),"")</f>
        <v/>
      </c>
      <c r="BV54" s="714" t="str">
        <f>IF(TRIM('入力1-1'!$BH47)&lt;&gt;"",IF('入力1-1'!$BH47&gt;=100000,MID(TEXT('入力1-1'!$BH47,"000000"),1,1),""),"")</f>
        <v/>
      </c>
      <c r="BW54" s="715" t="str">
        <f>IF(TRIM('入力1-1'!$BH47)&lt;&gt;"",IF('入力1-1'!$BH47&gt;=10000,MID(TEXT('入力1-1'!$BH47,"000000"),2,1),""),"")</f>
        <v/>
      </c>
      <c r="BX54" s="715" t="str">
        <f>IF(TRIM('入力1-1'!$BH47)&lt;&gt;"",IF('入力1-1'!$BH47&gt;=1000,MID(TEXT('入力1-1'!$BH47,"000000"),3,1),""),"")</f>
        <v/>
      </c>
      <c r="BY54" s="715" t="str">
        <f>IF(TRIM('入力1-1'!$BH47)&lt;&gt;"",IF('入力1-1'!$BH47&gt;=100,MID(TEXT('入力1-1'!$BH47,"000000"),4,1),""),"")</f>
        <v/>
      </c>
      <c r="BZ54" s="715" t="str">
        <f>IF(TRIM('入力1-1'!$BH47)&lt;&gt;"",IF('入力1-1'!$BH47&gt;=10,MID(TEXT('入力1-1'!$BH47,"000000"),5,1),""),"")</f>
        <v/>
      </c>
      <c r="CA54" s="468" t="str">
        <f>IF(TRIM('入力1-1'!$BH47)&lt;&gt;"",IF('入力1-1'!$BH47&gt;=1,MID(TEXT('入力1-1'!$BH47,"000000"),6,1),""),"0")</f>
        <v/>
      </c>
      <c r="CB54" s="751" t="str">
        <f>IF(TRIM('入力1-1'!$BI47)&lt;&gt;"",IF('入力1-1'!$BI47&gt;=10000000,MID(TEXT('入力1-1'!$BI47,"00000000"),1,1),""),"")</f>
        <v/>
      </c>
      <c r="CC54" s="752" t="str">
        <f>IF(TRIM('入力1-1'!$BI47)&lt;&gt;"",IF('入力1-1'!$BI47&gt;=1000000,MID(TEXT('入力1-1'!$BI47,"00000000"),2,1),""),"")</f>
        <v/>
      </c>
      <c r="CD54" s="752" t="str">
        <f>IF(TRIM('入力1-1'!$BI47)&lt;&gt;"",IF('入力1-1'!$BI47&gt;=100000,MID(TEXT('入力1-1'!$BI47,"00000000"),3,1),""),"")</f>
        <v/>
      </c>
      <c r="CE54" s="752" t="str">
        <f>IF(TRIM('入力1-1'!$BI47)&lt;&gt;"",IF('入力1-1'!$BI47&gt;=10000,MID(TEXT('入力1-1'!$BI47,"00000000"),4,1),""),"")</f>
        <v/>
      </c>
      <c r="CF54" s="752" t="str">
        <f>IF(TRIM('入力1-1'!$BI47)&lt;&gt;"",IF('入力1-1'!$BI47&gt;=1000,MID(TEXT('入力1-1'!$BI47,"00000000"),5,1),""),"")</f>
        <v/>
      </c>
      <c r="CG54" s="752" t="str">
        <f>IF(TRIM('入力1-1'!$BI47)&lt;&gt;"",IF('入力1-1'!$BI47&gt;=100,MID(TEXT('入力1-1'!$BI47,"00000000"),6,1),""),"")</f>
        <v/>
      </c>
      <c r="CH54" s="752" t="str">
        <f>IF(TRIM('入力1-1'!$BI47)&lt;&gt;"",IF('入力1-1'!$BI47&gt;=10,MID(TEXT('入力1-1'!$BI47,"00000000"),7,1),""),"")</f>
        <v/>
      </c>
      <c r="CI54" s="855" t="str">
        <f>IF(TRIM('入力1-1'!$BI47)&lt;&gt;"",IF('入力1-1'!$BI47&gt;=1,MID(TEXT('入力1-1'!$BI47,"00000000"),8,1),""),"")</f>
        <v/>
      </c>
    </row>
    <row r="55" spans="1:87" s="19" customFormat="1" ht="23.25" customHeight="1">
      <c r="A55" s="547" t="str">
        <f>IF(TRIM(入力1!A84)&lt;&gt;"",入力1!A84,"")</f>
        <v/>
      </c>
      <c r="B55" s="548">
        <f>IF(TRIM(入力1!B84)&lt;&gt;"",入力1!B84,"")</f>
        <v>3</v>
      </c>
      <c r="C55" s="524">
        <v>4</v>
      </c>
      <c r="D55" s="2229" t="str">
        <f>IF(TRIM(入力1!D84)&lt;&gt;"",入力1!D84,"")</f>
        <v/>
      </c>
      <c r="E55" s="2230" t="str">
        <f>IF(TRIM(入力1!E64)&lt;&gt;"",入力1!E64,"")</f>
        <v/>
      </c>
      <c r="F55" s="2230" t="str">
        <f>IF(TRIM(入力1!F64)&lt;&gt;"",入力1!F64,"")</f>
        <v/>
      </c>
      <c r="G55" s="2230" t="str">
        <f>IF(TRIM(入力1!G64)&lt;&gt;"",入力1!G64,"")</f>
        <v/>
      </c>
      <c r="H55" s="2230" t="str">
        <f>IF(TRIM(入力1!H64)&lt;&gt;"",入力1!H64,"")</f>
        <v/>
      </c>
      <c r="I55" s="2230" t="str">
        <f>IF(TRIM(入力1!I64)&lt;&gt;"",入力1!I64,"")</f>
        <v/>
      </c>
      <c r="J55" s="2230" t="str">
        <f>IF(TRIM(入力1!J64)&lt;&gt;"",入力1!J64,"")</f>
        <v/>
      </c>
      <c r="K55" s="2230" t="str">
        <f>IF(TRIM(入力1!S64)&lt;&gt;"",入力1!S64,"")</f>
        <v/>
      </c>
      <c r="L55" s="2231" t="e">
        <f>IF(TRIM(入力1!#REF!)&lt;&gt;"",入力1!#REF!,"")</f>
        <v>#REF!</v>
      </c>
      <c r="M55" s="975" t="str">
        <f>IF(TRIM(入力1!K84)&lt;&gt;"",入力1!K84,"")</f>
        <v/>
      </c>
      <c r="N55" s="525">
        <f>IF(TRIM(入力1!L84)&lt;&gt;"",入力1!L84,"")</f>
        <v>3</v>
      </c>
      <c r="O55" s="526">
        <v>4</v>
      </c>
      <c r="P55" s="1001" t="str">
        <f>'入力1-1'!P48</f>
        <v/>
      </c>
      <c r="Q55" s="531" t="str">
        <f>'入力1-1'!Q48</f>
        <v/>
      </c>
      <c r="R55" s="549" t="str">
        <f>IF(TRIM('入力1-1'!R48)&lt;&gt;"",MID('入力1-1'!R48,1,1),"0")</f>
        <v>0</v>
      </c>
      <c r="S55" s="549" t="str">
        <f>IF(TRIM('入力1-1'!S48)&lt;&gt;"",MID('入力1-1'!S48,1,1),"")</f>
        <v/>
      </c>
      <c r="T55" s="549" t="str">
        <f>IF(TRIM('入力1-1'!T48)&lt;&gt;"",MID('入力1-1'!T48,1,1),"")</f>
        <v/>
      </c>
      <c r="U55" s="549" t="str">
        <f>IF(TRIM('入力1-1'!U48)&lt;&gt;"",MID('入力1-1'!U48,1,1),"")</f>
        <v/>
      </c>
      <c r="V55" s="549" t="str">
        <f>IF(TRIM('入力1-1'!V48)&lt;&gt;"",MID('入力1-1'!V48,1,1),"")</f>
        <v/>
      </c>
      <c r="W55" s="549" t="str">
        <f>IF(TRIM('入力1-1'!W48)&lt;&gt;"",MID('入力1-1'!W48,1,1),"")</f>
        <v/>
      </c>
      <c r="X55" s="549" t="str">
        <f>IF(TRIM('入力1-1'!X48)&lt;&gt;"",MID('入力1-1'!X48,1,1),"")</f>
        <v/>
      </c>
      <c r="Y55" s="549" t="str">
        <f>IF(TRIM('入力1-1'!Y48)&lt;&gt;"",MID('入力1-1'!Y48,1,1),"")</f>
        <v/>
      </c>
      <c r="Z55" s="1001" t="str">
        <f>IF(TRIM('入力1-1'!AA48)&lt;&gt;"",MID('入力1-1'!AA48,1,1),"0")</f>
        <v>0</v>
      </c>
      <c r="AA55" s="531" t="str">
        <f>IF(TRIM('入力1-1'!AA48)&lt;&gt;"",MID('入力1-1'!AA48,2,1),"0")</f>
        <v>0</v>
      </c>
      <c r="AB55" s="1001" t="str">
        <f>IF(TRIM('入力1-1'!AC48)&lt;&gt;"",MID('入力1-1'!AC48,1,1),"")</f>
        <v/>
      </c>
      <c r="AC55" s="531" t="str">
        <f>IF(TRIM('入力1-1'!AC48)&lt;&gt;"",MID('入力1-1'!AC48,2,1),"")</f>
        <v/>
      </c>
      <c r="AD55" s="1001" t="str">
        <f>IF(TRIM('入力1-1'!AE48)&lt;&gt;"",MID('入力1-1'!AE48,1,1),"")</f>
        <v/>
      </c>
      <c r="AE55" s="531" t="str">
        <f>IF(TRIM('入力1-1'!AE48)&lt;&gt;"",MID('入力1-1'!AE48,2,1),"")</f>
        <v/>
      </c>
      <c r="AF55" s="1001" t="str">
        <f>IF(TRIM('入力1-1'!AG48)&lt;&gt;"",MID('入力1-1'!AG48,1,1),"")</f>
        <v/>
      </c>
      <c r="AG55" s="531" t="str">
        <f>IF(TRIM('入力1-1'!AG48)&lt;&gt;"",MID('入力1-1'!AG48,2,1),"")</f>
        <v/>
      </c>
      <c r="AH55" s="1001" t="str">
        <f>IF(TRIM('入力1-1'!AI48)&lt;&gt;"",MID('入力1-1'!AI48,1,1),"")</f>
        <v/>
      </c>
      <c r="AI55" s="550" t="str">
        <f>IF(TRIM('入力1-1'!AI48)&lt;&gt;"",MID('入力1-1'!AI48,2,1),"")</f>
        <v/>
      </c>
      <c r="AJ55" s="549" t="str">
        <f>IF(TRIM('入力1-1'!AK48)&lt;&gt;"",MID('入力1-1'!AK48,1,1),"")</f>
        <v/>
      </c>
      <c r="AK55" s="1001" t="str">
        <f>IF(TRIM('入力1-1'!AL48)&lt;&gt;"",MID('入力1-1'!AL48,1,1),"")</f>
        <v/>
      </c>
      <c r="AL55" s="531" t="str">
        <f>IF(TRIM('入力1-1'!AL48)&lt;&gt;"",MID('入力1-1'!AL48,2,1),"")</f>
        <v/>
      </c>
      <c r="AM55" s="1001" t="str">
        <f>IF(TRIM('入力1-1'!AN48)&lt;&gt;"",MID('入力1-1'!AN48,1,1),"")</f>
        <v/>
      </c>
      <c r="AN55" s="531" t="str">
        <f>IF(TRIM('入力1-1'!AN48)&lt;&gt;"",MID('入力1-1'!AN48,2,1),"")</f>
        <v/>
      </c>
      <c r="AO55" s="1001" t="str">
        <f>IF(TRIM('入力1-1'!AP48)&lt;&gt;"",MID('入力1-1'!AP48,1,1),"")</f>
        <v/>
      </c>
      <c r="AP55" s="550" t="str">
        <f>IF(TRIM('入力1-1'!AP48)&lt;&gt;"",MID('入力1-1'!AP48,2,1),"")</f>
        <v/>
      </c>
      <c r="AQ55" s="1001" t="str">
        <f>IF(TRIM('入力1-1'!AR48)&lt;&gt;"",MID('入力1-1'!AR48,1,1),"")</f>
        <v/>
      </c>
      <c r="AR55" s="531" t="str">
        <f>IF(TRIM('入力1-1'!AR48)&lt;&gt;"",MID('入力1-1'!AR48,2,1),"")</f>
        <v/>
      </c>
      <c r="AS55" s="1001" t="str">
        <f>IF(TRIM('入力1-1'!AT48)&lt;&gt;"",MID('入力1-1'!AT48,1,1),"")</f>
        <v/>
      </c>
      <c r="AT55" s="531" t="str">
        <f>IF(TRIM('入力1-1'!AT48)&lt;&gt;"",MID('入力1-1'!AT48,2,1),"")</f>
        <v/>
      </c>
      <c r="AU55" s="1002" t="str">
        <f>IF(TRIM('入力1-1'!AV48)&lt;&gt;"",MID('入力1-1'!AV48,1,1),"")</f>
        <v/>
      </c>
      <c r="AV55" s="530" t="str">
        <f>IF(TRIM('入力1-1'!AW48)&lt;&gt;"",MID('入力1-1'!AW48,1,1),"")</f>
        <v/>
      </c>
      <c r="AW55" s="530" t="str">
        <f>IF(TRIM('入力1-1'!AX48)&lt;&gt;"",MID('入力1-1'!AX48,1,1),"")</f>
        <v/>
      </c>
      <c r="AX55" s="530" t="str">
        <f>IF(TRIM('入力1-1'!AY48)&lt;&gt;"",MID('入力1-1'!AY48,1,1),"")</f>
        <v/>
      </c>
      <c r="AY55" s="697" t="str">
        <f>IF(TRIM('入力1-1'!AZ48)&lt;&gt;"",LEFT('入力1-1'!AZ48,1),"-")</f>
        <v>-</v>
      </c>
      <c r="AZ55" s="977" t="str">
        <f>IF(TRIM('入力1-1'!AZ48)&lt;&gt;"",MID('入力1-1'!AZ48,2,1),"-")</f>
        <v>-</v>
      </c>
      <c r="BA55" s="677" t="str">
        <f>IF(TRIM('入力1-1'!BB48)&lt;&gt;"",MID('入力1-1'!BB48,1,1),"")</f>
        <v/>
      </c>
      <c r="BB55" s="987" t="str">
        <f>IF(TRIM('入力1-1'!BC48)&lt;&gt;"",IF(LEN('入力1-1'!BC48)&gt;=2,MID(TEXT('入力1-1'!BC48,"00"),1,1),"0"),"")</f>
        <v/>
      </c>
      <c r="BC55" s="531" t="str">
        <f>IF(TRIM('入力1-1'!BC48)&lt;&gt;"",IF(LEN('入力1-1'!BC48)&gt;=1,MID(TEXT('入力1-1'!BC48,"00"),2,1),""),"")</f>
        <v/>
      </c>
      <c r="BD55" s="708" t="str">
        <f>IF(TRIM('入力1-1'!$BE48)&lt;&gt;"",IF('入力1-1'!$BE48&gt;=100000,MID(TEXT('入力1-1'!$BE48,"000000"),1,1),""),"")</f>
        <v/>
      </c>
      <c r="BE55" s="709" t="str">
        <f>IF(TRIM('入力1-1'!$BE48)&lt;&gt;"",IF('入力1-1'!$BE48&gt;=10000,MID(TEXT('入力1-1'!$BE48,"000000"),2,1),""),"")</f>
        <v/>
      </c>
      <c r="BF55" s="709" t="str">
        <f>IF(TRIM('入力1-1'!$BE48)&lt;&gt;"",IF('入力1-1'!$BE48&gt;=1000,MID(TEXT('入力1-1'!$BE48,"000000"),3,1),""),"")</f>
        <v/>
      </c>
      <c r="BG55" s="709" t="str">
        <f>IF(TRIM('入力1-1'!$BE48)&lt;&gt;"",IF('入力1-1'!$BE48&gt;=100,MID(TEXT('入力1-1'!$BE48,"000000"),4,1),""),"")</f>
        <v/>
      </c>
      <c r="BH55" s="709" t="str">
        <f>IF(TRIM('入力1-1'!$BE48)&lt;&gt;"",IF('入力1-1'!$BE48&gt;=10,MID(TEXT('入力1-1'!$BE48,"000000"),5,1),""),"")</f>
        <v/>
      </c>
      <c r="BI55" s="532" t="str">
        <f>IF(TRIM('入力1-1'!$BE48)&lt;&gt;"",IF('入力1-1'!$BE48&gt;=1,MID(TEXT('入力1-1'!$BE48,"000000"),6,1),"0"),"")</f>
        <v/>
      </c>
      <c r="BJ55" s="710" t="str">
        <f>IF(TRIM('入力1-1'!$BF48)&lt;&gt;"",IF('入力1-1'!$BF48&gt;=100000,MID(TEXT('入力1-1'!$BF48,"000000"),1,1),""),"")</f>
        <v/>
      </c>
      <c r="BK55" s="711" t="str">
        <f>IF(TRIM('入力1-1'!$BF48)&lt;&gt;"",IF('入力1-1'!$BF48&gt;=10000,MID(TEXT('入力1-1'!$BF48,"000000"),2,1),""),"")</f>
        <v/>
      </c>
      <c r="BL55" s="711" t="str">
        <f>IF(TRIM('入力1-1'!$BF48)&lt;&gt;"",IF('入力1-1'!$BF48&gt;=1000,MID(TEXT('入力1-1'!$BF48,"000000"),3,1),""),"")</f>
        <v/>
      </c>
      <c r="BM55" s="711" t="str">
        <f>IF(TRIM('入力1-1'!$BF48)&lt;&gt;"",IF('入力1-1'!$BF48&gt;=100,MID(TEXT('入力1-1'!$BF48,"000000"),4,1),""),"")</f>
        <v/>
      </c>
      <c r="BN55" s="711" t="str">
        <f>IF(TRIM('入力1-1'!$BF48)&lt;&gt;"",IF('入力1-1'!$BF48&gt;=10,MID(TEXT('入力1-1'!$BF48,"000000"),5,1),""),"")</f>
        <v/>
      </c>
      <c r="BO55" s="533" t="str">
        <f>IF(TRIM('入力1-1'!$BF48)&lt;&gt;"",IF('入力1-1'!$BF48&gt;=1,MID(TEXT('入力1-1'!$BF48,"000000"),6,1),"0"),"")</f>
        <v/>
      </c>
      <c r="BP55" s="710" t="str">
        <f>IF(TRIM('入力1-1'!$BG48)&lt;&gt;"",IF('入力1-1'!$BG48&gt;=100000,MID(TEXT('入力1-1'!$BG48,"000000"),1,1),""),"")</f>
        <v/>
      </c>
      <c r="BQ55" s="711" t="str">
        <f>IF(TRIM('入力1-1'!$BG48)&lt;&gt;"",IF('入力1-1'!$BG48&gt;=10000,MID(TEXT('入力1-1'!$BG48,"000000"),2,1),""),"")</f>
        <v/>
      </c>
      <c r="BR55" s="711" t="str">
        <f>IF(TRIM('入力1-1'!$BG48)&lt;&gt;"",IF('入力1-1'!$BG48&gt;=1000,MID(TEXT('入力1-1'!$BG48,"000000"),3,1),""),"")</f>
        <v/>
      </c>
      <c r="BS55" s="711" t="str">
        <f>IF(TRIM('入力1-1'!$BG48)&lt;&gt;"",IF('入力1-1'!$BG48&gt;=100,MID(TEXT('入力1-1'!$BG48,"000000"),4,1),""),"")</f>
        <v/>
      </c>
      <c r="BT55" s="711" t="str">
        <f>IF(TRIM('入力1-1'!$BG48)&lt;&gt;"",IF('入力1-1'!$BG48&gt;=10,MID(TEXT('入力1-1'!$BG48,"000000"),5,1),""),"")</f>
        <v/>
      </c>
      <c r="BU55" s="533" t="str">
        <f>IF(TRIM('入力1-1'!$BG48)&lt;&gt;"",IF('入力1-1'!$BG48&gt;=1,MID(TEXT('入力1-1'!$BG48,"000000"),6,1),"0"),"")</f>
        <v/>
      </c>
      <c r="BV55" s="710" t="str">
        <f>IF(TRIM('入力1-1'!$BH48)&lt;&gt;"",IF('入力1-1'!$BH48&gt;=100000,MID(TEXT('入力1-1'!$BH48,"000000"),1,1),""),"")</f>
        <v/>
      </c>
      <c r="BW55" s="711" t="str">
        <f>IF(TRIM('入力1-1'!$BH48)&lt;&gt;"",IF('入力1-1'!$BH48&gt;=10000,MID(TEXT('入力1-1'!$BH48,"000000"),2,1),""),"")</f>
        <v/>
      </c>
      <c r="BX55" s="711" t="str">
        <f>IF(TRIM('入力1-1'!$BH48)&lt;&gt;"",IF('入力1-1'!$BH48&gt;=1000,MID(TEXT('入力1-1'!$BH48,"000000"),3,1),""),"")</f>
        <v/>
      </c>
      <c r="BY55" s="711" t="str">
        <f>IF(TRIM('入力1-1'!$BH48)&lt;&gt;"",IF('入力1-1'!$BH48&gt;=100,MID(TEXT('入力1-1'!$BH48,"000000"),4,1),""),"")</f>
        <v/>
      </c>
      <c r="BZ55" s="711" t="str">
        <f>IF(TRIM('入力1-1'!$BH48)&lt;&gt;"",IF('入力1-1'!$BH48&gt;=10,MID(TEXT('入力1-1'!$BH48,"000000"),5,1),""),"")</f>
        <v/>
      </c>
      <c r="CA55" s="533" t="str">
        <f>IF(TRIM('入力1-1'!$BH48)&lt;&gt;"",IF('入力1-1'!$BH48&gt;=1,MID(TEXT('入力1-1'!$BH48,"000000"),6,1),""),"0")</f>
        <v/>
      </c>
      <c r="CB55" s="749" t="str">
        <f>IF(TRIM('入力1-1'!$BI48)&lt;&gt;"",IF('入力1-1'!$BI48&gt;=10000000,MID(TEXT('入力1-1'!$BI48,"00000000"),1,1),""),"")</f>
        <v/>
      </c>
      <c r="CC55" s="750" t="str">
        <f>IF(TRIM('入力1-1'!$BI48)&lt;&gt;"",IF('入力1-1'!$BI48&gt;=1000000,MID(TEXT('入力1-1'!$BI48,"00000000"),2,1),""),"")</f>
        <v/>
      </c>
      <c r="CD55" s="750" t="str">
        <f>IF(TRIM('入力1-1'!$BI48)&lt;&gt;"",IF('入力1-1'!$BI48&gt;=100000,MID(TEXT('入力1-1'!$BI48,"00000000"),3,1),""),"")</f>
        <v/>
      </c>
      <c r="CE55" s="750" t="str">
        <f>IF(TRIM('入力1-1'!$BI48)&lt;&gt;"",IF('入力1-1'!$BI48&gt;=10000,MID(TEXT('入力1-1'!$BI48,"00000000"),4,1),""),"")</f>
        <v/>
      </c>
      <c r="CF55" s="750" t="str">
        <f>IF(TRIM('入力1-1'!$BI48)&lt;&gt;"",IF('入力1-1'!$BI48&gt;=1000,MID(TEXT('入力1-1'!$BI48,"00000000"),5,1),""),"")</f>
        <v/>
      </c>
      <c r="CG55" s="750" t="str">
        <f>IF(TRIM('入力1-1'!$BI48)&lt;&gt;"",IF('入力1-1'!$BI48&gt;=100,MID(TEXT('入力1-1'!$BI48,"00000000"),6,1),""),"")</f>
        <v/>
      </c>
      <c r="CH55" s="750" t="str">
        <f>IF(TRIM('入力1-1'!$BI48)&lt;&gt;"",IF('入力1-1'!$BI48&gt;=10,MID(TEXT('入力1-1'!$BI48,"00000000"),7,1),""),"")</f>
        <v/>
      </c>
      <c r="CI55" s="854" t="str">
        <f>IF(TRIM('入力1-1'!$BI48)&lt;&gt;"",IF('入力1-1'!$BI48&gt;=1,MID(TEXT('入力1-1'!$BI48,"00000000"),8,1),""),"")</f>
        <v/>
      </c>
    </row>
    <row r="56" spans="1:87" s="19" customFormat="1" ht="23.25" customHeight="1" thickBot="1">
      <c r="A56" s="311" t="str">
        <f>IF(TRIM(入力1!A86)&lt;&gt;"",入力1!A86,"")</f>
        <v/>
      </c>
      <c r="B56" s="431">
        <f>IF(TRIM(入力1!B86)&lt;&gt;"",入力1!B86,"")</f>
        <v>3</v>
      </c>
      <c r="C56" s="312">
        <v>5</v>
      </c>
      <c r="D56" s="2238" t="str">
        <f>IF(TRIM(入力1!D86)&lt;&gt;"",入力1!D86,"")</f>
        <v/>
      </c>
      <c r="E56" s="2239" t="str">
        <f>IF(TRIM(入力1!E66)&lt;&gt;"",入力1!E66,"")</f>
        <v/>
      </c>
      <c r="F56" s="2239" t="str">
        <f>IF(TRIM(入力1!F66)&lt;&gt;"",入力1!F66,"")</f>
        <v/>
      </c>
      <c r="G56" s="2239" t="str">
        <f>IF(TRIM(入力1!G66)&lt;&gt;"",入力1!G66,"")</f>
        <v/>
      </c>
      <c r="H56" s="2239" t="str">
        <f>IF(TRIM(入力1!H66)&lt;&gt;"",入力1!H66,"")</f>
        <v/>
      </c>
      <c r="I56" s="2239" t="str">
        <f>IF(TRIM(入力1!I66)&lt;&gt;"",入力1!I66,"")</f>
        <v/>
      </c>
      <c r="J56" s="2239" t="str">
        <f>IF(TRIM(入力1!J66)&lt;&gt;"",入力1!J66,"")</f>
        <v/>
      </c>
      <c r="K56" s="2239" t="str">
        <f>IF(TRIM(入力1!S66)&lt;&gt;"",入力1!S66,"")</f>
        <v/>
      </c>
      <c r="L56" s="2240" t="e">
        <f>IF(TRIM(入力1!#REF!)&lt;&gt;"",入力1!#REF!,"")</f>
        <v>#REF!</v>
      </c>
      <c r="M56" s="957" t="str">
        <f>IF(TRIM(入力1!K86)&lt;&gt;"",入力1!K86,"")</f>
        <v/>
      </c>
      <c r="N56" s="435">
        <f>IF(TRIM(入力1!L86)&lt;&gt;"",入力1!L86,"")</f>
        <v>3</v>
      </c>
      <c r="O56" s="433">
        <v>5</v>
      </c>
      <c r="P56" s="1005" t="str">
        <f>'入力1-1'!P49</f>
        <v/>
      </c>
      <c r="Q56" s="313" t="str">
        <f>'入力1-1'!Q49</f>
        <v/>
      </c>
      <c r="R56" s="314" t="str">
        <f>IF(TRIM('入力1-1'!R49)&lt;&gt;"",MID('入力1-1'!R49,1,1),"0")</f>
        <v>0</v>
      </c>
      <c r="S56" s="314" t="str">
        <f>IF(TRIM('入力1-1'!S49)&lt;&gt;"",MID('入力1-1'!S49,1,1),"")</f>
        <v/>
      </c>
      <c r="T56" s="314" t="str">
        <f>IF(TRIM('入力1-1'!T49)&lt;&gt;"",MID('入力1-1'!T49,1,1),"")</f>
        <v/>
      </c>
      <c r="U56" s="314" t="str">
        <f>IF(TRIM('入力1-1'!U49)&lt;&gt;"",MID('入力1-1'!U49,1,1),"")</f>
        <v/>
      </c>
      <c r="V56" s="314" t="str">
        <f>IF(TRIM('入力1-1'!V49)&lt;&gt;"",MID('入力1-1'!V49,1,1),"")</f>
        <v/>
      </c>
      <c r="W56" s="314" t="str">
        <f>IF(TRIM('入力1-1'!W49)&lt;&gt;"",MID('入力1-1'!W49,1,1),"")</f>
        <v/>
      </c>
      <c r="X56" s="314" t="str">
        <f>IF(TRIM('入力1-1'!X49)&lt;&gt;"",MID('入力1-1'!X49,1,1),"")</f>
        <v/>
      </c>
      <c r="Y56" s="314" t="str">
        <f>IF(TRIM('入力1-1'!Y49)&lt;&gt;"",MID('入力1-1'!Y49,1,1),"")</f>
        <v/>
      </c>
      <c r="Z56" s="1005" t="str">
        <f>IF(TRIM('入力1-1'!AA49)&lt;&gt;"",MID('入力1-1'!AA49,1,1),"0")</f>
        <v>0</v>
      </c>
      <c r="AA56" s="313" t="str">
        <f>IF(TRIM('入力1-1'!AA49)&lt;&gt;"",MID('入力1-1'!AA49,2,1),"0")</f>
        <v>0</v>
      </c>
      <c r="AB56" s="1005" t="str">
        <f>IF(TRIM('入力1-1'!AC49)&lt;&gt;"",MID('入力1-1'!AC49,1,1),"")</f>
        <v/>
      </c>
      <c r="AC56" s="313" t="str">
        <f>IF(TRIM('入力1-1'!AC49)&lt;&gt;"",MID('入力1-1'!AC49,2,1),"")</f>
        <v/>
      </c>
      <c r="AD56" s="1005" t="str">
        <f>IF(TRIM('入力1-1'!AE49)&lt;&gt;"",MID('入力1-1'!AE49,1,1),"")</f>
        <v/>
      </c>
      <c r="AE56" s="313" t="str">
        <f>IF(TRIM('入力1-1'!AE49)&lt;&gt;"",MID('入力1-1'!AE49,2,1),"")</f>
        <v/>
      </c>
      <c r="AF56" s="1005" t="str">
        <f>IF(TRIM('入力1-1'!AG49)&lt;&gt;"",MID('入力1-1'!AG49,1,1),"")</f>
        <v/>
      </c>
      <c r="AG56" s="313" t="str">
        <f>IF(TRIM('入力1-1'!AG49)&lt;&gt;"",MID('入力1-1'!AG49,2,1),"")</f>
        <v/>
      </c>
      <c r="AH56" s="1005" t="str">
        <f>IF(TRIM('入力1-1'!AI49)&lt;&gt;"",MID('入力1-1'!AI49,1,1),"")</f>
        <v/>
      </c>
      <c r="AI56" s="315" t="str">
        <f>IF(TRIM('入力1-1'!AI49)&lt;&gt;"",MID('入力1-1'!AI49,2,1),"")</f>
        <v/>
      </c>
      <c r="AJ56" s="314" t="str">
        <f>IF(TRIM('入力1-1'!AK49)&lt;&gt;"",MID('入力1-1'!AK49,1,1),"")</f>
        <v/>
      </c>
      <c r="AK56" s="1005" t="str">
        <f>IF(TRIM('入力1-1'!AL49)&lt;&gt;"",MID('入力1-1'!AL49,1,1),"")</f>
        <v/>
      </c>
      <c r="AL56" s="313" t="str">
        <f>IF(TRIM('入力1-1'!AL49)&lt;&gt;"",MID('入力1-1'!AL49,2,1),"")</f>
        <v/>
      </c>
      <c r="AM56" s="1005" t="str">
        <f>IF(TRIM('入力1-1'!AN49)&lt;&gt;"",MID('入力1-1'!AN49,1,1),"")</f>
        <v/>
      </c>
      <c r="AN56" s="313" t="str">
        <f>IF(TRIM('入力1-1'!AN49)&lt;&gt;"",MID('入力1-1'!AN49,2,1),"")</f>
        <v/>
      </c>
      <c r="AO56" s="1005" t="str">
        <f>IF(TRIM('入力1-1'!AP49)&lt;&gt;"",MID('入力1-1'!AP49,1,1),"")</f>
        <v/>
      </c>
      <c r="AP56" s="315" t="str">
        <f>IF(TRIM('入力1-1'!AP49)&lt;&gt;"",MID('入力1-1'!AP49,2,1),"")</f>
        <v/>
      </c>
      <c r="AQ56" s="1005" t="str">
        <f>IF(TRIM('入力1-1'!AR49)&lt;&gt;"",MID('入力1-1'!AR49,1,1),"")</f>
        <v/>
      </c>
      <c r="AR56" s="313" t="str">
        <f>IF(TRIM('入力1-1'!AR49)&lt;&gt;"",MID('入力1-1'!AR49,2,1),"")</f>
        <v/>
      </c>
      <c r="AS56" s="1005" t="str">
        <f>IF(TRIM('入力1-1'!AT49)&lt;&gt;"",MID('入力1-1'!AT49,1,1),"")</f>
        <v/>
      </c>
      <c r="AT56" s="313" t="str">
        <f>IF(TRIM('入力1-1'!AT49)&lt;&gt;"",MID('入力1-1'!AT49,2,1),"")</f>
        <v/>
      </c>
      <c r="AU56" s="1006" t="str">
        <f>IF(TRIM('入力1-1'!AV49)&lt;&gt;"",MID('入力1-1'!AV49,1,1),"")</f>
        <v/>
      </c>
      <c r="AV56" s="366" t="str">
        <f>IF(TRIM('入力1-1'!AW49)&lt;&gt;"",MID('入力1-1'!AW49,1,1),"")</f>
        <v/>
      </c>
      <c r="AW56" s="366" t="str">
        <f>IF(TRIM('入力1-1'!AX49)&lt;&gt;"",MID('入力1-1'!AX49,1,1),"")</f>
        <v/>
      </c>
      <c r="AX56" s="366" t="str">
        <f>IF(TRIM('入力1-1'!AY49)&lt;&gt;"",MID('入力1-1'!AY49,1,1),"")</f>
        <v/>
      </c>
      <c r="AY56" s="699" t="str">
        <f>IF(TRIM('入力1-1'!AZ49)&lt;&gt;"",LEFT('入力1-1'!AZ49,1),"-")</f>
        <v>-</v>
      </c>
      <c r="AZ56" s="978" t="str">
        <f>IF(TRIM('入力1-1'!AZ49)&lt;&gt;"",MID('入力1-1'!AZ49,2,1),"-")</f>
        <v>-</v>
      </c>
      <c r="BA56" s="679" t="str">
        <f>IF(TRIM('入力1-1'!BB49)&lt;&gt;"",MID('入力1-1'!BB49,1,1),"")</f>
        <v/>
      </c>
      <c r="BB56" s="989" t="str">
        <f>IF(TRIM('入力1-1'!BC49)&lt;&gt;"",IF(LEN('入力1-1'!BC49)&gt;=2,MID(TEXT('入力1-1'!BC49,"00"),1,1),"0"),"")</f>
        <v/>
      </c>
      <c r="BC56" s="313" t="str">
        <f>IF(TRIM('入力1-1'!BC49)&lt;&gt;"",IF(LEN('入力1-1'!BC49)&gt;=1,MID(TEXT('入力1-1'!BC49,"00"),2,1),""),"")</f>
        <v/>
      </c>
      <c r="BD56" s="716" t="str">
        <f>IF(TRIM('入力1-1'!$BE49)&lt;&gt;"",IF('入力1-1'!$BE49&gt;=100000,MID(TEXT('入力1-1'!$BE49,"000000"),1,1),""),"")</f>
        <v/>
      </c>
      <c r="BE56" s="717" t="str">
        <f>IF(TRIM('入力1-1'!$BE49)&lt;&gt;"",IF('入力1-1'!$BE49&gt;=10000,MID(TEXT('入力1-1'!$BE49,"000000"),2,1),""),"")</f>
        <v/>
      </c>
      <c r="BF56" s="717" t="str">
        <f>IF(TRIM('入力1-1'!$BE49)&lt;&gt;"",IF('入力1-1'!$BE49&gt;=1000,MID(TEXT('入力1-1'!$BE49,"000000"),3,1),""),"")</f>
        <v/>
      </c>
      <c r="BG56" s="717" t="str">
        <f>IF(TRIM('入力1-1'!$BE49)&lt;&gt;"",IF('入力1-1'!$BE49&gt;=100,MID(TEXT('入力1-1'!$BE49,"000000"),4,1),""),"")</f>
        <v/>
      </c>
      <c r="BH56" s="717" t="str">
        <f>IF(TRIM('入力1-1'!$BE49)&lt;&gt;"",IF('入力1-1'!$BE49&gt;=10,MID(TEXT('入力1-1'!$BE49,"000000"),5,1),""),"")</f>
        <v/>
      </c>
      <c r="BI56" s="467" t="str">
        <f>IF(TRIM('入力1-1'!$BE49)&lt;&gt;"",IF('入力1-1'!$BE49&gt;=1,MID(TEXT('入力1-1'!$BE49,"000000"),6,1),"0"),"")</f>
        <v/>
      </c>
      <c r="BJ56" s="718" t="str">
        <f>IF(TRIM('入力1-1'!$BF49)&lt;&gt;"",IF('入力1-1'!$BF49&gt;=100000,MID(TEXT('入力1-1'!$BF49,"000000"),1,1),""),"")</f>
        <v/>
      </c>
      <c r="BK56" s="717" t="str">
        <f>IF(TRIM('入力1-1'!$BF49)&lt;&gt;"",IF('入力1-1'!$BF49&gt;=10000,MID(TEXT('入力1-1'!$BF49,"000000"),2,1),""),"")</f>
        <v/>
      </c>
      <c r="BL56" s="717" t="str">
        <f>IF(TRIM('入力1-1'!$BF49)&lt;&gt;"",IF('入力1-1'!$BF49&gt;=1000,MID(TEXT('入力1-1'!$BF49,"000000"),3,1),""),"")</f>
        <v/>
      </c>
      <c r="BM56" s="717" t="str">
        <f>IF(TRIM('入力1-1'!$BF49)&lt;&gt;"",IF('入力1-1'!$BF49&gt;=100,MID(TEXT('入力1-1'!$BF49,"000000"),4,1),""),"")</f>
        <v/>
      </c>
      <c r="BN56" s="717" t="str">
        <f>IF(TRIM('入力1-1'!$BF49)&lt;&gt;"",IF('入力1-1'!$BF49&gt;=10,MID(TEXT('入力1-1'!$BF49,"000000"),5,1),""),"")</f>
        <v/>
      </c>
      <c r="BO56" s="467" t="str">
        <f>IF(TRIM('入力1-1'!$BF49)&lt;&gt;"",IF('入力1-1'!$BF49&gt;=1,MID(TEXT('入力1-1'!$BF49,"000000"),6,1),"0"),"")</f>
        <v/>
      </c>
      <c r="BP56" s="718" t="str">
        <f>IF(TRIM('入力1-1'!$BG49)&lt;&gt;"",IF('入力1-1'!$BG49&gt;=100000,MID(TEXT('入力1-1'!$BG49,"000000"),1,1),""),"")</f>
        <v/>
      </c>
      <c r="BQ56" s="717" t="str">
        <f>IF(TRIM('入力1-1'!$BG49)&lt;&gt;"",IF('入力1-1'!$BG49&gt;=10000,MID(TEXT('入力1-1'!$BG49,"000000"),2,1),""),"")</f>
        <v/>
      </c>
      <c r="BR56" s="717" t="str">
        <f>IF(TRIM('入力1-1'!$BG49)&lt;&gt;"",IF('入力1-1'!$BG49&gt;=1000,MID(TEXT('入力1-1'!$BG49,"000000"),3,1),""),"")</f>
        <v/>
      </c>
      <c r="BS56" s="717" t="str">
        <f>IF(TRIM('入力1-1'!$BG49)&lt;&gt;"",IF('入力1-1'!$BG49&gt;=100,MID(TEXT('入力1-1'!$BG49,"000000"),4,1),""),"")</f>
        <v/>
      </c>
      <c r="BT56" s="717" t="str">
        <f>IF(TRIM('入力1-1'!$BG49)&lt;&gt;"",IF('入力1-1'!$BG49&gt;=10,MID(TEXT('入力1-1'!$BG49,"000000"),5,1),""),"")</f>
        <v/>
      </c>
      <c r="BU56" s="467" t="str">
        <f>IF(TRIM('入力1-1'!$BG49)&lt;&gt;"",IF('入力1-1'!$BG49&gt;=1,MID(TEXT('入力1-1'!$BG49,"000000"),6,1),"0"),"")</f>
        <v/>
      </c>
      <c r="BV56" s="718" t="str">
        <f>IF(TRIM('入力1-1'!$BH49)&lt;&gt;"",IF('入力1-1'!$BH49&gt;=100000,MID(TEXT('入力1-1'!$BH49,"000000"),1,1),""),"")</f>
        <v/>
      </c>
      <c r="BW56" s="717" t="str">
        <f>IF(TRIM('入力1-1'!$BH49)&lt;&gt;"",IF('入力1-1'!$BH49&gt;=10000,MID(TEXT('入力1-1'!$BH49,"000000"),2,1),""),"")</f>
        <v/>
      </c>
      <c r="BX56" s="717" t="str">
        <f>IF(TRIM('入力1-1'!$BH49)&lt;&gt;"",IF('入力1-1'!$BH49&gt;=1000,MID(TEXT('入力1-1'!$BH49,"000000"),3,1),""),"")</f>
        <v/>
      </c>
      <c r="BY56" s="717" t="str">
        <f>IF(TRIM('入力1-1'!$BH49)&lt;&gt;"",IF('入力1-1'!$BH49&gt;=100,MID(TEXT('入力1-1'!$BH49,"000000"),4,1),""),"")</f>
        <v/>
      </c>
      <c r="BZ56" s="717" t="str">
        <f>IF(TRIM('入力1-1'!$BH49)&lt;&gt;"",IF('入力1-1'!$BH49&gt;=10,MID(TEXT('入力1-1'!$BH49,"000000"),5,1),""),"")</f>
        <v/>
      </c>
      <c r="CA56" s="467" t="str">
        <f>IF(TRIM('入力1-1'!$BH49)&lt;&gt;"",IF('入力1-1'!$BH49&gt;=1,MID(TEXT('入力1-1'!$BH49,"000000"),6,1),""),"0")</f>
        <v/>
      </c>
      <c r="CB56" s="753" t="str">
        <f>IF(TRIM('入力1-1'!$BI49)&lt;&gt;"",IF('入力1-1'!$BI49&gt;=10000000,MID(TEXT('入力1-1'!$BI49,"00000000"),1,1),""),"")</f>
        <v/>
      </c>
      <c r="CC56" s="754" t="str">
        <f>IF(TRIM('入力1-1'!$BI49)&lt;&gt;"",IF('入力1-1'!$BI49&gt;=1000000,MID(TEXT('入力1-1'!$BI49,"00000000"),2,1),""),"")</f>
        <v/>
      </c>
      <c r="CD56" s="754" t="str">
        <f>IF(TRIM('入力1-1'!$BI49)&lt;&gt;"",IF('入力1-1'!$BI49&gt;=100000,MID(TEXT('入力1-1'!$BI49,"00000000"),3,1),""),"")</f>
        <v/>
      </c>
      <c r="CE56" s="754" t="str">
        <f>IF(TRIM('入力1-1'!$BI49)&lt;&gt;"",IF('入力1-1'!$BI49&gt;=10000,MID(TEXT('入力1-1'!$BI49,"00000000"),4,1),""),"")</f>
        <v/>
      </c>
      <c r="CF56" s="754" t="str">
        <f>IF(TRIM('入力1-1'!$BI49)&lt;&gt;"",IF('入力1-1'!$BI49&gt;=1000,MID(TEXT('入力1-1'!$BI49,"00000000"),5,1),""),"")</f>
        <v/>
      </c>
      <c r="CG56" s="754" t="str">
        <f>IF(TRIM('入力1-1'!$BI49)&lt;&gt;"",IF('入力1-1'!$BI49&gt;=100,MID(TEXT('入力1-1'!$BI49,"00000000"),6,1),""),"")</f>
        <v/>
      </c>
      <c r="CH56" s="754" t="str">
        <f>IF(TRIM('入力1-1'!$BI49)&lt;&gt;"",IF('入力1-1'!$BI49&gt;=10,MID(TEXT('入力1-1'!$BI49,"00000000"),7,1),""),"")</f>
        <v/>
      </c>
      <c r="CI56" s="856" t="str">
        <f>IF(TRIM('入力1-1'!$BI49)&lt;&gt;"",IF('入力1-1'!$BI49&gt;=1,MID(TEXT('入力1-1'!$BI49,"00000000"),8,1),""),"")</f>
        <v/>
      </c>
    </row>
    <row r="57" spans="1:87" s="19" customFormat="1" ht="23.25" customHeight="1">
      <c r="A57" s="522" t="str">
        <f>IF(TRIM(入力1!A88)&lt;&gt;"",入力1!A88,"")</f>
        <v/>
      </c>
      <c r="B57" s="523">
        <f>IF(TRIM(入力1!B88)&lt;&gt;"",入力1!B88,"")</f>
        <v>3</v>
      </c>
      <c r="C57" s="534">
        <v>6</v>
      </c>
      <c r="D57" s="2241" t="str">
        <f>IF(TRIM(入力1!D88)&lt;&gt;"",入力1!D88,"")</f>
        <v/>
      </c>
      <c r="E57" s="2242" t="str">
        <f>IF(TRIM(入力1!E68)&lt;&gt;"",入力1!E68,"")</f>
        <v/>
      </c>
      <c r="F57" s="2242" t="str">
        <f>IF(TRIM(入力1!F68)&lt;&gt;"",入力1!F68,"")</f>
        <v/>
      </c>
      <c r="G57" s="2242" t="str">
        <f>IF(TRIM(入力1!G68)&lt;&gt;"",入力1!G68,"")</f>
        <v/>
      </c>
      <c r="H57" s="2242" t="str">
        <f>IF(TRIM(入力1!H68)&lt;&gt;"",入力1!H68,"")</f>
        <v/>
      </c>
      <c r="I57" s="2242" t="str">
        <f>IF(TRIM(入力1!I68)&lt;&gt;"",入力1!I68,"")</f>
        <v/>
      </c>
      <c r="J57" s="2242" t="str">
        <f>IF(TRIM(入力1!J68)&lt;&gt;"",入力1!J68,"")</f>
        <v/>
      </c>
      <c r="K57" s="2242" t="str">
        <f>IF(TRIM(入力1!S68)&lt;&gt;"",入力1!S68,"")</f>
        <v/>
      </c>
      <c r="L57" s="2243" t="e">
        <f>IF(TRIM(入力1!#REF!)&lt;&gt;"",入力1!#REF!,"")</f>
        <v>#REF!</v>
      </c>
      <c r="M57" s="982" t="str">
        <f>IF(TRIM(入力1!K88)&lt;&gt;"",入力1!K88,"")</f>
        <v/>
      </c>
      <c r="N57" s="535">
        <f>IF(TRIM(入力1!L88)&lt;&gt;"",入力1!L88,"")</f>
        <v>3</v>
      </c>
      <c r="O57" s="526">
        <v>6</v>
      </c>
      <c r="P57" s="1007" t="str">
        <f>'入力1-1'!P50</f>
        <v/>
      </c>
      <c r="Q57" s="527" t="str">
        <f>'入力1-1'!Q50</f>
        <v/>
      </c>
      <c r="R57" s="528" t="str">
        <f>IF(TRIM('入力1-1'!R50)&lt;&gt;"",MID('入力1-1'!R50,1,1),"0")</f>
        <v>0</v>
      </c>
      <c r="S57" s="528" t="str">
        <f>IF(TRIM('入力1-1'!S50)&lt;&gt;"",MID('入力1-1'!S50,1,1),"")</f>
        <v/>
      </c>
      <c r="T57" s="528" t="str">
        <f>IF(TRIM('入力1-1'!T50)&lt;&gt;"",MID('入力1-1'!T50,1,1),"")</f>
        <v/>
      </c>
      <c r="U57" s="528" t="str">
        <f>IF(TRIM('入力1-1'!U50)&lt;&gt;"",MID('入力1-1'!U50,1,1),"")</f>
        <v/>
      </c>
      <c r="V57" s="528" t="str">
        <f>IF(TRIM('入力1-1'!V50)&lt;&gt;"",MID('入力1-1'!V50,1,1),"")</f>
        <v/>
      </c>
      <c r="W57" s="528" t="str">
        <f>IF(TRIM('入力1-1'!W50)&lt;&gt;"",MID('入力1-1'!W50,1,1),"")</f>
        <v/>
      </c>
      <c r="X57" s="528" t="str">
        <f>IF(TRIM('入力1-1'!X50)&lt;&gt;"",MID('入力1-1'!X50,1,1),"")</f>
        <v/>
      </c>
      <c r="Y57" s="528" t="str">
        <f>IF(TRIM('入力1-1'!Y50)&lt;&gt;"",MID('入力1-1'!Y50,1,1),"")</f>
        <v/>
      </c>
      <c r="Z57" s="1007" t="str">
        <f>IF(TRIM('入力1-1'!AA50)&lt;&gt;"",MID('入力1-1'!AA50,1,1),"0")</f>
        <v>0</v>
      </c>
      <c r="AA57" s="527" t="str">
        <f>IF(TRIM('入力1-1'!AA50)&lt;&gt;"",MID('入力1-1'!AA50,2,1),"0")</f>
        <v>0</v>
      </c>
      <c r="AB57" s="1007" t="str">
        <f>IF(TRIM('入力1-1'!AC50)&lt;&gt;"",MID('入力1-1'!AC50,1,1),"")</f>
        <v/>
      </c>
      <c r="AC57" s="527" t="str">
        <f>IF(TRIM('入力1-1'!AC50)&lt;&gt;"",MID('入力1-1'!AC50,2,1),"")</f>
        <v/>
      </c>
      <c r="AD57" s="1007" t="str">
        <f>IF(TRIM('入力1-1'!AE50)&lt;&gt;"",MID('入力1-1'!AE50,1,1),"")</f>
        <v/>
      </c>
      <c r="AE57" s="527" t="str">
        <f>IF(TRIM('入力1-1'!AE50)&lt;&gt;"",MID('入力1-1'!AE50,2,1),"")</f>
        <v/>
      </c>
      <c r="AF57" s="1007" t="str">
        <f>IF(TRIM('入力1-1'!AG50)&lt;&gt;"",MID('入力1-1'!AG50,1,1),"")</f>
        <v/>
      </c>
      <c r="AG57" s="527" t="str">
        <f>IF(TRIM('入力1-1'!AG50)&lt;&gt;"",MID('入力1-1'!AG50,2,1),"")</f>
        <v/>
      </c>
      <c r="AH57" s="1007" t="str">
        <f>IF(TRIM('入力1-1'!AI50)&lt;&gt;"",MID('入力1-1'!AI50,1,1),"")</f>
        <v/>
      </c>
      <c r="AI57" s="529" t="str">
        <f>IF(TRIM('入力1-1'!AI50)&lt;&gt;"",MID('入力1-1'!AI50,2,1),"")</f>
        <v/>
      </c>
      <c r="AJ57" s="528" t="str">
        <f>IF(TRIM('入力1-1'!AK50)&lt;&gt;"",MID('入力1-1'!AK50,1,1),"")</f>
        <v/>
      </c>
      <c r="AK57" s="1007" t="str">
        <f>IF(TRIM('入力1-1'!AL50)&lt;&gt;"",MID('入力1-1'!AL50,1,1),"")</f>
        <v/>
      </c>
      <c r="AL57" s="527" t="str">
        <f>IF(TRIM('入力1-1'!AL50)&lt;&gt;"",MID('入力1-1'!AL50,2,1),"")</f>
        <v/>
      </c>
      <c r="AM57" s="1007" t="str">
        <f>IF(TRIM('入力1-1'!AN50)&lt;&gt;"",MID('入力1-1'!AN50,1,1),"")</f>
        <v/>
      </c>
      <c r="AN57" s="527" t="str">
        <f>IF(TRIM('入力1-1'!AN50)&lt;&gt;"",MID('入力1-1'!AN50,2,1),"")</f>
        <v/>
      </c>
      <c r="AO57" s="1007" t="str">
        <f>IF(TRIM('入力1-1'!AP50)&lt;&gt;"",MID('入力1-1'!AP50,1,1),"")</f>
        <v/>
      </c>
      <c r="AP57" s="529" t="str">
        <f>IF(TRIM('入力1-1'!AP50)&lt;&gt;"",MID('入力1-1'!AP50,2,1),"")</f>
        <v/>
      </c>
      <c r="AQ57" s="1007" t="str">
        <f>IF(TRIM('入力1-1'!AR50)&lt;&gt;"",MID('入力1-1'!AR50,1,1),"")</f>
        <v/>
      </c>
      <c r="AR57" s="527" t="str">
        <f>IF(TRIM('入力1-1'!AR50)&lt;&gt;"",MID('入力1-1'!AR50,2,1),"")</f>
        <v/>
      </c>
      <c r="AS57" s="1007" t="str">
        <f>IF(TRIM('入力1-1'!AT50)&lt;&gt;"",MID('入力1-1'!AT50,1,1),"")</f>
        <v/>
      </c>
      <c r="AT57" s="527" t="str">
        <f>IF(TRIM('入力1-1'!AT50)&lt;&gt;"",MID('入力1-1'!AT50,2,1),"")</f>
        <v/>
      </c>
      <c r="AU57" s="1008" t="str">
        <f>IF(TRIM('入力1-1'!AV50)&lt;&gt;"",MID('入力1-1'!AV50,1,1),"")</f>
        <v/>
      </c>
      <c r="AV57" s="536" t="str">
        <f>IF(TRIM('入力1-1'!AW50)&lt;&gt;"",MID('入力1-1'!AW50,1,1),"")</f>
        <v/>
      </c>
      <c r="AW57" s="536" t="str">
        <f>IF(TRIM('入力1-1'!AX50)&lt;&gt;"",MID('入力1-1'!AX50,1,1),"")</f>
        <v/>
      </c>
      <c r="AX57" s="536" t="str">
        <f>IF(TRIM('入力1-1'!AY50)&lt;&gt;"",MID('入力1-1'!AY50,1,1),"")</f>
        <v/>
      </c>
      <c r="AY57" s="700" t="str">
        <f>IF(TRIM('入力1-1'!AZ50)&lt;&gt;"",LEFT('入力1-1'!AZ50,1),"-")</f>
        <v>-</v>
      </c>
      <c r="AZ57" s="972" t="str">
        <f>IF(TRIM('入力1-1'!AZ50)&lt;&gt;"",MID('入力1-1'!AZ50,2,1),"-")</f>
        <v>-</v>
      </c>
      <c r="BA57" s="969" t="str">
        <f>IF(TRIM('入力1-1'!BB50)&lt;&gt;"",MID('入力1-1'!BB50,1,1),"")</f>
        <v/>
      </c>
      <c r="BB57" s="983" t="str">
        <f>IF(TRIM('入力1-1'!BC50)&lt;&gt;"",IF(LEN('入力1-1'!BC50)&gt;=2,MID(TEXT('入力1-1'!BC50,"00"),1,1),"0"),"")</f>
        <v/>
      </c>
      <c r="BC57" s="527" t="str">
        <f>IF(TRIM('入力1-1'!BC50)&lt;&gt;"",IF(LEN('入力1-1'!BC50)&gt;=1,MID(TEXT('入力1-1'!BC50,"00"),2,1),""),"")</f>
        <v/>
      </c>
      <c r="BD57" s="708" t="str">
        <f>IF(TRIM('入力1-1'!$BE50)&lt;&gt;"",IF('入力1-1'!$BE50&gt;=100000,MID(TEXT('入力1-1'!$BE50,"000000"),1,1),""),"")</f>
        <v/>
      </c>
      <c r="BE57" s="709" t="str">
        <f>IF(TRIM('入力1-1'!$BE50)&lt;&gt;"",IF('入力1-1'!$BE50&gt;=10000,MID(TEXT('入力1-1'!$BE50,"000000"),2,1),""),"")</f>
        <v/>
      </c>
      <c r="BF57" s="709" t="str">
        <f>IF(TRIM('入力1-1'!$BE50)&lt;&gt;"",IF('入力1-1'!$BE50&gt;=1000,MID(TEXT('入力1-1'!$BE50,"000000"),3,1),""),"")</f>
        <v/>
      </c>
      <c r="BG57" s="709" t="str">
        <f>IF(TRIM('入力1-1'!$BE50)&lt;&gt;"",IF('入力1-1'!$BE50&gt;=100,MID(TEXT('入力1-1'!$BE50,"000000"),4,1),""),"")</f>
        <v/>
      </c>
      <c r="BH57" s="709" t="str">
        <f>IF(TRIM('入力1-1'!$BE50)&lt;&gt;"",IF('入力1-1'!$BE50&gt;=10,MID(TEXT('入力1-1'!$BE50,"000000"),5,1),""),"")</f>
        <v/>
      </c>
      <c r="BI57" s="532" t="str">
        <f>IF(TRIM('入力1-1'!$BE50)&lt;&gt;"",IF('入力1-1'!$BE50&gt;=1,MID(TEXT('入力1-1'!$BE50,"000000"),6,1),"0"),"")</f>
        <v/>
      </c>
      <c r="BJ57" s="719" t="str">
        <f>IF(TRIM('入力1-1'!$BF50)&lt;&gt;"",IF('入力1-1'!$BF50&gt;=100000,MID(TEXT('入力1-1'!$BF50,"000000"),1,1),""),"")</f>
        <v/>
      </c>
      <c r="BK57" s="709" t="str">
        <f>IF(TRIM('入力1-1'!$BF50)&lt;&gt;"",IF('入力1-1'!$BF50&gt;=10000,MID(TEXT('入力1-1'!$BF50,"000000"),2,1),""),"")</f>
        <v/>
      </c>
      <c r="BL57" s="709" t="str">
        <f>IF(TRIM('入力1-1'!$BF50)&lt;&gt;"",IF('入力1-1'!$BF50&gt;=1000,MID(TEXT('入力1-1'!$BF50,"000000"),3,1),""),"")</f>
        <v/>
      </c>
      <c r="BM57" s="709" t="str">
        <f>IF(TRIM('入力1-1'!$BF50)&lt;&gt;"",IF('入力1-1'!$BF50&gt;=100,MID(TEXT('入力1-1'!$BF50,"000000"),4,1),""),"")</f>
        <v/>
      </c>
      <c r="BN57" s="709" t="str">
        <f>IF(TRIM('入力1-1'!$BF50)&lt;&gt;"",IF('入力1-1'!$BF50&gt;=10,MID(TEXT('入力1-1'!$BF50,"000000"),5,1),""),"")</f>
        <v/>
      </c>
      <c r="BO57" s="532" t="str">
        <f>IF(TRIM('入力1-1'!$BF50)&lt;&gt;"",IF('入力1-1'!$BF50&gt;=1,MID(TEXT('入力1-1'!$BF50,"000000"),6,1),"0"),"")</f>
        <v/>
      </c>
      <c r="BP57" s="719" t="str">
        <f>IF(TRIM('入力1-1'!$BG50)&lt;&gt;"",IF('入力1-1'!$BG50&gt;=100000,MID(TEXT('入力1-1'!$BG50,"000000"),1,1),""),"")</f>
        <v/>
      </c>
      <c r="BQ57" s="709" t="str">
        <f>IF(TRIM('入力1-1'!$BG50)&lt;&gt;"",IF('入力1-1'!$BG50&gt;=10000,MID(TEXT('入力1-1'!$BG50,"000000"),2,1),""),"")</f>
        <v/>
      </c>
      <c r="BR57" s="709" t="str">
        <f>IF(TRIM('入力1-1'!$BG50)&lt;&gt;"",IF('入力1-1'!$BG50&gt;=1000,MID(TEXT('入力1-1'!$BG50,"000000"),3,1),""),"")</f>
        <v/>
      </c>
      <c r="BS57" s="709" t="str">
        <f>IF(TRIM('入力1-1'!$BG50)&lt;&gt;"",IF('入力1-1'!$BG50&gt;=100,MID(TEXT('入力1-1'!$BG50,"000000"),4,1),""),"")</f>
        <v/>
      </c>
      <c r="BT57" s="709" t="str">
        <f>IF(TRIM('入力1-1'!$BG50)&lt;&gt;"",IF('入力1-1'!$BG50&gt;=10,MID(TEXT('入力1-1'!$BG50,"000000"),5,1),""),"")</f>
        <v/>
      </c>
      <c r="BU57" s="532" t="str">
        <f>IF(TRIM('入力1-1'!$BG50)&lt;&gt;"",IF('入力1-1'!$BG50&gt;=1,MID(TEXT('入力1-1'!$BG50,"000000"),6,1),"0"),"")</f>
        <v/>
      </c>
      <c r="BV57" s="719" t="str">
        <f>IF(TRIM('入力1-1'!$BH50)&lt;&gt;"",IF('入力1-1'!$BH50&gt;=100000,MID(TEXT('入力1-1'!$BH50,"000000"),1,1),""),"")</f>
        <v/>
      </c>
      <c r="BW57" s="709" t="str">
        <f>IF(TRIM('入力1-1'!$BH50)&lt;&gt;"",IF('入力1-1'!$BH50&gt;=10000,MID(TEXT('入力1-1'!$BH50,"000000"),2,1),""),"")</f>
        <v/>
      </c>
      <c r="BX57" s="709" t="str">
        <f>IF(TRIM('入力1-1'!$BH50)&lt;&gt;"",IF('入力1-1'!$BH50&gt;=1000,MID(TEXT('入力1-1'!$BH50,"000000"),3,1),""),"")</f>
        <v/>
      </c>
      <c r="BY57" s="709" t="str">
        <f>IF(TRIM('入力1-1'!$BH50)&lt;&gt;"",IF('入力1-1'!$BH50&gt;=100,MID(TEXT('入力1-1'!$BH50,"000000"),4,1),""),"")</f>
        <v/>
      </c>
      <c r="BZ57" s="709" t="str">
        <f>IF(TRIM('入力1-1'!$BH50)&lt;&gt;"",IF('入力1-1'!$BH50&gt;=10,MID(TEXT('入力1-1'!$BH50,"000000"),5,1),""),"")</f>
        <v/>
      </c>
      <c r="CA57" s="532" t="str">
        <f>IF(TRIM('入力1-1'!$BH50)&lt;&gt;"",IF('入力1-1'!$BH50&gt;=1,MID(TEXT('入力1-1'!$BH50,"000000"),6,1),""),"0")</f>
        <v/>
      </c>
      <c r="CB57" s="749" t="str">
        <f>IF(TRIM('入力1-1'!$BI50)&lt;&gt;"",IF('入力1-1'!$BI50&gt;=10000000,MID(TEXT('入力1-1'!$BI50,"00000000"),1,1),""),"")</f>
        <v/>
      </c>
      <c r="CC57" s="750" t="str">
        <f>IF(TRIM('入力1-1'!$BI50)&lt;&gt;"",IF('入力1-1'!$BI50&gt;=1000000,MID(TEXT('入力1-1'!$BI50,"00000000"),2,1),""),"")</f>
        <v/>
      </c>
      <c r="CD57" s="750" t="str">
        <f>IF(TRIM('入力1-1'!$BI50)&lt;&gt;"",IF('入力1-1'!$BI50&gt;=100000,MID(TEXT('入力1-1'!$BI50,"00000000"),3,1),""),"")</f>
        <v/>
      </c>
      <c r="CE57" s="750" t="str">
        <f>IF(TRIM('入力1-1'!$BI50)&lt;&gt;"",IF('入力1-1'!$BI50&gt;=10000,MID(TEXT('入力1-1'!$BI50,"00000000"),4,1),""),"")</f>
        <v/>
      </c>
      <c r="CF57" s="750" t="str">
        <f>IF(TRIM('入力1-1'!$BI50)&lt;&gt;"",IF('入力1-1'!$BI50&gt;=1000,MID(TEXT('入力1-1'!$BI50,"00000000"),5,1),""),"")</f>
        <v/>
      </c>
      <c r="CG57" s="750" t="str">
        <f>IF(TRIM('入力1-1'!$BI50)&lt;&gt;"",IF('入力1-1'!$BI50&gt;=100,MID(TEXT('入力1-1'!$BI50,"00000000"),6,1),""),"")</f>
        <v/>
      </c>
      <c r="CH57" s="750" t="str">
        <f>IF(TRIM('入力1-1'!$BI50)&lt;&gt;"",IF('入力1-1'!$BI50&gt;=10,MID(TEXT('入力1-1'!$BI50,"00000000"),7,1),""),"")</f>
        <v/>
      </c>
      <c r="CI57" s="854" t="str">
        <f>IF(TRIM('入力1-1'!$BI50)&lt;&gt;"",IF('入力1-1'!$BI50&gt;=1,MID(TEXT('入力1-1'!$BI50,"00000000"),8,1),""),"")</f>
        <v/>
      </c>
    </row>
    <row r="58" spans="1:87" s="191" customFormat="1" ht="23.25" customHeight="1">
      <c r="A58" s="304" t="str">
        <f>IF(TRIM(入力1!A90)&lt;&gt;"",入力1!A90,"")</f>
        <v/>
      </c>
      <c r="B58" s="430">
        <f>IF(TRIM(入力1!B90)&lt;&gt;"",入力1!B90,"")</f>
        <v>3</v>
      </c>
      <c r="C58" s="308">
        <v>7</v>
      </c>
      <c r="D58" s="2232" t="str">
        <f>IF(TRIM(入力1!D90)&lt;&gt;"",入力1!D90,"")</f>
        <v/>
      </c>
      <c r="E58" s="2233" t="str">
        <f>IF(TRIM(入力1!E70)&lt;&gt;"",入力1!E70,"")</f>
        <v/>
      </c>
      <c r="F58" s="2233" t="str">
        <f>IF(TRIM(入力1!F70)&lt;&gt;"",入力1!F70,"")</f>
        <v/>
      </c>
      <c r="G58" s="2233" t="str">
        <f>IF(TRIM(入力1!G70)&lt;&gt;"",入力1!G70,"")</f>
        <v/>
      </c>
      <c r="H58" s="2233" t="str">
        <f>IF(TRIM(入力1!H70)&lt;&gt;"",入力1!H70,"")</f>
        <v/>
      </c>
      <c r="I58" s="2233" t="str">
        <f>IF(TRIM(入力1!I70)&lt;&gt;"",入力1!I70,"")</f>
        <v/>
      </c>
      <c r="J58" s="2233" t="str">
        <f>IF(TRIM(入力1!J70)&lt;&gt;"",入力1!J70,"")</f>
        <v/>
      </c>
      <c r="K58" s="2233" t="str">
        <f>IF(TRIM(入力1!S70)&lt;&gt;"",入力1!S70,"")</f>
        <v/>
      </c>
      <c r="L58" s="2234" t="e">
        <f>IF(TRIM(入力1!#REF!)&lt;&gt;"",入力1!#REF!,"")</f>
        <v>#REF!</v>
      </c>
      <c r="M58" s="952" t="str">
        <f>IF(TRIM(入力1!K90)&lt;&gt;"",入力1!K90,"")</f>
        <v/>
      </c>
      <c r="N58" s="434">
        <f>IF(TRIM(入力1!L90)&lt;&gt;"",入力1!L90,"")</f>
        <v>3</v>
      </c>
      <c r="O58" s="432">
        <v>7</v>
      </c>
      <c r="P58" s="999" t="str">
        <f>'入力1-1'!P51</f>
        <v/>
      </c>
      <c r="Q58" s="306" t="str">
        <f>'入力1-1'!Q51</f>
        <v/>
      </c>
      <c r="R58" s="307" t="str">
        <f>IF(TRIM('入力1-1'!R51)&lt;&gt;"",MID('入力1-1'!R51,1,1),"0")</f>
        <v>0</v>
      </c>
      <c r="S58" s="307" t="str">
        <f>IF(TRIM('入力1-1'!S51)&lt;&gt;"",MID('入力1-1'!S51,1,1),"")</f>
        <v/>
      </c>
      <c r="T58" s="307" t="str">
        <f>IF(TRIM('入力1-1'!T51)&lt;&gt;"",MID('入力1-1'!T51,1,1),"")</f>
        <v/>
      </c>
      <c r="U58" s="307" t="str">
        <f>IF(TRIM('入力1-1'!U51)&lt;&gt;"",MID('入力1-1'!U51,1,1),"")</f>
        <v/>
      </c>
      <c r="V58" s="307" t="str">
        <f>IF(TRIM('入力1-1'!V51)&lt;&gt;"",MID('入力1-1'!V51,1,1),"")</f>
        <v/>
      </c>
      <c r="W58" s="307" t="str">
        <f>IF(TRIM('入力1-1'!W51)&lt;&gt;"",MID('入力1-1'!W51,1,1),"")</f>
        <v/>
      </c>
      <c r="X58" s="307" t="str">
        <f>IF(TRIM('入力1-1'!X51)&lt;&gt;"",MID('入力1-1'!X51,1,1),"")</f>
        <v/>
      </c>
      <c r="Y58" s="307" t="str">
        <f>IF(TRIM('入力1-1'!Y51)&lt;&gt;"",MID('入力1-1'!Y51,1,1),"")</f>
        <v/>
      </c>
      <c r="Z58" s="999" t="str">
        <f>IF(TRIM('入力1-1'!AA51)&lt;&gt;"",MID('入力1-1'!AA51,1,1),"0")</f>
        <v>0</v>
      </c>
      <c r="AA58" s="306" t="str">
        <f>IF(TRIM('入力1-1'!AA51)&lt;&gt;"",MID('入力1-1'!AA51,2,1),"0")</f>
        <v>0</v>
      </c>
      <c r="AB58" s="999" t="str">
        <f>IF(TRIM('入力1-1'!AC51)&lt;&gt;"",MID('入力1-1'!AC51,1,1),"")</f>
        <v/>
      </c>
      <c r="AC58" s="306" t="str">
        <f>IF(TRIM('入力1-1'!AC51)&lt;&gt;"",MID('入力1-1'!AC51,2,1),"")</f>
        <v/>
      </c>
      <c r="AD58" s="999" t="str">
        <f>IF(TRIM('入力1-1'!AE51)&lt;&gt;"",MID('入力1-1'!AE51,1,1),"")</f>
        <v/>
      </c>
      <c r="AE58" s="306" t="str">
        <f>IF(TRIM('入力1-1'!AE51)&lt;&gt;"",MID('入力1-1'!AE51,2,1),"")</f>
        <v/>
      </c>
      <c r="AF58" s="999" t="str">
        <f>IF(TRIM('入力1-1'!AG51)&lt;&gt;"",MID('入力1-1'!AG51,1,1),"")</f>
        <v/>
      </c>
      <c r="AG58" s="306" t="str">
        <f>IF(TRIM('入力1-1'!AG51)&lt;&gt;"",MID('入力1-1'!AG51,2,1),"")</f>
        <v/>
      </c>
      <c r="AH58" s="999" t="str">
        <f>IF(TRIM('入力1-1'!AI51)&lt;&gt;"",MID('入力1-1'!AI51,1,1),"")</f>
        <v/>
      </c>
      <c r="AI58" s="309" t="str">
        <f>IF(TRIM('入力1-1'!AI51)&lt;&gt;"",MID('入力1-1'!AI51,2,1),"")</f>
        <v/>
      </c>
      <c r="AJ58" s="307" t="str">
        <f>IF(TRIM('入力1-1'!AK51)&lt;&gt;"",MID('入力1-1'!AK51,1,1),"")</f>
        <v/>
      </c>
      <c r="AK58" s="999" t="str">
        <f>IF(TRIM('入力1-1'!AL51)&lt;&gt;"",MID('入力1-1'!AL51,1,1),"")</f>
        <v/>
      </c>
      <c r="AL58" s="306" t="str">
        <f>IF(TRIM('入力1-1'!AL51)&lt;&gt;"",MID('入力1-1'!AL51,2,1),"")</f>
        <v/>
      </c>
      <c r="AM58" s="999" t="str">
        <f>IF(TRIM('入力1-1'!AN51)&lt;&gt;"",MID('入力1-1'!AN51,1,1),"")</f>
        <v/>
      </c>
      <c r="AN58" s="306" t="str">
        <f>IF(TRIM('入力1-1'!AN51)&lt;&gt;"",MID('入力1-1'!AN51,2,1),"")</f>
        <v/>
      </c>
      <c r="AO58" s="999" t="str">
        <f>IF(TRIM('入力1-1'!AP51)&lt;&gt;"",MID('入力1-1'!AP51,1,1),"")</f>
        <v/>
      </c>
      <c r="AP58" s="309" t="str">
        <f>IF(TRIM('入力1-1'!AP51)&lt;&gt;"",MID('入力1-1'!AP51,2,1),"")</f>
        <v/>
      </c>
      <c r="AQ58" s="999" t="str">
        <f>IF(TRIM('入力1-1'!AR51)&lt;&gt;"",MID('入力1-1'!AR51,1,1),"")</f>
        <v/>
      </c>
      <c r="AR58" s="306" t="str">
        <f>IF(TRIM('入力1-1'!AR51)&lt;&gt;"",MID('入力1-1'!AR51,2,1),"")</f>
        <v/>
      </c>
      <c r="AS58" s="999" t="str">
        <f>IF(TRIM('入力1-1'!AT51)&lt;&gt;"",MID('入力1-1'!AT51,1,1),"")</f>
        <v/>
      </c>
      <c r="AT58" s="306" t="str">
        <f>IF(TRIM('入力1-1'!AT51)&lt;&gt;"",MID('入力1-1'!AT51,2,1),"")</f>
        <v/>
      </c>
      <c r="AU58" s="1000" t="str">
        <f>IF(TRIM('入力1-1'!AV51)&lt;&gt;"",MID('入力1-1'!AV51,1,1),"")</f>
        <v/>
      </c>
      <c r="AV58" s="347" t="str">
        <f>IF(TRIM('入力1-1'!AW51)&lt;&gt;"",MID('入力1-1'!AW51,1,1),"")</f>
        <v/>
      </c>
      <c r="AW58" s="347" t="str">
        <f>IF(TRIM('入力1-1'!AX51)&lt;&gt;"",MID('入力1-1'!AX51,1,1),"")</f>
        <v/>
      </c>
      <c r="AX58" s="347" t="str">
        <f>IF(TRIM('入力1-1'!AY51)&lt;&gt;"",MID('入力1-1'!AY51,1,1),"")</f>
        <v/>
      </c>
      <c r="AY58" s="698" t="str">
        <f>IF(TRIM('入力1-1'!AZ51)&lt;&gt;"",LEFT('入力1-1'!AZ51,1),"-")</f>
        <v>-</v>
      </c>
      <c r="AZ58" s="974" t="str">
        <f>IF(TRIM('入力1-1'!AZ51)&lt;&gt;"",MID('入力1-1'!AZ51,2,1),"-")</f>
        <v>-</v>
      </c>
      <c r="BA58" s="678" t="str">
        <f>IF(TRIM('入力1-1'!BB51)&lt;&gt;"",MID('入力1-1'!BB51,1,1),"")</f>
        <v/>
      </c>
      <c r="BB58" s="988" t="str">
        <f>IF(TRIM('入力1-1'!BC51)&lt;&gt;"",IF(LEN('入力1-1'!BC51)&gt;=2,MID(TEXT('入力1-1'!BC51,"00"),1,1),"0"),"")</f>
        <v/>
      </c>
      <c r="BC58" s="310" t="str">
        <f>IF(TRIM('入力1-1'!BC51)&lt;&gt;"",IF(LEN('入力1-1'!BC51)&gt;=1,MID(TEXT('入力1-1'!BC51,"00"),2,1),""),"")</f>
        <v/>
      </c>
      <c r="BD58" s="712" t="str">
        <f>IF(TRIM('入力1-1'!$BE51)&lt;&gt;"",IF('入力1-1'!$BE51&gt;=100000,MID(TEXT('入力1-1'!$BE51,"000000"),1,1),""),"")</f>
        <v/>
      </c>
      <c r="BE58" s="713" t="str">
        <f>IF(TRIM('入力1-1'!$BE51)&lt;&gt;"",IF('入力1-1'!$BE51&gt;=10000,MID(TEXT('入力1-1'!$BE51,"000000"),2,1),""),"")</f>
        <v/>
      </c>
      <c r="BF58" s="713" t="str">
        <f>IF(TRIM('入力1-1'!$BE51)&lt;&gt;"",IF('入力1-1'!$BE51&gt;=1000,MID(TEXT('入力1-1'!$BE51,"000000"),3,1),""),"")</f>
        <v/>
      </c>
      <c r="BG58" s="713" t="str">
        <f>IF(TRIM('入力1-1'!$BE51)&lt;&gt;"",IF('入力1-1'!$BE51&gt;=100,MID(TEXT('入力1-1'!$BE51,"000000"),4,1),""),"")</f>
        <v/>
      </c>
      <c r="BH58" s="713" t="str">
        <f>IF(TRIM('入力1-1'!$BE51)&lt;&gt;"",IF('入力1-1'!$BE51&gt;=10,MID(TEXT('入力1-1'!$BE51,"000000"),5,1),""),"")</f>
        <v/>
      </c>
      <c r="BI58" s="466" t="str">
        <f>IF(TRIM('入力1-1'!$BE51)&lt;&gt;"",IF('入力1-1'!$BE51&gt;=1,MID(TEXT('入力1-1'!$BE51,"000000"),6,1),"0"),"")</f>
        <v/>
      </c>
      <c r="BJ58" s="714" t="str">
        <f>IF(TRIM('入力1-1'!$BF51)&lt;&gt;"",IF('入力1-1'!$BF51&gt;=100000,MID(TEXT('入力1-1'!$BF51,"000000"),1,1),""),"")</f>
        <v/>
      </c>
      <c r="BK58" s="715" t="str">
        <f>IF(TRIM('入力1-1'!$BF51)&lt;&gt;"",IF('入力1-1'!$BF51&gt;=10000,MID(TEXT('入力1-1'!$BF51,"000000"),2,1),""),"")</f>
        <v/>
      </c>
      <c r="BL58" s="715" t="str">
        <f>IF(TRIM('入力1-1'!$BF51)&lt;&gt;"",IF('入力1-1'!$BF51&gt;=1000,MID(TEXT('入力1-1'!$BF51,"000000"),3,1),""),"")</f>
        <v/>
      </c>
      <c r="BM58" s="715" t="str">
        <f>IF(TRIM('入力1-1'!$BF51)&lt;&gt;"",IF('入力1-1'!$BF51&gt;=100,MID(TEXT('入力1-1'!$BF51,"000000"),4,1),""),"")</f>
        <v/>
      </c>
      <c r="BN58" s="715" t="str">
        <f>IF(TRIM('入力1-1'!$BF51)&lt;&gt;"",IF('入力1-1'!$BF51&gt;=10,MID(TEXT('入力1-1'!$BF51,"000000"),5,1),""),"")</f>
        <v/>
      </c>
      <c r="BO58" s="468" t="str">
        <f>IF(TRIM('入力1-1'!$BF51)&lt;&gt;"",IF('入力1-1'!$BF51&gt;=1,MID(TEXT('入力1-1'!$BF51,"000000"),6,1),"0"),"")</f>
        <v/>
      </c>
      <c r="BP58" s="714" t="str">
        <f>IF(TRIM('入力1-1'!$BG51)&lt;&gt;"",IF('入力1-1'!$BG51&gt;=100000,MID(TEXT('入力1-1'!$BG51,"000000"),1,1),""),"")</f>
        <v/>
      </c>
      <c r="BQ58" s="715" t="str">
        <f>IF(TRIM('入力1-1'!$BG51)&lt;&gt;"",IF('入力1-1'!$BG51&gt;=10000,MID(TEXT('入力1-1'!$BG51,"000000"),2,1),""),"")</f>
        <v/>
      </c>
      <c r="BR58" s="715" t="str">
        <f>IF(TRIM('入力1-1'!$BG51)&lt;&gt;"",IF('入力1-1'!$BG51&gt;=1000,MID(TEXT('入力1-1'!$BG51,"000000"),3,1),""),"")</f>
        <v/>
      </c>
      <c r="BS58" s="715" t="str">
        <f>IF(TRIM('入力1-1'!$BG51)&lt;&gt;"",IF('入力1-1'!$BG51&gt;=100,MID(TEXT('入力1-1'!$BG51,"000000"),4,1),""),"")</f>
        <v/>
      </c>
      <c r="BT58" s="715" t="str">
        <f>IF(TRIM('入力1-1'!$BG51)&lt;&gt;"",IF('入力1-1'!$BG51&gt;=10,MID(TEXT('入力1-1'!$BG51,"000000"),5,1),""),"")</f>
        <v/>
      </c>
      <c r="BU58" s="468" t="str">
        <f>IF(TRIM('入力1-1'!$BG51)&lt;&gt;"",IF('入力1-1'!$BG51&gt;=1,MID(TEXT('入力1-1'!$BG51,"000000"),6,1),"0"),"")</f>
        <v/>
      </c>
      <c r="BV58" s="714" t="str">
        <f>IF(TRIM('入力1-1'!$BH51)&lt;&gt;"",IF('入力1-1'!$BH51&gt;=100000,MID(TEXT('入力1-1'!$BH51,"000000"),1,1),""),"")</f>
        <v/>
      </c>
      <c r="BW58" s="715" t="str">
        <f>IF(TRIM('入力1-1'!$BH51)&lt;&gt;"",IF('入力1-1'!$BH51&gt;=10000,MID(TEXT('入力1-1'!$BH51,"000000"),2,1),""),"")</f>
        <v/>
      </c>
      <c r="BX58" s="715" t="str">
        <f>IF(TRIM('入力1-1'!$BH51)&lt;&gt;"",IF('入力1-1'!$BH51&gt;=1000,MID(TEXT('入力1-1'!$BH51,"000000"),3,1),""),"")</f>
        <v/>
      </c>
      <c r="BY58" s="715" t="str">
        <f>IF(TRIM('入力1-1'!$BH51)&lt;&gt;"",IF('入力1-1'!$BH51&gt;=100,MID(TEXT('入力1-1'!$BH51,"000000"),4,1),""),"")</f>
        <v/>
      </c>
      <c r="BZ58" s="715" t="str">
        <f>IF(TRIM('入力1-1'!$BH51)&lt;&gt;"",IF('入力1-1'!$BH51&gt;=10,MID(TEXT('入力1-1'!$BH51,"000000"),5,1),""),"")</f>
        <v/>
      </c>
      <c r="CA58" s="468" t="str">
        <f>IF(TRIM('入力1-1'!$BH51)&lt;&gt;"",IF('入力1-1'!$BH51&gt;=1,MID(TEXT('入力1-1'!$BH51,"000000"),6,1),""),"0")</f>
        <v/>
      </c>
      <c r="CB58" s="751" t="str">
        <f>IF(TRIM('入力1-1'!$BI51)&lt;&gt;"",IF('入力1-1'!$BI51&gt;=10000000,MID(TEXT('入力1-1'!$BI51,"00000000"),1,1),""),"")</f>
        <v/>
      </c>
      <c r="CC58" s="752" t="str">
        <f>IF(TRIM('入力1-1'!$BI51)&lt;&gt;"",IF('入力1-1'!$BI51&gt;=1000000,MID(TEXT('入力1-1'!$BI51,"00000000"),2,1),""),"")</f>
        <v/>
      </c>
      <c r="CD58" s="752" t="str">
        <f>IF(TRIM('入力1-1'!$BI51)&lt;&gt;"",IF('入力1-1'!$BI51&gt;=100000,MID(TEXT('入力1-1'!$BI51,"00000000"),3,1),""),"")</f>
        <v/>
      </c>
      <c r="CE58" s="752" t="str">
        <f>IF(TRIM('入力1-1'!$BI51)&lt;&gt;"",IF('入力1-1'!$BI51&gt;=10000,MID(TEXT('入力1-1'!$BI51,"00000000"),4,1),""),"")</f>
        <v/>
      </c>
      <c r="CF58" s="752" t="str">
        <f>IF(TRIM('入力1-1'!$BI51)&lt;&gt;"",IF('入力1-1'!$BI51&gt;=1000,MID(TEXT('入力1-1'!$BI51,"00000000"),5,1),""),"")</f>
        <v/>
      </c>
      <c r="CG58" s="752" t="str">
        <f>IF(TRIM('入力1-1'!$BI51)&lt;&gt;"",IF('入力1-1'!$BI51&gt;=100,MID(TEXT('入力1-1'!$BI51,"00000000"),6,1),""),"")</f>
        <v/>
      </c>
      <c r="CH58" s="752" t="str">
        <f>IF(TRIM('入力1-1'!$BI51)&lt;&gt;"",IF('入力1-1'!$BI51&gt;=10,MID(TEXT('入力1-1'!$BI51,"00000000"),7,1),""),"")</f>
        <v/>
      </c>
      <c r="CI58" s="855" t="str">
        <f>IF(TRIM('入力1-1'!$BI51)&lt;&gt;"",IF('入力1-1'!$BI51&gt;=1,MID(TEXT('入力1-1'!$BI51,"00000000"),8,1),""),"")</f>
        <v/>
      </c>
    </row>
    <row r="59" spans="1:87" s="19" customFormat="1" ht="23.25" customHeight="1">
      <c r="A59" s="522" t="str">
        <f>IF(TRIM(入力1!A92)&lt;&gt;"",入力1!A92,"")</f>
        <v/>
      </c>
      <c r="B59" s="523">
        <f>IF(TRIM(入力1!B92)&lt;&gt;"",入力1!B92,"")</f>
        <v>3</v>
      </c>
      <c r="C59" s="524">
        <v>8</v>
      </c>
      <c r="D59" s="2229" t="str">
        <f>IF(TRIM(入力1!D92)&lt;&gt;"",入力1!D92,"")</f>
        <v/>
      </c>
      <c r="E59" s="2230" t="str">
        <f>IF(TRIM(入力1!E72)&lt;&gt;"",入力1!E72,"")</f>
        <v/>
      </c>
      <c r="F59" s="2230" t="str">
        <f>IF(TRIM(入力1!F72)&lt;&gt;"",入力1!F72,"")</f>
        <v/>
      </c>
      <c r="G59" s="2230" t="str">
        <f>IF(TRIM(入力1!G72)&lt;&gt;"",入力1!G72,"")</f>
        <v/>
      </c>
      <c r="H59" s="2230" t="str">
        <f>IF(TRIM(入力1!H72)&lt;&gt;"",入力1!H72,"")</f>
        <v/>
      </c>
      <c r="I59" s="2230" t="str">
        <f>IF(TRIM(入力1!I72)&lt;&gt;"",入力1!I72,"")</f>
        <v/>
      </c>
      <c r="J59" s="2230" t="str">
        <f>IF(TRIM(入力1!J72)&lt;&gt;"",入力1!J72,"")</f>
        <v/>
      </c>
      <c r="K59" s="2230" t="str">
        <f>IF(TRIM(入力1!S72)&lt;&gt;"",入力1!S72,"")</f>
        <v/>
      </c>
      <c r="L59" s="2231" t="e">
        <f>IF(TRIM(入力1!#REF!)&lt;&gt;"",入力1!#REF!,"")</f>
        <v>#REF!</v>
      </c>
      <c r="M59" s="975" t="str">
        <f>IF(TRIM(入力1!K92)&lt;&gt;"",入力1!K92,"")</f>
        <v/>
      </c>
      <c r="N59" s="525">
        <f>IF(TRIM(入力1!L92)&lt;&gt;"",入力1!L92,"")</f>
        <v>3</v>
      </c>
      <c r="O59" s="526">
        <v>8</v>
      </c>
      <c r="P59" s="1007" t="str">
        <f>'入力1-1'!P52</f>
        <v/>
      </c>
      <c r="Q59" s="527" t="str">
        <f>'入力1-1'!Q52</f>
        <v/>
      </c>
      <c r="R59" s="528" t="str">
        <f>IF(TRIM('入力1-1'!R52)&lt;&gt;"",MID('入力1-1'!R52,1,1),"0")</f>
        <v>0</v>
      </c>
      <c r="S59" s="528" t="str">
        <f>IF(TRIM('入力1-1'!S52)&lt;&gt;"",MID('入力1-1'!S52,1,1),"")</f>
        <v/>
      </c>
      <c r="T59" s="528" t="str">
        <f>IF(TRIM('入力1-1'!T52)&lt;&gt;"",MID('入力1-1'!T52,1,1),"")</f>
        <v/>
      </c>
      <c r="U59" s="528" t="str">
        <f>IF(TRIM('入力1-1'!U52)&lt;&gt;"",MID('入力1-1'!U52,1,1),"")</f>
        <v/>
      </c>
      <c r="V59" s="528" t="str">
        <f>IF(TRIM('入力1-1'!V52)&lt;&gt;"",MID('入力1-1'!V52,1,1),"")</f>
        <v/>
      </c>
      <c r="W59" s="528" t="str">
        <f>IF(TRIM('入力1-1'!W52)&lt;&gt;"",MID('入力1-1'!W52,1,1),"")</f>
        <v/>
      </c>
      <c r="X59" s="528" t="str">
        <f>IF(TRIM('入力1-1'!X52)&lt;&gt;"",MID('入力1-1'!X52,1,1),"")</f>
        <v/>
      </c>
      <c r="Y59" s="528" t="str">
        <f>IF(TRIM('入力1-1'!Y52)&lt;&gt;"",MID('入力1-1'!Y52,1,1),"")</f>
        <v/>
      </c>
      <c r="Z59" s="1007" t="str">
        <f>IF(TRIM('入力1-1'!AA52)&lt;&gt;"",MID('入力1-1'!AA52,1,1),"0")</f>
        <v>0</v>
      </c>
      <c r="AA59" s="527" t="str">
        <f>IF(TRIM('入力1-1'!AA52)&lt;&gt;"",MID('入力1-1'!AA52,2,1),"0")</f>
        <v>0</v>
      </c>
      <c r="AB59" s="1007" t="str">
        <f>IF(TRIM('入力1-1'!AC52)&lt;&gt;"",MID('入力1-1'!AC52,1,1),"")</f>
        <v/>
      </c>
      <c r="AC59" s="527" t="str">
        <f>IF(TRIM('入力1-1'!AC52)&lt;&gt;"",MID('入力1-1'!AC52,2,1),"")</f>
        <v/>
      </c>
      <c r="AD59" s="1007" t="str">
        <f>IF(TRIM('入力1-1'!AE52)&lt;&gt;"",MID('入力1-1'!AE52,1,1),"")</f>
        <v/>
      </c>
      <c r="AE59" s="527" t="str">
        <f>IF(TRIM('入力1-1'!AE52)&lt;&gt;"",MID('入力1-1'!AE52,2,1),"")</f>
        <v/>
      </c>
      <c r="AF59" s="1007" t="str">
        <f>IF(TRIM('入力1-1'!AG52)&lt;&gt;"",MID('入力1-1'!AG52,1,1),"")</f>
        <v/>
      </c>
      <c r="AG59" s="527" t="str">
        <f>IF(TRIM('入力1-1'!AG52)&lt;&gt;"",MID('入力1-1'!AG52,2,1),"")</f>
        <v/>
      </c>
      <c r="AH59" s="1007" t="str">
        <f>IF(TRIM('入力1-1'!AI52)&lt;&gt;"",MID('入力1-1'!AI52,1,1),"")</f>
        <v/>
      </c>
      <c r="AI59" s="529" t="str">
        <f>IF(TRIM('入力1-1'!AI52)&lt;&gt;"",MID('入力1-1'!AI52,2,1),"")</f>
        <v/>
      </c>
      <c r="AJ59" s="528" t="str">
        <f>IF(TRIM('入力1-1'!AK52)&lt;&gt;"",MID('入力1-1'!AK52,1,1),"")</f>
        <v/>
      </c>
      <c r="AK59" s="1007" t="str">
        <f>IF(TRIM('入力1-1'!AL52)&lt;&gt;"",MID('入力1-1'!AL52,1,1),"")</f>
        <v/>
      </c>
      <c r="AL59" s="527" t="str">
        <f>IF(TRIM('入力1-1'!AL52)&lt;&gt;"",MID('入力1-1'!AL52,2,1),"")</f>
        <v/>
      </c>
      <c r="AM59" s="1007" t="str">
        <f>IF(TRIM('入力1-1'!AN52)&lt;&gt;"",MID('入力1-1'!AN52,1,1),"")</f>
        <v/>
      </c>
      <c r="AN59" s="527" t="str">
        <f>IF(TRIM('入力1-1'!AN52)&lt;&gt;"",MID('入力1-1'!AN52,2,1),"")</f>
        <v/>
      </c>
      <c r="AO59" s="1007" t="str">
        <f>IF(TRIM('入力1-1'!AP52)&lt;&gt;"",MID('入力1-1'!AP52,1,1),"")</f>
        <v/>
      </c>
      <c r="AP59" s="529" t="str">
        <f>IF(TRIM('入力1-1'!AP52)&lt;&gt;"",MID('入力1-1'!AP52,2,1),"")</f>
        <v/>
      </c>
      <c r="AQ59" s="1007" t="str">
        <f>IF(TRIM('入力1-1'!AR52)&lt;&gt;"",MID('入力1-1'!AR52,1,1),"")</f>
        <v/>
      </c>
      <c r="AR59" s="527" t="str">
        <f>IF(TRIM('入力1-1'!AR52)&lt;&gt;"",MID('入力1-1'!AR52,2,1),"")</f>
        <v/>
      </c>
      <c r="AS59" s="1007" t="str">
        <f>IF(TRIM('入力1-1'!AT52)&lt;&gt;"",MID('入力1-1'!AT52,1,1),"")</f>
        <v/>
      </c>
      <c r="AT59" s="527" t="str">
        <f>IF(TRIM('入力1-1'!AT52)&lt;&gt;"",MID('入力1-1'!AT52,2,1),"")</f>
        <v/>
      </c>
      <c r="AU59" s="1008" t="str">
        <f>IF(TRIM('入力1-1'!AV52)&lt;&gt;"",MID('入力1-1'!AV52,1,1),"")</f>
        <v/>
      </c>
      <c r="AV59" s="530" t="str">
        <f>IF(TRIM('入力1-1'!AW52)&lt;&gt;"",MID('入力1-1'!AW52,1,1),"")</f>
        <v/>
      </c>
      <c r="AW59" s="530" t="str">
        <f>IF(TRIM('入力1-1'!AX52)&lt;&gt;"",MID('入力1-1'!AX52,1,1),"")</f>
        <v/>
      </c>
      <c r="AX59" s="530" t="str">
        <f>IF(TRIM('入力1-1'!AY52)&lt;&gt;"",MID('入力1-1'!AY52,1,1),"")</f>
        <v/>
      </c>
      <c r="AY59" s="697" t="str">
        <f>IF(TRIM('入力1-1'!AZ52)&lt;&gt;"",LEFT('入力1-1'!AZ52,1),"-")</f>
        <v>-</v>
      </c>
      <c r="AZ59" s="977" t="str">
        <f>IF(TRIM('入力1-1'!AZ52)&lt;&gt;"",MID('入力1-1'!AZ52,2,1),"-")</f>
        <v>-</v>
      </c>
      <c r="BA59" s="677" t="str">
        <f>IF(TRIM('入力1-1'!BB52)&lt;&gt;"",MID('入力1-1'!BB52,1,1),"")</f>
        <v/>
      </c>
      <c r="BB59" s="987" t="str">
        <f>IF(TRIM('入力1-1'!BC52)&lt;&gt;"",IF(LEN('入力1-1'!BC52)&gt;=2,MID(TEXT('入力1-1'!BC52,"00"),1,1),"0"),"")</f>
        <v/>
      </c>
      <c r="BC59" s="531" t="str">
        <f>IF(TRIM('入力1-1'!BC52)&lt;&gt;"",IF(LEN('入力1-1'!BC52)&gt;=1,MID(TEXT('入力1-1'!BC52,"00"),2,1),""),"")</f>
        <v/>
      </c>
      <c r="BD59" s="708" t="str">
        <f>IF(TRIM('入力1-1'!$BE52)&lt;&gt;"",IF('入力1-1'!$BE52&gt;=100000,MID(TEXT('入力1-1'!$BE52,"000000"),1,1),""),"")</f>
        <v/>
      </c>
      <c r="BE59" s="709" t="str">
        <f>IF(TRIM('入力1-1'!$BE52)&lt;&gt;"",IF('入力1-1'!$BE52&gt;=10000,MID(TEXT('入力1-1'!$BE52,"000000"),2,1),""),"")</f>
        <v/>
      </c>
      <c r="BF59" s="709" t="str">
        <f>IF(TRIM('入力1-1'!$BE52)&lt;&gt;"",IF('入力1-1'!$BE52&gt;=1000,MID(TEXT('入力1-1'!$BE52,"000000"),3,1),""),"")</f>
        <v/>
      </c>
      <c r="BG59" s="709" t="str">
        <f>IF(TRIM('入力1-1'!$BE52)&lt;&gt;"",IF('入力1-1'!$BE52&gt;=100,MID(TEXT('入力1-1'!$BE52,"000000"),4,1),""),"")</f>
        <v/>
      </c>
      <c r="BH59" s="709" t="str">
        <f>IF(TRIM('入力1-1'!$BE52)&lt;&gt;"",IF('入力1-1'!$BE52&gt;=10,MID(TEXT('入力1-1'!$BE52,"000000"),5,1),""),"")</f>
        <v/>
      </c>
      <c r="BI59" s="532" t="str">
        <f>IF(TRIM('入力1-1'!$BE52)&lt;&gt;"",IF('入力1-1'!$BE52&gt;=1,MID(TEXT('入力1-1'!$BE52,"000000"),6,1),"0"),"")</f>
        <v/>
      </c>
      <c r="BJ59" s="710" t="str">
        <f>IF(TRIM('入力1-1'!$BF52)&lt;&gt;"",IF('入力1-1'!$BF52&gt;=100000,MID(TEXT('入力1-1'!$BF52,"000000"),1,1),""),"")</f>
        <v/>
      </c>
      <c r="BK59" s="711" t="str">
        <f>IF(TRIM('入力1-1'!$BF52)&lt;&gt;"",IF('入力1-1'!$BF52&gt;=10000,MID(TEXT('入力1-1'!$BF52,"000000"),2,1),""),"")</f>
        <v/>
      </c>
      <c r="BL59" s="711" t="str">
        <f>IF(TRIM('入力1-1'!$BF52)&lt;&gt;"",IF('入力1-1'!$BF52&gt;=1000,MID(TEXT('入力1-1'!$BF52,"000000"),3,1),""),"")</f>
        <v/>
      </c>
      <c r="BM59" s="711" t="str">
        <f>IF(TRIM('入力1-1'!$BF52)&lt;&gt;"",IF('入力1-1'!$BF52&gt;=100,MID(TEXT('入力1-1'!$BF52,"000000"),4,1),""),"")</f>
        <v/>
      </c>
      <c r="BN59" s="711" t="str">
        <f>IF(TRIM('入力1-1'!$BF52)&lt;&gt;"",IF('入力1-1'!$BF52&gt;=10,MID(TEXT('入力1-1'!$BF52,"000000"),5,1),""),"")</f>
        <v/>
      </c>
      <c r="BO59" s="533" t="str">
        <f>IF(TRIM('入力1-1'!$BF52)&lt;&gt;"",IF('入力1-1'!$BF52&gt;=1,MID(TEXT('入力1-1'!$BF52,"000000"),6,1),"0"),"")</f>
        <v/>
      </c>
      <c r="BP59" s="710" t="str">
        <f>IF(TRIM('入力1-1'!$BG52)&lt;&gt;"",IF('入力1-1'!$BG52&gt;=100000,MID(TEXT('入力1-1'!$BG52,"000000"),1,1),""),"")</f>
        <v/>
      </c>
      <c r="BQ59" s="711" t="str">
        <f>IF(TRIM('入力1-1'!$BG52)&lt;&gt;"",IF('入力1-1'!$BG52&gt;=10000,MID(TEXT('入力1-1'!$BG52,"000000"),2,1),""),"")</f>
        <v/>
      </c>
      <c r="BR59" s="711" t="str">
        <f>IF(TRIM('入力1-1'!$BG52)&lt;&gt;"",IF('入力1-1'!$BG52&gt;=1000,MID(TEXT('入力1-1'!$BG52,"000000"),3,1),""),"")</f>
        <v/>
      </c>
      <c r="BS59" s="711" t="str">
        <f>IF(TRIM('入力1-1'!$BG52)&lt;&gt;"",IF('入力1-1'!$BG52&gt;=100,MID(TEXT('入力1-1'!$BG52,"000000"),4,1),""),"")</f>
        <v/>
      </c>
      <c r="BT59" s="711" t="str">
        <f>IF(TRIM('入力1-1'!$BG52)&lt;&gt;"",IF('入力1-1'!$BG52&gt;=10,MID(TEXT('入力1-1'!$BG52,"000000"),5,1),""),"")</f>
        <v/>
      </c>
      <c r="BU59" s="533" t="str">
        <f>IF(TRIM('入力1-1'!$BG52)&lt;&gt;"",IF('入力1-1'!$BG52&gt;=1,MID(TEXT('入力1-1'!$BG52,"000000"),6,1),"0"),"")</f>
        <v/>
      </c>
      <c r="BV59" s="710" t="str">
        <f>IF(TRIM('入力1-1'!$BH52)&lt;&gt;"",IF('入力1-1'!$BH52&gt;=100000,MID(TEXT('入力1-1'!$BH52,"000000"),1,1),""),"")</f>
        <v/>
      </c>
      <c r="BW59" s="711" t="str">
        <f>IF(TRIM('入力1-1'!$BH52)&lt;&gt;"",IF('入力1-1'!$BH52&gt;=10000,MID(TEXT('入力1-1'!$BH52,"000000"),2,1),""),"")</f>
        <v/>
      </c>
      <c r="BX59" s="711" t="str">
        <f>IF(TRIM('入力1-1'!$BH52)&lt;&gt;"",IF('入力1-1'!$BH52&gt;=1000,MID(TEXT('入力1-1'!$BH52,"000000"),3,1),""),"")</f>
        <v/>
      </c>
      <c r="BY59" s="711" t="str">
        <f>IF(TRIM('入力1-1'!$BH52)&lt;&gt;"",IF('入力1-1'!$BH52&gt;=100,MID(TEXT('入力1-1'!$BH52,"000000"),4,1),""),"")</f>
        <v/>
      </c>
      <c r="BZ59" s="711" t="str">
        <f>IF(TRIM('入力1-1'!$BH52)&lt;&gt;"",IF('入力1-1'!$BH52&gt;=10,MID(TEXT('入力1-1'!$BH52,"000000"),5,1),""),"")</f>
        <v/>
      </c>
      <c r="CA59" s="533" t="str">
        <f>IF(TRIM('入力1-1'!$BH52)&lt;&gt;"",IF('入力1-1'!$BH52&gt;=1,MID(TEXT('入力1-1'!$BH52,"000000"),6,1),""),"0")</f>
        <v/>
      </c>
      <c r="CB59" s="749" t="str">
        <f>IF(TRIM('入力1-1'!$BI52)&lt;&gt;"",IF('入力1-1'!$BI52&gt;=10000000,MID(TEXT('入力1-1'!$BI52,"00000000"),1,1),""),"")</f>
        <v/>
      </c>
      <c r="CC59" s="750" t="str">
        <f>IF(TRIM('入力1-1'!$BI52)&lt;&gt;"",IF('入力1-1'!$BI52&gt;=1000000,MID(TEXT('入力1-1'!$BI52,"00000000"),2,1),""),"")</f>
        <v/>
      </c>
      <c r="CD59" s="750" t="str">
        <f>IF(TRIM('入力1-1'!$BI52)&lt;&gt;"",IF('入力1-1'!$BI52&gt;=100000,MID(TEXT('入力1-1'!$BI52,"00000000"),3,1),""),"")</f>
        <v/>
      </c>
      <c r="CE59" s="750" t="str">
        <f>IF(TRIM('入力1-1'!$BI52)&lt;&gt;"",IF('入力1-1'!$BI52&gt;=10000,MID(TEXT('入力1-1'!$BI52,"00000000"),4,1),""),"")</f>
        <v/>
      </c>
      <c r="CF59" s="750" t="str">
        <f>IF(TRIM('入力1-1'!$BI52)&lt;&gt;"",IF('入力1-1'!$BI52&gt;=1000,MID(TEXT('入力1-1'!$BI52,"00000000"),5,1),""),"")</f>
        <v/>
      </c>
      <c r="CG59" s="750" t="str">
        <f>IF(TRIM('入力1-1'!$BI52)&lt;&gt;"",IF('入力1-1'!$BI52&gt;=100,MID(TEXT('入力1-1'!$BI52,"00000000"),6,1),""),"")</f>
        <v/>
      </c>
      <c r="CH59" s="750" t="str">
        <f>IF(TRIM('入力1-1'!$BI52)&lt;&gt;"",IF('入力1-1'!$BI52&gt;=10,MID(TEXT('入力1-1'!$BI52,"00000000"),7,1),""),"")</f>
        <v/>
      </c>
      <c r="CI59" s="854" t="str">
        <f>IF(TRIM('入力1-1'!$BI52)&lt;&gt;"",IF('入力1-1'!$BI52&gt;=1,MID(TEXT('入力1-1'!$BI52,"00000000"),8,1),""),"")</f>
        <v/>
      </c>
    </row>
    <row r="60" spans="1:87" s="19" customFormat="1" ht="23.25" customHeight="1">
      <c r="A60" s="304" t="str">
        <f>IF(TRIM(入力1!A94)&lt;&gt;"",入力1!A94,"")</f>
        <v/>
      </c>
      <c r="B60" s="430">
        <f>IF(TRIM(入力1!B94)&lt;&gt;"",入力1!B94,"")</f>
        <v>3</v>
      </c>
      <c r="C60" s="308">
        <v>9</v>
      </c>
      <c r="D60" s="2232" t="str">
        <f>IF(TRIM(入力1!D94)&lt;&gt;"",入力1!D94,"")</f>
        <v/>
      </c>
      <c r="E60" s="2233" t="str">
        <f>IF(TRIM(入力1!E74)&lt;&gt;"",入力1!E74,"")</f>
        <v/>
      </c>
      <c r="F60" s="2233" t="str">
        <f>IF(TRIM(入力1!F74)&lt;&gt;"",入力1!F74,"")</f>
        <v/>
      </c>
      <c r="G60" s="2233" t="str">
        <f>IF(TRIM(入力1!G74)&lt;&gt;"",入力1!G74,"")</f>
        <v/>
      </c>
      <c r="H60" s="2233" t="str">
        <f>IF(TRIM(入力1!H74)&lt;&gt;"",入力1!H74,"")</f>
        <v/>
      </c>
      <c r="I60" s="2233" t="str">
        <f>IF(TRIM(入力1!I74)&lt;&gt;"",入力1!I74,"")</f>
        <v/>
      </c>
      <c r="J60" s="2233" t="str">
        <f>IF(TRIM(入力1!J74)&lt;&gt;"",入力1!J74,"")</f>
        <v/>
      </c>
      <c r="K60" s="2233" t="str">
        <f>IF(TRIM(入力1!S74)&lt;&gt;"",入力1!S74,"")</f>
        <v/>
      </c>
      <c r="L60" s="2234" t="e">
        <f>IF(TRIM(入力1!#REF!)&lt;&gt;"",入力1!#REF!,"")</f>
        <v>#REF!</v>
      </c>
      <c r="M60" s="952" t="str">
        <f>IF(TRIM(入力1!K94)&lt;&gt;"",入力1!K94,"")</f>
        <v/>
      </c>
      <c r="N60" s="434">
        <f>IF(TRIM(入力1!L94)&lt;&gt;"",入力1!L94,"")</f>
        <v>3</v>
      </c>
      <c r="O60" s="432">
        <v>9</v>
      </c>
      <c r="P60" s="999" t="str">
        <f>'入力1-1'!P53</f>
        <v/>
      </c>
      <c r="Q60" s="306" t="str">
        <f>'入力1-1'!Q53</f>
        <v/>
      </c>
      <c r="R60" s="307" t="str">
        <f>IF(TRIM('入力1-1'!R53)&lt;&gt;"",MID('入力1-1'!R53,1,1),"0")</f>
        <v>0</v>
      </c>
      <c r="S60" s="307" t="str">
        <f>IF(TRIM('入力1-1'!S53)&lt;&gt;"",MID('入力1-1'!S53,1,1),"")</f>
        <v/>
      </c>
      <c r="T60" s="307" t="str">
        <f>IF(TRIM('入力1-1'!T53)&lt;&gt;"",MID('入力1-1'!T53,1,1),"")</f>
        <v/>
      </c>
      <c r="U60" s="307" t="str">
        <f>IF(TRIM('入力1-1'!U53)&lt;&gt;"",MID('入力1-1'!U53,1,1),"")</f>
        <v/>
      </c>
      <c r="V60" s="307" t="str">
        <f>IF(TRIM('入力1-1'!V53)&lt;&gt;"",MID('入力1-1'!V53,1,1),"")</f>
        <v/>
      </c>
      <c r="W60" s="307" t="str">
        <f>IF(TRIM('入力1-1'!W53)&lt;&gt;"",MID('入力1-1'!W53,1,1),"")</f>
        <v/>
      </c>
      <c r="X60" s="307" t="str">
        <f>IF(TRIM('入力1-1'!X53)&lt;&gt;"",MID('入力1-1'!X53,1,1),"")</f>
        <v/>
      </c>
      <c r="Y60" s="307" t="str">
        <f>IF(TRIM('入力1-1'!Y53)&lt;&gt;"",MID('入力1-1'!Y53,1,1),"")</f>
        <v/>
      </c>
      <c r="Z60" s="999" t="str">
        <f>IF(TRIM('入力1-1'!AA53)&lt;&gt;"",MID('入力1-1'!AA53,1,1),"0")</f>
        <v>0</v>
      </c>
      <c r="AA60" s="306" t="str">
        <f>IF(TRIM('入力1-1'!AA53)&lt;&gt;"",MID('入力1-1'!AA53,2,1),"0")</f>
        <v>0</v>
      </c>
      <c r="AB60" s="999" t="str">
        <f>IF(TRIM('入力1-1'!AC53)&lt;&gt;"",MID('入力1-1'!AC53,1,1),"")</f>
        <v/>
      </c>
      <c r="AC60" s="306" t="str">
        <f>IF(TRIM('入力1-1'!AC53)&lt;&gt;"",MID('入力1-1'!AC53,2,1),"")</f>
        <v/>
      </c>
      <c r="AD60" s="999" t="str">
        <f>IF(TRIM('入力1-1'!AE53)&lt;&gt;"",MID('入力1-1'!AE53,1,1),"")</f>
        <v/>
      </c>
      <c r="AE60" s="306" t="str">
        <f>IF(TRIM('入力1-1'!AE53)&lt;&gt;"",MID('入力1-1'!AE53,2,1),"")</f>
        <v/>
      </c>
      <c r="AF60" s="999" t="str">
        <f>IF(TRIM('入力1-1'!AG53)&lt;&gt;"",MID('入力1-1'!AG53,1,1),"")</f>
        <v/>
      </c>
      <c r="AG60" s="306" t="str">
        <f>IF(TRIM('入力1-1'!AG53)&lt;&gt;"",MID('入力1-1'!AG53,2,1),"")</f>
        <v/>
      </c>
      <c r="AH60" s="999" t="str">
        <f>IF(TRIM('入力1-1'!AI53)&lt;&gt;"",MID('入力1-1'!AI53,1,1),"")</f>
        <v/>
      </c>
      <c r="AI60" s="309" t="str">
        <f>IF(TRIM('入力1-1'!AI53)&lt;&gt;"",MID('入力1-1'!AI53,2,1),"")</f>
        <v/>
      </c>
      <c r="AJ60" s="307" t="str">
        <f>IF(TRIM('入力1-1'!AK53)&lt;&gt;"",MID('入力1-1'!AK53,1,1),"")</f>
        <v/>
      </c>
      <c r="AK60" s="999" t="str">
        <f>IF(TRIM('入力1-1'!AL53)&lt;&gt;"",MID('入力1-1'!AL53,1,1),"")</f>
        <v/>
      </c>
      <c r="AL60" s="306" t="str">
        <f>IF(TRIM('入力1-1'!AL53)&lt;&gt;"",MID('入力1-1'!AL53,2,1),"")</f>
        <v/>
      </c>
      <c r="AM60" s="999" t="str">
        <f>IF(TRIM('入力1-1'!AN53)&lt;&gt;"",MID('入力1-1'!AN53,1,1),"")</f>
        <v/>
      </c>
      <c r="AN60" s="306" t="str">
        <f>IF(TRIM('入力1-1'!AN53)&lt;&gt;"",MID('入力1-1'!AN53,2,1),"")</f>
        <v/>
      </c>
      <c r="AO60" s="999" t="str">
        <f>IF(TRIM('入力1-1'!AP53)&lt;&gt;"",MID('入力1-1'!AP53,1,1),"")</f>
        <v/>
      </c>
      <c r="AP60" s="309" t="str">
        <f>IF(TRIM('入力1-1'!AP53)&lt;&gt;"",MID('入力1-1'!AP53,2,1),"")</f>
        <v/>
      </c>
      <c r="AQ60" s="999" t="str">
        <f>IF(TRIM('入力1-1'!AR53)&lt;&gt;"",MID('入力1-1'!AR53,1,1),"")</f>
        <v/>
      </c>
      <c r="AR60" s="306" t="str">
        <f>IF(TRIM('入力1-1'!AR53)&lt;&gt;"",MID('入力1-1'!AR53,2,1),"")</f>
        <v/>
      </c>
      <c r="AS60" s="999" t="str">
        <f>IF(TRIM('入力1-1'!AT53)&lt;&gt;"",MID('入力1-1'!AT53,1,1),"")</f>
        <v/>
      </c>
      <c r="AT60" s="306" t="str">
        <f>IF(TRIM('入力1-1'!AT53)&lt;&gt;"",MID('入力1-1'!AT53,2,1),"")</f>
        <v/>
      </c>
      <c r="AU60" s="1000" t="str">
        <f>IF(TRIM('入力1-1'!AV53)&lt;&gt;"",MID('入力1-1'!AV53,1,1),"")</f>
        <v/>
      </c>
      <c r="AV60" s="347" t="str">
        <f>IF(TRIM('入力1-1'!AW53)&lt;&gt;"",MID('入力1-1'!AW53,1,1),"")</f>
        <v/>
      </c>
      <c r="AW60" s="347" t="str">
        <f>IF(TRIM('入力1-1'!AX53)&lt;&gt;"",MID('入力1-1'!AX53,1,1),"")</f>
        <v/>
      </c>
      <c r="AX60" s="347" t="str">
        <f>IF(TRIM('入力1-1'!AY53)&lt;&gt;"",MID('入力1-1'!AY53,1,1),"")</f>
        <v/>
      </c>
      <c r="AY60" s="698" t="str">
        <f>IF(TRIM('入力1-1'!AZ53)&lt;&gt;"",LEFT('入力1-1'!AZ53,1),"-")</f>
        <v>-</v>
      </c>
      <c r="AZ60" s="974" t="str">
        <f>IF(TRIM('入力1-1'!AZ53)&lt;&gt;"",MID('入力1-1'!AZ53,2,1),"-")</f>
        <v>-</v>
      </c>
      <c r="BA60" s="678" t="str">
        <f>IF(TRIM('入力1-1'!BB53)&lt;&gt;"",MID('入力1-1'!BB53,1,1),"")</f>
        <v/>
      </c>
      <c r="BB60" s="988" t="str">
        <f>IF(TRIM('入力1-1'!BC53)&lt;&gt;"",IF(LEN('入力1-1'!BC53)&gt;=2,MID(TEXT('入力1-1'!BC53,"00"),1,1),"0"),"")</f>
        <v/>
      </c>
      <c r="BC60" s="310" t="str">
        <f>IF(TRIM('入力1-1'!BC53)&lt;&gt;"",IF(LEN('入力1-1'!BC53)&gt;=1,MID(TEXT('入力1-1'!BC53,"00"),2,1),""),"")</f>
        <v/>
      </c>
      <c r="BD60" s="712" t="str">
        <f>IF(TRIM('入力1-1'!$BE53)&lt;&gt;"",IF('入力1-1'!$BE53&gt;=100000,MID(TEXT('入力1-1'!$BE53,"000000"),1,1),""),"")</f>
        <v/>
      </c>
      <c r="BE60" s="713" t="str">
        <f>IF(TRIM('入力1-1'!$BE53)&lt;&gt;"",IF('入力1-1'!$BE53&gt;=10000,MID(TEXT('入力1-1'!$BE53,"000000"),2,1),""),"")</f>
        <v/>
      </c>
      <c r="BF60" s="713" t="str">
        <f>IF(TRIM('入力1-1'!$BE53)&lt;&gt;"",IF('入力1-1'!$BE53&gt;=1000,MID(TEXT('入力1-1'!$BE53,"000000"),3,1),""),"")</f>
        <v/>
      </c>
      <c r="BG60" s="713" t="str">
        <f>IF(TRIM('入力1-1'!$BE53)&lt;&gt;"",IF('入力1-1'!$BE53&gt;=100,MID(TEXT('入力1-1'!$BE53,"000000"),4,1),""),"")</f>
        <v/>
      </c>
      <c r="BH60" s="713" t="str">
        <f>IF(TRIM('入力1-1'!$BE53)&lt;&gt;"",IF('入力1-1'!$BE53&gt;=10,MID(TEXT('入力1-1'!$BE53,"000000"),5,1),""),"")</f>
        <v/>
      </c>
      <c r="BI60" s="466" t="str">
        <f>IF(TRIM('入力1-1'!$BE53)&lt;&gt;"",IF('入力1-1'!$BE53&gt;=1,MID(TEXT('入力1-1'!$BE53,"000000"),6,1),"0"),"")</f>
        <v/>
      </c>
      <c r="BJ60" s="714" t="str">
        <f>IF(TRIM('入力1-1'!$BF53)&lt;&gt;"",IF('入力1-1'!$BF53&gt;=100000,MID(TEXT('入力1-1'!$BF53,"000000"),1,1),""),"")</f>
        <v/>
      </c>
      <c r="BK60" s="715" t="str">
        <f>IF(TRIM('入力1-1'!$BF53)&lt;&gt;"",IF('入力1-1'!$BF53&gt;=10000,MID(TEXT('入力1-1'!$BF53,"000000"),2,1),""),"")</f>
        <v/>
      </c>
      <c r="BL60" s="715" t="str">
        <f>IF(TRIM('入力1-1'!$BF53)&lt;&gt;"",IF('入力1-1'!$BF53&gt;=1000,MID(TEXT('入力1-1'!$BF53,"000000"),3,1),""),"")</f>
        <v/>
      </c>
      <c r="BM60" s="715" t="str">
        <f>IF(TRIM('入力1-1'!$BF53)&lt;&gt;"",IF('入力1-1'!$BF53&gt;=100,MID(TEXT('入力1-1'!$BF53,"000000"),4,1),""),"")</f>
        <v/>
      </c>
      <c r="BN60" s="715" t="str">
        <f>IF(TRIM('入力1-1'!$BF53)&lt;&gt;"",IF('入力1-1'!$BF53&gt;=10,MID(TEXT('入力1-1'!$BF53,"000000"),5,1),""),"")</f>
        <v/>
      </c>
      <c r="BO60" s="468" t="str">
        <f>IF(TRIM('入力1-1'!$BF53)&lt;&gt;"",IF('入力1-1'!$BF53&gt;=1,MID(TEXT('入力1-1'!$BF53,"000000"),6,1),"0"),"")</f>
        <v/>
      </c>
      <c r="BP60" s="714" t="str">
        <f>IF(TRIM('入力1-1'!$BG53)&lt;&gt;"",IF('入力1-1'!$BG53&gt;=100000,MID(TEXT('入力1-1'!$BG53,"000000"),1,1),""),"")</f>
        <v/>
      </c>
      <c r="BQ60" s="715" t="str">
        <f>IF(TRIM('入力1-1'!$BG53)&lt;&gt;"",IF('入力1-1'!$BG53&gt;=10000,MID(TEXT('入力1-1'!$BG53,"000000"),2,1),""),"")</f>
        <v/>
      </c>
      <c r="BR60" s="715" t="str">
        <f>IF(TRIM('入力1-1'!$BG53)&lt;&gt;"",IF('入力1-1'!$BG53&gt;=1000,MID(TEXT('入力1-1'!$BG53,"000000"),3,1),""),"")</f>
        <v/>
      </c>
      <c r="BS60" s="715" t="str">
        <f>IF(TRIM('入力1-1'!$BG53)&lt;&gt;"",IF('入力1-1'!$BG53&gt;=100,MID(TEXT('入力1-1'!$BG53,"000000"),4,1),""),"")</f>
        <v/>
      </c>
      <c r="BT60" s="715" t="str">
        <f>IF(TRIM('入力1-1'!$BG53)&lt;&gt;"",IF('入力1-1'!$BG53&gt;=10,MID(TEXT('入力1-1'!$BG53,"000000"),5,1),""),"")</f>
        <v/>
      </c>
      <c r="BU60" s="468" t="str">
        <f>IF(TRIM('入力1-1'!$BG53)&lt;&gt;"",IF('入力1-1'!$BG53&gt;=1,MID(TEXT('入力1-1'!$BG53,"000000"),6,1),"0"),"")</f>
        <v/>
      </c>
      <c r="BV60" s="714" t="str">
        <f>IF(TRIM('入力1-1'!$BH53)&lt;&gt;"",IF('入力1-1'!$BH53&gt;=100000,MID(TEXT('入力1-1'!$BH53,"000000"),1,1),""),"")</f>
        <v/>
      </c>
      <c r="BW60" s="715" t="str">
        <f>IF(TRIM('入力1-1'!$BH53)&lt;&gt;"",IF('入力1-1'!$BH53&gt;=10000,MID(TEXT('入力1-1'!$BH53,"000000"),2,1),""),"")</f>
        <v/>
      </c>
      <c r="BX60" s="715" t="str">
        <f>IF(TRIM('入力1-1'!$BH53)&lt;&gt;"",IF('入力1-1'!$BH53&gt;=1000,MID(TEXT('入力1-1'!$BH53,"000000"),3,1),""),"")</f>
        <v/>
      </c>
      <c r="BY60" s="715" t="str">
        <f>IF(TRIM('入力1-1'!$BH53)&lt;&gt;"",IF('入力1-1'!$BH53&gt;=100,MID(TEXT('入力1-1'!$BH53,"000000"),4,1),""),"")</f>
        <v/>
      </c>
      <c r="BZ60" s="715" t="str">
        <f>IF(TRIM('入力1-1'!$BH53)&lt;&gt;"",IF('入力1-1'!$BH53&gt;=10,MID(TEXT('入力1-1'!$BH53,"000000"),5,1),""),"")</f>
        <v/>
      </c>
      <c r="CA60" s="468" t="str">
        <f>IF(TRIM('入力1-1'!$BH53)&lt;&gt;"",IF('入力1-1'!$BH53&gt;=1,MID(TEXT('入力1-1'!$BH53,"000000"),6,1),""),"0")</f>
        <v/>
      </c>
      <c r="CB60" s="751" t="str">
        <f>IF(TRIM('入力1-1'!$BI53)&lt;&gt;"",IF('入力1-1'!$BI53&gt;=10000000,MID(TEXT('入力1-1'!$BI53,"00000000"),1,1),""),"")</f>
        <v/>
      </c>
      <c r="CC60" s="752" t="str">
        <f>IF(TRIM('入力1-1'!$BI53)&lt;&gt;"",IF('入力1-1'!$BI53&gt;=1000000,MID(TEXT('入力1-1'!$BI53,"00000000"),2,1),""),"")</f>
        <v/>
      </c>
      <c r="CD60" s="752" t="str">
        <f>IF(TRIM('入力1-1'!$BI53)&lt;&gt;"",IF('入力1-1'!$BI53&gt;=100000,MID(TEXT('入力1-1'!$BI53,"00000000"),3,1),""),"")</f>
        <v/>
      </c>
      <c r="CE60" s="752" t="str">
        <f>IF(TRIM('入力1-1'!$BI53)&lt;&gt;"",IF('入力1-1'!$BI53&gt;=10000,MID(TEXT('入力1-1'!$BI53,"00000000"),4,1),""),"")</f>
        <v/>
      </c>
      <c r="CF60" s="752" t="str">
        <f>IF(TRIM('入力1-1'!$BI53)&lt;&gt;"",IF('入力1-1'!$BI53&gt;=1000,MID(TEXT('入力1-1'!$BI53,"00000000"),5,1),""),"")</f>
        <v/>
      </c>
      <c r="CG60" s="752" t="str">
        <f>IF(TRIM('入力1-1'!$BI53)&lt;&gt;"",IF('入力1-1'!$BI53&gt;=100,MID(TEXT('入力1-1'!$BI53,"00000000"),6,1),""),"")</f>
        <v/>
      </c>
      <c r="CH60" s="752" t="str">
        <f>IF(TRIM('入力1-1'!$BI53)&lt;&gt;"",IF('入力1-1'!$BI53&gt;=10,MID(TEXT('入力1-1'!$BI53,"00000000"),7,1),""),"")</f>
        <v/>
      </c>
      <c r="CI60" s="855" t="str">
        <f>IF(TRIM('入力1-1'!$BI53)&lt;&gt;"",IF('入力1-1'!$BI53&gt;=1,MID(TEXT('入力1-1'!$BI53,"00000000"),8,1),""),"")</f>
        <v/>
      </c>
    </row>
    <row r="61" spans="1:87" s="191" customFormat="1" ht="23.25" customHeight="1" thickBot="1">
      <c r="A61" s="537" t="str">
        <f>IF(TRIM(入力1!A96)&lt;&gt;"",入力1!A96,"")</f>
        <v/>
      </c>
      <c r="B61" s="538">
        <f>IF(TRIM(入力1!B96)&lt;&gt;"",入力1!B96,"")</f>
        <v>4</v>
      </c>
      <c r="C61" s="539">
        <v>0</v>
      </c>
      <c r="D61" s="2235" t="str">
        <f>IF(TRIM(入力1!D96)&lt;&gt;"",入力1!D96,"")</f>
        <v/>
      </c>
      <c r="E61" s="2236" t="str">
        <f>IF(TRIM(入力1!E76)&lt;&gt;"",入力1!E76,"")</f>
        <v/>
      </c>
      <c r="F61" s="2236" t="str">
        <f>IF(TRIM(入力1!F76)&lt;&gt;"",入力1!F76,"")</f>
        <v/>
      </c>
      <c r="G61" s="2236" t="str">
        <f>IF(TRIM(入力1!G76)&lt;&gt;"",入力1!G76,"")</f>
        <v/>
      </c>
      <c r="H61" s="2236" t="str">
        <f>IF(TRIM(入力1!H76)&lt;&gt;"",入力1!H76,"")</f>
        <v/>
      </c>
      <c r="I61" s="2236" t="str">
        <f>IF(TRIM(入力1!I76)&lt;&gt;"",入力1!I76,"")</f>
        <v/>
      </c>
      <c r="J61" s="2236" t="str">
        <f>IF(TRIM(入力1!J76)&lt;&gt;"",入力1!J76,"")</f>
        <v/>
      </c>
      <c r="K61" s="2236" t="str">
        <f>IF(TRIM(入力1!S76)&lt;&gt;"",入力1!S76,"")</f>
        <v/>
      </c>
      <c r="L61" s="2237" t="e">
        <f>IF(TRIM(入力1!#REF!)&lt;&gt;"",入力1!#REF!,"")</f>
        <v>#REF!</v>
      </c>
      <c r="M61" s="976" t="str">
        <f>IF(TRIM(入力1!K96)&lt;&gt;"",入力1!K96,"")</f>
        <v/>
      </c>
      <c r="N61" s="540">
        <f>IF(TRIM(入力1!L96)&lt;&gt;"",入力1!L96,"")</f>
        <v>4</v>
      </c>
      <c r="O61" s="541">
        <v>0</v>
      </c>
      <c r="P61" s="1003" t="str">
        <f>'入力1-1'!P54</f>
        <v/>
      </c>
      <c r="Q61" s="542" t="str">
        <f>'入力1-1'!Q54</f>
        <v/>
      </c>
      <c r="R61" s="543" t="str">
        <f>IF(TRIM('入力1-1'!R54)&lt;&gt;"",MID('入力1-1'!R54,1,1),"0")</f>
        <v>0</v>
      </c>
      <c r="S61" s="543" t="str">
        <f>IF(TRIM('入力1-1'!S54)&lt;&gt;"",MID('入力1-1'!S54,1,1),"")</f>
        <v/>
      </c>
      <c r="T61" s="543" t="str">
        <f>IF(TRIM('入力1-1'!T54)&lt;&gt;"",MID('入力1-1'!T54,1,1),"")</f>
        <v/>
      </c>
      <c r="U61" s="543" t="str">
        <f>IF(TRIM('入力1-1'!U54)&lt;&gt;"",MID('入力1-1'!U54,1,1),"")</f>
        <v/>
      </c>
      <c r="V61" s="543" t="str">
        <f>IF(TRIM('入力1-1'!V54)&lt;&gt;"",MID('入力1-1'!V54,1,1),"")</f>
        <v/>
      </c>
      <c r="W61" s="543" t="str">
        <f>IF(TRIM('入力1-1'!W54)&lt;&gt;"",MID('入力1-1'!W54,1,1),"")</f>
        <v/>
      </c>
      <c r="X61" s="543" t="str">
        <f>IF(TRIM('入力1-1'!X54)&lt;&gt;"",MID('入力1-1'!X54,1,1),"")</f>
        <v/>
      </c>
      <c r="Y61" s="543" t="str">
        <f>IF(TRIM('入力1-1'!Y54)&lt;&gt;"",MID('入力1-1'!Y54,1,1),"")</f>
        <v/>
      </c>
      <c r="Z61" s="1003" t="str">
        <f>IF(TRIM('入力1-1'!AA54)&lt;&gt;"",MID('入力1-1'!AA54,1,1),"0")</f>
        <v>0</v>
      </c>
      <c r="AA61" s="542" t="str">
        <f>IF(TRIM('入力1-1'!AA54)&lt;&gt;"",MID('入力1-1'!AA54,2,1),"0")</f>
        <v>0</v>
      </c>
      <c r="AB61" s="1003" t="str">
        <f>IF(TRIM('入力1-1'!AC54)&lt;&gt;"",MID('入力1-1'!AC54,1,1),"")</f>
        <v/>
      </c>
      <c r="AC61" s="542" t="str">
        <f>IF(TRIM('入力1-1'!AC54)&lt;&gt;"",MID('入力1-1'!AC54,2,1),"")</f>
        <v/>
      </c>
      <c r="AD61" s="1003" t="str">
        <f>IF(TRIM('入力1-1'!AE54)&lt;&gt;"",MID('入力1-1'!AE54,1,1),"")</f>
        <v/>
      </c>
      <c r="AE61" s="542" t="str">
        <f>IF(TRIM('入力1-1'!AE54)&lt;&gt;"",MID('入力1-1'!AE54,2,1),"")</f>
        <v/>
      </c>
      <c r="AF61" s="1003" t="str">
        <f>IF(TRIM('入力1-1'!AG54)&lt;&gt;"",MID('入力1-1'!AG54,1,1),"")</f>
        <v/>
      </c>
      <c r="AG61" s="542" t="str">
        <f>IF(TRIM('入力1-1'!AG54)&lt;&gt;"",MID('入力1-1'!AG54,2,1),"")</f>
        <v/>
      </c>
      <c r="AH61" s="1003" t="str">
        <f>IF(TRIM('入力1-1'!AI54)&lt;&gt;"",MID('入力1-1'!AI54,1,1),"")</f>
        <v/>
      </c>
      <c r="AI61" s="544" t="str">
        <f>IF(TRIM('入力1-1'!AI54)&lt;&gt;"",MID('入力1-1'!AI54,2,1),"")</f>
        <v/>
      </c>
      <c r="AJ61" s="543" t="str">
        <f>IF(TRIM('入力1-1'!AK54)&lt;&gt;"",MID('入力1-1'!AK54,1,1),"")</f>
        <v/>
      </c>
      <c r="AK61" s="1003" t="str">
        <f>IF(TRIM('入力1-1'!AL54)&lt;&gt;"",MID('入力1-1'!AL54,1,1),"")</f>
        <v/>
      </c>
      <c r="AL61" s="542" t="str">
        <f>IF(TRIM('入力1-1'!AL54)&lt;&gt;"",MID('入力1-1'!AL54,2,1),"")</f>
        <v/>
      </c>
      <c r="AM61" s="1003" t="str">
        <f>IF(TRIM('入力1-1'!AN54)&lt;&gt;"",MID('入力1-1'!AN54,1,1),"")</f>
        <v/>
      </c>
      <c r="AN61" s="542" t="str">
        <f>IF(TRIM('入力1-1'!AN54)&lt;&gt;"",MID('入力1-1'!AN54,2,1),"")</f>
        <v/>
      </c>
      <c r="AO61" s="1003" t="str">
        <f>IF(TRIM('入力1-1'!AP54)&lt;&gt;"",MID('入力1-1'!AP54,1,1),"")</f>
        <v/>
      </c>
      <c r="AP61" s="544" t="str">
        <f>IF(TRIM('入力1-1'!AP54)&lt;&gt;"",MID('入力1-1'!AP54,2,1),"")</f>
        <v/>
      </c>
      <c r="AQ61" s="1003" t="str">
        <f>IF(TRIM('入力1-1'!AR54)&lt;&gt;"",MID('入力1-1'!AR54,1,1),"")</f>
        <v/>
      </c>
      <c r="AR61" s="542" t="str">
        <f>IF(TRIM('入力1-1'!AR54)&lt;&gt;"",MID('入力1-1'!AR54,2,1),"")</f>
        <v/>
      </c>
      <c r="AS61" s="1003" t="str">
        <f>IF(TRIM('入力1-1'!AT54)&lt;&gt;"",MID('入力1-1'!AT54,1,1),"")</f>
        <v/>
      </c>
      <c r="AT61" s="542" t="str">
        <f>IF(TRIM('入力1-1'!AT54)&lt;&gt;"",MID('入力1-1'!AT54,2,1),"")</f>
        <v/>
      </c>
      <c r="AU61" s="1004" t="str">
        <f>IF(TRIM('入力1-1'!AV54)&lt;&gt;"",MID('入力1-1'!AV54,1,1),"")</f>
        <v/>
      </c>
      <c r="AV61" s="551" t="str">
        <f>IF(TRIM('入力1-1'!AW54)&lt;&gt;"",MID('入力1-1'!AW54,1,1),"")</f>
        <v/>
      </c>
      <c r="AW61" s="552" t="str">
        <f>IF(TRIM('入力1-1'!AX54)&lt;&gt;"",MID('入力1-1'!AX54,1,1),"")</f>
        <v/>
      </c>
      <c r="AX61" s="552" t="str">
        <f>IF(TRIM('入力1-1'!AY54)&lt;&gt;"",MID('入力1-1'!AY54,1,1),"")</f>
        <v/>
      </c>
      <c r="AY61" s="701" t="str">
        <f>IF(TRIM('入力1-1'!AZ54)&lt;&gt;"",LEFT('入力1-1'!AZ54,1),"-")</f>
        <v>-</v>
      </c>
      <c r="AZ61" s="971" t="str">
        <f>IF(TRIM('入力1-1'!AZ54)&lt;&gt;"",MID('入力1-1'!AZ54,2,1),"-")</f>
        <v>-</v>
      </c>
      <c r="BA61" s="680" t="str">
        <f>IF(TRIM('入力1-1'!BB54)&lt;&gt;"",MID('入力1-1'!BB54,1,1),"")</f>
        <v/>
      </c>
      <c r="BB61" s="991" t="str">
        <f>IF(TRIM('入力1-1'!BC54)&lt;&gt;"",IF(LEN('入力1-1'!BC54)&gt;=2,MID(TEXT('入力1-1'!BC54,"00"),1,1),"0"),"")</f>
        <v/>
      </c>
      <c r="BC61" s="553" t="str">
        <f>IF(TRIM('入力1-1'!BC54)&lt;&gt;"",IF(LEN('入力1-1'!BC54)&gt;=1,MID(TEXT('入力1-1'!BC54,"00"),2,1),""),"")</f>
        <v/>
      </c>
      <c r="BD61" s="725" t="str">
        <f>IF(TRIM('入力1-1'!$BE54)&lt;&gt;"",IF('入力1-1'!$BE54&gt;=100000,MID(TEXT('入力1-1'!$BE54,"000000"),1,1),""),"")</f>
        <v/>
      </c>
      <c r="BE61" s="726" t="str">
        <f>IF(TRIM('入力1-1'!$BE54)&lt;&gt;"",IF('入力1-1'!$BE54&gt;=10000,MID(TEXT('入力1-1'!$BE54,"000000"),2,1),""),"")</f>
        <v/>
      </c>
      <c r="BF61" s="726" t="str">
        <f>IF(TRIM('入力1-1'!$BE54)&lt;&gt;"",IF('入力1-1'!$BE54&gt;=1000,MID(TEXT('入力1-1'!$BE54,"000000"),3,1),""),"")</f>
        <v/>
      </c>
      <c r="BG61" s="726" t="str">
        <f>IF(TRIM('入力1-1'!$BE54)&lt;&gt;"",IF('入力1-1'!$BE54&gt;=100,MID(TEXT('入力1-1'!$BE54,"000000"),4,1),""),"")</f>
        <v/>
      </c>
      <c r="BH61" s="726" t="str">
        <f>IF(TRIM('入力1-1'!$BE54)&lt;&gt;"",IF('入力1-1'!$BE54&gt;=10,MID(TEXT('入力1-1'!$BE54,"000000"),5,1),""),"")</f>
        <v/>
      </c>
      <c r="BI61" s="554" t="str">
        <f>IF(TRIM('入力1-1'!$BE54)&lt;&gt;"",IF('入力1-1'!$BE54&gt;=1,MID(TEXT('入力1-1'!$BE54,"000000"),6,1),"0"),"")</f>
        <v/>
      </c>
      <c r="BJ61" s="727" t="str">
        <f>IF(TRIM('入力1-1'!$BF54)&lt;&gt;"",IF('入力1-1'!$BF54&gt;=100000,MID(TEXT('入力1-1'!$BF54,"000000"),1,1),""),"")</f>
        <v/>
      </c>
      <c r="BK61" s="728" t="str">
        <f>IF(TRIM('入力1-1'!$BF54)&lt;&gt;"",IF('入力1-1'!$BF54&gt;=10000,MID(TEXT('入力1-1'!$BF54,"000000"),2,1),""),"")</f>
        <v/>
      </c>
      <c r="BL61" s="728" t="str">
        <f>IF(TRIM('入力1-1'!$BF54)&lt;&gt;"",IF('入力1-1'!$BF54&gt;=1000,MID(TEXT('入力1-1'!$BF54,"000000"),3,1),""),"")</f>
        <v/>
      </c>
      <c r="BM61" s="728" t="str">
        <f>IF(TRIM('入力1-1'!$BF54)&lt;&gt;"",IF('入力1-1'!$BF54&gt;=100,MID(TEXT('入力1-1'!$BF54,"000000"),4,1),""),"")</f>
        <v/>
      </c>
      <c r="BN61" s="728" t="str">
        <f>IF(TRIM('入力1-1'!$BF54)&lt;&gt;"",IF('入力1-1'!$BF54&gt;=10,MID(TEXT('入力1-1'!$BF54,"000000"),5,1),""),"")</f>
        <v/>
      </c>
      <c r="BO61" s="555" t="str">
        <f>IF(TRIM('入力1-1'!$BF54)&lt;&gt;"",IF('入力1-1'!$BF54&gt;=1,MID(TEXT('入力1-1'!$BF54,"000000"),6,1),"0"),"")</f>
        <v/>
      </c>
      <c r="BP61" s="727" t="str">
        <f>IF(TRIM('入力1-1'!$BG54)&lt;&gt;"",IF('入力1-1'!$BG54&gt;=100000,MID(TEXT('入力1-1'!$BG54,"000000"),1,1),""),"")</f>
        <v/>
      </c>
      <c r="BQ61" s="728" t="str">
        <f>IF(TRIM('入力1-1'!$BG54)&lt;&gt;"",IF('入力1-1'!$BG54&gt;=10000,MID(TEXT('入力1-1'!$BG54,"000000"),2,1),""),"")</f>
        <v/>
      </c>
      <c r="BR61" s="728" t="str">
        <f>IF(TRIM('入力1-1'!$BG54)&lt;&gt;"",IF('入力1-1'!$BG54&gt;=1000,MID(TEXT('入力1-1'!$BG54,"000000"),3,1),""),"")</f>
        <v/>
      </c>
      <c r="BS61" s="728" t="str">
        <f>IF(TRIM('入力1-1'!$BG54)&lt;&gt;"",IF('入力1-1'!$BG54&gt;=100,MID(TEXT('入力1-1'!$BG54,"000000"),4,1),""),"")</f>
        <v/>
      </c>
      <c r="BT61" s="728" t="str">
        <f>IF(TRIM('入力1-1'!$BG54)&lt;&gt;"",IF('入力1-1'!$BG54&gt;=10,MID(TEXT('入力1-1'!$BG54,"000000"),5,1),""),"")</f>
        <v/>
      </c>
      <c r="BU61" s="555" t="str">
        <f>IF(TRIM('入力1-1'!$BG54)&lt;&gt;"",IF('入力1-1'!$BG54&gt;=1,MID(TEXT('入力1-1'!$BG54,"000000"),6,1),"0"),"")</f>
        <v/>
      </c>
      <c r="BV61" s="727" t="str">
        <f>IF(TRIM('入力1-1'!$BH54)&lt;&gt;"",IF('入力1-1'!$BH54&gt;=100000,MID(TEXT('入力1-1'!$BH54,"000000"),1,1),""),"")</f>
        <v/>
      </c>
      <c r="BW61" s="728" t="str">
        <f>IF(TRIM('入力1-1'!$BH54)&lt;&gt;"",IF('入力1-1'!$BH54&gt;=10000,MID(TEXT('入力1-1'!$BH54,"000000"),2,1),""),"")</f>
        <v/>
      </c>
      <c r="BX61" s="728" t="str">
        <f>IF(TRIM('入力1-1'!$BH54)&lt;&gt;"",IF('入力1-1'!$BH54&gt;=1000,MID(TEXT('入力1-1'!$BH54,"000000"),3,1),""),"")</f>
        <v/>
      </c>
      <c r="BY61" s="728" t="str">
        <f>IF(TRIM('入力1-1'!$BH54)&lt;&gt;"",IF('入力1-1'!$BH54&gt;=100,MID(TEXT('入力1-1'!$BH54,"000000"),4,1),""),"")</f>
        <v/>
      </c>
      <c r="BZ61" s="728" t="str">
        <f>IF(TRIM('入力1-1'!$BH54)&lt;&gt;"",IF('入力1-1'!$BH54&gt;=10,MID(TEXT('入力1-1'!$BH54,"000000"),5,1),""),"")</f>
        <v/>
      </c>
      <c r="CA61" s="555" t="str">
        <f>IF(TRIM('入力1-1'!$BH54)&lt;&gt;"",IF('入力1-1'!$BH54&gt;=1,MID(TEXT('入力1-1'!$BH54,"000000"),6,1),""),"0")</f>
        <v/>
      </c>
      <c r="CB61" s="757" t="str">
        <f>IF(TRIM('入力1-1'!$BI54)&lt;&gt;"",IF('入力1-1'!$BI54&gt;=10000000,MID(TEXT('入力1-1'!$BI54,"00000000"),1,1),""),"")</f>
        <v/>
      </c>
      <c r="CC61" s="758" t="str">
        <f>IF(TRIM('入力1-1'!$BI54)&lt;&gt;"",IF('入力1-1'!$BI54&gt;=1000000,MID(TEXT('入力1-1'!$BI54,"00000000"),2,1),""),"")</f>
        <v/>
      </c>
      <c r="CD61" s="758" t="str">
        <f>IF(TRIM('入力1-1'!$BI54)&lt;&gt;"",IF('入力1-1'!$BI54&gt;=100000,MID(TEXT('入力1-1'!$BI54,"00000000"),3,1),""),"")</f>
        <v/>
      </c>
      <c r="CE61" s="758" t="str">
        <f>IF(TRIM('入力1-1'!$BI54)&lt;&gt;"",IF('入力1-1'!$BI54&gt;=10000,MID(TEXT('入力1-1'!$BI54,"00000000"),4,1),""),"")</f>
        <v/>
      </c>
      <c r="CF61" s="758" t="str">
        <f>IF(TRIM('入力1-1'!$BI54)&lt;&gt;"",IF('入力1-1'!$BI54&gt;=1000,MID(TEXT('入力1-1'!$BI54,"00000000"),5,1),""),"")</f>
        <v/>
      </c>
      <c r="CG61" s="758" t="str">
        <f>IF(TRIM('入力1-1'!$BI54)&lt;&gt;"",IF('入力1-1'!$BI54&gt;=100,MID(TEXT('入力1-1'!$BI54,"00000000"),6,1),""),"")</f>
        <v/>
      </c>
      <c r="CH61" s="758" t="str">
        <f>IF(TRIM('入力1-1'!$BI54)&lt;&gt;"",IF('入力1-1'!$BI54&gt;=10,MID(TEXT('入力1-1'!$BI54,"00000000"),7,1),""),"")</f>
        <v/>
      </c>
      <c r="CI61" s="858" t="str">
        <f>IF(TRIM('入力1-1'!$BI54)&lt;&gt;"",IF('入力1-1'!$BI54&gt;=1,MID(TEXT('入力1-1'!$BI54,"00000000"),8,1),""),"")</f>
        <v/>
      </c>
    </row>
    <row r="62" spans="1:87" s="191" customFormat="1" ht="23.25" customHeight="1">
      <c r="A62" s="4"/>
      <c r="B62" s="4"/>
      <c r="C62" s="224"/>
      <c r="D62" s="723"/>
      <c r="E62" s="723"/>
      <c r="F62" s="723"/>
      <c r="G62" s="723"/>
      <c r="H62" s="723"/>
      <c r="I62" s="723"/>
      <c r="J62" s="723"/>
      <c r="K62" s="723"/>
      <c r="L62" s="723"/>
      <c r="M62" s="350" t="s">
        <v>261</v>
      </c>
      <c r="N62" s="429"/>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2"/>
      <c r="AW62" s="352"/>
      <c r="AX62" s="352"/>
      <c r="AY62" s="352"/>
      <c r="AZ62" s="352"/>
      <c r="BA62" s="353"/>
      <c r="BB62" s="352"/>
      <c r="BC62" s="352"/>
      <c r="BD62" s="352"/>
      <c r="BE62" s="352"/>
      <c r="BF62" s="352"/>
      <c r="BG62" s="352"/>
      <c r="BH62" s="352"/>
      <c r="BI62" s="352"/>
      <c r="BJ62" s="352"/>
      <c r="BK62" s="352"/>
      <c r="BL62" s="352"/>
      <c r="BM62" s="352"/>
      <c r="BN62" s="352"/>
      <c r="BO62" s="352"/>
      <c r="BP62" s="352"/>
      <c r="BQ62" s="352"/>
      <c r="BR62" s="352"/>
      <c r="BS62" s="352"/>
      <c r="BT62" s="352"/>
      <c r="BU62" s="352"/>
      <c r="BV62" s="1009"/>
      <c r="BW62" s="1009"/>
      <c r="BX62" s="1009"/>
      <c r="BY62" s="1009"/>
      <c r="BZ62" s="1009"/>
      <c r="CA62" s="1009"/>
      <c r="CB62" s="746"/>
      <c r="CC62" s="746"/>
      <c r="CD62" s="746"/>
      <c r="CE62" s="746"/>
      <c r="CF62" s="746"/>
      <c r="CG62" s="746"/>
      <c r="CH62" s="746"/>
      <c r="CI62" s="859"/>
    </row>
    <row r="63" spans="1:87" s="199" customFormat="1" ht="11.25" customHeight="1">
      <c r="A63" s="227"/>
      <c r="B63" s="227"/>
      <c r="C63" s="195"/>
      <c r="D63" s="196"/>
      <c r="E63" s="196"/>
      <c r="F63" s="196"/>
      <c r="G63" s="196"/>
      <c r="H63" s="196"/>
      <c r="I63" s="196"/>
      <c r="J63" s="197"/>
      <c r="K63" s="197"/>
      <c r="L63" s="197"/>
      <c r="M63" s="52" t="s">
        <v>189</v>
      </c>
      <c r="N63" s="52"/>
      <c r="O63" s="52"/>
      <c r="P63" s="52"/>
      <c r="Q63" s="52"/>
      <c r="R63" s="52" t="s">
        <v>190</v>
      </c>
      <c r="S63" s="51"/>
      <c r="T63" s="89"/>
      <c r="U63" s="89"/>
      <c r="V63" s="89"/>
      <c r="W63" s="89"/>
      <c r="X63" s="89"/>
      <c r="Y63" s="89"/>
      <c r="Z63" s="89"/>
      <c r="AA63" s="89"/>
      <c r="AB63" s="89"/>
      <c r="AC63" s="89"/>
      <c r="AD63" s="89"/>
      <c r="AE63" s="89"/>
      <c r="AF63" s="89"/>
      <c r="AG63" s="89"/>
      <c r="AH63" s="89"/>
      <c r="AI63" s="89"/>
      <c r="AJ63" s="89"/>
      <c r="AK63" s="89"/>
      <c r="AL63" s="89"/>
      <c r="AM63" s="198"/>
      <c r="AN63" s="198"/>
      <c r="AO63" s="198"/>
      <c r="AP63" s="198"/>
      <c r="AQ63" s="198"/>
      <c r="AR63" s="198"/>
      <c r="AS63" s="198"/>
      <c r="AT63" s="198"/>
      <c r="CB63" s="745"/>
      <c r="CC63" s="745"/>
      <c r="CD63" s="745"/>
      <c r="CE63" s="745"/>
      <c r="CF63" s="745"/>
      <c r="CG63" s="745"/>
      <c r="CH63" s="745"/>
      <c r="CI63" s="745"/>
    </row>
    <row r="64" spans="1:87" s="199" customFormat="1" ht="11.25" customHeight="1">
      <c r="A64" s="227"/>
      <c r="B64" s="227"/>
      <c r="C64" s="195"/>
      <c r="D64" s="196"/>
      <c r="E64" s="196"/>
      <c r="F64" s="196"/>
      <c r="G64" s="196"/>
      <c r="H64" s="196"/>
      <c r="I64" s="196"/>
      <c r="J64" s="197"/>
      <c r="K64" s="197"/>
      <c r="L64" s="197"/>
      <c r="M64" s="52"/>
      <c r="N64" s="52"/>
      <c r="O64" s="52"/>
      <c r="P64" s="52"/>
      <c r="Q64" s="52"/>
      <c r="R64" s="52" t="s">
        <v>804</v>
      </c>
      <c r="S64" s="51"/>
      <c r="T64" s="89"/>
      <c r="U64" s="89"/>
      <c r="V64" s="89"/>
      <c r="W64" s="89"/>
      <c r="X64" s="89"/>
      <c r="Y64" s="89"/>
      <c r="Z64" s="89"/>
      <c r="AA64" s="89"/>
      <c r="AB64" s="89"/>
      <c r="AC64" s="89"/>
      <c r="AD64" s="89"/>
      <c r="AE64" s="89"/>
      <c r="AF64" s="89"/>
      <c r="AG64" s="89"/>
      <c r="AH64" s="89"/>
      <c r="AI64" s="89"/>
      <c r="AJ64" s="89"/>
      <c r="AK64" s="89"/>
      <c r="AL64" s="89"/>
      <c r="AM64" s="198"/>
      <c r="AN64" s="198"/>
      <c r="AO64" s="198"/>
      <c r="AP64" s="198"/>
      <c r="AQ64" s="198"/>
      <c r="AR64" s="198"/>
      <c r="AS64" s="198"/>
      <c r="AT64" s="198"/>
      <c r="CB64" s="745"/>
      <c r="CC64" s="745"/>
      <c r="CD64" s="745"/>
      <c r="CE64" s="745"/>
      <c r="CF64" s="745"/>
      <c r="CG64" s="745"/>
      <c r="CH64" s="745"/>
      <c r="CI64" s="745"/>
    </row>
    <row r="65" spans="1:87" s="200" customFormat="1" ht="11.25" customHeight="1">
      <c r="C65" s="201"/>
      <c r="M65" s="51"/>
      <c r="N65" s="51"/>
      <c r="O65" s="51"/>
      <c r="P65" s="51"/>
      <c r="Q65" s="51"/>
      <c r="R65" s="52" t="s">
        <v>647</v>
      </c>
      <c r="S65" s="51"/>
      <c r="T65" s="94"/>
      <c r="U65" s="94"/>
      <c r="V65" s="94"/>
      <c r="W65" s="94"/>
      <c r="X65" s="94"/>
      <c r="Y65" s="94"/>
      <c r="Z65" s="94"/>
      <c r="AA65" s="94"/>
      <c r="AB65" s="94"/>
      <c r="AC65" s="94"/>
      <c r="AD65" s="94"/>
      <c r="AE65" s="94"/>
      <c r="AF65" s="94"/>
      <c r="AG65" s="94"/>
      <c r="AH65" s="94"/>
      <c r="AI65" s="94"/>
      <c r="AJ65" s="94"/>
      <c r="AK65" s="94"/>
      <c r="AL65" s="94"/>
      <c r="AS65" s="724"/>
      <c r="AT65" s="724"/>
      <c r="AU65" s="724"/>
      <c r="CB65" s="745"/>
      <c r="CC65" s="745"/>
      <c r="CD65" s="745"/>
      <c r="CE65" s="745"/>
      <c r="CF65" s="745"/>
      <c r="CG65" s="745"/>
      <c r="CH65" s="745"/>
      <c r="CI65" s="745"/>
    </row>
    <row r="66" spans="1:87" s="200" customFormat="1" ht="11.25" customHeight="1">
      <c r="C66" s="201"/>
      <c r="M66" s="51"/>
      <c r="N66" s="51"/>
      <c r="O66" s="51"/>
      <c r="P66" s="51"/>
      <c r="Q66" s="51"/>
      <c r="R66" s="52" t="s">
        <v>648</v>
      </c>
      <c r="S66" s="52"/>
      <c r="T66" s="94"/>
      <c r="U66" s="94"/>
      <c r="V66" s="94"/>
      <c r="W66" s="94"/>
      <c r="X66" s="94"/>
      <c r="Y66" s="94"/>
      <c r="Z66" s="94"/>
      <c r="AA66" s="94"/>
      <c r="AB66" s="94"/>
      <c r="AC66" s="94"/>
      <c r="AD66" s="94"/>
      <c r="AE66" s="94"/>
      <c r="AF66" s="94"/>
      <c r="AG66" s="94"/>
      <c r="AH66" s="94"/>
      <c r="AI66" s="94"/>
      <c r="AJ66" s="94"/>
      <c r="AK66" s="94"/>
      <c r="AL66" s="94"/>
      <c r="AS66" s="724"/>
      <c r="AT66" s="724"/>
      <c r="AU66" s="724"/>
      <c r="CB66" s="745"/>
      <c r="CC66" s="745"/>
      <c r="CD66" s="745"/>
      <c r="CE66" s="745"/>
      <c r="CF66" s="745"/>
      <c r="CG66" s="745"/>
      <c r="CH66" s="745"/>
      <c r="CI66" s="745"/>
    </row>
    <row r="67" spans="1:87" s="200" customFormat="1" ht="11.25" customHeight="1">
      <c r="C67" s="201"/>
      <c r="Z67" s="94"/>
      <c r="AA67" s="94"/>
      <c r="AB67" s="94"/>
      <c r="AC67" s="94"/>
      <c r="AD67" s="94"/>
      <c r="AE67" s="94"/>
      <c r="AF67" s="94"/>
      <c r="AG67" s="94"/>
      <c r="AH67" s="94"/>
      <c r="AI67" s="94"/>
      <c r="AJ67" s="94"/>
      <c r="AK67" s="94"/>
      <c r="AL67" s="94"/>
      <c r="AS67" s="724"/>
      <c r="AT67" s="724"/>
      <c r="AU67" s="724"/>
      <c r="CB67" s="745"/>
      <c r="CC67" s="745"/>
      <c r="CD67" s="745"/>
      <c r="CE67" s="745"/>
      <c r="CF67" s="745"/>
      <c r="CG67" s="745"/>
      <c r="CH67" s="745"/>
      <c r="CI67" s="745"/>
    </row>
    <row r="68" spans="1:87" s="200" customFormat="1" ht="11.25" customHeight="1" thickBot="1">
      <c r="C68" s="201"/>
      <c r="R68" s="94"/>
      <c r="S68" s="94"/>
      <c r="T68" s="94"/>
      <c r="U68" s="94"/>
      <c r="V68" s="94"/>
      <c r="W68" s="94"/>
      <c r="X68" s="94"/>
      <c r="Y68" s="94"/>
      <c r="Z68" s="94"/>
      <c r="AA68" s="94"/>
      <c r="AB68" s="94"/>
      <c r="AC68" s="94"/>
      <c r="AD68" s="94"/>
      <c r="AE68" s="94"/>
      <c r="AF68" s="94"/>
      <c r="AG68" s="94"/>
      <c r="AH68" s="94"/>
      <c r="AI68" s="94"/>
      <c r="AJ68" s="94"/>
      <c r="AK68" s="94"/>
      <c r="AL68" s="94"/>
      <c r="AS68" s="724"/>
      <c r="AT68" s="724"/>
      <c r="AU68" s="724"/>
      <c r="CB68" s="745"/>
      <c r="CC68" s="745"/>
      <c r="CD68" s="745"/>
      <c r="CE68" s="745"/>
      <c r="CF68" s="745"/>
      <c r="CG68" s="745"/>
      <c r="CH68" s="745"/>
      <c r="CI68" s="745"/>
    </row>
    <row r="69" spans="1:87" s="19" customFormat="1" ht="23.25" customHeight="1">
      <c r="A69" s="304" t="str">
        <f>IF(TRIM(入力1!A98)&lt;&gt;"",入力1!A98,"")</f>
        <v/>
      </c>
      <c r="B69" s="430">
        <f>IF(TRIM(入力1!B98)&lt;&gt;"",入力1!B98,"")</f>
        <v>4</v>
      </c>
      <c r="C69" s="364">
        <v>1</v>
      </c>
      <c r="D69" s="2226" t="str">
        <f>IF(TRIM(入力1!D98)&lt;&gt;"",入力1!D98,"")</f>
        <v/>
      </c>
      <c r="E69" s="2227" t="str">
        <f>IF(TRIM(入力1!E65)&lt;&gt;"",入力1!E65,"")</f>
        <v/>
      </c>
      <c r="F69" s="2227" t="str">
        <f>IF(TRIM(入力1!F65)&lt;&gt;"",入力1!F65,"")</f>
        <v/>
      </c>
      <c r="G69" s="2227" t="str">
        <f>IF(TRIM(入力1!G65)&lt;&gt;"",入力1!G65,"")</f>
        <v/>
      </c>
      <c r="H69" s="2227" t="str">
        <f>IF(TRIM(入力1!H65)&lt;&gt;"",入力1!H65,"")</f>
        <v/>
      </c>
      <c r="I69" s="2227" t="str">
        <f>IF(TRIM(入力1!I65)&lt;&gt;"",入力1!I65,"")</f>
        <v/>
      </c>
      <c r="J69" s="2227" t="str">
        <f>IF(TRIM(入力1!J65)&lt;&gt;"",入力1!J65,"")</f>
        <v/>
      </c>
      <c r="K69" s="2227" t="str">
        <f>IF(TRIM(入力1!S65)&lt;&gt;"",入力1!S65,"")</f>
        <v/>
      </c>
      <c r="L69" s="2228" t="e">
        <f>IF(TRIM(入力1!#REF!)&lt;&gt;"",入力1!#REF!,"")</f>
        <v>#REF!</v>
      </c>
      <c r="M69" s="954" t="str">
        <f>IF(TRIM(入力1!K98)&lt;&gt;"",入力1!K98,"")</f>
        <v/>
      </c>
      <c r="N69" s="436">
        <f>IF(TRIM(入力1!L98)&lt;&gt;"",入力1!L98,"")</f>
        <v>4</v>
      </c>
      <c r="O69" s="432">
        <v>1</v>
      </c>
      <c r="P69" s="999" t="str">
        <f>'入力1-1'!P55</f>
        <v/>
      </c>
      <c r="Q69" s="306" t="str">
        <f>'入力1-1'!Q55</f>
        <v/>
      </c>
      <c r="R69" s="307" t="str">
        <f>IF(TRIM('入力1-1'!R55)&lt;&gt;"",MID('入力1-1'!R55,1,1),"0")</f>
        <v>0</v>
      </c>
      <c r="S69" s="307" t="str">
        <f>IF(TRIM('入力1-1'!S55)&lt;&gt;"",MID('入力1-1'!S55,1,1),"")</f>
        <v/>
      </c>
      <c r="T69" s="307" t="str">
        <f>IF(TRIM('入力1-1'!T55)&lt;&gt;"",MID('入力1-1'!T55,1,1),"")</f>
        <v/>
      </c>
      <c r="U69" s="307" t="str">
        <f>IF(TRIM('入力1-1'!U55)&lt;&gt;"",MID('入力1-1'!U55,1,1),"")</f>
        <v/>
      </c>
      <c r="V69" s="307" t="str">
        <f>IF(TRIM('入力1-1'!V55)&lt;&gt;"",MID('入力1-1'!V55,1,1),"")</f>
        <v/>
      </c>
      <c r="W69" s="307" t="str">
        <f>IF(TRIM('入力1-1'!W55)&lt;&gt;"",MID('入力1-1'!W55,1,1),"")</f>
        <v/>
      </c>
      <c r="X69" s="307" t="str">
        <f>IF(TRIM('入力1-1'!X55)&lt;&gt;"",MID('入力1-1'!X55,1,1),"")</f>
        <v/>
      </c>
      <c r="Y69" s="307" t="str">
        <f>IF(TRIM('入力1-1'!Y55)&lt;&gt;"",MID('入力1-1'!Y55,1,1),"")</f>
        <v/>
      </c>
      <c r="Z69" s="999" t="str">
        <f>IF(TRIM('入力1-1'!AA55)&lt;&gt;"",MID('入力1-1'!AA55,1,1),"0")</f>
        <v>0</v>
      </c>
      <c r="AA69" s="306" t="str">
        <f>IF(TRIM('入力1-1'!AA55)&lt;&gt;"",MID('入力1-1'!AA55,2,1),"0")</f>
        <v>0</v>
      </c>
      <c r="AB69" s="999" t="str">
        <f>IF(TRIM('入力1-1'!AC55)&lt;&gt;"",MID('入力1-1'!AC55,1,1),"")</f>
        <v/>
      </c>
      <c r="AC69" s="306" t="str">
        <f>IF(TRIM('入力1-1'!AC55)&lt;&gt;"",MID('入力1-1'!AC55,2,1),"")</f>
        <v/>
      </c>
      <c r="AD69" s="999" t="str">
        <f>IF(TRIM('入力1-1'!AE55)&lt;&gt;"",MID('入力1-1'!AE55,1,1),"")</f>
        <v/>
      </c>
      <c r="AE69" s="306" t="str">
        <f>IF(TRIM('入力1-1'!AE55)&lt;&gt;"",MID('入力1-1'!AE55,2,1),"")</f>
        <v/>
      </c>
      <c r="AF69" s="999" t="str">
        <f>IF(TRIM('入力1-1'!AG55)&lt;&gt;"",MID('入力1-1'!AG55,1,1),"")</f>
        <v/>
      </c>
      <c r="AG69" s="306" t="str">
        <f>IF(TRIM('入力1-1'!AG55)&lt;&gt;"",MID('入力1-1'!AG55,2,1),"")</f>
        <v/>
      </c>
      <c r="AH69" s="999" t="str">
        <f>IF(TRIM('入力1-1'!AI55)&lt;&gt;"",MID('入力1-1'!AI55,1,1),"")</f>
        <v/>
      </c>
      <c r="AI69" s="309" t="str">
        <f>IF(TRIM('入力1-1'!AI55)&lt;&gt;"",MID('入力1-1'!AI55,2,1),"")</f>
        <v/>
      </c>
      <c r="AJ69" s="307" t="str">
        <f>IF(TRIM('入力1-1'!AK55)&lt;&gt;"",MID('入力1-1'!AK55,1,1),"")</f>
        <v/>
      </c>
      <c r="AK69" s="999" t="str">
        <f>IF(TRIM('入力1-1'!AL55)&lt;&gt;"",MID('入力1-1'!AL55,1,1),"")</f>
        <v/>
      </c>
      <c r="AL69" s="306" t="str">
        <f>IF(TRIM('入力1-1'!AL55)&lt;&gt;"",MID('入力1-1'!AL55,2,1),"")</f>
        <v/>
      </c>
      <c r="AM69" s="999" t="str">
        <f>IF(TRIM('入力1-1'!AN55)&lt;&gt;"",MID('入力1-1'!AN55,1,1),"")</f>
        <v/>
      </c>
      <c r="AN69" s="306" t="str">
        <f>IF(TRIM('入力1-1'!AN55)&lt;&gt;"",MID('入力1-1'!AN55,2,1),"")</f>
        <v/>
      </c>
      <c r="AO69" s="999" t="str">
        <f>IF(TRIM('入力1-1'!AP55)&lt;&gt;"",MID('入力1-1'!AP55,1,1),"")</f>
        <v/>
      </c>
      <c r="AP69" s="306" t="str">
        <f>IF(TRIM('入力1-1'!AP55)&lt;&gt;"",MID('入力1-1'!AP55,2,1),"")</f>
        <v/>
      </c>
      <c r="AQ69" s="999" t="str">
        <f>IF(TRIM('入力1-1'!AR55)&lt;&gt;"",MID('入力1-1'!AR55,1,1),"")</f>
        <v/>
      </c>
      <c r="AR69" s="306" t="str">
        <f>IF(TRIM('入力1-1'!AR55)&lt;&gt;"",MID('入力1-1'!AR55,2,1),"")</f>
        <v/>
      </c>
      <c r="AS69" s="999" t="str">
        <f>IF(TRIM('入力1-1'!AT55)&lt;&gt;"",MID('入力1-1'!AT55,1,1),"")</f>
        <v/>
      </c>
      <c r="AT69" s="306" t="str">
        <f>IF(TRIM('入力1-1'!AT55)&lt;&gt;"",MID('入力1-1'!AT55,2,1),"")</f>
        <v/>
      </c>
      <c r="AU69" s="1000" t="str">
        <f>IF(TRIM('入力1-1'!AV55)&lt;&gt;"",MID('入力1-1'!AV55,1,1),"")</f>
        <v/>
      </c>
      <c r="AV69" s="365" t="str">
        <f>IF(TRIM('入力1-1'!AW55)&lt;&gt;"",MID('入力1-1'!AW55,1,1),"")</f>
        <v/>
      </c>
      <c r="AW69" s="365" t="str">
        <f>IF(TRIM('入力1-1'!AX55)&lt;&gt;"",MID('入力1-1'!AX55,1,1),"")</f>
        <v/>
      </c>
      <c r="AX69" s="365" t="str">
        <f>IF(TRIM('入力1-1'!AY55)&lt;&gt;"",MID('入力1-1'!AY55,1,1),"")</f>
        <v/>
      </c>
      <c r="AY69" s="696" t="str">
        <f>IF(TRIM('入力1-1'!AZ55)&lt;&gt;"",LEFT('入力1-1'!AZ55,1),"-")</f>
        <v>-</v>
      </c>
      <c r="AZ69" s="953" t="str">
        <f>IF(TRIM('入力1-1'!AZ55)&lt;&gt;"",MID('入力1-1'!AZ55,2,1),"-")</f>
        <v>-</v>
      </c>
      <c r="BA69" s="965" t="str">
        <f>IF(TRIM('入力1-1'!BB55)&lt;&gt;"",MID('入力1-1'!BB55,1,1),"")</f>
        <v/>
      </c>
      <c r="BB69" s="981" t="str">
        <f>IF(TRIM('入力1-1'!BC55)&lt;&gt;"",IF(LEN('入力1-1'!BC55)&gt;=2,MID(TEXT('入力1-1'!BC55,"00"),1,1),"0"),"")</f>
        <v/>
      </c>
      <c r="BC69" s="306" t="str">
        <f>IF(TRIM('入力1-1'!BC55)&lt;&gt;"",IF(LEN('入力1-1'!BC55)&gt;=1,MID(TEXT('入力1-1'!BC55,"00"),2,1),""),"")</f>
        <v/>
      </c>
      <c r="BD69" s="712" t="str">
        <f>IF(TRIM('入力1-1'!$BE55)&lt;&gt;"",IF('入力1-1'!$BE55&gt;=100000,MID(TEXT('入力1-1'!$BE55,"000000"),1,1),""),"")</f>
        <v/>
      </c>
      <c r="BE69" s="713" t="str">
        <f>IF(TRIM('入力1-1'!$BE55)&lt;&gt;"",IF('入力1-1'!$BE55&gt;=10000,MID(TEXT('入力1-1'!$BE55,"000000"),2,1),""),"")</f>
        <v/>
      </c>
      <c r="BF69" s="713" t="str">
        <f>IF(TRIM('入力1-1'!$BE55)&lt;&gt;"",IF('入力1-1'!$BE55&gt;=1000,MID(TEXT('入力1-1'!$BE55,"000000"),3,1),""),"")</f>
        <v/>
      </c>
      <c r="BG69" s="713" t="str">
        <f>IF(TRIM('入力1-1'!$BE55)&lt;&gt;"",IF('入力1-1'!$BE55&gt;=100,MID(TEXT('入力1-1'!$BE55,"000000"),4,1),""),"")</f>
        <v/>
      </c>
      <c r="BH69" s="713" t="str">
        <f>IF(TRIM('入力1-1'!$BE55)&lt;&gt;"",IF('入力1-1'!$BE55&gt;=10,MID(TEXT('入力1-1'!$BE55,"000000"),5,1),""),"")</f>
        <v/>
      </c>
      <c r="BI69" s="466" t="str">
        <f>IF(TRIM('入力1-1'!$BE55)&lt;&gt;"",IF('入力1-1'!$BE55&gt;=1,MID(TEXT('入力1-1'!$BE55,"000000"),6,1),"0"),"")</f>
        <v/>
      </c>
      <c r="BJ69" s="707" t="str">
        <f>IF(TRIM('入力1-1'!$BF55)&lt;&gt;"",IF('入力1-1'!$BF55&gt;=100000,MID(TEXT('入力1-1'!$BF55,"000000"),1,1),""),"")</f>
        <v/>
      </c>
      <c r="BK69" s="713" t="str">
        <f>IF(TRIM('入力1-1'!$BF55)&lt;&gt;"",IF('入力1-1'!$BF55&gt;=10000,MID(TEXT('入力1-1'!$BF55,"000000"),2,1),""),"")</f>
        <v/>
      </c>
      <c r="BL69" s="713" t="str">
        <f>IF(TRIM('入力1-1'!$BF55)&lt;&gt;"",IF('入力1-1'!$BF55&gt;=1000,MID(TEXT('入力1-1'!$BF55,"000000"),3,1),""),"")</f>
        <v/>
      </c>
      <c r="BM69" s="713" t="str">
        <f>IF(TRIM('入力1-1'!$BF55)&lt;&gt;"",IF('入力1-1'!$BF55&gt;=100,MID(TEXT('入力1-1'!$BF55,"000000"),4,1),""),"")</f>
        <v/>
      </c>
      <c r="BN69" s="713" t="str">
        <f>IF(TRIM('入力1-1'!$BF55)&lt;&gt;"",IF('入力1-1'!$BF55&gt;=10,MID(TEXT('入力1-1'!$BF55,"000000"),5,1),""),"")</f>
        <v/>
      </c>
      <c r="BO69" s="466" t="str">
        <f>IF(TRIM('入力1-1'!$BF55)&lt;&gt;"",IF('入力1-1'!$BF55&gt;=1,MID(TEXT('入力1-1'!$BF55,"000000"),6,1),"0"),"")</f>
        <v/>
      </c>
      <c r="BP69" s="707" t="str">
        <f>IF(TRIM('入力1-1'!$BG55)&lt;&gt;"",IF('入力1-1'!$BG55&gt;=100000,MID(TEXT('入力1-1'!$BG55,"000000"),1,1),""),"")</f>
        <v/>
      </c>
      <c r="BQ69" s="713" t="str">
        <f>IF(TRIM('入力1-1'!$BG55)&lt;&gt;"",IF('入力1-1'!$BG55&gt;=10000,MID(TEXT('入力1-1'!$BG55,"000000"),2,1),""),"")</f>
        <v/>
      </c>
      <c r="BR69" s="713" t="str">
        <f>IF(TRIM('入力1-1'!$BG55)&lt;&gt;"",IF('入力1-1'!$BG55&gt;=1000,MID(TEXT('入力1-1'!$BG55,"000000"),3,1),""),"")</f>
        <v/>
      </c>
      <c r="BS69" s="713" t="str">
        <f>IF(TRIM('入力1-1'!$BG55)&lt;&gt;"",IF('入力1-1'!$BG55&gt;=100,MID(TEXT('入力1-1'!$BG55,"000000"),4,1),""),"")</f>
        <v/>
      </c>
      <c r="BT69" s="713" t="str">
        <f>IF(TRIM('入力1-1'!$BG55)&lt;&gt;"",IF('入力1-1'!$BG55&gt;=10,MID(TEXT('入力1-1'!$BG55,"000000"),5,1),""),"")</f>
        <v/>
      </c>
      <c r="BU69" s="466" t="str">
        <f>IF(TRIM('入力1-1'!$BG55)&lt;&gt;"",IF('入力1-1'!$BG55&gt;=1,MID(TEXT('入力1-1'!$BG55,"000000"),6,1),"0"),"")</f>
        <v/>
      </c>
      <c r="BV69" s="707" t="str">
        <f>IF(TRIM('入力1-1'!$BH55)&lt;&gt;"",IF('入力1-1'!$BH55&gt;=100000,MID(TEXT('入力1-1'!$BH55,"000000"),1,1),""),"")</f>
        <v/>
      </c>
      <c r="BW69" s="713" t="str">
        <f>IF(TRIM('入力1-1'!$BH55)&lt;&gt;"",IF('入力1-1'!$BH55&gt;=10000,MID(TEXT('入力1-1'!$BH55,"000000"),2,1),""),"")</f>
        <v/>
      </c>
      <c r="BX69" s="713" t="str">
        <f>IF(TRIM('入力1-1'!$BH55)&lt;&gt;"",IF('入力1-1'!$BH55&gt;=1000,MID(TEXT('入力1-1'!$BH55,"000000"),3,1),""),"")</f>
        <v/>
      </c>
      <c r="BY69" s="713" t="str">
        <f>IF(TRIM('入力1-1'!$BH55)&lt;&gt;"",IF('入力1-1'!$BH55&gt;=100,MID(TEXT('入力1-1'!$BH55,"000000"),4,1),""),"")</f>
        <v/>
      </c>
      <c r="BZ69" s="713" t="str">
        <f>IF(TRIM('入力1-1'!$BH55)&lt;&gt;"",IF('入力1-1'!$BH55&gt;=10,MID(TEXT('入力1-1'!$BH55,"000000"),5,1),""),"")</f>
        <v/>
      </c>
      <c r="CA69" s="466" t="str">
        <f>IF(TRIM('入力1-1'!$BH55)&lt;&gt;"",IF('入力1-1'!$BH55&gt;=1,MID(TEXT('入力1-1'!$BH55,"000000"),6,1),""),"0")</f>
        <v/>
      </c>
      <c r="CB69" s="747" t="str">
        <f>IF(TRIM('入力1-1'!$BI55)&lt;&gt;"",IF('入力1-1'!$BI55&gt;=10000000,MID(TEXT('入力1-1'!$BI55,"00000000"),1,1),""),"")</f>
        <v/>
      </c>
      <c r="CC69" s="748" t="str">
        <f>IF(TRIM('入力1-1'!$BI55)&lt;&gt;"",IF('入力1-1'!$BI55&gt;=1000000,MID(TEXT('入力1-1'!$BI55,"00000000"),2,1),""),"")</f>
        <v/>
      </c>
      <c r="CD69" s="748" t="str">
        <f>IF(TRIM('入力1-1'!$BI55)&lt;&gt;"",IF('入力1-1'!$BI55&gt;=100000,MID(TEXT('入力1-1'!$BI55,"00000000"),3,1),""),"")</f>
        <v/>
      </c>
      <c r="CE69" s="748" t="str">
        <f>IF(TRIM('入力1-1'!$BI55)&lt;&gt;"",IF('入力1-1'!$BI55&gt;=10000,MID(TEXT('入力1-1'!$BI55,"00000000"),4,1),""),"")</f>
        <v/>
      </c>
      <c r="CF69" s="748" t="str">
        <f>IF(TRIM('入力1-1'!$BI55)&lt;&gt;"",IF('入力1-1'!$BI55&gt;=1000,MID(TEXT('入力1-1'!$BI55,"00000000"),5,1),""),"")</f>
        <v/>
      </c>
      <c r="CG69" s="748" t="str">
        <f>IF(TRIM('入力1-1'!$BI55)&lt;&gt;"",IF('入力1-1'!$BI55&gt;=100,MID(TEXT('入力1-1'!$BI55,"00000000"),6,1),""),"")</f>
        <v/>
      </c>
      <c r="CH69" s="748" t="str">
        <f>IF(TRIM('入力1-1'!$BI55)&lt;&gt;"",IF('入力1-1'!$BI55&gt;=10,MID(TEXT('入力1-1'!$BI55,"00000000"),7,1),""),"")</f>
        <v/>
      </c>
      <c r="CI69" s="853" t="str">
        <f>IF(TRIM('入力1-1'!$BI55)&lt;&gt;"",IF('入力1-1'!$BI55&gt;=1,MID(TEXT('入力1-1'!$BI55,"00000000"),8,1),""),"")</f>
        <v/>
      </c>
    </row>
    <row r="70" spans="1:87" s="19" customFormat="1" ht="23.25" customHeight="1">
      <c r="A70" s="522" t="str">
        <f>IF(TRIM(入力1!A100)&lt;&gt;"",入力1!A100,"")</f>
        <v/>
      </c>
      <c r="B70" s="523">
        <f>IF(TRIM(入力1!B100)&lt;&gt;"",入力1!B100,"")</f>
        <v>4</v>
      </c>
      <c r="C70" s="524">
        <v>2</v>
      </c>
      <c r="D70" s="2229" t="str">
        <f>IF(TRIM(入力1!D100)&lt;&gt;"",入力1!D100,"")</f>
        <v/>
      </c>
      <c r="E70" s="2230" t="str">
        <f>IF(TRIM(入力1!E67)&lt;&gt;"",入力1!E67,"")</f>
        <v/>
      </c>
      <c r="F70" s="2230" t="str">
        <f>IF(TRIM(入力1!F67)&lt;&gt;"",入力1!F67,"")</f>
        <v/>
      </c>
      <c r="G70" s="2230" t="str">
        <f>IF(TRIM(入力1!G67)&lt;&gt;"",入力1!G67,"")</f>
        <v/>
      </c>
      <c r="H70" s="2230" t="str">
        <f>IF(TRIM(入力1!H67)&lt;&gt;"",入力1!H67,"")</f>
        <v/>
      </c>
      <c r="I70" s="2230" t="str">
        <f>IF(TRIM(入力1!I67)&lt;&gt;"",入力1!I67,"")</f>
        <v/>
      </c>
      <c r="J70" s="2230" t="str">
        <f>IF(TRIM(入力1!J67)&lt;&gt;"",入力1!J67,"")</f>
        <v/>
      </c>
      <c r="K70" s="2230" t="str">
        <f>IF(TRIM(入力1!S67)&lt;&gt;"",入力1!S67,"")</f>
        <v/>
      </c>
      <c r="L70" s="2231" t="e">
        <f>IF(TRIM(入力1!#REF!)&lt;&gt;"",入力1!#REF!,"")</f>
        <v>#REF!</v>
      </c>
      <c r="M70" s="975" t="str">
        <f>IF(TRIM(入力1!K100)&lt;&gt;"",入力1!K100,"")</f>
        <v/>
      </c>
      <c r="N70" s="525">
        <f>IF(TRIM(入力1!L100)&lt;&gt;"",入力1!L100,"")</f>
        <v>4</v>
      </c>
      <c r="O70" s="526">
        <v>2</v>
      </c>
      <c r="P70" s="1007" t="str">
        <f>'入力1-1'!P56</f>
        <v/>
      </c>
      <c r="Q70" s="527" t="str">
        <f>'入力1-1'!Q56</f>
        <v/>
      </c>
      <c r="R70" s="528" t="str">
        <f>IF(TRIM('入力1-1'!R56)&lt;&gt;"",MID('入力1-1'!R56,1,1),"0")</f>
        <v>0</v>
      </c>
      <c r="S70" s="528" t="str">
        <f>IF(TRIM('入力1-1'!S56)&lt;&gt;"",MID('入力1-1'!S56,1,1),"")</f>
        <v/>
      </c>
      <c r="T70" s="528" t="str">
        <f>IF(TRIM('入力1-1'!T56)&lt;&gt;"",MID('入力1-1'!T56,1,1),"")</f>
        <v/>
      </c>
      <c r="U70" s="528" t="str">
        <f>IF(TRIM('入力1-1'!U56)&lt;&gt;"",MID('入力1-1'!U56,1,1),"")</f>
        <v/>
      </c>
      <c r="V70" s="528" t="str">
        <f>IF(TRIM('入力1-1'!V56)&lt;&gt;"",MID('入力1-1'!V56,1,1),"")</f>
        <v/>
      </c>
      <c r="W70" s="528" t="str">
        <f>IF(TRIM('入力1-1'!W56)&lt;&gt;"",MID('入力1-1'!W56,1,1),"")</f>
        <v/>
      </c>
      <c r="X70" s="528" t="str">
        <f>IF(TRIM('入力1-1'!X56)&lt;&gt;"",MID('入力1-1'!X56,1,1),"")</f>
        <v/>
      </c>
      <c r="Y70" s="528" t="str">
        <f>IF(TRIM('入力1-1'!Y56)&lt;&gt;"",MID('入力1-1'!Y56,1,1),"")</f>
        <v/>
      </c>
      <c r="Z70" s="1007" t="str">
        <f>IF(TRIM('入力1-1'!AA56)&lt;&gt;"",MID('入力1-1'!AA56,1,1),"0")</f>
        <v>0</v>
      </c>
      <c r="AA70" s="527" t="str">
        <f>IF(TRIM('入力1-1'!AA56)&lt;&gt;"",MID('入力1-1'!AA56,2,1),"0")</f>
        <v>0</v>
      </c>
      <c r="AB70" s="1007" t="str">
        <f>IF(TRIM('入力1-1'!AC56)&lt;&gt;"",MID('入力1-1'!AC56,1,1),"")</f>
        <v/>
      </c>
      <c r="AC70" s="527" t="str">
        <f>IF(TRIM('入力1-1'!AC56)&lt;&gt;"",MID('入力1-1'!AC56,2,1),"")</f>
        <v/>
      </c>
      <c r="AD70" s="1007" t="str">
        <f>IF(TRIM('入力1-1'!AE56)&lt;&gt;"",MID('入力1-1'!AE56,1,1),"")</f>
        <v/>
      </c>
      <c r="AE70" s="527" t="str">
        <f>IF(TRIM('入力1-1'!AE56)&lt;&gt;"",MID('入力1-1'!AE56,2,1),"")</f>
        <v/>
      </c>
      <c r="AF70" s="1007" t="str">
        <f>IF(TRIM('入力1-1'!AG56)&lt;&gt;"",MID('入力1-1'!AG56,1,1),"")</f>
        <v/>
      </c>
      <c r="AG70" s="527" t="str">
        <f>IF(TRIM('入力1-1'!AG56)&lt;&gt;"",MID('入力1-1'!AG56,2,1),"")</f>
        <v/>
      </c>
      <c r="AH70" s="1007" t="str">
        <f>IF(TRIM('入力1-1'!AI56)&lt;&gt;"",MID('入力1-1'!AI56,1,1),"")</f>
        <v/>
      </c>
      <c r="AI70" s="529" t="str">
        <f>IF(TRIM('入力1-1'!AI56)&lt;&gt;"",MID('入力1-1'!AI56,2,1),"")</f>
        <v/>
      </c>
      <c r="AJ70" s="528" t="str">
        <f>IF(TRIM('入力1-1'!AK56)&lt;&gt;"",MID('入力1-1'!AK56,1,1),"")</f>
        <v/>
      </c>
      <c r="AK70" s="1007" t="str">
        <f>IF(TRIM('入力1-1'!AL56)&lt;&gt;"",MID('入力1-1'!AL56,1,1),"")</f>
        <v/>
      </c>
      <c r="AL70" s="527" t="str">
        <f>IF(TRIM('入力1-1'!AL56)&lt;&gt;"",MID('入力1-1'!AL56,2,1),"")</f>
        <v/>
      </c>
      <c r="AM70" s="1007" t="str">
        <f>IF(TRIM('入力1-1'!AN56)&lt;&gt;"",MID('入力1-1'!AN56,1,1),"")</f>
        <v/>
      </c>
      <c r="AN70" s="527" t="str">
        <f>IF(TRIM('入力1-1'!AN56)&lt;&gt;"",MID('入力1-1'!AN56,2,1),"")</f>
        <v/>
      </c>
      <c r="AO70" s="1007" t="str">
        <f>IF(TRIM('入力1-1'!AP56)&lt;&gt;"",MID('入力1-1'!AP56,1,1),"")</f>
        <v/>
      </c>
      <c r="AP70" s="529" t="str">
        <f>IF(TRIM('入力1-1'!AP56)&lt;&gt;"",MID('入力1-1'!AP56,2,1),"")</f>
        <v/>
      </c>
      <c r="AQ70" s="1007" t="str">
        <f>IF(TRIM('入力1-1'!AR56)&lt;&gt;"",MID('入力1-1'!AR56,1,1),"")</f>
        <v/>
      </c>
      <c r="AR70" s="527" t="str">
        <f>IF(TRIM('入力1-1'!AR56)&lt;&gt;"",MID('入力1-1'!AR56,2,1),"")</f>
        <v/>
      </c>
      <c r="AS70" s="1007" t="str">
        <f>IF(TRIM('入力1-1'!AT56)&lt;&gt;"",MID('入力1-1'!AT56,1,1),"")</f>
        <v/>
      </c>
      <c r="AT70" s="527" t="str">
        <f>IF(TRIM('入力1-1'!AT56)&lt;&gt;"",MID('入力1-1'!AT56,2,1),"")</f>
        <v/>
      </c>
      <c r="AU70" s="1008" t="str">
        <f>IF(TRIM('入力1-1'!AV56)&lt;&gt;"",MID('入力1-1'!AV56,1,1),"")</f>
        <v/>
      </c>
      <c r="AV70" s="530" t="str">
        <f>IF(TRIM('入力1-1'!AW56)&lt;&gt;"",MID('入力1-1'!AW56,1,1),"")</f>
        <v/>
      </c>
      <c r="AW70" s="530" t="str">
        <f>IF(TRIM('入力1-1'!AX56)&lt;&gt;"",MID('入力1-1'!AX56,1,1),"")</f>
        <v/>
      </c>
      <c r="AX70" s="530" t="str">
        <f>IF(TRIM('入力1-1'!AY56)&lt;&gt;"",MID('入力1-1'!AY56,1,1),"")</f>
        <v/>
      </c>
      <c r="AY70" s="697" t="str">
        <f>IF(TRIM('入力1-1'!AZ56)&lt;&gt;"",LEFT('入力1-1'!AZ56,1),"-")</f>
        <v>-</v>
      </c>
      <c r="AZ70" s="977" t="str">
        <f>IF(TRIM('入力1-1'!AZ56)&lt;&gt;"",MID('入力1-1'!AZ56,2,1),"-")</f>
        <v>-</v>
      </c>
      <c r="BA70" s="677" t="str">
        <f>IF(TRIM('入力1-1'!BB56)&lt;&gt;"",MID('入力1-1'!BB56,1,1),"")</f>
        <v/>
      </c>
      <c r="BB70" s="987" t="str">
        <f>IF(TRIM('入力1-1'!BC56)&lt;&gt;"",IF(LEN('入力1-1'!BC56)&gt;=2,MID(TEXT('入力1-1'!BC56,"00"),1,1),"0"),"")</f>
        <v/>
      </c>
      <c r="BC70" s="531" t="str">
        <f>IF(TRIM('入力1-1'!BC56)&lt;&gt;"",IF(LEN('入力1-1'!BC56)&gt;=1,MID(TEXT('入力1-1'!BC56,"00"),2,1),""),"")</f>
        <v/>
      </c>
      <c r="BD70" s="708" t="str">
        <f>IF(TRIM('入力1-1'!$BE56)&lt;&gt;"",IF('入力1-1'!$BE56&gt;=100000,MID(TEXT('入力1-1'!$BE56,"000000"),1,1),""),"")</f>
        <v/>
      </c>
      <c r="BE70" s="709" t="str">
        <f>IF(TRIM('入力1-1'!$BE56)&lt;&gt;"",IF('入力1-1'!$BE56&gt;=10000,MID(TEXT('入力1-1'!$BE56,"000000"),2,1),""),"")</f>
        <v/>
      </c>
      <c r="BF70" s="709" t="str">
        <f>IF(TRIM('入力1-1'!$BE56)&lt;&gt;"",IF('入力1-1'!$BE56&gt;=1000,MID(TEXT('入力1-1'!$BE56,"000000"),3,1),""),"")</f>
        <v/>
      </c>
      <c r="BG70" s="709" t="str">
        <f>IF(TRIM('入力1-1'!$BE56)&lt;&gt;"",IF('入力1-1'!$BE56&gt;=100,MID(TEXT('入力1-1'!$BE56,"000000"),4,1),""),"")</f>
        <v/>
      </c>
      <c r="BH70" s="709" t="str">
        <f>IF(TRIM('入力1-1'!$BE56)&lt;&gt;"",IF('入力1-1'!$BE56&gt;=10,MID(TEXT('入力1-1'!$BE56,"000000"),5,1),""),"")</f>
        <v/>
      </c>
      <c r="BI70" s="532" t="str">
        <f>IF(TRIM('入力1-1'!$BE56)&lt;&gt;"",IF('入力1-1'!$BE56&gt;=1,MID(TEXT('入力1-1'!$BE56,"000000"),6,1),"0"),"")</f>
        <v/>
      </c>
      <c r="BJ70" s="710" t="str">
        <f>IF(TRIM('入力1-1'!$BF56)&lt;&gt;"",IF('入力1-1'!$BF56&gt;=100000,MID(TEXT('入力1-1'!$BF56,"000000"),1,1),""),"")</f>
        <v/>
      </c>
      <c r="BK70" s="711" t="str">
        <f>IF(TRIM('入力1-1'!$BF56)&lt;&gt;"",IF('入力1-1'!$BF56&gt;=10000,MID(TEXT('入力1-1'!$BF56,"000000"),2,1),""),"")</f>
        <v/>
      </c>
      <c r="BL70" s="711" t="str">
        <f>IF(TRIM('入力1-1'!$BF56)&lt;&gt;"",IF('入力1-1'!$BF56&gt;=1000,MID(TEXT('入力1-1'!$BF56,"000000"),3,1),""),"")</f>
        <v/>
      </c>
      <c r="BM70" s="711" t="str">
        <f>IF(TRIM('入力1-1'!$BF56)&lt;&gt;"",IF('入力1-1'!$BF56&gt;=100,MID(TEXT('入力1-1'!$BF56,"000000"),4,1),""),"")</f>
        <v/>
      </c>
      <c r="BN70" s="711" t="str">
        <f>IF(TRIM('入力1-1'!$BF56)&lt;&gt;"",IF('入力1-1'!$BF56&gt;=10,MID(TEXT('入力1-1'!$BF56,"000000"),5,1),""),"")</f>
        <v/>
      </c>
      <c r="BO70" s="533" t="str">
        <f>IF(TRIM('入力1-1'!$BF56)&lt;&gt;"",IF('入力1-1'!$BF56&gt;=1,MID(TEXT('入力1-1'!$BF56,"000000"),6,1),"0"),"")</f>
        <v/>
      </c>
      <c r="BP70" s="710" t="str">
        <f>IF(TRIM('入力1-1'!$BG56)&lt;&gt;"",IF('入力1-1'!$BG56&gt;=100000,MID(TEXT('入力1-1'!$BG56,"000000"),1,1),""),"")</f>
        <v/>
      </c>
      <c r="BQ70" s="711" t="str">
        <f>IF(TRIM('入力1-1'!$BG56)&lt;&gt;"",IF('入力1-1'!$BG56&gt;=10000,MID(TEXT('入力1-1'!$BG56,"000000"),2,1),""),"")</f>
        <v/>
      </c>
      <c r="BR70" s="711" t="str">
        <f>IF(TRIM('入力1-1'!$BG56)&lt;&gt;"",IF('入力1-1'!$BG56&gt;=1000,MID(TEXT('入力1-1'!$BG56,"000000"),3,1),""),"")</f>
        <v/>
      </c>
      <c r="BS70" s="711" t="str">
        <f>IF(TRIM('入力1-1'!$BG56)&lt;&gt;"",IF('入力1-1'!$BG56&gt;=100,MID(TEXT('入力1-1'!$BG56,"000000"),4,1),""),"")</f>
        <v/>
      </c>
      <c r="BT70" s="711" t="str">
        <f>IF(TRIM('入力1-1'!$BG56)&lt;&gt;"",IF('入力1-1'!$BG56&gt;=10,MID(TEXT('入力1-1'!$BG56,"000000"),5,1),""),"")</f>
        <v/>
      </c>
      <c r="BU70" s="533" t="str">
        <f>IF(TRIM('入力1-1'!$BG56)&lt;&gt;"",IF('入力1-1'!$BG56&gt;=1,MID(TEXT('入力1-1'!$BG56,"000000"),6,1),"0"),"")</f>
        <v/>
      </c>
      <c r="BV70" s="710" t="str">
        <f>IF(TRIM('入力1-1'!$BH56)&lt;&gt;"",IF('入力1-1'!$BH56&gt;=100000,MID(TEXT('入力1-1'!$BH56,"000000"),1,1),""),"")</f>
        <v/>
      </c>
      <c r="BW70" s="711" t="str">
        <f>IF(TRIM('入力1-1'!$BH56)&lt;&gt;"",IF('入力1-1'!$BH56&gt;=10000,MID(TEXT('入力1-1'!$BH56,"000000"),2,1),""),"")</f>
        <v/>
      </c>
      <c r="BX70" s="711" t="str">
        <f>IF(TRIM('入力1-1'!$BH56)&lt;&gt;"",IF('入力1-1'!$BH56&gt;=1000,MID(TEXT('入力1-1'!$BH56,"000000"),3,1),""),"")</f>
        <v/>
      </c>
      <c r="BY70" s="711" t="str">
        <f>IF(TRIM('入力1-1'!$BH56)&lt;&gt;"",IF('入力1-1'!$BH56&gt;=100,MID(TEXT('入力1-1'!$BH56,"000000"),4,1),""),"")</f>
        <v/>
      </c>
      <c r="BZ70" s="711" t="str">
        <f>IF(TRIM('入力1-1'!$BH56)&lt;&gt;"",IF('入力1-1'!$BH56&gt;=10,MID(TEXT('入力1-1'!$BH56,"000000"),5,1),""),"")</f>
        <v/>
      </c>
      <c r="CA70" s="533" t="str">
        <f>IF(TRIM('入力1-1'!$BH56)&lt;&gt;"",IF('入力1-1'!$BH56&gt;=1,MID(TEXT('入力1-1'!$BH56,"000000"),6,1),""),"0")</f>
        <v/>
      </c>
      <c r="CB70" s="749" t="str">
        <f>IF(TRIM('入力1-1'!$BI56)&lt;&gt;"",IF('入力1-1'!$BI56&gt;=10000000,MID(TEXT('入力1-1'!$BI56,"00000000"),1,1),""),"")</f>
        <v/>
      </c>
      <c r="CC70" s="750" t="str">
        <f>IF(TRIM('入力1-1'!$BI56)&lt;&gt;"",IF('入力1-1'!$BI56&gt;=1000000,MID(TEXT('入力1-1'!$BI56,"00000000"),2,1),""),"")</f>
        <v/>
      </c>
      <c r="CD70" s="750" t="str">
        <f>IF(TRIM('入力1-1'!$BI56)&lt;&gt;"",IF('入力1-1'!$BI56&gt;=100000,MID(TEXT('入力1-1'!$BI56,"00000000"),3,1),""),"")</f>
        <v/>
      </c>
      <c r="CE70" s="750" t="str">
        <f>IF(TRIM('入力1-1'!$BI56)&lt;&gt;"",IF('入力1-1'!$BI56&gt;=10000,MID(TEXT('入力1-1'!$BI56,"00000000"),4,1),""),"")</f>
        <v/>
      </c>
      <c r="CF70" s="750" t="str">
        <f>IF(TRIM('入力1-1'!$BI56)&lt;&gt;"",IF('入力1-1'!$BI56&gt;=1000,MID(TEXT('入力1-1'!$BI56,"00000000"),5,1),""),"")</f>
        <v/>
      </c>
      <c r="CG70" s="750" t="str">
        <f>IF(TRIM('入力1-1'!$BI56)&lt;&gt;"",IF('入力1-1'!$BI56&gt;=100,MID(TEXT('入力1-1'!$BI56,"00000000"),6,1),""),"")</f>
        <v/>
      </c>
      <c r="CH70" s="750" t="str">
        <f>IF(TRIM('入力1-1'!$BI56)&lt;&gt;"",IF('入力1-1'!$BI56&gt;=10,MID(TEXT('入力1-1'!$BI56,"00000000"),7,1),""),"")</f>
        <v/>
      </c>
      <c r="CI70" s="854" t="str">
        <f>IF(TRIM('入力1-1'!$BI56)&lt;&gt;"",IF('入力1-1'!$BI56&gt;=1,MID(TEXT('入力1-1'!$BI56,"00000000"),8,1),""),"")</f>
        <v/>
      </c>
    </row>
    <row r="71" spans="1:87" s="19" customFormat="1" ht="23.25" customHeight="1">
      <c r="A71" s="304" t="str">
        <f>IF(TRIM(入力1!A102)&lt;&gt;"",入力1!A102,"")</f>
        <v/>
      </c>
      <c r="B71" s="430">
        <f>IF(TRIM(入力1!B102)&lt;&gt;"",入力1!B102,"")</f>
        <v>4</v>
      </c>
      <c r="C71" s="308">
        <v>3</v>
      </c>
      <c r="D71" s="2232" t="str">
        <f>IF(TRIM(入力1!D102)&lt;&gt;"",入力1!D102,"")</f>
        <v/>
      </c>
      <c r="E71" s="2233" t="str">
        <f>IF(TRIM(入力1!E69)&lt;&gt;"",入力1!E69,"")</f>
        <v/>
      </c>
      <c r="F71" s="2233" t="str">
        <f>IF(TRIM(入力1!F69)&lt;&gt;"",入力1!F69,"")</f>
        <v/>
      </c>
      <c r="G71" s="2233" t="str">
        <f>IF(TRIM(入力1!G69)&lt;&gt;"",入力1!G69,"")</f>
        <v/>
      </c>
      <c r="H71" s="2233" t="str">
        <f>IF(TRIM(入力1!H69)&lt;&gt;"",入力1!H69,"")</f>
        <v/>
      </c>
      <c r="I71" s="2233" t="str">
        <f>IF(TRIM(入力1!I69)&lt;&gt;"",入力1!I69,"")</f>
        <v/>
      </c>
      <c r="J71" s="2233" t="str">
        <f>IF(TRIM(入力1!J69)&lt;&gt;"",入力1!J69,"")</f>
        <v/>
      </c>
      <c r="K71" s="2233" t="str">
        <f>IF(TRIM(入力1!S69)&lt;&gt;"",入力1!S69,"")</f>
        <v/>
      </c>
      <c r="L71" s="2234" t="e">
        <f>IF(TRIM(入力1!#REF!)&lt;&gt;"",入力1!#REF!,"")</f>
        <v>#REF!</v>
      </c>
      <c r="M71" s="952" t="str">
        <f>IF(TRIM(入力1!K102)&lt;&gt;"",入力1!K102,"")</f>
        <v/>
      </c>
      <c r="N71" s="434">
        <f>IF(TRIM(入力1!L102)&lt;&gt;"",入力1!L102,"")</f>
        <v>4</v>
      </c>
      <c r="O71" s="432">
        <v>3</v>
      </c>
      <c r="P71" s="999" t="str">
        <f>'入力1-1'!P57</f>
        <v/>
      </c>
      <c r="Q71" s="306" t="str">
        <f>'入力1-1'!Q57</f>
        <v/>
      </c>
      <c r="R71" s="307" t="str">
        <f>IF(TRIM('入力1-1'!R57)&lt;&gt;"",MID('入力1-1'!R57,1,1),"0")</f>
        <v>0</v>
      </c>
      <c r="S71" s="307" t="str">
        <f>IF(TRIM('入力1-1'!S57)&lt;&gt;"",MID('入力1-1'!S57,1,1),"")</f>
        <v/>
      </c>
      <c r="T71" s="307" t="str">
        <f>IF(TRIM('入力1-1'!T57)&lt;&gt;"",MID('入力1-1'!T57,1,1),"")</f>
        <v/>
      </c>
      <c r="U71" s="307" t="str">
        <f>IF(TRIM('入力1-1'!U57)&lt;&gt;"",MID('入力1-1'!U57,1,1),"")</f>
        <v/>
      </c>
      <c r="V71" s="307" t="str">
        <f>IF(TRIM('入力1-1'!V57)&lt;&gt;"",MID('入力1-1'!V57,1,1),"")</f>
        <v/>
      </c>
      <c r="W71" s="307" t="str">
        <f>IF(TRIM('入力1-1'!W57)&lt;&gt;"",MID('入力1-1'!W57,1,1),"")</f>
        <v/>
      </c>
      <c r="X71" s="307" t="str">
        <f>IF(TRIM('入力1-1'!X57)&lt;&gt;"",MID('入力1-1'!X57,1,1),"")</f>
        <v/>
      </c>
      <c r="Y71" s="307" t="str">
        <f>IF(TRIM('入力1-1'!Y57)&lt;&gt;"",MID('入力1-1'!Y57,1,1),"")</f>
        <v/>
      </c>
      <c r="Z71" s="999" t="str">
        <f>IF(TRIM('入力1-1'!AA57)&lt;&gt;"",MID('入力1-1'!AA57,1,1),"0")</f>
        <v>0</v>
      </c>
      <c r="AA71" s="306" t="str">
        <f>IF(TRIM('入力1-1'!AA57)&lt;&gt;"",MID('入力1-1'!AA57,2,1),"0")</f>
        <v>0</v>
      </c>
      <c r="AB71" s="999" t="str">
        <f>IF(TRIM('入力1-1'!AC57)&lt;&gt;"",MID('入力1-1'!AC57,1,1),"")</f>
        <v/>
      </c>
      <c r="AC71" s="306" t="str">
        <f>IF(TRIM('入力1-1'!AC57)&lt;&gt;"",MID('入力1-1'!AC57,2,1),"")</f>
        <v/>
      </c>
      <c r="AD71" s="999" t="str">
        <f>IF(TRIM('入力1-1'!AE57)&lt;&gt;"",MID('入力1-1'!AE57,1,1),"")</f>
        <v/>
      </c>
      <c r="AE71" s="306" t="str">
        <f>IF(TRIM('入力1-1'!AE57)&lt;&gt;"",MID('入力1-1'!AE57,2,1),"")</f>
        <v/>
      </c>
      <c r="AF71" s="999" t="str">
        <f>IF(TRIM('入力1-1'!AG57)&lt;&gt;"",MID('入力1-1'!AG57,1,1),"")</f>
        <v/>
      </c>
      <c r="AG71" s="306" t="str">
        <f>IF(TRIM('入力1-1'!AG57)&lt;&gt;"",MID('入力1-1'!AG57,2,1),"")</f>
        <v/>
      </c>
      <c r="AH71" s="999" t="str">
        <f>IF(TRIM('入力1-1'!AI57)&lt;&gt;"",MID('入力1-1'!AI57,1,1),"")</f>
        <v/>
      </c>
      <c r="AI71" s="309" t="str">
        <f>IF(TRIM('入力1-1'!AI57)&lt;&gt;"",MID('入力1-1'!AI57,2,1),"")</f>
        <v/>
      </c>
      <c r="AJ71" s="307" t="str">
        <f>IF(TRIM('入力1-1'!AK57)&lt;&gt;"",MID('入力1-1'!AK57,1,1),"")</f>
        <v/>
      </c>
      <c r="AK71" s="999" t="str">
        <f>IF(TRIM('入力1-1'!AL57)&lt;&gt;"",MID('入力1-1'!AL57,1,1),"")</f>
        <v/>
      </c>
      <c r="AL71" s="306" t="str">
        <f>IF(TRIM('入力1-1'!AL57)&lt;&gt;"",MID('入力1-1'!AL57,2,1),"")</f>
        <v/>
      </c>
      <c r="AM71" s="999" t="str">
        <f>IF(TRIM('入力1-1'!AN57)&lt;&gt;"",MID('入力1-1'!AN57,1,1),"")</f>
        <v/>
      </c>
      <c r="AN71" s="306" t="str">
        <f>IF(TRIM('入力1-1'!AN57)&lt;&gt;"",MID('入力1-1'!AN57,2,1),"")</f>
        <v/>
      </c>
      <c r="AO71" s="999" t="str">
        <f>IF(TRIM('入力1-1'!AP57)&lt;&gt;"",MID('入力1-1'!AP57,1,1),"")</f>
        <v/>
      </c>
      <c r="AP71" s="309" t="str">
        <f>IF(TRIM('入力1-1'!AP57)&lt;&gt;"",MID('入力1-1'!AP57,2,1),"")</f>
        <v/>
      </c>
      <c r="AQ71" s="999" t="str">
        <f>IF(TRIM('入力1-1'!AR57)&lt;&gt;"",MID('入力1-1'!AR57,1,1),"")</f>
        <v/>
      </c>
      <c r="AR71" s="306" t="str">
        <f>IF(TRIM('入力1-1'!AR57)&lt;&gt;"",MID('入力1-1'!AR57,2,1),"")</f>
        <v/>
      </c>
      <c r="AS71" s="999" t="str">
        <f>IF(TRIM('入力1-1'!AT57)&lt;&gt;"",MID('入力1-1'!AT57,1,1),"")</f>
        <v/>
      </c>
      <c r="AT71" s="306" t="str">
        <f>IF(TRIM('入力1-1'!AT57)&lt;&gt;"",MID('入力1-1'!AT57,2,1),"")</f>
        <v/>
      </c>
      <c r="AU71" s="1000" t="str">
        <f>IF(TRIM('入力1-1'!AV57)&lt;&gt;"",MID('入力1-1'!AV57,1,1),"")</f>
        <v/>
      </c>
      <c r="AV71" s="347" t="str">
        <f>IF(TRIM('入力1-1'!AW57)&lt;&gt;"",MID('入力1-1'!AW57,1,1),"")</f>
        <v/>
      </c>
      <c r="AW71" s="347" t="str">
        <f>IF(TRIM('入力1-1'!AX57)&lt;&gt;"",MID('入力1-1'!AX57,1,1),"")</f>
        <v/>
      </c>
      <c r="AX71" s="347" t="str">
        <f>IF(TRIM('入力1-1'!AY57)&lt;&gt;"",MID('入力1-1'!AY57,1,1),"")</f>
        <v/>
      </c>
      <c r="AY71" s="698" t="str">
        <f>IF(TRIM('入力1-1'!AZ57)&lt;&gt;"",LEFT('入力1-1'!AZ57,1),"-")</f>
        <v>-</v>
      </c>
      <c r="AZ71" s="974" t="str">
        <f>IF(TRIM('入力1-1'!AZ57)&lt;&gt;"",MID('入力1-1'!AZ57,2,1),"-")</f>
        <v>-</v>
      </c>
      <c r="BA71" s="678" t="str">
        <f>IF(TRIM('入力1-1'!BB57)&lt;&gt;"",MID('入力1-1'!BB57,1,1),"")</f>
        <v/>
      </c>
      <c r="BB71" s="988" t="str">
        <f>IF(TRIM('入力1-1'!BC57)&lt;&gt;"",IF(LEN('入力1-1'!BC57)&gt;=2,MID(TEXT('入力1-1'!BC57,"00"),1,1),"0"),"")</f>
        <v/>
      </c>
      <c r="BC71" s="310" t="str">
        <f>IF(TRIM('入力1-1'!BC57)&lt;&gt;"",IF(LEN('入力1-1'!BC57)&gt;=1,MID(TEXT('入力1-1'!BC57,"00"),2,1),""),"")</f>
        <v/>
      </c>
      <c r="BD71" s="712" t="str">
        <f>IF(TRIM('入力1-1'!$BE57)&lt;&gt;"",IF('入力1-1'!$BE57&gt;=100000,MID(TEXT('入力1-1'!$BE57,"000000"),1,1),""),"")</f>
        <v/>
      </c>
      <c r="BE71" s="713" t="str">
        <f>IF(TRIM('入力1-1'!$BE57)&lt;&gt;"",IF('入力1-1'!$BE57&gt;=10000,MID(TEXT('入力1-1'!$BE57,"000000"),2,1),""),"")</f>
        <v/>
      </c>
      <c r="BF71" s="713" t="str">
        <f>IF(TRIM('入力1-1'!$BE57)&lt;&gt;"",IF('入力1-1'!$BE57&gt;=1000,MID(TEXT('入力1-1'!$BE57,"000000"),3,1),""),"")</f>
        <v/>
      </c>
      <c r="BG71" s="713" t="str">
        <f>IF(TRIM('入力1-1'!$BE57)&lt;&gt;"",IF('入力1-1'!$BE57&gt;=100,MID(TEXT('入力1-1'!$BE57,"000000"),4,1),""),"")</f>
        <v/>
      </c>
      <c r="BH71" s="713" t="str">
        <f>IF(TRIM('入力1-1'!$BE57)&lt;&gt;"",IF('入力1-1'!$BE57&gt;=10,MID(TEXT('入力1-1'!$BE57,"000000"),5,1),""),"")</f>
        <v/>
      </c>
      <c r="BI71" s="466" t="str">
        <f>IF(TRIM('入力1-1'!$BE57)&lt;&gt;"",IF('入力1-1'!$BE57&gt;=1,MID(TEXT('入力1-1'!$BE57,"000000"),6,1),"0"),"")</f>
        <v/>
      </c>
      <c r="BJ71" s="714" t="str">
        <f>IF(TRIM('入力1-1'!$BF57)&lt;&gt;"",IF('入力1-1'!$BF57&gt;=100000,MID(TEXT('入力1-1'!$BF57,"000000"),1,1),""),"")</f>
        <v/>
      </c>
      <c r="BK71" s="715" t="str">
        <f>IF(TRIM('入力1-1'!$BF57)&lt;&gt;"",IF('入力1-1'!$BF57&gt;=10000,MID(TEXT('入力1-1'!$BF57,"000000"),2,1),""),"")</f>
        <v/>
      </c>
      <c r="BL71" s="715" t="str">
        <f>IF(TRIM('入力1-1'!$BF57)&lt;&gt;"",IF('入力1-1'!$BF57&gt;=1000,MID(TEXT('入力1-1'!$BF57,"000000"),3,1),""),"")</f>
        <v/>
      </c>
      <c r="BM71" s="715" t="str">
        <f>IF(TRIM('入力1-1'!$BF57)&lt;&gt;"",IF('入力1-1'!$BF57&gt;=100,MID(TEXT('入力1-1'!$BF57,"000000"),4,1),""),"")</f>
        <v/>
      </c>
      <c r="BN71" s="715" t="str">
        <f>IF(TRIM('入力1-1'!$BF57)&lt;&gt;"",IF('入力1-1'!$BF57&gt;=10,MID(TEXT('入力1-1'!$BF57,"000000"),5,1),""),"")</f>
        <v/>
      </c>
      <c r="BO71" s="468" t="str">
        <f>IF(TRIM('入力1-1'!$BF57)&lt;&gt;"",IF('入力1-1'!$BF57&gt;=1,MID(TEXT('入力1-1'!$BF57,"000000"),6,1),"0"),"")</f>
        <v/>
      </c>
      <c r="BP71" s="714" t="str">
        <f>IF(TRIM('入力1-1'!$BG57)&lt;&gt;"",IF('入力1-1'!$BG57&gt;=100000,MID(TEXT('入力1-1'!$BG57,"000000"),1,1),""),"")</f>
        <v/>
      </c>
      <c r="BQ71" s="715" t="str">
        <f>IF(TRIM('入力1-1'!$BG57)&lt;&gt;"",IF('入力1-1'!$BG57&gt;=10000,MID(TEXT('入力1-1'!$BG57,"000000"),2,1),""),"")</f>
        <v/>
      </c>
      <c r="BR71" s="715" t="str">
        <f>IF(TRIM('入力1-1'!$BG57)&lt;&gt;"",IF('入力1-1'!$BG57&gt;=1000,MID(TEXT('入力1-1'!$BG57,"000000"),3,1),""),"")</f>
        <v/>
      </c>
      <c r="BS71" s="715" t="str">
        <f>IF(TRIM('入力1-1'!$BG57)&lt;&gt;"",IF('入力1-1'!$BG57&gt;=100,MID(TEXT('入力1-1'!$BG57,"000000"),4,1),""),"")</f>
        <v/>
      </c>
      <c r="BT71" s="715" t="str">
        <f>IF(TRIM('入力1-1'!$BG57)&lt;&gt;"",IF('入力1-1'!$BG57&gt;=10,MID(TEXT('入力1-1'!$BG57,"000000"),5,1),""),"")</f>
        <v/>
      </c>
      <c r="BU71" s="468" t="str">
        <f>IF(TRIM('入力1-1'!$BG57)&lt;&gt;"",IF('入力1-1'!$BG57&gt;=1,MID(TEXT('入力1-1'!$BG57,"000000"),6,1),"0"),"")</f>
        <v/>
      </c>
      <c r="BV71" s="714" t="str">
        <f>IF(TRIM('入力1-1'!$BH57)&lt;&gt;"",IF('入力1-1'!$BH57&gt;=100000,MID(TEXT('入力1-1'!$BH57,"000000"),1,1),""),"")</f>
        <v/>
      </c>
      <c r="BW71" s="715" t="str">
        <f>IF(TRIM('入力1-1'!$BH57)&lt;&gt;"",IF('入力1-1'!$BH57&gt;=10000,MID(TEXT('入力1-1'!$BH57,"000000"),2,1),""),"")</f>
        <v/>
      </c>
      <c r="BX71" s="715" t="str">
        <f>IF(TRIM('入力1-1'!$BH57)&lt;&gt;"",IF('入力1-1'!$BH57&gt;=1000,MID(TEXT('入力1-1'!$BH57,"000000"),3,1),""),"")</f>
        <v/>
      </c>
      <c r="BY71" s="715" t="str">
        <f>IF(TRIM('入力1-1'!$BH57)&lt;&gt;"",IF('入力1-1'!$BH57&gt;=100,MID(TEXT('入力1-1'!$BH57,"000000"),4,1),""),"")</f>
        <v/>
      </c>
      <c r="BZ71" s="715" t="str">
        <f>IF(TRIM('入力1-1'!$BH57)&lt;&gt;"",IF('入力1-1'!$BH57&gt;=10,MID(TEXT('入力1-1'!$BH57,"000000"),5,1),""),"")</f>
        <v/>
      </c>
      <c r="CA71" s="468" t="str">
        <f>IF(TRIM('入力1-1'!$BH57)&lt;&gt;"",IF('入力1-1'!$BH57&gt;=1,MID(TEXT('入力1-1'!$BH57,"000000"),6,1),""),"0")</f>
        <v/>
      </c>
      <c r="CB71" s="751" t="str">
        <f>IF(TRIM('入力1-1'!$BI57)&lt;&gt;"",IF('入力1-1'!$BI57&gt;=10000000,MID(TEXT('入力1-1'!$BI57,"00000000"),1,1),""),"")</f>
        <v/>
      </c>
      <c r="CC71" s="752" t="str">
        <f>IF(TRIM('入力1-1'!$BI57)&lt;&gt;"",IF('入力1-1'!$BI57&gt;=1000000,MID(TEXT('入力1-1'!$BI57,"00000000"),2,1),""),"")</f>
        <v/>
      </c>
      <c r="CD71" s="752" t="str">
        <f>IF(TRIM('入力1-1'!$BI57)&lt;&gt;"",IF('入力1-1'!$BI57&gt;=100000,MID(TEXT('入力1-1'!$BI57,"00000000"),3,1),""),"")</f>
        <v/>
      </c>
      <c r="CE71" s="752" t="str">
        <f>IF(TRIM('入力1-1'!$BI57)&lt;&gt;"",IF('入力1-1'!$BI57&gt;=10000,MID(TEXT('入力1-1'!$BI57,"00000000"),4,1),""),"")</f>
        <v/>
      </c>
      <c r="CF71" s="752" t="str">
        <f>IF(TRIM('入力1-1'!$BI57)&lt;&gt;"",IF('入力1-1'!$BI57&gt;=1000,MID(TEXT('入力1-1'!$BI57,"00000000"),5,1),""),"")</f>
        <v/>
      </c>
      <c r="CG71" s="752" t="str">
        <f>IF(TRIM('入力1-1'!$BI57)&lt;&gt;"",IF('入力1-1'!$BI57&gt;=100,MID(TEXT('入力1-1'!$BI57,"00000000"),6,1),""),"")</f>
        <v/>
      </c>
      <c r="CH71" s="752" t="str">
        <f>IF(TRIM('入力1-1'!$BI57)&lt;&gt;"",IF('入力1-1'!$BI57&gt;=10,MID(TEXT('入力1-1'!$BI57,"00000000"),7,1),""),"")</f>
        <v/>
      </c>
      <c r="CI71" s="855" t="str">
        <f>IF(TRIM('入力1-1'!$BI57)&lt;&gt;"",IF('入力1-1'!$BI57&gt;=1,MID(TEXT('入力1-1'!$BI57,"00000000"),8,1),""),"")</f>
        <v/>
      </c>
    </row>
    <row r="72" spans="1:87" s="191" customFormat="1" ht="23.25" customHeight="1">
      <c r="A72" s="522" t="str">
        <f>IF(TRIM(入力1!A104)&lt;&gt;"",入力1!A104,"")</f>
        <v/>
      </c>
      <c r="B72" s="523">
        <f>IF(TRIM(入力1!B104)&lt;&gt;"",入力1!B104,"")</f>
        <v>4</v>
      </c>
      <c r="C72" s="524">
        <v>4</v>
      </c>
      <c r="D72" s="2229" t="str">
        <f>IF(TRIM(入力1!D104)&lt;&gt;"",入力1!D104,"")</f>
        <v/>
      </c>
      <c r="E72" s="2230" t="str">
        <f>IF(TRIM(入力1!E71)&lt;&gt;"",入力1!E71,"")</f>
        <v/>
      </c>
      <c r="F72" s="2230" t="str">
        <f>IF(TRIM(入力1!F71)&lt;&gt;"",入力1!F71,"")</f>
        <v/>
      </c>
      <c r="G72" s="2230" t="str">
        <f>IF(TRIM(入力1!G71)&lt;&gt;"",入力1!G71,"")</f>
        <v/>
      </c>
      <c r="H72" s="2230" t="str">
        <f>IF(TRIM(入力1!H71)&lt;&gt;"",入力1!H71,"")</f>
        <v/>
      </c>
      <c r="I72" s="2230" t="str">
        <f>IF(TRIM(入力1!I71)&lt;&gt;"",入力1!I71,"")</f>
        <v/>
      </c>
      <c r="J72" s="2230" t="str">
        <f>IF(TRIM(入力1!J71)&lt;&gt;"",入力1!J71,"")</f>
        <v/>
      </c>
      <c r="K72" s="2230" t="str">
        <f>IF(TRIM(入力1!S71)&lt;&gt;"",入力1!S71,"")</f>
        <v/>
      </c>
      <c r="L72" s="2231" t="e">
        <f>IF(TRIM(入力1!#REF!)&lt;&gt;"",入力1!#REF!,"")</f>
        <v>#REF!</v>
      </c>
      <c r="M72" s="975" t="str">
        <f>IF(TRIM(入力1!K104)&lt;&gt;"",入力1!K104,"")</f>
        <v/>
      </c>
      <c r="N72" s="525">
        <f>IF(TRIM(入力1!L104)&lt;&gt;"",入力1!L104,"")</f>
        <v>4</v>
      </c>
      <c r="O72" s="526">
        <v>4</v>
      </c>
      <c r="P72" s="1007" t="str">
        <f>'入力1-1'!P58</f>
        <v/>
      </c>
      <c r="Q72" s="527" t="str">
        <f>'入力1-1'!Q58</f>
        <v/>
      </c>
      <c r="R72" s="528" t="str">
        <f>IF(TRIM('入力1-1'!R58)&lt;&gt;"",MID('入力1-1'!R58,1,1),"0")</f>
        <v>0</v>
      </c>
      <c r="S72" s="528" t="str">
        <f>IF(TRIM('入力1-1'!S58)&lt;&gt;"",MID('入力1-1'!S58,1,1),"")</f>
        <v/>
      </c>
      <c r="T72" s="528" t="str">
        <f>IF(TRIM('入力1-1'!T58)&lt;&gt;"",MID('入力1-1'!T58,1,1),"")</f>
        <v/>
      </c>
      <c r="U72" s="528" t="str">
        <f>IF(TRIM('入力1-1'!U58)&lt;&gt;"",MID('入力1-1'!U58,1,1),"")</f>
        <v/>
      </c>
      <c r="V72" s="528" t="str">
        <f>IF(TRIM('入力1-1'!V58)&lt;&gt;"",MID('入力1-1'!V58,1,1),"")</f>
        <v/>
      </c>
      <c r="W72" s="528" t="str">
        <f>IF(TRIM('入力1-1'!W58)&lt;&gt;"",MID('入力1-1'!W58,1,1),"")</f>
        <v/>
      </c>
      <c r="X72" s="528" t="str">
        <f>IF(TRIM('入力1-1'!X58)&lt;&gt;"",MID('入力1-1'!X58,1,1),"")</f>
        <v/>
      </c>
      <c r="Y72" s="528" t="str">
        <f>IF(TRIM('入力1-1'!Y58)&lt;&gt;"",MID('入力1-1'!Y58,1,1),"")</f>
        <v/>
      </c>
      <c r="Z72" s="1007" t="str">
        <f>IF(TRIM('入力1-1'!AA58)&lt;&gt;"",MID('入力1-1'!AA58,1,1),"0")</f>
        <v>0</v>
      </c>
      <c r="AA72" s="527" t="str">
        <f>IF(TRIM('入力1-1'!AA58)&lt;&gt;"",MID('入力1-1'!AA58,2,1),"0")</f>
        <v>0</v>
      </c>
      <c r="AB72" s="1007" t="str">
        <f>IF(TRIM('入力1-1'!AC58)&lt;&gt;"",MID('入力1-1'!AC58,1,1),"")</f>
        <v/>
      </c>
      <c r="AC72" s="527" t="str">
        <f>IF(TRIM('入力1-1'!AC58)&lt;&gt;"",MID('入力1-1'!AC58,2,1),"")</f>
        <v/>
      </c>
      <c r="AD72" s="1007" t="str">
        <f>IF(TRIM('入力1-1'!AE58)&lt;&gt;"",MID('入力1-1'!AE58,1,1),"")</f>
        <v/>
      </c>
      <c r="AE72" s="527" t="str">
        <f>IF(TRIM('入力1-1'!AE58)&lt;&gt;"",MID('入力1-1'!AE58,2,1),"")</f>
        <v/>
      </c>
      <c r="AF72" s="1007" t="str">
        <f>IF(TRIM('入力1-1'!AG58)&lt;&gt;"",MID('入力1-1'!AG58,1,1),"")</f>
        <v/>
      </c>
      <c r="AG72" s="527" t="str">
        <f>IF(TRIM('入力1-1'!AG58)&lt;&gt;"",MID('入力1-1'!AG58,2,1),"")</f>
        <v/>
      </c>
      <c r="AH72" s="1007" t="str">
        <f>IF(TRIM('入力1-1'!AI58)&lt;&gt;"",MID('入力1-1'!AI58,1,1),"")</f>
        <v/>
      </c>
      <c r="AI72" s="529" t="str">
        <f>IF(TRIM('入力1-1'!AI58)&lt;&gt;"",MID('入力1-1'!AI58,2,1),"")</f>
        <v/>
      </c>
      <c r="AJ72" s="528" t="str">
        <f>IF(TRIM('入力1-1'!AK58)&lt;&gt;"",MID('入力1-1'!AK58,1,1),"")</f>
        <v/>
      </c>
      <c r="AK72" s="1007" t="str">
        <f>IF(TRIM('入力1-1'!AL58)&lt;&gt;"",MID('入力1-1'!AL58,1,1),"")</f>
        <v/>
      </c>
      <c r="AL72" s="527" t="str">
        <f>IF(TRIM('入力1-1'!AL58)&lt;&gt;"",MID('入力1-1'!AL58,2,1),"")</f>
        <v/>
      </c>
      <c r="AM72" s="1007" t="str">
        <f>IF(TRIM('入力1-1'!AN58)&lt;&gt;"",MID('入力1-1'!AN58,1,1),"")</f>
        <v/>
      </c>
      <c r="AN72" s="527" t="str">
        <f>IF(TRIM('入力1-1'!AN58)&lt;&gt;"",MID('入力1-1'!AN58,2,1),"")</f>
        <v/>
      </c>
      <c r="AO72" s="1007" t="str">
        <f>IF(TRIM('入力1-1'!AP58)&lt;&gt;"",MID('入力1-1'!AP58,1,1),"")</f>
        <v/>
      </c>
      <c r="AP72" s="529" t="str">
        <f>IF(TRIM('入力1-1'!AP58)&lt;&gt;"",MID('入力1-1'!AP58,2,1),"")</f>
        <v/>
      </c>
      <c r="AQ72" s="1007" t="str">
        <f>IF(TRIM('入力1-1'!AR58)&lt;&gt;"",MID('入力1-1'!AR58,1,1),"")</f>
        <v/>
      </c>
      <c r="AR72" s="527" t="str">
        <f>IF(TRIM('入力1-1'!AR58)&lt;&gt;"",MID('入力1-1'!AR58,2,1),"")</f>
        <v/>
      </c>
      <c r="AS72" s="1007" t="str">
        <f>IF(TRIM('入力1-1'!AT58)&lt;&gt;"",MID('入力1-1'!AT58,1,1),"")</f>
        <v/>
      </c>
      <c r="AT72" s="527" t="str">
        <f>IF(TRIM('入力1-1'!AT58)&lt;&gt;"",MID('入力1-1'!AT58,2,1),"")</f>
        <v/>
      </c>
      <c r="AU72" s="1008" t="str">
        <f>IF(TRIM('入力1-1'!AV58)&lt;&gt;"",MID('入力1-1'!AV58,1,1),"")</f>
        <v/>
      </c>
      <c r="AV72" s="530" t="str">
        <f>IF(TRIM('入力1-1'!AW58)&lt;&gt;"",MID('入力1-1'!AW58,1,1),"")</f>
        <v/>
      </c>
      <c r="AW72" s="530" t="str">
        <f>IF(TRIM('入力1-1'!AX58)&lt;&gt;"",MID('入力1-1'!AX58,1,1),"")</f>
        <v/>
      </c>
      <c r="AX72" s="530" t="str">
        <f>IF(TRIM('入力1-1'!AY58)&lt;&gt;"",MID('入力1-1'!AY58,1,1),"")</f>
        <v/>
      </c>
      <c r="AY72" s="697" t="str">
        <f>IF(TRIM('入力1-1'!AZ58)&lt;&gt;"",LEFT('入力1-1'!AZ58,1),"-")</f>
        <v>-</v>
      </c>
      <c r="AZ72" s="977" t="str">
        <f>IF(TRIM('入力1-1'!AZ58)&lt;&gt;"",MID('入力1-1'!AZ58,2,1),"-")</f>
        <v>-</v>
      </c>
      <c r="BA72" s="677" t="str">
        <f>IF(TRIM('入力1-1'!BB58)&lt;&gt;"",MID('入力1-1'!BB58,1,1),"")</f>
        <v/>
      </c>
      <c r="BB72" s="987" t="str">
        <f>IF(TRIM('入力1-1'!BC58)&lt;&gt;"",IF(LEN('入力1-1'!BC58)&gt;=2,MID(TEXT('入力1-1'!BC58,"00"),1,1),"0"),"")</f>
        <v/>
      </c>
      <c r="BC72" s="531" t="str">
        <f>IF(TRIM('入力1-1'!BC58)&lt;&gt;"",IF(LEN('入力1-1'!BC58)&gt;=1,MID(TEXT('入力1-1'!BC58,"00"),2,1),""),"")</f>
        <v/>
      </c>
      <c r="BD72" s="708" t="str">
        <f>IF(TRIM('入力1-1'!$BE58)&lt;&gt;"",IF('入力1-1'!$BE58&gt;=100000,MID(TEXT('入力1-1'!$BE58,"000000"),1,1),""),"")</f>
        <v/>
      </c>
      <c r="BE72" s="709" t="str">
        <f>IF(TRIM('入力1-1'!$BE58)&lt;&gt;"",IF('入力1-1'!$BE58&gt;=10000,MID(TEXT('入力1-1'!$BE58,"000000"),2,1),""),"")</f>
        <v/>
      </c>
      <c r="BF72" s="709" t="str">
        <f>IF(TRIM('入力1-1'!$BE58)&lt;&gt;"",IF('入力1-1'!$BE58&gt;=1000,MID(TEXT('入力1-1'!$BE58,"000000"),3,1),""),"")</f>
        <v/>
      </c>
      <c r="BG72" s="709" t="str">
        <f>IF(TRIM('入力1-1'!$BE58)&lt;&gt;"",IF('入力1-1'!$BE58&gt;=100,MID(TEXT('入力1-1'!$BE58,"000000"),4,1),""),"")</f>
        <v/>
      </c>
      <c r="BH72" s="709" t="str">
        <f>IF(TRIM('入力1-1'!$BE58)&lt;&gt;"",IF('入力1-1'!$BE58&gt;=10,MID(TEXT('入力1-1'!$BE58,"000000"),5,1),""),"")</f>
        <v/>
      </c>
      <c r="BI72" s="532" t="str">
        <f>IF(TRIM('入力1-1'!$BE58)&lt;&gt;"",IF('入力1-1'!$BE58&gt;=1,MID(TEXT('入力1-1'!$BE58,"000000"),6,1),"0"),"")</f>
        <v/>
      </c>
      <c r="BJ72" s="710" t="str">
        <f>IF(TRIM('入力1-1'!$BF58)&lt;&gt;"",IF('入力1-1'!$BF58&gt;=100000,MID(TEXT('入力1-1'!$BF58,"000000"),1,1),""),"")</f>
        <v/>
      </c>
      <c r="BK72" s="711" t="str">
        <f>IF(TRIM('入力1-1'!$BF58)&lt;&gt;"",IF('入力1-1'!$BF58&gt;=10000,MID(TEXT('入力1-1'!$BF58,"000000"),2,1),""),"")</f>
        <v/>
      </c>
      <c r="BL72" s="711" t="str">
        <f>IF(TRIM('入力1-1'!$BF58)&lt;&gt;"",IF('入力1-1'!$BF58&gt;=1000,MID(TEXT('入力1-1'!$BF58,"000000"),3,1),""),"")</f>
        <v/>
      </c>
      <c r="BM72" s="711" t="str">
        <f>IF(TRIM('入力1-1'!$BF58)&lt;&gt;"",IF('入力1-1'!$BF58&gt;=100,MID(TEXT('入力1-1'!$BF58,"000000"),4,1),""),"")</f>
        <v/>
      </c>
      <c r="BN72" s="711" t="str">
        <f>IF(TRIM('入力1-1'!$BF58)&lt;&gt;"",IF('入力1-1'!$BF58&gt;=10,MID(TEXT('入力1-1'!$BF58,"000000"),5,1),""),"")</f>
        <v/>
      </c>
      <c r="BO72" s="533" t="str">
        <f>IF(TRIM('入力1-1'!$BF58)&lt;&gt;"",IF('入力1-1'!$BF58&gt;=1,MID(TEXT('入力1-1'!$BF58,"000000"),6,1),"0"),"")</f>
        <v/>
      </c>
      <c r="BP72" s="710" t="str">
        <f>IF(TRIM('入力1-1'!$BG58)&lt;&gt;"",IF('入力1-1'!$BG58&gt;=100000,MID(TEXT('入力1-1'!$BG58,"000000"),1,1),""),"")</f>
        <v/>
      </c>
      <c r="BQ72" s="711" t="str">
        <f>IF(TRIM('入力1-1'!$BG58)&lt;&gt;"",IF('入力1-1'!$BG58&gt;=10000,MID(TEXT('入力1-1'!$BG58,"000000"),2,1),""),"")</f>
        <v/>
      </c>
      <c r="BR72" s="711" t="str">
        <f>IF(TRIM('入力1-1'!$BG58)&lt;&gt;"",IF('入力1-1'!$BG58&gt;=1000,MID(TEXT('入力1-1'!$BG58,"000000"),3,1),""),"")</f>
        <v/>
      </c>
      <c r="BS72" s="711" t="str">
        <f>IF(TRIM('入力1-1'!$BG58)&lt;&gt;"",IF('入力1-1'!$BG58&gt;=100,MID(TEXT('入力1-1'!$BG58,"000000"),4,1),""),"")</f>
        <v/>
      </c>
      <c r="BT72" s="711" t="str">
        <f>IF(TRIM('入力1-1'!$BG58)&lt;&gt;"",IF('入力1-1'!$BG58&gt;=10,MID(TEXT('入力1-1'!$BG58,"000000"),5,1),""),"")</f>
        <v/>
      </c>
      <c r="BU72" s="533" t="str">
        <f>IF(TRIM('入力1-1'!$BG58)&lt;&gt;"",IF('入力1-1'!$BG58&gt;=1,MID(TEXT('入力1-1'!$BG58,"000000"),6,1),"0"),"")</f>
        <v/>
      </c>
      <c r="BV72" s="710" t="str">
        <f>IF(TRIM('入力1-1'!$BH58)&lt;&gt;"",IF('入力1-1'!$BH58&gt;=100000,MID(TEXT('入力1-1'!$BH58,"000000"),1,1),""),"")</f>
        <v/>
      </c>
      <c r="BW72" s="711" t="str">
        <f>IF(TRIM('入力1-1'!$BH58)&lt;&gt;"",IF('入力1-1'!$BH58&gt;=10000,MID(TEXT('入力1-1'!$BH58,"000000"),2,1),""),"")</f>
        <v/>
      </c>
      <c r="BX72" s="711" t="str">
        <f>IF(TRIM('入力1-1'!$BH58)&lt;&gt;"",IF('入力1-1'!$BH58&gt;=1000,MID(TEXT('入力1-1'!$BH58,"000000"),3,1),""),"")</f>
        <v/>
      </c>
      <c r="BY72" s="711" t="str">
        <f>IF(TRIM('入力1-1'!$BH58)&lt;&gt;"",IF('入力1-1'!$BH58&gt;=100,MID(TEXT('入力1-1'!$BH58,"000000"),4,1),""),"")</f>
        <v/>
      </c>
      <c r="BZ72" s="711" t="str">
        <f>IF(TRIM('入力1-1'!$BH58)&lt;&gt;"",IF('入力1-1'!$BH58&gt;=10,MID(TEXT('入力1-1'!$BH58,"000000"),5,1),""),"")</f>
        <v/>
      </c>
      <c r="CA72" s="533" t="str">
        <f>IF(TRIM('入力1-1'!$BH58)&lt;&gt;"",IF('入力1-1'!$BH58&gt;=1,MID(TEXT('入力1-1'!$BH58,"000000"),6,1),""),"0")</f>
        <v/>
      </c>
      <c r="CB72" s="749" t="str">
        <f>IF(TRIM('入力1-1'!$BI58)&lt;&gt;"",IF('入力1-1'!$BI58&gt;=10000000,MID(TEXT('入力1-1'!$BI58,"00000000"),1,1),""),"")</f>
        <v/>
      </c>
      <c r="CC72" s="750" t="str">
        <f>IF(TRIM('入力1-1'!$BI58)&lt;&gt;"",IF('入力1-1'!$BI58&gt;=1000000,MID(TEXT('入力1-1'!$BI58,"00000000"),2,1),""),"")</f>
        <v/>
      </c>
      <c r="CD72" s="750" t="str">
        <f>IF(TRIM('入力1-1'!$BI58)&lt;&gt;"",IF('入力1-1'!$BI58&gt;=100000,MID(TEXT('入力1-1'!$BI58,"00000000"),3,1),""),"")</f>
        <v/>
      </c>
      <c r="CE72" s="750" t="str">
        <f>IF(TRIM('入力1-1'!$BI58)&lt;&gt;"",IF('入力1-1'!$BI58&gt;=10000,MID(TEXT('入力1-1'!$BI58,"00000000"),4,1),""),"")</f>
        <v/>
      </c>
      <c r="CF72" s="750" t="str">
        <f>IF(TRIM('入力1-1'!$BI58)&lt;&gt;"",IF('入力1-1'!$BI58&gt;=1000,MID(TEXT('入力1-1'!$BI58,"00000000"),5,1),""),"")</f>
        <v/>
      </c>
      <c r="CG72" s="750" t="str">
        <f>IF(TRIM('入力1-1'!$BI58)&lt;&gt;"",IF('入力1-1'!$BI58&gt;=100,MID(TEXT('入力1-1'!$BI58,"00000000"),6,1),""),"")</f>
        <v/>
      </c>
      <c r="CH72" s="750" t="str">
        <f>IF(TRIM('入力1-1'!$BI58)&lt;&gt;"",IF('入力1-1'!$BI58&gt;=10,MID(TEXT('入力1-1'!$BI58,"00000000"),7,1),""),"")</f>
        <v/>
      </c>
      <c r="CI72" s="854" t="str">
        <f>IF(TRIM('入力1-1'!$BI58)&lt;&gt;"",IF('入力1-1'!$BI58&gt;=1,MID(TEXT('入力1-1'!$BI58,"00000000"),8,1),""),"")</f>
        <v/>
      </c>
    </row>
    <row r="73" spans="1:87" s="19" customFormat="1" ht="23.25" customHeight="1" thickBot="1">
      <c r="A73" s="311" t="str">
        <f>IF(TRIM(入力1!A106)&lt;&gt;"",入力1!A106,"")</f>
        <v/>
      </c>
      <c r="B73" s="431">
        <f>IF(TRIM(入力1!B106)&lt;&gt;"",入力1!B106,"")</f>
        <v>4</v>
      </c>
      <c r="C73" s="312">
        <v>5</v>
      </c>
      <c r="D73" s="2238" t="str">
        <f>IF(TRIM(入力1!D106)&lt;&gt;"",入力1!D106,"")</f>
        <v/>
      </c>
      <c r="E73" s="2239" t="str">
        <f>IF(TRIM(入力1!E73)&lt;&gt;"",入力1!E73,"")</f>
        <v/>
      </c>
      <c r="F73" s="2239" t="str">
        <f>IF(TRIM(入力1!F73)&lt;&gt;"",入力1!F73,"")</f>
        <v/>
      </c>
      <c r="G73" s="2239" t="str">
        <f>IF(TRIM(入力1!G73)&lt;&gt;"",入力1!G73,"")</f>
        <v/>
      </c>
      <c r="H73" s="2239" t="str">
        <f>IF(TRIM(入力1!H73)&lt;&gt;"",入力1!H73,"")</f>
        <v/>
      </c>
      <c r="I73" s="2239" t="str">
        <f>IF(TRIM(入力1!I73)&lt;&gt;"",入力1!I73,"")</f>
        <v/>
      </c>
      <c r="J73" s="2239" t="str">
        <f>IF(TRIM(入力1!J73)&lt;&gt;"",入力1!J73,"")</f>
        <v/>
      </c>
      <c r="K73" s="2239" t="str">
        <f>IF(TRIM(入力1!S73)&lt;&gt;"",入力1!S73,"")</f>
        <v/>
      </c>
      <c r="L73" s="2240" t="e">
        <f>IF(TRIM(入力1!#REF!)&lt;&gt;"",入力1!#REF!,"")</f>
        <v>#REF!</v>
      </c>
      <c r="M73" s="957" t="str">
        <f>IF(TRIM(入力1!K106)&lt;&gt;"",入力1!K106,"")</f>
        <v/>
      </c>
      <c r="N73" s="435">
        <f>IF(TRIM(入力1!L106)&lt;&gt;"",入力1!L106,"")</f>
        <v>4</v>
      </c>
      <c r="O73" s="433">
        <v>5</v>
      </c>
      <c r="P73" s="1005" t="str">
        <f>'入力1-1'!P59</f>
        <v/>
      </c>
      <c r="Q73" s="313" t="str">
        <f>'入力1-1'!Q59</f>
        <v/>
      </c>
      <c r="R73" s="314" t="str">
        <f>IF(TRIM('入力1-1'!R59)&lt;&gt;"",MID('入力1-1'!R59,1,1),"0")</f>
        <v>0</v>
      </c>
      <c r="S73" s="314" t="str">
        <f>IF(TRIM('入力1-1'!S59)&lt;&gt;"",MID('入力1-1'!S59,1,1),"")</f>
        <v/>
      </c>
      <c r="T73" s="314" t="str">
        <f>IF(TRIM('入力1-1'!T59)&lt;&gt;"",MID('入力1-1'!T59,1,1),"")</f>
        <v/>
      </c>
      <c r="U73" s="314" t="str">
        <f>IF(TRIM('入力1-1'!U59)&lt;&gt;"",MID('入力1-1'!U59,1,1),"")</f>
        <v/>
      </c>
      <c r="V73" s="314" t="str">
        <f>IF(TRIM('入力1-1'!V59)&lt;&gt;"",MID('入力1-1'!V59,1,1),"")</f>
        <v/>
      </c>
      <c r="W73" s="314" t="str">
        <f>IF(TRIM('入力1-1'!W59)&lt;&gt;"",MID('入力1-1'!W59,1,1),"")</f>
        <v/>
      </c>
      <c r="X73" s="314" t="str">
        <f>IF(TRIM('入力1-1'!X59)&lt;&gt;"",MID('入力1-1'!X59,1,1),"")</f>
        <v/>
      </c>
      <c r="Y73" s="314" t="str">
        <f>IF(TRIM('入力1-1'!Y59)&lt;&gt;"",MID('入力1-1'!Y59,1,1),"")</f>
        <v/>
      </c>
      <c r="Z73" s="1005" t="str">
        <f>IF(TRIM('入力1-1'!AA59)&lt;&gt;"",MID('入力1-1'!AA59,1,1),"0")</f>
        <v>0</v>
      </c>
      <c r="AA73" s="313" t="str">
        <f>IF(TRIM('入力1-1'!AA59)&lt;&gt;"",MID('入力1-1'!AA59,2,1),"0")</f>
        <v>0</v>
      </c>
      <c r="AB73" s="1005" t="str">
        <f>IF(TRIM('入力1-1'!AC59)&lt;&gt;"",MID('入力1-1'!AC59,1,1),"")</f>
        <v/>
      </c>
      <c r="AC73" s="313" t="str">
        <f>IF(TRIM('入力1-1'!AC59)&lt;&gt;"",MID('入力1-1'!AC59,2,1),"")</f>
        <v/>
      </c>
      <c r="AD73" s="1005" t="str">
        <f>IF(TRIM('入力1-1'!AE59)&lt;&gt;"",MID('入力1-1'!AE59,1,1),"")</f>
        <v/>
      </c>
      <c r="AE73" s="313" t="str">
        <f>IF(TRIM('入力1-1'!AE59)&lt;&gt;"",MID('入力1-1'!AE59,2,1),"")</f>
        <v/>
      </c>
      <c r="AF73" s="1005" t="str">
        <f>IF(TRIM('入力1-1'!AG59)&lt;&gt;"",MID('入力1-1'!AG59,1,1),"")</f>
        <v/>
      </c>
      <c r="AG73" s="313" t="str">
        <f>IF(TRIM('入力1-1'!AG59)&lt;&gt;"",MID('入力1-1'!AG59,2,1),"")</f>
        <v/>
      </c>
      <c r="AH73" s="1005" t="str">
        <f>IF(TRIM('入力1-1'!AI59)&lt;&gt;"",MID('入力1-1'!AI59,1,1),"")</f>
        <v/>
      </c>
      <c r="AI73" s="315" t="str">
        <f>IF(TRIM('入力1-1'!AI59)&lt;&gt;"",MID('入力1-1'!AI59,2,1),"")</f>
        <v/>
      </c>
      <c r="AJ73" s="314" t="str">
        <f>IF(TRIM('入力1-1'!AK59)&lt;&gt;"",MID('入力1-1'!AK59,1,1),"")</f>
        <v/>
      </c>
      <c r="AK73" s="1005" t="str">
        <f>IF(TRIM('入力1-1'!AL59)&lt;&gt;"",MID('入力1-1'!AL59,1,1),"")</f>
        <v/>
      </c>
      <c r="AL73" s="313" t="str">
        <f>IF(TRIM('入力1-1'!AL59)&lt;&gt;"",MID('入力1-1'!AL59,2,1),"")</f>
        <v/>
      </c>
      <c r="AM73" s="1005" t="str">
        <f>IF(TRIM('入力1-1'!AN59)&lt;&gt;"",MID('入力1-1'!AN59,1,1),"")</f>
        <v/>
      </c>
      <c r="AN73" s="313" t="str">
        <f>IF(TRIM('入力1-1'!AN59)&lt;&gt;"",MID('入力1-1'!AN59,2,1),"")</f>
        <v/>
      </c>
      <c r="AO73" s="1005" t="str">
        <f>IF(TRIM('入力1-1'!AP59)&lt;&gt;"",MID('入力1-1'!AP59,1,1),"")</f>
        <v/>
      </c>
      <c r="AP73" s="315" t="str">
        <f>IF(TRIM('入力1-1'!AP59)&lt;&gt;"",MID('入力1-1'!AP59,2,1),"")</f>
        <v/>
      </c>
      <c r="AQ73" s="1005" t="str">
        <f>IF(TRIM('入力1-1'!AR59)&lt;&gt;"",MID('入力1-1'!AR59,1,1),"")</f>
        <v/>
      </c>
      <c r="AR73" s="313" t="str">
        <f>IF(TRIM('入力1-1'!AR59)&lt;&gt;"",MID('入力1-1'!AR59,2,1),"")</f>
        <v/>
      </c>
      <c r="AS73" s="1005" t="str">
        <f>IF(TRIM('入力1-1'!AT59)&lt;&gt;"",MID('入力1-1'!AT59,1,1),"")</f>
        <v/>
      </c>
      <c r="AT73" s="313" t="str">
        <f>IF(TRIM('入力1-1'!AT59)&lt;&gt;"",MID('入力1-1'!AT59,2,1),"")</f>
        <v/>
      </c>
      <c r="AU73" s="1006" t="str">
        <f>IF(TRIM('入力1-1'!AV59)&lt;&gt;"",MID('入力1-1'!AV59,1,1),"")</f>
        <v/>
      </c>
      <c r="AV73" s="366" t="str">
        <f>IF(TRIM('入力1-1'!AW59)&lt;&gt;"",MID('入力1-1'!AW59,1,1),"")</f>
        <v/>
      </c>
      <c r="AW73" s="366" t="str">
        <f>IF(TRIM('入力1-1'!AX59)&lt;&gt;"",MID('入力1-1'!AX59,1,1),"")</f>
        <v/>
      </c>
      <c r="AX73" s="366" t="str">
        <f>IF(TRIM('入力1-1'!AY59)&lt;&gt;"",MID('入力1-1'!AY59,1,1),"")</f>
        <v/>
      </c>
      <c r="AY73" s="699" t="str">
        <f>IF(TRIM('入力1-1'!AZ59)&lt;&gt;"",LEFT('入力1-1'!AZ59,1),"-")</f>
        <v>-</v>
      </c>
      <c r="AZ73" s="978" t="str">
        <f>IF(TRIM('入力1-1'!AZ59)&lt;&gt;"",MID('入力1-1'!AZ59,2,1),"-")</f>
        <v>-</v>
      </c>
      <c r="BA73" s="679" t="str">
        <f>IF(TRIM('入力1-1'!BB59)&lt;&gt;"",MID('入力1-1'!BB59,1,1),"")</f>
        <v/>
      </c>
      <c r="BB73" s="989" t="str">
        <f>IF(TRIM('入力1-1'!BC59)&lt;&gt;"",IF(LEN('入力1-1'!BC59)&gt;=2,MID(TEXT('入力1-1'!BC59,"00"),1,1),"0"),"")</f>
        <v/>
      </c>
      <c r="BC73" s="313" t="str">
        <f>IF(TRIM('入力1-1'!BC59)&lt;&gt;"",IF(LEN('入力1-1'!BC59)&gt;=1,MID(TEXT('入力1-1'!BC59,"00"),2,1),""),"")</f>
        <v/>
      </c>
      <c r="BD73" s="716" t="str">
        <f>IF(TRIM('入力1-1'!$BE59)&lt;&gt;"",IF('入力1-1'!$BE59&gt;=100000,MID(TEXT('入力1-1'!$BE59,"000000"),1,1),""),"")</f>
        <v/>
      </c>
      <c r="BE73" s="717" t="str">
        <f>IF(TRIM('入力1-1'!$BE59)&lt;&gt;"",IF('入力1-1'!$BE59&gt;=10000,MID(TEXT('入力1-1'!$BE59,"000000"),2,1),""),"")</f>
        <v/>
      </c>
      <c r="BF73" s="717" t="str">
        <f>IF(TRIM('入力1-1'!$BE59)&lt;&gt;"",IF('入力1-1'!$BE59&gt;=1000,MID(TEXT('入力1-1'!$BE59,"000000"),3,1),""),"")</f>
        <v/>
      </c>
      <c r="BG73" s="717" t="str">
        <f>IF(TRIM('入力1-1'!$BE59)&lt;&gt;"",IF('入力1-1'!$BE59&gt;=100,MID(TEXT('入力1-1'!$BE59,"000000"),4,1),""),"")</f>
        <v/>
      </c>
      <c r="BH73" s="717" t="str">
        <f>IF(TRIM('入力1-1'!$BE59)&lt;&gt;"",IF('入力1-1'!$BE59&gt;=10,MID(TEXT('入力1-1'!$BE59,"000000"),5,1),""),"")</f>
        <v/>
      </c>
      <c r="BI73" s="467" t="str">
        <f>IF(TRIM('入力1-1'!$BE59)&lt;&gt;"",IF('入力1-1'!$BE59&gt;=1,MID(TEXT('入力1-1'!$BE59,"000000"),6,1),"0"),"")</f>
        <v/>
      </c>
      <c r="BJ73" s="718" t="str">
        <f>IF(TRIM('入力1-1'!$BF59)&lt;&gt;"",IF('入力1-1'!$BF59&gt;=100000,MID(TEXT('入力1-1'!$BF59,"000000"),1,1),""),"")</f>
        <v/>
      </c>
      <c r="BK73" s="717" t="str">
        <f>IF(TRIM('入力1-1'!$BF59)&lt;&gt;"",IF('入力1-1'!$BF59&gt;=10000,MID(TEXT('入力1-1'!$BF59,"000000"),2,1),""),"")</f>
        <v/>
      </c>
      <c r="BL73" s="717" t="str">
        <f>IF(TRIM('入力1-1'!$BF59)&lt;&gt;"",IF('入力1-1'!$BF59&gt;=1000,MID(TEXT('入力1-1'!$BF59,"000000"),3,1),""),"")</f>
        <v/>
      </c>
      <c r="BM73" s="717" t="str">
        <f>IF(TRIM('入力1-1'!$BF59)&lt;&gt;"",IF('入力1-1'!$BF59&gt;=100,MID(TEXT('入力1-1'!$BF59,"000000"),4,1),""),"")</f>
        <v/>
      </c>
      <c r="BN73" s="717" t="str">
        <f>IF(TRIM('入力1-1'!$BF59)&lt;&gt;"",IF('入力1-1'!$BF59&gt;=10,MID(TEXT('入力1-1'!$BF59,"000000"),5,1),""),"")</f>
        <v/>
      </c>
      <c r="BO73" s="467" t="str">
        <f>IF(TRIM('入力1-1'!$BF59)&lt;&gt;"",IF('入力1-1'!$BF59&gt;=1,MID(TEXT('入力1-1'!$BF59,"000000"),6,1),"0"),"")</f>
        <v/>
      </c>
      <c r="BP73" s="718" t="str">
        <f>IF(TRIM('入力1-1'!$BG59)&lt;&gt;"",IF('入力1-1'!$BG59&gt;=100000,MID(TEXT('入力1-1'!$BG59,"000000"),1,1),""),"")</f>
        <v/>
      </c>
      <c r="BQ73" s="717" t="str">
        <f>IF(TRIM('入力1-1'!$BG59)&lt;&gt;"",IF('入力1-1'!$BG59&gt;=10000,MID(TEXT('入力1-1'!$BG59,"000000"),2,1),""),"")</f>
        <v/>
      </c>
      <c r="BR73" s="717" t="str">
        <f>IF(TRIM('入力1-1'!$BG59)&lt;&gt;"",IF('入力1-1'!$BG59&gt;=1000,MID(TEXT('入力1-1'!$BG59,"000000"),3,1),""),"")</f>
        <v/>
      </c>
      <c r="BS73" s="717" t="str">
        <f>IF(TRIM('入力1-1'!$BG59)&lt;&gt;"",IF('入力1-1'!$BG59&gt;=100,MID(TEXT('入力1-1'!$BG59,"000000"),4,1),""),"")</f>
        <v/>
      </c>
      <c r="BT73" s="717" t="str">
        <f>IF(TRIM('入力1-1'!$BG59)&lt;&gt;"",IF('入力1-1'!$BG59&gt;=10,MID(TEXT('入力1-1'!$BG59,"000000"),5,1),""),"")</f>
        <v/>
      </c>
      <c r="BU73" s="467" t="str">
        <f>IF(TRIM('入力1-1'!$BG59)&lt;&gt;"",IF('入力1-1'!$BG59&gt;=1,MID(TEXT('入力1-1'!$BG59,"000000"),6,1),"0"),"")</f>
        <v/>
      </c>
      <c r="BV73" s="718" t="str">
        <f>IF(TRIM('入力1-1'!$BH59)&lt;&gt;"",IF('入力1-1'!$BH59&gt;=100000,MID(TEXT('入力1-1'!$BH59,"000000"),1,1),""),"")</f>
        <v/>
      </c>
      <c r="BW73" s="717" t="str">
        <f>IF(TRIM('入力1-1'!$BH59)&lt;&gt;"",IF('入力1-1'!$BH59&gt;=10000,MID(TEXT('入力1-1'!$BH59,"000000"),2,1),""),"")</f>
        <v/>
      </c>
      <c r="BX73" s="717" t="str">
        <f>IF(TRIM('入力1-1'!$BH59)&lt;&gt;"",IF('入力1-1'!$BH59&gt;=1000,MID(TEXT('入力1-1'!$BH59,"000000"),3,1),""),"")</f>
        <v/>
      </c>
      <c r="BY73" s="717" t="str">
        <f>IF(TRIM('入力1-1'!$BH59)&lt;&gt;"",IF('入力1-1'!$BH59&gt;=100,MID(TEXT('入力1-1'!$BH59,"000000"),4,1),""),"")</f>
        <v/>
      </c>
      <c r="BZ73" s="717" t="str">
        <f>IF(TRIM('入力1-1'!$BH59)&lt;&gt;"",IF('入力1-1'!$BH59&gt;=10,MID(TEXT('入力1-1'!$BH59,"000000"),5,1),""),"")</f>
        <v/>
      </c>
      <c r="CA73" s="467" t="str">
        <f>IF(TRIM('入力1-1'!$BH59)&lt;&gt;"",IF('入力1-1'!$BH59&gt;=1,MID(TEXT('入力1-1'!$BH59,"000000"),6,1),""),"0")</f>
        <v/>
      </c>
      <c r="CB73" s="753" t="str">
        <f>IF(TRIM('入力1-1'!$BI59)&lt;&gt;"",IF('入力1-1'!$BI59&gt;=10000000,MID(TEXT('入力1-1'!$BI59,"00000000"),1,1),""),"")</f>
        <v/>
      </c>
      <c r="CC73" s="754" t="str">
        <f>IF(TRIM('入力1-1'!$BI59)&lt;&gt;"",IF('入力1-1'!$BI59&gt;=1000000,MID(TEXT('入力1-1'!$BI59,"00000000"),2,1),""),"")</f>
        <v/>
      </c>
      <c r="CD73" s="754" t="str">
        <f>IF(TRIM('入力1-1'!$BI59)&lt;&gt;"",IF('入力1-1'!$BI59&gt;=100000,MID(TEXT('入力1-1'!$BI59,"00000000"),3,1),""),"")</f>
        <v/>
      </c>
      <c r="CE73" s="754" t="str">
        <f>IF(TRIM('入力1-1'!$BI59)&lt;&gt;"",IF('入力1-1'!$BI59&gt;=10000,MID(TEXT('入力1-1'!$BI59,"00000000"),4,1),""),"")</f>
        <v/>
      </c>
      <c r="CF73" s="754" t="str">
        <f>IF(TRIM('入力1-1'!$BI59)&lt;&gt;"",IF('入力1-1'!$BI59&gt;=1000,MID(TEXT('入力1-1'!$BI59,"00000000"),5,1),""),"")</f>
        <v/>
      </c>
      <c r="CG73" s="754" t="str">
        <f>IF(TRIM('入力1-1'!$BI59)&lt;&gt;"",IF('入力1-1'!$BI59&gt;=100,MID(TEXT('入力1-1'!$BI59,"00000000"),6,1),""),"")</f>
        <v/>
      </c>
      <c r="CH73" s="754" t="str">
        <f>IF(TRIM('入力1-1'!$BI59)&lt;&gt;"",IF('入力1-1'!$BI59&gt;=10,MID(TEXT('入力1-1'!$BI59,"00000000"),7,1),""),"")</f>
        <v/>
      </c>
      <c r="CI73" s="856" t="str">
        <f>IF(TRIM('入力1-1'!$BI59)&lt;&gt;"",IF('入力1-1'!$BI59&gt;=1,MID(TEXT('入力1-1'!$BI59,"00000000"),8,1),""),"")</f>
        <v/>
      </c>
    </row>
    <row r="74" spans="1:87" s="19" customFormat="1" ht="23.25" customHeight="1">
      <c r="A74" s="522" t="str">
        <f>IF(TRIM(入力1!A108)&lt;&gt;"",入力1!A108,"")</f>
        <v/>
      </c>
      <c r="B74" s="523">
        <f>IF(TRIM(入力1!B108)&lt;&gt;"",入力1!B108,"")</f>
        <v>4</v>
      </c>
      <c r="C74" s="534">
        <v>6</v>
      </c>
      <c r="D74" s="2241" t="str">
        <f>IF(TRIM(入力1!D108)&lt;&gt;"",入力1!D108,"")</f>
        <v/>
      </c>
      <c r="E74" s="2242" t="str">
        <f>IF(TRIM(入力1!E75)&lt;&gt;"",入力1!E75,"")</f>
        <v/>
      </c>
      <c r="F74" s="2242" t="str">
        <f>IF(TRIM(入力1!F75)&lt;&gt;"",入力1!F75,"")</f>
        <v/>
      </c>
      <c r="G74" s="2242" t="str">
        <f>IF(TRIM(入力1!G75)&lt;&gt;"",入力1!G75,"")</f>
        <v/>
      </c>
      <c r="H74" s="2242" t="str">
        <f>IF(TRIM(入力1!H75)&lt;&gt;"",入力1!H75,"")</f>
        <v/>
      </c>
      <c r="I74" s="2242" t="str">
        <f>IF(TRIM(入力1!I75)&lt;&gt;"",入力1!I75,"")</f>
        <v/>
      </c>
      <c r="J74" s="2242" t="str">
        <f>IF(TRIM(入力1!J75)&lt;&gt;"",入力1!J75,"")</f>
        <v/>
      </c>
      <c r="K74" s="2242" t="str">
        <f>IF(TRIM(入力1!S75)&lt;&gt;"",入力1!S75,"")</f>
        <v/>
      </c>
      <c r="L74" s="2243" t="e">
        <f>IF(TRIM(入力1!#REF!)&lt;&gt;"",入力1!#REF!,"")</f>
        <v>#REF!</v>
      </c>
      <c r="M74" s="982" t="str">
        <f>IF(TRIM(入力1!K108)&lt;&gt;"",入力1!K108,"")</f>
        <v/>
      </c>
      <c r="N74" s="535">
        <f>IF(TRIM(入力1!L108)&lt;&gt;"",入力1!L108,"")</f>
        <v>4</v>
      </c>
      <c r="O74" s="526">
        <v>6</v>
      </c>
      <c r="P74" s="1007" t="str">
        <f>'入力1-1'!P60</f>
        <v/>
      </c>
      <c r="Q74" s="527" t="str">
        <f>'入力1-1'!Q60</f>
        <v/>
      </c>
      <c r="R74" s="528" t="str">
        <f>IF(TRIM('入力1-1'!R60)&lt;&gt;"",MID('入力1-1'!R60,1,1),"0")</f>
        <v>0</v>
      </c>
      <c r="S74" s="528" t="str">
        <f>IF(TRIM('入力1-1'!S60)&lt;&gt;"",MID('入力1-1'!S60,1,1),"")</f>
        <v/>
      </c>
      <c r="T74" s="528" t="str">
        <f>IF(TRIM('入力1-1'!T60)&lt;&gt;"",MID('入力1-1'!T60,1,1),"")</f>
        <v/>
      </c>
      <c r="U74" s="528" t="str">
        <f>IF(TRIM('入力1-1'!U60)&lt;&gt;"",MID('入力1-1'!U60,1,1),"")</f>
        <v/>
      </c>
      <c r="V74" s="528" t="str">
        <f>IF(TRIM('入力1-1'!V60)&lt;&gt;"",MID('入力1-1'!V60,1,1),"")</f>
        <v/>
      </c>
      <c r="W74" s="528" t="str">
        <f>IF(TRIM('入力1-1'!W60)&lt;&gt;"",MID('入力1-1'!W60,1,1),"")</f>
        <v/>
      </c>
      <c r="X74" s="528" t="str">
        <f>IF(TRIM('入力1-1'!X60)&lt;&gt;"",MID('入力1-1'!X60,1,1),"")</f>
        <v/>
      </c>
      <c r="Y74" s="528" t="str">
        <f>IF(TRIM('入力1-1'!Y60)&lt;&gt;"",MID('入力1-1'!Y60,1,1),"")</f>
        <v/>
      </c>
      <c r="Z74" s="1007" t="str">
        <f>IF(TRIM('入力1-1'!AA60)&lt;&gt;"",MID('入力1-1'!AA60,1,1),"0")</f>
        <v>0</v>
      </c>
      <c r="AA74" s="527" t="str">
        <f>IF(TRIM('入力1-1'!AA60)&lt;&gt;"",MID('入力1-1'!AA60,2,1),"0")</f>
        <v>0</v>
      </c>
      <c r="AB74" s="1007" t="str">
        <f>IF(TRIM('入力1-1'!AC60)&lt;&gt;"",MID('入力1-1'!AC60,1,1),"")</f>
        <v/>
      </c>
      <c r="AC74" s="527" t="str">
        <f>IF(TRIM('入力1-1'!AC60)&lt;&gt;"",MID('入力1-1'!AC60,2,1),"")</f>
        <v/>
      </c>
      <c r="AD74" s="1007" t="str">
        <f>IF(TRIM('入力1-1'!AE60)&lt;&gt;"",MID('入力1-1'!AE60,1,1),"")</f>
        <v/>
      </c>
      <c r="AE74" s="527" t="str">
        <f>IF(TRIM('入力1-1'!AE60)&lt;&gt;"",MID('入力1-1'!AE60,2,1),"")</f>
        <v/>
      </c>
      <c r="AF74" s="1007" t="str">
        <f>IF(TRIM('入力1-1'!AG60)&lt;&gt;"",MID('入力1-1'!AG60,1,1),"")</f>
        <v/>
      </c>
      <c r="AG74" s="527" t="str">
        <f>IF(TRIM('入力1-1'!AG60)&lt;&gt;"",MID('入力1-1'!AG60,2,1),"")</f>
        <v/>
      </c>
      <c r="AH74" s="1007" t="str">
        <f>IF(TRIM('入力1-1'!AI60)&lt;&gt;"",MID('入力1-1'!AI60,1,1),"")</f>
        <v/>
      </c>
      <c r="AI74" s="529" t="str">
        <f>IF(TRIM('入力1-1'!AI60)&lt;&gt;"",MID('入力1-1'!AI60,2,1),"")</f>
        <v/>
      </c>
      <c r="AJ74" s="528" t="str">
        <f>IF(TRIM('入力1-1'!AK60)&lt;&gt;"",MID('入力1-1'!AK60,1,1),"")</f>
        <v/>
      </c>
      <c r="AK74" s="1007" t="str">
        <f>IF(TRIM('入力1-1'!AL60)&lt;&gt;"",MID('入力1-1'!AL60,1,1),"")</f>
        <v/>
      </c>
      <c r="AL74" s="527" t="str">
        <f>IF(TRIM('入力1-1'!AL60)&lt;&gt;"",MID('入力1-1'!AL60,2,1),"")</f>
        <v/>
      </c>
      <c r="AM74" s="1007" t="str">
        <f>IF(TRIM('入力1-1'!AN60)&lt;&gt;"",MID('入力1-1'!AN60,1,1),"")</f>
        <v/>
      </c>
      <c r="AN74" s="527" t="str">
        <f>IF(TRIM('入力1-1'!AN60)&lt;&gt;"",MID('入力1-1'!AN60,2,1),"")</f>
        <v/>
      </c>
      <c r="AO74" s="1007" t="str">
        <f>IF(TRIM('入力1-1'!AP60)&lt;&gt;"",MID('入力1-1'!AP60,1,1),"")</f>
        <v/>
      </c>
      <c r="AP74" s="529" t="str">
        <f>IF(TRIM('入力1-1'!AP60)&lt;&gt;"",MID('入力1-1'!AP60,2,1),"")</f>
        <v/>
      </c>
      <c r="AQ74" s="1007" t="str">
        <f>IF(TRIM('入力1-1'!AR60)&lt;&gt;"",MID('入力1-1'!AR60,1,1),"")</f>
        <v/>
      </c>
      <c r="AR74" s="527" t="str">
        <f>IF(TRIM('入力1-1'!AR60)&lt;&gt;"",MID('入力1-1'!AR60,2,1),"")</f>
        <v/>
      </c>
      <c r="AS74" s="1007" t="str">
        <f>IF(TRIM('入力1-1'!AT60)&lt;&gt;"",MID('入力1-1'!AT60,1,1),"")</f>
        <v/>
      </c>
      <c r="AT74" s="527" t="str">
        <f>IF(TRIM('入力1-1'!AT60)&lt;&gt;"",MID('入力1-1'!AT60,2,1),"")</f>
        <v/>
      </c>
      <c r="AU74" s="1008" t="str">
        <f>IF(TRIM('入力1-1'!AV60)&lt;&gt;"",MID('入力1-1'!AV60,1,1),"")</f>
        <v/>
      </c>
      <c r="AV74" s="536" t="str">
        <f>IF(TRIM('入力1-1'!AW60)&lt;&gt;"",MID('入力1-1'!AW60,1,1),"")</f>
        <v/>
      </c>
      <c r="AW74" s="536" t="str">
        <f>IF(TRIM('入力1-1'!AX60)&lt;&gt;"",MID('入力1-1'!AX60,1,1),"")</f>
        <v/>
      </c>
      <c r="AX74" s="536" t="str">
        <f>IF(TRIM('入力1-1'!AY60)&lt;&gt;"",MID('入力1-1'!AY60,1,1),"")</f>
        <v/>
      </c>
      <c r="AY74" s="700" t="str">
        <f>IF(TRIM('入力1-1'!AZ60)&lt;&gt;"",LEFT('入力1-1'!AZ60,1),"-")</f>
        <v>-</v>
      </c>
      <c r="AZ74" s="972" t="str">
        <f>IF(TRIM('入力1-1'!AZ60)&lt;&gt;"",MID('入力1-1'!AZ60,2,1),"-")</f>
        <v>-</v>
      </c>
      <c r="BA74" s="969" t="str">
        <f>IF(TRIM('入力1-1'!BB60)&lt;&gt;"",MID('入力1-1'!BB60,1,1),"")</f>
        <v/>
      </c>
      <c r="BB74" s="983" t="str">
        <f>IF(TRIM('入力1-1'!BC60)&lt;&gt;"",IF(LEN('入力1-1'!BC60)&gt;=2,MID(TEXT('入力1-1'!BC60,"00"),1,1),"0"),"")</f>
        <v/>
      </c>
      <c r="BC74" s="527" t="str">
        <f>IF(TRIM('入力1-1'!BC60)&lt;&gt;"",IF(LEN('入力1-1'!BC60)&gt;=1,MID(TEXT('入力1-1'!BC60,"00"),2,1),""),"")</f>
        <v/>
      </c>
      <c r="BD74" s="708" t="str">
        <f>IF(TRIM('入力1-1'!$BE60)&lt;&gt;"",IF('入力1-1'!$BE60&gt;=100000,MID(TEXT('入力1-1'!$BE60,"000000"),1,1),""),"")</f>
        <v/>
      </c>
      <c r="BE74" s="709" t="str">
        <f>IF(TRIM('入力1-1'!$BE60)&lt;&gt;"",IF('入力1-1'!$BE60&gt;=10000,MID(TEXT('入力1-1'!$BE60,"000000"),2,1),""),"")</f>
        <v/>
      </c>
      <c r="BF74" s="709" t="str">
        <f>IF(TRIM('入力1-1'!$BE60)&lt;&gt;"",IF('入力1-1'!$BE60&gt;=1000,MID(TEXT('入力1-1'!$BE60,"000000"),3,1),""),"")</f>
        <v/>
      </c>
      <c r="BG74" s="709" t="str">
        <f>IF(TRIM('入力1-1'!$BE60)&lt;&gt;"",IF('入力1-1'!$BE60&gt;=100,MID(TEXT('入力1-1'!$BE60,"000000"),4,1),""),"")</f>
        <v/>
      </c>
      <c r="BH74" s="709" t="str">
        <f>IF(TRIM('入力1-1'!$BE60)&lt;&gt;"",IF('入力1-1'!$BE60&gt;=10,MID(TEXT('入力1-1'!$BE60,"000000"),5,1),""),"")</f>
        <v/>
      </c>
      <c r="BI74" s="532" t="str">
        <f>IF(TRIM('入力1-1'!$BE60)&lt;&gt;"",IF('入力1-1'!$BE60&gt;=1,MID(TEXT('入力1-1'!$BE60,"000000"),6,1),"0"),"")</f>
        <v/>
      </c>
      <c r="BJ74" s="719" t="str">
        <f>IF(TRIM('入力1-1'!$BF60)&lt;&gt;"",IF('入力1-1'!$BF60&gt;=100000,MID(TEXT('入力1-1'!$BF60,"000000"),1,1),""),"")</f>
        <v/>
      </c>
      <c r="BK74" s="709" t="str">
        <f>IF(TRIM('入力1-1'!$BF60)&lt;&gt;"",IF('入力1-1'!$BF60&gt;=10000,MID(TEXT('入力1-1'!$BF60,"000000"),2,1),""),"")</f>
        <v/>
      </c>
      <c r="BL74" s="709" t="str">
        <f>IF(TRIM('入力1-1'!$BF60)&lt;&gt;"",IF('入力1-1'!$BF60&gt;=1000,MID(TEXT('入力1-1'!$BF60,"000000"),3,1),""),"")</f>
        <v/>
      </c>
      <c r="BM74" s="709" t="str">
        <f>IF(TRIM('入力1-1'!$BF60)&lt;&gt;"",IF('入力1-1'!$BF60&gt;=100,MID(TEXT('入力1-1'!$BF60,"000000"),4,1),""),"")</f>
        <v/>
      </c>
      <c r="BN74" s="709" t="str">
        <f>IF(TRIM('入力1-1'!$BF60)&lt;&gt;"",IF('入力1-1'!$BF60&gt;=10,MID(TEXT('入力1-1'!$BF60,"000000"),5,1),""),"")</f>
        <v/>
      </c>
      <c r="BO74" s="532" t="str">
        <f>IF(TRIM('入力1-1'!$BF60)&lt;&gt;"",IF('入力1-1'!$BF60&gt;=1,MID(TEXT('入力1-1'!$BF60,"000000"),6,1),"0"),"")</f>
        <v/>
      </c>
      <c r="BP74" s="719" t="str">
        <f>IF(TRIM('入力1-1'!$BG60)&lt;&gt;"",IF('入力1-1'!$BG60&gt;=100000,MID(TEXT('入力1-1'!$BG60,"000000"),1,1),""),"")</f>
        <v/>
      </c>
      <c r="BQ74" s="709" t="str">
        <f>IF(TRIM('入力1-1'!$BG60)&lt;&gt;"",IF('入力1-1'!$BG60&gt;=10000,MID(TEXT('入力1-1'!$BG60,"000000"),2,1),""),"")</f>
        <v/>
      </c>
      <c r="BR74" s="709" t="str">
        <f>IF(TRIM('入力1-1'!$BG60)&lt;&gt;"",IF('入力1-1'!$BG60&gt;=1000,MID(TEXT('入力1-1'!$BG60,"000000"),3,1),""),"")</f>
        <v/>
      </c>
      <c r="BS74" s="709" t="str">
        <f>IF(TRIM('入力1-1'!$BG60)&lt;&gt;"",IF('入力1-1'!$BG60&gt;=100,MID(TEXT('入力1-1'!$BG60,"000000"),4,1),""),"")</f>
        <v/>
      </c>
      <c r="BT74" s="709" t="str">
        <f>IF(TRIM('入力1-1'!$BG60)&lt;&gt;"",IF('入力1-1'!$BG60&gt;=10,MID(TEXT('入力1-1'!$BG60,"000000"),5,1),""),"")</f>
        <v/>
      </c>
      <c r="BU74" s="532" t="str">
        <f>IF(TRIM('入力1-1'!$BG60)&lt;&gt;"",IF('入力1-1'!$BG60&gt;=1,MID(TEXT('入力1-1'!$BG60,"000000"),6,1),"0"),"")</f>
        <v/>
      </c>
      <c r="BV74" s="719" t="str">
        <f>IF(TRIM('入力1-1'!$BH60)&lt;&gt;"",IF('入力1-1'!$BH60&gt;=100000,MID(TEXT('入力1-1'!$BH60,"000000"),1,1),""),"")</f>
        <v/>
      </c>
      <c r="BW74" s="709" t="str">
        <f>IF(TRIM('入力1-1'!$BH60)&lt;&gt;"",IF('入力1-1'!$BH60&gt;=10000,MID(TEXT('入力1-1'!$BH60,"000000"),2,1),""),"")</f>
        <v/>
      </c>
      <c r="BX74" s="709" t="str">
        <f>IF(TRIM('入力1-1'!$BH60)&lt;&gt;"",IF('入力1-1'!$BH60&gt;=1000,MID(TEXT('入力1-1'!$BH60,"000000"),3,1),""),"")</f>
        <v/>
      </c>
      <c r="BY74" s="709" t="str">
        <f>IF(TRIM('入力1-1'!$BH60)&lt;&gt;"",IF('入力1-1'!$BH60&gt;=100,MID(TEXT('入力1-1'!$BH60,"000000"),4,1),""),"")</f>
        <v/>
      </c>
      <c r="BZ74" s="709" t="str">
        <f>IF(TRIM('入力1-1'!$BH60)&lt;&gt;"",IF('入力1-1'!$BH60&gt;=10,MID(TEXT('入力1-1'!$BH60,"000000"),5,1),""),"")</f>
        <v/>
      </c>
      <c r="CA74" s="532" t="str">
        <f>IF(TRIM('入力1-1'!$BH60)&lt;&gt;"",IF('入力1-1'!$BH60&gt;=1,MID(TEXT('入力1-1'!$BH60,"000000"),6,1),""),"0")</f>
        <v/>
      </c>
      <c r="CB74" s="749" t="str">
        <f>IF(TRIM('入力1-1'!$BI60)&lt;&gt;"",IF('入力1-1'!$BI60&gt;=10000000,MID(TEXT('入力1-1'!$BI60,"00000000"),1,1),""),"")</f>
        <v/>
      </c>
      <c r="CC74" s="750" t="str">
        <f>IF(TRIM('入力1-1'!$BI60)&lt;&gt;"",IF('入力1-1'!$BI60&gt;=1000000,MID(TEXT('入力1-1'!$BI60,"00000000"),2,1),""),"")</f>
        <v/>
      </c>
      <c r="CD74" s="750" t="str">
        <f>IF(TRIM('入力1-1'!$BI60)&lt;&gt;"",IF('入力1-1'!$BI60&gt;=100000,MID(TEXT('入力1-1'!$BI60,"00000000"),3,1),""),"")</f>
        <v/>
      </c>
      <c r="CE74" s="750" t="str">
        <f>IF(TRIM('入力1-1'!$BI60)&lt;&gt;"",IF('入力1-1'!$BI60&gt;=10000,MID(TEXT('入力1-1'!$BI60,"00000000"),4,1),""),"")</f>
        <v/>
      </c>
      <c r="CF74" s="750" t="str">
        <f>IF(TRIM('入力1-1'!$BI60)&lt;&gt;"",IF('入力1-1'!$BI60&gt;=1000,MID(TEXT('入力1-1'!$BI60,"00000000"),5,1),""),"")</f>
        <v/>
      </c>
      <c r="CG74" s="750" t="str">
        <f>IF(TRIM('入力1-1'!$BI60)&lt;&gt;"",IF('入力1-1'!$BI60&gt;=100,MID(TEXT('入力1-1'!$BI60,"00000000"),6,1),""),"")</f>
        <v/>
      </c>
      <c r="CH74" s="750" t="str">
        <f>IF(TRIM('入力1-1'!$BI60)&lt;&gt;"",IF('入力1-1'!$BI60&gt;=10,MID(TEXT('入力1-1'!$BI60,"00000000"),7,1),""),"")</f>
        <v/>
      </c>
      <c r="CI74" s="854" t="str">
        <f>IF(TRIM('入力1-1'!$BI60)&lt;&gt;"",IF('入力1-1'!$BI60&gt;=1,MID(TEXT('入力1-1'!$BI60,"00000000"),8,1),""),"")</f>
        <v/>
      </c>
    </row>
    <row r="75" spans="1:87" s="191" customFormat="1" ht="23.25" customHeight="1">
      <c r="A75" s="304" t="str">
        <f>IF(TRIM(入力1!A110)&lt;&gt;"",入力1!A110,"")</f>
        <v/>
      </c>
      <c r="B75" s="430">
        <f>IF(TRIM(入力1!B110)&lt;&gt;"",入力1!B110,"")</f>
        <v>4</v>
      </c>
      <c r="C75" s="308">
        <v>7</v>
      </c>
      <c r="D75" s="2232" t="str">
        <f>IF(TRIM(入力1!D110)&lt;&gt;"",入力1!D110,"")</f>
        <v/>
      </c>
      <c r="E75" s="2233" t="str">
        <f>IF(TRIM(入力1!E77)&lt;&gt;"",入力1!E77,"")</f>
        <v/>
      </c>
      <c r="F75" s="2233" t="str">
        <f>IF(TRIM(入力1!F77)&lt;&gt;"",入力1!F77,"")</f>
        <v/>
      </c>
      <c r="G75" s="2233" t="str">
        <f>IF(TRIM(入力1!G77)&lt;&gt;"",入力1!G77,"")</f>
        <v/>
      </c>
      <c r="H75" s="2233" t="str">
        <f>IF(TRIM(入力1!H77)&lt;&gt;"",入力1!H77,"")</f>
        <v/>
      </c>
      <c r="I75" s="2233" t="str">
        <f>IF(TRIM(入力1!I77)&lt;&gt;"",入力1!I77,"")</f>
        <v/>
      </c>
      <c r="J75" s="2233" t="str">
        <f>IF(TRIM(入力1!J77)&lt;&gt;"",入力1!J77,"")</f>
        <v/>
      </c>
      <c r="K75" s="2233" t="str">
        <f>IF(TRIM(入力1!S77)&lt;&gt;"",入力1!S77,"")</f>
        <v/>
      </c>
      <c r="L75" s="2234" t="e">
        <f>IF(TRIM(入力1!#REF!)&lt;&gt;"",入力1!#REF!,"")</f>
        <v>#REF!</v>
      </c>
      <c r="M75" s="952" t="str">
        <f>IF(TRIM(入力1!K110)&lt;&gt;"",入力1!K110,"")</f>
        <v/>
      </c>
      <c r="N75" s="434">
        <f>IF(TRIM(入力1!L110)&lt;&gt;"",入力1!L110,"")</f>
        <v>4</v>
      </c>
      <c r="O75" s="432">
        <v>7</v>
      </c>
      <c r="P75" s="999" t="str">
        <f>'入力1-1'!P61</f>
        <v/>
      </c>
      <c r="Q75" s="306" t="str">
        <f>'入力1-1'!Q61</f>
        <v/>
      </c>
      <c r="R75" s="307" t="str">
        <f>IF(TRIM('入力1-1'!R61)&lt;&gt;"",MID('入力1-1'!R61,1,1),"0")</f>
        <v>0</v>
      </c>
      <c r="S75" s="307" t="str">
        <f>IF(TRIM('入力1-1'!S61)&lt;&gt;"",MID('入力1-1'!S61,1,1),"")</f>
        <v/>
      </c>
      <c r="T75" s="307" t="str">
        <f>IF(TRIM('入力1-1'!T61)&lt;&gt;"",MID('入力1-1'!T61,1,1),"")</f>
        <v/>
      </c>
      <c r="U75" s="307" t="str">
        <f>IF(TRIM('入力1-1'!U61)&lt;&gt;"",MID('入力1-1'!U61,1,1),"")</f>
        <v/>
      </c>
      <c r="V75" s="307" t="str">
        <f>IF(TRIM('入力1-1'!V61)&lt;&gt;"",MID('入力1-1'!V61,1,1),"")</f>
        <v/>
      </c>
      <c r="W75" s="307" t="str">
        <f>IF(TRIM('入力1-1'!W61)&lt;&gt;"",MID('入力1-1'!W61,1,1),"")</f>
        <v/>
      </c>
      <c r="X75" s="307" t="str">
        <f>IF(TRIM('入力1-1'!X61)&lt;&gt;"",MID('入力1-1'!X61,1,1),"")</f>
        <v/>
      </c>
      <c r="Y75" s="307" t="str">
        <f>IF(TRIM('入力1-1'!Y61)&lt;&gt;"",MID('入力1-1'!Y61,1,1),"")</f>
        <v/>
      </c>
      <c r="Z75" s="999" t="str">
        <f>IF(TRIM('入力1-1'!AA61)&lt;&gt;"",MID('入力1-1'!AA61,1,1),"0")</f>
        <v>0</v>
      </c>
      <c r="AA75" s="306" t="str">
        <f>IF(TRIM('入力1-1'!AA61)&lt;&gt;"",MID('入力1-1'!AA61,2,1),"0")</f>
        <v>0</v>
      </c>
      <c r="AB75" s="999" t="str">
        <f>IF(TRIM('入力1-1'!AC61)&lt;&gt;"",MID('入力1-1'!AC61,1,1),"")</f>
        <v/>
      </c>
      <c r="AC75" s="306" t="str">
        <f>IF(TRIM('入力1-1'!AC61)&lt;&gt;"",MID('入力1-1'!AC61,2,1),"")</f>
        <v/>
      </c>
      <c r="AD75" s="999" t="str">
        <f>IF(TRIM('入力1-1'!AE61)&lt;&gt;"",MID('入力1-1'!AE61,1,1),"")</f>
        <v/>
      </c>
      <c r="AE75" s="306" t="str">
        <f>IF(TRIM('入力1-1'!AE61)&lt;&gt;"",MID('入力1-1'!AE61,2,1),"")</f>
        <v/>
      </c>
      <c r="AF75" s="999" t="str">
        <f>IF(TRIM('入力1-1'!AG61)&lt;&gt;"",MID('入力1-1'!AG61,1,1),"")</f>
        <v/>
      </c>
      <c r="AG75" s="306" t="str">
        <f>IF(TRIM('入力1-1'!AG61)&lt;&gt;"",MID('入力1-1'!AG61,2,1),"")</f>
        <v/>
      </c>
      <c r="AH75" s="999" t="str">
        <f>IF(TRIM('入力1-1'!AI61)&lt;&gt;"",MID('入力1-1'!AI61,1,1),"")</f>
        <v/>
      </c>
      <c r="AI75" s="309" t="str">
        <f>IF(TRIM('入力1-1'!AI61)&lt;&gt;"",MID('入力1-1'!AI61,2,1),"")</f>
        <v/>
      </c>
      <c r="AJ75" s="307" t="str">
        <f>IF(TRIM('入力1-1'!AK61)&lt;&gt;"",MID('入力1-1'!AK61,1,1),"")</f>
        <v/>
      </c>
      <c r="AK75" s="999" t="str">
        <f>IF(TRIM('入力1-1'!AL61)&lt;&gt;"",MID('入力1-1'!AL61,1,1),"")</f>
        <v/>
      </c>
      <c r="AL75" s="306" t="str">
        <f>IF(TRIM('入力1-1'!AL61)&lt;&gt;"",MID('入力1-1'!AL61,2,1),"")</f>
        <v/>
      </c>
      <c r="AM75" s="999" t="str">
        <f>IF(TRIM('入力1-1'!AN61)&lt;&gt;"",MID('入力1-1'!AN61,1,1),"")</f>
        <v/>
      </c>
      <c r="AN75" s="306" t="str">
        <f>IF(TRIM('入力1-1'!AN61)&lt;&gt;"",MID('入力1-1'!AN61,2,1),"")</f>
        <v/>
      </c>
      <c r="AO75" s="999" t="str">
        <f>IF(TRIM('入力1-1'!AP61)&lt;&gt;"",MID('入力1-1'!AP61,1,1),"")</f>
        <v/>
      </c>
      <c r="AP75" s="309" t="str">
        <f>IF(TRIM('入力1-1'!AP61)&lt;&gt;"",MID('入力1-1'!AP61,2,1),"")</f>
        <v/>
      </c>
      <c r="AQ75" s="999" t="str">
        <f>IF(TRIM('入力1-1'!AR61)&lt;&gt;"",MID('入力1-1'!AR61,1,1),"")</f>
        <v/>
      </c>
      <c r="AR75" s="306" t="str">
        <f>IF(TRIM('入力1-1'!AR61)&lt;&gt;"",MID('入力1-1'!AR61,2,1),"")</f>
        <v/>
      </c>
      <c r="AS75" s="999" t="str">
        <f>IF(TRIM('入力1-1'!AT61)&lt;&gt;"",MID('入力1-1'!AT61,1,1),"")</f>
        <v/>
      </c>
      <c r="AT75" s="306" t="str">
        <f>IF(TRIM('入力1-1'!AT61)&lt;&gt;"",MID('入力1-1'!AT61,2,1),"")</f>
        <v/>
      </c>
      <c r="AU75" s="1000" t="str">
        <f>IF(TRIM('入力1-1'!AV61)&lt;&gt;"",MID('入力1-1'!AV61,1,1),"")</f>
        <v/>
      </c>
      <c r="AV75" s="347" t="str">
        <f>IF(TRIM('入力1-1'!AW61)&lt;&gt;"",MID('入力1-1'!AW61,1,1),"")</f>
        <v/>
      </c>
      <c r="AW75" s="347" t="str">
        <f>IF(TRIM('入力1-1'!AX61)&lt;&gt;"",MID('入力1-1'!AX61,1,1),"")</f>
        <v/>
      </c>
      <c r="AX75" s="347" t="str">
        <f>IF(TRIM('入力1-1'!AY61)&lt;&gt;"",MID('入力1-1'!AY61,1,1),"")</f>
        <v/>
      </c>
      <c r="AY75" s="698" t="str">
        <f>IF(TRIM('入力1-1'!AZ61)&lt;&gt;"",LEFT('入力1-1'!AZ61,1),"-")</f>
        <v>-</v>
      </c>
      <c r="AZ75" s="974" t="str">
        <f>IF(TRIM('入力1-1'!AZ61)&lt;&gt;"",MID('入力1-1'!AZ61,2,1),"-")</f>
        <v>-</v>
      </c>
      <c r="BA75" s="678" t="str">
        <f>IF(TRIM('入力1-1'!BB61)&lt;&gt;"",MID('入力1-1'!BB61,1,1),"")</f>
        <v/>
      </c>
      <c r="BB75" s="988" t="str">
        <f>IF(TRIM('入力1-1'!BC61)&lt;&gt;"",IF(LEN('入力1-1'!BC61)&gt;=2,MID(TEXT('入力1-1'!BC61,"00"),1,1),"0"),"")</f>
        <v/>
      </c>
      <c r="BC75" s="310" t="str">
        <f>IF(TRIM('入力1-1'!BC61)&lt;&gt;"",IF(LEN('入力1-1'!BC61)&gt;=1,MID(TEXT('入力1-1'!BC61,"00"),2,1),""),"")</f>
        <v/>
      </c>
      <c r="BD75" s="712" t="str">
        <f>IF(TRIM('入力1-1'!$BE61)&lt;&gt;"",IF('入力1-1'!$BE61&gt;=100000,MID(TEXT('入力1-1'!$BE61,"000000"),1,1),""),"")</f>
        <v/>
      </c>
      <c r="BE75" s="713" t="str">
        <f>IF(TRIM('入力1-1'!$BE61)&lt;&gt;"",IF('入力1-1'!$BE61&gt;=10000,MID(TEXT('入力1-1'!$BE61,"000000"),2,1),""),"")</f>
        <v/>
      </c>
      <c r="BF75" s="713" t="str">
        <f>IF(TRIM('入力1-1'!$BE61)&lt;&gt;"",IF('入力1-1'!$BE61&gt;=1000,MID(TEXT('入力1-1'!$BE61,"000000"),3,1),""),"")</f>
        <v/>
      </c>
      <c r="BG75" s="713" t="str">
        <f>IF(TRIM('入力1-1'!$BE61)&lt;&gt;"",IF('入力1-1'!$BE61&gt;=100,MID(TEXT('入力1-1'!$BE61,"000000"),4,1),""),"")</f>
        <v/>
      </c>
      <c r="BH75" s="713" t="str">
        <f>IF(TRIM('入力1-1'!$BE61)&lt;&gt;"",IF('入力1-1'!$BE61&gt;=10,MID(TEXT('入力1-1'!$BE61,"000000"),5,1),""),"")</f>
        <v/>
      </c>
      <c r="BI75" s="466" t="str">
        <f>IF(TRIM('入力1-1'!$BE61)&lt;&gt;"",IF('入力1-1'!$BE61&gt;=1,MID(TEXT('入力1-1'!$BE61,"000000"),6,1),"0"),"")</f>
        <v/>
      </c>
      <c r="BJ75" s="714" t="str">
        <f>IF(TRIM('入力1-1'!$BF61)&lt;&gt;"",IF('入力1-1'!$BF61&gt;=100000,MID(TEXT('入力1-1'!$BF61,"000000"),1,1),""),"")</f>
        <v/>
      </c>
      <c r="BK75" s="715" t="str">
        <f>IF(TRIM('入力1-1'!$BF61)&lt;&gt;"",IF('入力1-1'!$BF61&gt;=10000,MID(TEXT('入力1-1'!$BF61,"000000"),2,1),""),"")</f>
        <v/>
      </c>
      <c r="BL75" s="715" t="str">
        <f>IF(TRIM('入力1-1'!$BF61)&lt;&gt;"",IF('入力1-1'!$BF61&gt;=1000,MID(TEXT('入力1-1'!$BF61,"000000"),3,1),""),"")</f>
        <v/>
      </c>
      <c r="BM75" s="715" t="str">
        <f>IF(TRIM('入力1-1'!$BF61)&lt;&gt;"",IF('入力1-1'!$BF61&gt;=100,MID(TEXT('入力1-1'!$BF61,"000000"),4,1),""),"")</f>
        <v/>
      </c>
      <c r="BN75" s="715" t="str">
        <f>IF(TRIM('入力1-1'!$BF61)&lt;&gt;"",IF('入力1-1'!$BF61&gt;=10,MID(TEXT('入力1-1'!$BF61,"000000"),5,1),""),"")</f>
        <v/>
      </c>
      <c r="BO75" s="468" t="str">
        <f>IF(TRIM('入力1-1'!$BF61)&lt;&gt;"",IF('入力1-1'!$BF61&gt;=1,MID(TEXT('入力1-1'!$BF61,"000000"),6,1),"0"),"")</f>
        <v/>
      </c>
      <c r="BP75" s="714" t="str">
        <f>IF(TRIM('入力1-1'!$BG61)&lt;&gt;"",IF('入力1-1'!$BG61&gt;=100000,MID(TEXT('入力1-1'!$BG61,"000000"),1,1),""),"")</f>
        <v/>
      </c>
      <c r="BQ75" s="715" t="str">
        <f>IF(TRIM('入力1-1'!$BG61)&lt;&gt;"",IF('入力1-1'!$BG61&gt;=10000,MID(TEXT('入力1-1'!$BG61,"000000"),2,1),""),"")</f>
        <v/>
      </c>
      <c r="BR75" s="715" t="str">
        <f>IF(TRIM('入力1-1'!$BG61)&lt;&gt;"",IF('入力1-1'!$BG61&gt;=1000,MID(TEXT('入力1-1'!$BG61,"000000"),3,1),""),"")</f>
        <v/>
      </c>
      <c r="BS75" s="715" t="str">
        <f>IF(TRIM('入力1-1'!$BG61)&lt;&gt;"",IF('入力1-1'!$BG61&gt;=100,MID(TEXT('入力1-1'!$BG61,"000000"),4,1),""),"")</f>
        <v/>
      </c>
      <c r="BT75" s="715" t="str">
        <f>IF(TRIM('入力1-1'!$BG61)&lt;&gt;"",IF('入力1-1'!$BG61&gt;=10,MID(TEXT('入力1-1'!$BG61,"000000"),5,1),""),"")</f>
        <v/>
      </c>
      <c r="BU75" s="468" t="str">
        <f>IF(TRIM('入力1-1'!$BG61)&lt;&gt;"",IF('入力1-1'!$BG61&gt;=1,MID(TEXT('入力1-1'!$BG61,"000000"),6,1),"0"),"")</f>
        <v/>
      </c>
      <c r="BV75" s="714" t="str">
        <f>IF(TRIM('入力1-1'!$BH61)&lt;&gt;"",IF('入力1-1'!$BH61&gt;=100000,MID(TEXT('入力1-1'!$BH61,"000000"),1,1),""),"")</f>
        <v/>
      </c>
      <c r="BW75" s="715" t="str">
        <f>IF(TRIM('入力1-1'!$BH61)&lt;&gt;"",IF('入力1-1'!$BH61&gt;=10000,MID(TEXT('入力1-1'!$BH61,"000000"),2,1),""),"")</f>
        <v/>
      </c>
      <c r="BX75" s="715" t="str">
        <f>IF(TRIM('入力1-1'!$BH61)&lt;&gt;"",IF('入力1-1'!$BH61&gt;=1000,MID(TEXT('入力1-1'!$BH61,"000000"),3,1),""),"")</f>
        <v/>
      </c>
      <c r="BY75" s="715" t="str">
        <f>IF(TRIM('入力1-1'!$BH61)&lt;&gt;"",IF('入力1-1'!$BH61&gt;=100,MID(TEXT('入力1-1'!$BH61,"000000"),4,1),""),"")</f>
        <v/>
      </c>
      <c r="BZ75" s="715" t="str">
        <f>IF(TRIM('入力1-1'!$BH61)&lt;&gt;"",IF('入力1-1'!$BH61&gt;=10,MID(TEXT('入力1-1'!$BH61,"000000"),5,1),""),"")</f>
        <v/>
      </c>
      <c r="CA75" s="468" t="str">
        <f>IF(TRIM('入力1-1'!$BH61)&lt;&gt;"",IF('入力1-1'!$BH61&gt;=1,MID(TEXT('入力1-1'!$BH61,"000000"),6,1),""),"0")</f>
        <v/>
      </c>
      <c r="CB75" s="751" t="str">
        <f>IF(TRIM('入力1-1'!$BI61)&lt;&gt;"",IF('入力1-1'!$BI61&gt;=10000000,MID(TEXT('入力1-1'!$BI61,"00000000"),1,1),""),"")</f>
        <v/>
      </c>
      <c r="CC75" s="752" t="str">
        <f>IF(TRIM('入力1-1'!$BI61)&lt;&gt;"",IF('入力1-1'!$BI61&gt;=1000000,MID(TEXT('入力1-1'!$BI61,"00000000"),2,1),""),"")</f>
        <v/>
      </c>
      <c r="CD75" s="752" t="str">
        <f>IF(TRIM('入力1-1'!$BI61)&lt;&gt;"",IF('入力1-1'!$BI61&gt;=100000,MID(TEXT('入力1-1'!$BI61,"00000000"),3,1),""),"")</f>
        <v/>
      </c>
      <c r="CE75" s="752" t="str">
        <f>IF(TRIM('入力1-1'!$BI61)&lt;&gt;"",IF('入力1-1'!$BI61&gt;=10000,MID(TEXT('入力1-1'!$BI61,"00000000"),4,1),""),"")</f>
        <v/>
      </c>
      <c r="CF75" s="752" t="str">
        <f>IF(TRIM('入力1-1'!$BI61)&lt;&gt;"",IF('入力1-1'!$BI61&gt;=1000,MID(TEXT('入力1-1'!$BI61,"00000000"),5,1),""),"")</f>
        <v/>
      </c>
      <c r="CG75" s="752" t="str">
        <f>IF(TRIM('入力1-1'!$BI61)&lt;&gt;"",IF('入力1-1'!$BI61&gt;=100,MID(TEXT('入力1-1'!$BI61,"00000000"),6,1),""),"")</f>
        <v/>
      </c>
      <c r="CH75" s="752" t="str">
        <f>IF(TRIM('入力1-1'!$BI61)&lt;&gt;"",IF('入力1-1'!$BI61&gt;=10,MID(TEXT('入力1-1'!$BI61,"00000000"),7,1),""),"")</f>
        <v/>
      </c>
      <c r="CI75" s="855" t="str">
        <f>IF(TRIM('入力1-1'!$BI61)&lt;&gt;"",IF('入力1-1'!$BI61&gt;=1,MID(TEXT('入力1-1'!$BI61,"00000000"),8,1),""),"")</f>
        <v/>
      </c>
    </row>
    <row r="76" spans="1:87" s="19" customFormat="1" ht="23.25" customHeight="1">
      <c r="A76" s="522" t="str">
        <f>IF(TRIM(入力1!A112)&lt;&gt;"",入力1!A112,"")</f>
        <v/>
      </c>
      <c r="B76" s="523">
        <f>IF(TRIM(入力1!B112)&lt;&gt;"",入力1!B112,"")</f>
        <v>4</v>
      </c>
      <c r="C76" s="524">
        <v>8</v>
      </c>
      <c r="D76" s="2229" t="str">
        <f>IF(TRIM(入力1!D112)&lt;&gt;"",入力1!D112,"")</f>
        <v/>
      </c>
      <c r="E76" s="2230" t="str">
        <f>IF(TRIM(入力1!E79)&lt;&gt;"",入力1!E79,"")</f>
        <v/>
      </c>
      <c r="F76" s="2230" t="str">
        <f>IF(TRIM(入力1!F79)&lt;&gt;"",入力1!F79,"")</f>
        <v/>
      </c>
      <c r="G76" s="2230" t="str">
        <f>IF(TRIM(入力1!G79)&lt;&gt;"",入力1!G79,"")</f>
        <v/>
      </c>
      <c r="H76" s="2230" t="str">
        <f>IF(TRIM(入力1!H79)&lt;&gt;"",入力1!H79,"")</f>
        <v/>
      </c>
      <c r="I76" s="2230" t="str">
        <f>IF(TRIM(入力1!I79)&lt;&gt;"",入力1!I79,"")</f>
        <v/>
      </c>
      <c r="J76" s="2230" t="str">
        <f>IF(TRIM(入力1!J79)&lt;&gt;"",入力1!J79,"")</f>
        <v/>
      </c>
      <c r="K76" s="2230" t="str">
        <f>IF(TRIM(入力1!S79)&lt;&gt;"",入力1!S79,"")</f>
        <v/>
      </c>
      <c r="L76" s="2231" t="e">
        <f>IF(TRIM(入力1!#REF!)&lt;&gt;"",入力1!#REF!,"")</f>
        <v>#REF!</v>
      </c>
      <c r="M76" s="975" t="str">
        <f>IF(TRIM(入力1!K112)&lt;&gt;"",入力1!K112,"")</f>
        <v/>
      </c>
      <c r="N76" s="525">
        <f>IF(TRIM(入力1!L112)&lt;&gt;"",入力1!L112,"")</f>
        <v>4</v>
      </c>
      <c r="O76" s="526">
        <v>8</v>
      </c>
      <c r="P76" s="1007" t="str">
        <f>'入力1-1'!P62</f>
        <v/>
      </c>
      <c r="Q76" s="527" t="str">
        <f>'入力1-1'!Q62</f>
        <v/>
      </c>
      <c r="R76" s="528" t="str">
        <f>IF(TRIM('入力1-1'!R62)&lt;&gt;"",MID('入力1-1'!R62,1,1),"0")</f>
        <v>0</v>
      </c>
      <c r="S76" s="528" t="str">
        <f>IF(TRIM('入力1-1'!S62)&lt;&gt;"",MID('入力1-1'!S62,1,1),"")</f>
        <v/>
      </c>
      <c r="T76" s="528" t="str">
        <f>IF(TRIM('入力1-1'!T62)&lt;&gt;"",MID('入力1-1'!T62,1,1),"")</f>
        <v/>
      </c>
      <c r="U76" s="528" t="str">
        <f>IF(TRIM('入力1-1'!U62)&lt;&gt;"",MID('入力1-1'!U62,1,1),"")</f>
        <v/>
      </c>
      <c r="V76" s="528" t="str">
        <f>IF(TRIM('入力1-1'!V62)&lt;&gt;"",MID('入力1-1'!V62,1,1),"")</f>
        <v/>
      </c>
      <c r="W76" s="528" t="str">
        <f>IF(TRIM('入力1-1'!W62)&lt;&gt;"",MID('入力1-1'!W62,1,1),"")</f>
        <v/>
      </c>
      <c r="X76" s="528" t="str">
        <f>IF(TRIM('入力1-1'!X62)&lt;&gt;"",MID('入力1-1'!X62,1,1),"")</f>
        <v/>
      </c>
      <c r="Y76" s="528" t="str">
        <f>IF(TRIM('入力1-1'!Y62)&lt;&gt;"",MID('入力1-1'!Y62,1,1),"")</f>
        <v/>
      </c>
      <c r="Z76" s="1007" t="str">
        <f>IF(TRIM('入力1-1'!AA62)&lt;&gt;"",MID('入力1-1'!AA62,1,1),"0")</f>
        <v>0</v>
      </c>
      <c r="AA76" s="527" t="str">
        <f>IF(TRIM('入力1-1'!AA62)&lt;&gt;"",MID('入力1-1'!AA62,2,1),"0")</f>
        <v>0</v>
      </c>
      <c r="AB76" s="1007" t="str">
        <f>IF(TRIM('入力1-1'!AC62)&lt;&gt;"",MID('入力1-1'!AC62,1,1),"")</f>
        <v/>
      </c>
      <c r="AC76" s="527" t="str">
        <f>IF(TRIM('入力1-1'!AC62)&lt;&gt;"",MID('入力1-1'!AC62,2,1),"")</f>
        <v/>
      </c>
      <c r="AD76" s="1007" t="str">
        <f>IF(TRIM('入力1-1'!AE62)&lt;&gt;"",MID('入力1-1'!AE62,1,1),"")</f>
        <v/>
      </c>
      <c r="AE76" s="527" t="str">
        <f>IF(TRIM('入力1-1'!AE62)&lt;&gt;"",MID('入力1-1'!AE62,2,1),"")</f>
        <v/>
      </c>
      <c r="AF76" s="1007" t="str">
        <f>IF(TRIM('入力1-1'!AG62)&lt;&gt;"",MID('入力1-1'!AG62,1,1),"")</f>
        <v/>
      </c>
      <c r="AG76" s="527" t="str">
        <f>IF(TRIM('入力1-1'!AG62)&lt;&gt;"",MID('入力1-1'!AG62,2,1),"")</f>
        <v/>
      </c>
      <c r="AH76" s="1007" t="str">
        <f>IF(TRIM('入力1-1'!AI62)&lt;&gt;"",MID('入力1-1'!AI62,1,1),"")</f>
        <v/>
      </c>
      <c r="AI76" s="529" t="str">
        <f>IF(TRIM('入力1-1'!AI62)&lt;&gt;"",MID('入力1-1'!AI62,2,1),"")</f>
        <v/>
      </c>
      <c r="AJ76" s="528" t="str">
        <f>IF(TRIM('入力1-1'!AK62)&lt;&gt;"",MID('入力1-1'!AK62,1,1),"")</f>
        <v/>
      </c>
      <c r="AK76" s="1007" t="str">
        <f>IF(TRIM('入力1-1'!AL62)&lt;&gt;"",MID('入力1-1'!AL62,1,1),"")</f>
        <v/>
      </c>
      <c r="AL76" s="527" t="str">
        <f>IF(TRIM('入力1-1'!AL62)&lt;&gt;"",MID('入力1-1'!AL62,2,1),"")</f>
        <v/>
      </c>
      <c r="AM76" s="1007" t="str">
        <f>IF(TRIM('入力1-1'!AN62)&lt;&gt;"",MID('入力1-1'!AN62,1,1),"")</f>
        <v/>
      </c>
      <c r="AN76" s="527" t="str">
        <f>IF(TRIM('入力1-1'!AN62)&lt;&gt;"",MID('入力1-1'!AN62,2,1),"")</f>
        <v/>
      </c>
      <c r="AO76" s="1007" t="str">
        <f>IF(TRIM('入力1-1'!AP62)&lt;&gt;"",MID('入力1-1'!AP62,1,1),"")</f>
        <v/>
      </c>
      <c r="AP76" s="529" t="str">
        <f>IF(TRIM('入力1-1'!AP62)&lt;&gt;"",MID('入力1-1'!AP62,2,1),"")</f>
        <v/>
      </c>
      <c r="AQ76" s="1007" t="str">
        <f>IF(TRIM('入力1-1'!AR62)&lt;&gt;"",MID('入力1-1'!AR62,1,1),"")</f>
        <v/>
      </c>
      <c r="AR76" s="527" t="str">
        <f>IF(TRIM('入力1-1'!AR62)&lt;&gt;"",MID('入力1-1'!AR62,2,1),"")</f>
        <v/>
      </c>
      <c r="AS76" s="1007" t="str">
        <f>IF(TRIM('入力1-1'!AT62)&lt;&gt;"",MID('入力1-1'!AT62,1,1),"")</f>
        <v/>
      </c>
      <c r="AT76" s="527" t="str">
        <f>IF(TRIM('入力1-1'!AT62)&lt;&gt;"",MID('入力1-1'!AT62,2,1),"")</f>
        <v/>
      </c>
      <c r="AU76" s="1008" t="str">
        <f>IF(TRIM('入力1-1'!AV62)&lt;&gt;"",MID('入力1-1'!AV62,1,1),"")</f>
        <v/>
      </c>
      <c r="AV76" s="530" t="str">
        <f>IF(TRIM('入力1-1'!AW62)&lt;&gt;"",MID('入力1-1'!AW62,1,1),"")</f>
        <v/>
      </c>
      <c r="AW76" s="530" t="str">
        <f>IF(TRIM('入力1-1'!AX62)&lt;&gt;"",MID('入力1-1'!AX62,1,1),"")</f>
        <v/>
      </c>
      <c r="AX76" s="530" t="str">
        <f>IF(TRIM('入力1-1'!AY62)&lt;&gt;"",MID('入力1-1'!AY62,1,1),"")</f>
        <v/>
      </c>
      <c r="AY76" s="697" t="str">
        <f>IF(TRIM('入力1-1'!AZ62)&lt;&gt;"",LEFT('入力1-1'!AZ62,1),"-")</f>
        <v>-</v>
      </c>
      <c r="AZ76" s="977" t="str">
        <f>IF(TRIM('入力1-1'!AZ62)&lt;&gt;"",MID('入力1-1'!AZ62,2,1),"-")</f>
        <v>-</v>
      </c>
      <c r="BA76" s="677" t="str">
        <f>IF(TRIM('入力1-1'!BB62)&lt;&gt;"",MID('入力1-1'!BB62,1,1),"")</f>
        <v/>
      </c>
      <c r="BB76" s="987" t="str">
        <f>IF(TRIM('入力1-1'!BC62)&lt;&gt;"",IF(LEN('入力1-1'!BC62)&gt;=2,MID(TEXT('入力1-1'!BC62,"00"),1,1),"0"),"")</f>
        <v/>
      </c>
      <c r="BC76" s="531" t="str">
        <f>IF(TRIM('入力1-1'!BC62)&lt;&gt;"",IF(LEN('入力1-1'!BC62)&gt;=1,MID(TEXT('入力1-1'!BC62,"00"),2,1),""),"")</f>
        <v/>
      </c>
      <c r="BD76" s="708" t="str">
        <f>IF(TRIM('入力1-1'!$BE62)&lt;&gt;"",IF('入力1-1'!$BE62&gt;=100000,MID(TEXT('入力1-1'!$BE62,"000000"),1,1),""),"")</f>
        <v/>
      </c>
      <c r="BE76" s="709" t="str">
        <f>IF(TRIM('入力1-1'!$BE62)&lt;&gt;"",IF('入力1-1'!$BE62&gt;=10000,MID(TEXT('入力1-1'!$BE62,"000000"),2,1),""),"")</f>
        <v/>
      </c>
      <c r="BF76" s="709" t="str">
        <f>IF(TRIM('入力1-1'!$BE62)&lt;&gt;"",IF('入力1-1'!$BE62&gt;=1000,MID(TEXT('入力1-1'!$BE62,"000000"),3,1),""),"")</f>
        <v/>
      </c>
      <c r="BG76" s="709" t="str">
        <f>IF(TRIM('入力1-1'!$BE62)&lt;&gt;"",IF('入力1-1'!$BE62&gt;=100,MID(TEXT('入力1-1'!$BE62,"000000"),4,1),""),"")</f>
        <v/>
      </c>
      <c r="BH76" s="709" t="str">
        <f>IF(TRIM('入力1-1'!$BE62)&lt;&gt;"",IF('入力1-1'!$BE62&gt;=10,MID(TEXT('入力1-1'!$BE62,"000000"),5,1),""),"")</f>
        <v/>
      </c>
      <c r="BI76" s="532" t="str">
        <f>IF(TRIM('入力1-1'!$BE62)&lt;&gt;"",IF('入力1-1'!$BE62&gt;=1,MID(TEXT('入力1-1'!$BE62,"000000"),6,1),"0"),"")</f>
        <v/>
      </c>
      <c r="BJ76" s="710" t="str">
        <f>IF(TRIM('入力1-1'!$BF62)&lt;&gt;"",IF('入力1-1'!$BF62&gt;=100000,MID(TEXT('入力1-1'!$BF62,"000000"),1,1),""),"")</f>
        <v/>
      </c>
      <c r="BK76" s="711" t="str">
        <f>IF(TRIM('入力1-1'!$BF62)&lt;&gt;"",IF('入力1-1'!$BF62&gt;=10000,MID(TEXT('入力1-1'!$BF62,"000000"),2,1),""),"")</f>
        <v/>
      </c>
      <c r="BL76" s="711" t="str">
        <f>IF(TRIM('入力1-1'!$BF62)&lt;&gt;"",IF('入力1-1'!$BF62&gt;=1000,MID(TEXT('入力1-1'!$BF62,"000000"),3,1),""),"")</f>
        <v/>
      </c>
      <c r="BM76" s="711" t="str">
        <f>IF(TRIM('入力1-1'!$BF62)&lt;&gt;"",IF('入力1-1'!$BF62&gt;=100,MID(TEXT('入力1-1'!$BF62,"000000"),4,1),""),"")</f>
        <v/>
      </c>
      <c r="BN76" s="711" t="str">
        <f>IF(TRIM('入力1-1'!$BF62)&lt;&gt;"",IF('入力1-1'!$BF62&gt;=10,MID(TEXT('入力1-1'!$BF62,"000000"),5,1),""),"")</f>
        <v/>
      </c>
      <c r="BO76" s="533" t="str">
        <f>IF(TRIM('入力1-1'!$BF62)&lt;&gt;"",IF('入力1-1'!$BF62&gt;=1,MID(TEXT('入力1-1'!$BF62,"000000"),6,1),"0"),"")</f>
        <v/>
      </c>
      <c r="BP76" s="710" t="str">
        <f>IF(TRIM('入力1-1'!$BG62)&lt;&gt;"",IF('入力1-1'!$BG62&gt;=100000,MID(TEXT('入力1-1'!$BG62,"000000"),1,1),""),"")</f>
        <v/>
      </c>
      <c r="BQ76" s="711" t="str">
        <f>IF(TRIM('入力1-1'!$BG62)&lt;&gt;"",IF('入力1-1'!$BG62&gt;=10000,MID(TEXT('入力1-1'!$BG62,"000000"),2,1),""),"")</f>
        <v/>
      </c>
      <c r="BR76" s="711" t="str">
        <f>IF(TRIM('入力1-1'!$BG62)&lt;&gt;"",IF('入力1-1'!$BG62&gt;=1000,MID(TEXT('入力1-1'!$BG62,"000000"),3,1),""),"")</f>
        <v/>
      </c>
      <c r="BS76" s="711" t="str">
        <f>IF(TRIM('入力1-1'!$BG62)&lt;&gt;"",IF('入力1-1'!$BG62&gt;=100,MID(TEXT('入力1-1'!$BG62,"000000"),4,1),""),"")</f>
        <v/>
      </c>
      <c r="BT76" s="711" t="str">
        <f>IF(TRIM('入力1-1'!$BG62)&lt;&gt;"",IF('入力1-1'!$BG62&gt;=10,MID(TEXT('入力1-1'!$BG62,"000000"),5,1),""),"")</f>
        <v/>
      </c>
      <c r="BU76" s="533" t="str">
        <f>IF(TRIM('入力1-1'!$BG62)&lt;&gt;"",IF('入力1-1'!$BG62&gt;=1,MID(TEXT('入力1-1'!$BG62,"000000"),6,1),"0"),"")</f>
        <v/>
      </c>
      <c r="BV76" s="710" t="str">
        <f>IF(TRIM('入力1-1'!$BH62)&lt;&gt;"",IF('入力1-1'!$BH62&gt;=100000,MID(TEXT('入力1-1'!$BH62,"000000"),1,1),""),"")</f>
        <v/>
      </c>
      <c r="BW76" s="711" t="str">
        <f>IF(TRIM('入力1-1'!$BH62)&lt;&gt;"",IF('入力1-1'!$BH62&gt;=10000,MID(TEXT('入力1-1'!$BH62,"000000"),2,1),""),"")</f>
        <v/>
      </c>
      <c r="BX76" s="711" t="str">
        <f>IF(TRIM('入力1-1'!$BH62)&lt;&gt;"",IF('入力1-1'!$BH62&gt;=1000,MID(TEXT('入力1-1'!$BH62,"000000"),3,1),""),"")</f>
        <v/>
      </c>
      <c r="BY76" s="711" t="str">
        <f>IF(TRIM('入力1-1'!$BH62)&lt;&gt;"",IF('入力1-1'!$BH62&gt;=100,MID(TEXT('入力1-1'!$BH62,"000000"),4,1),""),"")</f>
        <v/>
      </c>
      <c r="BZ76" s="711" t="str">
        <f>IF(TRIM('入力1-1'!$BH62)&lt;&gt;"",IF('入力1-1'!$BH62&gt;=10,MID(TEXT('入力1-1'!$BH62,"000000"),5,1),""),"")</f>
        <v/>
      </c>
      <c r="CA76" s="533" t="str">
        <f>IF(TRIM('入力1-1'!$BH62)&lt;&gt;"",IF('入力1-1'!$BH62&gt;=1,MID(TEXT('入力1-1'!$BH62,"000000"),6,1),""),"0")</f>
        <v/>
      </c>
      <c r="CB76" s="749" t="str">
        <f>IF(TRIM('入力1-1'!$BI62)&lt;&gt;"",IF('入力1-1'!$BI62&gt;=10000000,MID(TEXT('入力1-1'!$BI62,"00000000"),1,1),""),"")</f>
        <v/>
      </c>
      <c r="CC76" s="750" t="str">
        <f>IF(TRIM('入力1-1'!$BI62)&lt;&gt;"",IF('入力1-1'!$BI62&gt;=1000000,MID(TEXT('入力1-1'!$BI62,"00000000"),2,1),""),"")</f>
        <v/>
      </c>
      <c r="CD76" s="750" t="str">
        <f>IF(TRIM('入力1-1'!$BI62)&lt;&gt;"",IF('入力1-1'!$BI62&gt;=100000,MID(TEXT('入力1-1'!$BI62,"00000000"),3,1),""),"")</f>
        <v/>
      </c>
      <c r="CE76" s="750" t="str">
        <f>IF(TRIM('入力1-1'!$BI62)&lt;&gt;"",IF('入力1-1'!$BI62&gt;=10000,MID(TEXT('入力1-1'!$BI62,"00000000"),4,1),""),"")</f>
        <v/>
      </c>
      <c r="CF76" s="750" t="str">
        <f>IF(TRIM('入力1-1'!$BI62)&lt;&gt;"",IF('入力1-1'!$BI62&gt;=1000,MID(TEXT('入力1-1'!$BI62,"00000000"),5,1),""),"")</f>
        <v/>
      </c>
      <c r="CG76" s="750" t="str">
        <f>IF(TRIM('入力1-1'!$BI62)&lt;&gt;"",IF('入力1-1'!$BI62&gt;=100,MID(TEXT('入力1-1'!$BI62,"00000000"),6,1),""),"")</f>
        <v/>
      </c>
      <c r="CH76" s="750" t="str">
        <f>IF(TRIM('入力1-1'!$BI62)&lt;&gt;"",IF('入力1-1'!$BI62&gt;=10,MID(TEXT('入力1-1'!$BI62,"00000000"),7,1),""),"")</f>
        <v/>
      </c>
      <c r="CI76" s="854" t="str">
        <f>IF(TRIM('入力1-1'!$BI62)&lt;&gt;"",IF('入力1-1'!$BI62&gt;=1,MID(TEXT('入力1-1'!$BI62,"00000000"),8,1),""),"")</f>
        <v/>
      </c>
    </row>
    <row r="77" spans="1:87" s="19" customFormat="1" ht="23.25" customHeight="1">
      <c r="A77" s="304" t="str">
        <f>IF(TRIM(入力1!A114)&lt;&gt;"",入力1!A114,"")</f>
        <v/>
      </c>
      <c r="B77" s="430">
        <f>IF(TRIM(入力1!B114)&lt;&gt;"",入力1!B114,"")</f>
        <v>4</v>
      </c>
      <c r="C77" s="308">
        <v>9</v>
      </c>
      <c r="D77" s="2232" t="str">
        <f>IF(TRIM(入力1!D114)&lt;&gt;"",入力1!D114,"")</f>
        <v/>
      </c>
      <c r="E77" s="2233" t="str">
        <f>IF(TRIM(入力1!E81)&lt;&gt;"",入力1!E81,"")</f>
        <v/>
      </c>
      <c r="F77" s="2233" t="str">
        <f>IF(TRIM(入力1!F81)&lt;&gt;"",入力1!F81,"")</f>
        <v/>
      </c>
      <c r="G77" s="2233" t="str">
        <f>IF(TRIM(入力1!G81)&lt;&gt;"",入力1!G81,"")</f>
        <v/>
      </c>
      <c r="H77" s="2233" t="str">
        <f>IF(TRIM(入力1!H81)&lt;&gt;"",入力1!H81,"")</f>
        <v/>
      </c>
      <c r="I77" s="2233" t="str">
        <f>IF(TRIM(入力1!I81)&lt;&gt;"",入力1!I81,"")</f>
        <v/>
      </c>
      <c r="J77" s="2233" t="str">
        <f>IF(TRIM(入力1!J81)&lt;&gt;"",入力1!J81,"")</f>
        <v/>
      </c>
      <c r="K77" s="2233" t="str">
        <f>IF(TRIM(入力1!S81)&lt;&gt;"",入力1!S81,"")</f>
        <v/>
      </c>
      <c r="L77" s="2234" t="e">
        <f>IF(TRIM(入力1!#REF!)&lt;&gt;"",入力1!#REF!,"")</f>
        <v>#REF!</v>
      </c>
      <c r="M77" s="952" t="str">
        <f>IF(TRIM(入力1!K114)&lt;&gt;"",入力1!K114,"")</f>
        <v/>
      </c>
      <c r="N77" s="434">
        <f>IF(TRIM(入力1!L114)&lt;&gt;"",入力1!L114,"")</f>
        <v>4</v>
      </c>
      <c r="O77" s="432">
        <v>9</v>
      </c>
      <c r="P77" s="999" t="str">
        <f>'入力1-1'!P63</f>
        <v/>
      </c>
      <c r="Q77" s="306" t="str">
        <f>'入力1-1'!Q63</f>
        <v/>
      </c>
      <c r="R77" s="307" t="str">
        <f>IF(TRIM('入力1-1'!R63)&lt;&gt;"",MID('入力1-1'!R63,1,1),"0")</f>
        <v>0</v>
      </c>
      <c r="S77" s="307" t="str">
        <f>IF(TRIM('入力1-1'!S63)&lt;&gt;"",MID('入力1-1'!S63,1,1),"")</f>
        <v/>
      </c>
      <c r="T77" s="307" t="str">
        <f>IF(TRIM('入力1-1'!T63)&lt;&gt;"",MID('入力1-1'!T63,1,1),"")</f>
        <v/>
      </c>
      <c r="U77" s="307" t="str">
        <f>IF(TRIM('入力1-1'!U63)&lt;&gt;"",MID('入力1-1'!U63,1,1),"")</f>
        <v/>
      </c>
      <c r="V77" s="307" t="str">
        <f>IF(TRIM('入力1-1'!V63)&lt;&gt;"",MID('入力1-1'!V63,1,1),"")</f>
        <v/>
      </c>
      <c r="W77" s="307" t="str">
        <f>IF(TRIM('入力1-1'!W63)&lt;&gt;"",MID('入力1-1'!W63,1,1),"")</f>
        <v/>
      </c>
      <c r="X77" s="307" t="str">
        <f>IF(TRIM('入力1-1'!X63)&lt;&gt;"",MID('入力1-1'!X63,1,1),"")</f>
        <v/>
      </c>
      <c r="Y77" s="307" t="str">
        <f>IF(TRIM('入力1-1'!Y63)&lt;&gt;"",MID('入力1-1'!Y63,1,1),"")</f>
        <v/>
      </c>
      <c r="Z77" s="999" t="str">
        <f>IF(TRIM('入力1-1'!AA63)&lt;&gt;"",MID('入力1-1'!AA63,1,1),"0")</f>
        <v>0</v>
      </c>
      <c r="AA77" s="306" t="str">
        <f>IF(TRIM('入力1-1'!AA63)&lt;&gt;"",MID('入力1-1'!AA63,2,1),"0")</f>
        <v>0</v>
      </c>
      <c r="AB77" s="999" t="str">
        <f>IF(TRIM('入力1-1'!AC63)&lt;&gt;"",MID('入力1-1'!AC63,1,1),"")</f>
        <v/>
      </c>
      <c r="AC77" s="306" t="str">
        <f>IF(TRIM('入力1-1'!AC63)&lt;&gt;"",MID('入力1-1'!AC63,2,1),"")</f>
        <v/>
      </c>
      <c r="AD77" s="999" t="str">
        <f>IF(TRIM('入力1-1'!AE63)&lt;&gt;"",MID('入力1-1'!AE63,1,1),"")</f>
        <v/>
      </c>
      <c r="AE77" s="306" t="str">
        <f>IF(TRIM('入力1-1'!AE63)&lt;&gt;"",MID('入力1-1'!AE63,2,1),"")</f>
        <v/>
      </c>
      <c r="AF77" s="999" t="str">
        <f>IF(TRIM('入力1-1'!AG63)&lt;&gt;"",MID('入力1-1'!AG63,1,1),"")</f>
        <v/>
      </c>
      <c r="AG77" s="306" t="str">
        <f>IF(TRIM('入力1-1'!AG63)&lt;&gt;"",MID('入力1-1'!AG63,2,1),"")</f>
        <v/>
      </c>
      <c r="AH77" s="999" t="str">
        <f>IF(TRIM('入力1-1'!AI63)&lt;&gt;"",MID('入力1-1'!AI63,1,1),"")</f>
        <v/>
      </c>
      <c r="AI77" s="309" t="str">
        <f>IF(TRIM('入力1-1'!AI63)&lt;&gt;"",MID('入力1-1'!AI63,2,1),"")</f>
        <v/>
      </c>
      <c r="AJ77" s="307" t="str">
        <f>IF(TRIM('入力1-1'!AK63)&lt;&gt;"",MID('入力1-1'!AK63,1,1),"")</f>
        <v/>
      </c>
      <c r="AK77" s="999" t="str">
        <f>IF(TRIM('入力1-1'!AL63)&lt;&gt;"",MID('入力1-1'!AL63,1,1),"")</f>
        <v/>
      </c>
      <c r="AL77" s="306" t="str">
        <f>IF(TRIM('入力1-1'!AL63)&lt;&gt;"",MID('入力1-1'!AL63,2,1),"")</f>
        <v/>
      </c>
      <c r="AM77" s="999" t="str">
        <f>IF(TRIM('入力1-1'!AN63)&lt;&gt;"",MID('入力1-1'!AN63,1,1),"")</f>
        <v/>
      </c>
      <c r="AN77" s="306" t="str">
        <f>IF(TRIM('入力1-1'!AN63)&lt;&gt;"",MID('入力1-1'!AN63,2,1),"")</f>
        <v/>
      </c>
      <c r="AO77" s="999" t="str">
        <f>IF(TRIM('入力1-1'!AP63)&lt;&gt;"",MID('入力1-1'!AP63,1,1),"")</f>
        <v/>
      </c>
      <c r="AP77" s="309" t="str">
        <f>IF(TRIM('入力1-1'!AP63)&lt;&gt;"",MID('入力1-1'!AP63,2,1),"")</f>
        <v/>
      </c>
      <c r="AQ77" s="999" t="str">
        <f>IF(TRIM('入力1-1'!AR63)&lt;&gt;"",MID('入力1-1'!AR63,1,1),"")</f>
        <v/>
      </c>
      <c r="AR77" s="306" t="str">
        <f>IF(TRIM('入力1-1'!AR63)&lt;&gt;"",MID('入力1-1'!AR63,2,1),"")</f>
        <v/>
      </c>
      <c r="AS77" s="999" t="str">
        <f>IF(TRIM('入力1-1'!AT63)&lt;&gt;"",MID('入力1-1'!AT63,1,1),"")</f>
        <v/>
      </c>
      <c r="AT77" s="306" t="str">
        <f>IF(TRIM('入力1-1'!AT63)&lt;&gt;"",MID('入力1-1'!AT63,2,1),"")</f>
        <v/>
      </c>
      <c r="AU77" s="1000" t="str">
        <f>IF(TRIM('入力1-1'!AV63)&lt;&gt;"",MID('入力1-1'!AV63,1,1),"")</f>
        <v/>
      </c>
      <c r="AV77" s="347" t="str">
        <f>IF(TRIM('入力1-1'!AW63)&lt;&gt;"",MID('入力1-1'!AW63,1,1),"")</f>
        <v/>
      </c>
      <c r="AW77" s="347" t="str">
        <f>IF(TRIM('入力1-1'!AX63)&lt;&gt;"",MID('入力1-1'!AX63,1,1),"")</f>
        <v/>
      </c>
      <c r="AX77" s="347" t="str">
        <f>IF(TRIM('入力1-1'!AY63)&lt;&gt;"",MID('入力1-1'!AY63,1,1),"")</f>
        <v/>
      </c>
      <c r="AY77" s="698" t="str">
        <f>IF(TRIM('入力1-1'!AZ63)&lt;&gt;"",LEFT('入力1-1'!AZ63,1),"-")</f>
        <v>-</v>
      </c>
      <c r="AZ77" s="974" t="str">
        <f>IF(TRIM('入力1-1'!AZ63)&lt;&gt;"",MID('入力1-1'!AZ63,2,1),"-")</f>
        <v>-</v>
      </c>
      <c r="BA77" s="678" t="str">
        <f>IF(TRIM('入力1-1'!BB63)&lt;&gt;"",MID('入力1-1'!BB63,1,1),"")</f>
        <v/>
      </c>
      <c r="BB77" s="988" t="str">
        <f>IF(TRIM('入力1-1'!BC63)&lt;&gt;"",IF(LEN('入力1-1'!BC63)&gt;=2,MID(TEXT('入力1-1'!BC63,"00"),1,1),"0"),"")</f>
        <v/>
      </c>
      <c r="BC77" s="310" t="str">
        <f>IF(TRIM('入力1-1'!BC63)&lt;&gt;"",IF(LEN('入力1-1'!BC63)&gt;=1,MID(TEXT('入力1-1'!BC63,"00"),2,1),""),"")</f>
        <v/>
      </c>
      <c r="BD77" s="712" t="str">
        <f>IF(TRIM('入力1-1'!$BE63)&lt;&gt;"",IF('入力1-1'!$BE63&gt;=100000,MID(TEXT('入力1-1'!$BE63,"000000"),1,1),""),"")</f>
        <v/>
      </c>
      <c r="BE77" s="713" t="str">
        <f>IF(TRIM('入力1-1'!$BE63)&lt;&gt;"",IF('入力1-1'!$BE63&gt;=10000,MID(TEXT('入力1-1'!$BE63,"000000"),2,1),""),"")</f>
        <v/>
      </c>
      <c r="BF77" s="713" t="str">
        <f>IF(TRIM('入力1-1'!$BE63)&lt;&gt;"",IF('入力1-1'!$BE63&gt;=1000,MID(TEXT('入力1-1'!$BE63,"000000"),3,1),""),"")</f>
        <v/>
      </c>
      <c r="BG77" s="713" t="str">
        <f>IF(TRIM('入力1-1'!$BE63)&lt;&gt;"",IF('入力1-1'!$BE63&gt;=100,MID(TEXT('入力1-1'!$BE63,"000000"),4,1),""),"")</f>
        <v/>
      </c>
      <c r="BH77" s="713" t="str">
        <f>IF(TRIM('入力1-1'!$BE63)&lt;&gt;"",IF('入力1-1'!$BE63&gt;=10,MID(TEXT('入力1-1'!$BE63,"000000"),5,1),""),"")</f>
        <v/>
      </c>
      <c r="BI77" s="466" t="str">
        <f>IF(TRIM('入力1-1'!$BE63)&lt;&gt;"",IF('入力1-1'!$BE63&gt;=1,MID(TEXT('入力1-1'!$BE63,"000000"),6,1),"0"),"")</f>
        <v/>
      </c>
      <c r="BJ77" s="714" t="str">
        <f>IF(TRIM('入力1-1'!$BF63)&lt;&gt;"",IF('入力1-1'!$BF63&gt;=100000,MID(TEXT('入力1-1'!$BF63,"000000"),1,1),""),"")</f>
        <v/>
      </c>
      <c r="BK77" s="715" t="str">
        <f>IF(TRIM('入力1-1'!$BF63)&lt;&gt;"",IF('入力1-1'!$BF63&gt;=10000,MID(TEXT('入力1-1'!$BF63,"000000"),2,1),""),"")</f>
        <v/>
      </c>
      <c r="BL77" s="715" t="str">
        <f>IF(TRIM('入力1-1'!$BF63)&lt;&gt;"",IF('入力1-1'!$BF63&gt;=1000,MID(TEXT('入力1-1'!$BF63,"000000"),3,1),""),"")</f>
        <v/>
      </c>
      <c r="BM77" s="715" t="str">
        <f>IF(TRIM('入力1-1'!$BF63)&lt;&gt;"",IF('入力1-1'!$BF63&gt;=100,MID(TEXT('入力1-1'!$BF63,"000000"),4,1),""),"")</f>
        <v/>
      </c>
      <c r="BN77" s="715" t="str">
        <f>IF(TRIM('入力1-1'!$BF63)&lt;&gt;"",IF('入力1-1'!$BF63&gt;=10,MID(TEXT('入力1-1'!$BF63,"000000"),5,1),""),"")</f>
        <v/>
      </c>
      <c r="BO77" s="468" t="str">
        <f>IF(TRIM('入力1-1'!$BF63)&lt;&gt;"",IF('入力1-1'!$BF63&gt;=1,MID(TEXT('入力1-1'!$BF63,"000000"),6,1),"0"),"")</f>
        <v/>
      </c>
      <c r="BP77" s="714" t="str">
        <f>IF(TRIM('入力1-1'!$BG63)&lt;&gt;"",IF('入力1-1'!$BG63&gt;=100000,MID(TEXT('入力1-1'!$BG63,"000000"),1,1),""),"")</f>
        <v/>
      </c>
      <c r="BQ77" s="715" t="str">
        <f>IF(TRIM('入力1-1'!$BG63)&lt;&gt;"",IF('入力1-1'!$BG63&gt;=10000,MID(TEXT('入力1-1'!$BG63,"000000"),2,1),""),"")</f>
        <v/>
      </c>
      <c r="BR77" s="715" t="str">
        <f>IF(TRIM('入力1-1'!$BG63)&lt;&gt;"",IF('入力1-1'!$BG63&gt;=1000,MID(TEXT('入力1-1'!$BG63,"000000"),3,1),""),"")</f>
        <v/>
      </c>
      <c r="BS77" s="715" t="str">
        <f>IF(TRIM('入力1-1'!$BG63)&lt;&gt;"",IF('入力1-1'!$BG63&gt;=100,MID(TEXT('入力1-1'!$BG63,"000000"),4,1),""),"")</f>
        <v/>
      </c>
      <c r="BT77" s="715" t="str">
        <f>IF(TRIM('入力1-1'!$BG63)&lt;&gt;"",IF('入力1-1'!$BG63&gt;=10,MID(TEXT('入力1-1'!$BG63,"000000"),5,1),""),"")</f>
        <v/>
      </c>
      <c r="BU77" s="468" t="str">
        <f>IF(TRIM('入力1-1'!$BG63)&lt;&gt;"",IF('入力1-1'!$BG63&gt;=1,MID(TEXT('入力1-1'!$BG63,"000000"),6,1),"0"),"")</f>
        <v/>
      </c>
      <c r="BV77" s="714" t="str">
        <f>IF(TRIM('入力1-1'!$BH63)&lt;&gt;"",IF('入力1-1'!$BH63&gt;=100000,MID(TEXT('入力1-1'!$BH63,"000000"),1,1),""),"")</f>
        <v/>
      </c>
      <c r="BW77" s="715" t="str">
        <f>IF(TRIM('入力1-1'!$BH63)&lt;&gt;"",IF('入力1-1'!$BH63&gt;=10000,MID(TEXT('入力1-1'!$BH63,"000000"),2,1),""),"")</f>
        <v/>
      </c>
      <c r="BX77" s="715" t="str">
        <f>IF(TRIM('入力1-1'!$BH63)&lt;&gt;"",IF('入力1-1'!$BH63&gt;=1000,MID(TEXT('入力1-1'!$BH63,"000000"),3,1),""),"")</f>
        <v/>
      </c>
      <c r="BY77" s="715" t="str">
        <f>IF(TRIM('入力1-1'!$BH63)&lt;&gt;"",IF('入力1-1'!$BH63&gt;=100,MID(TEXT('入力1-1'!$BH63,"000000"),4,1),""),"")</f>
        <v/>
      </c>
      <c r="BZ77" s="715" t="str">
        <f>IF(TRIM('入力1-1'!$BH63)&lt;&gt;"",IF('入力1-1'!$BH63&gt;=10,MID(TEXT('入力1-1'!$BH63,"000000"),5,1),""),"")</f>
        <v/>
      </c>
      <c r="CA77" s="468" t="str">
        <f>IF(TRIM('入力1-1'!$BH63)&lt;&gt;"",IF('入力1-1'!$BH63&gt;=1,MID(TEXT('入力1-1'!$BH63,"000000"),6,1),""),"0")</f>
        <v/>
      </c>
      <c r="CB77" s="751" t="str">
        <f>IF(TRIM('入力1-1'!$BI63)&lt;&gt;"",IF('入力1-1'!$BI63&gt;=10000000,MID(TEXT('入力1-1'!$BI63,"00000000"),1,1),""),"")</f>
        <v/>
      </c>
      <c r="CC77" s="752" t="str">
        <f>IF(TRIM('入力1-1'!$BI63)&lt;&gt;"",IF('入力1-1'!$BI63&gt;=1000000,MID(TEXT('入力1-1'!$BI63,"00000000"),2,1),""),"")</f>
        <v/>
      </c>
      <c r="CD77" s="752" t="str">
        <f>IF(TRIM('入力1-1'!$BI63)&lt;&gt;"",IF('入力1-1'!$BI63&gt;=100000,MID(TEXT('入力1-1'!$BI63,"00000000"),3,1),""),"")</f>
        <v/>
      </c>
      <c r="CE77" s="752" t="str">
        <f>IF(TRIM('入力1-1'!$BI63)&lt;&gt;"",IF('入力1-1'!$BI63&gt;=10000,MID(TEXT('入力1-1'!$BI63,"00000000"),4,1),""),"")</f>
        <v/>
      </c>
      <c r="CF77" s="752" t="str">
        <f>IF(TRIM('入力1-1'!$BI63)&lt;&gt;"",IF('入力1-1'!$BI63&gt;=1000,MID(TEXT('入力1-1'!$BI63,"00000000"),5,1),""),"")</f>
        <v/>
      </c>
      <c r="CG77" s="752" t="str">
        <f>IF(TRIM('入力1-1'!$BI63)&lt;&gt;"",IF('入力1-1'!$BI63&gt;=100,MID(TEXT('入力1-1'!$BI63,"00000000"),6,1),""),"")</f>
        <v/>
      </c>
      <c r="CH77" s="752" t="str">
        <f>IF(TRIM('入力1-1'!$BI63)&lt;&gt;"",IF('入力1-1'!$BI63&gt;=10,MID(TEXT('入力1-1'!$BI63,"00000000"),7,1),""),"")</f>
        <v/>
      </c>
      <c r="CI77" s="855" t="str">
        <f>IF(TRIM('入力1-1'!$BI63)&lt;&gt;"",IF('入力1-1'!$BI63&gt;=1,MID(TEXT('入力1-1'!$BI63,"00000000"),8,1),""),"")</f>
        <v/>
      </c>
    </row>
    <row r="78" spans="1:87" s="191" customFormat="1" ht="23.25" customHeight="1" thickBot="1">
      <c r="A78" s="537" t="str">
        <f>IF(TRIM(入力1!A116)&lt;&gt;"",入力1!A116,"")</f>
        <v/>
      </c>
      <c r="B78" s="538">
        <f>IF(TRIM(入力1!B116)&lt;&gt;"",入力1!B116,"")</f>
        <v>5</v>
      </c>
      <c r="C78" s="539">
        <v>0</v>
      </c>
      <c r="D78" s="2235" t="str">
        <f>IF(TRIM(入力1!D116)&lt;&gt;"",入力1!D116,"")</f>
        <v/>
      </c>
      <c r="E78" s="2236" t="str">
        <f>IF(TRIM(入力1!E83)&lt;&gt;"",入力1!E83,"")</f>
        <v/>
      </c>
      <c r="F78" s="2236" t="str">
        <f>IF(TRIM(入力1!F83)&lt;&gt;"",入力1!F83,"")</f>
        <v/>
      </c>
      <c r="G78" s="2236" t="str">
        <f>IF(TRIM(入力1!G83)&lt;&gt;"",入力1!G83,"")</f>
        <v/>
      </c>
      <c r="H78" s="2236" t="str">
        <f>IF(TRIM(入力1!H83)&lt;&gt;"",入力1!H83,"")</f>
        <v/>
      </c>
      <c r="I78" s="2236" t="str">
        <f>IF(TRIM(入力1!I83)&lt;&gt;"",入力1!I83,"")</f>
        <v/>
      </c>
      <c r="J78" s="2236" t="str">
        <f>IF(TRIM(入力1!J83)&lt;&gt;"",入力1!J83,"")</f>
        <v/>
      </c>
      <c r="K78" s="2236" t="str">
        <f>IF(TRIM(入力1!S83)&lt;&gt;"",入力1!S83,"")</f>
        <v/>
      </c>
      <c r="L78" s="2237" t="e">
        <f>IF(TRIM(入力1!#REF!)&lt;&gt;"",入力1!#REF!,"")</f>
        <v>#REF!</v>
      </c>
      <c r="M78" s="976" t="str">
        <f>IF(TRIM(入力1!K116)&lt;&gt;"",入力1!K116,"")</f>
        <v/>
      </c>
      <c r="N78" s="540">
        <f>IF(TRIM(入力1!L116)&lt;&gt;"",入力1!L116,"")</f>
        <v>5</v>
      </c>
      <c r="O78" s="541">
        <v>0</v>
      </c>
      <c r="P78" s="1003" t="str">
        <f>'入力1-1'!P64</f>
        <v/>
      </c>
      <c r="Q78" s="542" t="str">
        <f>'入力1-1'!Q64</f>
        <v/>
      </c>
      <c r="R78" s="543" t="str">
        <f>IF(TRIM('入力1-1'!R64)&lt;&gt;"",MID('入力1-1'!R64,1,1),"0")</f>
        <v>0</v>
      </c>
      <c r="S78" s="543" t="str">
        <f>IF(TRIM('入力1-1'!S64)&lt;&gt;"",MID('入力1-1'!S64,1,1),"")</f>
        <v/>
      </c>
      <c r="T78" s="543" t="str">
        <f>IF(TRIM('入力1-1'!T64)&lt;&gt;"",MID('入力1-1'!T64,1,1),"")</f>
        <v/>
      </c>
      <c r="U78" s="543" t="str">
        <f>IF(TRIM('入力1-1'!U64)&lt;&gt;"",MID('入力1-1'!U64,1,1),"")</f>
        <v/>
      </c>
      <c r="V78" s="543" t="str">
        <f>IF(TRIM('入力1-1'!V64)&lt;&gt;"",MID('入力1-1'!V64,1,1),"")</f>
        <v/>
      </c>
      <c r="W78" s="543" t="str">
        <f>IF(TRIM('入力1-1'!W64)&lt;&gt;"",MID('入力1-1'!W64,1,1),"")</f>
        <v/>
      </c>
      <c r="X78" s="543" t="str">
        <f>IF(TRIM('入力1-1'!X64)&lt;&gt;"",MID('入力1-1'!X64,1,1),"")</f>
        <v/>
      </c>
      <c r="Y78" s="543" t="str">
        <f>IF(TRIM('入力1-1'!Y64)&lt;&gt;"",MID('入力1-1'!Y64,1,1),"")</f>
        <v/>
      </c>
      <c r="Z78" s="1003" t="str">
        <f>IF(TRIM('入力1-1'!AA64)&lt;&gt;"",MID('入力1-1'!AA64,1,1),"0")</f>
        <v>0</v>
      </c>
      <c r="AA78" s="542" t="str">
        <f>IF(TRIM('入力1-1'!AA64)&lt;&gt;"",MID('入力1-1'!AA64,2,1),"0")</f>
        <v>0</v>
      </c>
      <c r="AB78" s="1003" t="str">
        <f>IF(TRIM('入力1-1'!AC64)&lt;&gt;"",MID('入力1-1'!AC64,1,1),"")</f>
        <v/>
      </c>
      <c r="AC78" s="542" t="str">
        <f>IF(TRIM('入力1-1'!AC64)&lt;&gt;"",MID('入力1-1'!AC64,2,1),"")</f>
        <v/>
      </c>
      <c r="AD78" s="1003" t="str">
        <f>IF(TRIM('入力1-1'!AE64)&lt;&gt;"",MID('入力1-1'!AE64,1,1),"")</f>
        <v/>
      </c>
      <c r="AE78" s="542" t="str">
        <f>IF(TRIM('入力1-1'!AE64)&lt;&gt;"",MID('入力1-1'!AE64,2,1),"")</f>
        <v/>
      </c>
      <c r="AF78" s="1003" t="str">
        <f>IF(TRIM('入力1-1'!AG64)&lt;&gt;"",MID('入力1-1'!AG64,1,1),"")</f>
        <v/>
      </c>
      <c r="AG78" s="542" t="str">
        <f>IF(TRIM('入力1-1'!AG64)&lt;&gt;"",MID('入力1-1'!AG64,2,1),"")</f>
        <v/>
      </c>
      <c r="AH78" s="1003" t="str">
        <f>IF(TRIM('入力1-1'!AI64)&lt;&gt;"",MID('入力1-1'!AI64,1,1),"")</f>
        <v/>
      </c>
      <c r="AI78" s="544" t="str">
        <f>IF(TRIM('入力1-1'!AI64)&lt;&gt;"",MID('入力1-1'!AI64,2,1),"")</f>
        <v/>
      </c>
      <c r="AJ78" s="543" t="str">
        <f>IF(TRIM('入力1-1'!AK64)&lt;&gt;"",MID('入力1-1'!AK64,1,1),"")</f>
        <v/>
      </c>
      <c r="AK78" s="1003" t="str">
        <f>IF(TRIM('入力1-1'!AL64)&lt;&gt;"",MID('入力1-1'!AL64,1,1),"")</f>
        <v/>
      </c>
      <c r="AL78" s="542" t="str">
        <f>IF(TRIM('入力1-1'!AL64)&lt;&gt;"",MID('入力1-1'!AL64,2,1),"")</f>
        <v/>
      </c>
      <c r="AM78" s="1003" t="str">
        <f>IF(TRIM('入力1-1'!AN64)&lt;&gt;"",MID('入力1-1'!AN64,1,1),"")</f>
        <v/>
      </c>
      <c r="AN78" s="542" t="str">
        <f>IF(TRIM('入力1-1'!AN64)&lt;&gt;"",MID('入力1-1'!AN64,2,1),"")</f>
        <v/>
      </c>
      <c r="AO78" s="1003" t="str">
        <f>IF(TRIM('入力1-1'!AP64)&lt;&gt;"",MID('入力1-1'!AP64,1,1),"")</f>
        <v/>
      </c>
      <c r="AP78" s="544" t="str">
        <f>IF(TRIM('入力1-1'!AP64)&lt;&gt;"",MID('入力1-1'!AP64,2,1),"")</f>
        <v/>
      </c>
      <c r="AQ78" s="1003" t="str">
        <f>IF(TRIM('入力1-1'!AR64)&lt;&gt;"",MID('入力1-1'!AR64,1,1),"")</f>
        <v/>
      </c>
      <c r="AR78" s="542" t="str">
        <f>IF(TRIM('入力1-1'!AR64)&lt;&gt;"",MID('入力1-1'!AR64,2,1),"")</f>
        <v/>
      </c>
      <c r="AS78" s="1003" t="str">
        <f>IF(TRIM('入力1-1'!AT64)&lt;&gt;"",MID('入力1-1'!AT64,1,1),"")</f>
        <v/>
      </c>
      <c r="AT78" s="542" t="str">
        <f>IF(TRIM('入力1-1'!AT64)&lt;&gt;"",MID('入力1-1'!AT64,2,1),"")</f>
        <v/>
      </c>
      <c r="AU78" s="1004" t="str">
        <f>IF(TRIM('入力1-1'!AV64)&lt;&gt;"",MID('入力1-1'!AV64,1,1),"")</f>
        <v/>
      </c>
      <c r="AV78" s="545" t="str">
        <f>IF(TRIM('入力1-1'!AW64)&lt;&gt;"",MID('入力1-1'!AW64,1,1),"")</f>
        <v/>
      </c>
      <c r="AW78" s="545" t="str">
        <f>IF(TRIM('入力1-1'!AX64)&lt;&gt;"",MID('入力1-1'!AX64,1,1),"")</f>
        <v/>
      </c>
      <c r="AX78" s="545" t="str">
        <f>IF(TRIM('入力1-1'!AY64)&lt;&gt;"",MID('入力1-1'!AY64,1,1),"")</f>
        <v/>
      </c>
      <c r="AY78" s="701" t="str">
        <f>IF(TRIM('入力1-1'!AZ64)&lt;&gt;"",LEFT('入力1-1'!AZ64,1),"-")</f>
        <v>-</v>
      </c>
      <c r="AZ78" s="984" t="str">
        <f>IF(TRIM('入力1-1'!AZ64)&lt;&gt;"",MID('入力1-1'!AZ64,2,1),"-")</f>
        <v>-</v>
      </c>
      <c r="BA78" s="680" t="str">
        <f>IF(TRIM('入力1-1'!BB64)&lt;&gt;"",MID('入力1-1'!BB64,1,1),"")</f>
        <v/>
      </c>
      <c r="BB78" s="990" t="str">
        <f>IF(TRIM('入力1-1'!BC64)&lt;&gt;"",IF(LEN('入力1-1'!BC64)&gt;=2,MID(TEXT('入力1-1'!BC64,"00"),1,1),"0"),"")</f>
        <v/>
      </c>
      <c r="BC78" s="542" t="str">
        <f>IF(TRIM('入力1-1'!BC64)&lt;&gt;"",IF(LEN('入力1-1'!BC64)&gt;=1,MID(TEXT('入力1-1'!BC64,"00"),2,1),""),"")</f>
        <v/>
      </c>
      <c r="BD78" s="720" t="str">
        <f>IF(TRIM('入力1-1'!$BE64)&lt;&gt;"",IF('入力1-1'!$BE64&gt;=100000,MID(TEXT('入力1-1'!$BE64,"000000"),1,1),""),"")</f>
        <v/>
      </c>
      <c r="BE78" s="721" t="str">
        <f>IF(TRIM('入力1-1'!$BE64)&lt;&gt;"",IF('入力1-1'!$BE64&gt;=10000,MID(TEXT('入力1-1'!$BE64,"000000"),2,1),""),"")</f>
        <v/>
      </c>
      <c r="BF78" s="721" t="str">
        <f>IF(TRIM('入力1-1'!$BE64)&lt;&gt;"",IF('入力1-1'!$BE64&gt;=1000,MID(TEXT('入力1-1'!$BE64,"000000"),3,1),""),"")</f>
        <v/>
      </c>
      <c r="BG78" s="721" t="str">
        <f>IF(TRIM('入力1-1'!$BE64)&lt;&gt;"",IF('入力1-1'!$BE64&gt;=100,MID(TEXT('入力1-1'!$BE64,"000000"),4,1),""),"")</f>
        <v/>
      </c>
      <c r="BH78" s="721" t="str">
        <f>IF(TRIM('入力1-1'!$BE64)&lt;&gt;"",IF('入力1-1'!$BE64&gt;=10,MID(TEXT('入力1-1'!$BE64,"000000"),5,1),""),"")</f>
        <v/>
      </c>
      <c r="BI78" s="546" t="str">
        <f>IF(TRIM('入力1-1'!$BE64)&lt;&gt;"",IF('入力1-1'!$BE64&gt;=1,MID(TEXT('入力1-1'!$BE64,"000000"),6,1),"0"),"")</f>
        <v/>
      </c>
      <c r="BJ78" s="722" t="str">
        <f>IF(TRIM('入力1-1'!$BF64)&lt;&gt;"",IF('入力1-1'!$BF64&gt;=100000,MID(TEXT('入力1-1'!$BF64,"000000"),1,1),""),"")</f>
        <v/>
      </c>
      <c r="BK78" s="721" t="str">
        <f>IF(TRIM('入力1-1'!$BF64)&lt;&gt;"",IF('入力1-1'!$BF64&gt;=10000,MID(TEXT('入力1-1'!$BF64,"000000"),2,1),""),"")</f>
        <v/>
      </c>
      <c r="BL78" s="721" t="str">
        <f>IF(TRIM('入力1-1'!$BF64)&lt;&gt;"",IF('入力1-1'!$BF64&gt;=1000,MID(TEXT('入力1-1'!$BF64,"000000"),3,1),""),"")</f>
        <v/>
      </c>
      <c r="BM78" s="721" t="str">
        <f>IF(TRIM('入力1-1'!$BF64)&lt;&gt;"",IF('入力1-1'!$BF64&gt;=100,MID(TEXT('入力1-1'!$BF64,"000000"),4,1),""),"")</f>
        <v/>
      </c>
      <c r="BN78" s="721" t="str">
        <f>IF(TRIM('入力1-1'!$BF64)&lt;&gt;"",IF('入力1-1'!$BF64&gt;=10,MID(TEXT('入力1-1'!$BF64,"000000"),5,1),""),"")</f>
        <v/>
      </c>
      <c r="BO78" s="546" t="str">
        <f>IF(TRIM('入力1-1'!$BF64)&lt;&gt;"",IF('入力1-1'!$BF64&gt;=1,MID(TEXT('入力1-1'!$BF64,"000000"),6,1),"0"),"")</f>
        <v/>
      </c>
      <c r="BP78" s="722" t="str">
        <f>IF(TRIM('入力1-1'!$BG64)&lt;&gt;"",IF('入力1-1'!$BG64&gt;=100000,MID(TEXT('入力1-1'!$BG64,"000000"),1,1),""),"")</f>
        <v/>
      </c>
      <c r="BQ78" s="721" t="str">
        <f>IF(TRIM('入力1-1'!$BG64)&lt;&gt;"",IF('入力1-1'!$BG64&gt;=10000,MID(TEXT('入力1-1'!$BG64,"000000"),2,1),""),"")</f>
        <v/>
      </c>
      <c r="BR78" s="721" t="str">
        <f>IF(TRIM('入力1-1'!$BG64)&lt;&gt;"",IF('入力1-1'!$BG64&gt;=1000,MID(TEXT('入力1-1'!$BG64,"000000"),3,1),""),"")</f>
        <v/>
      </c>
      <c r="BS78" s="721" t="str">
        <f>IF(TRIM('入力1-1'!$BG64)&lt;&gt;"",IF('入力1-1'!$BG64&gt;=100,MID(TEXT('入力1-1'!$BG64,"000000"),4,1),""),"")</f>
        <v/>
      </c>
      <c r="BT78" s="721" t="str">
        <f>IF(TRIM('入力1-1'!$BG64)&lt;&gt;"",IF('入力1-1'!$BG64&gt;=10,MID(TEXT('入力1-1'!$BG64,"000000"),5,1),""),"")</f>
        <v/>
      </c>
      <c r="BU78" s="546" t="str">
        <f>IF(TRIM('入力1-1'!$BG64)&lt;&gt;"",IF('入力1-1'!$BG64&gt;=1,MID(TEXT('入力1-1'!$BG64,"000000"),6,1),"0"),"")</f>
        <v/>
      </c>
      <c r="BV78" s="722" t="str">
        <f>IF(TRIM('入力1-1'!$BH64)&lt;&gt;"",IF('入力1-1'!$BH64&gt;=100000,MID(TEXT('入力1-1'!$BH64,"000000"),1,1),""),"")</f>
        <v/>
      </c>
      <c r="BW78" s="721" t="str">
        <f>IF(TRIM('入力1-1'!$BH64)&lt;&gt;"",IF('入力1-1'!$BH64&gt;=10000,MID(TEXT('入力1-1'!$BH64,"000000"),2,1),""),"")</f>
        <v/>
      </c>
      <c r="BX78" s="721" t="str">
        <f>IF(TRIM('入力1-1'!$BH64)&lt;&gt;"",IF('入力1-1'!$BH64&gt;=1000,MID(TEXT('入力1-1'!$BH64,"000000"),3,1),""),"")</f>
        <v/>
      </c>
      <c r="BY78" s="721" t="str">
        <f>IF(TRIM('入力1-1'!$BH64)&lt;&gt;"",IF('入力1-1'!$BH64&gt;=100,MID(TEXT('入力1-1'!$BH64,"000000"),4,1),""),"")</f>
        <v/>
      </c>
      <c r="BZ78" s="721" t="str">
        <f>IF(TRIM('入力1-1'!$BH64)&lt;&gt;"",IF('入力1-1'!$BH64&gt;=10,MID(TEXT('入力1-1'!$BH64,"000000"),5,1),""),"")</f>
        <v/>
      </c>
      <c r="CA78" s="546" t="str">
        <f>IF(TRIM('入力1-1'!$BH64)&lt;&gt;"",IF('入力1-1'!$BH64&gt;=1,MID(TEXT('入力1-1'!$BH64,"000000"),6,1),""),"0")</f>
        <v/>
      </c>
      <c r="CB78" s="755" t="str">
        <f>IF(TRIM('入力1-1'!$BI64)&lt;&gt;"",IF('入力1-1'!$BI64&gt;=10000000,MID(TEXT('入力1-1'!$BI64,"00000000"),1,1),""),"")</f>
        <v/>
      </c>
      <c r="CC78" s="756" t="str">
        <f>IF(TRIM('入力1-1'!$BI64)&lt;&gt;"",IF('入力1-1'!$BI64&gt;=1000000,MID(TEXT('入力1-1'!$BI64,"00000000"),2,1),""),"")</f>
        <v/>
      </c>
      <c r="CD78" s="756" t="str">
        <f>IF(TRIM('入力1-1'!$BI64)&lt;&gt;"",IF('入力1-1'!$BI64&gt;=100000,MID(TEXT('入力1-1'!$BI64,"00000000"),3,1),""),"")</f>
        <v/>
      </c>
      <c r="CE78" s="756" t="str">
        <f>IF(TRIM('入力1-1'!$BI64)&lt;&gt;"",IF('入力1-1'!$BI64&gt;=10000,MID(TEXT('入力1-1'!$BI64,"00000000"),4,1),""),"")</f>
        <v/>
      </c>
      <c r="CF78" s="756" t="str">
        <f>IF(TRIM('入力1-1'!$BI64)&lt;&gt;"",IF('入力1-1'!$BI64&gt;=1000,MID(TEXT('入力1-1'!$BI64,"00000000"),5,1),""),"")</f>
        <v/>
      </c>
      <c r="CG78" s="756" t="str">
        <f>IF(TRIM('入力1-1'!$BI64)&lt;&gt;"",IF('入力1-1'!$BI64&gt;=100,MID(TEXT('入力1-1'!$BI64,"00000000"),6,1),""),"")</f>
        <v/>
      </c>
      <c r="CH78" s="756" t="str">
        <f>IF(TRIM('入力1-1'!$BI64)&lt;&gt;"",IF('入力1-1'!$BI64&gt;=10,MID(TEXT('入力1-1'!$BI64,"00000000"),7,1),""),"")</f>
        <v/>
      </c>
      <c r="CI78" s="857" t="str">
        <f>IF(TRIM('入力1-1'!$BI64)&lt;&gt;"",IF('入力1-1'!$BI64&gt;=1,MID(TEXT('入力1-1'!$BI64,"00000000"),8,1),""),"")</f>
        <v/>
      </c>
    </row>
    <row r="79" spans="1:87" s="19" customFormat="1" ht="23.25" customHeight="1">
      <c r="A79" s="304" t="str">
        <f>IF(TRIM(入力1!A118)&lt;&gt;"",入力1!A118,"")</f>
        <v/>
      </c>
      <c r="B79" s="430">
        <f>IF(TRIM(入力1!B118)&lt;&gt;"",入力1!B118,"")</f>
        <v>5</v>
      </c>
      <c r="C79" s="364">
        <v>1</v>
      </c>
      <c r="D79" s="2226" t="str">
        <f>IF(TRIM(入力1!D118)&lt;&gt;"",入力1!D118,"")</f>
        <v/>
      </c>
      <c r="E79" s="2227" t="str">
        <f>IF(TRIM(入力1!E85)&lt;&gt;"",入力1!E85,"")</f>
        <v/>
      </c>
      <c r="F79" s="2227" t="str">
        <f>IF(TRIM(入力1!F85)&lt;&gt;"",入力1!F85,"")</f>
        <v/>
      </c>
      <c r="G79" s="2227" t="str">
        <f>IF(TRIM(入力1!G85)&lt;&gt;"",入力1!G85,"")</f>
        <v/>
      </c>
      <c r="H79" s="2227" t="str">
        <f>IF(TRIM(入力1!H85)&lt;&gt;"",入力1!H85,"")</f>
        <v/>
      </c>
      <c r="I79" s="2227" t="str">
        <f>IF(TRIM(入力1!I85)&lt;&gt;"",入力1!I85,"")</f>
        <v/>
      </c>
      <c r="J79" s="2227" t="str">
        <f>IF(TRIM(入力1!J85)&lt;&gt;"",入力1!J85,"")</f>
        <v/>
      </c>
      <c r="K79" s="2227" t="str">
        <f>IF(TRIM(入力1!S85)&lt;&gt;"",入力1!S85,"")</f>
        <v/>
      </c>
      <c r="L79" s="2228" t="e">
        <f>IF(TRIM(入力1!#REF!)&lt;&gt;"",入力1!#REF!,"")</f>
        <v>#REF!</v>
      </c>
      <c r="M79" s="954" t="str">
        <f>IF(TRIM(入力1!K118)&lt;&gt;"",入力1!K118,"")</f>
        <v/>
      </c>
      <c r="N79" s="436">
        <f>IF(TRIM(入力1!L118)&lt;&gt;"",入力1!L118,"")</f>
        <v>5</v>
      </c>
      <c r="O79" s="432">
        <v>1</v>
      </c>
      <c r="P79" s="999" t="str">
        <f>'入力1-1'!P65</f>
        <v/>
      </c>
      <c r="Q79" s="306" t="str">
        <f>'入力1-1'!Q65</f>
        <v/>
      </c>
      <c r="R79" s="307" t="str">
        <f>IF(TRIM('入力1-1'!R65)&lt;&gt;"",MID('入力1-1'!R65,1,1),"0")</f>
        <v>0</v>
      </c>
      <c r="S79" s="307" t="str">
        <f>IF(TRIM('入力1-1'!S65)&lt;&gt;"",MID('入力1-1'!S65,1,1),"")</f>
        <v/>
      </c>
      <c r="T79" s="307" t="str">
        <f>IF(TRIM('入力1-1'!T65)&lt;&gt;"",MID('入力1-1'!T65,1,1),"")</f>
        <v/>
      </c>
      <c r="U79" s="307" t="str">
        <f>IF(TRIM('入力1-1'!U65)&lt;&gt;"",MID('入力1-1'!U65,1,1),"")</f>
        <v/>
      </c>
      <c r="V79" s="307" t="str">
        <f>IF(TRIM('入力1-1'!V65)&lt;&gt;"",MID('入力1-1'!V65,1,1),"")</f>
        <v/>
      </c>
      <c r="W79" s="307" t="str">
        <f>IF(TRIM('入力1-1'!W65)&lt;&gt;"",MID('入力1-1'!W65,1,1),"")</f>
        <v/>
      </c>
      <c r="X79" s="307" t="str">
        <f>IF(TRIM('入力1-1'!X65)&lt;&gt;"",MID('入力1-1'!X65,1,1),"")</f>
        <v/>
      </c>
      <c r="Y79" s="307" t="str">
        <f>IF(TRIM('入力1-1'!Y65)&lt;&gt;"",MID('入力1-1'!Y65,1,1),"")</f>
        <v/>
      </c>
      <c r="Z79" s="999" t="str">
        <f>IF(TRIM('入力1-1'!AA65)&lt;&gt;"",MID('入力1-1'!AA65,1,1),"0")</f>
        <v>0</v>
      </c>
      <c r="AA79" s="306" t="str">
        <f>IF(TRIM('入力1-1'!AA65)&lt;&gt;"",MID('入力1-1'!AA65,2,1),"0")</f>
        <v>0</v>
      </c>
      <c r="AB79" s="999" t="str">
        <f>IF(TRIM('入力1-1'!AC65)&lt;&gt;"",MID('入力1-1'!AC65,1,1),"")</f>
        <v/>
      </c>
      <c r="AC79" s="306" t="str">
        <f>IF(TRIM('入力1-1'!AC65)&lt;&gt;"",MID('入力1-1'!AC65,2,1),"")</f>
        <v/>
      </c>
      <c r="AD79" s="999" t="str">
        <f>IF(TRIM('入力1-1'!AE65)&lt;&gt;"",MID('入力1-1'!AE65,1,1),"")</f>
        <v/>
      </c>
      <c r="AE79" s="306" t="str">
        <f>IF(TRIM('入力1-1'!AE65)&lt;&gt;"",MID('入力1-1'!AE65,2,1),"")</f>
        <v/>
      </c>
      <c r="AF79" s="999" t="str">
        <f>IF(TRIM('入力1-1'!AG65)&lt;&gt;"",MID('入力1-1'!AG65,1,1),"")</f>
        <v/>
      </c>
      <c r="AG79" s="306" t="str">
        <f>IF(TRIM('入力1-1'!AG65)&lt;&gt;"",MID('入力1-1'!AG65,2,1),"")</f>
        <v/>
      </c>
      <c r="AH79" s="999" t="str">
        <f>IF(TRIM('入力1-1'!AI65)&lt;&gt;"",MID('入力1-1'!AI65,1,1),"")</f>
        <v/>
      </c>
      <c r="AI79" s="309" t="str">
        <f>IF(TRIM('入力1-1'!AI65)&lt;&gt;"",MID('入力1-1'!AI65,2,1),"")</f>
        <v/>
      </c>
      <c r="AJ79" s="307" t="str">
        <f>IF(TRIM('入力1-1'!AK65)&lt;&gt;"",MID('入力1-1'!AK65,1,1),"")</f>
        <v/>
      </c>
      <c r="AK79" s="999" t="str">
        <f>IF(TRIM('入力1-1'!AL65)&lt;&gt;"",MID('入力1-1'!AL65,1,1),"")</f>
        <v/>
      </c>
      <c r="AL79" s="306" t="str">
        <f>IF(TRIM('入力1-1'!AL65)&lt;&gt;"",MID('入力1-1'!AL65,2,1),"")</f>
        <v/>
      </c>
      <c r="AM79" s="999" t="str">
        <f>IF(TRIM('入力1-1'!AN65)&lt;&gt;"",MID('入力1-1'!AN65,1,1),"")</f>
        <v/>
      </c>
      <c r="AN79" s="306" t="str">
        <f>IF(TRIM('入力1-1'!AN65)&lt;&gt;"",MID('入力1-1'!AN65,2,1),"")</f>
        <v/>
      </c>
      <c r="AO79" s="999" t="str">
        <f>IF(TRIM('入力1-1'!AP65)&lt;&gt;"",MID('入力1-1'!AP65,1,1),"")</f>
        <v/>
      </c>
      <c r="AP79" s="309" t="str">
        <f>IF(TRIM('入力1-1'!AP65)&lt;&gt;"",MID('入力1-1'!AP65,2,1),"")</f>
        <v/>
      </c>
      <c r="AQ79" s="999" t="str">
        <f>IF(TRIM('入力1-1'!AR65)&lt;&gt;"",MID('入力1-1'!AR65,1,1),"")</f>
        <v/>
      </c>
      <c r="AR79" s="306" t="str">
        <f>IF(TRIM('入力1-1'!AR65)&lt;&gt;"",MID('入力1-1'!AR65,2,1),"")</f>
        <v/>
      </c>
      <c r="AS79" s="999" t="str">
        <f>IF(TRIM('入力1-1'!AT65)&lt;&gt;"",MID('入力1-1'!AT65,1,1),"")</f>
        <v/>
      </c>
      <c r="AT79" s="306" t="str">
        <f>IF(TRIM('入力1-1'!AT65)&lt;&gt;"",MID('入力1-1'!AT65,2,1),"")</f>
        <v/>
      </c>
      <c r="AU79" s="1000" t="str">
        <f>IF(TRIM('入力1-1'!AV65)&lt;&gt;"",MID('入力1-1'!AV65,1,1),"")</f>
        <v/>
      </c>
      <c r="AV79" s="365" t="str">
        <f>IF(TRIM('入力1-1'!AW65)&lt;&gt;"",MID('入力1-1'!AW65,1,1),"")</f>
        <v/>
      </c>
      <c r="AW79" s="365" t="str">
        <f>IF(TRIM('入力1-1'!AX65)&lt;&gt;"",MID('入力1-1'!AX65,1,1),"")</f>
        <v/>
      </c>
      <c r="AX79" s="365" t="str">
        <f>IF(TRIM('入力1-1'!AY65)&lt;&gt;"",MID('入力1-1'!AY65,1,1),"")</f>
        <v/>
      </c>
      <c r="AY79" s="696" t="str">
        <f>IF(TRIM('入力1-1'!AZ65)&lt;&gt;"",LEFT('入力1-1'!AZ65,1),"-")</f>
        <v>-</v>
      </c>
      <c r="AZ79" s="953" t="str">
        <f>IF(TRIM('入力1-1'!AZ65)&lt;&gt;"",MID('入力1-1'!AZ65,2,1),"-")</f>
        <v>-</v>
      </c>
      <c r="BA79" s="965" t="str">
        <f>IF(TRIM('入力1-1'!BB65)&lt;&gt;"",MID('入力1-1'!BB65,1,1),"")</f>
        <v/>
      </c>
      <c r="BB79" s="981" t="str">
        <f>IF(TRIM('入力1-1'!BC65)&lt;&gt;"",IF(LEN('入力1-1'!BC65)&gt;=2,MID(TEXT('入力1-1'!BC65,"00"),1,1),"0"),"")</f>
        <v/>
      </c>
      <c r="BC79" s="306" t="str">
        <f>IF(TRIM('入力1-1'!BC65)&lt;&gt;"",IF(LEN('入力1-1'!BC65)&gt;=1,MID(TEXT('入力1-1'!BC65,"00"),2,1),""),"")</f>
        <v/>
      </c>
      <c r="BD79" s="712" t="str">
        <f>IF(TRIM('入力1-1'!$BE65)&lt;&gt;"",IF('入力1-1'!$BE65&gt;=100000,MID(TEXT('入力1-1'!$BE65,"000000"),1,1),""),"")</f>
        <v/>
      </c>
      <c r="BE79" s="713" t="str">
        <f>IF(TRIM('入力1-1'!$BE65)&lt;&gt;"",IF('入力1-1'!$BE65&gt;=10000,MID(TEXT('入力1-1'!$BE65,"000000"),2,1),""),"")</f>
        <v/>
      </c>
      <c r="BF79" s="713" t="str">
        <f>IF(TRIM('入力1-1'!$BE65)&lt;&gt;"",IF('入力1-1'!$BE65&gt;=1000,MID(TEXT('入力1-1'!$BE65,"000000"),3,1),""),"")</f>
        <v/>
      </c>
      <c r="BG79" s="713" t="str">
        <f>IF(TRIM('入力1-1'!$BE65)&lt;&gt;"",IF('入力1-1'!$BE65&gt;=100,MID(TEXT('入力1-1'!$BE65,"000000"),4,1),""),"")</f>
        <v/>
      </c>
      <c r="BH79" s="713" t="str">
        <f>IF(TRIM('入力1-1'!$BE65)&lt;&gt;"",IF('入力1-1'!$BE65&gt;=10,MID(TEXT('入力1-1'!$BE65,"000000"),5,1),""),"")</f>
        <v/>
      </c>
      <c r="BI79" s="466" t="str">
        <f>IF(TRIM('入力1-1'!$BE65)&lt;&gt;"",IF('入力1-1'!$BE65&gt;=1,MID(TEXT('入力1-1'!$BE65,"000000"),6,1),"0"),"")</f>
        <v/>
      </c>
      <c r="BJ79" s="707" t="str">
        <f>IF(TRIM('入力1-1'!$BF65)&lt;&gt;"",IF('入力1-1'!$BF65&gt;=100000,MID(TEXT('入力1-1'!$BF65,"000000"),1,1),""),"")</f>
        <v/>
      </c>
      <c r="BK79" s="713" t="str">
        <f>IF(TRIM('入力1-1'!$BF65)&lt;&gt;"",IF('入力1-1'!$BF65&gt;=10000,MID(TEXT('入力1-1'!$BF65,"000000"),2,1),""),"")</f>
        <v/>
      </c>
      <c r="BL79" s="713" t="str">
        <f>IF(TRIM('入力1-1'!$BF65)&lt;&gt;"",IF('入力1-1'!$BF65&gt;=1000,MID(TEXT('入力1-1'!$BF65,"000000"),3,1),""),"")</f>
        <v/>
      </c>
      <c r="BM79" s="713" t="str">
        <f>IF(TRIM('入力1-1'!$BF65)&lt;&gt;"",IF('入力1-1'!$BF65&gt;=100,MID(TEXT('入力1-1'!$BF65,"000000"),4,1),""),"")</f>
        <v/>
      </c>
      <c r="BN79" s="713" t="str">
        <f>IF(TRIM('入力1-1'!$BF65)&lt;&gt;"",IF('入力1-1'!$BF65&gt;=10,MID(TEXT('入力1-1'!$BF65,"000000"),5,1),""),"")</f>
        <v/>
      </c>
      <c r="BO79" s="466" t="str">
        <f>IF(TRIM('入力1-1'!$BF65)&lt;&gt;"",IF('入力1-1'!$BF65&gt;=1,MID(TEXT('入力1-1'!$BF65,"000000"),6,1),"0"),"")</f>
        <v/>
      </c>
      <c r="BP79" s="707" t="str">
        <f>IF(TRIM('入力1-1'!$BG65)&lt;&gt;"",IF('入力1-1'!$BG65&gt;=100000,MID(TEXT('入力1-1'!$BG65,"000000"),1,1),""),"")</f>
        <v/>
      </c>
      <c r="BQ79" s="713" t="str">
        <f>IF(TRIM('入力1-1'!$BG65)&lt;&gt;"",IF('入力1-1'!$BG65&gt;=10000,MID(TEXT('入力1-1'!$BG65,"000000"),2,1),""),"")</f>
        <v/>
      </c>
      <c r="BR79" s="713" t="str">
        <f>IF(TRIM('入力1-1'!$BG65)&lt;&gt;"",IF('入力1-1'!$BG65&gt;=1000,MID(TEXT('入力1-1'!$BG65,"000000"),3,1),""),"")</f>
        <v/>
      </c>
      <c r="BS79" s="713" t="str">
        <f>IF(TRIM('入力1-1'!$BG65)&lt;&gt;"",IF('入力1-1'!$BG65&gt;=100,MID(TEXT('入力1-1'!$BG65,"000000"),4,1),""),"")</f>
        <v/>
      </c>
      <c r="BT79" s="713" t="str">
        <f>IF(TRIM('入力1-1'!$BG65)&lt;&gt;"",IF('入力1-1'!$BG65&gt;=10,MID(TEXT('入力1-1'!$BG65,"000000"),5,1),""),"")</f>
        <v/>
      </c>
      <c r="BU79" s="466" t="str">
        <f>IF(TRIM('入力1-1'!$BG65)&lt;&gt;"",IF('入力1-1'!$BG65&gt;=1,MID(TEXT('入力1-1'!$BG65,"000000"),6,1),"0"),"")</f>
        <v/>
      </c>
      <c r="BV79" s="707" t="str">
        <f>IF(TRIM('入力1-1'!$BH65)&lt;&gt;"",IF('入力1-1'!$BH65&gt;=100000,MID(TEXT('入力1-1'!$BH65,"000000"),1,1),""),"")</f>
        <v/>
      </c>
      <c r="BW79" s="713" t="str">
        <f>IF(TRIM('入力1-1'!$BH65)&lt;&gt;"",IF('入力1-1'!$BH65&gt;=10000,MID(TEXT('入力1-1'!$BH65,"000000"),2,1),""),"")</f>
        <v/>
      </c>
      <c r="BX79" s="713" t="str">
        <f>IF(TRIM('入力1-1'!$BH65)&lt;&gt;"",IF('入力1-1'!$BH65&gt;=1000,MID(TEXT('入力1-1'!$BH65,"000000"),3,1),""),"")</f>
        <v/>
      </c>
      <c r="BY79" s="713" t="str">
        <f>IF(TRIM('入力1-1'!$BH65)&lt;&gt;"",IF('入力1-1'!$BH65&gt;=100,MID(TEXT('入力1-1'!$BH65,"000000"),4,1),""),"")</f>
        <v/>
      </c>
      <c r="BZ79" s="713" t="str">
        <f>IF(TRIM('入力1-1'!$BH65)&lt;&gt;"",IF('入力1-1'!$BH65&gt;=10,MID(TEXT('入力1-1'!$BH65,"000000"),5,1),""),"")</f>
        <v/>
      </c>
      <c r="CA79" s="466" t="str">
        <f>IF(TRIM('入力1-1'!$BH65)&lt;&gt;"",IF('入力1-1'!$BH65&gt;=1,MID(TEXT('入力1-1'!$BH65,"000000"),6,1),""),"0")</f>
        <v/>
      </c>
      <c r="CB79" s="751" t="str">
        <f>IF(TRIM('入力1-1'!$BI65)&lt;&gt;"",IF('入力1-1'!$BI65&gt;=10000000,MID(TEXT('入力1-1'!$BI65,"00000000"),1,1),""),"")</f>
        <v/>
      </c>
      <c r="CC79" s="752" t="str">
        <f>IF(TRIM('入力1-1'!$BI65)&lt;&gt;"",IF('入力1-1'!$BI65&gt;=1000000,MID(TEXT('入力1-1'!$BI65,"00000000"),2,1),""),"")</f>
        <v/>
      </c>
      <c r="CD79" s="752" t="str">
        <f>IF(TRIM('入力1-1'!$BI65)&lt;&gt;"",IF('入力1-1'!$BI65&gt;=100000,MID(TEXT('入力1-1'!$BI65,"00000000"),3,1),""),"")</f>
        <v/>
      </c>
      <c r="CE79" s="752" t="str">
        <f>IF(TRIM('入力1-1'!$BI65)&lt;&gt;"",IF('入力1-1'!$BI65&gt;=10000,MID(TEXT('入力1-1'!$BI65,"00000000"),4,1),""),"")</f>
        <v/>
      </c>
      <c r="CF79" s="752" t="str">
        <f>IF(TRIM('入力1-1'!$BI65)&lt;&gt;"",IF('入力1-1'!$BI65&gt;=1000,MID(TEXT('入力1-1'!$BI65,"00000000"),5,1),""),"")</f>
        <v/>
      </c>
      <c r="CG79" s="752" t="str">
        <f>IF(TRIM('入力1-1'!$BI65)&lt;&gt;"",IF('入力1-1'!$BI65&gt;=100,MID(TEXT('入力1-1'!$BI65,"00000000"),6,1),""),"")</f>
        <v/>
      </c>
      <c r="CH79" s="752" t="str">
        <f>IF(TRIM('入力1-1'!$BI65)&lt;&gt;"",IF('入力1-1'!$BI65&gt;=10,MID(TEXT('入力1-1'!$BI65,"00000000"),7,1),""),"")</f>
        <v/>
      </c>
      <c r="CI79" s="855" t="str">
        <f>IF(TRIM('入力1-1'!$BI65)&lt;&gt;"",IF('入力1-1'!$BI65&gt;=1,MID(TEXT('入力1-1'!$BI65,"00000000"),8,1),""),"")</f>
        <v/>
      </c>
    </row>
    <row r="80" spans="1:87" s="19" customFormat="1" ht="23.25" customHeight="1">
      <c r="A80" s="522" t="str">
        <f>IF(TRIM(入力1!A120)&lt;&gt;"",入力1!A120,"")</f>
        <v/>
      </c>
      <c r="B80" s="523">
        <f>IF(TRIM(入力1!B120)&lt;&gt;"",入力1!B120,"")</f>
        <v>5</v>
      </c>
      <c r="C80" s="524">
        <v>2</v>
      </c>
      <c r="D80" s="2229" t="str">
        <f>IF(TRIM(入力1!D120)&lt;&gt;"",入力1!D120,"")</f>
        <v/>
      </c>
      <c r="E80" s="2230" t="str">
        <f>IF(TRIM(入力1!E87)&lt;&gt;"",入力1!E87,"")</f>
        <v/>
      </c>
      <c r="F80" s="2230" t="str">
        <f>IF(TRIM(入力1!F87)&lt;&gt;"",入力1!F87,"")</f>
        <v/>
      </c>
      <c r="G80" s="2230" t="str">
        <f>IF(TRIM(入力1!G87)&lt;&gt;"",入力1!G87,"")</f>
        <v/>
      </c>
      <c r="H80" s="2230" t="str">
        <f>IF(TRIM(入力1!H87)&lt;&gt;"",入力1!H87,"")</f>
        <v/>
      </c>
      <c r="I80" s="2230" t="str">
        <f>IF(TRIM(入力1!I87)&lt;&gt;"",入力1!I87,"")</f>
        <v/>
      </c>
      <c r="J80" s="2230" t="str">
        <f>IF(TRIM(入力1!J87)&lt;&gt;"",入力1!J87,"")</f>
        <v/>
      </c>
      <c r="K80" s="2230" t="str">
        <f>IF(TRIM(入力1!S87)&lt;&gt;"",入力1!S87,"")</f>
        <v/>
      </c>
      <c r="L80" s="2231" t="e">
        <f>IF(TRIM(入力1!#REF!)&lt;&gt;"",入力1!#REF!,"")</f>
        <v>#REF!</v>
      </c>
      <c r="M80" s="975" t="str">
        <f>IF(TRIM(入力1!K120)&lt;&gt;"",入力1!K120,"")</f>
        <v/>
      </c>
      <c r="N80" s="525">
        <f>IF(TRIM(入力1!L120)&lt;&gt;"",入力1!L120,"")</f>
        <v>5</v>
      </c>
      <c r="O80" s="526">
        <v>2</v>
      </c>
      <c r="P80" s="1007" t="str">
        <f>'入力1-1'!P66</f>
        <v/>
      </c>
      <c r="Q80" s="527" t="str">
        <f>'入力1-1'!Q66</f>
        <v/>
      </c>
      <c r="R80" s="528" t="str">
        <f>IF(TRIM('入力1-1'!R66)&lt;&gt;"",MID('入力1-1'!R66,1,1),"0")</f>
        <v>0</v>
      </c>
      <c r="S80" s="528" t="str">
        <f>IF(TRIM('入力1-1'!S66)&lt;&gt;"",MID('入力1-1'!S66,1,1),"")</f>
        <v/>
      </c>
      <c r="T80" s="528" t="str">
        <f>IF(TRIM('入力1-1'!T66)&lt;&gt;"",MID('入力1-1'!T66,1,1),"")</f>
        <v/>
      </c>
      <c r="U80" s="528" t="str">
        <f>IF(TRIM('入力1-1'!U66)&lt;&gt;"",MID('入力1-1'!U66,1,1),"")</f>
        <v/>
      </c>
      <c r="V80" s="528" t="str">
        <f>IF(TRIM('入力1-1'!V66)&lt;&gt;"",MID('入力1-1'!V66,1,1),"")</f>
        <v/>
      </c>
      <c r="W80" s="528" t="str">
        <f>IF(TRIM('入力1-1'!W66)&lt;&gt;"",MID('入力1-1'!W66,1,1),"")</f>
        <v/>
      </c>
      <c r="X80" s="528" t="str">
        <f>IF(TRIM('入力1-1'!X66)&lt;&gt;"",MID('入力1-1'!X66,1,1),"")</f>
        <v/>
      </c>
      <c r="Y80" s="528" t="str">
        <f>IF(TRIM('入力1-1'!Y66)&lt;&gt;"",MID('入力1-1'!Y66,1,1),"")</f>
        <v/>
      </c>
      <c r="Z80" s="1007" t="str">
        <f>IF(TRIM('入力1-1'!AA66)&lt;&gt;"",MID('入力1-1'!AA66,1,1),"0")</f>
        <v>0</v>
      </c>
      <c r="AA80" s="527" t="str">
        <f>IF(TRIM('入力1-1'!AA66)&lt;&gt;"",MID('入力1-1'!AA66,2,1),"0")</f>
        <v>0</v>
      </c>
      <c r="AB80" s="1007" t="str">
        <f>IF(TRIM('入力1-1'!AC66)&lt;&gt;"",MID('入力1-1'!AC66,1,1),"")</f>
        <v/>
      </c>
      <c r="AC80" s="527" t="str">
        <f>IF(TRIM('入力1-1'!AC66)&lt;&gt;"",MID('入力1-1'!AC66,2,1),"")</f>
        <v/>
      </c>
      <c r="AD80" s="1007" t="str">
        <f>IF(TRIM('入力1-1'!AE66)&lt;&gt;"",MID('入力1-1'!AE66,1,1),"")</f>
        <v/>
      </c>
      <c r="AE80" s="527" t="str">
        <f>IF(TRIM('入力1-1'!AE66)&lt;&gt;"",MID('入力1-1'!AE66,2,1),"")</f>
        <v/>
      </c>
      <c r="AF80" s="1007" t="str">
        <f>IF(TRIM('入力1-1'!AG66)&lt;&gt;"",MID('入力1-1'!AG66,1,1),"")</f>
        <v/>
      </c>
      <c r="AG80" s="527" t="str">
        <f>IF(TRIM('入力1-1'!AG66)&lt;&gt;"",MID('入力1-1'!AG66,2,1),"")</f>
        <v/>
      </c>
      <c r="AH80" s="1007" t="str">
        <f>IF(TRIM('入力1-1'!AI66)&lt;&gt;"",MID('入力1-1'!AI66,1,1),"")</f>
        <v/>
      </c>
      <c r="AI80" s="529" t="str">
        <f>IF(TRIM('入力1-1'!AI66)&lt;&gt;"",MID('入力1-1'!AI66,2,1),"")</f>
        <v/>
      </c>
      <c r="AJ80" s="528" t="str">
        <f>IF(TRIM('入力1-1'!AK66)&lt;&gt;"",MID('入力1-1'!AK66,1,1),"")</f>
        <v/>
      </c>
      <c r="AK80" s="1007" t="str">
        <f>IF(TRIM('入力1-1'!AL66)&lt;&gt;"",MID('入力1-1'!AL66,1,1),"")</f>
        <v/>
      </c>
      <c r="AL80" s="527" t="str">
        <f>IF(TRIM('入力1-1'!AL66)&lt;&gt;"",MID('入力1-1'!AL66,2,1),"")</f>
        <v/>
      </c>
      <c r="AM80" s="1007" t="str">
        <f>IF(TRIM('入力1-1'!AN66)&lt;&gt;"",MID('入力1-1'!AN66,1,1),"")</f>
        <v/>
      </c>
      <c r="AN80" s="527" t="str">
        <f>IF(TRIM('入力1-1'!AN66)&lt;&gt;"",MID('入力1-1'!AN66,2,1),"")</f>
        <v/>
      </c>
      <c r="AO80" s="1007" t="str">
        <f>IF(TRIM('入力1-1'!AP66)&lt;&gt;"",MID('入力1-1'!AP66,1,1),"")</f>
        <v/>
      </c>
      <c r="AP80" s="529" t="str">
        <f>IF(TRIM('入力1-1'!AP66)&lt;&gt;"",MID('入力1-1'!AP66,2,1),"")</f>
        <v/>
      </c>
      <c r="AQ80" s="1007" t="str">
        <f>IF(TRIM('入力1-1'!AR66)&lt;&gt;"",MID('入力1-1'!AR66,1,1),"")</f>
        <v/>
      </c>
      <c r="AR80" s="527" t="str">
        <f>IF(TRIM('入力1-1'!AR66)&lt;&gt;"",MID('入力1-1'!AR66,2,1),"")</f>
        <v/>
      </c>
      <c r="AS80" s="1007" t="str">
        <f>IF(TRIM('入力1-1'!AT66)&lt;&gt;"",MID('入力1-1'!AT66,1,1),"")</f>
        <v/>
      </c>
      <c r="AT80" s="527" t="str">
        <f>IF(TRIM('入力1-1'!AT66)&lt;&gt;"",MID('入力1-1'!AT66,2,1),"")</f>
        <v/>
      </c>
      <c r="AU80" s="1008" t="str">
        <f>IF(TRIM('入力1-1'!AV66)&lt;&gt;"",MID('入力1-1'!AV66,1,1),"")</f>
        <v/>
      </c>
      <c r="AV80" s="530" t="str">
        <f>IF(TRIM('入力1-1'!AW66)&lt;&gt;"",MID('入力1-1'!AW66,1,1),"")</f>
        <v/>
      </c>
      <c r="AW80" s="530" t="str">
        <f>IF(TRIM('入力1-1'!AX66)&lt;&gt;"",MID('入力1-1'!AX66,1,1),"")</f>
        <v/>
      </c>
      <c r="AX80" s="530" t="str">
        <f>IF(TRIM('入力1-1'!AY66)&lt;&gt;"",MID('入力1-1'!AY66,1,1),"")</f>
        <v/>
      </c>
      <c r="AY80" s="697" t="str">
        <f>IF(TRIM('入力1-1'!AZ66)&lt;&gt;"",LEFT('入力1-1'!AZ66,1),"-")</f>
        <v>-</v>
      </c>
      <c r="AZ80" s="977" t="str">
        <f>IF(TRIM('入力1-1'!AZ66)&lt;&gt;"",MID('入力1-1'!AZ66,2,1),"-")</f>
        <v>-</v>
      </c>
      <c r="BA80" s="677" t="str">
        <f>IF(TRIM('入力1-1'!BB66)&lt;&gt;"",MID('入力1-1'!BB66,1,1),"")</f>
        <v/>
      </c>
      <c r="BB80" s="987" t="str">
        <f>IF(TRIM('入力1-1'!BC66)&lt;&gt;"",IF(LEN('入力1-1'!BC66)&gt;=2,MID(TEXT('入力1-1'!BC66,"00"),1,1),"0"),"")</f>
        <v/>
      </c>
      <c r="BC80" s="531" t="str">
        <f>IF(TRIM('入力1-1'!BC66)&lt;&gt;"",IF(LEN('入力1-1'!BC66)&gt;=1,MID(TEXT('入力1-1'!BC66,"00"),2,1),""),"")</f>
        <v/>
      </c>
      <c r="BD80" s="708" t="str">
        <f>IF(TRIM('入力1-1'!$BE66)&lt;&gt;"",IF('入力1-1'!$BE66&gt;=100000,MID(TEXT('入力1-1'!$BE66,"000000"),1,1),""),"")</f>
        <v/>
      </c>
      <c r="BE80" s="709" t="str">
        <f>IF(TRIM('入力1-1'!$BE66)&lt;&gt;"",IF('入力1-1'!$BE66&gt;=10000,MID(TEXT('入力1-1'!$BE66,"000000"),2,1),""),"")</f>
        <v/>
      </c>
      <c r="BF80" s="709" t="str">
        <f>IF(TRIM('入力1-1'!$BE66)&lt;&gt;"",IF('入力1-1'!$BE66&gt;=1000,MID(TEXT('入力1-1'!$BE66,"000000"),3,1),""),"")</f>
        <v/>
      </c>
      <c r="BG80" s="709" t="str">
        <f>IF(TRIM('入力1-1'!$BE66)&lt;&gt;"",IF('入力1-1'!$BE66&gt;=100,MID(TEXT('入力1-1'!$BE66,"000000"),4,1),""),"")</f>
        <v/>
      </c>
      <c r="BH80" s="709" t="str">
        <f>IF(TRIM('入力1-1'!$BE66)&lt;&gt;"",IF('入力1-1'!$BE66&gt;=10,MID(TEXT('入力1-1'!$BE66,"000000"),5,1),""),"")</f>
        <v/>
      </c>
      <c r="BI80" s="532" t="str">
        <f>IF(TRIM('入力1-1'!$BE66)&lt;&gt;"",IF('入力1-1'!$BE66&gt;=1,MID(TEXT('入力1-1'!$BE66,"000000"),6,1),"0"),"")</f>
        <v/>
      </c>
      <c r="BJ80" s="710" t="str">
        <f>IF(TRIM('入力1-1'!$BF66)&lt;&gt;"",IF('入力1-1'!$BF66&gt;=100000,MID(TEXT('入力1-1'!$BF66,"000000"),1,1),""),"")</f>
        <v/>
      </c>
      <c r="BK80" s="711" t="str">
        <f>IF(TRIM('入力1-1'!$BF66)&lt;&gt;"",IF('入力1-1'!$BF66&gt;=10000,MID(TEXT('入力1-1'!$BF66,"000000"),2,1),""),"")</f>
        <v/>
      </c>
      <c r="BL80" s="711" t="str">
        <f>IF(TRIM('入力1-1'!$BF66)&lt;&gt;"",IF('入力1-1'!$BF66&gt;=1000,MID(TEXT('入力1-1'!$BF66,"000000"),3,1),""),"")</f>
        <v/>
      </c>
      <c r="BM80" s="711" t="str">
        <f>IF(TRIM('入力1-1'!$BF66)&lt;&gt;"",IF('入力1-1'!$BF66&gt;=100,MID(TEXT('入力1-1'!$BF66,"000000"),4,1),""),"")</f>
        <v/>
      </c>
      <c r="BN80" s="711" t="str">
        <f>IF(TRIM('入力1-1'!$BF66)&lt;&gt;"",IF('入力1-1'!$BF66&gt;=10,MID(TEXT('入力1-1'!$BF66,"000000"),5,1),""),"")</f>
        <v/>
      </c>
      <c r="BO80" s="533" t="str">
        <f>IF(TRIM('入力1-1'!$BF66)&lt;&gt;"",IF('入力1-1'!$BF66&gt;=1,MID(TEXT('入力1-1'!$BF66,"000000"),6,1),"0"),"")</f>
        <v/>
      </c>
      <c r="BP80" s="710" t="str">
        <f>IF(TRIM('入力1-1'!$BG66)&lt;&gt;"",IF('入力1-1'!$BG66&gt;=100000,MID(TEXT('入力1-1'!$BG66,"000000"),1,1),""),"")</f>
        <v/>
      </c>
      <c r="BQ80" s="711" t="str">
        <f>IF(TRIM('入力1-1'!$BG66)&lt;&gt;"",IF('入力1-1'!$BG66&gt;=10000,MID(TEXT('入力1-1'!$BG66,"000000"),2,1),""),"")</f>
        <v/>
      </c>
      <c r="BR80" s="711" t="str">
        <f>IF(TRIM('入力1-1'!$BG66)&lt;&gt;"",IF('入力1-1'!$BG66&gt;=1000,MID(TEXT('入力1-1'!$BG66,"000000"),3,1),""),"")</f>
        <v/>
      </c>
      <c r="BS80" s="711" t="str">
        <f>IF(TRIM('入力1-1'!$BG66)&lt;&gt;"",IF('入力1-1'!$BG66&gt;=100,MID(TEXT('入力1-1'!$BG66,"000000"),4,1),""),"")</f>
        <v/>
      </c>
      <c r="BT80" s="711" t="str">
        <f>IF(TRIM('入力1-1'!$BG66)&lt;&gt;"",IF('入力1-1'!$BG66&gt;=10,MID(TEXT('入力1-1'!$BG66,"000000"),5,1),""),"")</f>
        <v/>
      </c>
      <c r="BU80" s="533" t="str">
        <f>IF(TRIM('入力1-1'!$BG66)&lt;&gt;"",IF('入力1-1'!$BG66&gt;=1,MID(TEXT('入力1-1'!$BG66,"000000"),6,1),"0"),"")</f>
        <v/>
      </c>
      <c r="BV80" s="710" t="str">
        <f>IF(TRIM('入力1-1'!$BH66)&lt;&gt;"",IF('入力1-1'!$BH66&gt;=100000,MID(TEXT('入力1-1'!$BH66,"000000"),1,1),""),"")</f>
        <v/>
      </c>
      <c r="BW80" s="711" t="str">
        <f>IF(TRIM('入力1-1'!$BH66)&lt;&gt;"",IF('入力1-1'!$BH66&gt;=10000,MID(TEXT('入力1-1'!$BH66,"000000"),2,1),""),"")</f>
        <v/>
      </c>
      <c r="BX80" s="711" t="str">
        <f>IF(TRIM('入力1-1'!$BH66)&lt;&gt;"",IF('入力1-1'!$BH66&gt;=1000,MID(TEXT('入力1-1'!$BH66,"000000"),3,1),""),"")</f>
        <v/>
      </c>
      <c r="BY80" s="711" t="str">
        <f>IF(TRIM('入力1-1'!$BH66)&lt;&gt;"",IF('入力1-1'!$BH66&gt;=100,MID(TEXT('入力1-1'!$BH66,"000000"),4,1),""),"")</f>
        <v/>
      </c>
      <c r="BZ80" s="711" t="str">
        <f>IF(TRIM('入力1-1'!$BH66)&lt;&gt;"",IF('入力1-1'!$BH66&gt;=10,MID(TEXT('入力1-1'!$BH66,"000000"),5,1),""),"")</f>
        <v/>
      </c>
      <c r="CA80" s="533" t="str">
        <f>IF(TRIM('入力1-1'!$BH66)&lt;&gt;"",IF('入力1-1'!$BH66&gt;=1,MID(TEXT('入力1-1'!$BH66,"000000"),6,1),""),"0")</f>
        <v/>
      </c>
      <c r="CB80" s="749" t="str">
        <f>IF(TRIM('入力1-1'!$BI66)&lt;&gt;"",IF('入力1-1'!$BI66&gt;=10000000,MID(TEXT('入力1-1'!$BI66,"00000000"),1,1),""),"")</f>
        <v/>
      </c>
      <c r="CC80" s="750" t="str">
        <f>IF(TRIM('入力1-1'!$BI66)&lt;&gt;"",IF('入力1-1'!$BI66&gt;=1000000,MID(TEXT('入力1-1'!$BI66,"00000000"),2,1),""),"")</f>
        <v/>
      </c>
      <c r="CD80" s="750" t="str">
        <f>IF(TRIM('入力1-1'!$BI66)&lt;&gt;"",IF('入力1-1'!$BI66&gt;=100000,MID(TEXT('入力1-1'!$BI66,"00000000"),3,1),""),"")</f>
        <v/>
      </c>
      <c r="CE80" s="750" t="str">
        <f>IF(TRIM('入力1-1'!$BI66)&lt;&gt;"",IF('入力1-1'!$BI66&gt;=10000,MID(TEXT('入力1-1'!$BI66,"00000000"),4,1),""),"")</f>
        <v/>
      </c>
      <c r="CF80" s="750" t="str">
        <f>IF(TRIM('入力1-1'!$BI66)&lt;&gt;"",IF('入力1-1'!$BI66&gt;=1000,MID(TEXT('入力1-1'!$BI66,"00000000"),5,1),""),"")</f>
        <v/>
      </c>
      <c r="CG80" s="750" t="str">
        <f>IF(TRIM('入力1-1'!$BI66)&lt;&gt;"",IF('入力1-1'!$BI66&gt;=100,MID(TEXT('入力1-1'!$BI66,"00000000"),6,1),""),"")</f>
        <v/>
      </c>
      <c r="CH80" s="750" t="str">
        <f>IF(TRIM('入力1-1'!$BI66)&lt;&gt;"",IF('入力1-1'!$BI66&gt;=10,MID(TEXT('入力1-1'!$BI66,"00000000"),7,1),""),"")</f>
        <v/>
      </c>
      <c r="CI80" s="854" t="str">
        <f>IF(TRIM('入力1-1'!$BI66)&lt;&gt;"",IF('入力1-1'!$BI66&gt;=1,MID(TEXT('入力1-1'!$BI66,"00000000"),8,1),""),"")</f>
        <v/>
      </c>
    </row>
    <row r="81" spans="1:87" s="191" customFormat="1" ht="23.25" customHeight="1">
      <c r="A81" s="304" t="str">
        <f>IF(TRIM(入力1!A122)&lt;&gt;"",入力1!A122,"")</f>
        <v/>
      </c>
      <c r="B81" s="430">
        <f>IF(TRIM(入力1!B122)&lt;&gt;"",入力1!B122,"")</f>
        <v>5</v>
      </c>
      <c r="C81" s="308">
        <v>3</v>
      </c>
      <c r="D81" s="2232" t="str">
        <f>IF(TRIM(入力1!D122)&lt;&gt;"",入力1!D122,"")</f>
        <v/>
      </c>
      <c r="E81" s="2233" t="str">
        <f>IF(TRIM(入力1!E89)&lt;&gt;"",入力1!E89,"")</f>
        <v/>
      </c>
      <c r="F81" s="2233" t="str">
        <f>IF(TRIM(入力1!F89)&lt;&gt;"",入力1!F89,"")</f>
        <v/>
      </c>
      <c r="G81" s="2233" t="str">
        <f>IF(TRIM(入力1!G89)&lt;&gt;"",入力1!G89,"")</f>
        <v/>
      </c>
      <c r="H81" s="2233" t="str">
        <f>IF(TRIM(入力1!H89)&lt;&gt;"",入力1!H89,"")</f>
        <v/>
      </c>
      <c r="I81" s="2233" t="str">
        <f>IF(TRIM(入力1!I89)&lt;&gt;"",入力1!I89,"")</f>
        <v/>
      </c>
      <c r="J81" s="2233" t="str">
        <f>IF(TRIM(入力1!J89)&lt;&gt;"",入力1!J89,"")</f>
        <v/>
      </c>
      <c r="K81" s="2233" t="str">
        <f>IF(TRIM(入力1!S89)&lt;&gt;"",入力1!S89,"")</f>
        <v/>
      </c>
      <c r="L81" s="2234" t="e">
        <f>IF(TRIM(入力1!#REF!)&lt;&gt;"",入力1!#REF!,"")</f>
        <v>#REF!</v>
      </c>
      <c r="M81" s="952" t="str">
        <f>IF(TRIM(入力1!K122)&lt;&gt;"",入力1!K122,"")</f>
        <v/>
      </c>
      <c r="N81" s="434">
        <f>IF(TRIM(入力1!L122)&lt;&gt;"",入力1!L122,"")</f>
        <v>5</v>
      </c>
      <c r="O81" s="432">
        <v>3</v>
      </c>
      <c r="P81" s="999" t="str">
        <f>'入力1-1'!P67</f>
        <v/>
      </c>
      <c r="Q81" s="306" t="str">
        <f>'入力1-1'!Q67</f>
        <v/>
      </c>
      <c r="R81" s="307" t="str">
        <f>IF(TRIM('入力1-1'!R67)&lt;&gt;"",MID('入力1-1'!R67,1,1),"0")</f>
        <v>0</v>
      </c>
      <c r="S81" s="307" t="str">
        <f>IF(TRIM('入力1-1'!S67)&lt;&gt;"",MID('入力1-1'!S67,1,1),"")</f>
        <v/>
      </c>
      <c r="T81" s="307" t="str">
        <f>IF(TRIM('入力1-1'!T67)&lt;&gt;"",MID('入力1-1'!T67,1,1),"")</f>
        <v/>
      </c>
      <c r="U81" s="307" t="str">
        <f>IF(TRIM('入力1-1'!U67)&lt;&gt;"",MID('入力1-1'!U67,1,1),"")</f>
        <v/>
      </c>
      <c r="V81" s="307" t="str">
        <f>IF(TRIM('入力1-1'!V67)&lt;&gt;"",MID('入力1-1'!V67,1,1),"")</f>
        <v/>
      </c>
      <c r="W81" s="307" t="str">
        <f>IF(TRIM('入力1-1'!W67)&lt;&gt;"",MID('入力1-1'!W67,1,1),"")</f>
        <v/>
      </c>
      <c r="X81" s="307" t="str">
        <f>IF(TRIM('入力1-1'!X67)&lt;&gt;"",MID('入力1-1'!X67,1,1),"")</f>
        <v/>
      </c>
      <c r="Y81" s="307" t="str">
        <f>IF(TRIM('入力1-1'!Y67)&lt;&gt;"",MID('入力1-1'!Y67,1,1),"")</f>
        <v/>
      </c>
      <c r="Z81" s="999" t="str">
        <f>IF(TRIM('入力1-1'!AA67)&lt;&gt;"",MID('入力1-1'!AA67,1,1),"0")</f>
        <v>0</v>
      </c>
      <c r="AA81" s="306" t="str">
        <f>IF(TRIM('入力1-1'!AA67)&lt;&gt;"",MID('入力1-1'!AA67,2,1),"0")</f>
        <v>0</v>
      </c>
      <c r="AB81" s="999" t="str">
        <f>IF(TRIM('入力1-1'!AC67)&lt;&gt;"",MID('入力1-1'!AC67,1,1),"")</f>
        <v/>
      </c>
      <c r="AC81" s="306" t="str">
        <f>IF(TRIM('入力1-1'!AC67)&lt;&gt;"",MID('入力1-1'!AC67,2,1),"")</f>
        <v/>
      </c>
      <c r="AD81" s="999" t="str">
        <f>IF(TRIM('入力1-1'!AE67)&lt;&gt;"",MID('入力1-1'!AE67,1,1),"")</f>
        <v/>
      </c>
      <c r="AE81" s="306" t="str">
        <f>IF(TRIM('入力1-1'!AE67)&lt;&gt;"",MID('入力1-1'!AE67,2,1),"")</f>
        <v/>
      </c>
      <c r="AF81" s="999" t="str">
        <f>IF(TRIM('入力1-1'!AG67)&lt;&gt;"",MID('入力1-1'!AG67,1,1),"")</f>
        <v/>
      </c>
      <c r="AG81" s="306" t="str">
        <f>IF(TRIM('入力1-1'!AG67)&lt;&gt;"",MID('入力1-1'!AG67,2,1),"")</f>
        <v/>
      </c>
      <c r="AH81" s="999" t="str">
        <f>IF(TRIM('入力1-1'!AI67)&lt;&gt;"",MID('入力1-1'!AI67,1,1),"")</f>
        <v/>
      </c>
      <c r="AI81" s="309" t="str">
        <f>IF(TRIM('入力1-1'!AI67)&lt;&gt;"",MID('入力1-1'!AI67,2,1),"")</f>
        <v/>
      </c>
      <c r="AJ81" s="307" t="str">
        <f>IF(TRIM('入力1-1'!AK67)&lt;&gt;"",MID('入力1-1'!AK67,1,1),"")</f>
        <v/>
      </c>
      <c r="AK81" s="999" t="str">
        <f>IF(TRIM('入力1-1'!AL67)&lt;&gt;"",MID('入力1-1'!AL67,1,1),"")</f>
        <v/>
      </c>
      <c r="AL81" s="306" t="str">
        <f>IF(TRIM('入力1-1'!AL67)&lt;&gt;"",MID('入力1-1'!AL67,2,1),"")</f>
        <v/>
      </c>
      <c r="AM81" s="999" t="str">
        <f>IF(TRIM('入力1-1'!AN67)&lt;&gt;"",MID('入力1-1'!AN67,1,1),"")</f>
        <v/>
      </c>
      <c r="AN81" s="306" t="str">
        <f>IF(TRIM('入力1-1'!AN67)&lt;&gt;"",MID('入力1-1'!AN67,2,1),"")</f>
        <v/>
      </c>
      <c r="AO81" s="999" t="str">
        <f>IF(TRIM('入力1-1'!AP67)&lt;&gt;"",MID('入力1-1'!AP67,1,1),"")</f>
        <v/>
      </c>
      <c r="AP81" s="309" t="str">
        <f>IF(TRIM('入力1-1'!AP67)&lt;&gt;"",MID('入力1-1'!AP67,2,1),"")</f>
        <v/>
      </c>
      <c r="AQ81" s="999" t="str">
        <f>IF(TRIM('入力1-1'!AR67)&lt;&gt;"",MID('入力1-1'!AR67,1,1),"")</f>
        <v/>
      </c>
      <c r="AR81" s="306" t="str">
        <f>IF(TRIM('入力1-1'!AR67)&lt;&gt;"",MID('入力1-1'!AR67,2,1),"")</f>
        <v/>
      </c>
      <c r="AS81" s="999" t="str">
        <f>IF(TRIM('入力1-1'!AT67)&lt;&gt;"",MID('入力1-1'!AT67,1,1),"")</f>
        <v/>
      </c>
      <c r="AT81" s="306" t="str">
        <f>IF(TRIM('入力1-1'!AT67)&lt;&gt;"",MID('入力1-1'!AT67,2,1),"")</f>
        <v/>
      </c>
      <c r="AU81" s="1000" t="str">
        <f>IF(TRIM('入力1-1'!AV67)&lt;&gt;"",MID('入力1-1'!AV67,1,1),"")</f>
        <v/>
      </c>
      <c r="AV81" s="347" t="str">
        <f>IF(TRIM('入力1-1'!AW67)&lt;&gt;"",MID('入力1-1'!AW67,1,1),"")</f>
        <v/>
      </c>
      <c r="AW81" s="347" t="str">
        <f>IF(TRIM('入力1-1'!AX67)&lt;&gt;"",MID('入力1-1'!AX67,1,1),"")</f>
        <v/>
      </c>
      <c r="AX81" s="347" t="str">
        <f>IF(TRIM('入力1-1'!AY67)&lt;&gt;"",MID('入力1-1'!AY67,1,1),"")</f>
        <v/>
      </c>
      <c r="AY81" s="698" t="str">
        <f>IF(TRIM('入力1-1'!AZ67)&lt;&gt;"",LEFT('入力1-1'!AZ67,1),"-")</f>
        <v>-</v>
      </c>
      <c r="AZ81" s="974" t="str">
        <f>IF(TRIM('入力1-1'!AZ67)&lt;&gt;"",MID('入力1-1'!AZ67,2,1),"-")</f>
        <v>-</v>
      </c>
      <c r="BA81" s="678" t="str">
        <f>IF(TRIM('入力1-1'!BB67)&lt;&gt;"",MID('入力1-1'!BB67,1,1),"")</f>
        <v/>
      </c>
      <c r="BB81" s="988" t="str">
        <f>IF(TRIM('入力1-1'!BC67)&lt;&gt;"",IF(LEN('入力1-1'!BC67)&gt;=2,MID(TEXT('入力1-1'!BC67,"00"),1,1),"0"),"")</f>
        <v/>
      </c>
      <c r="BC81" s="310" t="str">
        <f>IF(TRIM('入力1-1'!BC67)&lt;&gt;"",IF(LEN('入力1-1'!BC67)&gt;=1,MID(TEXT('入力1-1'!BC67,"00"),2,1),""),"")</f>
        <v/>
      </c>
      <c r="BD81" s="712" t="str">
        <f>IF(TRIM('入力1-1'!$BE67)&lt;&gt;"",IF('入力1-1'!$BE67&gt;=100000,MID(TEXT('入力1-1'!$BE67,"000000"),1,1),""),"")</f>
        <v/>
      </c>
      <c r="BE81" s="713" t="str">
        <f>IF(TRIM('入力1-1'!$BE67)&lt;&gt;"",IF('入力1-1'!$BE67&gt;=10000,MID(TEXT('入力1-1'!$BE67,"000000"),2,1),""),"")</f>
        <v/>
      </c>
      <c r="BF81" s="713" t="str">
        <f>IF(TRIM('入力1-1'!$BE67)&lt;&gt;"",IF('入力1-1'!$BE67&gt;=1000,MID(TEXT('入力1-1'!$BE67,"000000"),3,1),""),"")</f>
        <v/>
      </c>
      <c r="BG81" s="713" t="str">
        <f>IF(TRIM('入力1-1'!$BE67)&lt;&gt;"",IF('入力1-1'!$BE67&gt;=100,MID(TEXT('入力1-1'!$BE67,"000000"),4,1),""),"")</f>
        <v/>
      </c>
      <c r="BH81" s="713" t="str">
        <f>IF(TRIM('入力1-1'!$BE67)&lt;&gt;"",IF('入力1-1'!$BE67&gt;=10,MID(TEXT('入力1-1'!$BE67,"000000"),5,1),""),"")</f>
        <v/>
      </c>
      <c r="BI81" s="466" t="str">
        <f>IF(TRIM('入力1-1'!$BE67)&lt;&gt;"",IF('入力1-1'!$BE67&gt;=1,MID(TEXT('入力1-1'!$BE67,"000000"),6,1),"0"),"")</f>
        <v/>
      </c>
      <c r="BJ81" s="714" t="str">
        <f>IF(TRIM('入力1-1'!$BF67)&lt;&gt;"",IF('入力1-1'!$BF67&gt;=100000,MID(TEXT('入力1-1'!$BF67,"000000"),1,1),""),"")</f>
        <v/>
      </c>
      <c r="BK81" s="715" t="str">
        <f>IF(TRIM('入力1-1'!$BF67)&lt;&gt;"",IF('入力1-1'!$BF67&gt;=10000,MID(TEXT('入力1-1'!$BF67,"000000"),2,1),""),"")</f>
        <v/>
      </c>
      <c r="BL81" s="715" t="str">
        <f>IF(TRIM('入力1-1'!$BF67)&lt;&gt;"",IF('入力1-1'!$BF67&gt;=1000,MID(TEXT('入力1-1'!$BF67,"000000"),3,1),""),"")</f>
        <v/>
      </c>
      <c r="BM81" s="715" t="str">
        <f>IF(TRIM('入力1-1'!$BF67)&lt;&gt;"",IF('入力1-1'!$BF67&gt;=100,MID(TEXT('入力1-1'!$BF67,"000000"),4,1),""),"")</f>
        <v/>
      </c>
      <c r="BN81" s="715" t="str">
        <f>IF(TRIM('入力1-1'!$BF67)&lt;&gt;"",IF('入力1-1'!$BF67&gt;=10,MID(TEXT('入力1-1'!$BF67,"000000"),5,1),""),"")</f>
        <v/>
      </c>
      <c r="BO81" s="468" t="str">
        <f>IF(TRIM('入力1-1'!$BF67)&lt;&gt;"",IF('入力1-1'!$BF67&gt;=1,MID(TEXT('入力1-1'!$BF67,"000000"),6,1),"0"),"")</f>
        <v/>
      </c>
      <c r="BP81" s="714" t="str">
        <f>IF(TRIM('入力1-1'!$BG67)&lt;&gt;"",IF('入力1-1'!$BG67&gt;=100000,MID(TEXT('入力1-1'!$BG67,"000000"),1,1),""),"")</f>
        <v/>
      </c>
      <c r="BQ81" s="715" t="str">
        <f>IF(TRIM('入力1-1'!$BG67)&lt;&gt;"",IF('入力1-1'!$BG67&gt;=10000,MID(TEXT('入力1-1'!$BG67,"000000"),2,1),""),"")</f>
        <v/>
      </c>
      <c r="BR81" s="715" t="str">
        <f>IF(TRIM('入力1-1'!$BG67)&lt;&gt;"",IF('入力1-1'!$BG67&gt;=1000,MID(TEXT('入力1-1'!$BG67,"000000"),3,1),""),"")</f>
        <v/>
      </c>
      <c r="BS81" s="715" t="str">
        <f>IF(TRIM('入力1-1'!$BG67)&lt;&gt;"",IF('入力1-1'!$BG67&gt;=100,MID(TEXT('入力1-1'!$BG67,"000000"),4,1),""),"")</f>
        <v/>
      </c>
      <c r="BT81" s="715" t="str">
        <f>IF(TRIM('入力1-1'!$BG67)&lt;&gt;"",IF('入力1-1'!$BG67&gt;=10,MID(TEXT('入力1-1'!$BG67,"000000"),5,1),""),"")</f>
        <v/>
      </c>
      <c r="BU81" s="468" t="str">
        <f>IF(TRIM('入力1-1'!$BG67)&lt;&gt;"",IF('入力1-1'!$BG67&gt;=1,MID(TEXT('入力1-1'!$BG67,"000000"),6,1),"0"),"")</f>
        <v/>
      </c>
      <c r="BV81" s="714" t="str">
        <f>IF(TRIM('入力1-1'!$BH67)&lt;&gt;"",IF('入力1-1'!$BH67&gt;=100000,MID(TEXT('入力1-1'!$BH67,"000000"),1,1),""),"")</f>
        <v/>
      </c>
      <c r="BW81" s="715" t="str">
        <f>IF(TRIM('入力1-1'!$BH67)&lt;&gt;"",IF('入力1-1'!$BH67&gt;=10000,MID(TEXT('入力1-1'!$BH67,"000000"),2,1),""),"")</f>
        <v/>
      </c>
      <c r="BX81" s="715" t="str">
        <f>IF(TRIM('入力1-1'!$BH67)&lt;&gt;"",IF('入力1-1'!$BH67&gt;=1000,MID(TEXT('入力1-1'!$BH67,"000000"),3,1),""),"")</f>
        <v/>
      </c>
      <c r="BY81" s="715" t="str">
        <f>IF(TRIM('入力1-1'!$BH67)&lt;&gt;"",IF('入力1-1'!$BH67&gt;=100,MID(TEXT('入力1-1'!$BH67,"000000"),4,1),""),"")</f>
        <v/>
      </c>
      <c r="BZ81" s="715" t="str">
        <f>IF(TRIM('入力1-1'!$BH67)&lt;&gt;"",IF('入力1-1'!$BH67&gt;=10,MID(TEXT('入力1-1'!$BH67,"000000"),5,1),""),"")</f>
        <v/>
      </c>
      <c r="CA81" s="468" t="str">
        <f>IF(TRIM('入力1-1'!$BH67)&lt;&gt;"",IF('入力1-1'!$BH67&gt;=1,MID(TEXT('入力1-1'!$BH67,"000000"),6,1),""),"0")</f>
        <v/>
      </c>
      <c r="CB81" s="751" t="str">
        <f>IF(TRIM('入力1-1'!$BI67)&lt;&gt;"",IF('入力1-1'!$BI67&gt;=10000000,MID(TEXT('入力1-1'!$BI67,"00000000"),1,1),""),"")</f>
        <v/>
      </c>
      <c r="CC81" s="752" t="str">
        <f>IF(TRIM('入力1-1'!$BI67)&lt;&gt;"",IF('入力1-1'!$BI67&gt;=1000000,MID(TEXT('入力1-1'!$BI67,"00000000"),2,1),""),"")</f>
        <v/>
      </c>
      <c r="CD81" s="752" t="str">
        <f>IF(TRIM('入力1-1'!$BI67)&lt;&gt;"",IF('入力1-1'!$BI67&gt;=100000,MID(TEXT('入力1-1'!$BI67,"00000000"),3,1),""),"")</f>
        <v/>
      </c>
      <c r="CE81" s="752" t="str">
        <f>IF(TRIM('入力1-1'!$BI67)&lt;&gt;"",IF('入力1-1'!$BI67&gt;=10000,MID(TEXT('入力1-1'!$BI67,"00000000"),4,1),""),"")</f>
        <v/>
      </c>
      <c r="CF81" s="752" t="str">
        <f>IF(TRIM('入力1-1'!$BI67)&lt;&gt;"",IF('入力1-1'!$BI67&gt;=1000,MID(TEXT('入力1-1'!$BI67,"00000000"),5,1),""),"")</f>
        <v/>
      </c>
      <c r="CG81" s="752" t="str">
        <f>IF(TRIM('入力1-1'!$BI67)&lt;&gt;"",IF('入力1-1'!$BI67&gt;=100,MID(TEXT('入力1-1'!$BI67,"00000000"),6,1),""),"")</f>
        <v/>
      </c>
      <c r="CH81" s="752" t="str">
        <f>IF(TRIM('入力1-1'!$BI67)&lt;&gt;"",IF('入力1-1'!$BI67&gt;=10,MID(TEXT('入力1-1'!$BI67,"00000000"),7,1),""),"")</f>
        <v/>
      </c>
      <c r="CI81" s="855" t="str">
        <f>IF(TRIM('入力1-1'!$BI67)&lt;&gt;"",IF('入力1-1'!$BI67&gt;=1,MID(TEXT('入力1-1'!$BI67,"00000000"),8,1),""),"")</f>
        <v/>
      </c>
    </row>
    <row r="82" spans="1:87" s="19" customFormat="1" ht="23.25" customHeight="1">
      <c r="A82" s="547" t="str">
        <f>IF(TRIM(入力1!A124)&lt;&gt;"",入力1!A124,"")</f>
        <v/>
      </c>
      <c r="B82" s="548">
        <f>IF(TRIM(入力1!B124)&lt;&gt;"",入力1!B124,"")</f>
        <v>5</v>
      </c>
      <c r="C82" s="524">
        <v>4</v>
      </c>
      <c r="D82" s="2229" t="str">
        <f>IF(TRIM(入力1!D124)&lt;&gt;"",入力1!D124,"")</f>
        <v/>
      </c>
      <c r="E82" s="2230" t="str">
        <f>IF(TRIM(入力1!E91)&lt;&gt;"",入力1!E91,"")</f>
        <v/>
      </c>
      <c r="F82" s="2230" t="str">
        <f>IF(TRIM(入力1!F91)&lt;&gt;"",入力1!F91,"")</f>
        <v/>
      </c>
      <c r="G82" s="2230" t="str">
        <f>IF(TRIM(入力1!G91)&lt;&gt;"",入力1!G91,"")</f>
        <v/>
      </c>
      <c r="H82" s="2230" t="str">
        <f>IF(TRIM(入力1!H91)&lt;&gt;"",入力1!H91,"")</f>
        <v/>
      </c>
      <c r="I82" s="2230" t="str">
        <f>IF(TRIM(入力1!I91)&lt;&gt;"",入力1!I91,"")</f>
        <v/>
      </c>
      <c r="J82" s="2230" t="str">
        <f>IF(TRIM(入力1!J91)&lt;&gt;"",入力1!J91,"")</f>
        <v/>
      </c>
      <c r="K82" s="2230" t="str">
        <f>IF(TRIM(入力1!S91)&lt;&gt;"",入力1!S91,"")</f>
        <v/>
      </c>
      <c r="L82" s="2231" t="e">
        <f>IF(TRIM(入力1!#REF!)&lt;&gt;"",入力1!#REF!,"")</f>
        <v>#REF!</v>
      </c>
      <c r="M82" s="975" t="str">
        <f>IF(TRIM(入力1!K124)&lt;&gt;"",入力1!K124,"")</f>
        <v/>
      </c>
      <c r="N82" s="525">
        <f>IF(TRIM(入力1!L124)&lt;&gt;"",入力1!L124,"")</f>
        <v>5</v>
      </c>
      <c r="O82" s="526">
        <v>4</v>
      </c>
      <c r="P82" s="1001" t="str">
        <f>'入力1-1'!P68</f>
        <v/>
      </c>
      <c r="Q82" s="531" t="str">
        <f>'入力1-1'!Q68</f>
        <v/>
      </c>
      <c r="R82" s="549" t="str">
        <f>IF(TRIM('入力1-1'!R68)&lt;&gt;"",MID('入力1-1'!R68,1,1),"0")</f>
        <v>0</v>
      </c>
      <c r="S82" s="549" t="str">
        <f>IF(TRIM('入力1-1'!S68)&lt;&gt;"",MID('入力1-1'!S68,1,1),"")</f>
        <v/>
      </c>
      <c r="T82" s="549" t="str">
        <f>IF(TRIM('入力1-1'!T68)&lt;&gt;"",MID('入力1-1'!T68,1,1),"")</f>
        <v/>
      </c>
      <c r="U82" s="549" t="str">
        <f>IF(TRIM('入力1-1'!U68)&lt;&gt;"",MID('入力1-1'!U68,1,1),"")</f>
        <v/>
      </c>
      <c r="V82" s="549" t="str">
        <f>IF(TRIM('入力1-1'!V68)&lt;&gt;"",MID('入力1-1'!V68,1,1),"")</f>
        <v/>
      </c>
      <c r="W82" s="549" t="str">
        <f>IF(TRIM('入力1-1'!W68)&lt;&gt;"",MID('入力1-1'!W68,1,1),"")</f>
        <v/>
      </c>
      <c r="X82" s="549" t="str">
        <f>IF(TRIM('入力1-1'!X68)&lt;&gt;"",MID('入力1-1'!X68,1,1),"")</f>
        <v/>
      </c>
      <c r="Y82" s="549" t="str">
        <f>IF(TRIM('入力1-1'!Y68)&lt;&gt;"",MID('入力1-1'!Y68,1,1),"")</f>
        <v/>
      </c>
      <c r="Z82" s="1001" t="str">
        <f>IF(TRIM('入力1-1'!AA68)&lt;&gt;"",MID('入力1-1'!AA68,1,1),"0")</f>
        <v>0</v>
      </c>
      <c r="AA82" s="531" t="str">
        <f>IF(TRIM('入力1-1'!AA68)&lt;&gt;"",MID('入力1-1'!AA68,2,1),"0")</f>
        <v>0</v>
      </c>
      <c r="AB82" s="1001" t="str">
        <f>IF(TRIM('入力1-1'!AC68)&lt;&gt;"",MID('入力1-1'!AC68,1,1),"")</f>
        <v/>
      </c>
      <c r="AC82" s="531" t="str">
        <f>IF(TRIM('入力1-1'!AC68)&lt;&gt;"",MID('入力1-1'!AC68,2,1),"")</f>
        <v/>
      </c>
      <c r="AD82" s="1001" t="str">
        <f>IF(TRIM('入力1-1'!AE68)&lt;&gt;"",MID('入力1-1'!AE68,1,1),"")</f>
        <v/>
      </c>
      <c r="AE82" s="531" t="str">
        <f>IF(TRIM('入力1-1'!AE68)&lt;&gt;"",MID('入力1-1'!AE68,2,1),"")</f>
        <v/>
      </c>
      <c r="AF82" s="1001" t="str">
        <f>IF(TRIM('入力1-1'!AG68)&lt;&gt;"",MID('入力1-1'!AG68,1,1),"")</f>
        <v/>
      </c>
      <c r="AG82" s="531" t="str">
        <f>IF(TRIM('入力1-1'!AG68)&lt;&gt;"",MID('入力1-1'!AG68,2,1),"")</f>
        <v/>
      </c>
      <c r="AH82" s="1001" t="str">
        <f>IF(TRIM('入力1-1'!AI68)&lt;&gt;"",MID('入力1-1'!AI68,1,1),"")</f>
        <v/>
      </c>
      <c r="AI82" s="550" t="str">
        <f>IF(TRIM('入力1-1'!AI68)&lt;&gt;"",MID('入力1-1'!AI68,2,1),"")</f>
        <v/>
      </c>
      <c r="AJ82" s="549" t="str">
        <f>IF(TRIM('入力1-1'!AK68)&lt;&gt;"",MID('入力1-1'!AK68,1,1),"")</f>
        <v/>
      </c>
      <c r="AK82" s="1001" t="str">
        <f>IF(TRIM('入力1-1'!AL68)&lt;&gt;"",MID('入力1-1'!AL68,1,1),"")</f>
        <v/>
      </c>
      <c r="AL82" s="531" t="str">
        <f>IF(TRIM('入力1-1'!AL68)&lt;&gt;"",MID('入力1-1'!AL68,2,1),"")</f>
        <v/>
      </c>
      <c r="AM82" s="1001" t="str">
        <f>IF(TRIM('入力1-1'!AN68)&lt;&gt;"",MID('入力1-1'!AN68,1,1),"")</f>
        <v/>
      </c>
      <c r="AN82" s="531" t="str">
        <f>IF(TRIM('入力1-1'!AN68)&lt;&gt;"",MID('入力1-1'!AN68,2,1),"")</f>
        <v/>
      </c>
      <c r="AO82" s="1001" t="str">
        <f>IF(TRIM('入力1-1'!AP68)&lt;&gt;"",MID('入力1-1'!AP68,1,1),"")</f>
        <v/>
      </c>
      <c r="AP82" s="550" t="str">
        <f>IF(TRIM('入力1-1'!AP68)&lt;&gt;"",MID('入力1-1'!AP68,2,1),"")</f>
        <v/>
      </c>
      <c r="AQ82" s="1001" t="str">
        <f>IF(TRIM('入力1-1'!AR68)&lt;&gt;"",MID('入力1-1'!AR68,1,1),"")</f>
        <v/>
      </c>
      <c r="AR82" s="531" t="str">
        <f>IF(TRIM('入力1-1'!AR68)&lt;&gt;"",MID('入力1-1'!AR68,2,1),"")</f>
        <v/>
      </c>
      <c r="AS82" s="1001" t="str">
        <f>IF(TRIM('入力1-1'!AT68)&lt;&gt;"",MID('入力1-1'!AT68,1,1),"")</f>
        <v/>
      </c>
      <c r="AT82" s="531" t="str">
        <f>IF(TRIM('入力1-1'!AT68)&lt;&gt;"",MID('入力1-1'!AT68,2,1),"")</f>
        <v/>
      </c>
      <c r="AU82" s="1002" t="str">
        <f>IF(TRIM('入力1-1'!AV68)&lt;&gt;"",MID('入力1-1'!AV68,1,1),"")</f>
        <v/>
      </c>
      <c r="AV82" s="530" t="str">
        <f>IF(TRIM('入力1-1'!AW68)&lt;&gt;"",MID('入力1-1'!AW68,1,1),"")</f>
        <v/>
      </c>
      <c r="AW82" s="530" t="str">
        <f>IF(TRIM('入力1-1'!AX68)&lt;&gt;"",MID('入力1-1'!AX68,1,1),"")</f>
        <v/>
      </c>
      <c r="AX82" s="530" t="str">
        <f>IF(TRIM('入力1-1'!AY68)&lt;&gt;"",MID('入力1-1'!AY68,1,1),"")</f>
        <v/>
      </c>
      <c r="AY82" s="697" t="str">
        <f>IF(TRIM('入力1-1'!AZ68)&lt;&gt;"",LEFT('入力1-1'!AZ68,1),"-")</f>
        <v>-</v>
      </c>
      <c r="AZ82" s="977" t="str">
        <f>IF(TRIM('入力1-1'!AZ68)&lt;&gt;"",MID('入力1-1'!AZ68,2,1),"-")</f>
        <v>-</v>
      </c>
      <c r="BA82" s="677" t="str">
        <f>IF(TRIM('入力1-1'!BB68)&lt;&gt;"",MID('入力1-1'!BB68,1,1),"")</f>
        <v/>
      </c>
      <c r="BB82" s="987" t="str">
        <f>IF(TRIM('入力1-1'!BC68)&lt;&gt;"",IF(LEN('入力1-1'!BC68)&gt;=2,MID(TEXT('入力1-1'!BC68,"00"),1,1),"0"),"")</f>
        <v/>
      </c>
      <c r="BC82" s="531" t="str">
        <f>IF(TRIM('入力1-1'!BC68)&lt;&gt;"",IF(LEN('入力1-1'!BC68)&gt;=1,MID(TEXT('入力1-1'!BC68,"00"),2,1),""),"")</f>
        <v/>
      </c>
      <c r="BD82" s="708" t="str">
        <f>IF(TRIM('入力1-1'!$BE68)&lt;&gt;"",IF('入力1-1'!$BE68&gt;=100000,MID(TEXT('入力1-1'!$BE68,"000000"),1,1),""),"")</f>
        <v/>
      </c>
      <c r="BE82" s="709" t="str">
        <f>IF(TRIM('入力1-1'!$BE68)&lt;&gt;"",IF('入力1-1'!$BE68&gt;=10000,MID(TEXT('入力1-1'!$BE68,"000000"),2,1),""),"")</f>
        <v/>
      </c>
      <c r="BF82" s="709" t="str">
        <f>IF(TRIM('入力1-1'!$BE68)&lt;&gt;"",IF('入力1-1'!$BE68&gt;=1000,MID(TEXT('入力1-1'!$BE68,"000000"),3,1),""),"")</f>
        <v/>
      </c>
      <c r="BG82" s="709" t="str">
        <f>IF(TRIM('入力1-1'!$BE68)&lt;&gt;"",IF('入力1-1'!$BE68&gt;=100,MID(TEXT('入力1-1'!$BE68,"000000"),4,1),""),"")</f>
        <v/>
      </c>
      <c r="BH82" s="709" t="str">
        <f>IF(TRIM('入力1-1'!$BE68)&lt;&gt;"",IF('入力1-1'!$BE68&gt;=10,MID(TEXT('入力1-1'!$BE68,"000000"),5,1),""),"")</f>
        <v/>
      </c>
      <c r="BI82" s="532" t="str">
        <f>IF(TRIM('入力1-1'!$BE68)&lt;&gt;"",IF('入力1-1'!$BE68&gt;=1,MID(TEXT('入力1-1'!$BE68,"000000"),6,1),"0"),"")</f>
        <v/>
      </c>
      <c r="BJ82" s="710" t="str">
        <f>IF(TRIM('入力1-1'!$BF68)&lt;&gt;"",IF('入力1-1'!$BF68&gt;=100000,MID(TEXT('入力1-1'!$BF68,"000000"),1,1),""),"")</f>
        <v/>
      </c>
      <c r="BK82" s="711" t="str">
        <f>IF(TRIM('入力1-1'!$BF68)&lt;&gt;"",IF('入力1-1'!$BF68&gt;=10000,MID(TEXT('入力1-1'!$BF68,"000000"),2,1),""),"")</f>
        <v/>
      </c>
      <c r="BL82" s="711" t="str">
        <f>IF(TRIM('入力1-1'!$BF68)&lt;&gt;"",IF('入力1-1'!$BF68&gt;=1000,MID(TEXT('入力1-1'!$BF68,"000000"),3,1),""),"")</f>
        <v/>
      </c>
      <c r="BM82" s="711" t="str">
        <f>IF(TRIM('入力1-1'!$BF68)&lt;&gt;"",IF('入力1-1'!$BF68&gt;=100,MID(TEXT('入力1-1'!$BF68,"000000"),4,1),""),"")</f>
        <v/>
      </c>
      <c r="BN82" s="711" t="str">
        <f>IF(TRIM('入力1-1'!$BF68)&lt;&gt;"",IF('入力1-1'!$BF68&gt;=10,MID(TEXT('入力1-1'!$BF68,"000000"),5,1),""),"")</f>
        <v/>
      </c>
      <c r="BO82" s="533" t="str">
        <f>IF(TRIM('入力1-1'!$BF68)&lt;&gt;"",IF('入力1-1'!$BF68&gt;=1,MID(TEXT('入力1-1'!$BF68,"000000"),6,1),"0"),"")</f>
        <v/>
      </c>
      <c r="BP82" s="710" t="str">
        <f>IF(TRIM('入力1-1'!$BG68)&lt;&gt;"",IF('入力1-1'!$BG68&gt;=100000,MID(TEXT('入力1-1'!$BG68,"000000"),1,1),""),"")</f>
        <v/>
      </c>
      <c r="BQ82" s="711" t="str">
        <f>IF(TRIM('入力1-1'!$BG68)&lt;&gt;"",IF('入力1-1'!$BG68&gt;=10000,MID(TEXT('入力1-1'!$BG68,"000000"),2,1),""),"")</f>
        <v/>
      </c>
      <c r="BR82" s="711" t="str">
        <f>IF(TRIM('入力1-1'!$BG68)&lt;&gt;"",IF('入力1-1'!$BG68&gt;=1000,MID(TEXT('入力1-1'!$BG68,"000000"),3,1),""),"")</f>
        <v/>
      </c>
      <c r="BS82" s="711" t="str">
        <f>IF(TRIM('入力1-1'!$BG68)&lt;&gt;"",IF('入力1-1'!$BG68&gt;=100,MID(TEXT('入力1-1'!$BG68,"000000"),4,1),""),"")</f>
        <v/>
      </c>
      <c r="BT82" s="711" t="str">
        <f>IF(TRIM('入力1-1'!$BG68)&lt;&gt;"",IF('入力1-1'!$BG68&gt;=10,MID(TEXT('入力1-1'!$BG68,"000000"),5,1),""),"")</f>
        <v/>
      </c>
      <c r="BU82" s="533" t="str">
        <f>IF(TRIM('入力1-1'!$BG68)&lt;&gt;"",IF('入力1-1'!$BG68&gt;=1,MID(TEXT('入力1-1'!$BG68,"000000"),6,1),"0"),"")</f>
        <v/>
      </c>
      <c r="BV82" s="710" t="str">
        <f>IF(TRIM('入力1-1'!$BH68)&lt;&gt;"",IF('入力1-1'!$BH68&gt;=100000,MID(TEXT('入力1-1'!$BH68,"000000"),1,1),""),"")</f>
        <v/>
      </c>
      <c r="BW82" s="711" t="str">
        <f>IF(TRIM('入力1-1'!$BH68)&lt;&gt;"",IF('入力1-1'!$BH68&gt;=10000,MID(TEXT('入力1-1'!$BH68,"000000"),2,1),""),"")</f>
        <v/>
      </c>
      <c r="BX82" s="711" t="str">
        <f>IF(TRIM('入力1-1'!$BH68)&lt;&gt;"",IF('入力1-1'!$BH68&gt;=1000,MID(TEXT('入力1-1'!$BH68,"000000"),3,1),""),"")</f>
        <v/>
      </c>
      <c r="BY82" s="711" t="str">
        <f>IF(TRIM('入力1-1'!$BH68)&lt;&gt;"",IF('入力1-1'!$BH68&gt;=100,MID(TEXT('入力1-1'!$BH68,"000000"),4,1),""),"")</f>
        <v/>
      </c>
      <c r="BZ82" s="711" t="str">
        <f>IF(TRIM('入力1-1'!$BH68)&lt;&gt;"",IF('入力1-1'!$BH68&gt;=10,MID(TEXT('入力1-1'!$BH68,"000000"),5,1),""),"")</f>
        <v/>
      </c>
      <c r="CA82" s="533" t="str">
        <f>IF(TRIM('入力1-1'!$BH68)&lt;&gt;"",IF('入力1-1'!$BH68&gt;=1,MID(TEXT('入力1-1'!$BH68,"000000"),6,1),""),"0")</f>
        <v/>
      </c>
      <c r="CB82" s="749" t="str">
        <f>IF(TRIM('入力1-1'!$BI68)&lt;&gt;"",IF('入力1-1'!$BI68&gt;=10000000,MID(TEXT('入力1-1'!$BI68,"00000000"),1,1),""),"")</f>
        <v/>
      </c>
      <c r="CC82" s="750" t="str">
        <f>IF(TRIM('入力1-1'!$BI68)&lt;&gt;"",IF('入力1-1'!$BI68&gt;=1000000,MID(TEXT('入力1-1'!$BI68,"00000000"),2,1),""),"")</f>
        <v/>
      </c>
      <c r="CD82" s="750" t="str">
        <f>IF(TRIM('入力1-1'!$BI68)&lt;&gt;"",IF('入力1-1'!$BI68&gt;=100000,MID(TEXT('入力1-1'!$BI68,"00000000"),3,1),""),"")</f>
        <v/>
      </c>
      <c r="CE82" s="750" t="str">
        <f>IF(TRIM('入力1-1'!$BI68)&lt;&gt;"",IF('入力1-1'!$BI68&gt;=10000,MID(TEXT('入力1-1'!$BI68,"00000000"),4,1),""),"")</f>
        <v/>
      </c>
      <c r="CF82" s="750" t="str">
        <f>IF(TRIM('入力1-1'!$BI68)&lt;&gt;"",IF('入力1-1'!$BI68&gt;=1000,MID(TEXT('入力1-1'!$BI68,"00000000"),5,1),""),"")</f>
        <v/>
      </c>
      <c r="CG82" s="750" t="str">
        <f>IF(TRIM('入力1-1'!$BI68)&lt;&gt;"",IF('入力1-1'!$BI68&gt;=100,MID(TEXT('入力1-1'!$BI68,"00000000"),6,1),""),"")</f>
        <v/>
      </c>
      <c r="CH82" s="750" t="str">
        <f>IF(TRIM('入力1-1'!$BI68)&lt;&gt;"",IF('入力1-1'!$BI68&gt;=10,MID(TEXT('入力1-1'!$BI68,"00000000"),7,1),""),"")</f>
        <v/>
      </c>
      <c r="CI82" s="854" t="str">
        <f>IF(TRIM('入力1-1'!$BI68)&lt;&gt;"",IF('入力1-1'!$BI68&gt;=1,MID(TEXT('入力1-1'!$BI68,"00000000"),8,1),""),"")</f>
        <v/>
      </c>
    </row>
    <row r="83" spans="1:87" s="19" customFormat="1" ht="23.25" customHeight="1" thickBot="1">
      <c r="A83" s="311" t="str">
        <f>IF(TRIM(入力1!A126)&lt;&gt;"",入力1!A126,"")</f>
        <v/>
      </c>
      <c r="B83" s="431">
        <f>IF(TRIM(入力1!B126)&lt;&gt;"",入力1!B126,"")</f>
        <v>5</v>
      </c>
      <c r="C83" s="312">
        <v>5</v>
      </c>
      <c r="D83" s="2238" t="str">
        <f>IF(TRIM(入力1!D126)&lt;&gt;"",入力1!D126,"")</f>
        <v/>
      </c>
      <c r="E83" s="2239" t="str">
        <f>IF(TRIM(入力1!E93)&lt;&gt;"",入力1!E93,"")</f>
        <v/>
      </c>
      <c r="F83" s="2239" t="str">
        <f>IF(TRIM(入力1!F93)&lt;&gt;"",入力1!F93,"")</f>
        <v/>
      </c>
      <c r="G83" s="2239" t="str">
        <f>IF(TRIM(入力1!G93)&lt;&gt;"",入力1!G93,"")</f>
        <v/>
      </c>
      <c r="H83" s="2239" t="str">
        <f>IF(TRIM(入力1!H93)&lt;&gt;"",入力1!H93,"")</f>
        <v/>
      </c>
      <c r="I83" s="2239" t="str">
        <f>IF(TRIM(入力1!I93)&lt;&gt;"",入力1!I93,"")</f>
        <v/>
      </c>
      <c r="J83" s="2239" t="str">
        <f>IF(TRIM(入力1!J93)&lt;&gt;"",入力1!J93,"")</f>
        <v/>
      </c>
      <c r="K83" s="2239" t="str">
        <f>IF(TRIM(入力1!S93)&lt;&gt;"",入力1!S93,"")</f>
        <v/>
      </c>
      <c r="L83" s="2240" t="e">
        <f>IF(TRIM(入力1!#REF!)&lt;&gt;"",入力1!#REF!,"")</f>
        <v>#REF!</v>
      </c>
      <c r="M83" s="957" t="str">
        <f>IF(TRIM(入力1!K126)&lt;&gt;"",入力1!K126,"")</f>
        <v/>
      </c>
      <c r="N83" s="435">
        <f>IF(TRIM(入力1!L126)&lt;&gt;"",入力1!L126,"")</f>
        <v>5</v>
      </c>
      <c r="O83" s="433">
        <v>5</v>
      </c>
      <c r="P83" s="1005" t="str">
        <f>'入力1-1'!P69</f>
        <v/>
      </c>
      <c r="Q83" s="313" t="str">
        <f>'入力1-1'!Q69</f>
        <v/>
      </c>
      <c r="R83" s="314" t="str">
        <f>IF(TRIM('入力1-1'!R69)&lt;&gt;"",MID('入力1-1'!R69,1,1),"0")</f>
        <v>0</v>
      </c>
      <c r="S83" s="314" t="str">
        <f>IF(TRIM('入力1-1'!S69)&lt;&gt;"",MID('入力1-1'!S69,1,1),"")</f>
        <v/>
      </c>
      <c r="T83" s="314" t="str">
        <f>IF(TRIM('入力1-1'!T69)&lt;&gt;"",MID('入力1-1'!T69,1,1),"")</f>
        <v/>
      </c>
      <c r="U83" s="314" t="str">
        <f>IF(TRIM('入力1-1'!U69)&lt;&gt;"",MID('入力1-1'!U69,1,1),"")</f>
        <v/>
      </c>
      <c r="V83" s="314" t="str">
        <f>IF(TRIM('入力1-1'!V69)&lt;&gt;"",MID('入力1-1'!V69,1,1),"")</f>
        <v/>
      </c>
      <c r="W83" s="314" t="str">
        <f>IF(TRIM('入力1-1'!W69)&lt;&gt;"",MID('入力1-1'!W69,1,1),"")</f>
        <v/>
      </c>
      <c r="X83" s="314" t="str">
        <f>IF(TRIM('入力1-1'!X69)&lt;&gt;"",MID('入力1-1'!X69,1,1),"")</f>
        <v/>
      </c>
      <c r="Y83" s="314" t="str">
        <f>IF(TRIM('入力1-1'!Y69)&lt;&gt;"",MID('入力1-1'!Y69,1,1),"")</f>
        <v/>
      </c>
      <c r="Z83" s="1005" t="str">
        <f>IF(TRIM('入力1-1'!AA69)&lt;&gt;"",MID('入力1-1'!AA69,1,1),"0")</f>
        <v>0</v>
      </c>
      <c r="AA83" s="313" t="str">
        <f>IF(TRIM('入力1-1'!AA69)&lt;&gt;"",MID('入力1-1'!AA69,2,1),"0")</f>
        <v>0</v>
      </c>
      <c r="AB83" s="1005" t="str">
        <f>IF(TRIM('入力1-1'!AC69)&lt;&gt;"",MID('入力1-1'!AC69,1,1),"")</f>
        <v/>
      </c>
      <c r="AC83" s="313" t="str">
        <f>IF(TRIM('入力1-1'!AC69)&lt;&gt;"",MID('入力1-1'!AC69,2,1),"")</f>
        <v/>
      </c>
      <c r="AD83" s="1005" t="str">
        <f>IF(TRIM('入力1-1'!AE69)&lt;&gt;"",MID('入力1-1'!AE69,1,1),"")</f>
        <v/>
      </c>
      <c r="AE83" s="313" t="str">
        <f>IF(TRIM('入力1-1'!AE69)&lt;&gt;"",MID('入力1-1'!AE69,2,1),"")</f>
        <v/>
      </c>
      <c r="AF83" s="1005" t="str">
        <f>IF(TRIM('入力1-1'!AG69)&lt;&gt;"",MID('入力1-1'!AG69,1,1),"")</f>
        <v/>
      </c>
      <c r="AG83" s="313" t="str">
        <f>IF(TRIM('入力1-1'!AG69)&lt;&gt;"",MID('入力1-1'!AG69,2,1),"")</f>
        <v/>
      </c>
      <c r="AH83" s="1005" t="str">
        <f>IF(TRIM('入力1-1'!AI69)&lt;&gt;"",MID('入力1-1'!AI69,1,1),"")</f>
        <v/>
      </c>
      <c r="AI83" s="315" t="str">
        <f>IF(TRIM('入力1-1'!AI69)&lt;&gt;"",MID('入力1-1'!AI69,2,1),"")</f>
        <v/>
      </c>
      <c r="AJ83" s="314" t="str">
        <f>IF(TRIM('入力1-1'!AK69)&lt;&gt;"",MID('入力1-1'!AK69,1,1),"")</f>
        <v/>
      </c>
      <c r="AK83" s="1005" t="str">
        <f>IF(TRIM('入力1-1'!AL69)&lt;&gt;"",MID('入力1-1'!AL69,1,1),"")</f>
        <v/>
      </c>
      <c r="AL83" s="313" t="str">
        <f>IF(TRIM('入力1-1'!AL69)&lt;&gt;"",MID('入力1-1'!AL69,2,1),"")</f>
        <v/>
      </c>
      <c r="AM83" s="1005" t="str">
        <f>IF(TRIM('入力1-1'!AN69)&lt;&gt;"",MID('入力1-1'!AN69,1,1),"")</f>
        <v/>
      </c>
      <c r="AN83" s="313" t="str">
        <f>IF(TRIM('入力1-1'!AN69)&lt;&gt;"",MID('入力1-1'!AN69,2,1),"")</f>
        <v/>
      </c>
      <c r="AO83" s="1005" t="str">
        <f>IF(TRIM('入力1-1'!AP69)&lt;&gt;"",MID('入力1-1'!AP69,1,1),"")</f>
        <v/>
      </c>
      <c r="AP83" s="315" t="str">
        <f>IF(TRIM('入力1-1'!AP69)&lt;&gt;"",MID('入力1-1'!AP69,2,1),"")</f>
        <v/>
      </c>
      <c r="AQ83" s="1005" t="str">
        <f>IF(TRIM('入力1-1'!AR69)&lt;&gt;"",MID('入力1-1'!AR69,1,1),"")</f>
        <v/>
      </c>
      <c r="AR83" s="313" t="str">
        <f>IF(TRIM('入力1-1'!AR69)&lt;&gt;"",MID('入力1-1'!AR69,2,1),"")</f>
        <v/>
      </c>
      <c r="AS83" s="1005" t="str">
        <f>IF(TRIM('入力1-1'!AT69)&lt;&gt;"",MID('入力1-1'!AT69,1,1),"")</f>
        <v/>
      </c>
      <c r="AT83" s="313" t="str">
        <f>IF(TRIM('入力1-1'!AT69)&lt;&gt;"",MID('入力1-1'!AT69,2,1),"")</f>
        <v/>
      </c>
      <c r="AU83" s="1006" t="str">
        <f>IF(TRIM('入力1-1'!AV69)&lt;&gt;"",MID('入力1-1'!AV69,1,1),"")</f>
        <v/>
      </c>
      <c r="AV83" s="366" t="str">
        <f>IF(TRIM('入力1-1'!AW69)&lt;&gt;"",MID('入力1-1'!AW69,1,1),"")</f>
        <v/>
      </c>
      <c r="AW83" s="366" t="str">
        <f>IF(TRIM('入力1-1'!AX69)&lt;&gt;"",MID('入力1-1'!AX69,1,1),"")</f>
        <v/>
      </c>
      <c r="AX83" s="366" t="str">
        <f>IF(TRIM('入力1-1'!AY69)&lt;&gt;"",MID('入力1-1'!AY69,1,1),"")</f>
        <v/>
      </c>
      <c r="AY83" s="699" t="str">
        <f>IF(TRIM('入力1-1'!AZ69)&lt;&gt;"",LEFT('入力1-1'!AZ69,1),"-")</f>
        <v>-</v>
      </c>
      <c r="AZ83" s="978" t="str">
        <f>IF(TRIM('入力1-1'!AZ69)&lt;&gt;"",MID('入力1-1'!AZ69,2,1),"-")</f>
        <v>-</v>
      </c>
      <c r="BA83" s="679" t="str">
        <f>IF(TRIM('入力1-1'!BB69)&lt;&gt;"",MID('入力1-1'!BB69,1,1),"")</f>
        <v/>
      </c>
      <c r="BB83" s="989" t="str">
        <f>IF(TRIM('入力1-1'!BC69)&lt;&gt;"",IF(LEN('入力1-1'!BC69)&gt;=2,MID(TEXT('入力1-1'!BC69,"00"),1,1),"0"),"")</f>
        <v/>
      </c>
      <c r="BC83" s="313" t="str">
        <f>IF(TRIM('入力1-1'!BC69)&lt;&gt;"",IF(LEN('入力1-1'!BC69)&gt;=1,MID(TEXT('入力1-1'!BC69,"00"),2,1),""),"")</f>
        <v/>
      </c>
      <c r="BD83" s="716" t="str">
        <f>IF(TRIM('入力1-1'!$BE69)&lt;&gt;"",IF('入力1-1'!$BE69&gt;=100000,MID(TEXT('入力1-1'!$BE69,"000000"),1,1),""),"")</f>
        <v/>
      </c>
      <c r="BE83" s="717" t="str">
        <f>IF(TRIM('入力1-1'!$BE69)&lt;&gt;"",IF('入力1-1'!$BE69&gt;=10000,MID(TEXT('入力1-1'!$BE69,"000000"),2,1),""),"")</f>
        <v/>
      </c>
      <c r="BF83" s="717" t="str">
        <f>IF(TRIM('入力1-1'!$BE69)&lt;&gt;"",IF('入力1-1'!$BE69&gt;=1000,MID(TEXT('入力1-1'!$BE69,"000000"),3,1),""),"")</f>
        <v/>
      </c>
      <c r="BG83" s="717" t="str">
        <f>IF(TRIM('入力1-1'!$BE69)&lt;&gt;"",IF('入力1-1'!$BE69&gt;=100,MID(TEXT('入力1-1'!$BE69,"000000"),4,1),""),"")</f>
        <v/>
      </c>
      <c r="BH83" s="717" t="str">
        <f>IF(TRIM('入力1-1'!$BE69)&lt;&gt;"",IF('入力1-1'!$BE69&gt;=10,MID(TEXT('入力1-1'!$BE69,"000000"),5,1),""),"")</f>
        <v/>
      </c>
      <c r="BI83" s="467" t="str">
        <f>IF(TRIM('入力1-1'!$BE69)&lt;&gt;"",IF('入力1-1'!$BE69&gt;=1,MID(TEXT('入力1-1'!$BE69,"000000"),6,1),"0"),"")</f>
        <v/>
      </c>
      <c r="BJ83" s="718" t="str">
        <f>IF(TRIM('入力1-1'!$BF69)&lt;&gt;"",IF('入力1-1'!$BF69&gt;=100000,MID(TEXT('入力1-1'!$BF69,"000000"),1,1),""),"")</f>
        <v/>
      </c>
      <c r="BK83" s="717" t="str">
        <f>IF(TRIM('入力1-1'!$BF69)&lt;&gt;"",IF('入力1-1'!$BF69&gt;=10000,MID(TEXT('入力1-1'!$BF69,"000000"),2,1),""),"")</f>
        <v/>
      </c>
      <c r="BL83" s="717" t="str">
        <f>IF(TRIM('入力1-1'!$BF69)&lt;&gt;"",IF('入力1-1'!$BF69&gt;=1000,MID(TEXT('入力1-1'!$BF69,"000000"),3,1),""),"")</f>
        <v/>
      </c>
      <c r="BM83" s="717" t="str">
        <f>IF(TRIM('入力1-1'!$BF69)&lt;&gt;"",IF('入力1-1'!$BF69&gt;=100,MID(TEXT('入力1-1'!$BF69,"000000"),4,1),""),"")</f>
        <v/>
      </c>
      <c r="BN83" s="717" t="str">
        <f>IF(TRIM('入力1-1'!$BF69)&lt;&gt;"",IF('入力1-1'!$BF69&gt;=10,MID(TEXT('入力1-1'!$BF69,"000000"),5,1),""),"")</f>
        <v/>
      </c>
      <c r="BO83" s="467" t="str">
        <f>IF(TRIM('入力1-1'!$BF69)&lt;&gt;"",IF('入力1-1'!$BF69&gt;=1,MID(TEXT('入力1-1'!$BF69,"000000"),6,1),"0"),"")</f>
        <v/>
      </c>
      <c r="BP83" s="718" t="str">
        <f>IF(TRIM('入力1-1'!$BG69)&lt;&gt;"",IF('入力1-1'!$BG69&gt;=100000,MID(TEXT('入力1-1'!$BG69,"000000"),1,1),""),"")</f>
        <v/>
      </c>
      <c r="BQ83" s="717" t="str">
        <f>IF(TRIM('入力1-1'!$BG69)&lt;&gt;"",IF('入力1-1'!$BG69&gt;=10000,MID(TEXT('入力1-1'!$BG69,"000000"),2,1),""),"")</f>
        <v/>
      </c>
      <c r="BR83" s="717" t="str">
        <f>IF(TRIM('入力1-1'!$BG69)&lt;&gt;"",IF('入力1-1'!$BG69&gt;=1000,MID(TEXT('入力1-1'!$BG69,"000000"),3,1),""),"")</f>
        <v/>
      </c>
      <c r="BS83" s="717" t="str">
        <f>IF(TRIM('入力1-1'!$BG69)&lt;&gt;"",IF('入力1-1'!$BG69&gt;=100,MID(TEXT('入力1-1'!$BG69,"000000"),4,1),""),"")</f>
        <v/>
      </c>
      <c r="BT83" s="717" t="str">
        <f>IF(TRIM('入力1-1'!$BG69)&lt;&gt;"",IF('入力1-1'!$BG69&gt;=10,MID(TEXT('入力1-1'!$BG69,"000000"),5,1),""),"")</f>
        <v/>
      </c>
      <c r="BU83" s="467" t="str">
        <f>IF(TRIM('入力1-1'!$BG69)&lt;&gt;"",IF('入力1-1'!$BG69&gt;=1,MID(TEXT('入力1-1'!$BG69,"000000"),6,1),"0"),"")</f>
        <v/>
      </c>
      <c r="BV83" s="718" t="str">
        <f>IF(TRIM('入力1-1'!$BH69)&lt;&gt;"",IF('入力1-1'!$BH69&gt;=100000,MID(TEXT('入力1-1'!$BH69,"000000"),1,1),""),"")</f>
        <v/>
      </c>
      <c r="BW83" s="717" t="str">
        <f>IF(TRIM('入力1-1'!$BH69)&lt;&gt;"",IF('入力1-1'!$BH69&gt;=10000,MID(TEXT('入力1-1'!$BH69,"000000"),2,1),""),"")</f>
        <v/>
      </c>
      <c r="BX83" s="717" t="str">
        <f>IF(TRIM('入力1-1'!$BH69)&lt;&gt;"",IF('入力1-1'!$BH69&gt;=1000,MID(TEXT('入力1-1'!$BH69,"000000"),3,1),""),"")</f>
        <v/>
      </c>
      <c r="BY83" s="717" t="str">
        <f>IF(TRIM('入力1-1'!$BH69)&lt;&gt;"",IF('入力1-1'!$BH69&gt;=100,MID(TEXT('入力1-1'!$BH69,"000000"),4,1),""),"")</f>
        <v/>
      </c>
      <c r="BZ83" s="717" t="str">
        <f>IF(TRIM('入力1-1'!$BH69)&lt;&gt;"",IF('入力1-1'!$BH69&gt;=10,MID(TEXT('入力1-1'!$BH69,"000000"),5,1),""),"")</f>
        <v/>
      </c>
      <c r="CA83" s="467" t="str">
        <f>IF(TRIM('入力1-1'!$BH69)&lt;&gt;"",IF('入力1-1'!$BH69&gt;=1,MID(TEXT('入力1-1'!$BH69,"000000"),6,1),""),"0")</f>
        <v/>
      </c>
      <c r="CB83" s="753" t="str">
        <f>IF(TRIM('入力1-1'!$BI69)&lt;&gt;"",IF('入力1-1'!$BI69&gt;=10000000,MID(TEXT('入力1-1'!$BI69,"00000000"),1,1),""),"")</f>
        <v/>
      </c>
      <c r="CC83" s="754" t="str">
        <f>IF(TRIM('入力1-1'!$BI69)&lt;&gt;"",IF('入力1-1'!$BI69&gt;=1000000,MID(TEXT('入力1-1'!$BI69,"00000000"),2,1),""),"")</f>
        <v/>
      </c>
      <c r="CD83" s="754" t="str">
        <f>IF(TRIM('入力1-1'!$BI69)&lt;&gt;"",IF('入力1-1'!$BI69&gt;=100000,MID(TEXT('入力1-1'!$BI69,"00000000"),3,1),""),"")</f>
        <v/>
      </c>
      <c r="CE83" s="754" t="str">
        <f>IF(TRIM('入力1-1'!$BI69)&lt;&gt;"",IF('入力1-1'!$BI69&gt;=10000,MID(TEXT('入力1-1'!$BI69,"00000000"),4,1),""),"")</f>
        <v/>
      </c>
      <c r="CF83" s="754" t="str">
        <f>IF(TRIM('入力1-1'!$BI69)&lt;&gt;"",IF('入力1-1'!$BI69&gt;=1000,MID(TEXT('入力1-1'!$BI69,"00000000"),5,1),""),"")</f>
        <v/>
      </c>
      <c r="CG83" s="754" t="str">
        <f>IF(TRIM('入力1-1'!$BI69)&lt;&gt;"",IF('入力1-1'!$BI69&gt;=100,MID(TEXT('入力1-1'!$BI69,"00000000"),6,1),""),"")</f>
        <v/>
      </c>
      <c r="CH83" s="754" t="str">
        <f>IF(TRIM('入力1-1'!$BI69)&lt;&gt;"",IF('入力1-1'!$BI69&gt;=10,MID(TEXT('入力1-1'!$BI69,"00000000"),7,1),""),"")</f>
        <v/>
      </c>
      <c r="CI83" s="856" t="str">
        <f>IF(TRIM('入力1-1'!$BI69)&lt;&gt;"",IF('入力1-1'!$BI69&gt;=1,MID(TEXT('入力1-1'!$BI69,"00000000"),8,1),""),"")</f>
        <v/>
      </c>
    </row>
    <row r="84" spans="1:87" s="19" customFormat="1" ht="23.25" customHeight="1">
      <c r="A84" s="522" t="str">
        <f>IF(TRIM(入力1!A128)&lt;&gt;"",入力1!A128,"")</f>
        <v/>
      </c>
      <c r="B84" s="523">
        <f>IF(TRIM(入力1!B128)&lt;&gt;"",入力1!B128,"")</f>
        <v>5</v>
      </c>
      <c r="C84" s="534">
        <v>6</v>
      </c>
      <c r="D84" s="2241" t="str">
        <f>IF(TRIM(入力1!D128)&lt;&gt;"",入力1!D128,"")</f>
        <v/>
      </c>
      <c r="E84" s="2242" t="str">
        <f>IF(TRIM(入力1!E95)&lt;&gt;"",入力1!E95,"")</f>
        <v/>
      </c>
      <c r="F84" s="2242" t="str">
        <f>IF(TRIM(入力1!F95)&lt;&gt;"",入力1!F95,"")</f>
        <v/>
      </c>
      <c r="G84" s="2242" t="str">
        <f>IF(TRIM(入力1!G95)&lt;&gt;"",入力1!G95,"")</f>
        <v/>
      </c>
      <c r="H84" s="2242" t="str">
        <f>IF(TRIM(入力1!H95)&lt;&gt;"",入力1!H95,"")</f>
        <v/>
      </c>
      <c r="I84" s="2242" t="str">
        <f>IF(TRIM(入力1!I95)&lt;&gt;"",入力1!I95,"")</f>
        <v/>
      </c>
      <c r="J84" s="2242" t="str">
        <f>IF(TRIM(入力1!J95)&lt;&gt;"",入力1!J95,"")</f>
        <v/>
      </c>
      <c r="K84" s="2242" t="str">
        <f>IF(TRIM(入力1!S95)&lt;&gt;"",入力1!S95,"")</f>
        <v/>
      </c>
      <c r="L84" s="2243" t="e">
        <f>IF(TRIM(入力1!#REF!)&lt;&gt;"",入力1!#REF!,"")</f>
        <v>#REF!</v>
      </c>
      <c r="M84" s="982" t="str">
        <f>IF(TRIM(入力1!K128)&lt;&gt;"",入力1!K128,"")</f>
        <v/>
      </c>
      <c r="N84" s="535">
        <f>IF(TRIM(入力1!L128)&lt;&gt;"",入力1!L128,"")</f>
        <v>5</v>
      </c>
      <c r="O84" s="526">
        <v>6</v>
      </c>
      <c r="P84" s="1007" t="str">
        <f>'入力1-1'!P70</f>
        <v/>
      </c>
      <c r="Q84" s="527" t="str">
        <f>'入力1-1'!Q70</f>
        <v/>
      </c>
      <c r="R84" s="528" t="str">
        <f>IF(TRIM('入力1-1'!R70)&lt;&gt;"",MID('入力1-1'!R70,1,1),"0")</f>
        <v>0</v>
      </c>
      <c r="S84" s="528" t="str">
        <f>IF(TRIM('入力1-1'!S70)&lt;&gt;"",MID('入力1-1'!S70,1,1),"")</f>
        <v/>
      </c>
      <c r="T84" s="528" t="str">
        <f>IF(TRIM('入力1-1'!T70)&lt;&gt;"",MID('入力1-1'!T70,1,1),"")</f>
        <v/>
      </c>
      <c r="U84" s="528" t="str">
        <f>IF(TRIM('入力1-1'!U70)&lt;&gt;"",MID('入力1-1'!U70,1,1),"")</f>
        <v/>
      </c>
      <c r="V84" s="528" t="str">
        <f>IF(TRIM('入力1-1'!V70)&lt;&gt;"",MID('入力1-1'!V70,1,1),"")</f>
        <v/>
      </c>
      <c r="W84" s="528" t="str">
        <f>IF(TRIM('入力1-1'!W70)&lt;&gt;"",MID('入力1-1'!W70,1,1),"")</f>
        <v/>
      </c>
      <c r="X84" s="528" t="str">
        <f>IF(TRIM('入力1-1'!X70)&lt;&gt;"",MID('入力1-1'!X70,1,1),"")</f>
        <v/>
      </c>
      <c r="Y84" s="528" t="str">
        <f>IF(TRIM('入力1-1'!Y70)&lt;&gt;"",MID('入力1-1'!Y70,1,1),"")</f>
        <v/>
      </c>
      <c r="Z84" s="1007" t="str">
        <f>IF(TRIM('入力1-1'!AA70)&lt;&gt;"",MID('入力1-1'!AA70,1,1),"0")</f>
        <v>0</v>
      </c>
      <c r="AA84" s="527" t="str">
        <f>IF(TRIM('入力1-1'!AA70)&lt;&gt;"",MID('入力1-1'!AA70,2,1),"0")</f>
        <v>0</v>
      </c>
      <c r="AB84" s="1007" t="str">
        <f>IF(TRIM('入力1-1'!AC70)&lt;&gt;"",MID('入力1-1'!AC70,1,1),"")</f>
        <v/>
      </c>
      <c r="AC84" s="527" t="str">
        <f>IF(TRIM('入力1-1'!AC70)&lt;&gt;"",MID('入力1-1'!AC70,2,1),"")</f>
        <v/>
      </c>
      <c r="AD84" s="1007" t="str">
        <f>IF(TRIM('入力1-1'!AE70)&lt;&gt;"",MID('入力1-1'!AE70,1,1),"")</f>
        <v/>
      </c>
      <c r="AE84" s="527" t="str">
        <f>IF(TRIM('入力1-1'!AE70)&lt;&gt;"",MID('入力1-1'!AE70,2,1),"")</f>
        <v/>
      </c>
      <c r="AF84" s="1007" t="str">
        <f>IF(TRIM('入力1-1'!AG70)&lt;&gt;"",MID('入力1-1'!AG70,1,1),"")</f>
        <v/>
      </c>
      <c r="AG84" s="527" t="str">
        <f>IF(TRIM('入力1-1'!AG70)&lt;&gt;"",MID('入力1-1'!AG70,2,1),"")</f>
        <v/>
      </c>
      <c r="AH84" s="1007" t="str">
        <f>IF(TRIM('入力1-1'!AI70)&lt;&gt;"",MID('入力1-1'!AI70,1,1),"")</f>
        <v/>
      </c>
      <c r="AI84" s="529" t="str">
        <f>IF(TRIM('入力1-1'!AI70)&lt;&gt;"",MID('入力1-1'!AI70,2,1),"")</f>
        <v/>
      </c>
      <c r="AJ84" s="528" t="str">
        <f>IF(TRIM('入力1-1'!AK70)&lt;&gt;"",MID('入力1-1'!AK70,1,1),"")</f>
        <v/>
      </c>
      <c r="AK84" s="1007" t="str">
        <f>IF(TRIM('入力1-1'!AL70)&lt;&gt;"",MID('入力1-1'!AL70,1,1),"")</f>
        <v/>
      </c>
      <c r="AL84" s="527" t="str">
        <f>IF(TRIM('入力1-1'!AL70)&lt;&gt;"",MID('入力1-1'!AL70,2,1),"")</f>
        <v/>
      </c>
      <c r="AM84" s="1007" t="str">
        <f>IF(TRIM('入力1-1'!AN70)&lt;&gt;"",MID('入力1-1'!AN70,1,1),"")</f>
        <v/>
      </c>
      <c r="AN84" s="527" t="str">
        <f>IF(TRIM('入力1-1'!AN70)&lt;&gt;"",MID('入力1-1'!AN70,2,1),"")</f>
        <v/>
      </c>
      <c r="AO84" s="1007" t="str">
        <f>IF(TRIM('入力1-1'!AP70)&lt;&gt;"",MID('入力1-1'!AP70,1,1),"")</f>
        <v/>
      </c>
      <c r="AP84" s="529" t="str">
        <f>IF(TRIM('入力1-1'!AP70)&lt;&gt;"",MID('入力1-1'!AP70,2,1),"")</f>
        <v/>
      </c>
      <c r="AQ84" s="1007" t="str">
        <f>IF(TRIM('入力1-1'!AR70)&lt;&gt;"",MID('入力1-1'!AR70,1,1),"")</f>
        <v/>
      </c>
      <c r="AR84" s="527" t="str">
        <f>IF(TRIM('入力1-1'!AR70)&lt;&gt;"",MID('入力1-1'!AR70,2,1),"")</f>
        <v/>
      </c>
      <c r="AS84" s="1007" t="str">
        <f>IF(TRIM('入力1-1'!AT70)&lt;&gt;"",MID('入力1-1'!AT70,1,1),"")</f>
        <v/>
      </c>
      <c r="AT84" s="527" t="str">
        <f>IF(TRIM('入力1-1'!AT70)&lt;&gt;"",MID('入力1-1'!AT70,2,1),"")</f>
        <v/>
      </c>
      <c r="AU84" s="1008" t="str">
        <f>IF(TRIM('入力1-1'!AV70)&lt;&gt;"",MID('入力1-1'!AV70,1,1),"")</f>
        <v/>
      </c>
      <c r="AV84" s="536" t="str">
        <f>IF(TRIM('入力1-1'!AW70)&lt;&gt;"",MID('入力1-1'!AW70,1,1),"")</f>
        <v/>
      </c>
      <c r="AW84" s="536" t="str">
        <f>IF(TRIM('入力1-1'!AX70)&lt;&gt;"",MID('入力1-1'!AX70,1,1),"")</f>
        <v/>
      </c>
      <c r="AX84" s="536" t="str">
        <f>IF(TRIM('入力1-1'!AY70)&lt;&gt;"",MID('入力1-1'!AY70,1,1),"")</f>
        <v/>
      </c>
      <c r="AY84" s="700" t="str">
        <f>IF(TRIM('入力1-1'!AZ70)&lt;&gt;"",LEFT('入力1-1'!AZ70,1),"-")</f>
        <v>-</v>
      </c>
      <c r="AZ84" s="972" t="str">
        <f>IF(TRIM('入力1-1'!AZ70)&lt;&gt;"",MID('入力1-1'!AZ70,2,1),"-")</f>
        <v>-</v>
      </c>
      <c r="BA84" s="969" t="str">
        <f>IF(TRIM('入力1-1'!BB70)&lt;&gt;"",MID('入力1-1'!BB70,1,1),"")</f>
        <v/>
      </c>
      <c r="BB84" s="983" t="str">
        <f>IF(TRIM('入力1-1'!BC70)&lt;&gt;"",IF(LEN('入力1-1'!BC70)&gt;=2,MID(TEXT('入力1-1'!BC70,"00"),1,1),"0"),"")</f>
        <v/>
      </c>
      <c r="BC84" s="527" t="str">
        <f>IF(TRIM('入力1-1'!BC70)&lt;&gt;"",IF(LEN('入力1-1'!BC70)&gt;=1,MID(TEXT('入力1-1'!BC70,"00"),2,1),""),"")</f>
        <v/>
      </c>
      <c r="BD84" s="708" t="str">
        <f>IF(TRIM('入力1-1'!$BE70)&lt;&gt;"",IF('入力1-1'!$BE70&gt;=100000,MID(TEXT('入力1-1'!$BE70,"000000"),1,1),""),"")</f>
        <v/>
      </c>
      <c r="BE84" s="709" t="str">
        <f>IF(TRIM('入力1-1'!$BE70)&lt;&gt;"",IF('入力1-1'!$BE70&gt;=10000,MID(TEXT('入力1-1'!$BE70,"000000"),2,1),""),"")</f>
        <v/>
      </c>
      <c r="BF84" s="709" t="str">
        <f>IF(TRIM('入力1-1'!$BE70)&lt;&gt;"",IF('入力1-1'!$BE70&gt;=1000,MID(TEXT('入力1-1'!$BE70,"000000"),3,1),""),"")</f>
        <v/>
      </c>
      <c r="BG84" s="709" t="str">
        <f>IF(TRIM('入力1-1'!$BE70)&lt;&gt;"",IF('入力1-1'!$BE70&gt;=100,MID(TEXT('入力1-1'!$BE70,"000000"),4,1),""),"")</f>
        <v/>
      </c>
      <c r="BH84" s="709" t="str">
        <f>IF(TRIM('入力1-1'!$BE70)&lt;&gt;"",IF('入力1-1'!$BE70&gt;=10,MID(TEXT('入力1-1'!$BE70,"000000"),5,1),""),"")</f>
        <v/>
      </c>
      <c r="BI84" s="532" t="str">
        <f>IF(TRIM('入力1-1'!$BE70)&lt;&gt;"",IF('入力1-1'!$BE70&gt;=1,MID(TEXT('入力1-1'!$BE70,"000000"),6,1),"0"),"")</f>
        <v/>
      </c>
      <c r="BJ84" s="719" t="str">
        <f>IF(TRIM('入力1-1'!$BF70)&lt;&gt;"",IF('入力1-1'!$BF70&gt;=100000,MID(TEXT('入力1-1'!$BF70,"000000"),1,1),""),"")</f>
        <v/>
      </c>
      <c r="BK84" s="709" t="str">
        <f>IF(TRIM('入力1-1'!$BF70)&lt;&gt;"",IF('入力1-1'!$BF70&gt;=10000,MID(TEXT('入力1-1'!$BF70,"000000"),2,1),""),"")</f>
        <v/>
      </c>
      <c r="BL84" s="709" t="str">
        <f>IF(TRIM('入力1-1'!$BF70)&lt;&gt;"",IF('入力1-1'!$BF70&gt;=1000,MID(TEXT('入力1-1'!$BF70,"000000"),3,1),""),"")</f>
        <v/>
      </c>
      <c r="BM84" s="709" t="str">
        <f>IF(TRIM('入力1-1'!$BF70)&lt;&gt;"",IF('入力1-1'!$BF70&gt;=100,MID(TEXT('入力1-1'!$BF70,"000000"),4,1),""),"")</f>
        <v/>
      </c>
      <c r="BN84" s="709" t="str">
        <f>IF(TRIM('入力1-1'!$BF70)&lt;&gt;"",IF('入力1-1'!$BF70&gt;=10,MID(TEXT('入力1-1'!$BF70,"000000"),5,1),""),"")</f>
        <v/>
      </c>
      <c r="BO84" s="532" t="str">
        <f>IF(TRIM('入力1-1'!$BF70)&lt;&gt;"",IF('入力1-1'!$BF70&gt;=1,MID(TEXT('入力1-1'!$BF70,"000000"),6,1),"0"),"")</f>
        <v/>
      </c>
      <c r="BP84" s="719" t="str">
        <f>IF(TRIM('入力1-1'!$BG70)&lt;&gt;"",IF('入力1-1'!$BG70&gt;=100000,MID(TEXT('入力1-1'!$BG70,"000000"),1,1),""),"")</f>
        <v/>
      </c>
      <c r="BQ84" s="709" t="str">
        <f>IF(TRIM('入力1-1'!$BG70)&lt;&gt;"",IF('入力1-1'!$BG70&gt;=10000,MID(TEXT('入力1-1'!$BG70,"000000"),2,1),""),"")</f>
        <v/>
      </c>
      <c r="BR84" s="709" t="str">
        <f>IF(TRIM('入力1-1'!$BG70)&lt;&gt;"",IF('入力1-1'!$BG70&gt;=1000,MID(TEXT('入力1-1'!$BG70,"000000"),3,1),""),"")</f>
        <v/>
      </c>
      <c r="BS84" s="709" t="str">
        <f>IF(TRIM('入力1-1'!$BG70)&lt;&gt;"",IF('入力1-1'!$BG70&gt;=100,MID(TEXT('入力1-1'!$BG70,"000000"),4,1),""),"")</f>
        <v/>
      </c>
      <c r="BT84" s="709" t="str">
        <f>IF(TRIM('入力1-1'!$BG70)&lt;&gt;"",IF('入力1-1'!$BG70&gt;=10,MID(TEXT('入力1-1'!$BG70,"000000"),5,1),""),"")</f>
        <v/>
      </c>
      <c r="BU84" s="532" t="str">
        <f>IF(TRIM('入力1-1'!$BG70)&lt;&gt;"",IF('入力1-1'!$BG70&gt;=1,MID(TEXT('入力1-1'!$BG70,"000000"),6,1),"0"),"")</f>
        <v/>
      </c>
      <c r="BV84" s="719" t="str">
        <f>IF(TRIM('入力1-1'!$BH70)&lt;&gt;"",IF('入力1-1'!$BH70&gt;=100000,MID(TEXT('入力1-1'!$BH70,"000000"),1,1),""),"")</f>
        <v/>
      </c>
      <c r="BW84" s="709" t="str">
        <f>IF(TRIM('入力1-1'!$BH70)&lt;&gt;"",IF('入力1-1'!$BH70&gt;=10000,MID(TEXT('入力1-1'!$BH70,"000000"),2,1),""),"")</f>
        <v/>
      </c>
      <c r="BX84" s="709" t="str">
        <f>IF(TRIM('入力1-1'!$BH70)&lt;&gt;"",IF('入力1-1'!$BH70&gt;=1000,MID(TEXT('入力1-1'!$BH70,"000000"),3,1),""),"")</f>
        <v/>
      </c>
      <c r="BY84" s="709" t="str">
        <f>IF(TRIM('入力1-1'!$BH70)&lt;&gt;"",IF('入力1-1'!$BH70&gt;=100,MID(TEXT('入力1-1'!$BH70,"000000"),4,1),""),"")</f>
        <v/>
      </c>
      <c r="BZ84" s="709" t="str">
        <f>IF(TRIM('入力1-1'!$BH70)&lt;&gt;"",IF('入力1-1'!$BH70&gt;=10,MID(TEXT('入力1-1'!$BH70,"000000"),5,1),""),"")</f>
        <v/>
      </c>
      <c r="CA84" s="532" t="str">
        <f>IF(TRIM('入力1-1'!$BH70)&lt;&gt;"",IF('入力1-1'!$BH70&gt;=1,MID(TEXT('入力1-1'!$BH70,"000000"),6,1),""),"0")</f>
        <v/>
      </c>
      <c r="CB84" s="749" t="str">
        <f>IF(TRIM('入力1-1'!$BI70)&lt;&gt;"",IF('入力1-1'!$BI70&gt;=10000000,MID(TEXT('入力1-1'!$BI70,"00000000"),1,1),""),"")</f>
        <v/>
      </c>
      <c r="CC84" s="750" t="str">
        <f>IF(TRIM('入力1-1'!$BI70)&lt;&gt;"",IF('入力1-1'!$BI70&gt;=1000000,MID(TEXT('入力1-1'!$BI70,"00000000"),2,1),""),"")</f>
        <v/>
      </c>
      <c r="CD84" s="750" t="str">
        <f>IF(TRIM('入力1-1'!$BI70)&lt;&gt;"",IF('入力1-1'!$BI70&gt;=100000,MID(TEXT('入力1-1'!$BI70,"00000000"),3,1),""),"")</f>
        <v/>
      </c>
      <c r="CE84" s="750" t="str">
        <f>IF(TRIM('入力1-1'!$BI70)&lt;&gt;"",IF('入力1-1'!$BI70&gt;=10000,MID(TEXT('入力1-1'!$BI70,"00000000"),4,1),""),"")</f>
        <v/>
      </c>
      <c r="CF84" s="750" t="str">
        <f>IF(TRIM('入力1-1'!$BI70)&lt;&gt;"",IF('入力1-1'!$BI70&gt;=1000,MID(TEXT('入力1-1'!$BI70,"00000000"),5,1),""),"")</f>
        <v/>
      </c>
      <c r="CG84" s="750" t="str">
        <f>IF(TRIM('入力1-1'!$BI70)&lt;&gt;"",IF('入力1-1'!$BI70&gt;=100,MID(TEXT('入力1-1'!$BI70,"00000000"),6,1),""),"")</f>
        <v/>
      </c>
      <c r="CH84" s="750" t="str">
        <f>IF(TRIM('入力1-1'!$BI70)&lt;&gt;"",IF('入力1-1'!$BI70&gt;=10,MID(TEXT('入力1-1'!$BI70,"00000000"),7,1),""),"")</f>
        <v/>
      </c>
      <c r="CI84" s="854" t="str">
        <f>IF(TRIM('入力1-1'!$BI70)&lt;&gt;"",IF('入力1-1'!$BI70&gt;=1,MID(TEXT('入力1-1'!$BI70,"00000000"),8,1),""),"")</f>
        <v/>
      </c>
    </row>
    <row r="85" spans="1:87" s="191" customFormat="1" ht="23.25" customHeight="1">
      <c r="A85" s="304" t="str">
        <f>IF(TRIM(入力1!A130)&lt;&gt;"",入力1!A130,"")</f>
        <v/>
      </c>
      <c r="B85" s="430">
        <f>IF(TRIM(入力1!B130)&lt;&gt;"",入力1!B130,"")</f>
        <v>5</v>
      </c>
      <c r="C85" s="308">
        <v>7</v>
      </c>
      <c r="D85" s="2232" t="str">
        <f>IF(TRIM(入力1!D130)&lt;&gt;"",入力1!D130,"")</f>
        <v/>
      </c>
      <c r="E85" s="2233" t="str">
        <f>IF(TRIM(入力1!E97)&lt;&gt;"",入力1!E97,"")</f>
        <v/>
      </c>
      <c r="F85" s="2233" t="str">
        <f>IF(TRIM(入力1!F97)&lt;&gt;"",入力1!F97,"")</f>
        <v/>
      </c>
      <c r="G85" s="2233" t="str">
        <f>IF(TRIM(入力1!G97)&lt;&gt;"",入力1!G97,"")</f>
        <v/>
      </c>
      <c r="H85" s="2233" t="str">
        <f>IF(TRIM(入力1!H97)&lt;&gt;"",入力1!H97,"")</f>
        <v/>
      </c>
      <c r="I85" s="2233" t="str">
        <f>IF(TRIM(入力1!I97)&lt;&gt;"",入力1!I97,"")</f>
        <v/>
      </c>
      <c r="J85" s="2233" t="str">
        <f>IF(TRIM(入力1!J97)&lt;&gt;"",入力1!J97,"")</f>
        <v/>
      </c>
      <c r="K85" s="2233" t="str">
        <f>IF(TRIM(入力1!S97)&lt;&gt;"",入力1!S97,"")</f>
        <v/>
      </c>
      <c r="L85" s="2234" t="e">
        <f>IF(TRIM(入力1!#REF!)&lt;&gt;"",入力1!#REF!,"")</f>
        <v>#REF!</v>
      </c>
      <c r="M85" s="952" t="str">
        <f>IF(TRIM(入力1!K130)&lt;&gt;"",入力1!K130,"")</f>
        <v/>
      </c>
      <c r="N85" s="434">
        <f>IF(TRIM(入力1!L130)&lt;&gt;"",入力1!L130,"")</f>
        <v>5</v>
      </c>
      <c r="O85" s="432">
        <v>7</v>
      </c>
      <c r="P85" s="999" t="str">
        <f>'入力1-1'!P71</f>
        <v/>
      </c>
      <c r="Q85" s="306" t="str">
        <f>'入力1-1'!Q71</f>
        <v/>
      </c>
      <c r="R85" s="307" t="str">
        <f>IF(TRIM('入力1-1'!R71)&lt;&gt;"",MID('入力1-1'!R71,1,1),"0")</f>
        <v>0</v>
      </c>
      <c r="S85" s="307" t="str">
        <f>IF(TRIM('入力1-1'!S71)&lt;&gt;"",MID('入力1-1'!S71,1,1),"")</f>
        <v/>
      </c>
      <c r="T85" s="307" t="str">
        <f>IF(TRIM('入力1-1'!T71)&lt;&gt;"",MID('入力1-1'!T71,1,1),"")</f>
        <v/>
      </c>
      <c r="U85" s="307" t="str">
        <f>IF(TRIM('入力1-1'!U71)&lt;&gt;"",MID('入力1-1'!U71,1,1),"")</f>
        <v/>
      </c>
      <c r="V85" s="307" t="str">
        <f>IF(TRIM('入力1-1'!V71)&lt;&gt;"",MID('入力1-1'!V71,1,1),"")</f>
        <v/>
      </c>
      <c r="W85" s="307" t="str">
        <f>IF(TRIM('入力1-1'!W71)&lt;&gt;"",MID('入力1-1'!W71,1,1),"")</f>
        <v/>
      </c>
      <c r="X85" s="307" t="str">
        <f>IF(TRIM('入力1-1'!X71)&lt;&gt;"",MID('入力1-1'!X71,1,1),"")</f>
        <v/>
      </c>
      <c r="Y85" s="307" t="str">
        <f>IF(TRIM('入力1-1'!Y71)&lt;&gt;"",MID('入力1-1'!Y71,1,1),"")</f>
        <v/>
      </c>
      <c r="Z85" s="999" t="str">
        <f>IF(TRIM('入力1-1'!AA71)&lt;&gt;"",MID('入力1-1'!AA71,1,1),"0")</f>
        <v>0</v>
      </c>
      <c r="AA85" s="306" t="str">
        <f>IF(TRIM('入力1-1'!AA71)&lt;&gt;"",MID('入力1-1'!AA71,2,1),"0")</f>
        <v>0</v>
      </c>
      <c r="AB85" s="999" t="str">
        <f>IF(TRIM('入力1-1'!AC71)&lt;&gt;"",MID('入力1-1'!AC71,1,1),"")</f>
        <v/>
      </c>
      <c r="AC85" s="306" t="str">
        <f>IF(TRIM('入力1-1'!AC71)&lt;&gt;"",MID('入力1-1'!AC71,2,1),"")</f>
        <v/>
      </c>
      <c r="AD85" s="999" t="str">
        <f>IF(TRIM('入力1-1'!AE71)&lt;&gt;"",MID('入力1-1'!AE71,1,1),"")</f>
        <v/>
      </c>
      <c r="AE85" s="306" t="str">
        <f>IF(TRIM('入力1-1'!AE71)&lt;&gt;"",MID('入力1-1'!AE71,2,1),"")</f>
        <v/>
      </c>
      <c r="AF85" s="999" t="str">
        <f>IF(TRIM('入力1-1'!AG71)&lt;&gt;"",MID('入力1-1'!AG71,1,1),"")</f>
        <v/>
      </c>
      <c r="AG85" s="306" t="str">
        <f>IF(TRIM('入力1-1'!AG71)&lt;&gt;"",MID('入力1-1'!AG71,2,1),"")</f>
        <v/>
      </c>
      <c r="AH85" s="999" t="str">
        <f>IF(TRIM('入力1-1'!AI71)&lt;&gt;"",MID('入力1-1'!AI71,1,1),"")</f>
        <v/>
      </c>
      <c r="AI85" s="309" t="str">
        <f>IF(TRIM('入力1-1'!AI71)&lt;&gt;"",MID('入力1-1'!AI71,2,1),"")</f>
        <v/>
      </c>
      <c r="AJ85" s="307" t="str">
        <f>IF(TRIM('入力1-1'!AK71)&lt;&gt;"",MID('入力1-1'!AK71,1,1),"")</f>
        <v/>
      </c>
      <c r="AK85" s="999" t="str">
        <f>IF(TRIM('入力1-1'!AL71)&lt;&gt;"",MID('入力1-1'!AL71,1,1),"")</f>
        <v/>
      </c>
      <c r="AL85" s="306" t="str">
        <f>IF(TRIM('入力1-1'!AL71)&lt;&gt;"",MID('入力1-1'!AL71,2,1),"")</f>
        <v/>
      </c>
      <c r="AM85" s="999" t="str">
        <f>IF(TRIM('入力1-1'!AN71)&lt;&gt;"",MID('入力1-1'!AN71,1,1),"")</f>
        <v/>
      </c>
      <c r="AN85" s="306" t="str">
        <f>IF(TRIM('入力1-1'!AN71)&lt;&gt;"",MID('入力1-1'!AN71,2,1),"")</f>
        <v/>
      </c>
      <c r="AO85" s="999" t="str">
        <f>IF(TRIM('入力1-1'!AP71)&lt;&gt;"",MID('入力1-1'!AP71,1,1),"")</f>
        <v/>
      </c>
      <c r="AP85" s="309" t="str">
        <f>IF(TRIM('入力1-1'!AP71)&lt;&gt;"",MID('入力1-1'!AP71,2,1),"")</f>
        <v/>
      </c>
      <c r="AQ85" s="999" t="str">
        <f>IF(TRIM('入力1-1'!AR71)&lt;&gt;"",MID('入力1-1'!AR71,1,1),"")</f>
        <v/>
      </c>
      <c r="AR85" s="306" t="str">
        <f>IF(TRIM('入力1-1'!AR71)&lt;&gt;"",MID('入力1-1'!AR71,2,1),"")</f>
        <v/>
      </c>
      <c r="AS85" s="999" t="str">
        <f>IF(TRIM('入力1-1'!AT71)&lt;&gt;"",MID('入力1-1'!AT71,1,1),"")</f>
        <v/>
      </c>
      <c r="AT85" s="306" t="str">
        <f>IF(TRIM('入力1-1'!AT71)&lt;&gt;"",MID('入力1-1'!AT71,2,1),"")</f>
        <v/>
      </c>
      <c r="AU85" s="1000" t="str">
        <f>IF(TRIM('入力1-1'!AV71)&lt;&gt;"",MID('入力1-1'!AV71,1,1),"")</f>
        <v/>
      </c>
      <c r="AV85" s="347" t="str">
        <f>IF(TRIM('入力1-1'!AW71)&lt;&gt;"",MID('入力1-1'!AW71,1,1),"")</f>
        <v/>
      </c>
      <c r="AW85" s="347" t="str">
        <f>IF(TRIM('入力1-1'!AX71)&lt;&gt;"",MID('入力1-1'!AX71,1,1),"")</f>
        <v/>
      </c>
      <c r="AX85" s="347" t="str">
        <f>IF(TRIM('入力1-1'!AY71)&lt;&gt;"",MID('入力1-1'!AY71,1,1),"")</f>
        <v/>
      </c>
      <c r="AY85" s="698" t="str">
        <f>IF(TRIM('入力1-1'!AZ71)&lt;&gt;"",LEFT('入力1-1'!AZ71,1),"-")</f>
        <v>-</v>
      </c>
      <c r="AZ85" s="974" t="str">
        <f>IF(TRIM('入力1-1'!AZ71)&lt;&gt;"",MID('入力1-1'!AZ71,2,1),"-")</f>
        <v>-</v>
      </c>
      <c r="BA85" s="678" t="str">
        <f>IF(TRIM('入力1-1'!BB71)&lt;&gt;"",MID('入力1-1'!BB71,1,1),"")</f>
        <v/>
      </c>
      <c r="BB85" s="988" t="str">
        <f>IF(TRIM('入力1-1'!BC71)&lt;&gt;"",IF(LEN('入力1-1'!BC71)&gt;=2,MID(TEXT('入力1-1'!BC71,"00"),1,1),"0"),"")</f>
        <v/>
      </c>
      <c r="BC85" s="310" t="str">
        <f>IF(TRIM('入力1-1'!BC71)&lt;&gt;"",IF(LEN('入力1-1'!BC71)&gt;=1,MID(TEXT('入力1-1'!BC71,"00"),2,1),""),"")</f>
        <v/>
      </c>
      <c r="BD85" s="712" t="str">
        <f>IF(TRIM('入力1-1'!$BE71)&lt;&gt;"",IF('入力1-1'!$BE71&gt;=100000,MID(TEXT('入力1-1'!$BE71,"000000"),1,1),""),"")</f>
        <v/>
      </c>
      <c r="BE85" s="713" t="str">
        <f>IF(TRIM('入力1-1'!$BE71)&lt;&gt;"",IF('入力1-1'!$BE71&gt;=10000,MID(TEXT('入力1-1'!$BE71,"000000"),2,1),""),"")</f>
        <v/>
      </c>
      <c r="BF85" s="713" t="str">
        <f>IF(TRIM('入力1-1'!$BE71)&lt;&gt;"",IF('入力1-1'!$BE71&gt;=1000,MID(TEXT('入力1-1'!$BE71,"000000"),3,1),""),"")</f>
        <v/>
      </c>
      <c r="BG85" s="713" t="str">
        <f>IF(TRIM('入力1-1'!$BE71)&lt;&gt;"",IF('入力1-1'!$BE71&gt;=100,MID(TEXT('入力1-1'!$BE71,"000000"),4,1),""),"")</f>
        <v/>
      </c>
      <c r="BH85" s="713" t="str">
        <f>IF(TRIM('入力1-1'!$BE71)&lt;&gt;"",IF('入力1-1'!$BE71&gt;=10,MID(TEXT('入力1-1'!$BE71,"000000"),5,1),""),"")</f>
        <v/>
      </c>
      <c r="BI85" s="466" t="str">
        <f>IF(TRIM('入力1-1'!$BE71)&lt;&gt;"",IF('入力1-1'!$BE71&gt;=1,MID(TEXT('入力1-1'!$BE71,"000000"),6,1),"0"),"")</f>
        <v/>
      </c>
      <c r="BJ85" s="714" t="str">
        <f>IF(TRIM('入力1-1'!$BF71)&lt;&gt;"",IF('入力1-1'!$BF71&gt;=100000,MID(TEXT('入力1-1'!$BF71,"000000"),1,1),""),"")</f>
        <v/>
      </c>
      <c r="BK85" s="715" t="str">
        <f>IF(TRIM('入力1-1'!$BF71)&lt;&gt;"",IF('入力1-1'!$BF71&gt;=10000,MID(TEXT('入力1-1'!$BF71,"000000"),2,1),""),"")</f>
        <v/>
      </c>
      <c r="BL85" s="715" t="str">
        <f>IF(TRIM('入力1-1'!$BF71)&lt;&gt;"",IF('入力1-1'!$BF71&gt;=1000,MID(TEXT('入力1-1'!$BF71,"000000"),3,1),""),"")</f>
        <v/>
      </c>
      <c r="BM85" s="715" t="str">
        <f>IF(TRIM('入力1-1'!$BF71)&lt;&gt;"",IF('入力1-1'!$BF71&gt;=100,MID(TEXT('入力1-1'!$BF71,"000000"),4,1),""),"")</f>
        <v/>
      </c>
      <c r="BN85" s="715" t="str">
        <f>IF(TRIM('入力1-1'!$BF71)&lt;&gt;"",IF('入力1-1'!$BF71&gt;=10,MID(TEXT('入力1-1'!$BF71,"000000"),5,1),""),"")</f>
        <v/>
      </c>
      <c r="BO85" s="468" t="str">
        <f>IF(TRIM('入力1-1'!$BF71)&lt;&gt;"",IF('入力1-1'!$BF71&gt;=1,MID(TEXT('入力1-1'!$BF71,"000000"),6,1),"0"),"")</f>
        <v/>
      </c>
      <c r="BP85" s="714" t="str">
        <f>IF(TRIM('入力1-1'!$BG71)&lt;&gt;"",IF('入力1-1'!$BG71&gt;=100000,MID(TEXT('入力1-1'!$BG71,"000000"),1,1),""),"")</f>
        <v/>
      </c>
      <c r="BQ85" s="715" t="str">
        <f>IF(TRIM('入力1-1'!$BG71)&lt;&gt;"",IF('入力1-1'!$BG71&gt;=10000,MID(TEXT('入力1-1'!$BG71,"000000"),2,1),""),"")</f>
        <v/>
      </c>
      <c r="BR85" s="715" t="str">
        <f>IF(TRIM('入力1-1'!$BG71)&lt;&gt;"",IF('入力1-1'!$BG71&gt;=1000,MID(TEXT('入力1-1'!$BG71,"000000"),3,1),""),"")</f>
        <v/>
      </c>
      <c r="BS85" s="715" t="str">
        <f>IF(TRIM('入力1-1'!$BG71)&lt;&gt;"",IF('入力1-1'!$BG71&gt;=100,MID(TEXT('入力1-1'!$BG71,"000000"),4,1),""),"")</f>
        <v/>
      </c>
      <c r="BT85" s="715" t="str">
        <f>IF(TRIM('入力1-1'!$BG71)&lt;&gt;"",IF('入力1-1'!$BG71&gt;=10,MID(TEXT('入力1-1'!$BG71,"000000"),5,1),""),"")</f>
        <v/>
      </c>
      <c r="BU85" s="468" t="str">
        <f>IF(TRIM('入力1-1'!$BG71)&lt;&gt;"",IF('入力1-1'!$BG71&gt;=1,MID(TEXT('入力1-1'!$BG71,"000000"),6,1),"0"),"")</f>
        <v/>
      </c>
      <c r="BV85" s="714" t="str">
        <f>IF(TRIM('入力1-1'!$BH71)&lt;&gt;"",IF('入力1-1'!$BH71&gt;=100000,MID(TEXT('入力1-1'!$BH71,"000000"),1,1),""),"")</f>
        <v/>
      </c>
      <c r="BW85" s="715" t="str">
        <f>IF(TRIM('入力1-1'!$BH71)&lt;&gt;"",IF('入力1-1'!$BH71&gt;=10000,MID(TEXT('入力1-1'!$BH71,"000000"),2,1),""),"")</f>
        <v/>
      </c>
      <c r="BX85" s="715" t="str">
        <f>IF(TRIM('入力1-1'!$BH71)&lt;&gt;"",IF('入力1-1'!$BH71&gt;=1000,MID(TEXT('入力1-1'!$BH71,"000000"),3,1),""),"")</f>
        <v/>
      </c>
      <c r="BY85" s="715" t="str">
        <f>IF(TRIM('入力1-1'!$BH71)&lt;&gt;"",IF('入力1-1'!$BH71&gt;=100,MID(TEXT('入力1-1'!$BH71,"000000"),4,1),""),"")</f>
        <v/>
      </c>
      <c r="BZ85" s="715" t="str">
        <f>IF(TRIM('入力1-1'!$BH71)&lt;&gt;"",IF('入力1-1'!$BH71&gt;=10,MID(TEXT('入力1-1'!$BH71,"000000"),5,1),""),"")</f>
        <v/>
      </c>
      <c r="CA85" s="468" t="str">
        <f>IF(TRIM('入力1-1'!$BH71)&lt;&gt;"",IF('入力1-1'!$BH71&gt;=1,MID(TEXT('入力1-1'!$BH71,"000000"),6,1),""),"0")</f>
        <v/>
      </c>
      <c r="CB85" s="751" t="str">
        <f>IF(TRIM('入力1-1'!$BI71)&lt;&gt;"",IF('入力1-1'!$BI71&gt;=10000000,MID(TEXT('入力1-1'!$BI71,"00000000"),1,1),""),"")</f>
        <v/>
      </c>
      <c r="CC85" s="752" t="str">
        <f>IF(TRIM('入力1-1'!$BI71)&lt;&gt;"",IF('入力1-1'!$BI71&gt;=1000000,MID(TEXT('入力1-1'!$BI71,"00000000"),2,1),""),"")</f>
        <v/>
      </c>
      <c r="CD85" s="752" t="str">
        <f>IF(TRIM('入力1-1'!$BI71)&lt;&gt;"",IF('入力1-1'!$BI71&gt;=100000,MID(TEXT('入力1-1'!$BI71,"00000000"),3,1),""),"")</f>
        <v/>
      </c>
      <c r="CE85" s="752" t="str">
        <f>IF(TRIM('入力1-1'!$BI71)&lt;&gt;"",IF('入力1-1'!$BI71&gt;=10000,MID(TEXT('入力1-1'!$BI71,"00000000"),4,1),""),"")</f>
        <v/>
      </c>
      <c r="CF85" s="752" t="str">
        <f>IF(TRIM('入力1-1'!$BI71)&lt;&gt;"",IF('入力1-1'!$BI71&gt;=1000,MID(TEXT('入力1-1'!$BI71,"00000000"),5,1),""),"")</f>
        <v/>
      </c>
      <c r="CG85" s="752" t="str">
        <f>IF(TRIM('入力1-1'!$BI71)&lt;&gt;"",IF('入力1-1'!$BI71&gt;=100,MID(TEXT('入力1-1'!$BI71,"00000000"),6,1),""),"")</f>
        <v/>
      </c>
      <c r="CH85" s="752" t="str">
        <f>IF(TRIM('入力1-1'!$BI71)&lt;&gt;"",IF('入力1-1'!$BI71&gt;=10,MID(TEXT('入力1-1'!$BI71,"00000000"),7,1),""),"")</f>
        <v/>
      </c>
      <c r="CI85" s="855" t="str">
        <f>IF(TRIM('入力1-1'!$BI71)&lt;&gt;"",IF('入力1-1'!$BI71&gt;=1,MID(TEXT('入力1-1'!$BI71,"00000000"),8,1),""),"")</f>
        <v/>
      </c>
    </row>
    <row r="86" spans="1:87" s="19" customFormat="1" ht="23.25" customHeight="1">
      <c r="A86" s="522" t="str">
        <f>IF(TRIM(入力1!A132)&lt;&gt;"",入力1!A132,"")</f>
        <v/>
      </c>
      <c r="B86" s="523">
        <f>IF(TRIM(入力1!B132)&lt;&gt;"",入力1!B132,"")</f>
        <v>5</v>
      </c>
      <c r="C86" s="524">
        <v>8</v>
      </c>
      <c r="D86" s="2229" t="str">
        <f>IF(TRIM(入力1!D132)&lt;&gt;"",入力1!D132,"")</f>
        <v/>
      </c>
      <c r="E86" s="2230" t="str">
        <f>IF(TRIM(入力1!E99)&lt;&gt;"",入力1!E99,"")</f>
        <v/>
      </c>
      <c r="F86" s="2230" t="str">
        <f>IF(TRIM(入力1!F99)&lt;&gt;"",入力1!F99,"")</f>
        <v/>
      </c>
      <c r="G86" s="2230" t="str">
        <f>IF(TRIM(入力1!G99)&lt;&gt;"",入力1!G99,"")</f>
        <v/>
      </c>
      <c r="H86" s="2230" t="str">
        <f>IF(TRIM(入力1!H99)&lt;&gt;"",入力1!H99,"")</f>
        <v/>
      </c>
      <c r="I86" s="2230" t="str">
        <f>IF(TRIM(入力1!I99)&lt;&gt;"",入力1!I99,"")</f>
        <v/>
      </c>
      <c r="J86" s="2230" t="str">
        <f>IF(TRIM(入力1!J99)&lt;&gt;"",入力1!J99,"")</f>
        <v/>
      </c>
      <c r="K86" s="2230" t="str">
        <f>IF(TRIM(入力1!S99)&lt;&gt;"",入力1!S99,"")</f>
        <v/>
      </c>
      <c r="L86" s="2231" t="e">
        <f>IF(TRIM(入力1!#REF!)&lt;&gt;"",入力1!#REF!,"")</f>
        <v>#REF!</v>
      </c>
      <c r="M86" s="975" t="str">
        <f>IF(TRIM(入力1!K132)&lt;&gt;"",入力1!K132,"")</f>
        <v/>
      </c>
      <c r="N86" s="525">
        <f>IF(TRIM(入力1!L132)&lt;&gt;"",入力1!L132,"")</f>
        <v>5</v>
      </c>
      <c r="O86" s="526">
        <v>8</v>
      </c>
      <c r="P86" s="1007" t="str">
        <f>'入力1-1'!P72</f>
        <v/>
      </c>
      <c r="Q86" s="527" t="str">
        <f>'入力1-1'!Q72</f>
        <v/>
      </c>
      <c r="R86" s="528" t="str">
        <f>IF(TRIM('入力1-1'!R72)&lt;&gt;"",MID('入力1-1'!R72,1,1),"0")</f>
        <v>0</v>
      </c>
      <c r="S86" s="528" t="str">
        <f>IF(TRIM('入力1-1'!S72)&lt;&gt;"",MID('入力1-1'!S72,1,1),"")</f>
        <v/>
      </c>
      <c r="T86" s="528" t="str">
        <f>IF(TRIM('入力1-1'!T72)&lt;&gt;"",MID('入力1-1'!T72,1,1),"")</f>
        <v/>
      </c>
      <c r="U86" s="528" t="str">
        <f>IF(TRIM('入力1-1'!U72)&lt;&gt;"",MID('入力1-1'!U72,1,1),"")</f>
        <v/>
      </c>
      <c r="V86" s="528" t="str">
        <f>IF(TRIM('入力1-1'!V72)&lt;&gt;"",MID('入力1-1'!V72,1,1),"")</f>
        <v/>
      </c>
      <c r="W86" s="528" t="str">
        <f>IF(TRIM('入力1-1'!W72)&lt;&gt;"",MID('入力1-1'!W72,1,1),"")</f>
        <v/>
      </c>
      <c r="X86" s="528" t="str">
        <f>IF(TRIM('入力1-1'!X72)&lt;&gt;"",MID('入力1-1'!X72,1,1),"")</f>
        <v/>
      </c>
      <c r="Y86" s="528" t="str">
        <f>IF(TRIM('入力1-1'!Y72)&lt;&gt;"",MID('入力1-1'!Y72,1,1),"")</f>
        <v/>
      </c>
      <c r="Z86" s="1007" t="str">
        <f>IF(TRIM('入力1-1'!AA72)&lt;&gt;"",MID('入力1-1'!AA72,1,1),"0")</f>
        <v>0</v>
      </c>
      <c r="AA86" s="527" t="str">
        <f>IF(TRIM('入力1-1'!AA72)&lt;&gt;"",MID('入力1-1'!AA72,2,1),"0")</f>
        <v>0</v>
      </c>
      <c r="AB86" s="1007" t="str">
        <f>IF(TRIM('入力1-1'!AC72)&lt;&gt;"",MID('入力1-1'!AC72,1,1),"")</f>
        <v/>
      </c>
      <c r="AC86" s="527" t="str">
        <f>IF(TRIM('入力1-1'!AC72)&lt;&gt;"",MID('入力1-1'!AC72,2,1),"")</f>
        <v/>
      </c>
      <c r="AD86" s="1007" t="str">
        <f>IF(TRIM('入力1-1'!AE72)&lt;&gt;"",MID('入力1-1'!AE72,1,1),"")</f>
        <v/>
      </c>
      <c r="AE86" s="527" t="str">
        <f>IF(TRIM('入力1-1'!AE72)&lt;&gt;"",MID('入力1-1'!AE72,2,1),"")</f>
        <v/>
      </c>
      <c r="AF86" s="1007" t="str">
        <f>IF(TRIM('入力1-1'!AG72)&lt;&gt;"",MID('入力1-1'!AG72,1,1),"")</f>
        <v/>
      </c>
      <c r="AG86" s="527" t="str">
        <f>IF(TRIM('入力1-1'!AG72)&lt;&gt;"",MID('入力1-1'!AG72,2,1),"")</f>
        <v/>
      </c>
      <c r="AH86" s="1007" t="str">
        <f>IF(TRIM('入力1-1'!AI72)&lt;&gt;"",MID('入力1-1'!AI72,1,1),"")</f>
        <v/>
      </c>
      <c r="AI86" s="529" t="str">
        <f>IF(TRIM('入力1-1'!AI72)&lt;&gt;"",MID('入力1-1'!AI72,2,1),"")</f>
        <v/>
      </c>
      <c r="AJ86" s="528" t="str">
        <f>IF(TRIM('入力1-1'!AK72)&lt;&gt;"",MID('入力1-1'!AK72,1,1),"")</f>
        <v/>
      </c>
      <c r="AK86" s="1007" t="str">
        <f>IF(TRIM('入力1-1'!AL72)&lt;&gt;"",MID('入力1-1'!AL72,1,1),"")</f>
        <v/>
      </c>
      <c r="AL86" s="527" t="str">
        <f>IF(TRIM('入力1-1'!AL72)&lt;&gt;"",MID('入力1-1'!AL72,2,1),"")</f>
        <v/>
      </c>
      <c r="AM86" s="1007" t="str">
        <f>IF(TRIM('入力1-1'!AN72)&lt;&gt;"",MID('入力1-1'!AN72,1,1),"")</f>
        <v/>
      </c>
      <c r="AN86" s="527" t="str">
        <f>IF(TRIM('入力1-1'!AN72)&lt;&gt;"",MID('入力1-1'!AN72,2,1),"")</f>
        <v/>
      </c>
      <c r="AO86" s="1007" t="str">
        <f>IF(TRIM('入力1-1'!AP72)&lt;&gt;"",MID('入力1-1'!AP72,1,1),"")</f>
        <v/>
      </c>
      <c r="AP86" s="529" t="str">
        <f>IF(TRIM('入力1-1'!AP72)&lt;&gt;"",MID('入力1-1'!AP72,2,1),"")</f>
        <v/>
      </c>
      <c r="AQ86" s="1007" t="str">
        <f>IF(TRIM('入力1-1'!AR72)&lt;&gt;"",MID('入力1-1'!AR72,1,1),"")</f>
        <v/>
      </c>
      <c r="AR86" s="527" t="str">
        <f>IF(TRIM('入力1-1'!AR72)&lt;&gt;"",MID('入力1-1'!AR72,2,1),"")</f>
        <v/>
      </c>
      <c r="AS86" s="1007" t="str">
        <f>IF(TRIM('入力1-1'!AT72)&lt;&gt;"",MID('入力1-1'!AT72,1,1),"")</f>
        <v/>
      </c>
      <c r="AT86" s="527" t="str">
        <f>IF(TRIM('入力1-1'!AT72)&lt;&gt;"",MID('入力1-1'!AT72,2,1),"")</f>
        <v/>
      </c>
      <c r="AU86" s="1008" t="str">
        <f>IF(TRIM('入力1-1'!AV72)&lt;&gt;"",MID('入力1-1'!AV72,1,1),"")</f>
        <v/>
      </c>
      <c r="AV86" s="530" t="str">
        <f>IF(TRIM('入力1-1'!AW72)&lt;&gt;"",MID('入力1-1'!AW72,1,1),"")</f>
        <v/>
      </c>
      <c r="AW86" s="530" t="str">
        <f>IF(TRIM('入力1-1'!AX72)&lt;&gt;"",MID('入力1-1'!AX72,1,1),"")</f>
        <v/>
      </c>
      <c r="AX86" s="530" t="str">
        <f>IF(TRIM('入力1-1'!AY72)&lt;&gt;"",MID('入力1-1'!AY72,1,1),"")</f>
        <v/>
      </c>
      <c r="AY86" s="697" t="str">
        <f>IF(TRIM('入力1-1'!AZ72)&lt;&gt;"",LEFT('入力1-1'!AZ72,1),"-")</f>
        <v>-</v>
      </c>
      <c r="AZ86" s="977" t="str">
        <f>IF(TRIM('入力1-1'!AZ72)&lt;&gt;"",MID('入力1-1'!AZ72,2,1),"-")</f>
        <v>-</v>
      </c>
      <c r="BA86" s="677" t="str">
        <f>IF(TRIM('入力1-1'!BB72)&lt;&gt;"",MID('入力1-1'!BB72,1,1),"")</f>
        <v/>
      </c>
      <c r="BB86" s="987" t="str">
        <f>IF(TRIM('入力1-1'!BC72)&lt;&gt;"",IF(LEN('入力1-1'!BC72)&gt;=2,MID(TEXT('入力1-1'!BC72,"00"),1,1),"0"),"")</f>
        <v/>
      </c>
      <c r="BC86" s="531" t="str">
        <f>IF(TRIM('入力1-1'!BC72)&lt;&gt;"",IF(LEN('入力1-1'!BC72)&gt;=1,MID(TEXT('入力1-1'!BC72,"00"),2,1),""),"")</f>
        <v/>
      </c>
      <c r="BD86" s="708" t="str">
        <f>IF(TRIM('入力1-1'!$BE72)&lt;&gt;"",IF('入力1-1'!$BE72&gt;=100000,MID(TEXT('入力1-1'!$BE72,"000000"),1,1),""),"")</f>
        <v/>
      </c>
      <c r="BE86" s="709" t="str">
        <f>IF(TRIM('入力1-1'!$BE72)&lt;&gt;"",IF('入力1-1'!$BE72&gt;=10000,MID(TEXT('入力1-1'!$BE72,"000000"),2,1),""),"")</f>
        <v/>
      </c>
      <c r="BF86" s="709" t="str">
        <f>IF(TRIM('入力1-1'!$BE72)&lt;&gt;"",IF('入力1-1'!$BE72&gt;=1000,MID(TEXT('入力1-1'!$BE72,"000000"),3,1),""),"")</f>
        <v/>
      </c>
      <c r="BG86" s="709" t="str">
        <f>IF(TRIM('入力1-1'!$BE72)&lt;&gt;"",IF('入力1-1'!$BE72&gt;=100,MID(TEXT('入力1-1'!$BE72,"000000"),4,1),""),"")</f>
        <v/>
      </c>
      <c r="BH86" s="709" t="str">
        <f>IF(TRIM('入力1-1'!$BE72)&lt;&gt;"",IF('入力1-1'!$BE72&gt;=10,MID(TEXT('入力1-1'!$BE72,"000000"),5,1),""),"")</f>
        <v/>
      </c>
      <c r="BI86" s="532" t="str">
        <f>IF(TRIM('入力1-1'!$BE72)&lt;&gt;"",IF('入力1-1'!$BE72&gt;=1,MID(TEXT('入力1-1'!$BE72,"000000"),6,1),"0"),"")</f>
        <v/>
      </c>
      <c r="BJ86" s="710" t="str">
        <f>IF(TRIM('入力1-1'!$BF72)&lt;&gt;"",IF('入力1-1'!$BF72&gt;=100000,MID(TEXT('入力1-1'!$BF72,"000000"),1,1),""),"")</f>
        <v/>
      </c>
      <c r="BK86" s="711" t="str">
        <f>IF(TRIM('入力1-1'!$BF72)&lt;&gt;"",IF('入力1-1'!$BF72&gt;=10000,MID(TEXT('入力1-1'!$BF72,"000000"),2,1),""),"")</f>
        <v/>
      </c>
      <c r="BL86" s="711" t="str">
        <f>IF(TRIM('入力1-1'!$BF72)&lt;&gt;"",IF('入力1-1'!$BF72&gt;=1000,MID(TEXT('入力1-1'!$BF72,"000000"),3,1),""),"")</f>
        <v/>
      </c>
      <c r="BM86" s="711" t="str">
        <f>IF(TRIM('入力1-1'!$BF72)&lt;&gt;"",IF('入力1-1'!$BF72&gt;=100,MID(TEXT('入力1-1'!$BF72,"000000"),4,1),""),"")</f>
        <v/>
      </c>
      <c r="BN86" s="711" t="str">
        <f>IF(TRIM('入力1-1'!$BF72)&lt;&gt;"",IF('入力1-1'!$BF72&gt;=10,MID(TEXT('入力1-1'!$BF72,"000000"),5,1),""),"")</f>
        <v/>
      </c>
      <c r="BO86" s="533" t="str">
        <f>IF(TRIM('入力1-1'!$BF72)&lt;&gt;"",IF('入力1-1'!$BF72&gt;=1,MID(TEXT('入力1-1'!$BF72,"000000"),6,1),"0"),"")</f>
        <v/>
      </c>
      <c r="BP86" s="710" t="str">
        <f>IF(TRIM('入力1-1'!$BG72)&lt;&gt;"",IF('入力1-1'!$BG72&gt;=100000,MID(TEXT('入力1-1'!$BG72,"000000"),1,1),""),"")</f>
        <v/>
      </c>
      <c r="BQ86" s="711" t="str">
        <f>IF(TRIM('入力1-1'!$BG72)&lt;&gt;"",IF('入力1-1'!$BG72&gt;=10000,MID(TEXT('入力1-1'!$BG72,"000000"),2,1),""),"")</f>
        <v/>
      </c>
      <c r="BR86" s="711" t="str">
        <f>IF(TRIM('入力1-1'!$BG72)&lt;&gt;"",IF('入力1-1'!$BG72&gt;=1000,MID(TEXT('入力1-1'!$BG72,"000000"),3,1),""),"")</f>
        <v/>
      </c>
      <c r="BS86" s="711" t="str">
        <f>IF(TRIM('入力1-1'!$BG72)&lt;&gt;"",IF('入力1-1'!$BG72&gt;=100,MID(TEXT('入力1-1'!$BG72,"000000"),4,1),""),"")</f>
        <v/>
      </c>
      <c r="BT86" s="711" t="str">
        <f>IF(TRIM('入力1-1'!$BG72)&lt;&gt;"",IF('入力1-1'!$BG72&gt;=10,MID(TEXT('入力1-1'!$BG72,"000000"),5,1),""),"")</f>
        <v/>
      </c>
      <c r="BU86" s="533" t="str">
        <f>IF(TRIM('入力1-1'!$BG72)&lt;&gt;"",IF('入力1-1'!$BG72&gt;=1,MID(TEXT('入力1-1'!$BG72,"000000"),6,1),"0"),"")</f>
        <v/>
      </c>
      <c r="BV86" s="710" t="str">
        <f>IF(TRIM('入力1-1'!$BH72)&lt;&gt;"",IF('入力1-1'!$BH72&gt;=100000,MID(TEXT('入力1-1'!$BH72,"000000"),1,1),""),"")</f>
        <v/>
      </c>
      <c r="BW86" s="711" t="str">
        <f>IF(TRIM('入力1-1'!$BH72)&lt;&gt;"",IF('入力1-1'!$BH72&gt;=10000,MID(TEXT('入力1-1'!$BH72,"000000"),2,1),""),"")</f>
        <v/>
      </c>
      <c r="BX86" s="711" t="str">
        <f>IF(TRIM('入力1-1'!$BH72)&lt;&gt;"",IF('入力1-1'!$BH72&gt;=1000,MID(TEXT('入力1-1'!$BH72,"000000"),3,1),""),"")</f>
        <v/>
      </c>
      <c r="BY86" s="711" t="str">
        <f>IF(TRIM('入力1-1'!$BH72)&lt;&gt;"",IF('入力1-1'!$BH72&gt;=100,MID(TEXT('入力1-1'!$BH72,"000000"),4,1),""),"")</f>
        <v/>
      </c>
      <c r="BZ86" s="711" t="str">
        <f>IF(TRIM('入力1-1'!$BH72)&lt;&gt;"",IF('入力1-1'!$BH72&gt;=10,MID(TEXT('入力1-1'!$BH72,"000000"),5,1),""),"")</f>
        <v/>
      </c>
      <c r="CA86" s="533" t="str">
        <f>IF(TRIM('入力1-1'!$BH72)&lt;&gt;"",IF('入力1-1'!$BH72&gt;=1,MID(TEXT('入力1-1'!$BH72,"000000"),6,1),""),"0")</f>
        <v/>
      </c>
      <c r="CB86" s="749" t="str">
        <f>IF(TRIM('入力1-1'!$BI72)&lt;&gt;"",IF('入力1-1'!$BI72&gt;=10000000,MID(TEXT('入力1-1'!$BI72,"00000000"),1,1),""),"")</f>
        <v/>
      </c>
      <c r="CC86" s="750" t="str">
        <f>IF(TRIM('入力1-1'!$BI72)&lt;&gt;"",IF('入力1-1'!$BI72&gt;=1000000,MID(TEXT('入力1-1'!$BI72,"00000000"),2,1),""),"")</f>
        <v/>
      </c>
      <c r="CD86" s="750" t="str">
        <f>IF(TRIM('入力1-1'!$BI72)&lt;&gt;"",IF('入力1-1'!$BI72&gt;=100000,MID(TEXT('入力1-1'!$BI72,"00000000"),3,1),""),"")</f>
        <v/>
      </c>
      <c r="CE86" s="750" t="str">
        <f>IF(TRIM('入力1-1'!$BI72)&lt;&gt;"",IF('入力1-1'!$BI72&gt;=10000,MID(TEXT('入力1-1'!$BI72,"00000000"),4,1),""),"")</f>
        <v/>
      </c>
      <c r="CF86" s="750" t="str">
        <f>IF(TRIM('入力1-1'!$BI72)&lt;&gt;"",IF('入力1-1'!$BI72&gt;=1000,MID(TEXT('入力1-1'!$BI72,"00000000"),5,1),""),"")</f>
        <v/>
      </c>
      <c r="CG86" s="750" t="str">
        <f>IF(TRIM('入力1-1'!$BI72)&lt;&gt;"",IF('入力1-1'!$BI72&gt;=100,MID(TEXT('入力1-1'!$BI72,"00000000"),6,1),""),"")</f>
        <v/>
      </c>
      <c r="CH86" s="750" t="str">
        <f>IF(TRIM('入力1-1'!$BI72)&lt;&gt;"",IF('入力1-1'!$BI72&gt;=10,MID(TEXT('入力1-1'!$BI72,"00000000"),7,1),""),"")</f>
        <v/>
      </c>
      <c r="CI86" s="854" t="str">
        <f>IF(TRIM('入力1-1'!$BI72)&lt;&gt;"",IF('入力1-1'!$BI72&gt;=1,MID(TEXT('入力1-1'!$BI72,"00000000"),8,1),""),"")</f>
        <v/>
      </c>
    </row>
    <row r="87" spans="1:87" s="19" customFormat="1" ht="23.25" customHeight="1">
      <c r="A87" s="304" t="str">
        <f>IF(TRIM(入力1!A134)&lt;&gt;"",入力1!A134,"")</f>
        <v/>
      </c>
      <c r="B87" s="430">
        <f>IF(TRIM(入力1!B134)&lt;&gt;"",入力1!B134,"")</f>
        <v>5</v>
      </c>
      <c r="C87" s="308">
        <v>9</v>
      </c>
      <c r="D87" s="2232" t="str">
        <f>IF(TRIM(入力1!D134)&lt;&gt;"",入力1!D134,"")</f>
        <v/>
      </c>
      <c r="E87" s="2233" t="str">
        <f>IF(TRIM(入力1!E101)&lt;&gt;"",入力1!E101,"")</f>
        <v/>
      </c>
      <c r="F87" s="2233" t="str">
        <f>IF(TRIM(入力1!F101)&lt;&gt;"",入力1!F101,"")</f>
        <v/>
      </c>
      <c r="G87" s="2233" t="str">
        <f>IF(TRIM(入力1!G101)&lt;&gt;"",入力1!G101,"")</f>
        <v/>
      </c>
      <c r="H87" s="2233" t="str">
        <f>IF(TRIM(入力1!H101)&lt;&gt;"",入力1!H101,"")</f>
        <v/>
      </c>
      <c r="I87" s="2233" t="str">
        <f>IF(TRIM(入力1!I101)&lt;&gt;"",入力1!I101,"")</f>
        <v/>
      </c>
      <c r="J87" s="2233" t="str">
        <f>IF(TRIM(入力1!J101)&lt;&gt;"",入力1!J101,"")</f>
        <v/>
      </c>
      <c r="K87" s="2233" t="str">
        <f>IF(TRIM(入力1!S101)&lt;&gt;"",入力1!S101,"")</f>
        <v/>
      </c>
      <c r="L87" s="2234" t="e">
        <f>IF(TRIM(入力1!#REF!)&lt;&gt;"",入力1!#REF!,"")</f>
        <v>#REF!</v>
      </c>
      <c r="M87" s="952" t="str">
        <f>IF(TRIM(入力1!K134)&lt;&gt;"",入力1!K134,"")</f>
        <v/>
      </c>
      <c r="N87" s="434">
        <f>IF(TRIM(入力1!L134)&lt;&gt;"",入力1!L134,"")</f>
        <v>5</v>
      </c>
      <c r="O87" s="432">
        <v>9</v>
      </c>
      <c r="P87" s="999" t="str">
        <f>'入力1-1'!P73</f>
        <v/>
      </c>
      <c r="Q87" s="306" t="str">
        <f>'入力1-1'!Q73</f>
        <v/>
      </c>
      <c r="R87" s="307" t="str">
        <f>IF(TRIM('入力1-1'!R73)&lt;&gt;"",MID('入力1-1'!R73,1,1),"0")</f>
        <v>0</v>
      </c>
      <c r="S87" s="307" t="str">
        <f>IF(TRIM('入力1-1'!S73)&lt;&gt;"",MID('入力1-1'!S73,1,1),"")</f>
        <v/>
      </c>
      <c r="T87" s="307" t="str">
        <f>IF(TRIM('入力1-1'!T73)&lt;&gt;"",MID('入力1-1'!T73,1,1),"")</f>
        <v/>
      </c>
      <c r="U87" s="307" t="str">
        <f>IF(TRIM('入力1-1'!U73)&lt;&gt;"",MID('入力1-1'!U73,1,1),"")</f>
        <v/>
      </c>
      <c r="V87" s="307" t="str">
        <f>IF(TRIM('入力1-1'!V73)&lt;&gt;"",MID('入力1-1'!V73,1,1),"")</f>
        <v/>
      </c>
      <c r="W87" s="307" t="str">
        <f>IF(TRIM('入力1-1'!W73)&lt;&gt;"",MID('入力1-1'!W73,1,1),"")</f>
        <v/>
      </c>
      <c r="X87" s="307" t="str">
        <f>IF(TRIM('入力1-1'!X73)&lt;&gt;"",MID('入力1-1'!X73,1,1),"")</f>
        <v/>
      </c>
      <c r="Y87" s="307" t="str">
        <f>IF(TRIM('入力1-1'!Y73)&lt;&gt;"",MID('入力1-1'!Y73,1,1),"")</f>
        <v/>
      </c>
      <c r="Z87" s="999" t="str">
        <f>IF(TRIM('入力1-1'!AA73)&lt;&gt;"",MID('入力1-1'!AA73,1,1),"0")</f>
        <v>0</v>
      </c>
      <c r="AA87" s="306" t="str">
        <f>IF(TRIM('入力1-1'!AA73)&lt;&gt;"",MID('入力1-1'!AA73,2,1),"0")</f>
        <v>0</v>
      </c>
      <c r="AB87" s="999" t="str">
        <f>IF(TRIM('入力1-1'!AC73)&lt;&gt;"",MID('入力1-1'!AC73,1,1),"")</f>
        <v/>
      </c>
      <c r="AC87" s="306" t="str">
        <f>IF(TRIM('入力1-1'!AC73)&lt;&gt;"",MID('入力1-1'!AC73,2,1),"")</f>
        <v/>
      </c>
      <c r="AD87" s="999" t="str">
        <f>IF(TRIM('入力1-1'!AE73)&lt;&gt;"",MID('入力1-1'!AE73,1,1),"")</f>
        <v/>
      </c>
      <c r="AE87" s="306" t="str">
        <f>IF(TRIM('入力1-1'!AE73)&lt;&gt;"",MID('入力1-1'!AE73,2,1),"")</f>
        <v/>
      </c>
      <c r="AF87" s="999" t="str">
        <f>IF(TRIM('入力1-1'!AG73)&lt;&gt;"",MID('入力1-1'!AG73,1,1),"")</f>
        <v/>
      </c>
      <c r="AG87" s="306" t="str">
        <f>IF(TRIM('入力1-1'!AG73)&lt;&gt;"",MID('入力1-1'!AG73,2,1),"")</f>
        <v/>
      </c>
      <c r="AH87" s="999" t="str">
        <f>IF(TRIM('入力1-1'!AI73)&lt;&gt;"",MID('入力1-1'!AI73,1,1),"")</f>
        <v/>
      </c>
      <c r="AI87" s="309" t="str">
        <f>IF(TRIM('入力1-1'!AI73)&lt;&gt;"",MID('入力1-1'!AI73,2,1),"")</f>
        <v/>
      </c>
      <c r="AJ87" s="307" t="str">
        <f>IF(TRIM('入力1-1'!AK73)&lt;&gt;"",MID('入力1-1'!AK73,1,1),"")</f>
        <v/>
      </c>
      <c r="AK87" s="999" t="str">
        <f>IF(TRIM('入力1-1'!AL73)&lt;&gt;"",MID('入力1-1'!AL73,1,1),"")</f>
        <v/>
      </c>
      <c r="AL87" s="306" t="str">
        <f>IF(TRIM('入力1-1'!AL73)&lt;&gt;"",MID('入力1-1'!AL73,2,1),"")</f>
        <v/>
      </c>
      <c r="AM87" s="999" t="str">
        <f>IF(TRIM('入力1-1'!AN73)&lt;&gt;"",MID('入力1-1'!AN73,1,1),"")</f>
        <v/>
      </c>
      <c r="AN87" s="306" t="str">
        <f>IF(TRIM('入力1-1'!AN73)&lt;&gt;"",MID('入力1-1'!AN73,2,1),"")</f>
        <v/>
      </c>
      <c r="AO87" s="999" t="str">
        <f>IF(TRIM('入力1-1'!AP73)&lt;&gt;"",MID('入力1-1'!AP73,1,1),"")</f>
        <v/>
      </c>
      <c r="AP87" s="309" t="str">
        <f>IF(TRIM('入力1-1'!AP73)&lt;&gt;"",MID('入力1-1'!AP73,2,1),"")</f>
        <v/>
      </c>
      <c r="AQ87" s="999" t="str">
        <f>IF(TRIM('入力1-1'!AR73)&lt;&gt;"",MID('入力1-1'!AR73,1,1),"")</f>
        <v/>
      </c>
      <c r="AR87" s="306" t="str">
        <f>IF(TRIM('入力1-1'!AR73)&lt;&gt;"",MID('入力1-1'!AR73,2,1),"")</f>
        <v/>
      </c>
      <c r="AS87" s="999" t="str">
        <f>IF(TRIM('入力1-1'!AT73)&lt;&gt;"",MID('入力1-1'!AT73,1,1),"")</f>
        <v/>
      </c>
      <c r="AT87" s="306" t="str">
        <f>IF(TRIM('入力1-1'!AT73)&lt;&gt;"",MID('入力1-1'!AT73,2,1),"")</f>
        <v/>
      </c>
      <c r="AU87" s="1000" t="str">
        <f>IF(TRIM('入力1-1'!AV73)&lt;&gt;"",MID('入力1-1'!AV73,1,1),"")</f>
        <v/>
      </c>
      <c r="AV87" s="347" t="str">
        <f>IF(TRIM('入力1-1'!AW73)&lt;&gt;"",MID('入力1-1'!AW73,1,1),"")</f>
        <v/>
      </c>
      <c r="AW87" s="347" t="str">
        <f>IF(TRIM('入力1-1'!AX73)&lt;&gt;"",MID('入力1-1'!AX73,1,1),"")</f>
        <v/>
      </c>
      <c r="AX87" s="347" t="str">
        <f>IF(TRIM('入力1-1'!AY73)&lt;&gt;"",MID('入力1-1'!AY73,1,1),"")</f>
        <v/>
      </c>
      <c r="AY87" s="698" t="str">
        <f>IF(TRIM('入力1-1'!AZ73)&lt;&gt;"",LEFT('入力1-1'!AZ73,1),"-")</f>
        <v>-</v>
      </c>
      <c r="AZ87" s="974" t="str">
        <f>IF(TRIM('入力1-1'!AZ73)&lt;&gt;"",MID('入力1-1'!AZ73,2,1),"-")</f>
        <v>-</v>
      </c>
      <c r="BA87" s="678" t="str">
        <f>IF(TRIM('入力1-1'!BB73)&lt;&gt;"",MID('入力1-1'!BB73,1,1),"")</f>
        <v/>
      </c>
      <c r="BB87" s="988" t="str">
        <f>IF(TRIM('入力1-1'!BC73)&lt;&gt;"",IF(LEN('入力1-1'!BC73)&gt;=2,MID(TEXT('入力1-1'!BC73,"00"),1,1),"0"),"")</f>
        <v/>
      </c>
      <c r="BC87" s="310" t="str">
        <f>IF(TRIM('入力1-1'!BC73)&lt;&gt;"",IF(LEN('入力1-1'!BC73)&gt;=1,MID(TEXT('入力1-1'!BC73,"00"),2,1),""),"")</f>
        <v/>
      </c>
      <c r="BD87" s="712" t="str">
        <f>IF(TRIM('入力1-1'!$BE73)&lt;&gt;"",IF('入力1-1'!$BE73&gt;=100000,MID(TEXT('入力1-1'!$BE73,"000000"),1,1),""),"")</f>
        <v/>
      </c>
      <c r="BE87" s="713" t="str">
        <f>IF(TRIM('入力1-1'!$BE73)&lt;&gt;"",IF('入力1-1'!$BE73&gt;=10000,MID(TEXT('入力1-1'!$BE73,"000000"),2,1),""),"")</f>
        <v/>
      </c>
      <c r="BF87" s="713" t="str">
        <f>IF(TRIM('入力1-1'!$BE73)&lt;&gt;"",IF('入力1-1'!$BE73&gt;=1000,MID(TEXT('入力1-1'!$BE73,"000000"),3,1),""),"")</f>
        <v/>
      </c>
      <c r="BG87" s="713" t="str">
        <f>IF(TRIM('入力1-1'!$BE73)&lt;&gt;"",IF('入力1-1'!$BE73&gt;=100,MID(TEXT('入力1-1'!$BE73,"000000"),4,1),""),"")</f>
        <v/>
      </c>
      <c r="BH87" s="713" t="str">
        <f>IF(TRIM('入力1-1'!$BE73)&lt;&gt;"",IF('入力1-1'!$BE73&gt;=10,MID(TEXT('入力1-1'!$BE73,"000000"),5,1),""),"")</f>
        <v/>
      </c>
      <c r="BI87" s="466" t="str">
        <f>IF(TRIM('入力1-1'!$BE73)&lt;&gt;"",IF('入力1-1'!$BE73&gt;=1,MID(TEXT('入力1-1'!$BE73,"000000"),6,1),"0"),"")</f>
        <v/>
      </c>
      <c r="BJ87" s="714" t="str">
        <f>IF(TRIM('入力1-1'!$BF73)&lt;&gt;"",IF('入力1-1'!$BF73&gt;=100000,MID(TEXT('入力1-1'!$BF73,"000000"),1,1),""),"")</f>
        <v/>
      </c>
      <c r="BK87" s="715" t="str">
        <f>IF(TRIM('入力1-1'!$BF73)&lt;&gt;"",IF('入力1-1'!$BF73&gt;=10000,MID(TEXT('入力1-1'!$BF73,"000000"),2,1),""),"")</f>
        <v/>
      </c>
      <c r="BL87" s="715" t="str">
        <f>IF(TRIM('入力1-1'!$BF73)&lt;&gt;"",IF('入力1-1'!$BF73&gt;=1000,MID(TEXT('入力1-1'!$BF73,"000000"),3,1),""),"")</f>
        <v/>
      </c>
      <c r="BM87" s="715" t="str">
        <f>IF(TRIM('入力1-1'!$BF73)&lt;&gt;"",IF('入力1-1'!$BF73&gt;=100,MID(TEXT('入力1-1'!$BF73,"000000"),4,1),""),"")</f>
        <v/>
      </c>
      <c r="BN87" s="715" t="str">
        <f>IF(TRIM('入力1-1'!$BF73)&lt;&gt;"",IF('入力1-1'!$BF73&gt;=10,MID(TEXT('入力1-1'!$BF73,"000000"),5,1),""),"")</f>
        <v/>
      </c>
      <c r="BO87" s="468" t="str">
        <f>IF(TRIM('入力1-1'!$BF73)&lt;&gt;"",IF('入力1-1'!$BF73&gt;=1,MID(TEXT('入力1-1'!$BF73,"000000"),6,1),"0"),"")</f>
        <v/>
      </c>
      <c r="BP87" s="714" t="str">
        <f>IF(TRIM('入力1-1'!$BG73)&lt;&gt;"",IF('入力1-1'!$BG73&gt;=100000,MID(TEXT('入力1-1'!$BG73,"000000"),1,1),""),"")</f>
        <v/>
      </c>
      <c r="BQ87" s="715" t="str">
        <f>IF(TRIM('入力1-1'!$BG73)&lt;&gt;"",IF('入力1-1'!$BG73&gt;=10000,MID(TEXT('入力1-1'!$BG73,"000000"),2,1),""),"")</f>
        <v/>
      </c>
      <c r="BR87" s="715" t="str">
        <f>IF(TRIM('入力1-1'!$BG73)&lt;&gt;"",IF('入力1-1'!$BG73&gt;=1000,MID(TEXT('入力1-1'!$BG73,"000000"),3,1),""),"")</f>
        <v/>
      </c>
      <c r="BS87" s="715" t="str">
        <f>IF(TRIM('入力1-1'!$BG73)&lt;&gt;"",IF('入力1-1'!$BG73&gt;=100,MID(TEXT('入力1-1'!$BG73,"000000"),4,1),""),"")</f>
        <v/>
      </c>
      <c r="BT87" s="715" t="str">
        <f>IF(TRIM('入力1-1'!$BG73)&lt;&gt;"",IF('入力1-1'!$BG73&gt;=10,MID(TEXT('入力1-1'!$BG73,"000000"),5,1),""),"")</f>
        <v/>
      </c>
      <c r="BU87" s="468" t="str">
        <f>IF(TRIM('入力1-1'!$BG73)&lt;&gt;"",IF('入力1-1'!$BG73&gt;=1,MID(TEXT('入力1-1'!$BG73,"000000"),6,1),"0"),"")</f>
        <v/>
      </c>
      <c r="BV87" s="714" t="str">
        <f>IF(TRIM('入力1-1'!$BH73)&lt;&gt;"",IF('入力1-1'!$BH73&gt;=100000,MID(TEXT('入力1-1'!$BH73,"000000"),1,1),""),"")</f>
        <v/>
      </c>
      <c r="BW87" s="715" t="str">
        <f>IF(TRIM('入力1-1'!$BH73)&lt;&gt;"",IF('入力1-1'!$BH73&gt;=10000,MID(TEXT('入力1-1'!$BH73,"000000"),2,1),""),"")</f>
        <v/>
      </c>
      <c r="BX87" s="715" t="str">
        <f>IF(TRIM('入力1-1'!$BH73)&lt;&gt;"",IF('入力1-1'!$BH73&gt;=1000,MID(TEXT('入力1-1'!$BH73,"000000"),3,1),""),"")</f>
        <v/>
      </c>
      <c r="BY87" s="715" t="str">
        <f>IF(TRIM('入力1-1'!$BH73)&lt;&gt;"",IF('入力1-1'!$BH73&gt;=100,MID(TEXT('入力1-1'!$BH73,"000000"),4,1),""),"")</f>
        <v/>
      </c>
      <c r="BZ87" s="715" t="str">
        <f>IF(TRIM('入力1-1'!$BH73)&lt;&gt;"",IF('入力1-1'!$BH73&gt;=10,MID(TEXT('入力1-1'!$BH73,"000000"),5,1),""),"")</f>
        <v/>
      </c>
      <c r="CA87" s="468" t="str">
        <f>IF(TRIM('入力1-1'!$BH73)&lt;&gt;"",IF('入力1-1'!$BH73&gt;=1,MID(TEXT('入力1-1'!$BH73,"000000"),6,1),""),"0")</f>
        <v/>
      </c>
      <c r="CB87" s="751" t="str">
        <f>IF(TRIM('入力1-1'!$BI73)&lt;&gt;"",IF('入力1-1'!$BI73&gt;=10000000,MID(TEXT('入力1-1'!$BI73,"00000000"),1,1),""),"")</f>
        <v/>
      </c>
      <c r="CC87" s="752" t="str">
        <f>IF(TRIM('入力1-1'!$BI73)&lt;&gt;"",IF('入力1-1'!$BI73&gt;=1000000,MID(TEXT('入力1-1'!$BI73,"00000000"),2,1),""),"")</f>
        <v/>
      </c>
      <c r="CD87" s="752" t="str">
        <f>IF(TRIM('入力1-1'!$BI73)&lt;&gt;"",IF('入力1-1'!$BI73&gt;=100000,MID(TEXT('入力1-1'!$BI73,"00000000"),3,1),""),"")</f>
        <v/>
      </c>
      <c r="CE87" s="752" t="str">
        <f>IF(TRIM('入力1-1'!$BI73)&lt;&gt;"",IF('入力1-1'!$BI73&gt;=10000,MID(TEXT('入力1-1'!$BI73,"00000000"),4,1),""),"")</f>
        <v/>
      </c>
      <c r="CF87" s="752" t="str">
        <f>IF(TRIM('入力1-1'!$BI73)&lt;&gt;"",IF('入力1-1'!$BI73&gt;=1000,MID(TEXT('入力1-1'!$BI73,"00000000"),5,1),""),"")</f>
        <v/>
      </c>
      <c r="CG87" s="752" t="str">
        <f>IF(TRIM('入力1-1'!$BI73)&lt;&gt;"",IF('入力1-1'!$BI73&gt;=100,MID(TEXT('入力1-1'!$BI73,"00000000"),6,1),""),"")</f>
        <v/>
      </c>
      <c r="CH87" s="752" t="str">
        <f>IF(TRIM('入力1-1'!$BI73)&lt;&gt;"",IF('入力1-1'!$BI73&gt;=10,MID(TEXT('入力1-1'!$BI73,"00000000"),7,1),""),"")</f>
        <v/>
      </c>
      <c r="CI87" s="855" t="str">
        <f>IF(TRIM('入力1-1'!$BI73)&lt;&gt;"",IF('入力1-1'!$BI73&gt;=1,MID(TEXT('入力1-1'!$BI73,"00000000"),8,1),""),"")</f>
        <v/>
      </c>
    </row>
    <row r="88" spans="1:87" s="191" customFormat="1" ht="23.25" customHeight="1" thickBot="1">
      <c r="A88" s="537" t="str">
        <f>IF(TRIM(入力1!A136)&lt;&gt;"",入力1!A136,"")</f>
        <v/>
      </c>
      <c r="B88" s="538">
        <f>IF(TRIM(入力1!B136)&lt;&gt;"",入力1!B136,"")</f>
        <v>6</v>
      </c>
      <c r="C88" s="539">
        <v>0</v>
      </c>
      <c r="D88" s="2235" t="str">
        <f>IF(TRIM(入力1!D136)&lt;&gt;"",入力1!D136,"")</f>
        <v/>
      </c>
      <c r="E88" s="2236" t="str">
        <f>IF(TRIM(入力1!E103)&lt;&gt;"",入力1!E103,"")</f>
        <v/>
      </c>
      <c r="F88" s="2236" t="str">
        <f>IF(TRIM(入力1!F103)&lt;&gt;"",入力1!F103,"")</f>
        <v/>
      </c>
      <c r="G88" s="2236" t="str">
        <f>IF(TRIM(入力1!G103)&lt;&gt;"",入力1!G103,"")</f>
        <v/>
      </c>
      <c r="H88" s="2236" t="str">
        <f>IF(TRIM(入力1!H103)&lt;&gt;"",入力1!H103,"")</f>
        <v/>
      </c>
      <c r="I88" s="2236" t="str">
        <f>IF(TRIM(入力1!I103)&lt;&gt;"",入力1!I103,"")</f>
        <v/>
      </c>
      <c r="J88" s="2236" t="str">
        <f>IF(TRIM(入力1!J103)&lt;&gt;"",入力1!J103,"")</f>
        <v/>
      </c>
      <c r="K88" s="2236" t="str">
        <f>IF(TRIM(入力1!S103)&lt;&gt;"",入力1!S103,"")</f>
        <v/>
      </c>
      <c r="L88" s="2237" t="e">
        <f>IF(TRIM(入力1!#REF!)&lt;&gt;"",入力1!#REF!,"")</f>
        <v>#REF!</v>
      </c>
      <c r="M88" s="976" t="str">
        <f>IF(TRIM(入力1!K136)&lt;&gt;"",入力1!K136,"")</f>
        <v/>
      </c>
      <c r="N88" s="540">
        <f>IF(TRIM(入力1!L136)&lt;&gt;"",入力1!L136,"")</f>
        <v>6</v>
      </c>
      <c r="O88" s="541">
        <v>0</v>
      </c>
      <c r="P88" s="1003" t="str">
        <f>'入力1-1'!P74</f>
        <v/>
      </c>
      <c r="Q88" s="542" t="str">
        <f>'入力1-1'!Q74</f>
        <v/>
      </c>
      <c r="R88" s="543" t="str">
        <f>IF(TRIM('入力1-1'!R74)&lt;&gt;"",MID('入力1-1'!R74,1,1),"0")</f>
        <v>0</v>
      </c>
      <c r="S88" s="543" t="str">
        <f>IF(TRIM('入力1-1'!S74)&lt;&gt;"",MID('入力1-1'!S74,1,1),"")</f>
        <v/>
      </c>
      <c r="T88" s="543" t="str">
        <f>IF(TRIM('入力1-1'!T74)&lt;&gt;"",MID('入力1-1'!T74,1,1),"")</f>
        <v/>
      </c>
      <c r="U88" s="543" t="str">
        <f>IF(TRIM('入力1-1'!U74)&lt;&gt;"",MID('入力1-1'!U74,1,1),"")</f>
        <v/>
      </c>
      <c r="V88" s="543" t="str">
        <f>IF(TRIM('入力1-1'!V74)&lt;&gt;"",MID('入力1-1'!V74,1,1),"")</f>
        <v/>
      </c>
      <c r="W88" s="543" t="str">
        <f>IF(TRIM('入力1-1'!W74)&lt;&gt;"",MID('入力1-1'!W74,1,1),"")</f>
        <v/>
      </c>
      <c r="X88" s="543" t="str">
        <f>IF(TRIM('入力1-1'!X74)&lt;&gt;"",MID('入力1-1'!X74,1,1),"")</f>
        <v/>
      </c>
      <c r="Y88" s="543" t="str">
        <f>IF(TRIM('入力1-1'!Y74)&lt;&gt;"",MID('入力1-1'!Y74,1,1),"")</f>
        <v/>
      </c>
      <c r="Z88" s="1003" t="str">
        <f>IF(TRIM('入力1-1'!AA74)&lt;&gt;"",MID('入力1-1'!AA74,1,1),"0")</f>
        <v>0</v>
      </c>
      <c r="AA88" s="542" t="str">
        <f>IF(TRIM('入力1-1'!AA74)&lt;&gt;"",MID('入力1-1'!AA74,2,1),"0")</f>
        <v>0</v>
      </c>
      <c r="AB88" s="1003" t="str">
        <f>IF(TRIM('入力1-1'!AC74)&lt;&gt;"",MID('入力1-1'!AC74,1,1),"")</f>
        <v/>
      </c>
      <c r="AC88" s="542" t="str">
        <f>IF(TRIM('入力1-1'!AC74)&lt;&gt;"",MID('入力1-1'!AC74,2,1),"")</f>
        <v/>
      </c>
      <c r="AD88" s="1003" t="str">
        <f>IF(TRIM('入力1-1'!AE74)&lt;&gt;"",MID('入力1-1'!AE74,1,1),"")</f>
        <v/>
      </c>
      <c r="AE88" s="542" t="str">
        <f>IF(TRIM('入力1-1'!AE74)&lt;&gt;"",MID('入力1-1'!AE74,2,1),"")</f>
        <v/>
      </c>
      <c r="AF88" s="1003" t="str">
        <f>IF(TRIM('入力1-1'!AG74)&lt;&gt;"",MID('入力1-1'!AG74,1,1),"")</f>
        <v/>
      </c>
      <c r="AG88" s="542" t="str">
        <f>IF(TRIM('入力1-1'!AG74)&lt;&gt;"",MID('入力1-1'!AG74,2,1),"")</f>
        <v/>
      </c>
      <c r="AH88" s="1003" t="str">
        <f>IF(TRIM('入力1-1'!AI74)&lt;&gt;"",MID('入力1-1'!AI74,1,1),"")</f>
        <v/>
      </c>
      <c r="AI88" s="544" t="str">
        <f>IF(TRIM('入力1-1'!AI74)&lt;&gt;"",MID('入力1-1'!AI74,2,1),"")</f>
        <v/>
      </c>
      <c r="AJ88" s="543" t="str">
        <f>IF(TRIM('入力1-1'!AK74)&lt;&gt;"",MID('入力1-1'!AK74,1,1),"")</f>
        <v/>
      </c>
      <c r="AK88" s="1003" t="str">
        <f>IF(TRIM('入力1-1'!AL74)&lt;&gt;"",MID('入力1-1'!AL74,1,1),"")</f>
        <v/>
      </c>
      <c r="AL88" s="542" t="str">
        <f>IF(TRIM('入力1-1'!AL74)&lt;&gt;"",MID('入力1-1'!AL74,2,1),"")</f>
        <v/>
      </c>
      <c r="AM88" s="1003" t="str">
        <f>IF(TRIM('入力1-1'!AN74)&lt;&gt;"",MID('入力1-1'!AN74,1,1),"")</f>
        <v/>
      </c>
      <c r="AN88" s="542" t="str">
        <f>IF(TRIM('入力1-1'!AN74)&lt;&gt;"",MID('入力1-1'!AN74,2,1),"")</f>
        <v/>
      </c>
      <c r="AO88" s="1003" t="str">
        <f>IF(TRIM('入力1-1'!AP74)&lt;&gt;"",MID('入力1-1'!AP74,1,1),"")</f>
        <v/>
      </c>
      <c r="AP88" s="544" t="str">
        <f>IF(TRIM('入力1-1'!AP74)&lt;&gt;"",MID('入力1-1'!AP74,2,1),"")</f>
        <v/>
      </c>
      <c r="AQ88" s="1003" t="str">
        <f>IF(TRIM('入力1-1'!AR74)&lt;&gt;"",MID('入力1-1'!AR74,1,1),"")</f>
        <v/>
      </c>
      <c r="AR88" s="542" t="str">
        <f>IF(TRIM('入力1-1'!AR74)&lt;&gt;"",MID('入力1-1'!AR74,2,1),"")</f>
        <v/>
      </c>
      <c r="AS88" s="1003" t="str">
        <f>IF(TRIM('入力1-1'!AT74)&lt;&gt;"",MID('入力1-1'!AT74,1,1),"")</f>
        <v/>
      </c>
      <c r="AT88" s="542" t="str">
        <f>IF(TRIM('入力1-1'!AT74)&lt;&gt;"",MID('入力1-1'!AT74,2,1),"")</f>
        <v/>
      </c>
      <c r="AU88" s="1004" t="str">
        <f>IF(TRIM('入力1-1'!AV74)&lt;&gt;"",MID('入力1-1'!AV74,1,1),"")</f>
        <v/>
      </c>
      <c r="AV88" s="551" t="str">
        <f>IF(TRIM('入力1-1'!AW74)&lt;&gt;"",MID('入力1-1'!AW74,1,1),"")</f>
        <v/>
      </c>
      <c r="AW88" s="552" t="str">
        <f>IF(TRIM('入力1-1'!AX74)&lt;&gt;"",MID('入力1-1'!AX74,1,1),"")</f>
        <v/>
      </c>
      <c r="AX88" s="552" t="str">
        <f>IF(TRIM('入力1-1'!AY74)&lt;&gt;"",MID('入力1-1'!AY74,1,1),"")</f>
        <v/>
      </c>
      <c r="AY88" s="701" t="str">
        <f>IF(TRIM('入力1-1'!AZ74)&lt;&gt;"",LEFT('入力1-1'!AZ74,1),"-")</f>
        <v>-</v>
      </c>
      <c r="AZ88" s="971" t="str">
        <f>IF(TRIM('入力1-1'!AZ74)&lt;&gt;"",MID('入力1-1'!AZ74,2,1),"-")</f>
        <v>-</v>
      </c>
      <c r="BA88" s="680" t="str">
        <f>IF(TRIM('入力1-1'!BB74)&lt;&gt;"",MID('入力1-1'!BB74,1,1),"")</f>
        <v/>
      </c>
      <c r="BB88" s="991" t="str">
        <f>IF(TRIM('入力1-1'!BC74)&lt;&gt;"",IF(LEN('入力1-1'!BC74)&gt;=2,MID(TEXT('入力1-1'!BC74,"00"),1,1),"0"),"")</f>
        <v/>
      </c>
      <c r="BC88" s="553" t="str">
        <f>IF(TRIM('入力1-1'!BC74)&lt;&gt;"",IF(LEN('入力1-1'!BC74)&gt;=1,MID(TEXT('入力1-1'!BC74,"00"),2,1),""),"")</f>
        <v/>
      </c>
      <c r="BD88" s="725" t="str">
        <f>IF(TRIM('入力1-1'!$BE74)&lt;&gt;"",IF('入力1-1'!$BE74&gt;=100000,MID(TEXT('入力1-1'!$BE74,"000000"),1,1),""),"")</f>
        <v/>
      </c>
      <c r="BE88" s="726" t="str">
        <f>IF(TRIM('入力1-1'!$BE74)&lt;&gt;"",IF('入力1-1'!$BE74&gt;=10000,MID(TEXT('入力1-1'!$BE74,"000000"),2,1),""),"")</f>
        <v/>
      </c>
      <c r="BF88" s="726" t="str">
        <f>IF(TRIM('入力1-1'!$BE74)&lt;&gt;"",IF('入力1-1'!$BE74&gt;=1000,MID(TEXT('入力1-1'!$BE74,"000000"),3,1),""),"")</f>
        <v/>
      </c>
      <c r="BG88" s="726" t="str">
        <f>IF(TRIM('入力1-1'!$BE74)&lt;&gt;"",IF('入力1-1'!$BE74&gt;=100,MID(TEXT('入力1-1'!$BE74,"000000"),4,1),""),"")</f>
        <v/>
      </c>
      <c r="BH88" s="726" t="str">
        <f>IF(TRIM('入力1-1'!$BE74)&lt;&gt;"",IF('入力1-1'!$BE74&gt;=10,MID(TEXT('入力1-1'!$BE74,"000000"),5,1),""),"")</f>
        <v/>
      </c>
      <c r="BI88" s="554" t="str">
        <f>IF(TRIM('入力1-1'!$BE74)&lt;&gt;"",IF('入力1-1'!$BE74&gt;=1,MID(TEXT('入力1-1'!$BE74,"000000"),6,1),"0"),"")</f>
        <v/>
      </c>
      <c r="BJ88" s="727" t="str">
        <f>IF(TRIM('入力1-1'!$BF74)&lt;&gt;"",IF('入力1-1'!$BF74&gt;=100000,MID(TEXT('入力1-1'!$BF74,"000000"),1,1),""),"")</f>
        <v/>
      </c>
      <c r="BK88" s="728" t="str">
        <f>IF(TRIM('入力1-1'!$BF74)&lt;&gt;"",IF('入力1-1'!$BF74&gt;=10000,MID(TEXT('入力1-1'!$BF74,"000000"),2,1),""),"")</f>
        <v/>
      </c>
      <c r="BL88" s="728" t="str">
        <f>IF(TRIM('入力1-1'!$BF74)&lt;&gt;"",IF('入力1-1'!$BF74&gt;=1000,MID(TEXT('入力1-1'!$BF74,"000000"),3,1),""),"")</f>
        <v/>
      </c>
      <c r="BM88" s="728" t="str">
        <f>IF(TRIM('入力1-1'!$BF74)&lt;&gt;"",IF('入力1-1'!$BF74&gt;=100,MID(TEXT('入力1-1'!$BF74,"000000"),4,1),""),"")</f>
        <v/>
      </c>
      <c r="BN88" s="728" t="str">
        <f>IF(TRIM('入力1-1'!$BF74)&lt;&gt;"",IF('入力1-1'!$BF74&gt;=10,MID(TEXT('入力1-1'!$BF74,"000000"),5,1),""),"")</f>
        <v/>
      </c>
      <c r="BO88" s="555" t="str">
        <f>IF(TRIM('入力1-1'!$BF74)&lt;&gt;"",IF('入力1-1'!$BF74&gt;=1,MID(TEXT('入力1-1'!$BF74,"000000"),6,1),"0"),"")</f>
        <v/>
      </c>
      <c r="BP88" s="727" t="str">
        <f>IF(TRIM('入力1-1'!$BG74)&lt;&gt;"",IF('入力1-1'!$BG74&gt;=100000,MID(TEXT('入力1-1'!$BG74,"000000"),1,1),""),"")</f>
        <v/>
      </c>
      <c r="BQ88" s="728" t="str">
        <f>IF(TRIM('入力1-1'!$BG74)&lt;&gt;"",IF('入力1-1'!$BG74&gt;=10000,MID(TEXT('入力1-1'!$BG74,"000000"),2,1),""),"")</f>
        <v/>
      </c>
      <c r="BR88" s="728" t="str">
        <f>IF(TRIM('入力1-1'!$BG74)&lt;&gt;"",IF('入力1-1'!$BG74&gt;=1000,MID(TEXT('入力1-1'!$BG74,"000000"),3,1),""),"")</f>
        <v/>
      </c>
      <c r="BS88" s="728" t="str">
        <f>IF(TRIM('入力1-1'!$BG74)&lt;&gt;"",IF('入力1-1'!$BG74&gt;=100,MID(TEXT('入力1-1'!$BG74,"000000"),4,1),""),"")</f>
        <v/>
      </c>
      <c r="BT88" s="728" t="str">
        <f>IF(TRIM('入力1-1'!$BG74)&lt;&gt;"",IF('入力1-1'!$BG74&gt;=10,MID(TEXT('入力1-1'!$BG74,"000000"),5,1),""),"")</f>
        <v/>
      </c>
      <c r="BU88" s="555" t="str">
        <f>IF(TRIM('入力1-1'!$BG74)&lt;&gt;"",IF('入力1-1'!$BG74&gt;=1,MID(TEXT('入力1-1'!$BG74,"000000"),6,1),"0"),"")</f>
        <v/>
      </c>
      <c r="BV88" s="727" t="str">
        <f>IF(TRIM('入力1-1'!$BH74)&lt;&gt;"",IF('入力1-1'!$BH74&gt;=100000,MID(TEXT('入力1-1'!$BH74,"000000"),1,1),""),"")</f>
        <v/>
      </c>
      <c r="BW88" s="728" t="str">
        <f>IF(TRIM('入力1-1'!$BH74)&lt;&gt;"",IF('入力1-1'!$BH74&gt;=10000,MID(TEXT('入力1-1'!$BH74,"000000"),2,1),""),"")</f>
        <v/>
      </c>
      <c r="BX88" s="728" t="str">
        <f>IF(TRIM('入力1-1'!$BH74)&lt;&gt;"",IF('入力1-1'!$BH74&gt;=1000,MID(TEXT('入力1-1'!$BH74,"000000"),3,1),""),"")</f>
        <v/>
      </c>
      <c r="BY88" s="728" t="str">
        <f>IF(TRIM('入力1-1'!$BH74)&lt;&gt;"",IF('入力1-1'!$BH74&gt;=100,MID(TEXT('入力1-1'!$BH74,"000000"),4,1),""),"")</f>
        <v/>
      </c>
      <c r="BZ88" s="728" t="str">
        <f>IF(TRIM('入力1-1'!$BH74)&lt;&gt;"",IF('入力1-1'!$BH74&gt;=10,MID(TEXT('入力1-1'!$BH74,"000000"),5,1),""),"")</f>
        <v/>
      </c>
      <c r="CA88" s="555" t="str">
        <f>IF(TRIM('入力1-1'!$BH74)&lt;&gt;"",IF('入力1-1'!$BH74&gt;=1,MID(TEXT('入力1-1'!$BH74,"000000"),6,1),""),"0")</f>
        <v/>
      </c>
      <c r="CB88" s="757" t="str">
        <f>IF(TRIM('入力1-1'!$BI74)&lt;&gt;"",IF('入力1-1'!$BI74&gt;=10000000,MID(TEXT('入力1-1'!$BI74,"00000000"),1,1),""),"")</f>
        <v/>
      </c>
      <c r="CC88" s="758" t="str">
        <f>IF(TRIM('入力1-1'!$BI74)&lt;&gt;"",IF('入力1-1'!$BI74&gt;=1000000,MID(TEXT('入力1-1'!$BI74,"00000000"),2,1),""),"")</f>
        <v/>
      </c>
      <c r="CD88" s="758" t="str">
        <f>IF(TRIM('入力1-1'!$BI74)&lt;&gt;"",IF('入力1-1'!$BI74&gt;=100000,MID(TEXT('入力1-1'!$BI74,"00000000"),3,1),""),"")</f>
        <v/>
      </c>
      <c r="CE88" s="758" t="str">
        <f>IF(TRIM('入力1-1'!$BI74)&lt;&gt;"",IF('入力1-1'!$BI74&gt;=10000,MID(TEXT('入力1-1'!$BI74,"00000000"),4,1),""),"")</f>
        <v/>
      </c>
      <c r="CF88" s="758" t="str">
        <f>IF(TRIM('入力1-1'!$BI74)&lt;&gt;"",IF('入力1-1'!$BI74&gt;=1000,MID(TEXT('入力1-1'!$BI74,"00000000"),5,1),""),"")</f>
        <v/>
      </c>
      <c r="CG88" s="758" t="str">
        <f>IF(TRIM('入力1-1'!$BI74)&lt;&gt;"",IF('入力1-1'!$BI74&gt;=100,MID(TEXT('入力1-1'!$BI74,"00000000"),6,1),""),"")</f>
        <v/>
      </c>
      <c r="CH88" s="758" t="str">
        <f>IF(TRIM('入力1-1'!$BI74)&lt;&gt;"",IF('入力1-1'!$BI74&gt;=10,MID(TEXT('入力1-1'!$BI74,"00000000"),7,1),""),"")</f>
        <v/>
      </c>
      <c r="CI88" s="858" t="str">
        <f>IF(TRIM('入力1-1'!$BI74)&lt;&gt;"",IF('入力1-1'!$BI74&gt;=1,MID(TEXT('入力1-1'!$BI74,"00000000"),8,1),""),"")</f>
        <v/>
      </c>
    </row>
    <row r="89" spans="1:87" s="191" customFormat="1" ht="23.25" customHeight="1">
      <c r="A89" s="4"/>
      <c r="B89" s="4"/>
      <c r="C89" s="224"/>
      <c r="D89" s="723"/>
      <c r="E89" s="723"/>
      <c r="F89" s="723"/>
      <c r="G89" s="723"/>
      <c r="H89" s="723"/>
      <c r="I89" s="723"/>
      <c r="J89" s="723"/>
      <c r="K89" s="723"/>
      <c r="L89" s="723"/>
      <c r="M89" s="350" t="s">
        <v>261</v>
      </c>
      <c r="N89" s="429"/>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2"/>
      <c r="AW89" s="352"/>
      <c r="AX89" s="352"/>
      <c r="AY89" s="352"/>
      <c r="AZ89" s="352"/>
      <c r="BA89" s="353"/>
      <c r="BB89" s="352"/>
      <c r="BC89" s="352"/>
      <c r="BD89" s="352"/>
      <c r="BE89" s="352"/>
      <c r="BF89" s="352"/>
      <c r="BG89" s="352"/>
      <c r="BH89" s="352"/>
      <c r="BI89" s="352"/>
      <c r="BJ89" s="352"/>
      <c r="BK89" s="352"/>
      <c r="BL89" s="352"/>
      <c r="BM89" s="352"/>
      <c r="BN89" s="352"/>
      <c r="BO89" s="352"/>
      <c r="BP89" s="352"/>
      <c r="BQ89" s="352"/>
      <c r="BR89" s="352"/>
      <c r="BS89" s="352"/>
      <c r="BT89" s="352"/>
      <c r="BU89" s="352"/>
      <c r="BV89" s="1009"/>
      <c r="BW89" s="1009"/>
      <c r="BX89" s="1009"/>
      <c r="BY89" s="1009"/>
      <c r="BZ89" s="1009"/>
      <c r="CA89" s="1009"/>
      <c r="CB89" s="746"/>
      <c r="CC89" s="746"/>
      <c r="CD89" s="746"/>
      <c r="CE89" s="746"/>
      <c r="CF89" s="746"/>
      <c r="CG89" s="746"/>
      <c r="CH89" s="746"/>
      <c r="CI89" s="859"/>
    </row>
    <row r="90" spans="1:87" s="199" customFormat="1" ht="11.25" customHeight="1">
      <c r="A90" s="227"/>
      <c r="B90" s="227"/>
      <c r="C90" s="195"/>
      <c r="D90" s="196"/>
      <c r="E90" s="196"/>
      <c r="F90" s="196"/>
      <c r="G90" s="196"/>
      <c r="H90" s="196"/>
      <c r="I90" s="196"/>
      <c r="J90" s="197"/>
      <c r="K90" s="197"/>
      <c r="L90" s="197"/>
      <c r="M90" s="52" t="s">
        <v>120</v>
      </c>
      <c r="N90" s="52"/>
      <c r="O90" s="52"/>
      <c r="P90" s="52"/>
      <c r="Q90" s="52"/>
      <c r="R90" s="52" t="s">
        <v>121</v>
      </c>
      <c r="S90" s="51"/>
      <c r="T90" s="89"/>
      <c r="U90" s="89"/>
      <c r="V90" s="89"/>
      <c r="W90" s="89"/>
      <c r="X90" s="89"/>
      <c r="Y90" s="89"/>
      <c r="Z90" s="89"/>
      <c r="AA90" s="89"/>
      <c r="AB90" s="89"/>
      <c r="AC90" s="89"/>
      <c r="AD90" s="89"/>
      <c r="AE90" s="89"/>
      <c r="AF90" s="89"/>
      <c r="AG90" s="89"/>
      <c r="AH90" s="89"/>
      <c r="AI90" s="89"/>
      <c r="AJ90" s="89"/>
      <c r="AK90" s="89"/>
      <c r="AL90" s="89"/>
      <c r="AM90" s="198"/>
      <c r="AN90" s="198"/>
      <c r="AO90" s="198"/>
      <c r="AP90" s="198"/>
      <c r="AQ90" s="198"/>
      <c r="AR90" s="198"/>
      <c r="AS90" s="198"/>
      <c r="AT90" s="198"/>
      <c r="CB90" s="745"/>
      <c r="CC90" s="745"/>
      <c r="CD90" s="745"/>
      <c r="CE90" s="745"/>
      <c r="CF90" s="745"/>
      <c r="CG90" s="745"/>
      <c r="CH90" s="745"/>
      <c r="CI90" s="745"/>
    </row>
    <row r="91" spans="1:87" s="199" customFormat="1" ht="11.25" customHeight="1">
      <c r="A91" s="227"/>
      <c r="B91" s="227"/>
      <c r="C91" s="195"/>
      <c r="D91" s="196"/>
      <c r="E91" s="196"/>
      <c r="F91" s="196"/>
      <c r="G91" s="196"/>
      <c r="H91" s="196"/>
      <c r="I91" s="196"/>
      <c r="J91" s="197"/>
      <c r="K91" s="197"/>
      <c r="L91" s="197"/>
      <c r="M91" s="52"/>
      <c r="N91" s="52"/>
      <c r="O91" s="52"/>
      <c r="P91" s="52"/>
      <c r="Q91" s="52"/>
      <c r="R91" s="52" t="s">
        <v>804</v>
      </c>
      <c r="S91" s="51"/>
      <c r="T91" s="89"/>
      <c r="U91" s="89"/>
      <c r="V91" s="89"/>
      <c r="W91" s="89"/>
      <c r="X91" s="89"/>
      <c r="Y91" s="89"/>
      <c r="Z91" s="89"/>
      <c r="AA91" s="89"/>
      <c r="AB91" s="89"/>
      <c r="AC91" s="89"/>
      <c r="AD91" s="89"/>
      <c r="AE91" s="89"/>
      <c r="AF91" s="89"/>
      <c r="AG91" s="89"/>
      <c r="AH91" s="89"/>
      <c r="AI91" s="89"/>
      <c r="AJ91" s="89"/>
      <c r="AK91" s="89"/>
      <c r="AL91" s="89"/>
      <c r="AM91" s="198"/>
      <c r="AN91" s="198"/>
      <c r="AO91" s="198"/>
      <c r="AP91" s="198"/>
      <c r="AQ91" s="198"/>
      <c r="AR91" s="198"/>
      <c r="AS91" s="198"/>
      <c r="AT91" s="198"/>
      <c r="CB91" s="745"/>
      <c r="CC91" s="745"/>
      <c r="CD91" s="745"/>
      <c r="CE91" s="745"/>
      <c r="CF91" s="745"/>
      <c r="CG91" s="745"/>
      <c r="CH91" s="745"/>
      <c r="CI91" s="745"/>
    </row>
    <row r="92" spans="1:87" s="200" customFormat="1" ht="11.25" customHeight="1">
      <c r="C92" s="201"/>
      <c r="M92" s="51"/>
      <c r="N92" s="51"/>
      <c r="O92" s="51"/>
      <c r="P92" s="51"/>
      <c r="Q92" s="51"/>
      <c r="R92" s="52" t="s">
        <v>647</v>
      </c>
      <c r="S92" s="51"/>
      <c r="T92" s="94"/>
      <c r="U92" s="94"/>
      <c r="V92" s="94"/>
      <c r="W92" s="94"/>
      <c r="X92" s="94"/>
      <c r="Y92" s="94"/>
      <c r="Z92" s="94"/>
      <c r="AA92" s="94"/>
      <c r="AB92" s="94"/>
      <c r="AC92" s="94"/>
      <c r="AD92" s="94"/>
      <c r="AE92" s="94"/>
      <c r="AF92" s="94"/>
      <c r="AG92" s="94"/>
      <c r="AH92" s="94"/>
      <c r="AI92" s="94"/>
      <c r="AJ92" s="94"/>
      <c r="AK92" s="94"/>
      <c r="AL92" s="94"/>
      <c r="AS92" s="724"/>
      <c r="AT92" s="724"/>
      <c r="AU92" s="724"/>
      <c r="CB92" s="745"/>
      <c r="CC92" s="745"/>
      <c r="CD92" s="745"/>
      <c r="CE92" s="745"/>
      <c r="CF92" s="745"/>
      <c r="CG92" s="745"/>
      <c r="CH92" s="745"/>
      <c r="CI92" s="745"/>
    </row>
    <row r="93" spans="1:87" s="200" customFormat="1" ht="11.25" customHeight="1">
      <c r="C93" s="201"/>
      <c r="M93" s="51"/>
      <c r="N93" s="51"/>
      <c r="O93" s="51"/>
      <c r="P93" s="51"/>
      <c r="Q93" s="51"/>
      <c r="R93" s="52" t="s">
        <v>648</v>
      </c>
      <c r="S93" s="52"/>
      <c r="T93" s="94"/>
      <c r="U93" s="94"/>
      <c r="V93" s="94"/>
      <c r="W93" s="94"/>
      <c r="X93" s="94"/>
      <c r="Y93" s="94"/>
      <c r="Z93" s="94"/>
      <c r="AA93" s="94"/>
      <c r="AB93" s="94"/>
      <c r="AC93" s="94"/>
      <c r="AD93" s="94"/>
      <c r="AE93" s="94"/>
      <c r="AF93" s="94"/>
      <c r="AG93" s="94"/>
      <c r="AH93" s="94"/>
      <c r="AI93" s="94"/>
      <c r="AJ93" s="94"/>
      <c r="AK93" s="94"/>
      <c r="AL93" s="94"/>
      <c r="AS93" s="724"/>
      <c r="AT93" s="724"/>
      <c r="AU93" s="724"/>
      <c r="CB93" s="745"/>
      <c r="CC93" s="745"/>
      <c r="CD93" s="745"/>
      <c r="CE93" s="745"/>
      <c r="CF93" s="745"/>
      <c r="CG93" s="745"/>
      <c r="CH93" s="745"/>
      <c r="CI93" s="745"/>
    </row>
    <row r="94" spans="1:87" s="200" customFormat="1" ht="11.25" customHeight="1">
      <c r="C94" s="201"/>
      <c r="Z94" s="94"/>
      <c r="AA94" s="94"/>
      <c r="AB94" s="94"/>
      <c r="AC94" s="94"/>
      <c r="AD94" s="94"/>
      <c r="AE94" s="94"/>
      <c r="AF94" s="94"/>
      <c r="AG94" s="94"/>
      <c r="AH94" s="94"/>
      <c r="AI94" s="94"/>
      <c r="AJ94" s="94"/>
      <c r="AK94" s="94"/>
      <c r="AL94" s="94"/>
      <c r="AS94" s="724"/>
      <c r="AT94" s="724"/>
      <c r="AU94" s="724"/>
      <c r="CB94" s="745"/>
      <c r="CC94" s="745"/>
      <c r="CD94" s="745"/>
      <c r="CE94" s="745"/>
      <c r="CF94" s="745"/>
      <c r="CG94" s="745"/>
      <c r="CH94" s="745"/>
      <c r="CI94" s="745"/>
    </row>
    <row r="95" spans="1:87" s="200" customFormat="1" ht="11.25" customHeight="1" thickBot="1">
      <c r="C95" s="201"/>
      <c r="R95" s="94"/>
      <c r="S95" s="94"/>
      <c r="T95" s="94"/>
      <c r="U95" s="94"/>
      <c r="V95" s="94"/>
      <c r="W95" s="94"/>
      <c r="X95" s="94"/>
      <c r="Y95" s="94"/>
      <c r="Z95" s="94"/>
      <c r="AA95" s="94"/>
      <c r="AB95" s="94"/>
      <c r="AC95" s="94"/>
      <c r="AD95" s="94"/>
      <c r="AE95" s="94"/>
      <c r="AF95" s="94"/>
      <c r="AG95" s="94"/>
      <c r="AH95" s="94"/>
      <c r="AI95" s="94"/>
      <c r="AJ95" s="94"/>
      <c r="AK95" s="94"/>
      <c r="AL95" s="94"/>
      <c r="AS95" s="724"/>
      <c r="AT95" s="724"/>
      <c r="AU95" s="724"/>
      <c r="CB95" s="745"/>
      <c r="CC95" s="745"/>
      <c r="CD95" s="745"/>
      <c r="CE95" s="745"/>
      <c r="CF95" s="745"/>
      <c r="CG95" s="745"/>
      <c r="CH95" s="745"/>
      <c r="CI95" s="745"/>
    </row>
    <row r="96" spans="1:87" s="19" customFormat="1" ht="23.25" customHeight="1">
      <c r="A96" s="304" t="str">
        <f>IF(TRIM(入力1!A138)&lt;&gt;"",入力1!A138,"")</f>
        <v/>
      </c>
      <c r="B96" s="430">
        <f>IF(TRIM(入力1!B138)&lt;&gt;"",入力1!B138,"")</f>
        <v>6</v>
      </c>
      <c r="C96" s="364">
        <v>1</v>
      </c>
      <c r="D96" s="2226" t="str">
        <f>IF(TRIM(入力1!D138)&lt;&gt;"",入力1!D138,"")</f>
        <v/>
      </c>
      <c r="E96" s="2227" t="str">
        <f>IF(TRIM(入力1!E92)&lt;&gt;"",入力1!E92,"")</f>
        <v/>
      </c>
      <c r="F96" s="2227" t="str">
        <f>IF(TRIM(入力1!F92)&lt;&gt;"",入力1!F92,"")</f>
        <v/>
      </c>
      <c r="G96" s="2227" t="str">
        <f>IF(TRIM(入力1!G92)&lt;&gt;"",入力1!G92,"")</f>
        <v/>
      </c>
      <c r="H96" s="2227" t="str">
        <f>IF(TRIM(入力1!H92)&lt;&gt;"",入力1!H92,"")</f>
        <v/>
      </c>
      <c r="I96" s="2227" t="str">
        <f>IF(TRIM(入力1!I92)&lt;&gt;"",入力1!I92,"")</f>
        <v/>
      </c>
      <c r="J96" s="2227" t="str">
        <f>IF(TRIM(入力1!J92)&lt;&gt;"",入力1!J92,"")</f>
        <v/>
      </c>
      <c r="K96" s="2227" t="str">
        <f>IF(TRIM(入力1!S92)&lt;&gt;"",入力1!S92,"")</f>
        <v/>
      </c>
      <c r="L96" s="2228" t="e">
        <f>IF(TRIM(入力1!#REF!)&lt;&gt;"",入力1!#REF!,"")</f>
        <v>#REF!</v>
      </c>
      <c r="M96" s="954" t="str">
        <f>IF(TRIM(入力1!K138)&lt;&gt;"",入力1!K138,"")</f>
        <v/>
      </c>
      <c r="N96" s="436">
        <f>IF(TRIM(入力1!L138)&lt;&gt;"",入力1!L138,"")</f>
        <v>6</v>
      </c>
      <c r="O96" s="432">
        <v>1</v>
      </c>
      <c r="P96" s="999" t="str">
        <f>'入力1-1'!P75</f>
        <v/>
      </c>
      <c r="Q96" s="306" t="str">
        <f>'入力1-1'!Q75</f>
        <v/>
      </c>
      <c r="R96" s="307" t="str">
        <f>IF(TRIM('入力1-1'!R75)&lt;&gt;"",MID('入力1-1'!R75,1,1),"0")</f>
        <v>0</v>
      </c>
      <c r="S96" s="307" t="str">
        <f>IF(TRIM('入力1-1'!S75)&lt;&gt;"",MID('入力1-1'!S75,1,1),"")</f>
        <v/>
      </c>
      <c r="T96" s="307" t="str">
        <f>IF(TRIM('入力1-1'!T75)&lt;&gt;"",MID('入力1-1'!T75,1,1),"")</f>
        <v/>
      </c>
      <c r="U96" s="307" t="str">
        <f>IF(TRIM('入力1-1'!U75)&lt;&gt;"",MID('入力1-1'!U75,1,1),"")</f>
        <v/>
      </c>
      <c r="V96" s="307" t="str">
        <f>IF(TRIM('入力1-1'!V75)&lt;&gt;"",MID('入力1-1'!V75,1,1),"")</f>
        <v/>
      </c>
      <c r="W96" s="307" t="str">
        <f>IF(TRIM('入力1-1'!W75)&lt;&gt;"",MID('入力1-1'!W75,1,1),"")</f>
        <v/>
      </c>
      <c r="X96" s="307" t="str">
        <f>IF(TRIM('入力1-1'!X75)&lt;&gt;"",MID('入力1-1'!X75,1,1),"")</f>
        <v/>
      </c>
      <c r="Y96" s="307" t="str">
        <f>IF(TRIM('入力1-1'!Y75)&lt;&gt;"",MID('入力1-1'!Y75,1,1),"")</f>
        <v/>
      </c>
      <c r="Z96" s="999" t="str">
        <f>IF(TRIM('入力1-1'!AA75)&lt;&gt;"",MID('入力1-1'!AA75,1,1),"0")</f>
        <v>0</v>
      </c>
      <c r="AA96" s="306" t="str">
        <f>IF(TRIM('入力1-1'!AA75)&lt;&gt;"",MID('入力1-1'!AA75,2,1),"0")</f>
        <v>0</v>
      </c>
      <c r="AB96" s="999" t="str">
        <f>IF(TRIM('入力1-1'!AC75)&lt;&gt;"",MID('入力1-1'!AC75,1,1),"")</f>
        <v/>
      </c>
      <c r="AC96" s="306" t="str">
        <f>IF(TRIM('入力1-1'!AC75)&lt;&gt;"",MID('入力1-1'!AC75,2,1),"")</f>
        <v/>
      </c>
      <c r="AD96" s="999" t="str">
        <f>IF(TRIM('入力1-1'!AE75)&lt;&gt;"",MID('入力1-1'!AE75,1,1),"")</f>
        <v/>
      </c>
      <c r="AE96" s="306" t="str">
        <f>IF(TRIM('入力1-1'!AE75)&lt;&gt;"",MID('入力1-1'!AE75,2,1),"")</f>
        <v/>
      </c>
      <c r="AF96" s="999" t="str">
        <f>IF(TRIM('入力1-1'!AG75)&lt;&gt;"",MID('入力1-1'!AG75,1,1),"")</f>
        <v/>
      </c>
      <c r="AG96" s="306" t="str">
        <f>IF(TRIM('入力1-1'!AG75)&lt;&gt;"",MID('入力1-1'!AG75,2,1),"")</f>
        <v/>
      </c>
      <c r="AH96" s="999" t="str">
        <f>IF(TRIM('入力1-1'!AI75)&lt;&gt;"",MID('入力1-1'!AI75,1,1),"")</f>
        <v/>
      </c>
      <c r="AI96" s="309" t="str">
        <f>IF(TRIM('入力1-1'!AI75)&lt;&gt;"",MID('入力1-1'!AI75,2,1),"")</f>
        <v/>
      </c>
      <c r="AJ96" s="307" t="str">
        <f>IF(TRIM('入力1-1'!AK75)&lt;&gt;"",MID('入力1-1'!AK75,1,1),"")</f>
        <v/>
      </c>
      <c r="AK96" s="999" t="str">
        <f>IF(TRIM('入力1-1'!AL75)&lt;&gt;"",MID('入力1-1'!AL75,1,1),"")</f>
        <v/>
      </c>
      <c r="AL96" s="306" t="str">
        <f>IF(TRIM('入力1-1'!AL75)&lt;&gt;"",MID('入力1-1'!AL75,2,1),"")</f>
        <v/>
      </c>
      <c r="AM96" s="999" t="str">
        <f>IF(TRIM('入力1-1'!AN75)&lt;&gt;"",MID('入力1-1'!AN75,1,1),"")</f>
        <v/>
      </c>
      <c r="AN96" s="306" t="str">
        <f>IF(TRIM('入力1-1'!AN75)&lt;&gt;"",MID('入力1-1'!AN75,2,1),"")</f>
        <v/>
      </c>
      <c r="AO96" s="999" t="str">
        <f>IF(TRIM('入力1-1'!AP75)&lt;&gt;"",MID('入力1-1'!AP75,1,1),"")</f>
        <v/>
      </c>
      <c r="AP96" s="306" t="str">
        <f>IF(TRIM('入力1-1'!AP75)&lt;&gt;"",MID('入力1-1'!AP75,2,1),"")</f>
        <v/>
      </c>
      <c r="AQ96" s="999" t="str">
        <f>IF(TRIM('入力1-1'!AR75)&lt;&gt;"",MID('入力1-1'!AR75,1,1),"")</f>
        <v/>
      </c>
      <c r="AR96" s="306" t="str">
        <f>IF(TRIM('入力1-1'!AR75)&lt;&gt;"",MID('入力1-1'!AR75,2,1),"")</f>
        <v/>
      </c>
      <c r="AS96" s="999" t="str">
        <f>IF(TRIM('入力1-1'!AT75)&lt;&gt;"",MID('入力1-1'!AT75,1,1),"")</f>
        <v/>
      </c>
      <c r="AT96" s="306" t="str">
        <f>IF(TRIM('入力1-1'!AT75)&lt;&gt;"",MID('入力1-1'!AT75,2,1),"")</f>
        <v/>
      </c>
      <c r="AU96" s="1000" t="str">
        <f>IF(TRIM('入力1-1'!AV75)&lt;&gt;"",MID('入力1-1'!AV75,1,1),"")</f>
        <v/>
      </c>
      <c r="AV96" s="365" t="str">
        <f>IF(TRIM('入力1-1'!AW75)&lt;&gt;"",MID('入力1-1'!AW75,1,1),"")</f>
        <v/>
      </c>
      <c r="AW96" s="365" t="str">
        <f>IF(TRIM('入力1-1'!AX75)&lt;&gt;"",MID('入力1-1'!AX75,1,1),"")</f>
        <v/>
      </c>
      <c r="AX96" s="365" t="str">
        <f>IF(TRIM('入力1-1'!AY75)&lt;&gt;"",MID('入力1-1'!AY75,1,1),"")</f>
        <v/>
      </c>
      <c r="AY96" s="696" t="str">
        <f>IF(TRIM('入力1-1'!AZ75)&lt;&gt;"",LEFT('入力1-1'!AZ75,1),"-")</f>
        <v>-</v>
      </c>
      <c r="AZ96" s="953" t="str">
        <f>IF(TRIM('入力1-1'!AZ75)&lt;&gt;"",MID('入力1-1'!AZ75,2,1),"-")</f>
        <v>-</v>
      </c>
      <c r="BA96" s="965" t="str">
        <f>IF(TRIM('入力1-1'!BB75)&lt;&gt;"",MID('入力1-1'!BB75,1,1),"")</f>
        <v/>
      </c>
      <c r="BB96" s="981" t="str">
        <f>IF(TRIM('入力1-1'!BC75)&lt;&gt;"",IF(LEN('入力1-1'!BC75)&gt;=2,MID(TEXT('入力1-1'!BC75,"00"),1,1),"0"),"")</f>
        <v/>
      </c>
      <c r="BC96" s="306" t="str">
        <f>IF(TRIM('入力1-1'!BC75)&lt;&gt;"",IF(LEN('入力1-1'!BC75)&gt;=1,MID(TEXT('入力1-1'!BC75,"00"),2,1),""),"")</f>
        <v/>
      </c>
      <c r="BD96" s="712" t="str">
        <f>IF(TRIM('入力1-1'!$BE75)&lt;&gt;"",IF('入力1-1'!$BE75&gt;=100000,MID(TEXT('入力1-1'!$BE75,"000000"),1,1),""),"")</f>
        <v/>
      </c>
      <c r="BE96" s="713" t="str">
        <f>IF(TRIM('入力1-1'!$BE75)&lt;&gt;"",IF('入力1-1'!$BE75&gt;=10000,MID(TEXT('入力1-1'!$BE75,"000000"),2,1),""),"")</f>
        <v/>
      </c>
      <c r="BF96" s="713" t="str">
        <f>IF(TRIM('入力1-1'!$BE75)&lt;&gt;"",IF('入力1-1'!$BE75&gt;=1000,MID(TEXT('入力1-1'!$BE75,"000000"),3,1),""),"")</f>
        <v/>
      </c>
      <c r="BG96" s="713" t="str">
        <f>IF(TRIM('入力1-1'!$BE75)&lt;&gt;"",IF('入力1-1'!$BE75&gt;=100,MID(TEXT('入力1-1'!$BE75,"000000"),4,1),""),"")</f>
        <v/>
      </c>
      <c r="BH96" s="713" t="str">
        <f>IF(TRIM('入力1-1'!$BE75)&lt;&gt;"",IF('入力1-1'!$BE75&gt;=10,MID(TEXT('入力1-1'!$BE75,"000000"),5,1),""),"")</f>
        <v/>
      </c>
      <c r="BI96" s="466" t="str">
        <f>IF(TRIM('入力1-1'!$BE75)&lt;&gt;"",IF('入力1-1'!$BE75&gt;=1,MID(TEXT('入力1-1'!$BE75,"000000"),6,1),"0"),"")</f>
        <v/>
      </c>
      <c r="BJ96" s="707" t="str">
        <f>IF(TRIM('入力1-1'!$BF75)&lt;&gt;"",IF('入力1-1'!$BF75&gt;=100000,MID(TEXT('入力1-1'!$BF75,"000000"),1,1),""),"")</f>
        <v/>
      </c>
      <c r="BK96" s="713" t="str">
        <f>IF(TRIM('入力1-1'!$BF75)&lt;&gt;"",IF('入力1-1'!$BF75&gt;=10000,MID(TEXT('入力1-1'!$BF75,"000000"),2,1),""),"")</f>
        <v/>
      </c>
      <c r="BL96" s="713" t="str">
        <f>IF(TRIM('入力1-1'!$BF75)&lt;&gt;"",IF('入力1-1'!$BF75&gt;=1000,MID(TEXT('入力1-1'!$BF75,"000000"),3,1),""),"")</f>
        <v/>
      </c>
      <c r="BM96" s="713" t="str">
        <f>IF(TRIM('入力1-1'!$BF75)&lt;&gt;"",IF('入力1-1'!$BF75&gt;=100,MID(TEXT('入力1-1'!$BF75,"000000"),4,1),""),"")</f>
        <v/>
      </c>
      <c r="BN96" s="713" t="str">
        <f>IF(TRIM('入力1-1'!$BF75)&lt;&gt;"",IF('入力1-1'!$BF75&gt;=10,MID(TEXT('入力1-1'!$BF75,"000000"),5,1),""),"")</f>
        <v/>
      </c>
      <c r="BO96" s="466" t="str">
        <f>IF(TRIM('入力1-1'!$BF75)&lt;&gt;"",IF('入力1-1'!$BF75&gt;=1,MID(TEXT('入力1-1'!$BF75,"000000"),6,1),"0"),"")</f>
        <v/>
      </c>
      <c r="BP96" s="707" t="str">
        <f>IF(TRIM('入力1-1'!$BG75)&lt;&gt;"",IF('入力1-1'!$BG75&gt;=100000,MID(TEXT('入力1-1'!$BG75,"000000"),1,1),""),"")</f>
        <v/>
      </c>
      <c r="BQ96" s="713" t="str">
        <f>IF(TRIM('入力1-1'!$BG75)&lt;&gt;"",IF('入力1-1'!$BG75&gt;=10000,MID(TEXT('入力1-1'!$BG75,"000000"),2,1),""),"")</f>
        <v/>
      </c>
      <c r="BR96" s="713" t="str">
        <f>IF(TRIM('入力1-1'!$BG75)&lt;&gt;"",IF('入力1-1'!$BG75&gt;=1000,MID(TEXT('入力1-1'!$BG75,"000000"),3,1),""),"")</f>
        <v/>
      </c>
      <c r="BS96" s="713" t="str">
        <f>IF(TRIM('入力1-1'!$BG75)&lt;&gt;"",IF('入力1-1'!$BG75&gt;=100,MID(TEXT('入力1-1'!$BG75,"000000"),4,1),""),"")</f>
        <v/>
      </c>
      <c r="BT96" s="713" t="str">
        <f>IF(TRIM('入力1-1'!$BG75)&lt;&gt;"",IF('入力1-1'!$BG75&gt;=10,MID(TEXT('入力1-1'!$BG75,"000000"),5,1),""),"")</f>
        <v/>
      </c>
      <c r="BU96" s="466" t="str">
        <f>IF(TRIM('入力1-1'!$BG75)&lt;&gt;"",IF('入力1-1'!$BG75&gt;=1,MID(TEXT('入力1-1'!$BG75,"000000"),6,1),"0"),"")</f>
        <v/>
      </c>
      <c r="BV96" s="707" t="str">
        <f>IF(TRIM('入力1-1'!$BH75)&lt;&gt;"",IF('入力1-1'!$BH75&gt;=100000,MID(TEXT('入力1-1'!$BH75,"000000"),1,1),""),"")</f>
        <v/>
      </c>
      <c r="BW96" s="713" t="str">
        <f>IF(TRIM('入力1-1'!$BH75)&lt;&gt;"",IF('入力1-1'!$BH75&gt;=10000,MID(TEXT('入力1-1'!$BH75,"000000"),2,1),""),"")</f>
        <v/>
      </c>
      <c r="BX96" s="713" t="str">
        <f>IF(TRIM('入力1-1'!$BH75)&lt;&gt;"",IF('入力1-1'!$BH75&gt;=1000,MID(TEXT('入力1-1'!$BH75,"000000"),3,1),""),"")</f>
        <v/>
      </c>
      <c r="BY96" s="713" t="str">
        <f>IF(TRIM('入力1-1'!$BH75)&lt;&gt;"",IF('入力1-1'!$BH75&gt;=100,MID(TEXT('入力1-1'!$BH75,"000000"),4,1),""),"")</f>
        <v/>
      </c>
      <c r="BZ96" s="713" t="str">
        <f>IF(TRIM('入力1-1'!$BH75)&lt;&gt;"",IF('入力1-1'!$BH75&gt;=10,MID(TEXT('入力1-1'!$BH75,"000000"),5,1),""),"")</f>
        <v/>
      </c>
      <c r="CA96" s="466" t="str">
        <f>IF(TRIM('入力1-1'!$BH75)&lt;&gt;"",IF('入力1-1'!$BH75&gt;=1,MID(TEXT('入力1-1'!$BH75,"000000"),6,1),""),"0")</f>
        <v/>
      </c>
      <c r="CB96" s="747" t="str">
        <f>IF(TRIM('入力1-1'!$BI75)&lt;&gt;"",IF('入力1-1'!$BI75&gt;=10000000,MID(TEXT('入力1-1'!$BI75,"00000000"),1,1),""),"")</f>
        <v/>
      </c>
      <c r="CC96" s="748" t="str">
        <f>IF(TRIM('入力1-1'!$BI75)&lt;&gt;"",IF('入力1-1'!$BI75&gt;=1000000,MID(TEXT('入力1-1'!$BI75,"00000000"),2,1),""),"")</f>
        <v/>
      </c>
      <c r="CD96" s="748" t="str">
        <f>IF(TRIM('入力1-1'!$BI75)&lt;&gt;"",IF('入力1-1'!$BI75&gt;=100000,MID(TEXT('入力1-1'!$BI75,"00000000"),3,1),""),"")</f>
        <v/>
      </c>
      <c r="CE96" s="748" t="str">
        <f>IF(TRIM('入力1-1'!$BI75)&lt;&gt;"",IF('入力1-1'!$BI75&gt;=10000,MID(TEXT('入力1-1'!$BI75,"00000000"),4,1),""),"")</f>
        <v/>
      </c>
      <c r="CF96" s="748" t="str">
        <f>IF(TRIM('入力1-1'!$BI75)&lt;&gt;"",IF('入力1-1'!$BI75&gt;=1000,MID(TEXT('入力1-1'!$BI75,"00000000"),5,1),""),"")</f>
        <v/>
      </c>
      <c r="CG96" s="748" t="str">
        <f>IF(TRIM('入力1-1'!$BI75)&lt;&gt;"",IF('入力1-1'!$BI75&gt;=100,MID(TEXT('入力1-1'!$BI75,"00000000"),6,1),""),"")</f>
        <v/>
      </c>
      <c r="CH96" s="748" t="str">
        <f>IF(TRIM('入力1-1'!$BI75)&lt;&gt;"",IF('入力1-1'!$BI75&gt;=10,MID(TEXT('入力1-1'!$BI75,"00000000"),7,1),""),"")</f>
        <v/>
      </c>
      <c r="CI96" s="853" t="str">
        <f>IF(TRIM('入力1-1'!$BI75)&lt;&gt;"",IF('入力1-1'!$BI75&gt;=1,MID(TEXT('入力1-1'!$BI75,"00000000"),8,1),""),"")</f>
        <v/>
      </c>
    </row>
    <row r="97" spans="1:87" s="19" customFormat="1" ht="23.25" customHeight="1">
      <c r="A97" s="522" t="str">
        <f>IF(TRIM(入力1!A140)&lt;&gt;"",入力1!A140,"")</f>
        <v/>
      </c>
      <c r="B97" s="523">
        <f>IF(TRIM(入力1!B140)&lt;&gt;"",入力1!B140,"")</f>
        <v>6</v>
      </c>
      <c r="C97" s="524">
        <v>2</v>
      </c>
      <c r="D97" s="2229" t="str">
        <f>IF(TRIM(入力1!D140)&lt;&gt;"",入力1!D140,"")</f>
        <v/>
      </c>
      <c r="E97" s="2230" t="str">
        <f>IF(TRIM(入力1!E94)&lt;&gt;"",入力1!E94,"")</f>
        <v/>
      </c>
      <c r="F97" s="2230" t="str">
        <f>IF(TRIM(入力1!F94)&lt;&gt;"",入力1!F94,"")</f>
        <v/>
      </c>
      <c r="G97" s="2230" t="str">
        <f>IF(TRIM(入力1!G94)&lt;&gt;"",入力1!G94,"")</f>
        <v/>
      </c>
      <c r="H97" s="2230" t="str">
        <f>IF(TRIM(入力1!H94)&lt;&gt;"",入力1!H94,"")</f>
        <v/>
      </c>
      <c r="I97" s="2230" t="str">
        <f>IF(TRIM(入力1!I94)&lt;&gt;"",入力1!I94,"")</f>
        <v/>
      </c>
      <c r="J97" s="2230" t="str">
        <f>IF(TRIM(入力1!J94)&lt;&gt;"",入力1!J94,"")</f>
        <v/>
      </c>
      <c r="K97" s="2230" t="str">
        <f>IF(TRIM(入力1!S94)&lt;&gt;"",入力1!S94,"")</f>
        <v/>
      </c>
      <c r="L97" s="2231" t="e">
        <f>IF(TRIM(入力1!#REF!)&lt;&gt;"",入力1!#REF!,"")</f>
        <v>#REF!</v>
      </c>
      <c r="M97" s="975" t="str">
        <f>IF(TRIM(入力1!K140)&lt;&gt;"",入力1!K140,"")</f>
        <v/>
      </c>
      <c r="N97" s="525">
        <f>IF(TRIM(入力1!L140)&lt;&gt;"",入力1!L140,"")</f>
        <v>6</v>
      </c>
      <c r="O97" s="526">
        <v>2</v>
      </c>
      <c r="P97" s="1007" t="str">
        <f>'入力1-1'!P76</f>
        <v/>
      </c>
      <c r="Q97" s="527" t="str">
        <f>'入力1-1'!Q76</f>
        <v/>
      </c>
      <c r="R97" s="528" t="str">
        <f>IF(TRIM('入力1-1'!R76)&lt;&gt;"",MID('入力1-1'!R76,1,1),"0")</f>
        <v>0</v>
      </c>
      <c r="S97" s="528" t="str">
        <f>IF(TRIM('入力1-1'!S76)&lt;&gt;"",MID('入力1-1'!S76,1,1),"")</f>
        <v/>
      </c>
      <c r="T97" s="528" t="str">
        <f>IF(TRIM('入力1-1'!T76)&lt;&gt;"",MID('入力1-1'!T76,1,1),"")</f>
        <v/>
      </c>
      <c r="U97" s="528" t="str">
        <f>IF(TRIM('入力1-1'!U76)&lt;&gt;"",MID('入力1-1'!U76,1,1),"")</f>
        <v/>
      </c>
      <c r="V97" s="528" t="str">
        <f>IF(TRIM('入力1-1'!V76)&lt;&gt;"",MID('入力1-1'!V76,1,1),"")</f>
        <v/>
      </c>
      <c r="W97" s="528" t="str">
        <f>IF(TRIM('入力1-1'!W76)&lt;&gt;"",MID('入力1-1'!W76,1,1),"")</f>
        <v/>
      </c>
      <c r="X97" s="528" t="str">
        <f>IF(TRIM('入力1-1'!X76)&lt;&gt;"",MID('入力1-1'!X76,1,1),"")</f>
        <v/>
      </c>
      <c r="Y97" s="528" t="str">
        <f>IF(TRIM('入力1-1'!Y76)&lt;&gt;"",MID('入力1-1'!Y76,1,1),"")</f>
        <v/>
      </c>
      <c r="Z97" s="1007" t="str">
        <f>IF(TRIM('入力1-1'!AA76)&lt;&gt;"",MID('入力1-1'!AA76,1,1),"0")</f>
        <v>0</v>
      </c>
      <c r="AA97" s="527" t="str">
        <f>IF(TRIM('入力1-1'!AA76)&lt;&gt;"",MID('入力1-1'!AA76,2,1),"0")</f>
        <v>0</v>
      </c>
      <c r="AB97" s="1007" t="str">
        <f>IF(TRIM('入力1-1'!AC76)&lt;&gt;"",MID('入力1-1'!AC76,1,1),"")</f>
        <v/>
      </c>
      <c r="AC97" s="527" t="str">
        <f>IF(TRIM('入力1-1'!AC76)&lt;&gt;"",MID('入力1-1'!AC76,2,1),"")</f>
        <v/>
      </c>
      <c r="AD97" s="1007" t="str">
        <f>IF(TRIM('入力1-1'!AE76)&lt;&gt;"",MID('入力1-1'!AE76,1,1),"")</f>
        <v/>
      </c>
      <c r="AE97" s="527" t="str">
        <f>IF(TRIM('入力1-1'!AE76)&lt;&gt;"",MID('入力1-1'!AE76,2,1),"")</f>
        <v/>
      </c>
      <c r="AF97" s="1007" t="str">
        <f>IF(TRIM('入力1-1'!AG76)&lt;&gt;"",MID('入力1-1'!AG76,1,1),"")</f>
        <v/>
      </c>
      <c r="AG97" s="527" t="str">
        <f>IF(TRIM('入力1-1'!AG76)&lt;&gt;"",MID('入力1-1'!AG76,2,1),"")</f>
        <v/>
      </c>
      <c r="AH97" s="1007" t="str">
        <f>IF(TRIM('入力1-1'!AI76)&lt;&gt;"",MID('入力1-1'!AI76,1,1),"")</f>
        <v/>
      </c>
      <c r="AI97" s="529" t="str">
        <f>IF(TRIM('入力1-1'!AI76)&lt;&gt;"",MID('入力1-1'!AI76,2,1),"")</f>
        <v/>
      </c>
      <c r="AJ97" s="528" t="str">
        <f>IF(TRIM('入力1-1'!AK76)&lt;&gt;"",MID('入力1-1'!AK76,1,1),"")</f>
        <v/>
      </c>
      <c r="AK97" s="1007" t="str">
        <f>IF(TRIM('入力1-1'!AL76)&lt;&gt;"",MID('入力1-1'!AL76,1,1),"")</f>
        <v/>
      </c>
      <c r="AL97" s="527" t="str">
        <f>IF(TRIM('入力1-1'!AL76)&lt;&gt;"",MID('入力1-1'!AL76,2,1),"")</f>
        <v/>
      </c>
      <c r="AM97" s="1007" t="str">
        <f>IF(TRIM('入力1-1'!AN76)&lt;&gt;"",MID('入力1-1'!AN76,1,1),"")</f>
        <v/>
      </c>
      <c r="AN97" s="527" t="str">
        <f>IF(TRIM('入力1-1'!AN76)&lt;&gt;"",MID('入力1-1'!AN76,2,1),"")</f>
        <v/>
      </c>
      <c r="AO97" s="1007" t="str">
        <f>IF(TRIM('入力1-1'!AP76)&lt;&gt;"",MID('入力1-1'!AP76,1,1),"")</f>
        <v/>
      </c>
      <c r="AP97" s="529" t="str">
        <f>IF(TRIM('入力1-1'!AP76)&lt;&gt;"",MID('入力1-1'!AP76,2,1),"")</f>
        <v/>
      </c>
      <c r="AQ97" s="1007" t="str">
        <f>IF(TRIM('入力1-1'!AR76)&lt;&gt;"",MID('入力1-1'!AR76,1,1),"")</f>
        <v/>
      </c>
      <c r="AR97" s="527" t="str">
        <f>IF(TRIM('入力1-1'!AR76)&lt;&gt;"",MID('入力1-1'!AR76,2,1),"")</f>
        <v/>
      </c>
      <c r="AS97" s="1007" t="str">
        <f>IF(TRIM('入力1-1'!AT76)&lt;&gt;"",MID('入力1-1'!AT76,1,1),"")</f>
        <v/>
      </c>
      <c r="AT97" s="527" t="str">
        <f>IF(TRIM('入力1-1'!AT76)&lt;&gt;"",MID('入力1-1'!AT76,2,1),"")</f>
        <v/>
      </c>
      <c r="AU97" s="1008" t="str">
        <f>IF(TRIM('入力1-1'!AV76)&lt;&gt;"",MID('入力1-1'!AV76,1,1),"")</f>
        <v/>
      </c>
      <c r="AV97" s="530" t="str">
        <f>IF(TRIM('入力1-1'!AW76)&lt;&gt;"",MID('入力1-1'!AW76,1,1),"")</f>
        <v/>
      </c>
      <c r="AW97" s="530" t="str">
        <f>IF(TRIM('入力1-1'!AX76)&lt;&gt;"",MID('入力1-1'!AX76,1,1),"")</f>
        <v/>
      </c>
      <c r="AX97" s="530" t="str">
        <f>IF(TRIM('入力1-1'!AY76)&lt;&gt;"",MID('入力1-1'!AY76,1,1),"")</f>
        <v/>
      </c>
      <c r="AY97" s="697" t="str">
        <f>IF(TRIM('入力1-1'!AZ76)&lt;&gt;"",LEFT('入力1-1'!AZ76,1),"-")</f>
        <v>-</v>
      </c>
      <c r="AZ97" s="977" t="str">
        <f>IF(TRIM('入力1-1'!AZ76)&lt;&gt;"",MID('入力1-1'!AZ76,2,1),"-")</f>
        <v>-</v>
      </c>
      <c r="BA97" s="677" t="str">
        <f>IF(TRIM('入力1-1'!BB76)&lt;&gt;"",MID('入力1-1'!BB76,1,1),"")</f>
        <v/>
      </c>
      <c r="BB97" s="987" t="str">
        <f>IF(TRIM('入力1-1'!BC76)&lt;&gt;"",IF(LEN('入力1-1'!BC76)&gt;=2,MID(TEXT('入力1-1'!BC76,"00"),1,1),"0"),"")</f>
        <v/>
      </c>
      <c r="BC97" s="531" t="str">
        <f>IF(TRIM('入力1-1'!BC76)&lt;&gt;"",IF(LEN('入力1-1'!BC76)&gt;=1,MID(TEXT('入力1-1'!BC76,"00"),2,1),""),"")</f>
        <v/>
      </c>
      <c r="BD97" s="708" t="str">
        <f>IF(TRIM('入力1-1'!$BE76)&lt;&gt;"",IF('入力1-1'!$BE76&gt;=100000,MID(TEXT('入力1-1'!$BE76,"000000"),1,1),""),"")</f>
        <v/>
      </c>
      <c r="BE97" s="709" t="str">
        <f>IF(TRIM('入力1-1'!$BE76)&lt;&gt;"",IF('入力1-1'!$BE76&gt;=10000,MID(TEXT('入力1-1'!$BE76,"000000"),2,1),""),"")</f>
        <v/>
      </c>
      <c r="BF97" s="709" t="str">
        <f>IF(TRIM('入力1-1'!$BE76)&lt;&gt;"",IF('入力1-1'!$BE76&gt;=1000,MID(TEXT('入力1-1'!$BE76,"000000"),3,1),""),"")</f>
        <v/>
      </c>
      <c r="BG97" s="709" t="str">
        <f>IF(TRIM('入力1-1'!$BE76)&lt;&gt;"",IF('入力1-1'!$BE76&gt;=100,MID(TEXT('入力1-1'!$BE76,"000000"),4,1),""),"")</f>
        <v/>
      </c>
      <c r="BH97" s="709" t="str">
        <f>IF(TRIM('入力1-1'!$BE76)&lt;&gt;"",IF('入力1-1'!$BE76&gt;=10,MID(TEXT('入力1-1'!$BE76,"000000"),5,1),""),"")</f>
        <v/>
      </c>
      <c r="BI97" s="532" t="str">
        <f>IF(TRIM('入力1-1'!$BE76)&lt;&gt;"",IF('入力1-1'!$BE76&gt;=1,MID(TEXT('入力1-1'!$BE76,"000000"),6,1),"0"),"")</f>
        <v/>
      </c>
      <c r="BJ97" s="710" t="str">
        <f>IF(TRIM('入力1-1'!$BF76)&lt;&gt;"",IF('入力1-1'!$BF76&gt;=100000,MID(TEXT('入力1-1'!$BF76,"000000"),1,1),""),"")</f>
        <v/>
      </c>
      <c r="BK97" s="711" t="str">
        <f>IF(TRIM('入力1-1'!$BF76)&lt;&gt;"",IF('入力1-1'!$BF76&gt;=10000,MID(TEXT('入力1-1'!$BF76,"000000"),2,1),""),"")</f>
        <v/>
      </c>
      <c r="BL97" s="711" t="str">
        <f>IF(TRIM('入力1-1'!$BF76)&lt;&gt;"",IF('入力1-1'!$BF76&gt;=1000,MID(TEXT('入力1-1'!$BF76,"000000"),3,1),""),"")</f>
        <v/>
      </c>
      <c r="BM97" s="711" t="str">
        <f>IF(TRIM('入力1-1'!$BF76)&lt;&gt;"",IF('入力1-1'!$BF76&gt;=100,MID(TEXT('入力1-1'!$BF76,"000000"),4,1),""),"")</f>
        <v/>
      </c>
      <c r="BN97" s="711" t="str">
        <f>IF(TRIM('入力1-1'!$BF76)&lt;&gt;"",IF('入力1-1'!$BF76&gt;=10,MID(TEXT('入力1-1'!$BF76,"000000"),5,1),""),"")</f>
        <v/>
      </c>
      <c r="BO97" s="533" t="str">
        <f>IF(TRIM('入力1-1'!$BF76)&lt;&gt;"",IF('入力1-1'!$BF76&gt;=1,MID(TEXT('入力1-1'!$BF76,"000000"),6,1),"0"),"")</f>
        <v/>
      </c>
      <c r="BP97" s="710" t="str">
        <f>IF(TRIM('入力1-1'!$BG76)&lt;&gt;"",IF('入力1-1'!$BG76&gt;=100000,MID(TEXT('入力1-1'!$BG76,"000000"),1,1),""),"")</f>
        <v/>
      </c>
      <c r="BQ97" s="711" t="str">
        <f>IF(TRIM('入力1-1'!$BG76)&lt;&gt;"",IF('入力1-1'!$BG76&gt;=10000,MID(TEXT('入力1-1'!$BG76,"000000"),2,1),""),"")</f>
        <v/>
      </c>
      <c r="BR97" s="711" t="str">
        <f>IF(TRIM('入力1-1'!$BG76)&lt;&gt;"",IF('入力1-1'!$BG76&gt;=1000,MID(TEXT('入力1-1'!$BG76,"000000"),3,1),""),"")</f>
        <v/>
      </c>
      <c r="BS97" s="711" t="str">
        <f>IF(TRIM('入力1-1'!$BG76)&lt;&gt;"",IF('入力1-1'!$BG76&gt;=100,MID(TEXT('入力1-1'!$BG76,"000000"),4,1),""),"")</f>
        <v/>
      </c>
      <c r="BT97" s="711" t="str">
        <f>IF(TRIM('入力1-1'!$BG76)&lt;&gt;"",IF('入力1-1'!$BG76&gt;=10,MID(TEXT('入力1-1'!$BG76,"000000"),5,1),""),"")</f>
        <v/>
      </c>
      <c r="BU97" s="533" t="str">
        <f>IF(TRIM('入力1-1'!$BG76)&lt;&gt;"",IF('入力1-1'!$BG76&gt;=1,MID(TEXT('入力1-1'!$BG76,"000000"),6,1),"0"),"")</f>
        <v/>
      </c>
      <c r="BV97" s="710" t="str">
        <f>IF(TRIM('入力1-1'!$BH76)&lt;&gt;"",IF('入力1-1'!$BH76&gt;=100000,MID(TEXT('入力1-1'!$BH76,"000000"),1,1),""),"")</f>
        <v/>
      </c>
      <c r="BW97" s="711" t="str">
        <f>IF(TRIM('入力1-1'!$BH76)&lt;&gt;"",IF('入力1-1'!$BH76&gt;=10000,MID(TEXT('入力1-1'!$BH76,"000000"),2,1),""),"")</f>
        <v/>
      </c>
      <c r="BX97" s="711" t="str">
        <f>IF(TRIM('入力1-1'!$BH76)&lt;&gt;"",IF('入力1-1'!$BH76&gt;=1000,MID(TEXT('入力1-1'!$BH76,"000000"),3,1),""),"")</f>
        <v/>
      </c>
      <c r="BY97" s="711" t="str">
        <f>IF(TRIM('入力1-1'!$BH76)&lt;&gt;"",IF('入力1-1'!$BH76&gt;=100,MID(TEXT('入力1-1'!$BH76,"000000"),4,1),""),"")</f>
        <v/>
      </c>
      <c r="BZ97" s="711" t="str">
        <f>IF(TRIM('入力1-1'!$BH76)&lt;&gt;"",IF('入力1-1'!$BH76&gt;=10,MID(TEXT('入力1-1'!$BH76,"000000"),5,1),""),"")</f>
        <v/>
      </c>
      <c r="CA97" s="533" t="str">
        <f>IF(TRIM('入力1-1'!$BH76)&lt;&gt;"",IF('入力1-1'!$BH76&gt;=1,MID(TEXT('入力1-1'!$BH76,"000000"),6,1),""),"0")</f>
        <v/>
      </c>
      <c r="CB97" s="749" t="str">
        <f>IF(TRIM('入力1-1'!$BI76)&lt;&gt;"",IF('入力1-1'!$BI76&gt;=10000000,MID(TEXT('入力1-1'!$BI76,"00000000"),1,1),""),"")</f>
        <v/>
      </c>
      <c r="CC97" s="750" t="str">
        <f>IF(TRIM('入力1-1'!$BI76)&lt;&gt;"",IF('入力1-1'!$BI76&gt;=1000000,MID(TEXT('入力1-1'!$BI76,"00000000"),2,1),""),"")</f>
        <v/>
      </c>
      <c r="CD97" s="750" t="str">
        <f>IF(TRIM('入力1-1'!$BI76)&lt;&gt;"",IF('入力1-1'!$BI76&gt;=100000,MID(TEXT('入力1-1'!$BI76,"00000000"),3,1),""),"")</f>
        <v/>
      </c>
      <c r="CE97" s="750" t="str">
        <f>IF(TRIM('入力1-1'!$BI76)&lt;&gt;"",IF('入力1-1'!$BI76&gt;=10000,MID(TEXT('入力1-1'!$BI76,"00000000"),4,1),""),"")</f>
        <v/>
      </c>
      <c r="CF97" s="750" t="str">
        <f>IF(TRIM('入力1-1'!$BI76)&lt;&gt;"",IF('入力1-1'!$BI76&gt;=1000,MID(TEXT('入力1-1'!$BI76,"00000000"),5,1),""),"")</f>
        <v/>
      </c>
      <c r="CG97" s="750" t="str">
        <f>IF(TRIM('入力1-1'!$BI76)&lt;&gt;"",IF('入力1-1'!$BI76&gt;=100,MID(TEXT('入力1-1'!$BI76,"00000000"),6,1),""),"")</f>
        <v/>
      </c>
      <c r="CH97" s="750" t="str">
        <f>IF(TRIM('入力1-1'!$BI76)&lt;&gt;"",IF('入力1-1'!$BI76&gt;=10,MID(TEXT('入力1-1'!$BI76,"00000000"),7,1),""),"")</f>
        <v/>
      </c>
      <c r="CI97" s="854" t="str">
        <f>IF(TRIM('入力1-1'!$BI76)&lt;&gt;"",IF('入力1-1'!$BI76&gt;=1,MID(TEXT('入力1-1'!$BI76,"00000000"),8,1),""),"")</f>
        <v/>
      </c>
    </row>
    <row r="98" spans="1:87" s="19" customFormat="1" ht="23.25" customHeight="1">
      <c r="A98" s="304" t="str">
        <f>IF(TRIM(入力1!A142)&lt;&gt;"",入力1!A142,"")</f>
        <v/>
      </c>
      <c r="B98" s="430">
        <f>IF(TRIM(入力1!B142)&lt;&gt;"",入力1!B142,"")</f>
        <v>6</v>
      </c>
      <c r="C98" s="308">
        <v>3</v>
      </c>
      <c r="D98" s="2232" t="str">
        <f>IF(TRIM(入力1!D142)&lt;&gt;"",入力1!D142,"")</f>
        <v/>
      </c>
      <c r="E98" s="2233" t="str">
        <f>IF(TRIM(入力1!E96)&lt;&gt;"",入力1!E96,"")</f>
        <v/>
      </c>
      <c r="F98" s="2233" t="str">
        <f>IF(TRIM(入力1!F96)&lt;&gt;"",入力1!F96,"")</f>
        <v/>
      </c>
      <c r="G98" s="2233" t="str">
        <f>IF(TRIM(入力1!G96)&lt;&gt;"",入力1!G96,"")</f>
        <v/>
      </c>
      <c r="H98" s="2233" t="str">
        <f>IF(TRIM(入力1!H96)&lt;&gt;"",入力1!H96,"")</f>
        <v/>
      </c>
      <c r="I98" s="2233" t="str">
        <f>IF(TRIM(入力1!I96)&lt;&gt;"",入力1!I96,"")</f>
        <v/>
      </c>
      <c r="J98" s="2233" t="str">
        <f>IF(TRIM(入力1!J96)&lt;&gt;"",入力1!J96,"")</f>
        <v/>
      </c>
      <c r="K98" s="2233" t="str">
        <f>IF(TRIM(入力1!S96)&lt;&gt;"",入力1!S96,"")</f>
        <v/>
      </c>
      <c r="L98" s="2234" t="e">
        <f>IF(TRIM(入力1!#REF!)&lt;&gt;"",入力1!#REF!,"")</f>
        <v>#REF!</v>
      </c>
      <c r="M98" s="952" t="str">
        <f>IF(TRIM(入力1!K142)&lt;&gt;"",入力1!K142,"")</f>
        <v/>
      </c>
      <c r="N98" s="434">
        <f>IF(TRIM(入力1!L142)&lt;&gt;"",入力1!L142,"")</f>
        <v>6</v>
      </c>
      <c r="O98" s="432">
        <v>3</v>
      </c>
      <c r="P98" s="999" t="str">
        <f>'入力1-1'!P77</f>
        <v/>
      </c>
      <c r="Q98" s="306" t="str">
        <f>'入力1-1'!Q77</f>
        <v/>
      </c>
      <c r="R98" s="307" t="str">
        <f>IF(TRIM('入力1-1'!R77)&lt;&gt;"",MID('入力1-1'!R77,1,1),"0")</f>
        <v>0</v>
      </c>
      <c r="S98" s="307" t="str">
        <f>IF(TRIM('入力1-1'!S77)&lt;&gt;"",MID('入力1-1'!S77,1,1),"")</f>
        <v/>
      </c>
      <c r="T98" s="307" t="str">
        <f>IF(TRIM('入力1-1'!T77)&lt;&gt;"",MID('入力1-1'!T77,1,1),"")</f>
        <v/>
      </c>
      <c r="U98" s="307" t="str">
        <f>IF(TRIM('入力1-1'!U77)&lt;&gt;"",MID('入力1-1'!U77,1,1),"")</f>
        <v/>
      </c>
      <c r="V98" s="307" t="str">
        <f>IF(TRIM('入力1-1'!V77)&lt;&gt;"",MID('入力1-1'!V77,1,1),"")</f>
        <v/>
      </c>
      <c r="W98" s="307" t="str">
        <f>IF(TRIM('入力1-1'!W77)&lt;&gt;"",MID('入力1-1'!W77,1,1),"")</f>
        <v/>
      </c>
      <c r="X98" s="307" t="str">
        <f>IF(TRIM('入力1-1'!X77)&lt;&gt;"",MID('入力1-1'!X77,1,1),"")</f>
        <v/>
      </c>
      <c r="Y98" s="307" t="str">
        <f>IF(TRIM('入力1-1'!Y77)&lt;&gt;"",MID('入力1-1'!Y77,1,1),"")</f>
        <v/>
      </c>
      <c r="Z98" s="999" t="str">
        <f>IF(TRIM('入力1-1'!AA77)&lt;&gt;"",MID('入力1-1'!AA77,1,1),"0")</f>
        <v>0</v>
      </c>
      <c r="AA98" s="306" t="str">
        <f>IF(TRIM('入力1-1'!AA77)&lt;&gt;"",MID('入力1-1'!AA77,2,1),"0")</f>
        <v>0</v>
      </c>
      <c r="AB98" s="999" t="str">
        <f>IF(TRIM('入力1-1'!AC77)&lt;&gt;"",MID('入力1-1'!AC77,1,1),"")</f>
        <v/>
      </c>
      <c r="AC98" s="306" t="str">
        <f>IF(TRIM('入力1-1'!AC77)&lt;&gt;"",MID('入力1-1'!AC77,2,1),"")</f>
        <v/>
      </c>
      <c r="AD98" s="999" t="str">
        <f>IF(TRIM('入力1-1'!AE77)&lt;&gt;"",MID('入力1-1'!AE77,1,1),"")</f>
        <v/>
      </c>
      <c r="AE98" s="306" t="str">
        <f>IF(TRIM('入力1-1'!AE77)&lt;&gt;"",MID('入力1-1'!AE77,2,1),"")</f>
        <v/>
      </c>
      <c r="AF98" s="999" t="str">
        <f>IF(TRIM('入力1-1'!AG77)&lt;&gt;"",MID('入力1-1'!AG77,1,1),"")</f>
        <v/>
      </c>
      <c r="AG98" s="306" t="str">
        <f>IF(TRIM('入力1-1'!AG77)&lt;&gt;"",MID('入力1-1'!AG77,2,1),"")</f>
        <v/>
      </c>
      <c r="AH98" s="999" t="str">
        <f>IF(TRIM('入力1-1'!AI77)&lt;&gt;"",MID('入力1-1'!AI77,1,1),"")</f>
        <v/>
      </c>
      <c r="AI98" s="309" t="str">
        <f>IF(TRIM('入力1-1'!AI77)&lt;&gt;"",MID('入力1-1'!AI77,2,1),"")</f>
        <v/>
      </c>
      <c r="AJ98" s="307" t="str">
        <f>IF(TRIM('入力1-1'!AK77)&lt;&gt;"",MID('入力1-1'!AK77,1,1),"")</f>
        <v/>
      </c>
      <c r="AK98" s="999" t="str">
        <f>IF(TRIM('入力1-1'!AL77)&lt;&gt;"",MID('入力1-1'!AL77,1,1),"")</f>
        <v/>
      </c>
      <c r="AL98" s="306" t="str">
        <f>IF(TRIM('入力1-1'!AL77)&lt;&gt;"",MID('入力1-1'!AL77,2,1),"")</f>
        <v/>
      </c>
      <c r="AM98" s="999" t="str">
        <f>IF(TRIM('入力1-1'!AN77)&lt;&gt;"",MID('入力1-1'!AN77,1,1),"")</f>
        <v/>
      </c>
      <c r="AN98" s="306" t="str">
        <f>IF(TRIM('入力1-1'!AN77)&lt;&gt;"",MID('入力1-1'!AN77,2,1),"")</f>
        <v/>
      </c>
      <c r="AO98" s="999" t="str">
        <f>IF(TRIM('入力1-1'!AP77)&lt;&gt;"",MID('入力1-1'!AP77,1,1),"")</f>
        <v/>
      </c>
      <c r="AP98" s="309" t="str">
        <f>IF(TRIM('入力1-1'!AP77)&lt;&gt;"",MID('入力1-1'!AP77,2,1),"")</f>
        <v/>
      </c>
      <c r="AQ98" s="999" t="str">
        <f>IF(TRIM('入力1-1'!AR77)&lt;&gt;"",MID('入力1-1'!AR77,1,1),"")</f>
        <v/>
      </c>
      <c r="AR98" s="306" t="str">
        <f>IF(TRIM('入力1-1'!AR77)&lt;&gt;"",MID('入力1-1'!AR77,2,1),"")</f>
        <v/>
      </c>
      <c r="AS98" s="999" t="str">
        <f>IF(TRIM('入力1-1'!AT77)&lt;&gt;"",MID('入力1-1'!AT77,1,1),"")</f>
        <v/>
      </c>
      <c r="AT98" s="306" t="str">
        <f>IF(TRIM('入力1-1'!AT77)&lt;&gt;"",MID('入力1-1'!AT77,2,1),"")</f>
        <v/>
      </c>
      <c r="AU98" s="1000" t="str">
        <f>IF(TRIM('入力1-1'!AV77)&lt;&gt;"",MID('入力1-1'!AV77,1,1),"")</f>
        <v/>
      </c>
      <c r="AV98" s="347" t="str">
        <f>IF(TRIM('入力1-1'!AW77)&lt;&gt;"",MID('入力1-1'!AW77,1,1),"")</f>
        <v/>
      </c>
      <c r="AW98" s="347" t="str">
        <f>IF(TRIM('入力1-1'!AX77)&lt;&gt;"",MID('入力1-1'!AX77,1,1),"")</f>
        <v/>
      </c>
      <c r="AX98" s="347" t="str">
        <f>IF(TRIM('入力1-1'!AY77)&lt;&gt;"",MID('入力1-1'!AY77,1,1),"")</f>
        <v/>
      </c>
      <c r="AY98" s="698" t="str">
        <f>IF(TRIM('入力1-1'!AZ77)&lt;&gt;"",LEFT('入力1-1'!AZ77,1),"-")</f>
        <v>-</v>
      </c>
      <c r="AZ98" s="974" t="str">
        <f>IF(TRIM('入力1-1'!AZ77)&lt;&gt;"",MID('入力1-1'!AZ77,2,1),"-")</f>
        <v>-</v>
      </c>
      <c r="BA98" s="678" t="str">
        <f>IF(TRIM('入力1-1'!BB77)&lt;&gt;"",MID('入力1-1'!BB77,1,1),"")</f>
        <v/>
      </c>
      <c r="BB98" s="988" t="str">
        <f>IF(TRIM('入力1-1'!BC77)&lt;&gt;"",IF(LEN('入力1-1'!BC77)&gt;=2,MID(TEXT('入力1-1'!BC77,"00"),1,1),"0"),"")</f>
        <v/>
      </c>
      <c r="BC98" s="310" t="str">
        <f>IF(TRIM('入力1-1'!BC77)&lt;&gt;"",IF(LEN('入力1-1'!BC77)&gt;=1,MID(TEXT('入力1-1'!BC77,"00"),2,1),""),"")</f>
        <v/>
      </c>
      <c r="BD98" s="712" t="str">
        <f>IF(TRIM('入力1-1'!$BE77)&lt;&gt;"",IF('入力1-1'!$BE77&gt;=100000,MID(TEXT('入力1-1'!$BE77,"000000"),1,1),""),"")</f>
        <v/>
      </c>
      <c r="BE98" s="713" t="str">
        <f>IF(TRIM('入力1-1'!$BE77)&lt;&gt;"",IF('入力1-1'!$BE77&gt;=10000,MID(TEXT('入力1-1'!$BE77,"000000"),2,1),""),"")</f>
        <v/>
      </c>
      <c r="BF98" s="713" t="str">
        <f>IF(TRIM('入力1-1'!$BE77)&lt;&gt;"",IF('入力1-1'!$BE77&gt;=1000,MID(TEXT('入力1-1'!$BE77,"000000"),3,1),""),"")</f>
        <v/>
      </c>
      <c r="BG98" s="713" t="str">
        <f>IF(TRIM('入力1-1'!$BE77)&lt;&gt;"",IF('入力1-1'!$BE77&gt;=100,MID(TEXT('入力1-1'!$BE77,"000000"),4,1),""),"")</f>
        <v/>
      </c>
      <c r="BH98" s="713" t="str">
        <f>IF(TRIM('入力1-1'!$BE77)&lt;&gt;"",IF('入力1-1'!$BE77&gt;=10,MID(TEXT('入力1-1'!$BE77,"000000"),5,1),""),"")</f>
        <v/>
      </c>
      <c r="BI98" s="466" t="str">
        <f>IF(TRIM('入力1-1'!$BE77)&lt;&gt;"",IF('入力1-1'!$BE77&gt;=1,MID(TEXT('入力1-1'!$BE77,"000000"),6,1),"0"),"")</f>
        <v/>
      </c>
      <c r="BJ98" s="714" t="str">
        <f>IF(TRIM('入力1-1'!$BF77)&lt;&gt;"",IF('入力1-1'!$BF77&gt;=100000,MID(TEXT('入力1-1'!$BF77,"000000"),1,1),""),"")</f>
        <v/>
      </c>
      <c r="BK98" s="715" t="str">
        <f>IF(TRIM('入力1-1'!$BF77)&lt;&gt;"",IF('入力1-1'!$BF77&gt;=10000,MID(TEXT('入力1-1'!$BF77,"000000"),2,1),""),"")</f>
        <v/>
      </c>
      <c r="BL98" s="715" t="str">
        <f>IF(TRIM('入力1-1'!$BF77)&lt;&gt;"",IF('入力1-1'!$BF77&gt;=1000,MID(TEXT('入力1-1'!$BF77,"000000"),3,1),""),"")</f>
        <v/>
      </c>
      <c r="BM98" s="715" t="str">
        <f>IF(TRIM('入力1-1'!$BF77)&lt;&gt;"",IF('入力1-1'!$BF77&gt;=100,MID(TEXT('入力1-1'!$BF77,"000000"),4,1),""),"")</f>
        <v/>
      </c>
      <c r="BN98" s="715" t="str">
        <f>IF(TRIM('入力1-1'!$BF77)&lt;&gt;"",IF('入力1-1'!$BF77&gt;=10,MID(TEXT('入力1-1'!$BF77,"000000"),5,1),""),"")</f>
        <v/>
      </c>
      <c r="BO98" s="468" t="str">
        <f>IF(TRIM('入力1-1'!$BF77)&lt;&gt;"",IF('入力1-1'!$BF77&gt;=1,MID(TEXT('入力1-1'!$BF77,"000000"),6,1),"0"),"")</f>
        <v/>
      </c>
      <c r="BP98" s="714" t="str">
        <f>IF(TRIM('入力1-1'!$BG77)&lt;&gt;"",IF('入力1-1'!$BG77&gt;=100000,MID(TEXT('入力1-1'!$BG77,"000000"),1,1),""),"")</f>
        <v/>
      </c>
      <c r="BQ98" s="715" t="str">
        <f>IF(TRIM('入力1-1'!$BG77)&lt;&gt;"",IF('入力1-1'!$BG77&gt;=10000,MID(TEXT('入力1-1'!$BG77,"000000"),2,1),""),"")</f>
        <v/>
      </c>
      <c r="BR98" s="715" t="str">
        <f>IF(TRIM('入力1-1'!$BG77)&lt;&gt;"",IF('入力1-1'!$BG77&gt;=1000,MID(TEXT('入力1-1'!$BG77,"000000"),3,1),""),"")</f>
        <v/>
      </c>
      <c r="BS98" s="715" t="str">
        <f>IF(TRIM('入力1-1'!$BG77)&lt;&gt;"",IF('入力1-1'!$BG77&gt;=100,MID(TEXT('入力1-1'!$BG77,"000000"),4,1),""),"")</f>
        <v/>
      </c>
      <c r="BT98" s="715" t="str">
        <f>IF(TRIM('入力1-1'!$BG77)&lt;&gt;"",IF('入力1-1'!$BG77&gt;=10,MID(TEXT('入力1-1'!$BG77,"000000"),5,1),""),"")</f>
        <v/>
      </c>
      <c r="BU98" s="468" t="str">
        <f>IF(TRIM('入力1-1'!$BG77)&lt;&gt;"",IF('入力1-1'!$BG77&gt;=1,MID(TEXT('入力1-1'!$BG77,"000000"),6,1),"0"),"")</f>
        <v/>
      </c>
      <c r="BV98" s="714" t="str">
        <f>IF(TRIM('入力1-1'!$BH77)&lt;&gt;"",IF('入力1-1'!$BH77&gt;=100000,MID(TEXT('入力1-1'!$BH77,"000000"),1,1),""),"")</f>
        <v/>
      </c>
      <c r="BW98" s="715" t="str">
        <f>IF(TRIM('入力1-1'!$BH77)&lt;&gt;"",IF('入力1-1'!$BH77&gt;=10000,MID(TEXT('入力1-1'!$BH77,"000000"),2,1),""),"")</f>
        <v/>
      </c>
      <c r="BX98" s="715" t="str">
        <f>IF(TRIM('入力1-1'!$BH77)&lt;&gt;"",IF('入力1-1'!$BH77&gt;=1000,MID(TEXT('入力1-1'!$BH77,"000000"),3,1),""),"")</f>
        <v/>
      </c>
      <c r="BY98" s="715" t="str">
        <f>IF(TRIM('入力1-1'!$BH77)&lt;&gt;"",IF('入力1-1'!$BH77&gt;=100,MID(TEXT('入力1-1'!$BH77,"000000"),4,1),""),"")</f>
        <v/>
      </c>
      <c r="BZ98" s="715" t="str">
        <f>IF(TRIM('入力1-1'!$BH77)&lt;&gt;"",IF('入力1-1'!$BH77&gt;=10,MID(TEXT('入力1-1'!$BH77,"000000"),5,1),""),"")</f>
        <v/>
      </c>
      <c r="CA98" s="468" t="str">
        <f>IF(TRIM('入力1-1'!$BH77)&lt;&gt;"",IF('入力1-1'!$BH77&gt;=1,MID(TEXT('入力1-1'!$BH77,"000000"),6,1),""),"0")</f>
        <v/>
      </c>
      <c r="CB98" s="751" t="str">
        <f>IF(TRIM('入力1-1'!$BI77)&lt;&gt;"",IF('入力1-1'!$BI77&gt;=10000000,MID(TEXT('入力1-1'!$BI77,"00000000"),1,1),""),"")</f>
        <v/>
      </c>
      <c r="CC98" s="752" t="str">
        <f>IF(TRIM('入力1-1'!$BI77)&lt;&gt;"",IF('入力1-1'!$BI77&gt;=1000000,MID(TEXT('入力1-1'!$BI77,"00000000"),2,1),""),"")</f>
        <v/>
      </c>
      <c r="CD98" s="752" t="str">
        <f>IF(TRIM('入力1-1'!$BI77)&lt;&gt;"",IF('入力1-1'!$BI77&gt;=100000,MID(TEXT('入力1-1'!$BI77,"00000000"),3,1),""),"")</f>
        <v/>
      </c>
      <c r="CE98" s="752" t="str">
        <f>IF(TRIM('入力1-1'!$BI77)&lt;&gt;"",IF('入力1-1'!$BI77&gt;=10000,MID(TEXT('入力1-1'!$BI77,"00000000"),4,1),""),"")</f>
        <v/>
      </c>
      <c r="CF98" s="752" t="str">
        <f>IF(TRIM('入力1-1'!$BI77)&lt;&gt;"",IF('入力1-1'!$BI77&gt;=1000,MID(TEXT('入力1-1'!$BI77,"00000000"),5,1),""),"")</f>
        <v/>
      </c>
      <c r="CG98" s="752" t="str">
        <f>IF(TRIM('入力1-1'!$BI77)&lt;&gt;"",IF('入力1-1'!$BI77&gt;=100,MID(TEXT('入力1-1'!$BI77,"00000000"),6,1),""),"")</f>
        <v/>
      </c>
      <c r="CH98" s="752" t="str">
        <f>IF(TRIM('入力1-1'!$BI77)&lt;&gt;"",IF('入力1-1'!$BI77&gt;=10,MID(TEXT('入力1-1'!$BI77,"00000000"),7,1),""),"")</f>
        <v/>
      </c>
      <c r="CI98" s="855" t="str">
        <f>IF(TRIM('入力1-1'!$BI77)&lt;&gt;"",IF('入力1-1'!$BI77&gt;=1,MID(TEXT('入力1-1'!$BI77,"00000000"),8,1),""),"")</f>
        <v/>
      </c>
    </row>
    <row r="99" spans="1:87" s="191" customFormat="1" ht="23.25" customHeight="1">
      <c r="A99" s="522" t="str">
        <f>IF(TRIM(入力1!A144)&lt;&gt;"",入力1!A144,"")</f>
        <v/>
      </c>
      <c r="B99" s="523">
        <f>IF(TRIM(入力1!B144)&lt;&gt;"",入力1!B144,"")</f>
        <v>6</v>
      </c>
      <c r="C99" s="524">
        <v>4</v>
      </c>
      <c r="D99" s="2229" t="str">
        <f>IF(TRIM(入力1!D144)&lt;&gt;"",入力1!D144,"")</f>
        <v/>
      </c>
      <c r="E99" s="2230" t="str">
        <f>IF(TRIM(入力1!E98)&lt;&gt;"",入力1!E98,"")</f>
        <v/>
      </c>
      <c r="F99" s="2230" t="str">
        <f>IF(TRIM(入力1!F98)&lt;&gt;"",入力1!F98,"")</f>
        <v/>
      </c>
      <c r="G99" s="2230" t="str">
        <f>IF(TRIM(入力1!G98)&lt;&gt;"",入力1!G98,"")</f>
        <v/>
      </c>
      <c r="H99" s="2230" t="str">
        <f>IF(TRIM(入力1!H98)&lt;&gt;"",入力1!H98,"")</f>
        <v/>
      </c>
      <c r="I99" s="2230" t="str">
        <f>IF(TRIM(入力1!I98)&lt;&gt;"",入力1!I98,"")</f>
        <v/>
      </c>
      <c r="J99" s="2230" t="str">
        <f>IF(TRIM(入力1!J98)&lt;&gt;"",入力1!J98,"")</f>
        <v/>
      </c>
      <c r="K99" s="2230" t="str">
        <f>IF(TRIM(入力1!S98)&lt;&gt;"",入力1!S98,"")</f>
        <v/>
      </c>
      <c r="L99" s="2231" t="e">
        <f>IF(TRIM(入力1!#REF!)&lt;&gt;"",入力1!#REF!,"")</f>
        <v>#REF!</v>
      </c>
      <c r="M99" s="975" t="str">
        <f>IF(TRIM(入力1!K144)&lt;&gt;"",入力1!K144,"")</f>
        <v/>
      </c>
      <c r="N99" s="525">
        <f>IF(TRIM(入力1!L144)&lt;&gt;"",入力1!L144,"")</f>
        <v>6</v>
      </c>
      <c r="O99" s="526">
        <v>4</v>
      </c>
      <c r="P99" s="1007" t="str">
        <f>'入力1-1'!P78</f>
        <v/>
      </c>
      <c r="Q99" s="527" t="str">
        <f>'入力1-1'!Q78</f>
        <v/>
      </c>
      <c r="R99" s="528" t="str">
        <f>IF(TRIM('入力1-1'!R78)&lt;&gt;"",MID('入力1-1'!R78,1,1),"0")</f>
        <v>0</v>
      </c>
      <c r="S99" s="528" t="str">
        <f>IF(TRIM('入力1-1'!S78)&lt;&gt;"",MID('入力1-1'!S78,1,1),"")</f>
        <v/>
      </c>
      <c r="T99" s="528" t="str">
        <f>IF(TRIM('入力1-1'!T78)&lt;&gt;"",MID('入力1-1'!T78,1,1),"")</f>
        <v/>
      </c>
      <c r="U99" s="528" t="str">
        <f>IF(TRIM('入力1-1'!U78)&lt;&gt;"",MID('入力1-1'!U78,1,1),"")</f>
        <v/>
      </c>
      <c r="V99" s="528" t="str">
        <f>IF(TRIM('入力1-1'!V78)&lt;&gt;"",MID('入力1-1'!V78,1,1),"")</f>
        <v/>
      </c>
      <c r="W99" s="528" t="str">
        <f>IF(TRIM('入力1-1'!W78)&lt;&gt;"",MID('入力1-1'!W78,1,1),"")</f>
        <v/>
      </c>
      <c r="X99" s="528" t="str">
        <f>IF(TRIM('入力1-1'!X78)&lt;&gt;"",MID('入力1-1'!X78,1,1),"")</f>
        <v/>
      </c>
      <c r="Y99" s="528" t="str">
        <f>IF(TRIM('入力1-1'!Y78)&lt;&gt;"",MID('入力1-1'!Y78,1,1),"")</f>
        <v/>
      </c>
      <c r="Z99" s="1007" t="str">
        <f>IF(TRIM('入力1-1'!AA78)&lt;&gt;"",MID('入力1-1'!AA78,1,1),"0")</f>
        <v>0</v>
      </c>
      <c r="AA99" s="527" t="str">
        <f>IF(TRIM('入力1-1'!AA78)&lt;&gt;"",MID('入力1-1'!AA78,2,1),"0")</f>
        <v>0</v>
      </c>
      <c r="AB99" s="1007" t="str">
        <f>IF(TRIM('入力1-1'!AC78)&lt;&gt;"",MID('入力1-1'!AC78,1,1),"")</f>
        <v/>
      </c>
      <c r="AC99" s="527" t="str">
        <f>IF(TRIM('入力1-1'!AC78)&lt;&gt;"",MID('入力1-1'!AC78,2,1),"")</f>
        <v/>
      </c>
      <c r="AD99" s="1007" t="str">
        <f>IF(TRIM('入力1-1'!AE78)&lt;&gt;"",MID('入力1-1'!AE78,1,1),"")</f>
        <v/>
      </c>
      <c r="AE99" s="527" t="str">
        <f>IF(TRIM('入力1-1'!AE78)&lt;&gt;"",MID('入力1-1'!AE78,2,1),"")</f>
        <v/>
      </c>
      <c r="AF99" s="1007" t="str">
        <f>IF(TRIM('入力1-1'!AG78)&lt;&gt;"",MID('入力1-1'!AG78,1,1),"")</f>
        <v/>
      </c>
      <c r="AG99" s="527" t="str">
        <f>IF(TRIM('入力1-1'!AG78)&lt;&gt;"",MID('入力1-1'!AG78,2,1),"")</f>
        <v/>
      </c>
      <c r="AH99" s="1007" t="str">
        <f>IF(TRIM('入力1-1'!AI78)&lt;&gt;"",MID('入力1-1'!AI78,1,1),"")</f>
        <v/>
      </c>
      <c r="AI99" s="529" t="str">
        <f>IF(TRIM('入力1-1'!AI78)&lt;&gt;"",MID('入力1-1'!AI78,2,1),"")</f>
        <v/>
      </c>
      <c r="AJ99" s="528" t="str">
        <f>IF(TRIM('入力1-1'!AK78)&lt;&gt;"",MID('入力1-1'!AK78,1,1),"")</f>
        <v/>
      </c>
      <c r="AK99" s="1007" t="str">
        <f>IF(TRIM('入力1-1'!AL78)&lt;&gt;"",MID('入力1-1'!AL78,1,1),"")</f>
        <v/>
      </c>
      <c r="AL99" s="527" t="str">
        <f>IF(TRIM('入力1-1'!AL78)&lt;&gt;"",MID('入力1-1'!AL78,2,1),"")</f>
        <v/>
      </c>
      <c r="AM99" s="1007" t="str">
        <f>IF(TRIM('入力1-1'!AN78)&lt;&gt;"",MID('入力1-1'!AN78,1,1),"")</f>
        <v/>
      </c>
      <c r="AN99" s="527" t="str">
        <f>IF(TRIM('入力1-1'!AN78)&lt;&gt;"",MID('入力1-1'!AN78,2,1),"")</f>
        <v/>
      </c>
      <c r="AO99" s="1007" t="str">
        <f>IF(TRIM('入力1-1'!AP78)&lt;&gt;"",MID('入力1-1'!AP78,1,1),"")</f>
        <v/>
      </c>
      <c r="AP99" s="529" t="str">
        <f>IF(TRIM('入力1-1'!AP78)&lt;&gt;"",MID('入力1-1'!AP78,2,1),"")</f>
        <v/>
      </c>
      <c r="AQ99" s="1007" t="str">
        <f>IF(TRIM('入力1-1'!AR78)&lt;&gt;"",MID('入力1-1'!AR78,1,1),"")</f>
        <v/>
      </c>
      <c r="AR99" s="527" t="str">
        <f>IF(TRIM('入力1-1'!AR78)&lt;&gt;"",MID('入力1-1'!AR78,2,1),"")</f>
        <v/>
      </c>
      <c r="AS99" s="1007" t="str">
        <f>IF(TRIM('入力1-1'!AT78)&lt;&gt;"",MID('入力1-1'!AT78,1,1),"")</f>
        <v/>
      </c>
      <c r="AT99" s="527" t="str">
        <f>IF(TRIM('入力1-1'!AT78)&lt;&gt;"",MID('入力1-1'!AT78,2,1),"")</f>
        <v/>
      </c>
      <c r="AU99" s="1008" t="str">
        <f>IF(TRIM('入力1-1'!AV78)&lt;&gt;"",MID('入力1-1'!AV78,1,1),"")</f>
        <v/>
      </c>
      <c r="AV99" s="530" t="str">
        <f>IF(TRIM('入力1-1'!AW78)&lt;&gt;"",MID('入力1-1'!AW78,1,1),"")</f>
        <v/>
      </c>
      <c r="AW99" s="530" t="str">
        <f>IF(TRIM('入力1-1'!AX78)&lt;&gt;"",MID('入力1-1'!AX78,1,1),"")</f>
        <v/>
      </c>
      <c r="AX99" s="530" t="str">
        <f>IF(TRIM('入力1-1'!AY78)&lt;&gt;"",MID('入力1-1'!AY78,1,1),"")</f>
        <v/>
      </c>
      <c r="AY99" s="697" t="str">
        <f>IF(TRIM('入力1-1'!AZ78)&lt;&gt;"",LEFT('入力1-1'!AZ78,1),"-")</f>
        <v>-</v>
      </c>
      <c r="AZ99" s="977" t="str">
        <f>IF(TRIM('入力1-1'!AZ78)&lt;&gt;"",MID('入力1-1'!AZ78,2,1),"-")</f>
        <v>-</v>
      </c>
      <c r="BA99" s="677" t="str">
        <f>IF(TRIM('入力1-1'!BB78)&lt;&gt;"",MID('入力1-1'!BB78,1,1),"")</f>
        <v/>
      </c>
      <c r="BB99" s="987" t="str">
        <f>IF(TRIM('入力1-1'!BC78)&lt;&gt;"",IF(LEN('入力1-1'!BC78)&gt;=2,MID(TEXT('入力1-1'!BC78,"00"),1,1),"0"),"")</f>
        <v/>
      </c>
      <c r="BC99" s="531" t="str">
        <f>IF(TRIM('入力1-1'!BC78)&lt;&gt;"",IF(LEN('入力1-1'!BC78)&gt;=1,MID(TEXT('入力1-1'!BC78,"00"),2,1),""),"")</f>
        <v/>
      </c>
      <c r="BD99" s="708" t="str">
        <f>IF(TRIM('入力1-1'!$BE78)&lt;&gt;"",IF('入力1-1'!$BE78&gt;=100000,MID(TEXT('入力1-1'!$BE78,"000000"),1,1),""),"")</f>
        <v/>
      </c>
      <c r="BE99" s="709" t="str">
        <f>IF(TRIM('入力1-1'!$BE78)&lt;&gt;"",IF('入力1-1'!$BE78&gt;=10000,MID(TEXT('入力1-1'!$BE78,"000000"),2,1),""),"")</f>
        <v/>
      </c>
      <c r="BF99" s="709" t="str">
        <f>IF(TRIM('入力1-1'!$BE78)&lt;&gt;"",IF('入力1-1'!$BE78&gt;=1000,MID(TEXT('入力1-1'!$BE78,"000000"),3,1),""),"")</f>
        <v/>
      </c>
      <c r="BG99" s="709" t="str">
        <f>IF(TRIM('入力1-1'!$BE78)&lt;&gt;"",IF('入力1-1'!$BE78&gt;=100,MID(TEXT('入力1-1'!$BE78,"000000"),4,1),""),"")</f>
        <v/>
      </c>
      <c r="BH99" s="709" t="str">
        <f>IF(TRIM('入力1-1'!$BE78)&lt;&gt;"",IF('入力1-1'!$BE78&gt;=10,MID(TEXT('入力1-1'!$BE78,"000000"),5,1),""),"")</f>
        <v/>
      </c>
      <c r="BI99" s="532" t="str">
        <f>IF(TRIM('入力1-1'!$BE78)&lt;&gt;"",IF('入力1-1'!$BE78&gt;=1,MID(TEXT('入力1-1'!$BE78,"000000"),6,1),"0"),"")</f>
        <v/>
      </c>
      <c r="BJ99" s="710" t="str">
        <f>IF(TRIM('入力1-1'!$BF78)&lt;&gt;"",IF('入力1-1'!$BF78&gt;=100000,MID(TEXT('入力1-1'!$BF78,"000000"),1,1),""),"")</f>
        <v/>
      </c>
      <c r="BK99" s="711" t="str">
        <f>IF(TRIM('入力1-1'!$BF78)&lt;&gt;"",IF('入力1-1'!$BF78&gt;=10000,MID(TEXT('入力1-1'!$BF78,"000000"),2,1),""),"")</f>
        <v/>
      </c>
      <c r="BL99" s="711" t="str">
        <f>IF(TRIM('入力1-1'!$BF78)&lt;&gt;"",IF('入力1-1'!$BF78&gt;=1000,MID(TEXT('入力1-1'!$BF78,"000000"),3,1),""),"")</f>
        <v/>
      </c>
      <c r="BM99" s="711" t="str">
        <f>IF(TRIM('入力1-1'!$BF78)&lt;&gt;"",IF('入力1-1'!$BF78&gt;=100,MID(TEXT('入力1-1'!$BF78,"000000"),4,1),""),"")</f>
        <v/>
      </c>
      <c r="BN99" s="711" t="str">
        <f>IF(TRIM('入力1-1'!$BF78)&lt;&gt;"",IF('入力1-1'!$BF78&gt;=10,MID(TEXT('入力1-1'!$BF78,"000000"),5,1),""),"")</f>
        <v/>
      </c>
      <c r="BO99" s="533" t="str">
        <f>IF(TRIM('入力1-1'!$BF78)&lt;&gt;"",IF('入力1-1'!$BF78&gt;=1,MID(TEXT('入力1-1'!$BF78,"000000"),6,1),"0"),"")</f>
        <v/>
      </c>
      <c r="BP99" s="710" t="str">
        <f>IF(TRIM('入力1-1'!$BG78)&lt;&gt;"",IF('入力1-1'!$BG78&gt;=100000,MID(TEXT('入力1-1'!$BG78,"000000"),1,1),""),"")</f>
        <v/>
      </c>
      <c r="BQ99" s="711" t="str">
        <f>IF(TRIM('入力1-1'!$BG78)&lt;&gt;"",IF('入力1-1'!$BG78&gt;=10000,MID(TEXT('入力1-1'!$BG78,"000000"),2,1),""),"")</f>
        <v/>
      </c>
      <c r="BR99" s="711" t="str">
        <f>IF(TRIM('入力1-1'!$BG78)&lt;&gt;"",IF('入力1-1'!$BG78&gt;=1000,MID(TEXT('入力1-1'!$BG78,"000000"),3,1),""),"")</f>
        <v/>
      </c>
      <c r="BS99" s="711" t="str">
        <f>IF(TRIM('入力1-1'!$BG78)&lt;&gt;"",IF('入力1-1'!$BG78&gt;=100,MID(TEXT('入力1-1'!$BG78,"000000"),4,1),""),"")</f>
        <v/>
      </c>
      <c r="BT99" s="711" t="str">
        <f>IF(TRIM('入力1-1'!$BG78)&lt;&gt;"",IF('入力1-1'!$BG78&gt;=10,MID(TEXT('入力1-1'!$BG78,"000000"),5,1),""),"")</f>
        <v/>
      </c>
      <c r="BU99" s="533" t="str">
        <f>IF(TRIM('入力1-1'!$BG78)&lt;&gt;"",IF('入力1-1'!$BG78&gt;=1,MID(TEXT('入力1-1'!$BG78,"000000"),6,1),"0"),"")</f>
        <v/>
      </c>
      <c r="BV99" s="710" t="str">
        <f>IF(TRIM('入力1-1'!$BH78)&lt;&gt;"",IF('入力1-1'!$BH78&gt;=100000,MID(TEXT('入力1-1'!$BH78,"000000"),1,1),""),"")</f>
        <v/>
      </c>
      <c r="BW99" s="711" t="str">
        <f>IF(TRIM('入力1-1'!$BH78)&lt;&gt;"",IF('入力1-1'!$BH78&gt;=10000,MID(TEXT('入力1-1'!$BH78,"000000"),2,1),""),"")</f>
        <v/>
      </c>
      <c r="BX99" s="711" t="str">
        <f>IF(TRIM('入力1-1'!$BH78)&lt;&gt;"",IF('入力1-1'!$BH78&gt;=1000,MID(TEXT('入力1-1'!$BH78,"000000"),3,1),""),"")</f>
        <v/>
      </c>
      <c r="BY99" s="711" t="str">
        <f>IF(TRIM('入力1-1'!$BH78)&lt;&gt;"",IF('入力1-1'!$BH78&gt;=100,MID(TEXT('入力1-1'!$BH78,"000000"),4,1),""),"")</f>
        <v/>
      </c>
      <c r="BZ99" s="711" t="str">
        <f>IF(TRIM('入力1-1'!$BH78)&lt;&gt;"",IF('入力1-1'!$BH78&gt;=10,MID(TEXT('入力1-1'!$BH78,"000000"),5,1),""),"")</f>
        <v/>
      </c>
      <c r="CA99" s="533" t="str">
        <f>IF(TRIM('入力1-1'!$BH78)&lt;&gt;"",IF('入力1-1'!$BH78&gt;=1,MID(TEXT('入力1-1'!$BH78,"000000"),6,1),""),"0")</f>
        <v/>
      </c>
      <c r="CB99" s="749" t="str">
        <f>IF(TRIM('入力1-1'!$BI78)&lt;&gt;"",IF('入力1-1'!$BI78&gt;=10000000,MID(TEXT('入力1-1'!$BI78,"00000000"),1,1),""),"")</f>
        <v/>
      </c>
      <c r="CC99" s="750" t="str">
        <f>IF(TRIM('入力1-1'!$BI78)&lt;&gt;"",IF('入力1-1'!$BI78&gt;=1000000,MID(TEXT('入力1-1'!$BI78,"00000000"),2,1),""),"")</f>
        <v/>
      </c>
      <c r="CD99" s="750" t="str">
        <f>IF(TRIM('入力1-1'!$BI78)&lt;&gt;"",IF('入力1-1'!$BI78&gt;=100000,MID(TEXT('入力1-1'!$BI78,"00000000"),3,1),""),"")</f>
        <v/>
      </c>
      <c r="CE99" s="750" t="str">
        <f>IF(TRIM('入力1-1'!$BI78)&lt;&gt;"",IF('入力1-1'!$BI78&gt;=10000,MID(TEXT('入力1-1'!$BI78,"00000000"),4,1),""),"")</f>
        <v/>
      </c>
      <c r="CF99" s="750" t="str">
        <f>IF(TRIM('入力1-1'!$BI78)&lt;&gt;"",IF('入力1-1'!$BI78&gt;=1000,MID(TEXT('入力1-1'!$BI78,"00000000"),5,1),""),"")</f>
        <v/>
      </c>
      <c r="CG99" s="750" t="str">
        <f>IF(TRIM('入力1-1'!$BI78)&lt;&gt;"",IF('入力1-1'!$BI78&gt;=100,MID(TEXT('入力1-1'!$BI78,"00000000"),6,1),""),"")</f>
        <v/>
      </c>
      <c r="CH99" s="750" t="str">
        <f>IF(TRIM('入力1-1'!$BI78)&lt;&gt;"",IF('入力1-1'!$BI78&gt;=10,MID(TEXT('入力1-1'!$BI78,"00000000"),7,1),""),"")</f>
        <v/>
      </c>
      <c r="CI99" s="854" t="str">
        <f>IF(TRIM('入力1-1'!$BI78)&lt;&gt;"",IF('入力1-1'!$BI78&gt;=1,MID(TEXT('入力1-1'!$BI78,"00000000"),8,1),""),"")</f>
        <v/>
      </c>
    </row>
    <row r="100" spans="1:87" s="19" customFormat="1" ht="23.25" customHeight="1" thickBot="1">
      <c r="A100" s="311" t="str">
        <f>IF(TRIM(入力1!A146)&lt;&gt;"",入力1!A146,"")</f>
        <v/>
      </c>
      <c r="B100" s="431">
        <f>IF(TRIM(入力1!B146)&lt;&gt;"",入力1!B146,"")</f>
        <v>6</v>
      </c>
      <c r="C100" s="312">
        <v>5</v>
      </c>
      <c r="D100" s="2238" t="str">
        <f>IF(TRIM(入力1!D146)&lt;&gt;"",入力1!D146,"")</f>
        <v/>
      </c>
      <c r="E100" s="2239" t="str">
        <f>IF(TRIM(入力1!E100)&lt;&gt;"",入力1!E100,"")</f>
        <v/>
      </c>
      <c r="F100" s="2239" t="str">
        <f>IF(TRIM(入力1!F100)&lt;&gt;"",入力1!F100,"")</f>
        <v/>
      </c>
      <c r="G100" s="2239" t="str">
        <f>IF(TRIM(入力1!G100)&lt;&gt;"",入力1!G100,"")</f>
        <v/>
      </c>
      <c r="H100" s="2239" t="str">
        <f>IF(TRIM(入力1!H100)&lt;&gt;"",入力1!H100,"")</f>
        <v/>
      </c>
      <c r="I100" s="2239" t="str">
        <f>IF(TRIM(入力1!I100)&lt;&gt;"",入力1!I100,"")</f>
        <v/>
      </c>
      <c r="J100" s="2239" t="str">
        <f>IF(TRIM(入力1!J100)&lt;&gt;"",入力1!J100,"")</f>
        <v/>
      </c>
      <c r="K100" s="2239" t="str">
        <f>IF(TRIM(入力1!S100)&lt;&gt;"",入力1!S100,"")</f>
        <v/>
      </c>
      <c r="L100" s="2240" t="e">
        <f>IF(TRIM(入力1!#REF!)&lt;&gt;"",入力1!#REF!,"")</f>
        <v>#REF!</v>
      </c>
      <c r="M100" s="957" t="str">
        <f>IF(TRIM(入力1!K146)&lt;&gt;"",入力1!K146,"")</f>
        <v/>
      </c>
      <c r="N100" s="435">
        <f>IF(TRIM(入力1!L146)&lt;&gt;"",入力1!L146,"")</f>
        <v>6</v>
      </c>
      <c r="O100" s="433">
        <v>5</v>
      </c>
      <c r="P100" s="1005" t="str">
        <f>'入力1-1'!P79</f>
        <v/>
      </c>
      <c r="Q100" s="313" t="str">
        <f>'入力1-1'!Q79</f>
        <v/>
      </c>
      <c r="R100" s="314" t="str">
        <f>IF(TRIM('入力1-1'!R79)&lt;&gt;"",MID('入力1-1'!R79,1,1),"0")</f>
        <v>0</v>
      </c>
      <c r="S100" s="314" t="str">
        <f>IF(TRIM('入力1-1'!S79)&lt;&gt;"",MID('入力1-1'!S79,1,1),"")</f>
        <v/>
      </c>
      <c r="T100" s="314" t="str">
        <f>IF(TRIM('入力1-1'!T79)&lt;&gt;"",MID('入力1-1'!T79,1,1),"")</f>
        <v/>
      </c>
      <c r="U100" s="314" t="str">
        <f>IF(TRIM('入力1-1'!U79)&lt;&gt;"",MID('入力1-1'!U79,1,1),"")</f>
        <v/>
      </c>
      <c r="V100" s="314" t="str">
        <f>IF(TRIM('入力1-1'!V79)&lt;&gt;"",MID('入力1-1'!V79,1,1),"")</f>
        <v/>
      </c>
      <c r="W100" s="314" t="str">
        <f>IF(TRIM('入力1-1'!W79)&lt;&gt;"",MID('入力1-1'!W79,1,1),"")</f>
        <v/>
      </c>
      <c r="X100" s="314" t="str">
        <f>IF(TRIM('入力1-1'!X79)&lt;&gt;"",MID('入力1-1'!X79,1,1),"")</f>
        <v/>
      </c>
      <c r="Y100" s="314" t="str">
        <f>IF(TRIM('入力1-1'!Y79)&lt;&gt;"",MID('入力1-1'!Y79,1,1),"")</f>
        <v/>
      </c>
      <c r="Z100" s="1005" t="str">
        <f>IF(TRIM('入力1-1'!AA79)&lt;&gt;"",MID('入力1-1'!AA79,1,1),"0")</f>
        <v>0</v>
      </c>
      <c r="AA100" s="313" t="str">
        <f>IF(TRIM('入力1-1'!AA79)&lt;&gt;"",MID('入力1-1'!AA79,2,1),"0")</f>
        <v>0</v>
      </c>
      <c r="AB100" s="1005" t="str">
        <f>IF(TRIM('入力1-1'!AC79)&lt;&gt;"",MID('入力1-1'!AC79,1,1),"")</f>
        <v/>
      </c>
      <c r="AC100" s="313" t="str">
        <f>IF(TRIM('入力1-1'!AC79)&lt;&gt;"",MID('入力1-1'!AC79,2,1),"")</f>
        <v/>
      </c>
      <c r="AD100" s="1005" t="str">
        <f>IF(TRIM('入力1-1'!AE79)&lt;&gt;"",MID('入力1-1'!AE79,1,1),"")</f>
        <v/>
      </c>
      <c r="AE100" s="313" t="str">
        <f>IF(TRIM('入力1-1'!AE79)&lt;&gt;"",MID('入力1-1'!AE79,2,1),"")</f>
        <v/>
      </c>
      <c r="AF100" s="1005" t="str">
        <f>IF(TRIM('入力1-1'!AG79)&lt;&gt;"",MID('入力1-1'!AG79,1,1),"")</f>
        <v/>
      </c>
      <c r="AG100" s="313" t="str">
        <f>IF(TRIM('入力1-1'!AG79)&lt;&gt;"",MID('入力1-1'!AG79,2,1),"")</f>
        <v/>
      </c>
      <c r="AH100" s="1005" t="str">
        <f>IF(TRIM('入力1-1'!AI79)&lt;&gt;"",MID('入力1-1'!AI79,1,1),"")</f>
        <v/>
      </c>
      <c r="AI100" s="315" t="str">
        <f>IF(TRIM('入力1-1'!AI79)&lt;&gt;"",MID('入力1-1'!AI79,2,1),"")</f>
        <v/>
      </c>
      <c r="AJ100" s="314" t="str">
        <f>IF(TRIM('入力1-1'!AK79)&lt;&gt;"",MID('入力1-1'!AK79,1,1),"")</f>
        <v/>
      </c>
      <c r="AK100" s="1005" t="str">
        <f>IF(TRIM('入力1-1'!AL79)&lt;&gt;"",MID('入力1-1'!AL79,1,1),"")</f>
        <v/>
      </c>
      <c r="AL100" s="313" t="str">
        <f>IF(TRIM('入力1-1'!AL79)&lt;&gt;"",MID('入力1-1'!AL79,2,1),"")</f>
        <v/>
      </c>
      <c r="AM100" s="1005" t="str">
        <f>IF(TRIM('入力1-1'!AN79)&lt;&gt;"",MID('入力1-1'!AN79,1,1),"")</f>
        <v/>
      </c>
      <c r="AN100" s="313" t="str">
        <f>IF(TRIM('入力1-1'!AN79)&lt;&gt;"",MID('入力1-1'!AN79,2,1),"")</f>
        <v/>
      </c>
      <c r="AO100" s="1005" t="str">
        <f>IF(TRIM('入力1-1'!AP79)&lt;&gt;"",MID('入力1-1'!AP79,1,1),"")</f>
        <v/>
      </c>
      <c r="AP100" s="315" t="str">
        <f>IF(TRIM('入力1-1'!AP79)&lt;&gt;"",MID('入力1-1'!AP79,2,1),"")</f>
        <v/>
      </c>
      <c r="AQ100" s="1005" t="str">
        <f>IF(TRIM('入力1-1'!AR79)&lt;&gt;"",MID('入力1-1'!AR79,1,1),"")</f>
        <v/>
      </c>
      <c r="AR100" s="313" t="str">
        <f>IF(TRIM('入力1-1'!AR79)&lt;&gt;"",MID('入力1-1'!AR79,2,1),"")</f>
        <v/>
      </c>
      <c r="AS100" s="1005" t="str">
        <f>IF(TRIM('入力1-1'!AT79)&lt;&gt;"",MID('入力1-1'!AT79,1,1),"")</f>
        <v/>
      </c>
      <c r="AT100" s="313" t="str">
        <f>IF(TRIM('入力1-1'!AT79)&lt;&gt;"",MID('入力1-1'!AT79,2,1),"")</f>
        <v/>
      </c>
      <c r="AU100" s="1006" t="str">
        <f>IF(TRIM('入力1-1'!AV79)&lt;&gt;"",MID('入力1-1'!AV79,1,1),"")</f>
        <v/>
      </c>
      <c r="AV100" s="366" t="str">
        <f>IF(TRIM('入力1-1'!AW79)&lt;&gt;"",MID('入力1-1'!AW79,1,1),"")</f>
        <v/>
      </c>
      <c r="AW100" s="366" t="str">
        <f>IF(TRIM('入力1-1'!AX79)&lt;&gt;"",MID('入力1-1'!AX79,1,1),"")</f>
        <v/>
      </c>
      <c r="AX100" s="366" t="str">
        <f>IF(TRIM('入力1-1'!AY79)&lt;&gt;"",MID('入力1-1'!AY79,1,1),"")</f>
        <v/>
      </c>
      <c r="AY100" s="699" t="str">
        <f>IF(TRIM('入力1-1'!AZ79)&lt;&gt;"",LEFT('入力1-1'!AZ79,1),"-")</f>
        <v>-</v>
      </c>
      <c r="AZ100" s="978" t="str">
        <f>IF(TRIM('入力1-1'!AZ79)&lt;&gt;"",MID('入力1-1'!AZ79,2,1),"-")</f>
        <v>-</v>
      </c>
      <c r="BA100" s="679" t="str">
        <f>IF(TRIM('入力1-1'!BB79)&lt;&gt;"",MID('入力1-1'!BB79,1,1),"")</f>
        <v/>
      </c>
      <c r="BB100" s="989" t="str">
        <f>IF(TRIM('入力1-1'!BC79)&lt;&gt;"",IF(LEN('入力1-1'!BC79)&gt;=2,MID(TEXT('入力1-1'!BC79,"00"),1,1),"0"),"")</f>
        <v/>
      </c>
      <c r="BC100" s="313" t="str">
        <f>IF(TRIM('入力1-1'!BC79)&lt;&gt;"",IF(LEN('入力1-1'!BC79)&gt;=1,MID(TEXT('入力1-1'!BC79,"00"),2,1),""),"")</f>
        <v/>
      </c>
      <c r="BD100" s="716" t="str">
        <f>IF(TRIM('入力1-1'!$BE79)&lt;&gt;"",IF('入力1-1'!$BE79&gt;=100000,MID(TEXT('入力1-1'!$BE79,"000000"),1,1),""),"")</f>
        <v/>
      </c>
      <c r="BE100" s="717" t="str">
        <f>IF(TRIM('入力1-1'!$BE79)&lt;&gt;"",IF('入力1-1'!$BE79&gt;=10000,MID(TEXT('入力1-1'!$BE79,"000000"),2,1),""),"")</f>
        <v/>
      </c>
      <c r="BF100" s="717" t="str">
        <f>IF(TRIM('入力1-1'!$BE79)&lt;&gt;"",IF('入力1-1'!$BE79&gt;=1000,MID(TEXT('入力1-1'!$BE79,"000000"),3,1),""),"")</f>
        <v/>
      </c>
      <c r="BG100" s="717" t="str">
        <f>IF(TRIM('入力1-1'!$BE79)&lt;&gt;"",IF('入力1-1'!$BE79&gt;=100,MID(TEXT('入力1-1'!$BE79,"000000"),4,1),""),"")</f>
        <v/>
      </c>
      <c r="BH100" s="717" t="str">
        <f>IF(TRIM('入力1-1'!$BE79)&lt;&gt;"",IF('入力1-1'!$BE79&gt;=10,MID(TEXT('入力1-1'!$BE79,"000000"),5,1),""),"")</f>
        <v/>
      </c>
      <c r="BI100" s="467" t="str">
        <f>IF(TRIM('入力1-1'!$BE79)&lt;&gt;"",IF('入力1-1'!$BE79&gt;=1,MID(TEXT('入力1-1'!$BE79,"000000"),6,1),"0"),"")</f>
        <v/>
      </c>
      <c r="BJ100" s="718" t="str">
        <f>IF(TRIM('入力1-1'!$BF79)&lt;&gt;"",IF('入力1-1'!$BF79&gt;=100000,MID(TEXT('入力1-1'!$BF79,"000000"),1,1),""),"")</f>
        <v/>
      </c>
      <c r="BK100" s="717" t="str">
        <f>IF(TRIM('入力1-1'!$BF79)&lt;&gt;"",IF('入力1-1'!$BF79&gt;=10000,MID(TEXT('入力1-1'!$BF79,"000000"),2,1),""),"")</f>
        <v/>
      </c>
      <c r="BL100" s="717" t="str">
        <f>IF(TRIM('入力1-1'!$BF79)&lt;&gt;"",IF('入力1-1'!$BF79&gt;=1000,MID(TEXT('入力1-1'!$BF79,"000000"),3,1),""),"")</f>
        <v/>
      </c>
      <c r="BM100" s="717" t="str">
        <f>IF(TRIM('入力1-1'!$BF79)&lt;&gt;"",IF('入力1-1'!$BF79&gt;=100,MID(TEXT('入力1-1'!$BF79,"000000"),4,1),""),"")</f>
        <v/>
      </c>
      <c r="BN100" s="717" t="str">
        <f>IF(TRIM('入力1-1'!$BF79)&lt;&gt;"",IF('入力1-1'!$BF79&gt;=10,MID(TEXT('入力1-1'!$BF79,"000000"),5,1),""),"")</f>
        <v/>
      </c>
      <c r="BO100" s="467" t="str">
        <f>IF(TRIM('入力1-1'!$BF79)&lt;&gt;"",IF('入力1-1'!$BF79&gt;=1,MID(TEXT('入力1-1'!$BF79,"000000"),6,1),"0"),"")</f>
        <v/>
      </c>
      <c r="BP100" s="718" t="str">
        <f>IF(TRIM('入力1-1'!$BG79)&lt;&gt;"",IF('入力1-1'!$BG79&gt;=100000,MID(TEXT('入力1-1'!$BG79,"000000"),1,1),""),"")</f>
        <v/>
      </c>
      <c r="BQ100" s="717" t="str">
        <f>IF(TRIM('入力1-1'!$BG79)&lt;&gt;"",IF('入力1-1'!$BG79&gt;=10000,MID(TEXT('入力1-1'!$BG79,"000000"),2,1),""),"")</f>
        <v/>
      </c>
      <c r="BR100" s="717" t="str">
        <f>IF(TRIM('入力1-1'!$BG79)&lt;&gt;"",IF('入力1-1'!$BG79&gt;=1000,MID(TEXT('入力1-1'!$BG79,"000000"),3,1),""),"")</f>
        <v/>
      </c>
      <c r="BS100" s="717" t="str">
        <f>IF(TRIM('入力1-1'!$BG79)&lt;&gt;"",IF('入力1-1'!$BG79&gt;=100,MID(TEXT('入力1-1'!$BG79,"000000"),4,1),""),"")</f>
        <v/>
      </c>
      <c r="BT100" s="717" t="str">
        <f>IF(TRIM('入力1-1'!$BG79)&lt;&gt;"",IF('入力1-1'!$BG79&gt;=10,MID(TEXT('入力1-1'!$BG79,"000000"),5,1),""),"")</f>
        <v/>
      </c>
      <c r="BU100" s="467" t="str">
        <f>IF(TRIM('入力1-1'!$BG79)&lt;&gt;"",IF('入力1-1'!$BG79&gt;=1,MID(TEXT('入力1-1'!$BG79,"000000"),6,1),"0"),"")</f>
        <v/>
      </c>
      <c r="BV100" s="718" t="str">
        <f>IF(TRIM('入力1-1'!$BH79)&lt;&gt;"",IF('入力1-1'!$BH79&gt;=100000,MID(TEXT('入力1-1'!$BH79,"000000"),1,1),""),"")</f>
        <v/>
      </c>
      <c r="BW100" s="717" t="str">
        <f>IF(TRIM('入力1-1'!$BH79)&lt;&gt;"",IF('入力1-1'!$BH79&gt;=10000,MID(TEXT('入力1-1'!$BH79,"000000"),2,1),""),"")</f>
        <v/>
      </c>
      <c r="BX100" s="717" t="str">
        <f>IF(TRIM('入力1-1'!$BH79)&lt;&gt;"",IF('入力1-1'!$BH79&gt;=1000,MID(TEXT('入力1-1'!$BH79,"000000"),3,1),""),"")</f>
        <v/>
      </c>
      <c r="BY100" s="717" t="str">
        <f>IF(TRIM('入力1-1'!$BH79)&lt;&gt;"",IF('入力1-1'!$BH79&gt;=100,MID(TEXT('入力1-1'!$BH79,"000000"),4,1),""),"")</f>
        <v/>
      </c>
      <c r="BZ100" s="717" t="str">
        <f>IF(TRIM('入力1-1'!$BH79)&lt;&gt;"",IF('入力1-1'!$BH79&gt;=10,MID(TEXT('入力1-1'!$BH79,"000000"),5,1),""),"")</f>
        <v/>
      </c>
      <c r="CA100" s="467" t="str">
        <f>IF(TRIM('入力1-1'!$BH79)&lt;&gt;"",IF('入力1-1'!$BH79&gt;=1,MID(TEXT('入力1-1'!$BH79,"000000"),6,1),""),"0")</f>
        <v/>
      </c>
      <c r="CB100" s="753" t="str">
        <f>IF(TRIM('入力1-1'!$BI79)&lt;&gt;"",IF('入力1-1'!$BI79&gt;=10000000,MID(TEXT('入力1-1'!$BI79,"00000000"),1,1),""),"")</f>
        <v/>
      </c>
      <c r="CC100" s="754" t="str">
        <f>IF(TRIM('入力1-1'!$BI79)&lt;&gt;"",IF('入力1-1'!$BI79&gt;=1000000,MID(TEXT('入力1-1'!$BI79,"00000000"),2,1),""),"")</f>
        <v/>
      </c>
      <c r="CD100" s="754" t="str">
        <f>IF(TRIM('入力1-1'!$BI79)&lt;&gt;"",IF('入力1-1'!$BI79&gt;=100000,MID(TEXT('入力1-1'!$BI79,"00000000"),3,1),""),"")</f>
        <v/>
      </c>
      <c r="CE100" s="754" t="str">
        <f>IF(TRIM('入力1-1'!$BI79)&lt;&gt;"",IF('入力1-1'!$BI79&gt;=10000,MID(TEXT('入力1-1'!$BI79,"00000000"),4,1),""),"")</f>
        <v/>
      </c>
      <c r="CF100" s="754" t="str">
        <f>IF(TRIM('入力1-1'!$BI79)&lt;&gt;"",IF('入力1-1'!$BI79&gt;=1000,MID(TEXT('入力1-1'!$BI79,"00000000"),5,1),""),"")</f>
        <v/>
      </c>
      <c r="CG100" s="754" t="str">
        <f>IF(TRIM('入力1-1'!$BI79)&lt;&gt;"",IF('入力1-1'!$BI79&gt;=100,MID(TEXT('入力1-1'!$BI79,"00000000"),6,1),""),"")</f>
        <v/>
      </c>
      <c r="CH100" s="754" t="str">
        <f>IF(TRIM('入力1-1'!$BI79)&lt;&gt;"",IF('入力1-1'!$BI79&gt;=10,MID(TEXT('入力1-1'!$BI79,"00000000"),7,1),""),"")</f>
        <v/>
      </c>
      <c r="CI100" s="856" t="str">
        <f>IF(TRIM('入力1-1'!$BI79)&lt;&gt;"",IF('入力1-1'!$BI79&gt;=1,MID(TEXT('入力1-1'!$BI79,"00000000"),8,1),""),"")</f>
        <v/>
      </c>
    </row>
    <row r="101" spans="1:87" s="19" customFormat="1" ht="23.25" customHeight="1">
      <c r="A101" s="522" t="str">
        <f>IF(TRIM(入力1!A148)&lt;&gt;"",入力1!A148,"")</f>
        <v/>
      </c>
      <c r="B101" s="523">
        <f>IF(TRIM(入力1!B148)&lt;&gt;"",入力1!B148,"")</f>
        <v>6</v>
      </c>
      <c r="C101" s="534">
        <v>6</v>
      </c>
      <c r="D101" s="2241" t="str">
        <f>IF(TRIM(入力1!D148)&lt;&gt;"",入力1!D148,"")</f>
        <v/>
      </c>
      <c r="E101" s="2242" t="str">
        <f>IF(TRIM(入力1!E102)&lt;&gt;"",入力1!E102,"")</f>
        <v/>
      </c>
      <c r="F101" s="2242" t="str">
        <f>IF(TRIM(入力1!F102)&lt;&gt;"",入力1!F102,"")</f>
        <v/>
      </c>
      <c r="G101" s="2242" t="str">
        <f>IF(TRIM(入力1!G102)&lt;&gt;"",入力1!G102,"")</f>
        <v/>
      </c>
      <c r="H101" s="2242" t="str">
        <f>IF(TRIM(入力1!H102)&lt;&gt;"",入力1!H102,"")</f>
        <v/>
      </c>
      <c r="I101" s="2242" t="str">
        <f>IF(TRIM(入力1!I102)&lt;&gt;"",入力1!I102,"")</f>
        <v/>
      </c>
      <c r="J101" s="2242" t="str">
        <f>IF(TRIM(入力1!J102)&lt;&gt;"",入力1!J102,"")</f>
        <v/>
      </c>
      <c r="K101" s="2242" t="str">
        <f>IF(TRIM(入力1!S102)&lt;&gt;"",入力1!S102,"")</f>
        <v/>
      </c>
      <c r="L101" s="2243" t="e">
        <f>IF(TRIM(入力1!#REF!)&lt;&gt;"",入力1!#REF!,"")</f>
        <v>#REF!</v>
      </c>
      <c r="M101" s="982" t="str">
        <f>IF(TRIM(入力1!K148)&lt;&gt;"",入力1!K148,"")</f>
        <v/>
      </c>
      <c r="N101" s="535">
        <f>IF(TRIM(入力1!L148)&lt;&gt;"",入力1!L148,"")</f>
        <v>6</v>
      </c>
      <c r="O101" s="526">
        <v>6</v>
      </c>
      <c r="P101" s="1007" t="str">
        <f>'入力1-1'!P80</f>
        <v/>
      </c>
      <c r="Q101" s="527" t="str">
        <f>'入力1-1'!Q80</f>
        <v/>
      </c>
      <c r="R101" s="528" t="str">
        <f>IF(TRIM('入力1-1'!R80)&lt;&gt;"",MID('入力1-1'!R80,1,1),"0")</f>
        <v>0</v>
      </c>
      <c r="S101" s="528" t="str">
        <f>IF(TRIM('入力1-1'!S80)&lt;&gt;"",MID('入力1-1'!S80,1,1),"")</f>
        <v/>
      </c>
      <c r="T101" s="528" t="str">
        <f>IF(TRIM('入力1-1'!T80)&lt;&gt;"",MID('入力1-1'!T80,1,1),"")</f>
        <v/>
      </c>
      <c r="U101" s="528" t="str">
        <f>IF(TRIM('入力1-1'!U80)&lt;&gt;"",MID('入力1-1'!U80,1,1),"")</f>
        <v/>
      </c>
      <c r="V101" s="528" t="str">
        <f>IF(TRIM('入力1-1'!V80)&lt;&gt;"",MID('入力1-1'!V80,1,1),"")</f>
        <v/>
      </c>
      <c r="W101" s="528" t="str">
        <f>IF(TRIM('入力1-1'!W80)&lt;&gt;"",MID('入力1-1'!W80,1,1),"")</f>
        <v/>
      </c>
      <c r="X101" s="528" t="str">
        <f>IF(TRIM('入力1-1'!X80)&lt;&gt;"",MID('入力1-1'!X80,1,1),"")</f>
        <v/>
      </c>
      <c r="Y101" s="528" t="str">
        <f>IF(TRIM('入力1-1'!Y80)&lt;&gt;"",MID('入力1-1'!Y80,1,1),"")</f>
        <v/>
      </c>
      <c r="Z101" s="1007" t="str">
        <f>IF(TRIM('入力1-1'!AA80)&lt;&gt;"",MID('入力1-1'!AA80,1,1),"0")</f>
        <v>0</v>
      </c>
      <c r="AA101" s="527" t="str">
        <f>IF(TRIM('入力1-1'!AA80)&lt;&gt;"",MID('入力1-1'!AA80,2,1),"0")</f>
        <v>0</v>
      </c>
      <c r="AB101" s="1007" t="str">
        <f>IF(TRIM('入力1-1'!AC80)&lt;&gt;"",MID('入力1-1'!AC80,1,1),"")</f>
        <v/>
      </c>
      <c r="AC101" s="527" t="str">
        <f>IF(TRIM('入力1-1'!AC80)&lt;&gt;"",MID('入力1-1'!AC80,2,1),"")</f>
        <v/>
      </c>
      <c r="AD101" s="1007" t="str">
        <f>IF(TRIM('入力1-1'!AE80)&lt;&gt;"",MID('入力1-1'!AE80,1,1),"")</f>
        <v/>
      </c>
      <c r="AE101" s="527" t="str">
        <f>IF(TRIM('入力1-1'!AE80)&lt;&gt;"",MID('入力1-1'!AE80,2,1),"")</f>
        <v/>
      </c>
      <c r="AF101" s="1007" t="str">
        <f>IF(TRIM('入力1-1'!AG80)&lt;&gt;"",MID('入力1-1'!AG80,1,1),"")</f>
        <v/>
      </c>
      <c r="AG101" s="527" t="str">
        <f>IF(TRIM('入力1-1'!AG80)&lt;&gt;"",MID('入力1-1'!AG80,2,1),"")</f>
        <v/>
      </c>
      <c r="AH101" s="1007" t="str">
        <f>IF(TRIM('入力1-1'!AI80)&lt;&gt;"",MID('入力1-1'!AI80,1,1),"")</f>
        <v/>
      </c>
      <c r="AI101" s="529" t="str">
        <f>IF(TRIM('入力1-1'!AI80)&lt;&gt;"",MID('入力1-1'!AI80,2,1),"")</f>
        <v/>
      </c>
      <c r="AJ101" s="528" t="str">
        <f>IF(TRIM('入力1-1'!AK80)&lt;&gt;"",MID('入力1-1'!AK80,1,1),"")</f>
        <v/>
      </c>
      <c r="AK101" s="1007" t="str">
        <f>IF(TRIM('入力1-1'!AL80)&lt;&gt;"",MID('入力1-1'!AL80,1,1),"")</f>
        <v/>
      </c>
      <c r="AL101" s="527" t="str">
        <f>IF(TRIM('入力1-1'!AL80)&lt;&gt;"",MID('入力1-1'!AL80,2,1),"")</f>
        <v/>
      </c>
      <c r="AM101" s="1007" t="str">
        <f>IF(TRIM('入力1-1'!AN80)&lt;&gt;"",MID('入力1-1'!AN80,1,1),"")</f>
        <v/>
      </c>
      <c r="AN101" s="527" t="str">
        <f>IF(TRIM('入力1-1'!AN80)&lt;&gt;"",MID('入力1-1'!AN80,2,1),"")</f>
        <v/>
      </c>
      <c r="AO101" s="1007" t="str">
        <f>IF(TRIM('入力1-1'!AP80)&lt;&gt;"",MID('入力1-1'!AP80,1,1),"")</f>
        <v/>
      </c>
      <c r="AP101" s="529" t="str">
        <f>IF(TRIM('入力1-1'!AP80)&lt;&gt;"",MID('入力1-1'!AP80,2,1),"")</f>
        <v/>
      </c>
      <c r="AQ101" s="1007" t="str">
        <f>IF(TRIM('入力1-1'!AR80)&lt;&gt;"",MID('入力1-1'!AR80,1,1),"")</f>
        <v/>
      </c>
      <c r="AR101" s="527" t="str">
        <f>IF(TRIM('入力1-1'!AR80)&lt;&gt;"",MID('入力1-1'!AR80,2,1),"")</f>
        <v/>
      </c>
      <c r="AS101" s="1007" t="str">
        <f>IF(TRIM('入力1-1'!AT80)&lt;&gt;"",MID('入力1-1'!AT80,1,1),"")</f>
        <v/>
      </c>
      <c r="AT101" s="527" t="str">
        <f>IF(TRIM('入力1-1'!AT80)&lt;&gt;"",MID('入力1-1'!AT80,2,1),"")</f>
        <v/>
      </c>
      <c r="AU101" s="1008" t="str">
        <f>IF(TRIM('入力1-1'!AV80)&lt;&gt;"",MID('入力1-1'!AV80,1,1),"")</f>
        <v/>
      </c>
      <c r="AV101" s="536" t="str">
        <f>IF(TRIM('入力1-1'!AW80)&lt;&gt;"",MID('入力1-1'!AW80,1,1),"")</f>
        <v/>
      </c>
      <c r="AW101" s="536" t="str">
        <f>IF(TRIM('入力1-1'!AX80)&lt;&gt;"",MID('入力1-1'!AX80,1,1),"")</f>
        <v/>
      </c>
      <c r="AX101" s="536" t="str">
        <f>IF(TRIM('入力1-1'!AY80)&lt;&gt;"",MID('入力1-1'!AY80,1,1),"")</f>
        <v/>
      </c>
      <c r="AY101" s="700" t="str">
        <f>IF(TRIM('入力1-1'!AZ80)&lt;&gt;"",LEFT('入力1-1'!AZ80,1),"-")</f>
        <v>-</v>
      </c>
      <c r="AZ101" s="972" t="str">
        <f>IF(TRIM('入力1-1'!AZ80)&lt;&gt;"",MID('入力1-1'!AZ80,2,1),"-")</f>
        <v>-</v>
      </c>
      <c r="BA101" s="969" t="str">
        <f>IF(TRIM('入力1-1'!BB80)&lt;&gt;"",MID('入力1-1'!BB80,1,1),"")</f>
        <v/>
      </c>
      <c r="BB101" s="983" t="str">
        <f>IF(TRIM('入力1-1'!BC80)&lt;&gt;"",IF(LEN('入力1-1'!BC80)&gt;=2,MID(TEXT('入力1-1'!BC80,"00"),1,1),"0"),"")</f>
        <v/>
      </c>
      <c r="BC101" s="527" t="str">
        <f>IF(TRIM('入力1-1'!BC80)&lt;&gt;"",IF(LEN('入力1-1'!BC80)&gt;=1,MID(TEXT('入力1-1'!BC80,"00"),2,1),""),"")</f>
        <v/>
      </c>
      <c r="BD101" s="708" t="str">
        <f>IF(TRIM('入力1-1'!$BE80)&lt;&gt;"",IF('入力1-1'!$BE80&gt;=100000,MID(TEXT('入力1-1'!$BE80,"000000"),1,1),""),"")</f>
        <v/>
      </c>
      <c r="BE101" s="709" t="str">
        <f>IF(TRIM('入力1-1'!$BE80)&lt;&gt;"",IF('入力1-1'!$BE80&gt;=10000,MID(TEXT('入力1-1'!$BE80,"000000"),2,1),""),"")</f>
        <v/>
      </c>
      <c r="BF101" s="709" t="str">
        <f>IF(TRIM('入力1-1'!$BE80)&lt;&gt;"",IF('入力1-1'!$BE80&gt;=1000,MID(TEXT('入力1-1'!$BE80,"000000"),3,1),""),"")</f>
        <v/>
      </c>
      <c r="BG101" s="709" t="str">
        <f>IF(TRIM('入力1-1'!$BE80)&lt;&gt;"",IF('入力1-1'!$BE80&gt;=100,MID(TEXT('入力1-1'!$BE80,"000000"),4,1),""),"")</f>
        <v/>
      </c>
      <c r="BH101" s="709" t="str">
        <f>IF(TRIM('入力1-1'!$BE80)&lt;&gt;"",IF('入力1-1'!$BE80&gt;=10,MID(TEXT('入力1-1'!$BE80,"000000"),5,1),""),"")</f>
        <v/>
      </c>
      <c r="BI101" s="532" t="str">
        <f>IF(TRIM('入力1-1'!$BE80)&lt;&gt;"",IF('入力1-1'!$BE80&gt;=1,MID(TEXT('入力1-1'!$BE80,"000000"),6,1),"0"),"")</f>
        <v/>
      </c>
      <c r="BJ101" s="719" t="str">
        <f>IF(TRIM('入力1-1'!$BF80)&lt;&gt;"",IF('入力1-1'!$BF80&gt;=100000,MID(TEXT('入力1-1'!$BF80,"000000"),1,1),""),"")</f>
        <v/>
      </c>
      <c r="BK101" s="709" t="str">
        <f>IF(TRIM('入力1-1'!$BF80)&lt;&gt;"",IF('入力1-1'!$BF80&gt;=10000,MID(TEXT('入力1-1'!$BF80,"000000"),2,1),""),"")</f>
        <v/>
      </c>
      <c r="BL101" s="709" t="str">
        <f>IF(TRIM('入力1-1'!$BF80)&lt;&gt;"",IF('入力1-1'!$BF80&gt;=1000,MID(TEXT('入力1-1'!$BF80,"000000"),3,1),""),"")</f>
        <v/>
      </c>
      <c r="BM101" s="709" t="str">
        <f>IF(TRIM('入力1-1'!$BF80)&lt;&gt;"",IF('入力1-1'!$BF80&gt;=100,MID(TEXT('入力1-1'!$BF80,"000000"),4,1),""),"")</f>
        <v/>
      </c>
      <c r="BN101" s="709" t="str">
        <f>IF(TRIM('入力1-1'!$BF80)&lt;&gt;"",IF('入力1-1'!$BF80&gt;=10,MID(TEXT('入力1-1'!$BF80,"000000"),5,1),""),"")</f>
        <v/>
      </c>
      <c r="BO101" s="532" t="str">
        <f>IF(TRIM('入力1-1'!$BF80)&lt;&gt;"",IF('入力1-1'!$BF80&gt;=1,MID(TEXT('入力1-1'!$BF80,"000000"),6,1),"0"),"")</f>
        <v/>
      </c>
      <c r="BP101" s="719" t="str">
        <f>IF(TRIM('入力1-1'!$BG80)&lt;&gt;"",IF('入力1-1'!$BG80&gt;=100000,MID(TEXT('入力1-1'!$BG80,"000000"),1,1),""),"")</f>
        <v/>
      </c>
      <c r="BQ101" s="709" t="str">
        <f>IF(TRIM('入力1-1'!$BG80)&lt;&gt;"",IF('入力1-1'!$BG80&gt;=10000,MID(TEXT('入力1-1'!$BG80,"000000"),2,1),""),"")</f>
        <v/>
      </c>
      <c r="BR101" s="709" t="str">
        <f>IF(TRIM('入力1-1'!$BG80)&lt;&gt;"",IF('入力1-1'!$BG80&gt;=1000,MID(TEXT('入力1-1'!$BG80,"000000"),3,1),""),"")</f>
        <v/>
      </c>
      <c r="BS101" s="709" t="str">
        <f>IF(TRIM('入力1-1'!$BG80)&lt;&gt;"",IF('入力1-1'!$BG80&gt;=100,MID(TEXT('入力1-1'!$BG80,"000000"),4,1),""),"")</f>
        <v/>
      </c>
      <c r="BT101" s="709" t="str">
        <f>IF(TRIM('入力1-1'!$BG80)&lt;&gt;"",IF('入力1-1'!$BG80&gt;=10,MID(TEXT('入力1-1'!$BG80,"000000"),5,1),""),"")</f>
        <v/>
      </c>
      <c r="BU101" s="532" t="str">
        <f>IF(TRIM('入力1-1'!$BG80)&lt;&gt;"",IF('入力1-1'!$BG80&gt;=1,MID(TEXT('入力1-1'!$BG80,"000000"),6,1),"0"),"")</f>
        <v/>
      </c>
      <c r="BV101" s="719" t="str">
        <f>IF(TRIM('入力1-1'!$BH80)&lt;&gt;"",IF('入力1-1'!$BH80&gt;=100000,MID(TEXT('入力1-1'!$BH80,"000000"),1,1),""),"")</f>
        <v/>
      </c>
      <c r="BW101" s="709" t="str">
        <f>IF(TRIM('入力1-1'!$BH80)&lt;&gt;"",IF('入力1-1'!$BH80&gt;=10000,MID(TEXT('入力1-1'!$BH80,"000000"),2,1),""),"")</f>
        <v/>
      </c>
      <c r="BX101" s="709" t="str">
        <f>IF(TRIM('入力1-1'!$BH80)&lt;&gt;"",IF('入力1-1'!$BH80&gt;=1000,MID(TEXT('入力1-1'!$BH80,"000000"),3,1),""),"")</f>
        <v/>
      </c>
      <c r="BY101" s="709" t="str">
        <f>IF(TRIM('入力1-1'!$BH80)&lt;&gt;"",IF('入力1-1'!$BH80&gt;=100,MID(TEXT('入力1-1'!$BH80,"000000"),4,1),""),"")</f>
        <v/>
      </c>
      <c r="BZ101" s="709" t="str">
        <f>IF(TRIM('入力1-1'!$BH80)&lt;&gt;"",IF('入力1-1'!$BH80&gt;=10,MID(TEXT('入力1-1'!$BH80,"000000"),5,1),""),"")</f>
        <v/>
      </c>
      <c r="CA101" s="532" t="str">
        <f>IF(TRIM('入力1-1'!$BH80)&lt;&gt;"",IF('入力1-1'!$BH80&gt;=1,MID(TEXT('入力1-1'!$BH80,"000000"),6,1),""),"0")</f>
        <v/>
      </c>
      <c r="CB101" s="749" t="str">
        <f>IF(TRIM('入力1-1'!$BI80)&lt;&gt;"",IF('入力1-1'!$BI80&gt;=10000000,MID(TEXT('入力1-1'!$BI80,"00000000"),1,1),""),"")</f>
        <v/>
      </c>
      <c r="CC101" s="750" t="str">
        <f>IF(TRIM('入力1-1'!$BI80)&lt;&gt;"",IF('入力1-1'!$BI80&gt;=1000000,MID(TEXT('入力1-1'!$BI80,"00000000"),2,1),""),"")</f>
        <v/>
      </c>
      <c r="CD101" s="750" t="str">
        <f>IF(TRIM('入力1-1'!$BI80)&lt;&gt;"",IF('入力1-1'!$BI80&gt;=100000,MID(TEXT('入力1-1'!$BI80,"00000000"),3,1),""),"")</f>
        <v/>
      </c>
      <c r="CE101" s="750" t="str">
        <f>IF(TRIM('入力1-1'!$BI80)&lt;&gt;"",IF('入力1-1'!$BI80&gt;=10000,MID(TEXT('入力1-1'!$BI80,"00000000"),4,1),""),"")</f>
        <v/>
      </c>
      <c r="CF101" s="750" t="str">
        <f>IF(TRIM('入力1-1'!$BI80)&lt;&gt;"",IF('入力1-1'!$BI80&gt;=1000,MID(TEXT('入力1-1'!$BI80,"00000000"),5,1),""),"")</f>
        <v/>
      </c>
      <c r="CG101" s="750" t="str">
        <f>IF(TRIM('入力1-1'!$BI80)&lt;&gt;"",IF('入力1-1'!$BI80&gt;=100,MID(TEXT('入力1-1'!$BI80,"00000000"),6,1),""),"")</f>
        <v/>
      </c>
      <c r="CH101" s="750" t="str">
        <f>IF(TRIM('入力1-1'!$BI80)&lt;&gt;"",IF('入力1-1'!$BI80&gt;=10,MID(TEXT('入力1-1'!$BI80,"00000000"),7,1),""),"")</f>
        <v/>
      </c>
      <c r="CI101" s="854" t="str">
        <f>IF(TRIM('入力1-1'!$BI80)&lt;&gt;"",IF('入力1-1'!$BI80&gt;=1,MID(TEXT('入力1-1'!$BI80,"00000000"),8,1),""),"")</f>
        <v/>
      </c>
    </row>
    <row r="102" spans="1:87" s="191" customFormat="1" ht="23.25" customHeight="1">
      <c r="A102" s="304" t="str">
        <f>IF(TRIM(入力1!A150)&lt;&gt;"",入力1!A150,"")</f>
        <v/>
      </c>
      <c r="B102" s="430">
        <f>IF(TRIM(入力1!B150)&lt;&gt;"",入力1!B150,"")</f>
        <v>6</v>
      </c>
      <c r="C102" s="308">
        <v>7</v>
      </c>
      <c r="D102" s="2232" t="str">
        <f>IF(TRIM(入力1!D150)&lt;&gt;"",入力1!D150,"")</f>
        <v/>
      </c>
      <c r="E102" s="2233" t="str">
        <f>IF(TRIM(入力1!E104)&lt;&gt;"",入力1!E104,"")</f>
        <v/>
      </c>
      <c r="F102" s="2233" t="str">
        <f>IF(TRIM(入力1!F104)&lt;&gt;"",入力1!F104,"")</f>
        <v/>
      </c>
      <c r="G102" s="2233" t="str">
        <f>IF(TRIM(入力1!G104)&lt;&gt;"",入力1!G104,"")</f>
        <v/>
      </c>
      <c r="H102" s="2233" t="str">
        <f>IF(TRIM(入力1!H104)&lt;&gt;"",入力1!H104,"")</f>
        <v/>
      </c>
      <c r="I102" s="2233" t="str">
        <f>IF(TRIM(入力1!I104)&lt;&gt;"",入力1!I104,"")</f>
        <v/>
      </c>
      <c r="J102" s="2233" t="str">
        <f>IF(TRIM(入力1!J104)&lt;&gt;"",入力1!J104,"")</f>
        <v/>
      </c>
      <c r="K102" s="2233" t="str">
        <f>IF(TRIM(入力1!S104)&lt;&gt;"",入力1!S104,"")</f>
        <v/>
      </c>
      <c r="L102" s="2234" t="e">
        <f>IF(TRIM(入力1!#REF!)&lt;&gt;"",入力1!#REF!,"")</f>
        <v>#REF!</v>
      </c>
      <c r="M102" s="952" t="str">
        <f>IF(TRIM(入力1!K150)&lt;&gt;"",入力1!K150,"")</f>
        <v/>
      </c>
      <c r="N102" s="434">
        <f>IF(TRIM(入力1!L150)&lt;&gt;"",入力1!L150,"")</f>
        <v>6</v>
      </c>
      <c r="O102" s="432">
        <v>7</v>
      </c>
      <c r="P102" s="999" t="str">
        <f>'入力1-1'!P81</f>
        <v/>
      </c>
      <c r="Q102" s="306" t="str">
        <f>'入力1-1'!Q81</f>
        <v/>
      </c>
      <c r="R102" s="307" t="str">
        <f>IF(TRIM('入力1-1'!R81)&lt;&gt;"",MID('入力1-1'!R81,1,1),"0")</f>
        <v>0</v>
      </c>
      <c r="S102" s="307" t="str">
        <f>IF(TRIM('入力1-1'!S81)&lt;&gt;"",MID('入力1-1'!S81,1,1),"")</f>
        <v/>
      </c>
      <c r="T102" s="307" t="str">
        <f>IF(TRIM('入力1-1'!T81)&lt;&gt;"",MID('入力1-1'!T81,1,1),"")</f>
        <v/>
      </c>
      <c r="U102" s="307" t="str">
        <f>IF(TRIM('入力1-1'!U81)&lt;&gt;"",MID('入力1-1'!U81,1,1),"")</f>
        <v/>
      </c>
      <c r="V102" s="307" t="str">
        <f>IF(TRIM('入力1-1'!V81)&lt;&gt;"",MID('入力1-1'!V81,1,1),"")</f>
        <v/>
      </c>
      <c r="W102" s="307" t="str">
        <f>IF(TRIM('入力1-1'!W81)&lt;&gt;"",MID('入力1-1'!W81,1,1),"")</f>
        <v/>
      </c>
      <c r="X102" s="307" t="str">
        <f>IF(TRIM('入力1-1'!X81)&lt;&gt;"",MID('入力1-1'!X81,1,1),"")</f>
        <v/>
      </c>
      <c r="Y102" s="307" t="str">
        <f>IF(TRIM('入力1-1'!Y81)&lt;&gt;"",MID('入力1-1'!Y81,1,1),"")</f>
        <v/>
      </c>
      <c r="Z102" s="999" t="str">
        <f>IF(TRIM('入力1-1'!AA81)&lt;&gt;"",MID('入力1-1'!AA81,1,1),"0")</f>
        <v>0</v>
      </c>
      <c r="AA102" s="306" t="str">
        <f>IF(TRIM('入力1-1'!AA81)&lt;&gt;"",MID('入力1-1'!AA81,2,1),"0")</f>
        <v>0</v>
      </c>
      <c r="AB102" s="999" t="str">
        <f>IF(TRIM('入力1-1'!AC81)&lt;&gt;"",MID('入力1-1'!AC81,1,1),"")</f>
        <v/>
      </c>
      <c r="AC102" s="306" t="str">
        <f>IF(TRIM('入力1-1'!AC81)&lt;&gt;"",MID('入力1-1'!AC81,2,1),"")</f>
        <v/>
      </c>
      <c r="AD102" s="999" t="str">
        <f>IF(TRIM('入力1-1'!AE81)&lt;&gt;"",MID('入力1-1'!AE81,1,1),"")</f>
        <v/>
      </c>
      <c r="AE102" s="306" t="str">
        <f>IF(TRIM('入力1-1'!AE81)&lt;&gt;"",MID('入力1-1'!AE81,2,1),"")</f>
        <v/>
      </c>
      <c r="AF102" s="999" t="str">
        <f>IF(TRIM('入力1-1'!AG81)&lt;&gt;"",MID('入力1-1'!AG81,1,1),"")</f>
        <v/>
      </c>
      <c r="AG102" s="306" t="str">
        <f>IF(TRIM('入力1-1'!AG81)&lt;&gt;"",MID('入力1-1'!AG81,2,1),"")</f>
        <v/>
      </c>
      <c r="AH102" s="999" t="str">
        <f>IF(TRIM('入力1-1'!AI81)&lt;&gt;"",MID('入力1-1'!AI81,1,1),"")</f>
        <v/>
      </c>
      <c r="AI102" s="309" t="str">
        <f>IF(TRIM('入力1-1'!AI81)&lt;&gt;"",MID('入力1-1'!AI81,2,1),"")</f>
        <v/>
      </c>
      <c r="AJ102" s="307" t="str">
        <f>IF(TRIM('入力1-1'!AK81)&lt;&gt;"",MID('入力1-1'!AK81,1,1),"")</f>
        <v/>
      </c>
      <c r="AK102" s="999" t="str">
        <f>IF(TRIM('入力1-1'!AL81)&lt;&gt;"",MID('入力1-1'!AL81,1,1),"")</f>
        <v/>
      </c>
      <c r="AL102" s="306" t="str">
        <f>IF(TRIM('入力1-1'!AL81)&lt;&gt;"",MID('入力1-1'!AL81,2,1),"")</f>
        <v/>
      </c>
      <c r="AM102" s="999" t="str">
        <f>IF(TRIM('入力1-1'!AN81)&lt;&gt;"",MID('入力1-1'!AN81,1,1),"")</f>
        <v/>
      </c>
      <c r="AN102" s="306" t="str">
        <f>IF(TRIM('入力1-1'!AN81)&lt;&gt;"",MID('入力1-1'!AN81,2,1),"")</f>
        <v/>
      </c>
      <c r="AO102" s="999" t="str">
        <f>IF(TRIM('入力1-1'!AP81)&lt;&gt;"",MID('入力1-1'!AP81,1,1),"")</f>
        <v/>
      </c>
      <c r="AP102" s="309" t="str">
        <f>IF(TRIM('入力1-1'!AP81)&lt;&gt;"",MID('入力1-1'!AP81,2,1),"")</f>
        <v/>
      </c>
      <c r="AQ102" s="999" t="str">
        <f>IF(TRIM('入力1-1'!AR81)&lt;&gt;"",MID('入力1-1'!AR81,1,1),"")</f>
        <v/>
      </c>
      <c r="AR102" s="306" t="str">
        <f>IF(TRIM('入力1-1'!AR81)&lt;&gt;"",MID('入力1-1'!AR81,2,1),"")</f>
        <v/>
      </c>
      <c r="AS102" s="999" t="str">
        <f>IF(TRIM('入力1-1'!AT81)&lt;&gt;"",MID('入力1-1'!AT81,1,1),"")</f>
        <v/>
      </c>
      <c r="AT102" s="306" t="str">
        <f>IF(TRIM('入力1-1'!AT81)&lt;&gt;"",MID('入力1-1'!AT81,2,1),"")</f>
        <v/>
      </c>
      <c r="AU102" s="1000" t="str">
        <f>IF(TRIM('入力1-1'!AV81)&lt;&gt;"",MID('入力1-1'!AV81,1,1),"")</f>
        <v/>
      </c>
      <c r="AV102" s="347" t="str">
        <f>IF(TRIM('入力1-1'!AW81)&lt;&gt;"",MID('入力1-1'!AW81,1,1),"")</f>
        <v/>
      </c>
      <c r="AW102" s="347" t="str">
        <f>IF(TRIM('入力1-1'!AX81)&lt;&gt;"",MID('入力1-1'!AX81,1,1),"")</f>
        <v/>
      </c>
      <c r="AX102" s="347" t="str">
        <f>IF(TRIM('入力1-1'!AY81)&lt;&gt;"",MID('入力1-1'!AY81,1,1),"")</f>
        <v/>
      </c>
      <c r="AY102" s="698" t="str">
        <f>IF(TRIM('入力1-1'!AZ81)&lt;&gt;"",LEFT('入力1-1'!AZ81,1),"-")</f>
        <v>-</v>
      </c>
      <c r="AZ102" s="974" t="str">
        <f>IF(TRIM('入力1-1'!AZ81)&lt;&gt;"",MID('入力1-1'!AZ81,2,1),"-")</f>
        <v>-</v>
      </c>
      <c r="BA102" s="678" t="str">
        <f>IF(TRIM('入力1-1'!BB81)&lt;&gt;"",MID('入力1-1'!BB81,1,1),"")</f>
        <v/>
      </c>
      <c r="BB102" s="988" t="str">
        <f>IF(TRIM('入力1-1'!BC81)&lt;&gt;"",IF(LEN('入力1-1'!BC81)&gt;=2,MID(TEXT('入力1-1'!BC81,"00"),1,1),"0"),"")</f>
        <v/>
      </c>
      <c r="BC102" s="310" t="str">
        <f>IF(TRIM('入力1-1'!BC81)&lt;&gt;"",IF(LEN('入力1-1'!BC81)&gt;=1,MID(TEXT('入力1-1'!BC81,"00"),2,1),""),"")</f>
        <v/>
      </c>
      <c r="BD102" s="712" t="str">
        <f>IF(TRIM('入力1-1'!$BE81)&lt;&gt;"",IF('入力1-1'!$BE81&gt;=100000,MID(TEXT('入力1-1'!$BE81,"000000"),1,1),""),"")</f>
        <v/>
      </c>
      <c r="BE102" s="713" t="str">
        <f>IF(TRIM('入力1-1'!$BE81)&lt;&gt;"",IF('入力1-1'!$BE81&gt;=10000,MID(TEXT('入力1-1'!$BE81,"000000"),2,1),""),"")</f>
        <v/>
      </c>
      <c r="BF102" s="713" t="str">
        <f>IF(TRIM('入力1-1'!$BE81)&lt;&gt;"",IF('入力1-1'!$BE81&gt;=1000,MID(TEXT('入力1-1'!$BE81,"000000"),3,1),""),"")</f>
        <v/>
      </c>
      <c r="BG102" s="713" t="str">
        <f>IF(TRIM('入力1-1'!$BE81)&lt;&gt;"",IF('入力1-1'!$BE81&gt;=100,MID(TEXT('入力1-1'!$BE81,"000000"),4,1),""),"")</f>
        <v/>
      </c>
      <c r="BH102" s="713" t="str">
        <f>IF(TRIM('入力1-1'!$BE81)&lt;&gt;"",IF('入力1-1'!$BE81&gt;=10,MID(TEXT('入力1-1'!$BE81,"000000"),5,1),""),"")</f>
        <v/>
      </c>
      <c r="BI102" s="466" t="str">
        <f>IF(TRIM('入力1-1'!$BE81)&lt;&gt;"",IF('入力1-1'!$BE81&gt;=1,MID(TEXT('入力1-1'!$BE81,"000000"),6,1),"0"),"")</f>
        <v/>
      </c>
      <c r="BJ102" s="714" t="str">
        <f>IF(TRIM('入力1-1'!$BF81)&lt;&gt;"",IF('入力1-1'!$BF81&gt;=100000,MID(TEXT('入力1-1'!$BF81,"000000"),1,1),""),"")</f>
        <v/>
      </c>
      <c r="BK102" s="715" t="str">
        <f>IF(TRIM('入力1-1'!$BF81)&lt;&gt;"",IF('入力1-1'!$BF81&gt;=10000,MID(TEXT('入力1-1'!$BF81,"000000"),2,1),""),"")</f>
        <v/>
      </c>
      <c r="BL102" s="715" t="str">
        <f>IF(TRIM('入力1-1'!$BF81)&lt;&gt;"",IF('入力1-1'!$BF81&gt;=1000,MID(TEXT('入力1-1'!$BF81,"000000"),3,1),""),"")</f>
        <v/>
      </c>
      <c r="BM102" s="715" t="str">
        <f>IF(TRIM('入力1-1'!$BF81)&lt;&gt;"",IF('入力1-1'!$BF81&gt;=100,MID(TEXT('入力1-1'!$BF81,"000000"),4,1),""),"")</f>
        <v/>
      </c>
      <c r="BN102" s="715" t="str">
        <f>IF(TRIM('入力1-1'!$BF81)&lt;&gt;"",IF('入力1-1'!$BF81&gt;=10,MID(TEXT('入力1-1'!$BF81,"000000"),5,1),""),"")</f>
        <v/>
      </c>
      <c r="BO102" s="468" t="str">
        <f>IF(TRIM('入力1-1'!$BF81)&lt;&gt;"",IF('入力1-1'!$BF81&gt;=1,MID(TEXT('入力1-1'!$BF81,"000000"),6,1),"0"),"")</f>
        <v/>
      </c>
      <c r="BP102" s="714" t="str">
        <f>IF(TRIM('入力1-1'!$BG81)&lt;&gt;"",IF('入力1-1'!$BG81&gt;=100000,MID(TEXT('入力1-1'!$BG81,"000000"),1,1),""),"")</f>
        <v/>
      </c>
      <c r="BQ102" s="715" t="str">
        <f>IF(TRIM('入力1-1'!$BG81)&lt;&gt;"",IF('入力1-1'!$BG81&gt;=10000,MID(TEXT('入力1-1'!$BG81,"000000"),2,1),""),"")</f>
        <v/>
      </c>
      <c r="BR102" s="715" t="str">
        <f>IF(TRIM('入力1-1'!$BG81)&lt;&gt;"",IF('入力1-1'!$BG81&gt;=1000,MID(TEXT('入力1-1'!$BG81,"000000"),3,1),""),"")</f>
        <v/>
      </c>
      <c r="BS102" s="715" t="str">
        <f>IF(TRIM('入力1-1'!$BG81)&lt;&gt;"",IF('入力1-1'!$BG81&gt;=100,MID(TEXT('入力1-1'!$BG81,"000000"),4,1),""),"")</f>
        <v/>
      </c>
      <c r="BT102" s="715" t="str">
        <f>IF(TRIM('入力1-1'!$BG81)&lt;&gt;"",IF('入力1-1'!$BG81&gt;=10,MID(TEXT('入力1-1'!$BG81,"000000"),5,1),""),"")</f>
        <v/>
      </c>
      <c r="BU102" s="468" t="str">
        <f>IF(TRIM('入力1-1'!$BG81)&lt;&gt;"",IF('入力1-1'!$BG81&gt;=1,MID(TEXT('入力1-1'!$BG81,"000000"),6,1),"0"),"")</f>
        <v/>
      </c>
      <c r="BV102" s="714" t="str">
        <f>IF(TRIM('入力1-1'!$BH81)&lt;&gt;"",IF('入力1-1'!$BH81&gt;=100000,MID(TEXT('入力1-1'!$BH81,"000000"),1,1),""),"")</f>
        <v/>
      </c>
      <c r="BW102" s="715" t="str">
        <f>IF(TRIM('入力1-1'!$BH81)&lt;&gt;"",IF('入力1-1'!$BH81&gt;=10000,MID(TEXT('入力1-1'!$BH81,"000000"),2,1),""),"")</f>
        <v/>
      </c>
      <c r="BX102" s="715" t="str">
        <f>IF(TRIM('入力1-1'!$BH81)&lt;&gt;"",IF('入力1-1'!$BH81&gt;=1000,MID(TEXT('入力1-1'!$BH81,"000000"),3,1),""),"")</f>
        <v/>
      </c>
      <c r="BY102" s="715" t="str">
        <f>IF(TRIM('入力1-1'!$BH81)&lt;&gt;"",IF('入力1-1'!$BH81&gt;=100,MID(TEXT('入力1-1'!$BH81,"000000"),4,1),""),"")</f>
        <v/>
      </c>
      <c r="BZ102" s="715" t="str">
        <f>IF(TRIM('入力1-1'!$BH81)&lt;&gt;"",IF('入力1-1'!$BH81&gt;=10,MID(TEXT('入力1-1'!$BH81,"000000"),5,1),""),"")</f>
        <v/>
      </c>
      <c r="CA102" s="468" t="str">
        <f>IF(TRIM('入力1-1'!$BH81)&lt;&gt;"",IF('入力1-1'!$BH81&gt;=1,MID(TEXT('入力1-1'!$BH81,"000000"),6,1),""),"0")</f>
        <v/>
      </c>
      <c r="CB102" s="751" t="str">
        <f>IF(TRIM('入力1-1'!$BI81)&lt;&gt;"",IF('入力1-1'!$BI81&gt;=10000000,MID(TEXT('入力1-1'!$BI81,"00000000"),1,1),""),"")</f>
        <v/>
      </c>
      <c r="CC102" s="752" t="str">
        <f>IF(TRIM('入力1-1'!$BI81)&lt;&gt;"",IF('入力1-1'!$BI81&gt;=1000000,MID(TEXT('入力1-1'!$BI81,"00000000"),2,1),""),"")</f>
        <v/>
      </c>
      <c r="CD102" s="752" t="str">
        <f>IF(TRIM('入力1-1'!$BI81)&lt;&gt;"",IF('入力1-1'!$BI81&gt;=100000,MID(TEXT('入力1-1'!$BI81,"00000000"),3,1),""),"")</f>
        <v/>
      </c>
      <c r="CE102" s="752" t="str">
        <f>IF(TRIM('入力1-1'!$BI81)&lt;&gt;"",IF('入力1-1'!$BI81&gt;=10000,MID(TEXT('入力1-1'!$BI81,"00000000"),4,1),""),"")</f>
        <v/>
      </c>
      <c r="CF102" s="752" t="str">
        <f>IF(TRIM('入力1-1'!$BI81)&lt;&gt;"",IF('入力1-1'!$BI81&gt;=1000,MID(TEXT('入力1-1'!$BI81,"00000000"),5,1),""),"")</f>
        <v/>
      </c>
      <c r="CG102" s="752" t="str">
        <f>IF(TRIM('入力1-1'!$BI81)&lt;&gt;"",IF('入力1-1'!$BI81&gt;=100,MID(TEXT('入力1-1'!$BI81,"00000000"),6,1),""),"")</f>
        <v/>
      </c>
      <c r="CH102" s="752" t="str">
        <f>IF(TRIM('入力1-1'!$BI81)&lt;&gt;"",IF('入力1-1'!$BI81&gt;=10,MID(TEXT('入力1-1'!$BI81,"00000000"),7,1),""),"")</f>
        <v/>
      </c>
      <c r="CI102" s="855" t="str">
        <f>IF(TRIM('入力1-1'!$BI81)&lt;&gt;"",IF('入力1-1'!$BI81&gt;=1,MID(TEXT('入力1-1'!$BI81,"00000000"),8,1),""),"")</f>
        <v/>
      </c>
    </row>
    <row r="103" spans="1:87" s="19" customFormat="1" ht="23.25" customHeight="1">
      <c r="A103" s="522" t="str">
        <f>IF(TRIM(入力1!A152)&lt;&gt;"",入力1!A152,"")</f>
        <v/>
      </c>
      <c r="B103" s="523">
        <f>IF(TRIM(入力1!B152)&lt;&gt;"",入力1!B152,"")</f>
        <v>6</v>
      </c>
      <c r="C103" s="524">
        <v>8</v>
      </c>
      <c r="D103" s="2229" t="str">
        <f>IF(TRIM(入力1!D152)&lt;&gt;"",入力1!D152,"")</f>
        <v/>
      </c>
      <c r="E103" s="2230" t="str">
        <f>IF(TRIM(入力1!E106)&lt;&gt;"",入力1!E106,"")</f>
        <v/>
      </c>
      <c r="F103" s="2230" t="str">
        <f>IF(TRIM(入力1!F106)&lt;&gt;"",入力1!F106,"")</f>
        <v/>
      </c>
      <c r="G103" s="2230" t="str">
        <f>IF(TRIM(入力1!G106)&lt;&gt;"",入力1!G106,"")</f>
        <v/>
      </c>
      <c r="H103" s="2230" t="str">
        <f>IF(TRIM(入力1!H106)&lt;&gt;"",入力1!H106,"")</f>
        <v/>
      </c>
      <c r="I103" s="2230" t="str">
        <f>IF(TRIM(入力1!I106)&lt;&gt;"",入力1!I106,"")</f>
        <v/>
      </c>
      <c r="J103" s="2230" t="str">
        <f>IF(TRIM(入力1!J106)&lt;&gt;"",入力1!J106,"")</f>
        <v/>
      </c>
      <c r="K103" s="2230" t="str">
        <f>IF(TRIM(入力1!S106)&lt;&gt;"",入力1!S106,"")</f>
        <v/>
      </c>
      <c r="L103" s="2231" t="e">
        <f>IF(TRIM(入力1!#REF!)&lt;&gt;"",入力1!#REF!,"")</f>
        <v>#REF!</v>
      </c>
      <c r="M103" s="975" t="str">
        <f>IF(TRIM(入力1!K152)&lt;&gt;"",入力1!K152,"")</f>
        <v/>
      </c>
      <c r="N103" s="525">
        <f>IF(TRIM(入力1!L152)&lt;&gt;"",入力1!L152,"")</f>
        <v>6</v>
      </c>
      <c r="O103" s="526">
        <v>8</v>
      </c>
      <c r="P103" s="1007" t="str">
        <f>'入力1-1'!P82</f>
        <v/>
      </c>
      <c r="Q103" s="527" t="str">
        <f>'入力1-1'!Q82</f>
        <v/>
      </c>
      <c r="R103" s="528" t="str">
        <f>IF(TRIM('入力1-1'!R82)&lt;&gt;"",MID('入力1-1'!R82,1,1),"0")</f>
        <v>0</v>
      </c>
      <c r="S103" s="528" t="str">
        <f>IF(TRIM('入力1-1'!S82)&lt;&gt;"",MID('入力1-1'!S82,1,1),"")</f>
        <v/>
      </c>
      <c r="T103" s="528" t="str">
        <f>IF(TRIM('入力1-1'!T82)&lt;&gt;"",MID('入力1-1'!T82,1,1),"")</f>
        <v/>
      </c>
      <c r="U103" s="528" t="str">
        <f>IF(TRIM('入力1-1'!U82)&lt;&gt;"",MID('入力1-1'!U82,1,1),"")</f>
        <v/>
      </c>
      <c r="V103" s="528" t="str">
        <f>IF(TRIM('入力1-1'!V82)&lt;&gt;"",MID('入力1-1'!V82,1,1),"")</f>
        <v/>
      </c>
      <c r="W103" s="528" t="str">
        <f>IF(TRIM('入力1-1'!W82)&lt;&gt;"",MID('入力1-1'!W82,1,1),"")</f>
        <v/>
      </c>
      <c r="X103" s="528" t="str">
        <f>IF(TRIM('入力1-1'!X82)&lt;&gt;"",MID('入力1-1'!X82,1,1),"")</f>
        <v/>
      </c>
      <c r="Y103" s="528" t="str">
        <f>IF(TRIM('入力1-1'!Y82)&lt;&gt;"",MID('入力1-1'!Y82,1,1),"")</f>
        <v/>
      </c>
      <c r="Z103" s="1007" t="str">
        <f>IF(TRIM('入力1-1'!AA82)&lt;&gt;"",MID('入力1-1'!AA82,1,1),"0")</f>
        <v>0</v>
      </c>
      <c r="AA103" s="527" t="str">
        <f>IF(TRIM('入力1-1'!AA82)&lt;&gt;"",MID('入力1-1'!AA82,2,1),"0")</f>
        <v>0</v>
      </c>
      <c r="AB103" s="1007" t="str">
        <f>IF(TRIM('入力1-1'!AC82)&lt;&gt;"",MID('入力1-1'!AC82,1,1),"")</f>
        <v/>
      </c>
      <c r="AC103" s="527" t="str">
        <f>IF(TRIM('入力1-1'!AC82)&lt;&gt;"",MID('入力1-1'!AC82,2,1),"")</f>
        <v/>
      </c>
      <c r="AD103" s="1007" t="str">
        <f>IF(TRIM('入力1-1'!AE82)&lt;&gt;"",MID('入力1-1'!AE82,1,1),"")</f>
        <v/>
      </c>
      <c r="AE103" s="527" t="str">
        <f>IF(TRIM('入力1-1'!AE82)&lt;&gt;"",MID('入力1-1'!AE82,2,1),"")</f>
        <v/>
      </c>
      <c r="AF103" s="1007" t="str">
        <f>IF(TRIM('入力1-1'!AG82)&lt;&gt;"",MID('入力1-1'!AG82,1,1),"")</f>
        <v/>
      </c>
      <c r="AG103" s="527" t="str">
        <f>IF(TRIM('入力1-1'!AG82)&lt;&gt;"",MID('入力1-1'!AG82,2,1),"")</f>
        <v/>
      </c>
      <c r="AH103" s="1007" t="str">
        <f>IF(TRIM('入力1-1'!AI82)&lt;&gt;"",MID('入力1-1'!AI82,1,1),"")</f>
        <v/>
      </c>
      <c r="AI103" s="529" t="str">
        <f>IF(TRIM('入力1-1'!AI82)&lt;&gt;"",MID('入力1-1'!AI82,2,1),"")</f>
        <v/>
      </c>
      <c r="AJ103" s="528" t="str">
        <f>IF(TRIM('入力1-1'!AK82)&lt;&gt;"",MID('入力1-1'!AK82,1,1),"")</f>
        <v/>
      </c>
      <c r="AK103" s="1007" t="str">
        <f>IF(TRIM('入力1-1'!AL82)&lt;&gt;"",MID('入力1-1'!AL82,1,1),"")</f>
        <v/>
      </c>
      <c r="AL103" s="527" t="str">
        <f>IF(TRIM('入力1-1'!AL82)&lt;&gt;"",MID('入力1-1'!AL82,2,1),"")</f>
        <v/>
      </c>
      <c r="AM103" s="1007" t="str">
        <f>IF(TRIM('入力1-1'!AN82)&lt;&gt;"",MID('入力1-1'!AN82,1,1),"")</f>
        <v/>
      </c>
      <c r="AN103" s="527" t="str">
        <f>IF(TRIM('入力1-1'!AN82)&lt;&gt;"",MID('入力1-1'!AN82,2,1),"")</f>
        <v/>
      </c>
      <c r="AO103" s="1007" t="str">
        <f>IF(TRIM('入力1-1'!AP82)&lt;&gt;"",MID('入力1-1'!AP82,1,1),"")</f>
        <v/>
      </c>
      <c r="AP103" s="529" t="str">
        <f>IF(TRIM('入力1-1'!AP82)&lt;&gt;"",MID('入力1-1'!AP82,2,1),"")</f>
        <v/>
      </c>
      <c r="AQ103" s="1007" t="str">
        <f>IF(TRIM('入力1-1'!AR82)&lt;&gt;"",MID('入力1-1'!AR82,1,1),"")</f>
        <v/>
      </c>
      <c r="AR103" s="527" t="str">
        <f>IF(TRIM('入力1-1'!AR82)&lt;&gt;"",MID('入力1-1'!AR82,2,1),"")</f>
        <v/>
      </c>
      <c r="AS103" s="1007" t="str">
        <f>IF(TRIM('入力1-1'!AT82)&lt;&gt;"",MID('入力1-1'!AT82,1,1),"")</f>
        <v/>
      </c>
      <c r="AT103" s="527" t="str">
        <f>IF(TRIM('入力1-1'!AT82)&lt;&gt;"",MID('入力1-1'!AT82,2,1),"")</f>
        <v/>
      </c>
      <c r="AU103" s="1008" t="str">
        <f>IF(TRIM('入力1-1'!AV82)&lt;&gt;"",MID('入力1-1'!AV82,1,1),"")</f>
        <v/>
      </c>
      <c r="AV103" s="530" t="str">
        <f>IF(TRIM('入力1-1'!AW82)&lt;&gt;"",MID('入力1-1'!AW82,1,1),"")</f>
        <v/>
      </c>
      <c r="AW103" s="530" t="str">
        <f>IF(TRIM('入力1-1'!AX82)&lt;&gt;"",MID('入力1-1'!AX82,1,1),"")</f>
        <v/>
      </c>
      <c r="AX103" s="530" t="str">
        <f>IF(TRIM('入力1-1'!AY82)&lt;&gt;"",MID('入力1-1'!AY82,1,1),"")</f>
        <v/>
      </c>
      <c r="AY103" s="697" t="str">
        <f>IF(TRIM('入力1-1'!AZ82)&lt;&gt;"",LEFT('入力1-1'!AZ82,1),"-")</f>
        <v>-</v>
      </c>
      <c r="AZ103" s="977" t="str">
        <f>IF(TRIM('入力1-1'!AZ82)&lt;&gt;"",MID('入力1-1'!AZ82,2,1),"-")</f>
        <v>-</v>
      </c>
      <c r="BA103" s="677" t="str">
        <f>IF(TRIM('入力1-1'!BB82)&lt;&gt;"",MID('入力1-1'!BB82,1,1),"")</f>
        <v/>
      </c>
      <c r="BB103" s="987" t="str">
        <f>IF(TRIM('入力1-1'!BC82)&lt;&gt;"",IF(LEN('入力1-1'!BC82)&gt;=2,MID(TEXT('入力1-1'!BC82,"00"),1,1),"0"),"")</f>
        <v/>
      </c>
      <c r="BC103" s="531" t="str">
        <f>IF(TRIM('入力1-1'!BC82)&lt;&gt;"",IF(LEN('入力1-1'!BC82)&gt;=1,MID(TEXT('入力1-1'!BC82,"00"),2,1),""),"")</f>
        <v/>
      </c>
      <c r="BD103" s="708" t="str">
        <f>IF(TRIM('入力1-1'!$BE82)&lt;&gt;"",IF('入力1-1'!$BE82&gt;=100000,MID(TEXT('入力1-1'!$BE82,"000000"),1,1),""),"")</f>
        <v/>
      </c>
      <c r="BE103" s="709" t="str">
        <f>IF(TRIM('入力1-1'!$BE82)&lt;&gt;"",IF('入力1-1'!$BE82&gt;=10000,MID(TEXT('入力1-1'!$BE82,"000000"),2,1),""),"")</f>
        <v/>
      </c>
      <c r="BF103" s="709" t="str">
        <f>IF(TRIM('入力1-1'!$BE82)&lt;&gt;"",IF('入力1-1'!$BE82&gt;=1000,MID(TEXT('入力1-1'!$BE82,"000000"),3,1),""),"")</f>
        <v/>
      </c>
      <c r="BG103" s="709" t="str">
        <f>IF(TRIM('入力1-1'!$BE82)&lt;&gt;"",IF('入力1-1'!$BE82&gt;=100,MID(TEXT('入力1-1'!$BE82,"000000"),4,1),""),"")</f>
        <v/>
      </c>
      <c r="BH103" s="709" t="str">
        <f>IF(TRIM('入力1-1'!$BE82)&lt;&gt;"",IF('入力1-1'!$BE82&gt;=10,MID(TEXT('入力1-1'!$BE82,"000000"),5,1),""),"")</f>
        <v/>
      </c>
      <c r="BI103" s="532" t="str">
        <f>IF(TRIM('入力1-1'!$BE82)&lt;&gt;"",IF('入力1-1'!$BE82&gt;=1,MID(TEXT('入力1-1'!$BE82,"000000"),6,1),"0"),"")</f>
        <v/>
      </c>
      <c r="BJ103" s="710" t="str">
        <f>IF(TRIM('入力1-1'!$BF82)&lt;&gt;"",IF('入力1-1'!$BF82&gt;=100000,MID(TEXT('入力1-1'!$BF82,"000000"),1,1),""),"")</f>
        <v/>
      </c>
      <c r="BK103" s="711" t="str">
        <f>IF(TRIM('入力1-1'!$BF82)&lt;&gt;"",IF('入力1-1'!$BF82&gt;=10000,MID(TEXT('入力1-1'!$BF82,"000000"),2,1),""),"")</f>
        <v/>
      </c>
      <c r="BL103" s="711" t="str">
        <f>IF(TRIM('入力1-1'!$BF82)&lt;&gt;"",IF('入力1-1'!$BF82&gt;=1000,MID(TEXT('入力1-1'!$BF82,"000000"),3,1),""),"")</f>
        <v/>
      </c>
      <c r="BM103" s="711" t="str">
        <f>IF(TRIM('入力1-1'!$BF82)&lt;&gt;"",IF('入力1-1'!$BF82&gt;=100,MID(TEXT('入力1-1'!$BF82,"000000"),4,1),""),"")</f>
        <v/>
      </c>
      <c r="BN103" s="711" t="str">
        <f>IF(TRIM('入力1-1'!$BF82)&lt;&gt;"",IF('入力1-1'!$BF82&gt;=10,MID(TEXT('入力1-1'!$BF82,"000000"),5,1),""),"")</f>
        <v/>
      </c>
      <c r="BO103" s="533" t="str">
        <f>IF(TRIM('入力1-1'!$BF82)&lt;&gt;"",IF('入力1-1'!$BF82&gt;=1,MID(TEXT('入力1-1'!$BF82,"000000"),6,1),"0"),"")</f>
        <v/>
      </c>
      <c r="BP103" s="710" t="str">
        <f>IF(TRIM('入力1-1'!$BG82)&lt;&gt;"",IF('入力1-1'!$BG82&gt;=100000,MID(TEXT('入力1-1'!$BG82,"000000"),1,1),""),"")</f>
        <v/>
      </c>
      <c r="BQ103" s="711" t="str">
        <f>IF(TRIM('入力1-1'!$BG82)&lt;&gt;"",IF('入力1-1'!$BG82&gt;=10000,MID(TEXT('入力1-1'!$BG82,"000000"),2,1),""),"")</f>
        <v/>
      </c>
      <c r="BR103" s="711" t="str">
        <f>IF(TRIM('入力1-1'!$BG82)&lt;&gt;"",IF('入力1-1'!$BG82&gt;=1000,MID(TEXT('入力1-1'!$BG82,"000000"),3,1),""),"")</f>
        <v/>
      </c>
      <c r="BS103" s="711" t="str">
        <f>IF(TRIM('入力1-1'!$BG82)&lt;&gt;"",IF('入力1-1'!$BG82&gt;=100,MID(TEXT('入力1-1'!$BG82,"000000"),4,1),""),"")</f>
        <v/>
      </c>
      <c r="BT103" s="711" t="str">
        <f>IF(TRIM('入力1-1'!$BG82)&lt;&gt;"",IF('入力1-1'!$BG82&gt;=10,MID(TEXT('入力1-1'!$BG82,"000000"),5,1),""),"")</f>
        <v/>
      </c>
      <c r="BU103" s="533" t="str">
        <f>IF(TRIM('入力1-1'!$BG82)&lt;&gt;"",IF('入力1-1'!$BG82&gt;=1,MID(TEXT('入力1-1'!$BG82,"000000"),6,1),"0"),"")</f>
        <v/>
      </c>
      <c r="BV103" s="710" t="str">
        <f>IF(TRIM('入力1-1'!$BH82)&lt;&gt;"",IF('入力1-1'!$BH82&gt;=100000,MID(TEXT('入力1-1'!$BH82,"000000"),1,1),""),"")</f>
        <v/>
      </c>
      <c r="BW103" s="711" t="str">
        <f>IF(TRIM('入力1-1'!$BH82)&lt;&gt;"",IF('入力1-1'!$BH82&gt;=10000,MID(TEXT('入力1-1'!$BH82,"000000"),2,1),""),"")</f>
        <v/>
      </c>
      <c r="BX103" s="711" t="str">
        <f>IF(TRIM('入力1-1'!$BH82)&lt;&gt;"",IF('入力1-1'!$BH82&gt;=1000,MID(TEXT('入力1-1'!$BH82,"000000"),3,1),""),"")</f>
        <v/>
      </c>
      <c r="BY103" s="711" t="str">
        <f>IF(TRIM('入力1-1'!$BH82)&lt;&gt;"",IF('入力1-1'!$BH82&gt;=100,MID(TEXT('入力1-1'!$BH82,"000000"),4,1),""),"")</f>
        <v/>
      </c>
      <c r="BZ103" s="711" t="str">
        <f>IF(TRIM('入力1-1'!$BH82)&lt;&gt;"",IF('入力1-1'!$BH82&gt;=10,MID(TEXT('入力1-1'!$BH82,"000000"),5,1),""),"")</f>
        <v/>
      </c>
      <c r="CA103" s="533" t="str">
        <f>IF(TRIM('入力1-1'!$BH82)&lt;&gt;"",IF('入力1-1'!$BH82&gt;=1,MID(TEXT('入力1-1'!$BH82,"000000"),6,1),""),"0")</f>
        <v/>
      </c>
      <c r="CB103" s="749" t="str">
        <f>IF(TRIM('入力1-1'!$BI82)&lt;&gt;"",IF('入力1-1'!$BI82&gt;=10000000,MID(TEXT('入力1-1'!$BI82,"00000000"),1,1),""),"")</f>
        <v/>
      </c>
      <c r="CC103" s="750" t="str">
        <f>IF(TRIM('入力1-1'!$BI82)&lt;&gt;"",IF('入力1-1'!$BI82&gt;=1000000,MID(TEXT('入力1-1'!$BI82,"00000000"),2,1),""),"")</f>
        <v/>
      </c>
      <c r="CD103" s="750" t="str">
        <f>IF(TRIM('入力1-1'!$BI82)&lt;&gt;"",IF('入力1-1'!$BI82&gt;=100000,MID(TEXT('入力1-1'!$BI82,"00000000"),3,1),""),"")</f>
        <v/>
      </c>
      <c r="CE103" s="750" t="str">
        <f>IF(TRIM('入力1-1'!$BI82)&lt;&gt;"",IF('入力1-1'!$BI82&gt;=10000,MID(TEXT('入力1-1'!$BI82,"00000000"),4,1),""),"")</f>
        <v/>
      </c>
      <c r="CF103" s="750" t="str">
        <f>IF(TRIM('入力1-1'!$BI82)&lt;&gt;"",IF('入力1-1'!$BI82&gt;=1000,MID(TEXT('入力1-1'!$BI82,"00000000"),5,1),""),"")</f>
        <v/>
      </c>
      <c r="CG103" s="750" t="str">
        <f>IF(TRIM('入力1-1'!$BI82)&lt;&gt;"",IF('入力1-1'!$BI82&gt;=100,MID(TEXT('入力1-1'!$BI82,"00000000"),6,1),""),"")</f>
        <v/>
      </c>
      <c r="CH103" s="750" t="str">
        <f>IF(TRIM('入力1-1'!$BI82)&lt;&gt;"",IF('入力1-1'!$BI82&gt;=10,MID(TEXT('入力1-1'!$BI82,"00000000"),7,1),""),"")</f>
        <v/>
      </c>
      <c r="CI103" s="854" t="str">
        <f>IF(TRIM('入力1-1'!$BI82)&lt;&gt;"",IF('入力1-1'!$BI82&gt;=1,MID(TEXT('入力1-1'!$BI82,"00000000"),8,1),""),"")</f>
        <v/>
      </c>
    </row>
    <row r="104" spans="1:87" s="19" customFormat="1" ht="23.25" customHeight="1">
      <c r="A104" s="304" t="str">
        <f>IF(TRIM(入力1!A154)&lt;&gt;"",入力1!A154,"")</f>
        <v/>
      </c>
      <c r="B104" s="430">
        <f>IF(TRIM(入力1!B154)&lt;&gt;"",入力1!B154,"")</f>
        <v>6</v>
      </c>
      <c r="C104" s="308">
        <v>9</v>
      </c>
      <c r="D104" s="2232" t="str">
        <f>IF(TRIM(入力1!D154)&lt;&gt;"",入力1!D154,"")</f>
        <v/>
      </c>
      <c r="E104" s="2233" t="str">
        <f>IF(TRIM(入力1!E108)&lt;&gt;"",入力1!E108,"")</f>
        <v/>
      </c>
      <c r="F104" s="2233" t="str">
        <f>IF(TRIM(入力1!F108)&lt;&gt;"",入力1!F108,"")</f>
        <v/>
      </c>
      <c r="G104" s="2233" t="str">
        <f>IF(TRIM(入力1!G108)&lt;&gt;"",入力1!G108,"")</f>
        <v/>
      </c>
      <c r="H104" s="2233" t="str">
        <f>IF(TRIM(入力1!H108)&lt;&gt;"",入力1!H108,"")</f>
        <v/>
      </c>
      <c r="I104" s="2233" t="str">
        <f>IF(TRIM(入力1!I108)&lt;&gt;"",入力1!I108,"")</f>
        <v/>
      </c>
      <c r="J104" s="2233" t="str">
        <f>IF(TRIM(入力1!J108)&lt;&gt;"",入力1!J108,"")</f>
        <v/>
      </c>
      <c r="K104" s="2233" t="str">
        <f>IF(TRIM(入力1!S108)&lt;&gt;"",入力1!S108,"")</f>
        <v/>
      </c>
      <c r="L104" s="2234" t="e">
        <f>IF(TRIM(入力1!#REF!)&lt;&gt;"",入力1!#REF!,"")</f>
        <v>#REF!</v>
      </c>
      <c r="M104" s="952" t="str">
        <f>IF(TRIM(入力1!K154)&lt;&gt;"",入力1!K154,"")</f>
        <v/>
      </c>
      <c r="N104" s="434">
        <f>IF(TRIM(入力1!L154)&lt;&gt;"",入力1!L154,"")</f>
        <v>6</v>
      </c>
      <c r="O104" s="432">
        <v>9</v>
      </c>
      <c r="P104" s="999" t="str">
        <f>'入力1-1'!P83</f>
        <v/>
      </c>
      <c r="Q104" s="306" t="str">
        <f>'入力1-1'!Q83</f>
        <v/>
      </c>
      <c r="R104" s="307" t="str">
        <f>IF(TRIM('入力1-1'!R83)&lt;&gt;"",MID('入力1-1'!R83,1,1),"0")</f>
        <v>0</v>
      </c>
      <c r="S104" s="307" t="str">
        <f>IF(TRIM('入力1-1'!S83)&lt;&gt;"",MID('入力1-1'!S83,1,1),"")</f>
        <v/>
      </c>
      <c r="T104" s="307" t="str">
        <f>IF(TRIM('入力1-1'!T83)&lt;&gt;"",MID('入力1-1'!T83,1,1),"")</f>
        <v/>
      </c>
      <c r="U104" s="307" t="str">
        <f>IF(TRIM('入力1-1'!U83)&lt;&gt;"",MID('入力1-1'!U83,1,1),"")</f>
        <v/>
      </c>
      <c r="V104" s="307" t="str">
        <f>IF(TRIM('入力1-1'!V83)&lt;&gt;"",MID('入力1-1'!V83,1,1),"")</f>
        <v/>
      </c>
      <c r="W104" s="307" t="str">
        <f>IF(TRIM('入力1-1'!W83)&lt;&gt;"",MID('入力1-1'!W83,1,1),"")</f>
        <v/>
      </c>
      <c r="X104" s="307" t="str">
        <f>IF(TRIM('入力1-1'!X83)&lt;&gt;"",MID('入力1-1'!X83,1,1),"")</f>
        <v/>
      </c>
      <c r="Y104" s="307" t="str">
        <f>IF(TRIM('入力1-1'!Y83)&lt;&gt;"",MID('入力1-1'!Y83,1,1),"")</f>
        <v/>
      </c>
      <c r="Z104" s="999" t="str">
        <f>IF(TRIM('入力1-1'!AA83)&lt;&gt;"",MID('入力1-1'!AA83,1,1),"0")</f>
        <v>0</v>
      </c>
      <c r="AA104" s="306" t="str">
        <f>IF(TRIM('入力1-1'!AA83)&lt;&gt;"",MID('入力1-1'!AA83,2,1),"0")</f>
        <v>0</v>
      </c>
      <c r="AB104" s="999" t="str">
        <f>IF(TRIM('入力1-1'!AC83)&lt;&gt;"",MID('入力1-1'!AC83,1,1),"")</f>
        <v/>
      </c>
      <c r="AC104" s="306" t="str">
        <f>IF(TRIM('入力1-1'!AC83)&lt;&gt;"",MID('入力1-1'!AC83,2,1),"")</f>
        <v/>
      </c>
      <c r="AD104" s="999" t="str">
        <f>IF(TRIM('入力1-1'!AE83)&lt;&gt;"",MID('入力1-1'!AE83,1,1),"")</f>
        <v/>
      </c>
      <c r="AE104" s="306" t="str">
        <f>IF(TRIM('入力1-1'!AE83)&lt;&gt;"",MID('入力1-1'!AE83,2,1),"")</f>
        <v/>
      </c>
      <c r="AF104" s="999" t="str">
        <f>IF(TRIM('入力1-1'!AG83)&lt;&gt;"",MID('入力1-1'!AG83,1,1),"")</f>
        <v/>
      </c>
      <c r="AG104" s="306" t="str">
        <f>IF(TRIM('入力1-1'!AG83)&lt;&gt;"",MID('入力1-1'!AG83,2,1),"")</f>
        <v/>
      </c>
      <c r="AH104" s="999" t="str">
        <f>IF(TRIM('入力1-1'!AI83)&lt;&gt;"",MID('入力1-1'!AI83,1,1),"")</f>
        <v/>
      </c>
      <c r="AI104" s="309" t="str">
        <f>IF(TRIM('入力1-1'!AI83)&lt;&gt;"",MID('入力1-1'!AI83,2,1),"")</f>
        <v/>
      </c>
      <c r="AJ104" s="307" t="str">
        <f>IF(TRIM('入力1-1'!AK83)&lt;&gt;"",MID('入力1-1'!AK83,1,1),"")</f>
        <v/>
      </c>
      <c r="AK104" s="999" t="str">
        <f>IF(TRIM('入力1-1'!AL83)&lt;&gt;"",MID('入力1-1'!AL83,1,1),"")</f>
        <v/>
      </c>
      <c r="AL104" s="306" t="str">
        <f>IF(TRIM('入力1-1'!AL83)&lt;&gt;"",MID('入力1-1'!AL83,2,1),"")</f>
        <v/>
      </c>
      <c r="AM104" s="999" t="str">
        <f>IF(TRIM('入力1-1'!AN83)&lt;&gt;"",MID('入力1-1'!AN83,1,1),"")</f>
        <v/>
      </c>
      <c r="AN104" s="306" t="str">
        <f>IF(TRIM('入力1-1'!AN83)&lt;&gt;"",MID('入力1-1'!AN83,2,1),"")</f>
        <v/>
      </c>
      <c r="AO104" s="999" t="str">
        <f>IF(TRIM('入力1-1'!AP83)&lt;&gt;"",MID('入力1-1'!AP83,1,1),"")</f>
        <v/>
      </c>
      <c r="AP104" s="309" t="str">
        <f>IF(TRIM('入力1-1'!AP83)&lt;&gt;"",MID('入力1-1'!AP83,2,1),"")</f>
        <v/>
      </c>
      <c r="AQ104" s="999" t="str">
        <f>IF(TRIM('入力1-1'!AR83)&lt;&gt;"",MID('入力1-1'!AR83,1,1),"")</f>
        <v/>
      </c>
      <c r="AR104" s="306" t="str">
        <f>IF(TRIM('入力1-1'!AR83)&lt;&gt;"",MID('入力1-1'!AR83,2,1),"")</f>
        <v/>
      </c>
      <c r="AS104" s="999" t="str">
        <f>IF(TRIM('入力1-1'!AT83)&lt;&gt;"",MID('入力1-1'!AT83,1,1),"")</f>
        <v/>
      </c>
      <c r="AT104" s="306" t="str">
        <f>IF(TRIM('入力1-1'!AT83)&lt;&gt;"",MID('入力1-1'!AT83,2,1),"")</f>
        <v/>
      </c>
      <c r="AU104" s="1000" t="str">
        <f>IF(TRIM('入力1-1'!AV83)&lt;&gt;"",MID('入力1-1'!AV83,1,1),"")</f>
        <v/>
      </c>
      <c r="AV104" s="347" t="str">
        <f>IF(TRIM('入力1-1'!AW83)&lt;&gt;"",MID('入力1-1'!AW83,1,1),"")</f>
        <v/>
      </c>
      <c r="AW104" s="347" t="str">
        <f>IF(TRIM('入力1-1'!AX83)&lt;&gt;"",MID('入力1-1'!AX83,1,1),"")</f>
        <v/>
      </c>
      <c r="AX104" s="347" t="str">
        <f>IF(TRIM('入力1-1'!AY83)&lt;&gt;"",MID('入力1-1'!AY83,1,1),"")</f>
        <v/>
      </c>
      <c r="AY104" s="698" t="str">
        <f>IF(TRIM('入力1-1'!AZ83)&lt;&gt;"",LEFT('入力1-1'!AZ83,1),"-")</f>
        <v>-</v>
      </c>
      <c r="AZ104" s="974" t="str">
        <f>IF(TRIM('入力1-1'!AZ83)&lt;&gt;"",MID('入力1-1'!AZ83,2,1),"-")</f>
        <v>-</v>
      </c>
      <c r="BA104" s="678" t="str">
        <f>IF(TRIM('入力1-1'!BB83)&lt;&gt;"",MID('入力1-1'!BB83,1,1),"")</f>
        <v/>
      </c>
      <c r="BB104" s="988" t="str">
        <f>IF(TRIM('入力1-1'!BC83)&lt;&gt;"",IF(LEN('入力1-1'!BC83)&gt;=2,MID(TEXT('入力1-1'!BC83,"00"),1,1),"0"),"")</f>
        <v/>
      </c>
      <c r="BC104" s="310" t="str">
        <f>IF(TRIM('入力1-1'!BC83)&lt;&gt;"",IF(LEN('入力1-1'!BC83)&gt;=1,MID(TEXT('入力1-1'!BC83,"00"),2,1),""),"")</f>
        <v/>
      </c>
      <c r="BD104" s="712" t="str">
        <f>IF(TRIM('入力1-1'!$BE83)&lt;&gt;"",IF('入力1-1'!$BE83&gt;=100000,MID(TEXT('入力1-1'!$BE83,"000000"),1,1),""),"")</f>
        <v/>
      </c>
      <c r="BE104" s="713" t="str">
        <f>IF(TRIM('入力1-1'!$BE83)&lt;&gt;"",IF('入力1-1'!$BE83&gt;=10000,MID(TEXT('入力1-1'!$BE83,"000000"),2,1),""),"")</f>
        <v/>
      </c>
      <c r="BF104" s="713" t="str">
        <f>IF(TRIM('入力1-1'!$BE83)&lt;&gt;"",IF('入力1-1'!$BE83&gt;=1000,MID(TEXT('入力1-1'!$BE83,"000000"),3,1),""),"")</f>
        <v/>
      </c>
      <c r="BG104" s="713" t="str">
        <f>IF(TRIM('入力1-1'!$BE83)&lt;&gt;"",IF('入力1-1'!$BE83&gt;=100,MID(TEXT('入力1-1'!$BE83,"000000"),4,1),""),"")</f>
        <v/>
      </c>
      <c r="BH104" s="713" t="str">
        <f>IF(TRIM('入力1-1'!$BE83)&lt;&gt;"",IF('入力1-1'!$BE83&gt;=10,MID(TEXT('入力1-1'!$BE83,"000000"),5,1),""),"")</f>
        <v/>
      </c>
      <c r="BI104" s="466" t="str">
        <f>IF(TRIM('入力1-1'!$BE83)&lt;&gt;"",IF('入力1-1'!$BE83&gt;=1,MID(TEXT('入力1-1'!$BE83,"000000"),6,1),"0"),"")</f>
        <v/>
      </c>
      <c r="BJ104" s="714" t="str">
        <f>IF(TRIM('入力1-1'!$BF83)&lt;&gt;"",IF('入力1-1'!$BF83&gt;=100000,MID(TEXT('入力1-1'!$BF83,"000000"),1,1),""),"")</f>
        <v/>
      </c>
      <c r="BK104" s="715" t="str">
        <f>IF(TRIM('入力1-1'!$BF83)&lt;&gt;"",IF('入力1-1'!$BF83&gt;=10000,MID(TEXT('入力1-1'!$BF83,"000000"),2,1),""),"")</f>
        <v/>
      </c>
      <c r="BL104" s="715" t="str">
        <f>IF(TRIM('入力1-1'!$BF83)&lt;&gt;"",IF('入力1-1'!$BF83&gt;=1000,MID(TEXT('入力1-1'!$BF83,"000000"),3,1),""),"")</f>
        <v/>
      </c>
      <c r="BM104" s="715" t="str">
        <f>IF(TRIM('入力1-1'!$BF83)&lt;&gt;"",IF('入力1-1'!$BF83&gt;=100,MID(TEXT('入力1-1'!$BF83,"000000"),4,1),""),"")</f>
        <v/>
      </c>
      <c r="BN104" s="715" t="str">
        <f>IF(TRIM('入力1-1'!$BF83)&lt;&gt;"",IF('入力1-1'!$BF83&gt;=10,MID(TEXT('入力1-1'!$BF83,"000000"),5,1),""),"")</f>
        <v/>
      </c>
      <c r="BO104" s="468" t="str">
        <f>IF(TRIM('入力1-1'!$BF83)&lt;&gt;"",IF('入力1-1'!$BF83&gt;=1,MID(TEXT('入力1-1'!$BF83,"000000"),6,1),"0"),"")</f>
        <v/>
      </c>
      <c r="BP104" s="714" t="str">
        <f>IF(TRIM('入力1-1'!$BG83)&lt;&gt;"",IF('入力1-1'!$BG83&gt;=100000,MID(TEXT('入力1-1'!$BG83,"000000"),1,1),""),"")</f>
        <v/>
      </c>
      <c r="BQ104" s="715" t="str">
        <f>IF(TRIM('入力1-1'!$BG83)&lt;&gt;"",IF('入力1-1'!$BG83&gt;=10000,MID(TEXT('入力1-1'!$BG83,"000000"),2,1),""),"")</f>
        <v/>
      </c>
      <c r="BR104" s="715" t="str">
        <f>IF(TRIM('入力1-1'!$BG83)&lt;&gt;"",IF('入力1-1'!$BG83&gt;=1000,MID(TEXT('入力1-1'!$BG83,"000000"),3,1),""),"")</f>
        <v/>
      </c>
      <c r="BS104" s="715" t="str">
        <f>IF(TRIM('入力1-1'!$BG83)&lt;&gt;"",IF('入力1-1'!$BG83&gt;=100,MID(TEXT('入力1-1'!$BG83,"000000"),4,1),""),"")</f>
        <v/>
      </c>
      <c r="BT104" s="715" t="str">
        <f>IF(TRIM('入力1-1'!$BG83)&lt;&gt;"",IF('入力1-1'!$BG83&gt;=10,MID(TEXT('入力1-1'!$BG83,"000000"),5,1),""),"")</f>
        <v/>
      </c>
      <c r="BU104" s="468" t="str">
        <f>IF(TRIM('入力1-1'!$BG83)&lt;&gt;"",IF('入力1-1'!$BG83&gt;=1,MID(TEXT('入力1-1'!$BG83,"000000"),6,1),"0"),"")</f>
        <v/>
      </c>
      <c r="BV104" s="714" t="str">
        <f>IF(TRIM('入力1-1'!$BH83)&lt;&gt;"",IF('入力1-1'!$BH83&gt;=100000,MID(TEXT('入力1-1'!$BH83,"000000"),1,1),""),"")</f>
        <v/>
      </c>
      <c r="BW104" s="715" t="str">
        <f>IF(TRIM('入力1-1'!$BH83)&lt;&gt;"",IF('入力1-1'!$BH83&gt;=10000,MID(TEXT('入力1-1'!$BH83,"000000"),2,1),""),"")</f>
        <v/>
      </c>
      <c r="BX104" s="715" t="str">
        <f>IF(TRIM('入力1-1'!$BH83)&lt;&gt;"",IF('入力1-1'!$BH83&gt;=1000,MID(TEXT('入力1-1'!$BH83,"000000"),3,1),""),"")</f>
        <v/>
      </c>
      <c r="BY104" s="715" t="str">
        <f>IF(TRIM('入力1-1'!$BH83)&lt;&gt;"",IF('入力1-1'!$BH83&gt;=100,MID(TEXT('入力1-1'!$BH83,"000000"),4,1),""),"")</f>
        <v/>
      </c>
      <c r="BZ104" s="715" t="str">
        <f>IF(TRIM('入力1-1'!$BH83)&lt;&gt;"",IF('入力1-1'!$BH83&gt;=10,MID(TEXT('入力1-1'!$BH83,"000000"),5,1),""),"")</f>
        <v/>
      </c>
      <c r="CA104" s="468" t="str">
        <f>IF(TRIM('入力1-1'!$BH83)&lt;&gt;"",IF('入力1-1'!$BH83&gt;=1,MID(TEXT('入力1-1'!$BH83,"000000"),6,1),""),"0")</f>
        <v/>
      </c>
      <c r="CB104" s="751" t="str">
        <f>IF(TRIM('入力1-1'!$BI83)&lt;&gt;"",IF('入力1-1'!$BI83&gt;=10000000,MID(TEXT('入力1-1'!$BI83,"00000000"),1,1),""),"")</f>
        <v/>
      </c>
      <c r="CC104" s="752" t="str">
        <f>IF(TRIM('入力1-1'!$BI83)&lt;&gt;"",IF('入力1-1'!$BI83&gt;=1000000,MID(TEXT('入力1-1'!$BI83,"00000000"),2,1),""),"")</f>
        <v/>
      </c>
      <c r="CD104" s="752" t="str">
        <f>IF(TRIM('入力1-1'!$BI83)&lt;&gt;"",IF('入力1-1'!$BI83&gt;=100000,MID(TEXT('入力1-1'!$BI83,"00000000"),3,1),""),"")</f>
        <v/>
      </c>
      <c r="CE104" s="752" t="str">
        <f>IF(TRIM('入力1-1'!$BI83)&lt;&gt;"",IF('入力1-1'!$BI83&gt;=10000,MID(TEXT('入力1-1'!$BI83,"00000000"),4,1),""),"")</f>
        <v/>
      </c>
      <c r="CF104" s="752" t="str">
        <f>IF(TRIM('入力1-1'!$BI83)&lt;&gt;"",IF('入力1-1'!$BI83&gt;=1000,MID(TEXT('入力1-1'!$BI83,"00000000"),5,1),""),"")</f>
        <v/>
      </c>
      <c r="CG104" s="752" t="str">
        <f>IF(TRIM('入力1-1'!$BI83)&lt;&gt;"",IF('入力1-1'!$BI83&gt;=100,MID(TEXT('入力1-1'!$BI83,"00000000"),6,1),""),"")</f>
        <v/>
      </c>
      <c r="CH104" s="752" t="str">
        <f>IF(TRIM('入力1-1'!$BI83)&lt;&gt;"",IF('入力1-1'!$BI83&gt;=10,MID(TEXT('入力1-1'!$BI83,"00000000"),7,1),""),"")</f>
        <v/>
      </c>
      <c r="CI104" s="855" t="str">
        <f>IF(TRIM('入力1-1'!$BI83)&lt;&gt;"",IF('入力1-1'!$BI83&gt;=1,MID(TEXT('入力1-1'!$BI83,"00000000"),8,1),""),"")</f>
        <v/>
      </c>
    </row>
    <row r="105" spans="1:87" s="191" customFormat="1" ht="23.25" customHeight="1" thickBot="1">
      <c r="A105" s="537" t="str">
        <f>IF(TRIM(入力1!A156)&lt;&gt;"",入力1!A156,"")</f>
        <v/>
      </c>
      <c r="B105" s="538">
        <f>IF(TRIM(入力1!B156)&lt;&gt;"",入力1!B156,"")</f>
        <v>7</v>
      </c>
      <c r="C105" s="539">
        <v>0</v>
      </c>
      <c r="D105" s="2235" t="str">
        <f>IF(TRIM(入力1!D156)&lt;&gt;"",入力1!D156,"")</f>
        <v/>
      </c>
      <c r="E105" s="2236" t="str">
        <f>IF(TRIM(入力1!E110)&lt;&gt;"",入力1!E110,"")</f>
        <v/>
      </c>
      <c r="F105" s="2236" t="str">
        <f>IF(TRIM(入力1!F110)&lt;&gt;"",入力1!F110,"")</f>
        <v/>
      </c>
      <c r="G105" s="2236" t="str">
        <f>IF(TRIM(入力1!G110)&lt;&gt;"",入力1!G110,"")</f>
        <v/>
      </c>
      <c r="H105" s="2236" t="str">
        <f>IF(TRIM(入力1!H110)&lt;&gt;"",入力1!H110,"")</f>
        <v/>
      </c>
      <c r="I105" s="2236" t="str">
        <f>IF(TRIM(入力1!I110)&lt;&gt;"",入力1!I110,"")</f>
        <v/>
      </c>
      <c r="J105" s="2236" t="str">
        <f>IF(TRIM(入力1!J110)&lt;&gt;"",入力1!J110,"")</f>
        <v/>
      </c>
      <c r="K105" s="2236" t="str">
        <f>IF(TRIM(入力1!S110)&lt;&gt;"",入力1!S110,"")</f>
        <v/>
      </c>
      <c r="L105" s="2237" t="e">
        <f>IF(TRIM(入力1!#REF!)&lt;&gt;"",入力1!#REF!,"")</f>
        <v>#REF!</v>
      </c>
      <c r="M105" s="976" t="str">
        <f>IF(TRIM(入力1!K156)&lt;&gt;"",入力1!K156,"")</f>
        <v/>
      </c>
      <c r="N105" s="540">
        <f>IF(TRIM(入力1!L156)&lt;&gt;"",入力1!L156,"")</f>
        <v>7</v>
      </c>
      <c r="O105" s="541">
        <v>0</v>
      </c>
      <c r="P105" s="1003" t="str">
        <f>'入力1-1'!P84</f>
        <v/>
      </c>
      <c r="Q105" s="542" t="str">
        <f>'入力1-1'!Q84</f>
        <v/>
      </c>
      <c r="R105" s="543" t="str">
        <f>IF(TRIM('入力1-1'!R84)&lt;&gt;"",MID('入力1-1'!R84,1,1),"0")</f>
        <v>0</v>
      </c>
      <c r="S105" s="543" t="str">
        <f>IF(TRIM('入力1-1'!S84)&lt;&gt;"",MID('入力1-1'!S84,1,1),"")</f>
        <v/>
      </c>
      <c r="T105" s="543" t="str">
        <f>IF(TRIM('入力1-1'!T84)&lt;&gt;"",MID('入力1-1'!T84,1,1),"")</f>
        <v/>
      </c>
      <c r="U105" s="543" t="str">
        <f>IF(TRIM('入力1-1'!U84)&lt;&gt;"",MID('入力1-1'!U84,1,1),"")</f>
        <v/>
      </c>
      <c r="V105" s="543" t="str">
        <f>IF(TRIM('入力1-1'!V84)&lt;&gt;"",MID('入力1-1'!V84,1,1),"")</f>
        <v/>
      </c>
      <c r="W105" s="543" t="str">
        <f>IF(TRIM('入力1-1'!W84)&lt;&gt;"",MID('入力1-1'!W84,1,1),"")</f>
        <v/>
      </c>
      <c r="X105" s="543" t="str">
        <f>IF(TRIM('入力1-1'!X84)&lt;&gt;"",MID('入力1-1'!X84,1,1),"")</f>
        <v/>
      </c>
      <c r="Y105" s="543" t="str">
        <f>IF(TRIM('入力1-1'!Y84)&lt;&gt;"",MID('入力1-1'!Y84,1,1),"")</f>
        <v/>
      </c>
      <c r="Z105" s="1003" t="str">
        <f>IF(TRIM('入力1-1'!AA84)&lt;&gt;"",MID('入力1-1'!AA84,1,1),"0")</f>
        <v>0</v>
      </c>
      <c r="AA105" s="542" t="str">
        <f>IF(TRIM('入力1-1'!AA84)&lt;&gt;"",MID('入力1-1'!AA84,2,1),"0")</f>
        <v>0</v>
      </c>
      <c r="AB105" s="1003" t="str">
        <f>IF(TRIM('入力1-1'!AC84)&lt;&gt;"",MID('入力1-1'!AC84,1,1),"")</f>
        <v/>
      </c>
      <c r="AC105" s="542" t="str">
        <f>IF(TRIM('入力1-1'!AC84)&lt;&gt;"",MID('入力1-1'!AC84,2,1),"")</f>
        <v/>
      </c>
      <c r="AD105" s="1003" t="str">
        <f>IF(TRIM('入力1-1'!AE84)&lt;&gt;"",MID('入力1-1'!AE84,1,1),"")</f>
        <v/>
      </c>
      <c r="AE105" s="542" t="str">
        <f>IF(TRIM('入力1-1'!AE84)&lt;&gt;"",MID('入力1-1'!AE84,2,1),"")</f>
        <v/>
      </c>
      <c r="AF105" s="1003" t="str">
        <f>IF(TRIM('入力1-1'!AG84)&lt;&gt;"",MID('入力1-1'!AG84,1,1),"")</f>
        <v/>
      </c>
      <c r="AG105" s="542" t="str">
        <f>IF(TRIM('入力1-1'!AG84)&lt;&gt;"",MID('入力1-1'!AG84,2,1),"")</f>
        <v/>
      </c>
      <c r="AH105" s="1003" t="str">
        <f>IF(TRIM('入力1-1'!AI84)&lt;&gt;"",MID('入力1-1'!AI84,1,1),"")</f>
        <v/>
      </c>
      <c r="AI105" s="544" t="str">
        <f>IF(TRIM('入力1-1'!AI84)&lt;&gt;"",MID('入力1-1'!AI84,2,1),"")</f>
        <v/>
      </c>
      <c r="AJ105" s="543" t="str">
        <f>IF(TRIM('入力1-1'!AK84)&lt;&gt;"",MID('入力1-1'!AK84,1,1),"")</f>
        <v/>
      </c>
      <c r="AK105" s="1003" t="str">
        <f>IF(TRIM('入力1-1'!AL84)&lt;&gt;"",MID('入力1-1'!AL84,1,1),"")</f>
        <v/>
      </c>
      <c r="AL105" s="542" t="str">
        <f>IF(TRIM('入力1-1'!AL84)&lt;&gt;"",MID('入力1-1'!AL84,2,1),"")</f>
        <v/>
      </c>
      <c r="AM105" s="1003" t="str">
        <f>IF(TRIM('入力1-1'!AN84)&lt;&gt;"",MID('入力1-1'!AN84,1,1),"")</f>
        <v/>
      </c>
      <c r="AN105" s="542" t="str">
        <f>IF(TRIM('入力1-1'!AN84)&lt;&gt;"",MID('入力1-1'!AN84,2,1),"")</f>
        <v/>
      </c>
      <c r="AO105" s="1003" t="str">
        <f>IF(TRIM('入力1-1'!AP84)&lt;&gt;"",MID('入力1-1'!AP84,1,1),"")</f>
        <v/>
      </c>
      <c r="AP105" s="544" t="str">
        <f>IF(TRIM('入力1-1'!AP84)&lt;&gt;"",MID('入力1-1'!AP84,2,1),"")</f>
        <v/>
      </c>
      <c r="AQ105" s="1003" t="str">
        <f>IF(TRIM('入力1-1'!AR84)&lt;&gt;"",MID('入力1-1'!AR84,1,1),"")</f>
        <v/>
      </c>
      <c r="AR105" s="542" t="str">
        <f>IF(TRIM('入力1-1'!AR84)&lt;&gt;"",MID('入力1-1'!AR84,2,1),"")</f>
        <v/>
      </c>
      <c r="AS105" s="1003" t="str">
        <f>IF(TRIM('入力1-1'!AT84)&lt;&gt;"",MID('入力1-1'!AT84,1,1),"")</f>
        <v/>
      </c>
      <c r="AT105" s="542" t="str">
        <f>IF(TRIM('入力1-1'!AT84)&lt;&gt;"",MID('入力1-1'!AT84,2,1),"")</f>
        <v/>
      </c>
      <c r="AU105" s="1004" t="str">
        <f>IF(TRIM('入力1-1'!AV84)&lt;&gt;"",MID('入力1-1'!AV84,1,1),"")</f>
        <v/>
      </c>
      <c r="AV105" s="545" t="str">
        <f>IF(TRIM('入力1-1'!AW84)&lt;&gt;"",MID('入力1-1'!AW84,1,1),"")</f>
        <v/>
      </c>
      <c r="AW105" s="545" t="str">
        <f>IF(TRIM('入力1-1'!AX84)&lt;&gt;"",MID('入力1-1'!AX84,1,1),"")</f>
        <v/>
      </c>
      <c r="AX105" s="545" t="str">
        <f>IF(TRIM('入力1-1'!AY84)&lt;&gt;"",MID('入力1-1'!AY84,1,1),"")</f>
        <v/>
      </c>
      <c r="AY105" s="701" t="str">
        <f>IF(TRIM('入力1-1'!AZ84)&lt;&gt;"",LEFT('入力1-1'!AZ84,1),"-")</f>
        <v>-</v>
      </c>
      <c r="AZ105" s="984" t="str">
        <f>IF(TRIM('入力1-1'!AZ84)&lt;&gt;"",MID('入力1-1'!AZ84,2,1),"-")</f>
        <v>-</v>
      </c>
      <c r="BA105" s="680" t="str">
        <f>IF(TRIM('入力1-1'!BB84)&lt;&gt;"",MID('入力1-1'!BB84,1,1),"")</f>
        <v/>
      </c>
      <c r="BB105" s="990" t="str">
        <f>IF(TRIM('入力1-1'!BC84)&lt;&gt;"",IF(LEN('入力1-1'!BC84)&gt;=2,MID(TEXT('入力1-1'!BC84,"00"),1,1),"0"),"")</f>
        <v/>
      </c>
      <c r="BC105" s="542" t="str">
        <f>IF(TRIM('入力1-1'!BC84)&lt;&gt;"",IF(LEN('入力1-1'!BC84)&gt;=1,MID(TEXT('入力1-1'!BC84,"00"),2,1),""),"")</f>
        <v/>
      </c>
      <c r="BD105" s="720" t="str">
        <f>IF(TRIM('入力1-1'!$BE84)&lt;&gt;"",IF('入力1-1'!$BE84&gt;=100000,MID(TEXT('入力1-1'!$BE84,"000000"),1,1),""),"")</f>
        <v/>
      </c>
      <c r="BE105" s="721" t="str">
        <f>IF(TRIM('入力1-1'!$BE84)&lt;&gt;"",IF('入力1-1'!$BE84&gt;=10000,MID(TEXT('入力1-1'!$BE84,"000000"),2,1),""),"")</f>
        <v/>
      </c>
      <c r="BF105" s="721" t="str">
        <f>IF(TRIM('入力1-1'!$BE84)&lt;&gt;"",IF('入力1-1'!$BE84&gt;=1000,MID(TEXT('入力1-1'!$BE84,"000000"),3,1),""),"")</f>
        <v/>
      </c>
      <c r="BG105" s="721" t="str">
        <f>IF(TRIM('入力1-1'!$BE84)&lt;&gt;"",IF('入力1-1'!$BE84&gt;=100,MID(TEXT('入力1-1'!$BE84,"000000"),4,1),""),"")</f>
        <v/>
      </c>
      <c r="BH105" s="721" t="str">
        <f>IF(TRIM('入力1-1'!$BE84)&lt;&gt;"",IF('入力1-1'!$BE84&gt;=10,MID(TEXT('入力1-1'!$BE84,"000000"),5,1),""),"")</f>
        <v/>
      </c>
      <c r="BI105" s="546" t="str">
        <f>IF(TRIM('入力1-1'!$BE84)&lt;&gt;"",IF('入力1-1'!$BE84&gt;=1,MID(TEXT('入力1-1'!$BE84,"000000"),6,1),"0"),"")</f>
        <v/>
      </c>
      <c r="BJ105" s="722" t="str">
        <f>IF(TRIM('入力1-1'!$BF84)&lt;&gt;"",IF('入力1-1'!$BF84&gt;=100000,MID(TEXT('入力1-1'!$BF84,"000000"),1,1),""),"")</f>
        <v/>
      </c>
      <c r="BK105" s="721" t="str">
        <f>IF(TRIM('入力1-1'!$BF84)&lt;&gt;"",IF('入力1-1'!$BF84&gt;=10000,MID(TEXT('入力1-1'!$BF84,"000000"),2,1),""),"")</f>
        <v/>
      </c>
      <c r="BL105" s="721" t="str">
        <f>IF(TRIM('入力1-1'!$BF84)&lt;&gt;"",IF('入力1-1'!$BF84&gt;=1000,MID(TEXT('入力1-1'!$BF84,"000000"),3,1),""),"")</f>
        <v/>
      </c>
      <c r="BM105" s="721" t="str">
        <f>IF(TRIM('入力1-1'!$BF84)&lt;&gt;"",IF('入力1-1'!$BF84&gt;=100,MID(TEXT('入力1-1'!$BF84,"000000"),4,1),""),"")</f>
        <v/>
      </c>
      <c r="BN105" s="721" t="str">
        <f>IF(TRIM('入力1-1'!$BF84)&lt;&gt;"",IF('入力1-1'!$BF84&gt;=10,MID(TEXT('入力1-1'!$BF84,"000000"),5,1),""),"")</f>
        <v/>
      </c>
      <c r="BO105" s="546" t="str">
        <f>IF(TRIM('入力1-1'!$BF84)&lt;&gt;"",IF('入力1-1'!$BF84&gt;=1,MID(TEXT('入力1-1'!$BF84,"000000"),6,1),"0"),"")</f>
        <v/>
      </c>
      <c r="BP105" s="722" t="str">
        <f>IF(TRIM('入力1-1'!$BG84)&lt;&gt;"",IF('入力1-1'!$BG84&gt;=100000,MID(TEXT('入力1-1'!$BG84,"000000"),1,1),""),"")</f>
        <v/>
      </c>
      <c r="BQ105" s="721" t="str">
        <f>IF(TRIM('入力1-1'!$BG84)&lt;&gt;"",IF('入力1-1'!$BG84&gt;=10000,MID(TEXT('入力1-1'!$BG84,"000000"),2,1),""),"")</f>
        <v/>
      </c>
      <c r="BR105" s="721" t="str">
        <f>IF(TRIM('入力1-1'!$BG84)&lt;&gt;"",IF('入力1-1'!$BG84&gt;=1000,MID(TEXT('入力1-1'!$BG84,"000000"),3,1),""),"")</f>
        <v/>
      </c>
      <c r="BS105" s="721" t="str">
        <f>IF(TRIM('入力1-1'!$BG84)&lt;&gt;"",IF('入力1-1'!$BG84&gt;=100,MID(TEXT('入力1-1'!$BG84,"000000"),4,1),""),"")</f>
        <v/>
      </c>
      <c r="BT105" s="721" t="str">
        <f>IF(TRIM('入力1-1'!$BG84)&lt;&gt;"",IF('入力1-1'!$BG84&gt;=10,MID(TEXT('入力1-1'!$BG84,"000000"),5,1),""),"")</f>
        <v/>
      </c>
      <c r="BU105" s="546" t="str">
        <f>IF(TRIM('入力1-1'!$BG84)&lt;&gt;"",IF('入力1-1'!$BG84&gt;=1,MID(TEXT('入力1-1'!$BG84,"000000"),6,1),"0"),"")</f>
        <v/>
      </c>
      <c r="BV105" s="722" t="str">
        <f>IF(TRIM('入力1-1'!$BH84)&lt;&gt;"",IF('入力1-1'!$BH84&gt;=100000,MID(TEXT('入力1-1'!$BH84,"000000"),1,1),""),"")</f>
        <v/>
      </c>
      <c r="BW105" s="721" t="str">
        <f>IF(TRIM('入力1-1'!$BH84)&lt;&gt;"",IF('入力1-1'!$BH84&gt;=10000,MID(TEXT('入力1-1'!$BH84,"000000"),2,1),""),"")</f>
        <v/>
      </c>
      <c r="BX105" s="721" t="str">
        <f>IF(TRIM('入力1-1'!$BH84)&lt;&gt;"",IF('入力1-1'!$BH84&gt;=1000,MID(TEXT('入力1-1'!$BH84,"000000"),3,1),""),"")</f>
        <v/>
      </c>
      <c r="BY105" s="721" t="str">
        <f>IF(TRIM('入力1-1'!$BH84)&lt;&gt;"",IF('入力1-1'!$BH84&gt;=100,MID(TEXT('入力1-1'!$BH84,"000000"),4,1),""),"")</f>
        <v/>
      </c>
      <c r="BZ105" s="721" t="str">
        <f>IF(TRIM('入力1-1'!$BH84)&lt;&gt;"",IF('入力1-1'!$BH84&gt;=10,MID(TEXT('入力1-1'!$BH84,"000000"),5,1),""),"")</f>
        <v/>
      </c>
      <c r="CA105" s="546" t="str">
        <f>IF(TRIM('入力1-1'!$BH84)&lt;&gt;"",IF('入力1-1'!$BH84&gt;=1,MID(TEXT('入力1-1'!$BH84,"000000"),6,1),""),"0")</f>
        <v/>
      </c>
      <c r="CB105" s="755" t="str">
        <f>IF(TRIM('入力1-1'!$BI84)&lt;&gt;"",IF('入力1-1'!$BI84&gt;=10000000,MID(TEXT('入力1-1'!$BI84,"00000000"),1,1),""),"")</f>
        <v/>
      </c>
      <c r="CC105" s="756" t="str">
        <f>IF(TRIM('入力1-1'!$BI84)&lt;&gt;"",IF('入力1-1'!$BI84&gt;=1000000,MID(TEXT('入力1-1'!$BI84,"00000000"),2,1),""),"")</f>
        <v/>
      </c>
      <c r="CD105" s="756" t="str">
        <f>IF(TRIM('入力1-1'!$BI84)&lt;&gt;"",IF('入力1-1'!$BI84&gt;=100000,MID(TEXT('入力1-1'!$BI84,"00000000"),3,1),""),"")</f>
        <v/>
      </c>
      <c r="CE105" s="756" t="str">
        <f>IF(TRIM('入力1-1'!$BI84)&lt;&gt;"",IF('入力1-1'!$BI84&gt;=10000,MID(TEXT('入力1-1'!$BI84,"00000000"),4,1),""),"")</f>
        <v/>
      </c>
      <c r="CF105" s="756" t="str">
        <f>IF(TRIM('入力1-1'!$BI84)&lt;&gt;"",IF('入力1-1'!$BI84&gt;=1000,MID(TEXT('入力1-1'!$BI84,"00000000"),5,1),""),"")</f>
        <v/>
      </c>
      <c r="CG105" s="756" t="str">
        <f>IF(TRIM('入力1-1'!$BI84)&lt;&gt;"",IF('入力1-1'!$BI84&gt;=100,MID(TEXT('入力1-1'!$BI84,"00000000"),6,1),""),"")</f>
        <v/>
      </c>
      <c r="CH105" s="756" t="str">
        <f>IF(TRIM('入力1-1'!$BI84)&lt;&gt;"",IF('入力1-1'!$BI84&gt;=10,MID(TEXT('入力1-1'!$BI84,"00000000"),7,1),""),"")</f>
        <v/>
      </c>
      <c r="CI105" s="857" t="str">
        <f>IF(TRIM('入力1-1'!$BI84)&lt;&gt;"",IF('入力1-1'!$BI84&gt;=1,MID(TEXT('入力1-1'!$BI84,"00000000"),8,1),""),"")</f>
        <v/>
      </c>
    </row>
    <row r="106" spans="1:87" s="19" customFormat="1" ht="23.25" customHeight="1">
      <c r="A106" s="304" t="str">
        <f>IF(TRIM(入力1!A158)&lt;&gt;"",入力1!A158,"")</f>
        <v/>
      </c>
      <c r="B106" s="430">
        <f>IF(TRIM(入力1!B158)&lt;&gt;"",入力1!B158,"")</f>
        <v>7</v>
      </c>
      <c r="C106" s="364">
        <v>1</v>
      </c>
      <c r="D106" s="2226" t="str">
        <f>IF(TRIM(入力1!D158)&lt;&gt;"",入力1!D158,"")</f>
        <v/>
      </c>
      <c r="E106" s="2227" t="str">
        <f>IF(TRIM(入力1!E112)&lt;&gt;"",入力1!E112,"")</f>
        <v/>
      </c>
      <c r="F106" s="2227" t="str">
        <f>IF(TRIM(入力1!F112)&lt;&gt;"",入力1!F112,"")</f>
        <v/>
      </c>
      <c r="G106" s="2227" t="str">
        <f>IF(TRIM(入力1!G112)&lt;&gt;"",入力1!G112,"")</f>
        <v/>
      </c>
      <c r="H106" s="2227" t="str">
        <f>IF(TRIM(入力1!H112)&lt;&gt;"",入力1!H112,"")</f>
        <v/>
      </c>
      <c r="I106" s="2227" t="str">
        <f>IF(TRIM(入力1!I112)&lt;&gt;"",入力1!I112,"")</f>
        <v/>
      </c>
      <c r="J106" s="2227" t="str">
        <f>IF(TRIM(入力1!J112)&lt;&gt;"",入力1!J112,"")</f>
        <v/>
      </c>
      <c r="K106" s="2227" t="str">
        <f>IF(TRIM(入力1!S112)&lt;&gt;"",入力1!S112,"")</f>
        <v/>
      </c>
      <c r="L106" s="2228" t="e">
        <f>IF(TRIM(入力1!#REF!)&lt;&gt;"",入力1!#REF!,"")</f>
        <v>#REF!</v>
      </c>
      <c r="M106" s="954" t="str">
        <f>IF(TRIM(入力1!K158)&lt;&gt;"",入力1!K158,"")</f>
        <v/>
      </c>
      <c r="N106" s="436">
        <f>IF(TRIM(入力1!L158)&lt;&gt;"",入力1!L158,"")</f>
        <v>7</v>
      </c>
      <c r="O106" s="432">
        <v>1</v>
      </c>
      <c r="P106" s="999" t="str">
        <f>'入力1-1'!P85</f>
        <v/>
      </c>
      <c r="Q106" s="306" t="str">
        <f>'入力1-1'!Q85</f>
        <v/>
      </c>
      <c r="R106" s="307" t="str">
        <f>IF(TRIM('入力1-1'!R85)&lt;&gt;"",MID('入力1-1'!R85,1,1),"0")</f>
        <v>0</v>
      </c>
      <c r="S106" s="307" t="str">
        <f>IF(TRIM('入力1-1'!S85)&lt;&gt;"",MID('入力1-1'!S85,1,1),"")</f>
        <v/>
      </c>
      <c r="T106" s="307" t="str">
        <f>IF(TRIM('入力1-1'!T85)&lt;&gt;"",MID('入力1-1'!T85,1,1),"")</f>
        <v/>
      </c>
      <c r="U106" s="307" t="str">
        <f>IF(TRIM('入力1-1'!U85)&lt;&gt;"",MID('入力1-1'!U85,1,1),"")</f>
        <v/>
      </c>
      <c r="V106" s="307" t="str">
        <f>IF(TRIM('入力1-1'!V85)&lt;&gt;"",MID('入力1-1'!V85,1,1),"")</f>
        <v/>
      </c>
      <c r="W106" s="307" t="str">
        <f>IF(TRIM('入力1-1'!W85)&lt;&gt;"",MID('入力1-1'!W85,1,1),"")</f>
        <v/>
      </c>
      <c r="X106" s="307" t="str">
        <f>IF(TRIM('入力1-1'!X85)&lt;&gt;"",MID('入力1-1'!X85,1,1),"")</f>
        <v/>
      </c>
      <c r="Y106" s="307" t="str">
        <f>IF(TRIM('入力1-1'!Y85)&lt;&gt;"",MID('入力1-1'!Y85,1,1),"")</f>
        <v/>
      </c>
      <c r="Z106" s="999" t="str">
        <f>IF(TRIM('入力1-1'!AA85)&lt;&gt;"",MID('入力1-1'!AA85,1,1),"0")</f>
        <v>0</v>
      </c>
      <c r="AA106" s="306" t="str">
        <f>IF(TRIM('入力1-1'!AA85)&lt;&gt;"",MID('入力1-1'!AA85,2,1),"0")</f>
        <v>0</v>
      </c>
      <c r="AB106" s="999" t="str">
        <f>IF(TRIM('入力1-1'!AC85)&lt;&gt;"",MID('入力1-1'!AC85,1,1),"")</f>
        <v/>
      </c>
      <c r="AC106" s="306" t="str">
        <f>IF(TRIM('入力1-1'!AC85)&lt;&gt;"",MID('入力1-1'!AC85,2,1),"")</f>
        <v/>
      </c>
      <c r="AD106" s="999" t="str">
        <f>IF(TRIM('入力1-1'!AE85)&lt;&gt;"",MID('入力1-1'!AE85,1,1),"")</f>
        <v/>
      </c>
      <c r="AE106" s="306" t="str">
        <f>IF(TRIM('入力1-1'!AE85)&lt;&gt;"",MID('入力1-1'!AE85,2,1),"")</f>
        <v/>
      </c>
      <c r="AF106" s="999" t="str">
        <f>IF(TRIM('入力1-1'!AG85)&lt;&gt;"",MID('入力1-1'!AG85,1,1),"")</f>
        <v/>
      </c>
      <c r="AG106" s="306" t="str">
        <f>IF(TRIM('入力1-1'!AG85)&lt;&gt;"",MID('入力1-1'!AG85,2,1),"")</f>
        <v/>
      </c>
      <c r="AH106" s="999" t="str">
        <f>IF(TRIM('入力1-1'!AI85)&lt;&gt;"",MID('入力1-1'!AI85,1,1),"")</f>
        <v/>
      </c>
      <c r="AI106" s="309" t="str">
        <f>IF(TRIM('入力1-1'!AI85)&lt;&gt;"",MID('入力1-1'!AI85,2,1),"")</f>
        <v/>
      </c>
      <c r="AJ106" s="307" t="str">
        <f>IF(TRIM('入力1-1'!AK85)&lt;&gt;"",MID('入力1-1'!AK85,1,1),"")</f>
        <v/>
      </c>
      <c r="AK106" s="999" t="str">
        <f>IF(TRIM('入力1-1'!AL85)&lt;&gt;"",MID('入力1-1'!AL85,1,1),"")</f>
        <v/>
      </c>
      <c r="AL106" s="306" t="str">
        <f>IF(TRIM('入力1-1'!AL85)&lt;&gt;"",MID('入力1-1'!AL85,2,1),"")</f>
        <v/>
      </c>
      <c r="AM106" s="999" t="str">
        <f>IF(TRIM('入力1-1'!AN85)&lt;&gt;"",MID('入力1-1'!AN85,1,1),"")</f>
        <v/>
      </c>
      <c r="AN106" s="306" t="str">
        <f>IF(TRIM('入力1-1'!AN85)&lt;&gt;"",MID('入力1-1'!AN85,2,1),"")</f>
        <v/>
      </c>
      <c r="AO106" s="999" t="str">
        <f>IF(TRIM('入力1-1'!AP85)&lt;&gt;"",MID('入力1-1'!AP85,1,1),"")</f>
        <v/>
      </c>
      <c r="AP106" s="309" t="str">
        <f>IF(TRIM('入力1-1'!AP85)&lt;&gt;"",MID('入力1-1'!AP85,2,1),"")</f>
        <v/>
      </c>
      <c r="AQ106" s="999" t="str">
        <f>IF(TRIM('入力1-1'!AR85)&lt;&gt;"",MID('入力1-1'!AR85,1,1),"")</f>
        <v/>
      </c>
      <c r="AR106" s="306" t="str">
        <f>IF(TRIM('入力1-1'!AR85)&lt;&gt;"",MID('入力1-1'!AR85,2,1),"")</f>
        <v/>
      </c>
      <c r="AS106" s="999" t="str">
        <f>IF(TRIM('入力1-1'!AT85)&lt;&gt;"",MID('入力1-1'!AT85,1,1),"")</f>
        <v/>
      </c>
      <c r="AT106" s="306" t="str">
        <f>IF(TRIM('入力1-1'!AT85)&lt;&gt;"",MID('入力1-1'!AT85,2,1),"")</f>
        <v/>
      </c>
      <c r="AU106" s="1000" t="str">
        <f>IF(TRIM('入力1-1'!AV85)&lt;&gt;"",MID('入力1-1'!AV85,1,1),"")</f>
        <v/>
      </c>
      <c r="AV106" s="365" t="str">
        <f>IF(TRIM('入力1-1'!AW85)&lt;&gt;"",MID('入力1-1'!AW85,1,1),"")</f>
        <v/>
      </c>
      <c r="AW106" s="365" t="str">
        <f>IF(TRIM('入力1-1'!AX85)&lt;&gt;"",MID('入力1-1'!AX85,1,1),"")</f>
        <v/>
      </c>
      <c r="AX106" s="365" t="str">
        <f>IF(TRIM('入力1-1'!AY85)&lt;&gt;"",MID('入力1-1'!AY85,1,1),"")</f>
        <v/>
      </c>
      <c r="AY106" s="696" t="str">
        <f>IF(TRIM('入力1-1'!AZ85)&lt;&gt;"",LEFT('入力1-1'!AZ85,1),"-")</f>
        <v>-</v>
      </c>
      <c r="AZ106" s="953" t="str">
        <f>IF(TRIM('入力1-1'!AZ85)&lt;&gt;"",MID('入力1-1'!AZ85,2,1),"-")</f>
        <v>-</v>
      </c>
      <c r="BA106" s="965" t="str">
        <f>IF(TRIM('入力1-1'!BB85)&lt;&gt;"",MID('入力1-1'!BB85,1,1),"")</f>
        <v/>
      </c>
      <c r="BB106" s="981" t="str">
        <f>IF(TRIM('入力1-1'!BC85)&lt;&gt;"",IF(LEN('入力1-1'!BC85)&gt;=2,MID(TEXT('入力1-1'!BC85,"00"),1,1),"0"),"")</f>
        <v/>
      </c>
      <c r="BC106" s="306" t="str">
        <f>IF(TRIM('入力1-1'!BC85)&lt;&gt;"",IF(LEN('入力1-1'!BC85)&gt;=1,MID(TEXT('入力1-1'!BC85,"00"),2,1),""),"")</f>
        <v/>
      </c>
      <c r="BD106" s="712" t="str">
        <f>IF(TRIM('入力1-1'!$BE85)&lt;&gt;"",IF('入力1-1'!$BE85&gt;=100000,MID(TEXT('入力1-1'!$BE85,"000000"),1,1),""),"")</f>
        <v/>
      </c>
      <c r="BE106" s="713" t="str">
        <f>IF(TRIM('入力1-1'!$BE85)&lt;&gt;"",IF('入力1-1'!$BE85&gt;=10000,MID(TEXT('入力1-1'!$BE85,"000000"),2,1),""),"")</f>
        <v/>
      </c>
      <c r="BF106" s="713" t="str">
        <f>IF(TRIM('入力1-1'!$BE85)&lt;&gt;"",IF('入力1-1'!$BE85&gt;=1000,MID(TEXT('入力1-1'!$BE85,"000000"),3,1),""),"")</f>
        <v/>
      </c>
      <c r="BG106" s="713" t="str">
        <f>IF(TRIM('入力1-1'!$BE85)&lt;&gt;"",IF('入力1-1'!$BE85&gt;=100,MID(TEXT('入力1-1'!$BE85,"000000"),4,1),""),"")</f>
        <v/>
      </c>
      <c r="BH106" s="713" t="str">
        <f>IF(TRIM('入力1-1'!$BE85)&lt;&gt;"",IF('入力1-1'!$BE85&gt;=10,MID(TEXT('入力1-1'!$BE85,"000000"),5,1),""),"")</f>
        <v/>
      </c>
      <c r="BI106" s="466" t="str">
        <f>IF(TRIM('入力1-1'!$BE85)&lt;&gt;"",IF('入力1-1'!$BE85&gt;=1,MID(TEXT('入力1-1'!$BE85,"000000"),6,1),"0"),"")</f>
        <v/>
      </c>
      <c r="BJ106" s="707" t="str">
        <f>IF(TRIM('入力1-1'!$BF85)&lt;&gt;"",IF('入力1-1'!$BF85&gt;=100000,MID(TEXT('入力1-1'!$BF85,"000000"),1,1),""),"")</f>
        <v/>
      </c>
      <c r="BK106" s="713" t="str">
        <f>IF(TRIM('入力1-1'!$BF85)&lt;&gt;"",IF('入力1-1'!$BF85&gt;=10000,MID(TEXT('入力1-1'!$BF85,"000000"),2,1),""),"")</f>
        <v/>
      </c>
      <c r="BL106" s="713" t="str">
        <f>IF(TRIM('入力1-1'!$BF85)&lt;&gt;"",IF('入力1-1'!$BF85&gt;=1000,MID(TEXT('入力1-1'!$BF85,"000000"),3,1),""),"")</f>
        <v/>
      </c>
      <c r="BM106" s="713" t="str">
        <f>IF(TRIM('入力1-1'!$BF85)&lt;&gt;"",IF('入力1-1'!$BF85&gt;=100,MID(TEXT('入力1-1'!$BF85,"000000"),4,1),""),"")</f>
        <v/>
      </c>
      <c r="BN106" s="713" t="str">
        <f>IF(TRIM('入力1-1'!$BF85)&lt;&gt;"",IF('入力1-1'!$BF85&gt;=10,MID(TEXT('入力1-1'!$BF85,"000000"),5,1),""),"")</f>
        <v/>
      </c>
      <c r="BO106" s="466" t="str">
        <f>IF(TRIM('入力1-1'!$BF85)&lt;&gt;"",IF('入力1-1'!$BF85&gt;=1,MID(TEXT('入力1-1'!$BF85,"000000"),6,1),"0"),"")</f>
        <v/>
      </c>
      <c r="BP106" s="707" t="str">
        <f>IF(TRIM('入力1-1'!$BG85)&lt;&gt;"",IF('入力1-1'!$BG85&gt;=100000,MID(TEXT('入力1-1'!$BG85,"000000"),1,1),""),"")</f>
        <v/>
      </c>
      <c r="BQ106" s="713" t="str">
        <f>IF(TRIM('入力1-1'!$BG85)&lt;&gt;"",IF('入力1-1'!$BG85&gt;=10000,MID(TEXT('入力1-1'!$BG85,"000000"),2,1),""),"")</f>
        <v/>
      </c>
      <c r="BR106" s="713" t="str">
        <f>IF(TRIM('入力1-1'!$BG85)&lt;&gt;"",IF('入力1-1'!$BG85&gt;=1000,MID(TEXT('入力1-1'!$BG85,"000000"),3,1),""),"")</f>
        <v/>
      </c>
      <c r="BS106" s="713" t="str">
        <f>IF(TRIM('入力1-1'!$BG85)&lt;&gt;"",IF('入力1-1'!$BG85&gt;=100,MID(TEXT('入力1-1'!$BG85,"000000"),4,1),""),"")</f>
        <v/>
      </c>
      <c r="BT106" s="713" t="str">
        <f>IF(TRIM('入力1-1'!$BG85)&lt;&gt;"",IF('入力1-1'!$BG85&gt;=10,MID(TEXT('入力1-1'!$BG85,"000000"),5,1),""),"")</f>
        <v/>
      </c>
      <c r="BU106" s="466" t="str">
        <f>IF(TRIM('入力1-1'!$BG85)&lt;&gt;"",IF('入力1-1'!$BG85&gt;=1,MID(TEXT('入力1-1'!$BG85,"000000"),6,1),"0"),"")</f>
        <v/>
      </c>
      <c r="BV106" s="707" t="str">
        <f>IF(TRIM('入力1-1'!$BH85)&lt;&gt;"",IF('入力1-1'!$BH85&gt;=100000,MID(TEXT('入力1-1'!$BH85,"000000"),1,1),""),"")</f>
        <v/>
      </c>
      <c r="BW106" s="713" t="str">
        <f>IF(TRIM('入力1-1'!$BH85)&lt;&gt;"",IF('入力1-1'!$BH85&gt;=10000,MID(TEXT('入力1-1'!$BH85,"000000"),2,1),""),"")</f>
        <v/>
      </c>
      <c r="BX106" s="713" t="str">
        <f>IF(TRIM('入力1-1'!$BH85)&lt;&gt;"",IF('入力1-1'!$BH85&gt;=1000,MID(TEXT('入力1-1'!$BH85,"000000"),3,1),""),"")</f>
        <v/>
      </c>
      <c r="BY106" s="713" t="str">
        <f>IF(TRIM('入力1-1'!$BH85)&lt;&gt;"",IF('入力1-1'!$BH85&gt;=100,MID(TEXT('入力1-1'!$BH85,"000000"),4,1),""),"")</f>
        <v/>
      </c>
      <c r="BZ106" s="713" t="str">
        <f>IF(TRIM('入力1-1'!$BH85)&lt;&gt;"",IF('入力1-1'!$BH85&gt;=10,MID(TEXT('入力1-1'!$BH85,"000000"),5,1),""),"")</f>
        <v/>
      </c>
      <c r="CA106" s="466" t="str">
        <f>IF(TRIM('入力1-1'!$BH85)&lt;&gt;"",IF('入力1-1'!$BH85&gt;=1,MID(TEXT('入力1-1'!$BH85,"000000"),6,1),""),"0")</f>
        <v/>
      </c>
      <c r="CB106" s="751" t="str">
        <f>IF(TRIM('入力1-1'!$BI85)&lt;&gt;"",IF('入力1-1'!$BI85&gt;=10000000,MID(TEXT('入力1-1'!$BI85,"00000000"),1,1),""),"")</f>
        <v/>
      </c>
      <c r="CC106" s="752" t="str">
        <f>IF(TRIM('入力1-1'!$BI85)&lt;&gt;"",IF('入力1-1'!$BI85&gt;=1000000,MID(TEXT('入力1-1'!$BI85,"00000000"),2,1),""),"")</f>
        <v/>
      </c>
      <c r="CD106" s="752" t="str">
        <f>IF(TRIM('入力1-1'!$BI85)&lt;&gt;"",IF('入力1-1'!$BI85&gt;=100000,MID(TEXT('入力1-1'!$BI85,"00000000"),3,1),""),"")</f>
        <v/>
      </c>
      <c r="CE106" s="752" t="str">
        <f>IF(TRIM('入力1-1'!$BI85)&lt;&gt;"",IF('入力1-1'!$BI85&gt;=10000,MID(TEXT('入力1-1'!$BI85,"00000000"),4,1),""),"")</f>
        <v/>
      </c>
      <c r="CF106" s="752" t="str">
        <f>IF(TRIM('入力1-1'!$BI85)&lt;&gt;"",IF('入力1-1'!$BI85&gt;=1000,MID(TEXT('入力1-1'!$BI85,"00000000"),5,1),""),"")</f>
        <v/>
      </c>
      <c r="CG106" s="752" t="str">
        <f>IF(TRIM('入力1-1'!$BI85)&lt;&gt;"",IF('入力1-1'!$BI85&gt;=100,MID(TEXT('入力1-1'!$BI85,"00000000"),6,1),""),"")</f>
        <v/>
      </c>
      <c r="CH106" s="752" t="str">
        <f>IF(TRIM('入力1-1'!$BI85)&lt;&gt;"",IF('入力1-1'!$BI85&gt;=10,MID(TEXT('入力1-1'!$BI85,"00000000"),7,1),""),"")</f>
        <v/>
      </c>
      <c r="CI106" s="855" t="str">
        <f>IF(TRIM('入力1-1'!$BI85)&lt;&gt;"",IF('入力1-1'!$BI85&gt;=1,MID(TEXT('入力1-1'!$BI85,"00000000"),8,1),""),"")</f>
        <v/>
      </c>
    </row>
    <row r="107" spans="1:87" s="19" customFormat="1" ht="23.25" customHeight="1">
      <c r="A107" s="522" t="str">
        <f>IF(TRIM(入力1!A160)&lt;&gt;"",入力1!A160,"")</f>
        <v/>
      </c>
      <c r="B107" s="523">
        <f>IF(TRIM(入力1!B160)&lt;&gt;"",入力1!B160,"")</f>
        <v>7</v>
      </c>
      <c r="C107" s="524">
        <v>2</v>
      </c>
      <c r="D107" s="2229" t="str">
        <f>IF(TRIM(入力1!D160)&lt;&gt;"",入力1!D160,"")</f>
        <v/>
      </c>
      <c r="E107" s="2230" t="str">
        <f>IF(TRIM(入力1!E114)&lt;&gt;"",入力1!E114,"")</f>
        <v/>
      </c>
      <c r="F107" s="2230" t="str">
        <f>IF(TRIM(入力1!F114)&lt;&gt;"",入力1!F114,"")</f>
        <v/>
      </c>
      <c r="G107" s="2230" t="str">
        <f>IF(TRIM(入力1!G114)&lt;&gt;"",入力1!G114,"")</f>
        <v/>
      </c>
      <c r="H107" s="2230" t="str">
        <f>IF(TRIM(入力1!H114)&lt;&gt;"",入力1!H114,"")</f>
        <v/>
      </c>
      <c r="I107" s="2230" t="str">
        <f>IF(TRIM(入力1!I114)&lt;&gt;"",入力1!I114,"")</f>
        <v/>
      </c>
      <c r="J107" s="2230" t="str">
        <f>IF(TRIM(入力1!J114)&lt;&gt;"",入力1!J114,"")</f>
        <v/>
      </c>
      <c r="K107" s="2230" t="str">
        <f>IF(TRIM(入力1!S114)&lt;&gt;"",入力1!S114,"")</f>
        <v/>
      </c>
      <c r="L107" s="2231" t="e">
        <f>IF(TRIM(入力1!#REF!)&lt;&gt;"",入力1!#REF!,"")</f>
        <v>#REF!</v>
      </c>
      <c r="M107" s="975" t="str">
        <f>IF(TRIM(入力1!K160)&lt;&gt;"",入力1!K160,"")</f>
        <v/>
      </c>
      <c r="N107" s="525">
        <f>IF(TRIM(入力1!L160)&lt;&gt;"",入力1!L160,"")</f>
        <v>7</v>
      </c>
      <c r="O107" s="526">
        <v>2</v>
      </c>
      <c r="P107" s="1007" t="str">
        <f>'入力1-1'!P86</f>
        <v/>
      </c>
      <c r="Q107" s="527" t="str">
        <f>'入力1-1'!Q86</f>
        <v/>
      </c>
      <c r="R107" s="528" t="str">
        <f>IF(TRIM('入力1-1'!R86)&lt;&gt;"",MID('入力1-1'!R86,1,1),"0")</f>
        <v>0</v>
      </c>
      <c r="S107" s="528" t="str">
        <f>IF(TRIM('入力1-1'!S86)&lt;&gt;"",MID('入力1-1'!S86,1,1),"")</f>
        <v/>
      </c>
      <c r="T107" s="528" t="str">
        <f>IF(TRIM('入力1-1'!T86)&lt;&gt;"",MID('入力1-1'!T86,1,1),"")</f>
        <v/>
      </c>
      <c r="U107" s="528" t="str">
        <f>IF(TRIM('入力1-1'!U86)&lt;&gt;"",MID('入力1-1'!U86,1,1),"")</f>
        <v/>
      </c>
      <c r="V107" s="528" t="str">
        <f>IF(TRIM('入力1-1'!V86)&lt;&gt;"",MID('入力1-1'!V86,1,1),"")</f>
        <v/>
      </c>
      <c r="W107" s="528" t="str">
        <f>IF(TRIM('入力1-1'!W86)&lt;&gt;"",MID('入力1-1'!W86,1,1),"")</f>
        <v/>
      </c>
      <c r="X107" s="528" t="str">
        <f>IF(TRIM('入力1-1'!X86)&lt;&gt;"",MID('入力1-1'!X86,1,1),"")</f>
        <v/>
      </c>
      <c r="Y107" s="528" t="str">
        <f>IF(TRIM('入力1-1'!Y86)&lt;&gt;"",MID('入力1-1'!Y86,1,1),"")</f>
        <v/>
      </c>
      <c r="Z107" s="1007" t="str">
        <f>IF(TRIM('入力1-1'!AA86)&lt;&gt;"",MID('入力1-1'!AA86,1,1),"0")</f>
        <v>0</v>
      </c>
      <c r="AA107" s="527" t="str">
        <f>IF(TRIM('入力1-1'!AA86)&lt;&gt;"",MID('入力1-1'!AA86,2,1),"0")</f>
        <v>0</v>
      </c>
      <c r="AB107" s="1007" t="str">
        <f>IF(TRIM('入力1-1'!AC86)&lt;&gt;"",MID('入力1-1'!AC86,1,1),"")</f>
        <v/>
      </c>
      <c r="AC107" s="527" t="str">
        <f>IF(TRIM('入力1-1'!AC86)&lt;&gt;"",MID('入力1-1'!AC86,2,1),"")</f>
        <v/>
      </c>
      <c r="AD107" s="1007" t="str">
        <f>IF(TRIM('入力1-1'!AE86)&lt;&gt;"",MID('入力1-1'!AE86,1,1),"")</f>
        <v/>
      </c>
      <c r="AE107" s="527" t="str">
        <f>IF(TRIM('入力1-1'!AE86)&lt;&gt;"",MID('入力1-1'!AE86,2,1),"")</f>
        <v/>
      </c>
      <c r="AF107" s="1007" t="str">
        <f>IF(TRIM('入力1-1'!AG86)&lt;&gt;"",MID('入力1-1'!AG86,1,1),"")</f>
        <v/>
      </c>
      <c r="AG107" s="527" t="str">
        <f>IF(TRIM('入力1-1'!AG86)&lt;&gt;"",MID('入力1-1'!AG86,2,1),"")</f>
        <v/>
      </c>
      <c r="AH107" s="1007" t="str">
        <f>IF(TRIM('入力1-1'!AI86)&lt;&gt;"",MID('入力1-1'!AI86,1,1),"")</f>
        <v/>
      </c>
      <c r="AI107" s="529" t="str">
        <f>IF(TRIM('入力1-1'!AI86)&lt;&gt;"",MID('入力1-1'!AI86,2,1),"")</f>
        <v/>
      </c>
      <c r="AJ107" s="528" t="str">
        <f>IF(TRIM('入力1-1'!AK86)&lt;&gt;"",MID('入力1-1'!AK86,1,1),"")</f>
        <v/>
      </c>
      <c r="AK107" s="1007" t="str">
        <f>IF(TRIM('入力1-1'!AL86)&lt;&gt;"",MID('入力1-1'!AL86,1,1),"")</f>
        <v/>
      </c>
      <c r="AL107" s="527" t="str">
        <f>IF(TRIM('入力1-1'!AL86)&lt;&gt;"",MID('入力1-1'!AL86,2,1),"")</f>
        <v/>
      </c>
      <c r="AM107" s="1007" t="str">
        <f>IF(TRIM('入力1-1'!AN86)&lt;&gt;"",MID('入力1-1'!AN86,1,1),"")</f>
        <v/>
      </c>
      <c r="AN107" s="527" t="str">
        <f>IF(TRIM('入力1-1'!AN86)&lt;&gt;"",MID('入力1-1'!AN86,2,1),"")</f>
        <v/>
      </c>
      <c r="AO107" s="1007" t="str">
        <f>IF(TRIM('入力1-1'!AP86)&lt;&gt;"",MID('入力1-1'!AP86,1,1),"")</f>
        <v/>
      </c>
      <c r="AP107" s="529" t="str">
        <f>IF(TRIM('入力1-1'!AP86)&lt;&gt;"",MID('入力1-1'!AP86,2,1),"")</f>
        <v/>
      </c>
      <c r="AQ107" s="1007" t="str">
        <f>IF(TRIM('入力1-1'!AR86)&lt;&gt;"",MID('入力1-1'!AR86,1,1),"")</f>
        <v/>
      </c>
      <c r="AR107" s="527" t="str">
        <f>IF(TRIM('入力1-1'!AR86)&lt;&gt;"",MID('入力1-1'!AR86,2,1),"")</f>
        <v/>
      </c>
      <c r="AS107" s="1007" t="str">
        <f>IF(TRIM('入力1-1'!AT86)&lt;&gt;"",MID('入力1-1'!AT86,1,1),"")</f>
        <v/>
      </c>
      <c r="AT107" s="527" t="str">
        <f>IF(TRIM('入力1-1'!AT86)&lt;&gt;"",MID('入力1-1'!AT86,2,1),"")</f>
        <v/>
      </c>
      <c r="AU107" s="1008" t="str">
        <f>IF(TRIM('入力1-1'!AV86)&lt;&gt;"",MID('入力1-1'!AV86,1,1),"")</f>
        <v/>
      </c>
      <c r="AV107" s="530" t="str">
        <f>IF(TRIM('入力1-1'!AW100)&lt;&gt;"",MID('入力1-1'!AW100,1,1),"")</f>
        <v/>
      </c>
      <c r="AW107" s="530" t="str">
        <f>IF(TRIM('入力1-1'!AX100)&lt;&gt;"",MID('入力1-1'!AX100,1,1),"")</f>
        <v/>
      </c>
      <c r="AX107" s="530" t="str">
        <f>IF(TRIM('入力1-1'!AY100)&lt;&gt;"",MID('入力1-1'!AY100,1,1),"")</f>
        <v/>
      </c>
      <c r="AY107" s="697" t="str">
        <f>IF(TRIM('入力1-1'!AZ86)&lt;&gt;"",LEFT('入力1-1'!AZ86,1),"-")</f>
        <v>-</v>
      </c>
      <c r="AZ107" s="977" t="str">
        <f>IF(TRIM('入力1-1'!AZ86)&lt;&gt;"",MID('入力1-1'!AZ86,2,1),"-")</f>
        <v>-</v>
      </c>
      <c r="BA107" s="677" t="str">
        <f>IF(TRIM('入力1-1'!BB86)&lt;&gt;"",MID('入力1-1'!BB86,1,1),"")</f>
        <v/>
      </c>
      <c r="BB107" s="987" t="str">
        <f>IF(TRIM('入力1-1'!BC86)&lt;&gt;"",IF(LEN('入力1-1'!BC86)&gt;=2,MID(TEXT('入力1-1'!BC86,"00"),1,1),"0"),"")</f>
        <v/>
      </c>
      <c r="BC107" s="531" t="str">
        <f>IF(TRIM('入力1-1'!BC86)&lt;&gt;"",IF(LEN('入力1-1'!BC86)&gt;=1,MID(TEXT('入力1-1'!BC86,"00"),2,1),""),"")</f>
        <v/>
      </c>
      <c r="BD107" s="708" t="str">
        <f>IF(TRIM('入力1-1'!$BE86)&lt;&gt;"",IF('入力1-1'!$BE86&gt;=100000,MID(TEXT('入力1-1'!$BE86,"000000"),1,1),""),"")</f>
        <v/>
      </c>
      <c r="BE107" s="709" t="str">
        <f>IF(TRIM('入力1-1'!$BE86)&lt;&gt;"",IF('入力1-1'!$BE86&gt;=10000,MID(TEXT('入力1-1'!$BE86,"000000"),2,1),""),"")</f>
        <v/>
      </c>
      <c r="BF107" s="709" t="str">
        <f>IF(TRIM('入力1-1'!$BE86)&lt;&gt;"",IF('入力1-1'!$BE86&gt;=1000,MID(TEXT('入力1-1'!$BE86,"000000"),3,1),""),"")</f>
        <v/>
      </c>
      <c r="BG107" s="709" t="str">
        <f>IF(TRIM('入力1-1'!$BE86)&lt;&gt;"",IF('入力1-1'!$BE86&gt;=100,MID(TEXT('入力1-1'!$BE86,"000000"),4,1),""),"")</f>
        <v/>
      </c>
      <c r="BH107" s="709" t="str">
        <f>IF(TRIM('入力1-1'!$BE86)&lt;&gt;"",IF('入力1-1'!$BE86&gt;=10,MID(TEXT('入力1-1'!$BE86,"000000"),5,1),""),"")</f>
        <v/>
      </c>
      <c r="BI107" s="532" t="str">
        <f>IF(TRIM('入力1-1'!$BE86)&lt;&gt;"",IF('入力1-1'!$BE86&gt;=1,MID(TEXT('入力1-1'!$BE86,"000000"),6,1),"0"),"")</f>
        <v/>
      </c>
      <c r="BJ107" s="710" t="str">
        <f>IF(TRIM('入力1-1'!$BF86)&lt;&gt;"",IF('入力1-1'!$BF86&gt;=100000,MID(TEXT('入力1-1'!$BF86,"000000"),1,1),""),"")</f>
        <v/>
      </c>
      <c r="BK107" s="711" t="str">
        <f>IF(TRIM('入力1-1'!$BF86)&lt;&gt;"",IF('入力1-1'!$BF86&gt;=10000,MID(TEXT('入力1-1'!$BF86,"000000"),2,1),""),"")</f>
        <v/>
      </c>
      <c r="BL107" s="711" t="str">
        <f>IF(TRIM('入力1-1'!$BF86)&lt;&gt;"",IF('入力1-1'!$BF86&gt;=1000,MID(TEXT('入力1-1'!$BF86,"000000"),3,1),""),"")</f>
        <v/>
      </c>
      <c r="BM107" s="711" t="str">
        <f>IF(TRIM('入力1-1'!$BF86)&lt;&gt;"",IF('入力1-1'!$BF86&gt;=100,MID(TEXT('入力1-1'!$BF86,"000000"),4,1),""),"")</f>
        <v/>
      </c>
      <c r="BN107" s="711" t="str">
        <f>IF(TRIM('入力1-1'!$BF86)&lt;&gt;"",IF('入力1-1'!$BF86&gt;=10,MID(TEXT('入力1-1'!$BF86,"000000"),5,1),""),"")</f>
        <v/>
      </c>
      <c r="BO107" s="533" t="str">
        <f>IF(TRIM('入力1-1'!$BF86)&lt;&gt;"",IF('入力1-1'!$BF86&gt;=1,MID(TEXT('入力1-1'!$BF86,"000000"),6,1),"0"),"")</f>
        <v/>
      </c>
      <c r="BP107" s="710" t="str">
        <f>IF(TRIM('入力1-1'!$BG86)&lt;&gt;"",IF('入力1-1'!$BG86&gt;=100000,MID(TEXT('入力1-1'!$BG86,"000000"),1,1),""),"")</f>
        <v/>
      </c>
      <c r="BQ107" s="711" t="str">
        <f>IF(TRIM('入力1-1'!$BG86)&lt;&gt;"",IF('入力1-1'!$BG86&gt;=10000,MID(TEXT('入力1-1'!$BG86,"000000"),2,1),""),"")</f>
        <v/>
      </c>
      <c r="BR107" s="711" t="str">
        <f>IF(TRIM('入力1-1'!$BG86)&lt;&gt;"",IF('入力1-1'!$BG86&gt;=1000,MID(TEXT('入力1-1'!$BG86,"000000"),3,1),""),"")</f>
        <v/>
      </c>
      <c r="BS107" s="711" t="str">
        <f>IF(TRIM('入力1-1'!$BG86)&lt;&gt;"",IF('入力1-1'!$BG86&gt;=100,MID(TEXT('入力1-1'!$BG86,"000000"),4,1),""),"")</f>
        <v/>
      </c>
      <c r="BT107" s="711" t="str">
        <f>IF(TRIM('入力1-1'!$BG86)&lt;&gt;"",IF('入力1-1'!$BG86&gt;=10,MID(TEXT('入力1-1'!$BG86,"000000"),5,1),""),"")</f>
        <v/>
      </c>
      <c r="BU107" s="533" t="str">
        <f>IF(TRIM('入力1-1'!$BG86)&lt;&gt;"",IF('入力1-1'!$BG86&gt;=1,MID(TEXT('入力1-1'!$BG86,"000000"),6,1),"0"),"")</f>
        <v/>
      </c>
      <c r="BV107" s="710" t="str">
        <f>IF(TRIM('入力1-1'!$BH86)&lt;&gt;"",IF('入力1-1'!$BH86&gt;=100000,MID(TEXT('入力1-1'!$BH86,"000000"),1,1),""),"")</f>
        <v/>
      </c>
      <c r="BW107" s="711" t="str">
        <f>IF(TRIM('入力1-1'!$BH86)&lt;&gt;"",IF('入力1-1'!$BH86&gt;=10000,MID(TEXT('入力1-1'!$BH86,"000000"),2,1),""),"")</f>
        <v/>
      </c>
      <c r="BX107" s="711" t="str">
        <f>IF(TRIM('入力1-1'!$BH86)&lt;&gt;"",IF('入力1-1'!$BH86&gt;=1000,MID(TEXT('入力1-1'!$BH86,"000000"),3,1),""),"")</f>
        <v/>
      </c>
      <c r="BY107" s="711" t="str">
        <f>IF(TRIM('入力1-1'!$BH86)&lt;&gt;"",IF('入力1-1'!$BH86&gt;=100,MID(TEXT('入力1-1'!$BH86,"000000"),4,1),""),"")</f>
        <v/>
      </c>
      <c r="BZ107" s="711" t="str">
        <f>IF(TRIM('入力1-1'!$BH86)&lt;&gt;"",IF('入力1-1'!$BH86&gt;=10,MID(TEXT('入力1-1'!$BH86,"000000"),5,1),""),"")</f>
        <v/>
      </c>
      <c r="CA107" s="533" t="str">
        <f>IF(TRIM('入力1-1'!$BH86)&lt;&gt;"",IF('入力1-1'!$BH86&gt;=1,MID(TEXT('入力1-1'!$BH86,"000000"),6,1),""),"0")</f>
        <v/>
      </c>
      <c r="CB107" s="749" t="str">
        <f>IF(TRIM('入力1-1'!$BI86)&lt;&gt;"",IF('入力1-1'!$BI86&gt;=10000000,MID(TEXT('入力1-1'!$BI86,"00000000"),1,1),""),"")</f>
        <v/>
      </c>
      <c r="CC107" s="750" t="str">
        <f>IF(TRIM('入力1-1'!$BI86)&lt;&gt;"",IF('入力1-1'!$BI86&gt;=1000000,MID(TEXT('入力1-1'!$BI86,"00000000"),2,1),""),"")</f>
        <v/>
      </c>
      <c r="CD107" s="750" t="str">
        <f>IF(TRIM('入力1-1'!$BI86)&lt;&gt;"",IF('入力1-1'!$BI86&gt;=100000,MID(TEXT('入力1-1'!$BI86,"00000000"),3,1),""),"")</f>
        <v/>
      </c>
      <c r="CE107" s="750" t="str">
        <f>IF(TRIM('入力1-1'!$BI86)&lt;&gt;"",IF('入力1-1'!$BI86&gt;=10000,MID(TEXT('入力1-1'!$BI86,"00000000"),4,1),""),"")</f>
        <v/>
      </c>
      <c r="CF107" s="750" t="str">
        <f>IF(TRIM('入力1-1'!$BI86)&lt;&gt;"",IF('入力1-1'!$BI86&gt;=1000,MID(TEXT('入力1-1'!$BI86,"00000000"),5,1),""),"")</f>
        <v/>
      </c>
      <c r="CG107" s="750" t="str">
        <f>IF(TRIM('入力1-1'!$BI86)&lt;&gt;"",IF('入力1-1'!$BI86&gt;=100,MID(TEXT('入力1-1'!$BI86,"00000000"),6,1),""),"")</f>
        <v/>
      </c>
      <c r="CH107" s="750" t="str">
        <f>IF(TRIM('入力1-1'!$BI86)&lt;&gt;"",IF('入力1-1'!$BI86&gt;=10,MID(TEXT('入力1-1'!$BI86,"00000000"),7,1),""),"")</f>
        <v/>
      </c>
      <c r="CI107" s="854" t="str">
        <f>IF(TRIM('入力1-1'!$BI86)&lt;&gt;"",IF('入力1-1'!$BI86&gt;=1,MID(TEXT('入力1-1'!$BI86,"00000000"),8,1),""),"")</f>
        <v/>
      </c>
    </row>
    <row r="108" spans="1:87" s="191" customFormat="1" ht="23.25" customHeight="1">
      <c r="A108" s="304" t="str">
        <f>IF(TRIM(入力1!A162)&lt;&gt;"",入力1!A162,"")</f>
        <v/>
      </c>
      <c r="B108" s="430">
        <f>IF(TRIM(入力1!B162)&lt;&gt;"",入力1!B162,"")</f>
        <v>7</v>
      </c>
      <c r="C108" s="308">
        <v>3</v>
      </c>
      <c r="D108" s="2232" t="str">
        <f>IF(TRIM(入力1!D162)&lt;&gt;"",入力1!D162,"")</f>
        <v/>
      </c>
      <c r="E108" s="2233" t="str">
        <f>IF(TRIM(入力1!E116)&lt;&gt;"",入力1!E116,"")</f>
        <v/>
      </c>
      <c r="F108" s="2233" t="str">
        <f>IF(TRIM(入力1!F116)&lt;&gt;"",入力1!F116,"")</f>
        <v/>
      </c>
      <c r="G108" s="2233" t="str">
        <f>IF(TRIM(入力1!G116)&lt;&gt;"",入力1!G116,"")</f>
        <v/>
      </c>
      <c r="H108" s="2233" t="str">
        <f>IF(TRIM(入力1!H116)&lt;&gt;"",入力1!H116,"")</f>
        <v/>
      </c>
      <c r="I108" s="2233" t="str">
        <f>IF(TRIM(入力1!I116)&lt;&gt;"",入力1!I116,"")</f>
        <v/>
      </c>
      <c r="J108" s="2233" t="str">
        <f>IF(TRIM(入力1!J116)&lt;&gt;"",入力1!J116,"")</f>
        <v/>
      </c>
      <c r="K108" s="2233" t="str">
        <f>IF(TRIM(入力1!S116)&lt;&gt;"",入力1!S116,"")</f>
        <v/>
      </c>
      <c r="L108" s="2234" t="e">
        <f>IF(TRIM(入力1!#REF!)&lt;&gt;"",入力1!#REF!,"")</f>
        <v>#REF!</v>
      </c>
      <c r="M108" s="952" t="str">
        <f>IF(TRIM(入力1!K162)&lt;&gt;"",入力1!K162,"")</f>
        <v/>
      </c>
      <c r="N108" s="434">
        <f>IF(TRIM(入力1!L162)&lt;&gt;"",入力1!L162,"")</f>
        <v>7</v>
      </c>
      <c r="O108" s="432">
        <v>3</v>
      </c>
      <c r="P108" s="999" t="str">
        <f>'入力1-1'!P87</f>
        <v/>
      </c>
      <c r="Q108" s="306" t="str">
        <f>'入力1-1'!Q87</f>
        <v/>
      </c>
      <c r="R108" s="307" t="str">
        <f>IF(TRIM('入力1-1'!R87)&lt;&gt;"",MID('入力1-1'!R87,1,1),"0")</f>
        <v>0</v>
      </c>
      <c r="S108" s="307" t="str">
        <f>IF(TRIM('入力1-1'!S87)&lt;&gt;"",MID('入力1-1'!S87,1,1),"")</f>
        <v/>
      </c>
      <c r="T108" s="307" t="str">
        <f>IF(TRIM('入力1-1'!T87)&lt;&gt;"",MID('入力1-1'!T87,1,1),"")</f>
        <v/>
      </c>
      <c r="U108" s="307" t="str">
        <f>IF(TRIM('入力1-1'!U87)&lt;&gt;"",MID('入力1-1'!U87,1,1),"")</f>
        <v/>
      </c>
      <c r="V108" s="307" t="str">
        <f>IF(TRIM('入力1-1'!V87)&lt;&gt;"",MID('入力1-1'!V87,1,1),"")</f>
        <v/>
      </c>
      <c r="W108" s="307" t="str">
        <f>IF(TRIM('入力1-1'!W87)&lt;&gt;"",MID('入力1-1'!W87,1,1),"")</f>
        <v/>
      </c>
      <c r="X108" s="307" t="str">
        <f>IF(TRIM('入力1-1'!X87)&lt;&gt;"",MID('入力1-1'!X87,1,1),"")</f>
        <v/>
      </c>
      <c r="Y108" s="307" t="str">
        <f>IF(TRIM('入力1-1'!Y87)&lt;&gt;"",MID('入力1-1'!Y87,1,1),"")</f>
        <v/>
      </c>
      <c r="Z108" s="999" t="str">
        <f>IF(TRIM('入力1-1'!AA87)&lt;&gt;"",MID('入力1-1'!AA87,1,1),"0")</f>
        <v>0</v>
      </c>
      <c r="AA108" s="306" t="str">
        <f>IF(TRIM('入力1-1'!AA87)&lt;&gt;"",MID('入力1-1'!AA87,2,1),"0")</f>
        <v>0</v>
      </c>
      <c r="AB108" s="999" t="str">
        <f>IF(TRIM('入力1-1'!AC87)&lt;&gt;"",MID('入力1-1'!AC87,1,1),"")</f>
        <v/>
      </c>
      <c r="AC108" s="306" t="str">
        <f>IF(TRIM('入力1-1'!AC87)&lt;&gt;"",MID('入力1-1'!AC87,2,1),"")</f>
        <v/>
      </c>
      <c r="AD108" s="999" t="str">
        <f>IF(TRIM('入力1-1'!AE87)&lt;&gt;"",MID('入力1-1'!AE87,1,1),"")</f>
        <v/>
      </c>
      <c r="AE108" s="306" t="str">
        <f>IF(TRIM('入力1-1'!AE87)&lt;&gt;"",MID('入力1-1'!AE87,2,1),"")</f>
        <v/>
      </c>
      <c r="AF108" s="999" t="str">
        <f>IF(TRIM('入力1-1'!AG87)&lt;&gt;"",MID('入力1-1'!AG87,1,1),"")</f>
        <v/>
      </c>
      <c r="AG108" s="306" t="str">
        <f>IF(TRIM('入力1-1'!AG87)&lt;&gt;"",MID('入力1-1'!AG87,2,1),"")</f>
        <v/>
      </c>
      <c r="AH108" s="999" t="str">
        <f>IF(TRIM('入力1-1'!AI87)&lt;&gt;"",MID('入力1-1'!AI87,1,1),"")</f>
        <v/>
      </c>
      <c r="AI108" s="309" t="str">
        <f>IF(TRIM('入力1-1'!AI87)&lt;&gt;"",MID('入力1-1'!AI87,2,1),"")</f>
        <v/>
      </c>
      <c r="AJ108" s="307" t="str">
        <f>IF(TRIM('入力1-1'!AK87)&lt;&gt;"",MID('入力1-1'!AK87,1,1),"")</f>
        <v/>
      </c>
      <c r="AK108" s="999" t="str">
        <f>IF(TRIM('入力1-1'!AL87)&lt;&gt;"",MID('入力1-1'!AL87,1,1),"")</f>
        <v/>
      </c>
      <c r="AL108" s="306" t="str">
        <f>IF(TRIM('入力1-1'!AL87)&lt;&gt;"",MID('入力1-1'!AL87,2,1),"")</f>
        <v/>
      </c>
      <c r="AM108" s="999" t="str">
        <f>IF(TRIM('入力1-1'!AN87)&lt;&gt;"",MID('入力1-1'!AN87,1,1),"")</f>
        <v/>
      </c>
      <c r="AN108" s="306" t="str">
        <f>IF(TRIM('入力1-1'!AN87)&lt;&gt;"",MID('入力1-1'!AN87,2,1),"")</f>
        <v/>
      </c>
      <c r="AO108" s="999" t="str">
        <f>IF(TRIM('入力1-1'!AP87)&lt;&gt;"",MID('入力1-1'!AP87,1,1),"")</f>
        <v/>
      </c>
      <c r="AP108" s="309" t="str">
        <f>IF(TRIM('入力1-1'!AP87)&lt;&gt;"",MID('入力1-1'!AP87,2,1),"")</f>
        <v/>
      </c>
      <c r="AQ108" s="999" t="str">
        <f>IF(TRIM('入力1-1'!AR87)&lt;&gt;"",MID('入力1-1'!AR87,1,1),"")</f>
        <v/>
      </c>
      <c r="AR108" s="306" t="str">
        <f>IF(TRIM('入力1-1'!AR87)&lt;&gt;"",MID('入力1-1'!AR87,2,1),"")</f>
        <v/>
      </c>
      <c r="AS108" s="999" t="str">
        <f>IF(TRIM('入力1-1'!AT87)&lt;&gt;"",MID('入力1-1'!AT87,1,1),"")</f>
        <v/>
      </c>
      <c r="AT108" s="306" t="str">
        <f>IF(TRIM('入力1-1'!AT87)&lt;&gt;"",MID('入力1-1'!AT87,2,1),"")</f>
        <v/>
      </c>
      <c r="AU108" s="1000" t="str">
        <f>IF(TRIM('入力1-1'!AV87)&lt;&gt;"",MID('入力1-1'!AV87,1,1),"")</f>
        <v/>
      </c>
      <c r="AV108" s="347" t="str">
        <f>IF(TRIM('入力1-1'!AW87)&lt;&gt;"",MID('入力1-1'!AW87,1,1),"")</f>
        <v/>
      </c>
      <c r="AW108" s="347" t="str">
        <f>IF(TRIM('入力1-1'!AX87)&lt;&gt;"",MID('入力1-1'!AX87,1,1),"")</f>
        <v/>
      </c>
      <c r="AX108" s="347" t="str">
        <f>IF(TRIM('入力1-1'!AY87)&lt;&gt;"",MID('入力1-1'!AY87,1,1),"")</f>
        <v/>
      </c>
      <c r="AY108" s="698" t="str">
        <f>IF(TRIM('入力1-1'!AZ87)&lt;&gt;"",LEFT('入力1-1'!AZ87,1),"-")</f>
        <v>-</v>
      </c>
      <c r="AZ108" s="974" t="str">
        <f>IF(TRIM('入力1-1'!AZ87)&lt;&gt;"",MID('入力1-1'!AZ87,2,1),"-")</f>
        <v>-</v>
      </c>
      <c r="BA108" s="678" t="str">
        <f>IF(TRIM('入力1-1'!BB87)&lt;&gt;"",MID('入力1-1'!BB87,1,1),"")</f>
        <v/>
      </c>
      <c r="BB108" s="988" t="str">
        <f>IF(TRIM('入力1-1'!BC87)&lt;&gt;"",IF(LEN('入力1-1'!BC87)&gt;=2,MID(TEXT('入力1-1'!BC87,"00"),1,1),"0"),"")</f>
        <v/>
      </c>
      <c r="BC108" s="310" t="str">
        <f>IF(TRIM('入力1-1'!BC87)&lt;&gt;"",IF(LEN('入力1-1'!BC87)&gt;=1,MID(TEXT('入力1-1'!BC87,"00"),2,1),""),"")</f>
        <v/>
      </c>
      <c r="BD108" s="712" t="str">
        <f>IF(TRIM('入力1-1'!$BE87)&lt;&gt;"",IF('入力1-1'!$BE87&gt;=100000,MID(TEXT('入力1-1'!$BE87,"000000"),1,1),""),"")</f>
        <v/>
      </c>
      <c r="BE108" s="713" t="str">
        <f>IF(TRIM('入力1-1'!$BE87)&lt;&gt;"",IF('入力1-1'!$BE87&gt;=10000,MID(TEXT('入力1-1'!$BE87,"000000"),2,1),""),"")</f>
        <v/>
      </c>
      <c r="BF108" s="713" t="str">
        <f>IF(TRIM('入力1-1'!$BE87)&lt;&gt;"",IF('入力1-1'!$BE87&gt;=1000,MID(TEXT('入力1-1'!$BE87,"000000"),3,1),""),"")</f>
        <v/>
      </c>
      <c r="BG108" s="713" t="str">
        <f>IF(TRIM('入力1-1'!$BE87)&lt;&gt;"",IF('入力1-1'!$BE87&gt;=100,MID(TEXT('入力1-1'!$BE87,"000000"),4,1),""),"")</f>
        <v/>
      </c>
      <c r="BH108" s="713" t="str">
        <f>IF(TRIM('入力1-1'!$BE87)&lt;&gt;"",IF('入力1-1'!$BE87&gt;=10,MID(TEXT('入力1-1'!$BE87,"000000"),5,1),""),"")</f>
        <v/>
      </c>
      <c r="BI108" s="466" t="str">
        <f>IF(TRIM('入力1-1'!$BE87)&lt;&gt;"",IF('入力1-1'!$BE87&gt;=1,MID(TEXT('入力1-1'!$BE87,"000000"),6,1),"0"),"")</f>
        <v/>
      </c>
      <c r="BJ108" s="714" t="str">
        <f>IF(TRIM('入力1-1'!$BF87)&lt;&gt;"",IF('入力1-1'!$BF87&gt;=100000,MID(TEXT('入力1-1'!$BF87,"000000"),1,1),""),"")</f>
        <v/>
      </c>
      <c r="BK108" s="715" t="str">
        <f>IF(TRIM('入力1-1'!$BF87)&lt;&gt;"",IF('入力1-1'!$BF87&gt;=10000,MID(TEXT('入力1-1'!$BF87,"000000"),2,1),""),"")</f>
        <v/>
      </c>
      <c r="BL108" s="715" t="str">
        <f>IF(TRIM('入力1-1'!$BF87)&lt;&gt;"",IF('入力1-1'!$BF87&gt;=1000,MID(TEXT('入力1-1'!$BF87,"000000"),3,1),""),"")</f>
        <v/>
      </c>
      <c r="BM108" s="715" t="str">
        <f>IF(TRIM('入力1-1'!$BF87)&lt;&gt;"",IF('入力1-1'!$BF87&gt;=100,MID(TEXT('入力1-1'!$BF87,"000000"),4,1),""),"")</f>
        <v/>
      </c>
      <c r="BN108" s="715" t="str">
        <f>IF(TRIM('入力1-1'!$BF87)&lt;&gt;"",IF('入力1-1'!$BF87&gt;=10,MID(TEXT('入力1-1'!$BF87,"000000"),5,1),""),"")</f>
        <v/>
      </c>
      <c r="BO108" s="468" t="str">
        <f>IF(TRIM('入力1-1'!$BF87)&lt;&gt;"",IF('入力1-1'!$BF87&gt;=1,MID(TEXT('入力1-1'!$BF87,"000000"),6,1),"0"),"")</f>
        <v/>
      </c>
      <c r="BP108" s="714" t="str">
        <f>IF(TRIM('入力1-1'!$BG87)&lt;&gt;"",IF('入力1-1'!$BG87&gt;=100000,MID(TEXT('入力1-1'!$BG87,"000000"),1,1),""),"")</f>
        <v/>
      </c>
      <c r="BQ108" s="715" t="str">
        <f>IF(TRIM('入力1-1'!$BG87)&lt;&gt;"",IF('入力1-1'!$BG87&gt;=10000,MID(TEXT('入力1-1'!$BG87,"000000"),2,1),""),"")</f>
        <v/>
      </c>
      <c r="BR108" s="715" t="str">
        <f>IF(TRIM('入力1-1'!$BG87)&lt;&gt;"",IF('入力1-1'!$BG87&gt;=1000,MID(TEXT('入力1-1'!$BG87,"000000"),3,1),""),"")</f>
        <v/>
      </c>
      <c r="BS108" s="715" t="str">
        <f>IF(TRIM('入力1-1'!$BG87)&lt;&gt;"",IF('入力1-1'!$BG87&gt;=100,MID(TEXT('入力1-1'!$BG87,"000000"),4,1),""),"")</f>
        <v/>
      </c>
      <c r="BT108" s="715" t="str">
        <f>IF(TRIM('入力1-1'!$BG87)&lt;&gt;"",IF('入力1-1'!$BG87&gt;=10,MID(TEXT('入力1-1'!$BG87,"000000"),5,1),""),"")</f>
        <v/>
      </c>
      <c r="BU108" s="468" t="str">
        <f>IF(TRIM('入力1-1'!$BG87)&lt;&gt;"",IF('入力1-1'!$BG87&gt;=1,MID(TEXT('入力1-1'!$BG87,"000000"),6,1),"0"),"")</f>
        <v/>
      </c>
      <c r="BV108" s="714" t="str">
        <f>IF(TRIM('入力1-1'!$BH87)&lt;&gt;"",IF('入力1-1'!$BH87&gt;=100000,MID(TEXT('入力1-1'!$BH87,"000000"),1,1),""),"")</f>
        <v/>
      </c>
      <c r="BW108" s="715" t="str">
        <f>IF(TRIM('入力1-1'!$BH87)&lt;&gt;"",IF('入力1-1'!$BH87&gt;=10000,MID(TEXT('入力1-1'!$BH87,"000000"),2,1),""),"")</f>
        <v/>
      </c>
      <c r="BX108" s="715" t="str">
        <f>IF(TRIM('入力1-1'!$BH87)&lt;&gt;"",IF('入力1-1'!$BH87&gt;=1000,MID(TEXT('入力1-1'!$BH87,"000000"),3,1),""),"")</f>
        <v/>
      </c>
      <c r="BY108" s="715" t="str">
        <f>IF(TRIM('入力1-1'!$BH87)&lt;&gt;"",IF('入力1-1'!$BH87&gt;=100,MID(TEXT('入力1-1'!$BH87,"000000"),4,1),""),"")</f>
        <v/>
      </c>
      <c r="BZ108" s="715" t="str">
        <f>IF(TRIM('入力1-1'!$BH87)&lt;&gt;"",IF('入力1-1'!$BH87&gt;=10,MID(TEXT('入力1-1'!$BH87,"000000"),5,1),""),"")</f>
        <v/>
      </c>
      <c r="CA108" s="468" t="str">
        <f>IF(TRIM('入力1-1'!$BH87)&lt;&gt;"",IF('入力1-1'!$BH87&gt;=1,MID(TEXT('入力1-1'!$BH87,"000000"),6,1),""),"0")</f>
        <v/>
      </c>
      <c r="CB108" s="751" t="str">
        <f>IF(TRIM('入力1-1'!$BI87)&lt;&gt;"",IF('入力1-1'!$BI87&gt;=10000000,MID(TEXT('入力1-1'!$BI87,"00000000"),1,1),""),"")</f>
        <v/>
      </c>
      <c r="CC108" s="752" t="str">
        <f>IF(TRIM('入力1-1'!$BI87)&lt;&gt;"",IF('入力1-1'!$BI87&gt;=1000000,MID(TEXT('入力1-1'!$BI87,"00000000"),2,1),""),"")</f>
        <v/>
      </c>
      <c r="CD108" s="752" t="str">
        <f>IF(TRIM('入力1-1'!$BI87)&lt;&gt;"",IF('入力1-1'!$BI87&gt;=100000,MID(TEXT('入力1-1'!$BI87,"00000000"),3,1),""),"")</f>
        <v/>
      </c>
      <c r="CE108" s="752" t="str">
        <f>IF(TRIM('入力1-1'!$BI87)&lt;&gt;"",IF('入力1-1'!$BI87&gt;=10000,MID(TEXT('入力1-1'!$BI87,"00000000"),4,1),""),"")</f>
        <v/>
      </c>
      <c r="CF108" s="752" t="str">
        <f>IF(TRIM('入力1-1'!$BI87)&lt;&gt;"",IF('入力1-1'!$BI87&gt;=1000,MID(TEXT('入力1-1'!$BI87,"00000000"),5,1),""),"")</f>
        <v/>
      </c>
      <c r="CG108" s="752" t="str">
        <f>IF(TRIM('入力1-1'!$BI87)&lt;&gt;"",IF('入力1-1'!$BI87&gt;=100,MID(TEXT('入力1-1'!$BI87,"00000000"),6,1),""),"")</f>
        <v/>
      </c>
      <c r="CH108" s="752" t="str">
        <f>IF(TRIM('入力1-1'!$BI87)&lt;&gt;"",IF('入力1-1'!$BI87&gt;=10,MID(TEXT('入力1-1'!$BI87,"00000000"),7,1),""),"")</f>
        <v/>
      </c>
      <c r="CI108" s="855" t="str">
        <f>IF(TRIM('入力1-1'!$BI87)&lt;&gt;"",IF('入力1-1'!$BI87&gt;=1,MID(TEXT('入力1-1'!$BI87,"00000000"),8,1),""),"")</f>
        <v/>
      </c>
    </row>
    <row r="109" spans="1:87" s="19" customFormat="1" ht="23.25" customHeight="1">
      <c r="A109" s="547" t="str">
        <f>IF(TRIM(入力1!A164)&lt;&gt;"",入力1!A164,"")</f>
        <v/>
      </c>
      <c r="B109" s="548">
        <f>IF(TRIM(入力1!B164)&lt;&gt;"",入力1!B164,"")</f>
        <v>7</v>
      </c>
      <c r="C109" s="524">
        <v>4</v>
      </c>
      <c r="D109" s="2229" t="str">
        <f>IF(TRIM(入力1!D164)&lt;&gt;"",入力1!D164,"")</f>
        <v/>
      </c>
      <c r="E109" s="2230" t="str">
        <f>IF(TRIM(入力1!E118)&lt;&gt;"",入力1!E118,"")</f>
        <v/>
      </c>
      <c r="F109" s="2230" t="str">
        <f>IF(TRIM(入力1!F118)&lt;&gt;"",入力1!F118,"")</f>
        <v/>
      </c>
      <c r="G109" s="2230" t="str">
        <f>IF(TRIM(入力1!G118)&lt;&gt;"",入力1!G118,"")</f>
        <v/>
      </c>
      <c r="H109" s="2230" t="str">
        <f>IF(TRIM(入力1!H118)&lt;&gt;"",入力1!H118,"")</f>
        <v/>
      </c>
      <c r="I109" s="2230" t="str">
        <f>IF(TRIM(入力1!I118)&lt;&gt;"",入力1!I118,"")</f>
        <v/>
      </c>
      <c r="J109" s="2230" t="str">
        <f>IF(TRIM(入力1!J118)&lt;&gt;"",入力1!J118,"")</f>
        <v/>
      </c>
      <c r="K109" s="2230" t="str">
        <f>IF(TRIM(入力1!S118)&lt;&gt;"",入力1!S118,"")</f>
        <v/>
      </c>
      <c r="L109" s="2231" t="e">
        <f>IF(TRIM(入力1!#REF!)&lt;&gt;"",入力1!#REF!,"")</f>
        <v>#REF!</v>
      </c>
      <c r="M109" s="975" t="str">
        <f>IF(TRIM(入力1!K164)&lt;&gt;"",入力1!K164,"")</f>
        <v/>
      </c>
      <c r="N109" s="525">
        <f>IF(TRIM(入力1!L164)&lt;&gt;"",入力1!L164,"")</f>
        <v>7</v>
      </c>
      <c r="O109" s="526">
        <v>4</v>
      </c>
      <c r="P109" s="1001" t="str">
        <f>'入力1-1'!P88</f>
        <v/>
      </c>
      <c r="Q109" s="531" t="str">
        <f>'入力1-1'!Q88</f>
        <v/>
      </c>
      <c r="R109" s="549" t="str">
        <f>IF(TRIM('入力1-1'!R88)&lt;&gt;"",MID('入力1-1'!R88,1,1),"0")</f>
        <v>0</v>
      </c>
      <c r="S109" s="549" t="str">
        <f>IF(TRIM('入力1-1'!S88)&lt;&gt;"",MID('入力1-1'!S88,1,1),"")</f>
        <v/>
      </c>
      <c r="T109" s="549" t="str">
        <f>IF(TRIM('入力1-1'!T88)&lt;&gt;"",MID('入力1-1'!T88,1,1),"")</f>
        <v/>
      </c>
      <c r="U109" s="549" t="str">
        <f>IF(TRIM('入力1-1'!U88)&lt;&gt;"",MID('入力1-1'!U88,1,1),"")</f>
        <v/>
      </c>
      <c r="V109" s="549" t="str">
        <f>IF(TRIM('入力1-1'!V88)&lt;&gt;"",MID('入力1-1'!V88,1,1),"")</f>
        <v/>
      </c>
      <c r="W109" s="549" t="str">
        <f>IF(TRIM('入力1-1'!W88)&lt;&gt;"",MID('入力1-1'!W88,1,1),"")</f>
        <v/>
      </c>
      <c r="X109" s="549" t="str">
        <f>IF(TRIM('入力1-1'!X88)&lt;&gt;"",MID('入力1-1'!X88,1,1),"")</f>
        <v/>
      </c>
      <c r="Y109" s="549" t="str">
        <f>IF(TRIM('入力1-1'!Y88)&lt;&gt;"",MID('入力1-1'!Y88,1,1),"")</f>
        <v/>
      </c>
      <c r="Z109" s="1001" t="str">
        <f>IF(TRIM('入力1-1'!AA88)&lt;&gt;"",MID('入力1-1'!AA88,1,1),"0")</f>
        <v>0</v>
      </c>
      <c r="AA109" s="531" t="str">
        <f>IF(TRIM('入力1-1'!AA88)&lt;&gt;"",MID('入力1-1'!AA88,2,1),"0")</f>
        <v>0</v>
      </c>
      <c r="AB109" s="1001" t="str">
        <f>IF(TRIM('入力1-1'!AC88)&lt;&gt;"",MID('入力1-1'!AC88,1,1),"")</f>
        <v/>
      </c>
      <c r="AC109" s="531" t="str">
        <f>IF(TRIM('入力1-1'!AC88)&lt;&gt;"",MID('入力1-1'!AC88,2,1),"")</f>
        <v/>
      </c>
      <c r="AD109" s="1001" t="str">
        <f>IF(TRIM('入力1-1'!AE88)&lt;&gt;"",MID('入力1-1'!AE88,1,1),"")</f>
        <v/>
      </c>
      <c r="AE109" s="531" t="str">
        <f>IF(TRIM('入力1-1'!AE88)&lt;&gt;"",MID('入力1-1'!AE88,2,1),"")</f>
        <v/>
      </c>
      <c r="AF109" s="1001" t="str">
        <f>IF(TRIM('入力1-1'!AG88)&lt;&gt;"",MID('入力1-1'!AG88,1,1),"")</f>
        <v/>
      </c>
      <c r="AG109" s="531" t="str">
        <f>IF(TRIM('入力1-1'!AG88)&lt;&gt;"",MID('入力1-1'!AG88,2,1),"")</f>
        <v/>
      </c>
      <c r="AH109" s="1001" t="str">
        <f>IF(TRIM('入力1-1'!AI88)&lt;&gt;"",MID('入力1-1'!AI88,1,1),"")</f>
        <v/>
      </c>
      <c r="AI109" s="550" t="str">
        <f>IF(TRIM('入力1-1'!AI88)&lt;&gt;"",MID('入力1-1'!AI88,2,1),"")</f>
        <v/>
      </c>
      <c r="AJ109" s="549" t="str">
        <f>IF(TRIM('入力1-1'!AK88)&lt;&gt;"",MID('入力1-1'!AK88,1,1),"")</f>
        <v/>
      </c>
      <c r="AK109" s="1001" t="str">
        <f>IF(TRIM('入力1-1'!AL88)&lt;&gt;"",MID('入力1-1'!AL88,1,1),"")</f>
        <v/>
      </c>
      <c r="AL109" s="531" t="str">
        <f>IF(TRIM('入力1-1'!AL88)&lt;&gt;"",MID('入力1-1'!AL88,2,1),"")</f>
        <v/>
      </c>
      <c r="AM109" s="1001" t="str">
        <f>IF(TRIM('入力1-1'!AN88)&lt;&gt;"",MID('入力1-1'!AN88,1,1),"")</f>
        <v/>
      </c>
      <c r="AN109" s="531" t="str">
        <f>IF(TRIM('入力1-1'!AN88)&lt;&gt;"",MID('入力1-1'!AN88,2,1),"")</f>
        <v/>
      </c>
      <c r="AO109" s="1001" t="str">
        <f>IF(TRIM('入力1-1'!AP88)&lt;&gt;"",MID('入力1-1'!AP88,1,1),"")</f>
        <v/>
      </c>
      <c r="AP109" s="550" t="str">
        <f>IF(TRIM('入力1-1'!AP88)&lt;&gt;"",MID('入力1-1'!AP88,2,1),"")</f>
        <v/>
      </c>
      <c r="AQ109" s="1001" t="str">
        <f>IF(TRIM('入力1-1'!AR88)&lt;&gt;"",MID('入力1-1'!AR88,1,1),"")</f>
        <v/>
      </c>
      <c r="AR109" s="531" t="str">
        <f>IF(TRIM('入力1-1'!AR88)&lt;&gt;"",MID('入力1-1'!AR88,2,1),"")</f>
        <v/>
      </c>
      <c r="AS109" s="1001" t="str">
        <f>IF(TRIM('入力1-1'!AT88)&lt;&gt;"",MID('入力1-1'!AT88,1,1),"")</f>
        <v/>
      </c>
      <c r="AT109" s="531" t="str">
        <f>IF(TRIM('入力1-1'!AT88)&lt;&gt;"",MID('入力1-1'!AT88,2,1),"")</f>
        <v/>
      </c>
      <c r="AU109" s="1002" t="str">
        <f>IF(TRIM('入力1-1'!AV88)&lt;&gt;"",MID('入力1-1'!AV88,1,1),"")</f>
        <v/>
      </c>
      <c r="AV109" s="530" t="str">
        <f>IF(TRIM('入力1-1'!AW88)&lt;&gt;"",MID('入力1-1'!AW88,1,1),"")</f>
        <v/>
      </c>
      <c r="AW109" s="530" t="str">
        <f>IF(TRIM('入力1-1'!AX88)&lt;&gt;"",MID('入力1-1'!AX88,1,1),"")</f>
        <v/>
      </c>
      <c r="AX109" s="530" t="str">
        <f>IF(TRIM('入力1-1'!AY88)&lt;&gt;"",MID('入力1-1'!AY88,1,1),"")</f>
        <v/>
      </c>
      <c r="AY109" s="697" t="str">
        <f>IF(TRIM('入力1-1'!AZ88)&lt;&gt;"",LEFT('入力1-1'!AZ88,1),"-")</f>
        <v>-</v>
      </c>
      <c r="AZ109" s="977" t="str">
        <f>IF(TRIM('入力1-1'!AZ88)&lt;&gt;"",MID('入力1-1'!AZ88,2,1),"-")</f>
        <v>-</v>
      </c>
      <c r="BA109" s="677" t="str">
        <f>IF(TRIM('入力1-1'!BB88)&lt;&gt;"",MID('入力1-1'!BB88,1,1),"")</f>
        <v/>
      </c>
      <c r="BB109" s="987" t="str">
        <f>IF(TRIM('入力1-1'!BC88)&lt;&gt;"",IF(LEN('入力1-1'!BC88)&gt;=2,MID(TEXT('入力1-1'!BC88,"00"),1,1),"0"),"")</f>
        <v/>
      </c>
      <c r="BC109" s="531" t="str">
        <f>IF(TRIM('入力1-1'!BC88)&lt;&gt;"",IF(LEN('入力1-1'!BC88)&gt;=1,MID(TEXT('入力1-1'!BC88,"00"),2,1),""),"")</f>
        <v/>
      </c>
      <c r="BD109" s="708" t="str">
        <f>IF(TRIM('入力1-1'!$BE88)&lt;&gt;"",IF('入力1-1'!$BE88&gt;=100000,MID(TEXT('入力1-1'!$BE88,"000000"),1,1),""),"")</f>
        <v/>
      </c>
      <c r="BE109" s="709" t="str">
        <f>IF(TRIM('入力1-1'!$BE88)&lt;&gt;"",IF('入力1-1'!$BE88&gt;=10000,MID(TEXT('入力1-1'!$BE88,"000000"),2,1),""),"")</f>
        <v/>
      </c>
      <c r="BF109" s="709" t="str">
        <f>IF(TRIM('入力1-1'!$BE88)&lt;&gt;"",IF('入力1-1'!$BE88&gt;=1000,MID(TEXT('入力1-1'!$BE88,"000000"),3,1),""),"")</f>
        <v/>
      </c>
      <c r="BG109" s="709" t="str">
        <f>IF(TRIM('入力1-1'!$BE88)&lt;&gt;"",IF('入力1-1'!$BE88&gt;=100,MID(TEXT('入力1-1'!$BE88,"000000"),4,1),""),"")</f>
        <v/>
      </c>
      <c r="BH109" s="709" t="str">
        <f>IF(TRIM('入力1-1'!$BE88)&lt;&gt;"",IF('入力1-1'!$BE88&gt;=10,MID(TEXT('入力1-1'!$BE88,"000000"),5,1),""),"")</f>
        <v/>
      </c>
      <c r="BI109" s="532" t="str">
        <f>IF(TRIM('入力1-1'!$BE88)&lt;&gt;"",IF('入力1-1'!$BE88&gt;=1,MID(TEXT('入力1-1'!$BE88,"000000"),6,1),"0"),"")</f>
        <v/>
      </c>
      <c r="BJ109" s="710" t="str">
        <f>IF(TRIM('入力1-1'!$BF88)&lt;&gt;"",IF('入力1-1'!$BF88&gt;=100000,MID(TEXT('入力1-1'!$BF88,"000000"),1,1),""),"")</f>
        <v/>
      </c>
      <c r="BK109" s="711" t="str">
        <f>IF(TRIM('入力1-1'!$BF88)&lt;&gt;"",IF('入力1-1'!$BF88&gt;=10000,MID(TEXT('入力1-1'!$BF88,"000000"),2,1),""),"")</f>
        <v/>
      </c>
      <c r="BL109" s="711" t="str">
        <f>IF(TRIM('入力1-1'!$BF88)&lt;&gt;"",IF('入力1-1'!$BF88&gt;=1000,MID(TEXT('入力1-1'!$BF88,"000000"),3,1),""),"")</f>
        <v/>
      </c>
      <c r="BM109" s="711" t="str">
        <f>IF(TRIM('入力1-1'!$BF88)&lt;&gt;"",IF('入力1-1'!$BF88&gt;=100,MID(TEXT('入力1-1'!$BF88,"000000"),4,1),""),"")</f>
        <v/>
      </c>
      <c r="BN109" s="711" t="str">
        <f>IF(TRIM('入力1-1'!$BF88)&lt;&gt;"",IF('入力1-1'!$BF88&gt;=10,MID(TEXT('入力1-1'!$BF88,"000000"),5,1),""),"")</f>
        <v/>
      </c>
      <c r="BO109" s="533" t="str">
        <f>IF(TRIM('入力1-1'!$BF88)&lt;&gt;"",IF('入力1-1'!$BF88&gt;=1,MID(TEXT('入力1-1'!$BF88,"000000"),6,1),"0"),"")</f>
        <v/>
      </c>
      <c r="BP109" s="710" t="str">
        <f>IF(TRIM('入力1-1'!$BG88)&lt;&gt;"",IF('入力1-1'!$BG88&gt;=100000,MID(TEXT('入力1-1'!$BG88,"000000"),1,1),""),"")</f>
        <v/>
      </c>
      <c r="BQ109" s="711" t="str">
        <f>IF(TRIM('入力1-1'!$BG88)&lt;&gt;"",IF('入力1-1'!$BG88&gt;=10000,MID(TEXT('入力1-1'!$BG88,"000000"),2,1),""),"")</f>
        <v/>
      </c>
      <c r="BR109" s="711" t="str">
        <f>IF(TRIM('入力1-1'!$BG88)&lt;&gt;"",IF('入力1-1'!$BG88&gt;=1000,MID(TEXT('入力1-1'!$BG88,"000000"),3,1),""),"")</f>
        <v/>
      </c>
      <c r="BS109" s="711" t="str">
        <f>IF(TRIM('入力1-1'!$BG88)&lt;&gt;"",IF('入力1-1'!$BG88&gt;=100,MID(TEXT('入力1-1'!$BG88,"000000"),4,1),""),"")</f>
        <v/>
      </c>
      <c r="BT109" s="711" t="str">
        <f>IF(TRIM('入力1-1'!$BG88)&lt;&gt;"",IF('入力1-1'!$BG88&gt;=10,MID(TEXT('入力1-1'!$BG88,"000000"),5,1),""),"")</f>
        <v/>
      </c>
      <c r="BU109" s="533" t="str">
        <f>IF(TRIM('入力1-1'!$BG88)&lt;&gt;"",IF('入力1-1'!$BG88&gt;=1,MID(TEXT('入力1-1'!$BG88,"000000"),6,1),"0"),"")</f>
        <v/>
      </c>
      <c r="BV109" s="710" t="str">
        <f>IF(TRIM('入力1-1'!$BH88)&lt;&gt;"",IF('入力1-1'!$BH88&gt;=100000,MID(TEXT('入力1-1'!$BH88,"000000"),1,1),""),"")</f>
        <v/>
      </c>
      <c r="BW109" s="711" t="str">
        <f>IF(TRIM('入力1-1'!$BH88)&lt;&gt;"",IF('入力1-1'!$BH88&gt;=10000,MID(TEXT('入力1-1'!$BH88,"000000"),2,1),""),"")</f>
        <v/>
      </c>
      <c r="BX109" s="711" t="str">
        <f>IF(TRIM('入力1-1'!$BH88)&lt;&gt;"",IF('入力1-1'!$BH88&gt;=1000,MID(TEXT('入力1-1'!$BH88,"000000"),3,1),""),"")</f>
        <v/>
      </c>
      <c r="BY109" s="711" t="str">
        <f>IF(TRIM('入力1-1'!$BH88)&lt;&gt;"",IF('入力1-1'!$BH88&gt;=100,MID(TEXT('入力1-1'!$BH88,"000000"),4,1),""),"")</f>
        <v/>
      </c>
      <c r="BZ109" s="711" t="str">
        <f>IF(TRIM('入力1-1'!$BH88)&lt;&gt;"",IF('入力1-1'!$BH88&gt;=10,MID(TEXT('入力1-1'!$BH88,"000000"),5,1),""),"")</f>
        <v/>
      </c>
      <c r="CA109" s="533" t="str">
        <f>IF(TRIM('入力1-1'!$BH88)&lt;&gt;"",IF('入力1-1'!$BH88&gt;=1,MID(TEXT('入力1-1'!$BH88,"000000"),6,1),""),"0")</f>
        <v/>
      </c>
      <c r="CB109" s="749" t="str">
        <f>IF(TRIM('入力1-1'!$BI88)&lt;&gt;"",IF('入力1-1'!$BI88&gt;=10000000,MID(TEXT('入力1-1'!$BI88,"00000000"),1,1),""),"")</f>
        <v/>
      </c>
      <c r="CC109" s="750" t="str">
        <f>IF(TRIM('入力1-1'!$BI88)&lt;&gt;"",IF('入力1-1'!$BI88&gt;=1000000,MID(TEXT('入力1-1'!$BI88,"00000000"),2,1),""),"")</f>
        <v/>
      </c>
      <c r="CD109" s="750" t="str">
        <f>IF(TRIM('入力1-1'!$BI88)&lt;&gt;"",IF('入力1-1'!$BI88&gt;=100000,MID(TEXT('入力1-1'!$BI88,"00000000"),3,1),""),"")</f>
        <v/>
      </c>
      <c r="CE109" s="750" t="str">
        <f>IF(TRIM('入力1-1'!$BI88)&lt;&gt;"",IF('入力1-1'!$BI88&gt;=10000,MID(TEXT('入力1-1'!$BI88,"00000000"),4,1),""),"")</f>
        <v/>
      </c>
      <c r="CF109" s="750" t="str">
        <f>IF(TRIM('入力1-1'!$BI88)&lt;&gt;"",IF('入力1-1'!$BI88&gt;=1000,MID(TEXT('入力1-1'!$BI88,"00000000"),5,1),""),"")</f>
        <v/>
      </c>
      <c r="CG109" s="750" t="str">
        <f>IF(TRIM('入力1-1'!$BI88)&lt;&gt;"",IF('入力1-1'!$BI88&gt;=100,MID(TEXT('入力1-1'!$BI88,"00000000"),6,1),""),"")</f>
        <v/>
      </c>
      <c r="CH109" s="750" t="str">
        <f>IF(TRIM('入力1-1'!$BI88)&lt;&gt;"",IF('入力1-1'!$BI88&gt;=10,MID(TEXT('入力1-1'!$BI88,"00000000"),7,1),""),"")</f>
        <v/>
      </c>
      <c r="CI109" s="854" t="str">
        <f>IF(TRIM('入力1-1'!$BI88)&lt;&gt;"",IF('入力1-1'!$BI88&gt;=1,MID(TEXT('入力1-1'!$BI88,"00000000"),8,1),""),"")</f>
        <v/>
      </c>
    </row>
    <row r="110" spans="1:87" s="19" customFormat="1" ht="23.25" customHeight="1" thickBot="1">
      <c r="A110" s="311" t="str">
        <f>IF(TRIM(入力1!A166)&lt;&gt;"",入力1!A166,"")</f>
        <v/>
      </c>
      <c r="B110" s="431">
        <f>IF(TRIM(入力1!B166)&lt;&gt;"",入力1!B166,"")</f>
        <v>7</v>
      </c>
      <c r="C110" s="312">
        <v>5</v>
      </c>
      <c r="D110" s="2238" t="str">
        <f>IF(TRIM(入力1!D166)&lt;&gt;"",入力1!D166,"")</f>
        <v/>
      </c>
      <c r="E110" s="2239" t="str">
        <f>IF(TRIM(入力1!E120)&lt;&gt;"",入力1!E120,"")</f>
        <v/>
      </c>
      <c r="F110" s="2239" t="str">
        <f>IF(TRIM(入力1!F120)&lt;&gt;"",入力1!F120,"")</f>
        <v/>
      </c>
      <c r="G110" s="2239" t="str">
        <f>IF(TRIM(入力1!G120)&lt;&gt;"",入力1!G120,"")</f>
        <v/>
      </c>
      <c r="H110" s="2239" t="str">
        <f>IF(TRIM(入力1!H120)&lt;&gt;"",入力1!H120,"")</f>
        <v/>
      </c>
      <c r="I110" s="2239" t="str">
        <f>IF(TRIM(入力1!I120)&lt;&gt;"",入力1!I120,"")</f>
        <v/>
      </c>
      <c r="J110" s="2239" t="str">
        <f>IF(TRIM(入力1!J120)&lt;&gt;"",入力1!J120,"")</f>
        <v/>
      </c>
      <c r="K110" s="2239" t="str">
        <f>IF(TRIM(入力1!S120)&lt;&gt;"",入力1!S120,"")</f>
        <v/>
      </c>
      <c r="L110" s="2240" t="e">
        <f>IF(TRIM(入力1!#REF!)&lt;&gt;"",入力1!#REF!,"")</f>
        <v>#REF!</v>
      </c>
      <c r="M110" s="957" t="str">
        <f>IF(TRIM(入力1!K166)&lt;&gt;"",入力1!K166,"")</f>
        <v/>
      </c>
      <c r="N110" s="435">
        <f>IF(TRIM(入力1!L166)&lt;&gt;"",入力1!L166,"")</f>
        <v>7</v>
      </c>
      <c r="O110" s="433">
        <v>5</v>
      </c>
      <c r="P110" s="1005" t="str">
        <f>'入力1-1'!P89</f>
        <v/>
      </c>
      <c r="Q110" s="313" t="str">
        <f>'入力1-1'!Q89</f>
        <v/>
      </c>
      <c r="R110" s="314" t="str">
        <f>IF(TRIM('入力1-1'!R89)&lt;&gt;"",MID('入力1-1'!R89,1,1),"0")</f>
        <v>0</v>
      </c>
      <c r="S110" s="314" t="str">
        <f>IF(TRIM('入力1-1'!S89)&lt;&gt;"",MID('入力1-1'!S89,1,1),"")</f>
        <v/>
      </c>
      <c r="T110" s="314" t="str">
        <f>IF(TRIM('入力1-1'!T89)&lt;&gt;"",MID('入力1-1'!T89,1,1),"")</f>
        <v/>
      </c>
      <c r="U110" s="314" t="str">
        <f>IF(TRIM('入力1-1'!U89)&lt;&gt;"",MID('入力1-1'!U89,1,1),"")</f>
        <v/>
      </c>
      <c r="V110" s="314" t="str">
        <f>IF(TRIM('入力1-1'!V89)&lt;&gt;"",MID('入力1-1'!V89,1,1),"")</f>
        <v/>
      </c>
      <c r="W110" s="314" t="str">
        <f>IF(TRIM('入力1-1'!W89)&lt;&gt;"",MID('入力1-1'!W89,1,1),"")</f>
        <v/>
      </c>
      <c r="X110" s="314" t="str">
        <f>IF(TRIM('入力1-1'!X89)&lt;&gt;"",MID('入力1-1'!X89,1,1),"")</f>
        <v/>
      </c>
      <c r="Y110" s="314" t="str">
        <f>IF(TRIM('入力1-1'!Y89)&lt;&gt;"",MID('入力1-1'!Y89,1,1),"")</f>
        <v/>
      </c>
      <c r="Z110" s="1005" t="str">
        <f>IF(TRIM('入力1-1'!AA89)&lt;&gt;"",MID('入力1-1'!AA89,1,1),"0")</f>
        <v>0</v>
      </c>
      <c r="AA110" s="313" t="str">
        <f>IF(TRIM('入力1-1'!AA89)&lt;&gt;"",MID('入力1-1'!AA89,2,1),"0")</f>
        <v>0</v>
      </c>
      <c r="AB110" s="1005" t="str">
        <f>IF(TRIM('入力1-1'!AC89)&lt;&gt;"",MID('入力1-1'!AC89,1,1),"")</f>
        <v/>
      </c>
      <c r="AC110" s="313" t="str">
        <f>IF(TRIM('入力1-1'!AC89)&lt;&gt;"",MID('入力1-1'!AC89,2,1),"")</f>
        <v/>
      </c>
      <c r="AD110" s="1005" t="str">
        <f>IF(TRIM('入力1-1'!AE89)&lt;&gt;"",MID('入力1-1'!AE89,1,1),"")</f>
        <v/>
      </c>
      <c r="AE110" s="313" t="str">
        <f>IF(TRIM('入力1-1'!AE89)&lt;&gt;"",MID('入力1-1'!AE89,2,1),"")</f>
        <v/>
      </c>
      <c r="AF110" s="1005" t="str">
        <f>IF(TRIM('入力1-1'!AG89)&lt;&gt;"",MID('入力1-1'!AG89,1,1),"")</f>
        <v/>
      </c>
      <c r="AG110" s="313" t="str">
        <f>IF(TRIM('入力1-1'!AG89)&lt;&gt;"",MID('入力1-1'!AG89,2,1),"")</f>
        <v/>
      </c>
      <c r="AH110" s="1005" t="str">
        <f>IF(TRIM('入力1-1'!AI89)&lt;&gt;"",MID('入力1-1'!AI89,1,1),"")</f>
        <v/>
      </c>
      <c r="AI110" s="315" t="str">
        <f>IF(TRIM('入力1-1'!AI89)&lt;&gt;"",MID('入力1-1'!AI89,2,1),"")</f>
        <v/>
      </c>
      <c r="AJ110" s="314" t="str">
        <f>IF(TRIM('入力1-1'!AK89)&lt;&gt;"",MID('入力1-1'!AK89,1,1),"")</f>
        <v/>
      </c>
      <c r="AK110" s="1005" t="str">
        <f>IF(TRIM('入力1-1'!AL89)&lt;&gt;"",MID('入力1-1'!AL89,1,1),"")</f>
        <v/>
      </c>
      <c r="AL110" s="313" t="str">
        <f>IF(TRIM('入力1-1'!AL89)&lt;&gt;"",MID('入力1-1'!AL89,2,1),"")</f>
        <v/>
      </c>
      <c r="AM110" s="1005" t="str">
        <f>IF(TRIM('入力1-1'!AN89)&lt;&gt;"",MID('入力1-1'!AN89,1,1),"")</f>
        <v/>
      </c>
      <c r="AN110" s="313" t="str">
        <f>IF(TRIM('入力1-1'!AN89)&lt;&gt;"",MID('入力1-1'!AN89,2,1),"")</f>
        <v/>
      </c>
      <c r="AO110" s="1005" t="str">
        <f>IF(TRIM('入力1-1'!AP89)&lt;&gt;"",MID('入力1-1'!AP89,1,1),"")</f>
        <v/>
      </c>
      <c r="AP110" s="315" t="str">
        <f>IF(TRIM('入力1-1'!AP89)&lt;&gt;"",MID('入力1-1'!AP89,2,1),"")</f>
        <v/>
      </c>
      <c r="AQ110" s="1005" t="str">
        <f>IF(TRIM('入力1-1'!AR89)&lt;&gt;"",MID('入力1-1'!AR89,1,1),"")</f>
        <v/>
      </c>
      <c r="AR110" s="313" t="str">
        <f>IF(TRIM('入力1-1'!AR89)&lt;&gt;"",MID('入力1-1'!AR89,2,1),"")</f>
        <v/>
      </c>
      <c r="AS110" s="1005" t="str">
        <f>IF(TRIM('入力1-1'!AT89)&lt;&gt;"",MID('入力1-1'!AT89,1,1),"")</f>
        <v/>
      </c>
      <c r="AT110" s="313" t="str">
        <f>IF(TRIM('入力1-1'!AT89)&lt;&gt;"",MID('入力1-1'!AT89,2,1),"")</f>
        <v/>
      </c>
      <c r="AU110" s="1006" t="str">
        <f>IF(TRIM('入力1-1'!AV89)&lt;&gt;"",MID('入力1-1'!AV89,1,1),"")</f>
        <v/>
      </c>
      <c r="AV110" s="366" t="str">
        <f>IF(TRIM('入力1-1'!AW89)&lt;&gt;"",MID('入力1-1'!AW89,1,1),"")</f>
        <v/>
      </c>
      <c r="AW110" s="366" t="str">
        <f>IF(TRIM('入力1-1'!AX89)&lt;&gt;"",MID('入力1-1'!AX89,1,1),"")</f>
        <v/>
      </c>
      <c r="AX110" s="366" t="str">
        <f>IF(TRIM('入力1-1'!AY89)&lt;&gt;"",MID('入力1-1'!AY89,1,1),"")</f>
        <v/>
      </c>
      <c r="AY110" s="699" t="str">
        <f>IF(TRIM('入力1-1'!AZ89)&lt;&gt;"",LEFT('入力1-1'!AZ89,1),"-")</f>
        <v>-</v>
      </c>
      <c r="AZ110" s="978" t="str">
        <f>IF(TRIM('入力1-1'!AZ89)&lt;&gt;"",MID('入力1-1'!AZ89,2,1),"-")</f>
        <v>-</v>
      </c>
      <c r="BA110" s="679" t="str">
        <f>IF(TRIM('入力1-1'!BB89)&lt;&gt;"",MID('入力1-1'!BB89,1,1),"")</f>
        <v/>
      </c>
      <c r="BB110" s="989" t="str">
        <f>IF(TRIM('入力1-1'!BC89)&lt;&gt;"",IF(LEN('入力1-1'!BC89)&gt;=2,MID(TEXT('入力1-1'!BC89,"00"),1,1),"0"),"")</f>
        <v/>
      </c>
      <c r="BC110" s="313" t="str">
        <f>IF(TRIM('入力1-1'!BC89)&lt;&gt;"",IF(LEN('入力1-1'!BC89)&gt;=1,MID(TEXT('入力1-1'!BC89,"00"),2,1),""),"")</f>
        <v/>
      </c>
      <c r="BD110" s="716" t="str">
        <f>IF(TRIM('入力1-1'!$BE89)&lt;&gt;"",IF('入力1-1'!$BE89&gt;=100000,MID(TEXT('入力1-1'!$BE89,"000000"),1,1),""),"")</f>
        <v/>
      </c>
      <c r="BE110" s="717" t="str">
        <f>IF(TRIM('入力1-1'!$BE89)&lt;&gt;"",IF('入力1-1'!$BE89&gt;=10000,MID(TEXT('入力1-1'!$BE89,"000000"),2,1),""),"")</f>
        <v/>
      </c>
      <c r="BF110" s="717" t="str">
        <f>IF(TRIM('入力1-1'!$BE89)&lt;&gt;"",IF('入力1-1'!$BE89&gt;=1000,MID(TEXT('入力1-1'!$BE89,"000000"),3,1),""),"")</f>
        <v/>
      </c>
      <c r="BG110" s="717" t="str">
        <f>IF(TRIM('入力1-1'!$BE89)&lt;&gt;"",IF('入力1-1'!$BE89&gt;=100,MID(TEXT('入力1-1'!$BE89,"000000"),4,1),""),"")</f>
        <v/>
      </c>
      <c r="BH110" s="717" t="str">
        <f>IF(TRIM('入力1-1'!$BE89)&lt;&gt;"",IF('入力1-1'!$BE89&gt;=10,MID(TEXT('入力1-1'!$BE89,"000000"),5,1),""),"")</f>
        <v/>
      </c>
      <c r="BI110" s="467" t="str">
        <f>IF(TRIM('入力1-1'!$BE89)&lt;&gt;"",IF('入力1-1'!$BE89&gt;=1,MID(TEXT('入力1-1'!$BE89,"000000"),6,1),"0"),"")</f>
        <v/>
      </c>
      <c r="BJ110" s="718" t="str">
        <f>IF(TRIM('入力1-1'!$BF89)&lt;&gt;"",IF('入力1-1'!$BF89&gt;=100000,MID(TEXT('入力1-1'!$BF89,"000000"),1,1),""),"")</f>
        <v/>
      </c>
      <c r="BK110" s="717" t="str">
        <f>IF(TRIM('入力1-1'!$BF89)&lt;&gt;"",IF('入力1-1'!$BF89&gt;=10000,MID(TEXT('入力1-1'!$BF89,"000000"),2,1),""),"")</f>
        <v/>
      </c>
      <c r="BL110" s="717" t="str">
        <f>IF(TRIM('入力1-1'!$BF89)&lt;&gt;"",IF('入力1-1'!$BF89&gt;=1000,MID(TEXT('入力1-1'!$BF89,"000000"),3,1),""),"")</f>
        <v/>
      </c>
      <c r="BM110" s="717" t="str">
        <f>IF(TRIM('入力1-1'!$BF89)&lt;&gt;"",IF('入力1-1'!$BF89&gt;=100,MID(TEXT('入力1-1'!$BF89,"000000"),4,1),""),"")</f>
        <v/>
      </c>
      <c r="BN110" s="717" t="str">
        <f>IF(TRIM('入力1-1'!$BF89)&lt;&gt;"",IF('入力1-1'!$BF89&gt;=10,MID(TEXT('入力1-1'!$BF89,"000000"),5,1),""),"")</f>
        <v/>
      </c>
      <c r="BO110" s="467" t="str">
        <f>IF(TRIM('入力1-1'!$BF89)&lt;&gt;"",IF('入力1-1'!$BF89&gt;=1,MID(TEXT('入力1-1'!$BF89,"000000"),6,1),"0"),"")</f>
        <v/>
      </c>
      <c r="BP110" s="718" t="str">
        <f>IF(TRIM('入力1-1'!$BG89)&lt;&gt;"",IF('入力1-1'!$BG89&gt;=100000,MID(TEXT('入力1-1'!$BG89,"000000"),1,1),""),"")</f>
        <v/>
      </c>
      <c r="BQ110" s="717" t="str">
        <f>IF(TRIM('入力1-1'!$BG89)&lt;&gt;"",IF('入力1-1'!$BG89&gt;=10000,MID(TEXT('入力1-1'!$BG89,"000000"),2,1),""),"")</f>
        <v/>
      </c>
      <c r="BR110" s="717" t="str">
        <f>IF(TRIM('入力1-1'!$BG89)&lt;&gt;"",IF('入力1-1'!$BG89&gt;=1000,MID(TEXT('入力1-1'!$BG89,"000000"),3,1),""),"")</f>
        <v/>
      </c>
      <c r="BS110" s="717" t="str">
        <f>IF(TRIM('入力1-1'!$BG89)&lt;&gt;"",IF('入力1-1'!$BG89&gt;=100,MID(TEXT('入力1-1'!$BG89,"000000"),4,1),""),"")</f>
        <v/>
      </c>
      <c r="BT110" s="717" t="str">
        <f>IF(TRIM('入力1-1'!$BG89)&lt;&gt;"",IF('入力1-1'!$BG89&gt;=10,MID(TEXT('入力1-1'!$BG89,"000000"),5,1),""),"")</f>
        <v/>
      </c>
      <c r="BU110" s="467" t="str">
        <f>IF(TRIM('入力1-1'!$BG89)&lt;&gt;"",IF('入力1-1'!$BG89&gt;=1,MID(TEXT('入力1-1'!$BG89,"000000"),6,1),"0"),"")</f>
        <v/>
      </c>
      <c r="BV110" s="718" t="str">
        <f>IF(TRIM('入力1-1'!$BH89)&lt;&gt;"",IF('入力1-1'!$BH89&gt;=100000,MID(TEXT('入力1-1'!$BH89,"000000"),1,1),""),"")</f>
        <v/>
      </c>
      <c r="BW110" s="717" t="str">
        <f>IF(TRIM('入力1-1'!$BH89)&lt;&gt;"",IF('入力1-1'!$BH89&gt;=10000,MID(TEXT('入力1-1'!$BH89,"000000"),2,1),""),"")</f>
        <v/>
      </c>
      <c r="BX110" s="717" t="str">
        <f>IF(TRIM('入力1-1'!$BH89)&lt;&gt;"",IF('入力1-1'!$BH89&gt;=1000,MID(TEXT('入力1-1'!$BH89,"000000"),3,1),""),"")</f>
        <v/>
      </c>
      <c r="BY110" s="717" t="str">
        <f>IF(TRIM('入力1-1'!$BH89)&lt;&gt;"",IF('入力1-1'!$BH89&gt;=100,MID(TEXT('入力1-1'!$BH89,"000000"),4,1),""),"")</f>
        <v/>
      </c>
      <c r="BZ110" s="717" t="str">
        <f>IF(TRIM('入力1-1'!$BH89)&lt;&gt;"",IF('入力1-1'!$BH89&gt;=10,MID(TEXT('入力1-1'!$BH89,"000000"),5,1),""),"")</f>
        <v/>
      </c>
      <c r="CA110" s="467" t="str">
        <f>IF(TRIM('入力1-1'!$BH89)&lt;&gt;"",IF('入力1-1'!$BH89&gt;=1,MID(TEXT('入力1-1'!$BH89,"000000"),6,1),""),"0")</f>
        <v/>
      </c>
      <c r="CB110" s="753" t="str">
        <f>IF(TRIM('入力1-1'!$BI89)&lt;&gt;"",IF('入力1-1'!$BI89&gt;=10000000,MID(TEXT('入力1-1'!$BI89,"00000000"),1,1),""),"")</f>
        <v/>
      </c>
      <c r="CC110" s="754" t="str">
        <f>IF(TRIM('入力1-1'!$BI89)&lt;&gt;"",IF('入力1-1'!$BI89&gt;=1000000,MID(TEXT('入力1-1'!$BI89,"00000000"),2,1),""),"")</f>
        <v/>
      </c>
      <c r="CD110" s="754" t="str">
        <f>IF(TRIM('入力1-1'!$BI89)&lt;&gt;"",IF('入力1-1'!$BI89&gt;=100000,MID(TEXT('入力1-1'!$BI89,"00000000"),3,1),""),"")</f>
        <v/>
      </c>
      <c r="CE110" s="754" t="str">
        <f>IF(TRIM('入力1-1'!$BI89)&lt;&gt;"",IF('入力1-1'!$BI89&gt;=10000,MID(TEXT('入力1-1'!$BI89,"00000000"),4,1),""),"")</f>
        <v/>
      </c>
      <c r="CF110" s="754" t="str">
        <f>IF(TRIM('入力1-1'!$BI89)&lt;&gt;"",IF('入力1-1'!$BI89&gt;=1000,MID(TEXT('入力1-1'!$BI89,"00000000"),5,1),""),"")</f>
        <v/>
      </c>
      <c r="CG110" s="754" t="str">
        <f>IF(TRIM('入力1-1'!$BI89)&lt;&gt;"",IF('入力1-1'!$BI89&gt;=100,MID(TEXT('入力1-1'!$BI89,"00000000"),6,1),""),"")</f>
        <v/>
      </c>
      <c r="CH110" s="754" t="str">
        <f>IF(TRIM('入力1-1'!$BI89)&lt;&gt;"",IF('入力1-1'!$BI89&gt;=10,MID(TEXT('入力1-1'!$BI89,"00000000"),7,1),""),"")</f>
        <v/>
      </c>
      <c r="CI110" s="856" t="str">
        <f>IF(TRIM('入力1-1'!$BI89)&lt;&gt;"",IF('入力1-1'!$BI89&gt;=1,MID(TEXT('入力1-1'!$BI89,"00000000"),8,1),""),"")</f>
        <v/>
      </c>
    </row>
    <row r="111" spans="1:87" s="19" customFormat="1" ht="23.25" customHeight="1">
      <c r="A111" s="522" t="str">
        <f>IF(TRIM(入力1!A168)&lt;&gt;"",入力1!A168,"")</f>
        <v/>
      </c>
      <c r="B111" s="523">
        <f>IF(TRIM(入力1!B168)&lt;&gt;"",入力1!B168,"")</f>
        <v>7</v>
      </c>
      <c r="C111" s="534">
        <v>6</v>
      </c>
      <c r="D111" s="2241" t="str">
        <f>IF(TRIM(入力1!D168)&lt;&gt;"",入力1!D168,"")</f>
        <v/>
      </c>
      <c r="E111" s="2242" t="str">
        <f>IF(TRIM(入力1!E122)&lt;&gt;"",入力1!E122,"")</f>
        <v/>
      </c>
      <c r="F111" s="2242" t="str">
        <f>IF(TRIM(入力1!F122)&lt;&gt;"",入力1!F122,"")</f>
        <v/>
      </c>
      <c r="G111" s="2242" t="str">
        <f>IF(TRIM(入力1!G122)&lt;&gt;"",入力1!G122,"")</f>
        <v/>
      </c>
      <c r="H111" s="2242" t="str">
        <f>IF(TRIM(入力1!H122)&lt;&gt;"",入力1!H122,"")</f>
        <v/>
      </c>
      <c r="I111" s="2242" t="str">
        <f>IF(TRIM(入力1!I122)&lt;&gt;"",入力1!I122,"")</f>
        <v/>
      </c>
      <c r="J111" s="2242" t="str">
        <f>IF(TRIM(入力1!J122)&lt;&gt;"",入力1!J122,"")</f>
        <v/>
      </c>
      <c r="K111" s="2242" t="str">
        <f>IF(TRIM(入力1!S122)&lt;&gt;"",入力1!S122,"")</f>
        <v/>
      </c>
      <c r="L111" s="2243" t="e">
        <f>IF(TRIM(入力1!#REF!)&lt;&gt;"",入力1!#REF!,"")</f>
        <v>#REF!</v>
      </c>
      <c r="M111" s="982" t="str">
        <f>IF(TRIM(入力1!K168)&lt;&gt;"",入力1!K168,"")</f>
        <v/>
      </c>
      <c r="N111" s="535">
        <f>IF(TRIM(入力1!L168)&lt;&gt;"",入力1!L168,"")</f>
        <v>7</v>
      </c>
      <c r="O111" s="526">
        <v>6</v>
      </c>
      <c r="P111" s="1007" t="str">
        <f>'入力1-1'!P90</f>
        <v/>
      </c>
      <c r="Q111" s="527" t="str">
        <f>'入力1-1'!Q90</f>
        <v/>
      </c>
      <c r="R111" s="528" t="str">
        <f>IF(TRIM('入力1-1'!R90)&lt;&gt;"",MID('入力1-1'!R90,1,1),"0")</f>
        <v>0</v>
      </c>
      <c r="S111" s="528" t="str">
        <f>IF(TRIM('入力1-1'!S90)&lt;&gt;"",MID('入力1-1'!S90,1,1),"")</f>
        <v/>
      </c>
      <c r="T111" s="528" t="str">
        <f>IF(TRIM('入力1-1'!T90)&lt;&gt;"",MID('入力1-1'!T90,1,1),"")</f>
        <v/>
      </c>
      <c r="U111" s="528" t="str">
        <f>IF(TRIM('入力1-1'!U90)&lt;&gt;"",MID('入力1-1'!U90,1,1),"")</f>
        <v/>
      </c>
      <c r="V111" s="528" t="str">
        <f>IF(TRIM('入力1-1'!V90)&lt;&gt;"",MID('入力1-1'!V90,1,1),"")</f>
        <v/>
      </c>
      <c r="W111" s="528" t="str">
        <f>IF(TRIM('入力1-1'!W90)&lt;&gt;"",MID('入力1-1'!W90,1,1),"")</f>
        <v/>
      </c>
      <c r="X111" s="528" t="str">
        <f>IF(TRIM('入力1-1'!X90)&lt;&gt;"",MID('入力1-1'!X90,1,1),"")</f>
        <v/>
      </c>
      <c r="Y111" s="528" t="str">
        <f>IF(TRIM('入力1-1'!Y90)&lt;&gt;"",MID('入力1-1'!Y90,1,1),"")</f>
        <v/>
      </c>
      <c r="Z111" s="1007" t="str">
        <f>IF(TRIM('入力1-1'!AA90)&lt;&gt;"",MID('入力1-1'!AA90,1,1),"0")</f>
        <v>0</v>
      </c>
      <c r="AA111" s="527" t="str">
        <f>IF(TRIM('入力1-1'!AA90)&lt;&gt;"",MID('入力1-1'!AA90,2,1),"0")</f>
        <v>0</v>
      </c>
      <c r="AB111" s="1007" t="str">
        <f>IF(TRIM('入力1-1'!AC90)&lt;&gt;"",MID('入力1-1'!AC90,1,1),"")</f>
        <v/>
      </c>
      <c r="AC111" s="527" t="str">
        <f>IF(TRIM('入力1-1'!AC90)&lt;&gt;"",MID('入力1-1'!AC90,2,1),"")</f>
        <v/>
      </c>
      <c r="AD111" s="1007" t="str">
        <f>IF(TRIM('入力1-1'!AE90)&lt;&gt;"",MID('入力1-1'!AE90,1,1),"")</f>
        <v/>
      </c>
      <c r="AE111" s="527" t="str">
        <f>IF(TRIM('入力1-1'!AE90)&lt;&gt;"",MID('入力1-1'!AE90,2,1),"")</f>
        <v/>
      </c>
      <c r="AF111" s="1007" t="str">
        <f>IF(TRIM('入力1-1'!AG90)&lt;&gt;"",MID('入力1-1'!AG90,1,1),"")</f>
        <v/>
      </c>
      <c r="AG111" s="527" t="str">
        <f>IF(TRIM('入力1-1'!AG90)&lt;&gt;"",MID('入力1-1'!AG90,2,1),"")</f>
        <v/>
      </c>
      <c r="AH111" s="1007" t="str">
        <f>IF(TRIM('入力1-1'!AI90)&lt;&gt;"",MID('入力1-1'!AI90,1,1),"")</f>
        <v/>
      </c>
      <c r="AI111" s="529" t="str">
        <f>IF(TRIM('入力1-1'!AI90)&lt;&gt;"",MID('入力1-1'!AI90,2,1),"")</f>
        <v/>
      </c>
      <c r="AJ111" s="528" t="str">
        <f>IF(TRIM('入力1-1'!AK90)&lt;&gt;"",MID('入力1-1'!AK90,1,1),"")</f>
        <v/>
      </c>
      <c r="AK111" s="1007" t="str">
        <f>IF(TRIM('入力1-1'!AL90)&lt;&gt;"",MID('入力1-1'!AL90,1,1),"")</f>
        <v/>
      </c>
      <c r="AL111" s="527" t="str">
        <f>IF(TRIM('入力1-1'!AL90)&lt;&gt;"",MID('入力1-1'!AL90,2,1),"")</f>
        <v/>
      </c>
      <c r="AM111" s="1007" t="str">
        <f>IF(TRIM('入力1-1'!AN90)&lt;&gt;"",MID('入力1-1'!AN90,1,1),"")</f>
        <v/>
      </c>
      <c r="AN111" s="527" t="str">
        <f>IF(TRIM('入力1-1'!AN90)&lt;&gt;"",MID('入力1-1'!AN90,2,1),"")</f>
        <v/>
      </c>
      <c r="AO111" s="1007" t="str">
        <f>IF(TRIM('入力1-1'!AP90)&lt;&gt;"",MID('入力1-1'!AP90,1,1),"")</f>
        <v/>
      </c>
      <c r="AP111" s="529" t="str">
        <f>IF(TRIM('入力1-1'!AP90)&lt;&gt;"",MID('入力1-1'!AP90,2,1),"")</f>
        <v/>
      </c>
      <c r="AQ111" s="1007" t="str">
        <f>IF(TRIM('入力1-1'!AR90)&lt;&gt;"",MID('入力1-1'!AR90,1,1),"")</f>
        <v/>
      </c>
      <c r="AR111" s="527" t="str">
        <f>IF(TRIM('入力1-1'!AR90)&lt;&gt;"",MID('入力1-1'!AR90,2,1),"")</f>
        <v/>
      </c>
      <c r="AS111" s="1007" t="str">
        <f>IF(TRIM('入力1-1'!AT90)&lt;&gt;"",MID('入力1-1'!AT90,1,1),"")</f>
        <v/>
      </c>
      <c r="AT111" s="527" t="str">
        <f>IF(TRIM('入力1-1'!AT90)&lt;&gt;"",MID('入力1-1'!AT90,2,1),"")</f>
        <v/>
      </c>
      <c r="AU111" s="1008" t="str">
        <f>IF(TRIM('入力1-1'!AV90)&lt;&gt;"",MID('入力1-1'!AV90,1,1),"")</f>
        <v/>
      </c>
      <c r="AV111" s="536" t="str">
        <f>IF(TRIM('入力1-1'!AW90)&lt;&gt;"",MID('入力1-1'!AW90,1,1),"")</f>
        <v/>
      </c>
      <c r="AW111" s="536" t="str">
        <f>IF(TRIM('入力1-1'!AX90)&lt;&gt;"",MID('入力1-1'!AX90,1,1),"")</f>
        <v/>
      </c>
      <c r="AX111" s="536" t="str">
        <f>IF(TRIM('入力1-1'!AY90)&lt;&gt;"",MID('入力1-1'!AY90,1,1),"")</f>
        <v/>
      </c>
      <c r="AY111" s="700" t="str">
        <f>IF(TRIM('入力1-1'!AZ90)&lt;&gt;"",LEFT('入力1-1'!AZ90,1),"-")</f>
        <v>-</v>
      </c>
      <c r="AZ111" s="972" t="str">
        <f>IF(TRIM('入力1-1'!AZ90)&lt;&gt;"",MID('入力1-1'!AZ90,2,1),"-")</f>
        <v>-</v>
      </c>
      <c r="BA111" s="969" t="str">
        <f>IF(TRIM('入力1-1'!BB90)&lt;&gt;"",MID('入力1-1'!BB90,1,1),"")</f>
        <v/>
      </c>
      <c r="BB111" s="983" t="str">
        <f>IF(TRIM('入力1-1'!BC90)&lt;&gt;"",IF(LEN('入力1-1'!BC90)&gt;=2,MID(TEXT('入力1-1'!BC90,"00"),1,1),"0"),"")</f>
        <v/>
      </c>
      <c r="BC111" s="527" t="str">
        <f>IF(TRIM('入力1-1'!BC90)&lt;&gt;"",IF(LEN('入力1-1'!BC90)&gt;=1,MID(TEXT('入力1-1'!BC90,"00"),2,1),""),"")</f>
        <v/>
      </c>
      <c r="BD111" s="708" t="str">
        <f>IF(TRIM('入力1-1'!$BE90)&lt;&gt;"",IF('入力1-1'!$BE90&gt;=100000,MID(TEXT('入力1-1'!$BE90,"000000"),1,1),""),"")</f>
        <v/>
      </c>
      <c r="BE111" s="709" t="str">
        <f>IF(TRIM('入力1-1'!$BE90)&lt;&gt;"",IF('入力1-1'!$BE90&gt;=10000,MID(TEXT('入力1-1'!$BE90,"000000"),2,1),""),"")</f>
        <v/>
      </c>
      <c r="BF111" s="709" t="str">
        <f>IF(TRIM('入力1-1'!$BE90)&lt;&gt;"",IF('入力1-1'!$BE90&gt;=1000,MID(TEXT('入力1-1'!$BE90,"000000"),3,1),""),"")</f>
        <v/>
      </c>
      <c r="BG111" s="709" t="str">
        <f>IF(TRIM('入力1-1'!$BE90)&lt;&gt;"",IF('入力1-1'!$BE90&gt;=100,MID(TEXT('入力1-1'!$BE90,"000000"),4,1),""),"")</f>
        <v/>
      </c>
      <c r="BH111" s="709" t="str">
        <f>IF(TRIM('入力1-1'!$BE90)&lt;&gt;"",IF('入力1-1'!$BE90&gt;=10,MID(TEXT('入力1-1'!$BE90,"000000"),5,1),""),"")</f>
        <v/>
      </c>
      <c r="BI111" s="532" t="str">
        <f>IF(TRIM('入力1-1'!$BE90)&lt;&gt;"",IF('入力1-1'!$BE90&gt;=1,MID(TEXT('入力1-1'!$BE90,"000000"),6,1),"0"),"")</f>
        <v/>
      </c>
      <c r="BJ111" s="719" t="str">
        <f>IF(TRIM('入力1-1'!$BF90)&lt;&gt;"",IF('入力1-1'!$BF90&gt;=100000,MID(TEXT('入力1-1'!$BF90,"000000"),1,1),""),"")</f>
        <v/>
      </c>
      <c r="BK111" s="709" t="str">
        <f>IF(TRIM('入力1-1'!$BF90)&lt;&gt;"",IF('入力1-1'!$BF90&gt;=10000,MID(TEXT('入力1-1'!$BF90,"000000"),2,1),""),"")</f>
        <v/>
      </c>
      <c r="BL111" s="709" t="str">
        <f>IF(TRIM('入力1-1'!$BF90)&lt;&gt;"",IF('入力1-1'!$BF90&gt;=1000,MID(TEXT('入力1-1'!$BF90,"000000"),3,1),""),"")</f>
        <v/>
      </c>
      <c r="BM111" s="709" t="str">
        <f>IF(TRIM('入力1-1'!$BF90)&lt;&gt;"",IF('入力1-1'!$BF90&gt;=100,MID(TEXT('入力1-1'!$BF90,"000000"),4,1),""),"")</f>
        <v/>
      </c>
      <c r="BN111" s="709" t="str">
        <f>IF(TRIM('入力1-1'!$BF90)&lt;&gt;"",IF('入力1-1'!$BF90&gt;=10,MID(TEXT('入力1-1'!$BF90,"000000"),5,1),""),"")</f>
        <v/>
      </c>
      <c r="BO111" s="532" t="str">
        <f>IF(TRIM('入力1-1'!$BF90)&lt;&gt;"",IF('入力1-1'!$BF90&gt;=1,MID(TEXT('入力1-1'!$BF90,"000000"),6,1),"0"),"")</f>
        <v/>
      </c>
      <c r="BP111" s="719" t="str">
        <f>IF(TRIM('入力1-1'!$BG90)&lt;&gt;"",IF('入力1-1'!$BG90&gt;=100000,MID(TEXT('入力1-1'!$BG90,"000000"),1,1),""),"")</f>
        <v/>
      </c>
      <c r="BQ111" s="709" t="str">
        <f>IF(TRIM('入力1-1'!$BG90)&lt;&gt;"",IF('入力1-1'!$BG90&gt;=10000,MID(TEXT('入力1-1'!$BG90,"000000"),2,1),""),"")</f>
        <v/>
      </c>
      <c r="BR111" s="709" t="str">
        <f>IF(TRIM('入力1-1'!$BG90)&lt;&gt;"",IF('入力1-1'!$BG90&gt;=1000,MID(TEXT('入力1-1'!$BG90,"000000"),3,1),""),"")</f>
        <v/>
      </c>
      <c r="BS111" s="709" t="str">
        <f>IF(TRIM('入力1-1'!$BG90)&lt;&gt;"",IF('入力1-1'!$BG90&gt;=100,MID(TEXT('入力1-1'!$BG90,"000000"),4,1),""),"")</f>
        <v/>
      </c>
      <c r="BT111" s="709" t="str">
        <f>IF(TRIM('入力1-1'!$BG90)&lt;&gt;"",IF('入力1-1'!$BG90&gt;=10,MID(TEXT('入力1-1'!$BG90,"000000"),5,1),""),"")</f>
        <v/>
      </c>
      <c r="BU111" s="532" t="str">
        <f>IF(TRIM('入力1-1'!$BG90)&lt;&gt;"",IF('入力1-1'!$BG90&gt;=1,MID(TEXT('入力1-1'!$BG90,"000000"),6,1),"0"),"")</f>
        <v/>
      </c>
      <c r="BV111" s="719" t="str">
        <f>IF(TRIM('入力1-1'!$BH90)&lt;&gt;"",IF('入力1-1'!$BH90&gt;=100000,MID(TEXT('入力1-1'!$BH90,"000000"),1,1),""),"")</f>
        <v/>
      </c>
      <c r="BW111" s="709" t="str">
        <f>IF(TRIM('入力1-1'!$BH90)&lt;&gt;"",IF('入力1-1'!$BH90&gt;=10000,MID(TEXT('入力1-1'!$BH90,"000000"),2,1),""),"")</f>
        <v/>
      </c>
      <c r="BX111" s="709" t="str">
        <f>IF(TRIM('入力1-1'!$BH90)&lt;&gt;"",IF('入力1-1'!$BH90&gt;=1000,MID(TEXT('入力1-1'!$BH90,"000000"),3,1),""),"")</f>
        <v/>
      </c>
      <c r="BY111" s="709" t="str">
        <f>IF(TRIM('入力1-1'!$BH90)&lt;&gt;"",IF('入力1-1'!$BH90&gt;=100,MID(TEXT('入力1-1'!$BH90,"000000"),4,1),""),"")</f>
        <v/>
      </c>
      <c r="BZ111" s="709" t="str">
        <f>IF(TRIM('入力1-1'!$BH90)&lt;&gt;"",IF('入力1-1'!$BH90&gt;=10,MID(TEXT('入力1-1'!$BH90,"000000"),5,1),""),"")</f>
        <v/>
      </c>
      <c r="CA111" s="532" t="str">
        <f>IF(TRIM('入力1-1'!$BH90)&lt;&gt;"",IF('入力1-1'!$BH90&gt;=1,MID(TEXT('入力1-1'!$BH90,"000000"),6,1),""),"0")</f>
        <v/>
      </c>
      <c r="CB111" s="749" t="str">
        <f>IF(TRIM('入力1-1'!$BI90)&lt;&gt;"",IF('入力1-1'!$BI90&gt;=10000000,MID(TEXT('入力1-1'!$BI90,"00000000"),1,1),""),"")</f>
        <v/>
      </c>
      <c r="CC111" s="750" t="str">
        <f>IF(TRIM('入力1-1'!$BI90)&lt;&gt;"",IF('入力1-1'!$BI90&gt;=1000000,MID(TEXT('入力1-1'!$BI90,"00000000"),2,1),""),"")</f>
        <v/>
      </c>
      <c r="CD111" s="750" t="str">
        <f>IF(TRIM('入力1-1'!$BI90)&lt;&gt;"",IF('入力1-1'!$BI90&gt;=100000,MID(TEXT('入力1-1'!$BI90,"00000000"),3,1),""),"")</f>
        <v/>
      </c>
      <c r="CE111" s="750" t="str">
        <f>IF(TRIM('入力1-1'!$BI90)&lt;&gt;"",IF('入力1-1'!$BI90&gt;=10000,MID(TEXT('入力1-1'!$BI90,"00000000"),4,1),""),"")</f>
        <v/>
      </c>
      <c r="CF111" s="750" t="str">
        <f>IF(TRIM('入力1-1'!$BI90)&lt;&gt;"",IF('入力1-1'!$BI90&gt;=1000,MID(TEXT('入力1-1'!$BI90,"00000000"),5,1),""),"")</f>
        <v/>
      </c>
      <c r="CG111" s="750" t="str">
        <f>IF(TRIM('入力1-1'!$BI90)&lt;&gt;"",IF('入力1-1'!$BI90&gt;=100,MID(TEXT('入力1-1'!$BI90,"00000000"),6,1),""),"")</f>
        <v/>
      </c>
      <c r="CH111" s="750" t="str">
        <f>IF(TRIM('入力1-1'!$BI90)&lt;&gt;"",IF('入力1-1'!$BI90&gt;=10,MID(TEXT('入力1-1'!$BI90,"00000000"),7,1),""),"")</f>
        <v/>
      </c>
      <c r="CI111" s="854" t="str">
        <f>IF(TRIM('入力1-1'!$BI90)&lt;&gt;"",IF('入力1-1'!$BI90&gt;=1,MID(TEXT('入力1-1'!$BI90,"00000000"),8,1),""),"")</f>
        <v/>
      </c>
    </row>
    <row r="112" spans="1:87" s="191" customFormat="1" ht="23.25" customHeight="1">
      <c r="A112" s="304" t="str">
        <f>IF(TRIM(入力1!A170)&lt;&gt;"",入力1!A170,"")</f>
        <v/>
      </c>
      <c r="B112" s="430">
        <f>IF(TRIM(入力1!B170)&lt;&gt;"",入力1!B170,"")</f>
        <v>7</v>
      </c>
      <c r="C112" s="308">
        <v>7</v>
      </c>
      <c r="D112" s="2232" t="str">
        <f>IF(TRIM(入力1!D170)&lt;&gt;"",入力1!D170,"")</f>
        <v/>
      </c>
      <c r="E112" s="2233" t="str">
        <f>IF(TRIM(入力1!E124)&lt;&gt;"",入力1!E124,"")</f>
        <v/>
      </c>
      <c r="F112" s="2233" t="str">
        <f>IF(TRIM(入力1!F124)&lt;&gt;"",入力1!F124,"")</f>
        <v/>
      </c>
      <c r="G112" s="2233" t="str">
        <f>IF(TRIM(入力1!G124)&lt;&gt;"",入力1!G124,"")</f>
        <v/>
      </c>
      <c r="H112" s="2233" t="str">
        <f>IF(TRIM(入力1!H124)&lt;&gt;"",入力1!H124,"")</f>
        <v/>
      </c>
      <c r="I112" s="2233" t="str">
        <f>IF(TRIM(入力1!I124)&lt;&gt;"",入力1!I124,"")</f>
        <v/>
      </c>
      <c r="J112" s="2233" t="str">
        <f>IF(TRIM(入力1!J124)&lt;&gt;"",入力1!J124,"")</f>
        <v/>
      </c>
      <c r="K112" s="2233" t="str">
        <f>IF(TRIM(入力1!S124)&lt;&gt;"",入力1!S124,"")</f>
        <v/>
      </c>
      <c r="L112" s="2234" t="e">
        <f>IF(TRIM(入力1!#REF!)&lt;&gt;"",入力1!#REF!,"")</f>
        <v>#REF!</v>
      </c>
      <c r="M112" s="952" t="str">
        <f>IF(TRIM(入力1!K170)&lt;&gt;"",入力1!K170,"")</f>
        <v/>
      </c>
      <c r="N112" s="434">
        <f>IF(TRIM(入力1!L170)&lt;&gt;"",入力1!L170,"")</f>
        <v>7</v>
      </c>
      <c r="O112" s="432">
        <v>7</v>
      </c>
      <c r="P112" s="999" t="str">
        <f>'入力1-1'!P91</f>
        <v/>
      </c>
      <c r="Q112" s="306" t="str">
        <f>'入力1-1'!Q91</f>
        <v/>
      </c>
      <c r="R112" s="307" t="str">
        <f>IF(TRIM('入力1-1'!R91)&lt;&gt;"",MID('入力1-1'!R91,1,1),"0")</f>
        <v>0</v>
      </c>
      <c r="S112" s="307" t="str">
        <f>IF(TRIM('入力1-1'!S91)&lt;&gt;"",MID('入力1-1'!S91,1,1),"")</f>
        <v/>
      </c>
      <c r="T112" s="307" t="str">
        <f>IF(TRIM('入力1-1'!T91)&lt;&gt;"",MID('入力1-1'!T91,1,1),"")</f>
        <v/>
      </c>
      <c r="U112" s="307" t="str">
        <f>IF(TRIM('入力1-1'!U91)&lt;&gt;"",MID('入力1-1'!U91,1,1),"")</f>
        <v/>
      </c>
      <c r="V112" s="307" t="str">
        <f>IF(TRIM('入力1-1'!V91)&lt;&gt;"",MID('入力1-1'!V91,1,1),"")</f>
        <v/>
      </c>
      <c r="W112" s="307" t="str">
        <f>IF(TRIM('入力1-1'!W91)&lt;&gt;"",MID('入力1-1'!W91,1,1),"")</f>
        <v/>
      </c>
      <c r="X112" s="307" t="str">
        <f>IF(TRIM('入力1-1'!X91)&lt;&gt;"",MID('入力1-1'!X91,1,1),"")</f>
        <v/>
      </c>
      <c r="Y112" s="307" t="str">
        <f>IF(TRIM('入力1-1'!Y91)&lt;&gt;"",MID('入力1-1'!Y91,1,1),"")</f>
        <v/>
      </c>
      <c r="Z112" s="999" t="str">
        <f>IF(TRIM('入力1-1'!AA91)&lt;&gt;"",MID('入力1-1'!AA91,1,1),"0")</f>
        <v>0</v>
      </c>
      <c r="AA112" s="306" t="str">
        <f>IF(TRIM('入力1-1'!AA91)&lt;&gt;"",MID('入力1-1'!AA91,2,1),"0")</f>
        <v>0</v>
      </c>
      <c r="AB112" s="999" t="str">
        <f>IF(TRIM('入力1-1'!AC91)&lt;&gt;"",MID('入力1-1'!AC91,1,1),"")</f>
        <v/>
      </c>
      <c r="AC112" s="306" t="str">
        <f>IF(TRIM('入力1-1'!AC91)&lt;&gt;"",MID('入力1-1'!AC91,2,1),"")</f>
        <v/>
      </c>
      <c r="AD112" s="999" t="str">
        <f>IF(TRIM('入力1-1'!AE91)&lt;&gt;"",MID('入力1-1'!AE91,1,1),"")</f>
        <v/>
      </c>
      <c r="AE112" s="306" t="str">
        <f>IF(TRIM('入力1-1'!AE91)&lt;&gt;"",MID('入力1-1'!AE91,2,1),"")</f>
        <v/>
      </c>
      <c r="AF112" s="999" t="str">
        <f>IF(TRIM('入力1-1'!AG91)&lt;&gt;"",MID('入力1-1'!AG91,1,1),"")</f>
        <v/>
      </c>
      <c r="AG112" s="306" t="str">
        <f>IF(TRIM('入力1-1'!AG91)&lt;&gt;"",MID('入力1-1'!AG91,2,1),"")</f>
        <v/>
      </c>
      <c r="AH112" s="999" t="str">
        <f>IF(TRIM('入力1-1'!AI91)&lt;&gt;"",MID('入力1-1'!AI91,1,1),"")</f>
        <v/>
      </c>
      <c r="AI112" s="309" t="str">
        <f>IF(TRIM('入力1-1'!AI91)&lt;&gt;"",MID('入力1-1'!AI91,2,1),"")</f>
        <v/>
      </c>
      <c r="AJ112" s="307" t="str">
        <f>IF(TRIM('入力1-1'!AK91)&lt;&gt;"",MID('入力1-1'!AK91,1,1),"")</f>
        <v/>
      </c>
      <c r="AK112" s="999" t="str">
        <f>IF(TRIM('入力1-1'!AL91)&lt;&gt;"",MID('入力1-1'!AL91,1,1),"")</f>
        <v/>
      </c>
      <c r="AL112" s="306" t="str">
        <f>IF(TRIM('入力1-1'!AL91)&lt;&gt;"",MID('入力1-1'!AL91,2,1),"")</f>
        <v/>
      </c>
      <c r="AM112" s="999" t="str">
        <f>IF(TRIM('入力1-1'!AN91)&lt;&gt;"",MID('入力1-1'!AN91,1,1),"")</f>
        <v/>
      </c>
      <c r="AN112" s="306" t="str">
        <f>IF(TRIM('入力1-1'!AN91)&lt;&gt;"",MID('入力1-1'!AN91,2,1),"")</f>
        <v/>
      </c>
      <c r="AO112" s="999" t="str">
        <f>IF(TRIM('入力1-1'!AP91)&lt;&gt;"",MID('入力1-1'!AP91,1,1),"")</f>
        <v/>
      </c>
      <c r="AP112" s="309" t="str">
        <f>IF(TRIM('入力1-1'!AP91)&lt;&gt;"",MID('入力1-1'!AP91,2,1),"")</f>
        <v/>
      </c>
      <c r="AQ112" s="999" t="str">
        <f>IF(TRIM('入力1-1'!AR91)&lt;&gt;"",MID('入力1-1'!AR91,1,1),"")</f>
        <v/>
      </c>
      <c r="AR112" s="306" t="str">
        <f>IF(TRIM('入力1-1'!AR91)&lt;&gt;"",MID('入力1-1'!AR91,2,1),"")</f>
        <v/>
      </c>
      <c r="AS112" s="999" t="str">
        <f>IF(TRIM('入力1-1'!AT91)&lt;&gt;"",MID('入力1-1'!AT91,1,1),"")</f>
        <v/>
      </c>
      <c r="AT112" s="306" t="str">
        <f>IF(TRIM('入力1-1'!AT91)&lt;&gt;"",MID('入力1-1'!AT91,2,1),"")</f>
        <v/>
      </c>
      <c r="AU112" s="1000" t="str">
        <f>IF(TRIM('入力1-1'!AV91)&lt;&gt;"",MID('入力1-1'!AV91,1,1),"")</f>
        <v/>
      </c>
      <c r="AV112" s="347" t="str">
        <f>IF(TRIM('入力1-1'!AW91)&lt;&gt;"",MID('入力1-1'!AW91,1,1),"")</f>
        <v/>
      </c>
      <c r="AW112" s="347" t="str">
        <f>IF(TRIM('入力1-1'!AX91)&lt;&gt;"",MID('入力1-1'!AX91,1,1),"")</f>
        <v/>
      </c>
      <c r="AX112" s="347" t="str">
        <f>IF(TRIM('入力1-1'!AY91)&lt;&gt;"",MID('入力1-1'!AY91,1,1),"")</f>
        <v/>
      </c>
      <c r="AY112" s="698" t="str">
        <f>IF(TRIM('入力1-1'!AZ91)&lt;&gt;"",LEFT('入力1-1'!AZ91,1),"-")</f>
        <v>-</v>
      </c>
      <c r="AZ112" s="974" t="str">
        <f>IF(TRIM('入力1-1'!AZ91)&lt;&gt;"",MID('入力1-1'!AZ91,2,1),"-")</f>
        <v>-</v>
      </c>
      <c r="BA112" s="678" t="str">
        <f>IF(TRIM('入力1-1'!BB91)&lt;&gt;"",MID('入力1-1'!BB91,1,1),"")</f>
        <v/>
      </c>
      <c r="BB112" s="988" t="str">
        <f>IF(TRIM('入力1-1'!BC91)&lt;&gt;"",IF(LEN('入力1-1'!BC91)&gt;=2,MID(TEXT('入力1-1'!BC91,"00"),1,1),"0"),"")</f>
        <v/>
      </c>
      <c r="BC112" s="310" t="str">
        <f>IF(TRIM('入力1-1'!BC91)&lt;&gt;"",IF(LEN('入力1-1'!BC91)&gt;=1,MID(TEXT('入力1-1'!BC91,"00"),2,1),""),"")</f>
        <v/>
      </c>
      <c r="BD112" s="712" t="str">
        <f>IF(TRIM('入力1-1'!$BE91)&lt;&gt;"",IF('入力1-1'!$BE91&gt;=100000,MID(TEXT('入力1-1'!$BE91,"000000"),1,1),""),"")</f>
        <v/>
      </c>
      <c r="BE112" s="713" t="str">
        <f>IF(TRIM('入力1-1'!$BE91)&lt;&gt;"",IF('入力1-1'!$BE91&gt;=10000,MID(TEXT('入力1-1'!$BE91,"000000"),2,1),""),"")</f>
        <v/>
      </c>
      <c r="BF112" s="713" t="str">
        <f>IF(TRIM('入力1-1'!$BE91)&lt;&gt;"",IF('入力1-1'!$BE91&gt;=1000,MID(TEXT('入力1-1'!$BE91,"000000"),3,1),""),"")</f>
        <v/>
      </c>
      <c r="BG112" s="713" t="str">
        <f>IF(TRIM('入力1-1'!$BE91)&lt;&gt;"",IF('入力1-1'!$BE91&gt;=100,MID(TEXT('入力1-1'!$BE91,"000000"),4,1),""),"")</f>
        <v/>
      </c>
      <c r="BH112" s="713" t="str">
        <f>IF(TRIM('入力1-1'!$BE91)&lt;&gt;"",IF('入力1-1'!$BE91&gt;=10,MID(TEXT('入力1-1'!$BE91,"000000"),5,1),""),"")</f>
        <v/>
      </c>
      <c r="BI112" s="466" t="str">
        <f>IF(TRIM('入力1-1'!$BE91)&lt;&gt;"",IF('入力1-1'!$BE91&gt;=1,MID(TEXT('入力1-1'!$BE91,"000000"),6,1),"0"),"")</f>
        <v/>
      </c>
      <c r="BJ112" s="714" t="str">
        <f>IF(TRIM('入力1-1'!$BF91)&lt;&gt;"",IF('入力1-1'!$BF91&gt;=100000,MID(TEXT('入力1-1'!$BF91,"000000"),1,1),""),"")</f>
        <v/>
      </c>
      <c r="BK112" s="715" t="str">
        <f>IF(TRIM('入力1-1'!$BF91)&lt;&gt;"",IF('入力1-1'!$BF91&gt;=10000,MID(TEXT('入力1-1'!$BF91,"000000"),2,1),""),"")</f>
        <v/>
      </c>
      <c r="BL112" s="715" t="str">
        <f>IF(TRIM('入力1-1'!$BF91)&lt;&gt;"",IF('入力1-1'!$BF91&gt;=1000,MID(TEXT('入力1-1'!$BF91,"000000"),3,1),""),"")</f>
        <v/>
      </c>
      <c r="BM112" s="715" t="str">
        <f>IF(TRIM('入力1-1'!$BF91)&lt;&gt;"",IF('入力1-1'!$BF91&gt;=100,MID(TEXT('入力1-1'!$BF91,"000000"),4,1),""),"")</f>
        <v/>
      </c>
      <c r="BN112" s="715" t="str">
        <f>IF(TRIM('入力1-1'!$BF91)&lt;&gt;"",IF('入力1-1'!$BF91&gt;=10,MID(TEXT('入力1-1'!$BF91,"000000"),5,1),""),"")</f>
        <v/>
      </c>
      <c r="BO112" s="468" t="str">
        <f>IF(TRIM('入力1-1'!$BF91)&lt;&gt;"",IF('入力1-1'!$BF91&gt;=1,MID(TEXT('入力1-1'!$BF91,"000000"),6,1),"0"),"")</f>
        <v/>
      </c>
      <c r="BP112" s="714" t="str">
        <f>IF(TRIM('入力1-1'!$BG91)&lt;&gt;"",IF('入力1-1'!$BG91&gt;=100000,MID(TEXT('入力1-1'!$BG91,"000000"),1,1),""),"")</f>
        <v/>
      </c>
      <c r="BQ112" s="715" t="str">
        <f>IF(TRIM('入力1-1'!$BG91)&lt;&gt;"",IF('入力1-1'!$BG91&gt;=10000,MID(TEXT('入力1-1'!$BG91,"000000"),2,1),""),"")</f>
        <v/>
      </c>
      <c r="BR112" s="715" t="str">
        <f>IF(TRIM('入力1-1'!$BG91)&lt;&gt;"",IF('入力1-1'!$BG91&gt;=1000,MID(TEXT('入力1-1'!$BG91,"000000"),3,1),""),"")</f>
        <v/>
      </c>
      <c r="BS112" s="715" t="str">
        <f>IF(TRIM('入力1-1'!$BG91)&lt;&gt;"",IF('入力1-1'!$BG91&gt;=100,MID(TEXT('入力1-1'!$BG91,"000000"),4,1),""),"")</f>
        <v/>
      </c>
      <c r="BT112" s="715" t="str">
        <f>IF(TRIM('入力1-1'!$BG91)&lt;&gt;"",IF('入力1-1'!$BG91&gt;=10,MID(TEXT('入力1-1'!$BG91,"000000"),5,1),""),"")</f>
        <v/>
      </c>
      <c r="BU112" s="468" t="str">
        <f>IF(TRIM('入力1-1'!$BG91)&lt;&gt;"",IF('入力1-1'!$BG91&gt;=1,MID(TEXT('入力1-1'!$BG91,"000000"),6,1),"0"),"")</f>
        <v/>
      </c>
      <c r="BV112" s="714" t="str">
        <f>IF(TRIM('入力1-1'!$BH91)&lt;&gt;"",IF('入力1-1'!$BH91&gt;=100000,MID(TEXT('入力1-1'!$BH91,"000000"),1,1),""),"")</f>
        <v/>
      </c>
      <c r="BW112" s="715" t="str">
        <f>IF(TRIM('入力1-1'!$BH91)&lt;&gt;"",IF('入力1-1'!$BH91&gt;=10000,MID(TEXT('入力1-1'!$BH91,"000000"),2,1),""),"")</f>
        <v/>
      </c>
      <c r="BX112" s="715" t="str">
        <f>IF(TRIM('入力1-1'!$BH91)&lt;&gt;"",IF('入力1-1'!$BH91&gt;=1000,MID(TEXT('入力1-1'!$BH91,"000000"),3,1),""),"")</f>
        <v/>
      </c>
      <c r="BY112" s="715" t="str">
        <f>IF(TRIM('入力1-1'!$BH91)&lt;&gt;"",IF('入力1-1'!$BH91&gt;=100,MID(TEXT('入力1-1'!$BH91,"000000"),4,1),""),"")</f>
        <v/>
      </c>
      <c r="BZ112" s="715" t="str">
        <f>IF(TRIM('入力1-1'!$BH91)&lt;&gt;"",IF('入力1-1'!$BH91&gt;=10,MID(TEXT('入力1-1'!$BH91,"000000"),5,1),""),"")</f>
        <v/>
      </c>
      <c r="CA112" s="468" t="str">
        <f>IF(TRIM('入力1-1'!$BH91)&lt;&gt;"",IF('入力1-1'!$BH91&gt;=1,MID(TEXT('入力1-1'!$BH91,"000000"),6,1),""),"0")</f>
        <v/>
      </c>
      <c r="CB112" s="751" t="str">
        <f>IF(TRIM('入力1-1'!$BI91)&lt;&gt;"",IF('入力1-1'!$BI91&gt;=10000000,MID(TEXT('入力1-1'!$BI91,"00000000"),1,1),""),"")</f>
        <v/>
      </c>
      <c r="CC112" s="752" t="str">
        <f>IF(TRIM('入力1-1'!$BI91)&lt;&gt;"",IF('入力1-1'!$BI91&gt;=1000000,MID(TEXT('入力1-1'!$BI91,"00000000"),2,1),""),"")</f>
        <v/>
      </c>
      <c r="CD112" s="752" t="str">
        <f>IF(TRIM('入力1-1'!$BI91)&lt;&gt;"",IF('入力1-1'!$BI91&gt;=100000,MID(TEXT('入力1-1'!$BI91,"00000000"),3,1),""),"")</f>
        <v/>
      </c>
      <c r="CE112" s="752" t="str">
        <f>IF(TRIM('入力1-1'!$BI91)&lt;&gt;"",IF('入力1-1'!$BI91&gt;=10000,MID(TEXT('入力1-1'!$BI91,"00000000"),4,1),""),"")</f>
        <v/>
      </c>
      <c r="CF112" s="752" t="str">
        <f>IF(TRIM('入力1-1'!$BI91)&lt;&gt;"",IF('入力1-1'!$BI91&gt;=1000,MID(TEXT('入力1-1'!$BI91,"00000000"),5,1),""),"")</f>
        <v/>
      </c>
      <c r="CG112" s="752" t="str">
        <f>IF(TRIM('入力1-1'!$BI91)&lt;&gt;"",IF('入力1-1'!$BI91&gt;=100,MID(TEXT('入力1-1'!$BI91,"00000000"),6,1),""),"")</f>
        <v/>
      </c>
      <c r="CH112" s="752" t="str">
        <f>IF(TRIM('入力1-1'!$BI91)&lt;&gt;"",IF('入力1-1'!$BI91&gt;=10,MID(TEXT('入力1-1'!$BI91,"00000000"),7,1),""),"")</f>
        <v/>
      </c>
      <c r="CI112" s="855" t="str">
        <f>IF(TRIM('入力1-1'!$BI91)&lt;&gt;"",IF('入力1-1'!$BI91&gt;=1,MID(TEXT('入力1-1'!$BI91,"00000000"),8,1),""),"")</f>
        <v/>
      </c>
    </row>
    <row r="113" spans="1:87" s="19" customFormat="1" ht="23.25" customHeight="1">
      <c r="A113" s="522" t="str">
        <f>IF(TRIM(入力1!A172)&lt;&gt;"",入力1!A172,"")</f>
        <v/>
      </c>
      <c r="B113" s="523">
        <f>IF(TRIM(入力1!B172)&lt;&gt;"",入力1!B172,"")</f>
        <v>7</v>
      </c>
      <c r="C113" s="524">
        <v>8</v>
      </c>
      <c r="D113" s="2229" t="str">
        <f>IF(TRIM(入力1!D172)&lt;&gt;"",入力1!D172,"")</f>
        <v/>
      </c>
      <c r="E113" s="2230" t="str">
        <f>IF(TRIM(入力1!E126)&lt;&gt;"",入力1!E126,"")</f>
        <v/>
      </c>
      <c r="F113" s="2230" t="str">
        <f>IF(TRIM(入力1!F126)&lt;&gt;"",入力1!F126,"")</f>
        <v/>
      </c>
      <c r="G113" s="2230" t="str">
        <f>IF(TRIM(入力1!G126)&lt;&gt;"",入力1!G126,"")</f>
        <v/>
      </c>
      <c r="H113" s="2230" t="str">
        <f>IF(TRIM(入力1!H126)&lt;&gt;"",入力1!H126,"")</f>
        <v/>
      </c>
      <c r="I113" s="2230" t="str">
        <f>IF(TRIM(入力1!I126)&lt;&gt;"",入力1!I126,"")</f>
        <v/>
      </c>
      <c r="J113" s="2230" t="str">
        <f>IF(TRIM(入力1!J126)&lt;&gt;"",入力1!J126,"")</f>
        <v/>
      </c>
      <c r="K113" s="2230" t="str">
        <f>IF(TRIM(入力1!S126)&lt;&gt;"",入力1!S126,"")</f>
        <v/>
      </c>
      <c r="L113" s="2231" t="e">
        <f>IF(TRIM(入力1!#REF!)&lt;&gt;"",入力1!#REF!,"")</f>
        <v>#REF!</v>
      </c>
      <c r="M113" s="975" t="str">
        <f>IF(TRIM(入力1!K172)&lt;&gt;"",入力1!K172,"")</f>
        <v/>
      </c>
      <c r="N113" s="525">
        <f>IF(TRIM(入力1!L172)&lt;&gt;"",入力1!L172,"")</f>
        <v>7</v>
      </c>
      <c r="O113" s="526">
        <v>8</v>
      </c>
      <c r="P113" s="1007" t="str">
        <f>'入力1-1'!P92</f>
        <v/>
      </c>
      <c r="Q113" s="527" t="str">
        <f>'入力1-1'!Q92</f>
        <v/>
      </c>
      <c r="R113" s="528" t="str">
        <f>IF(TRIM('入力1-1'!R92)&lt;&gt;"",MID('入力1-1'!R92,1,1),"0")</f>
        <v>0</v>
      </c>
      <c r="S113" s="528" t="str">
        <f>IF(TRIM('入力1-1'!S92)&lt;&gt;"",MID('入力1-1'!S92,1,1),"")</f>
        <v/>
      </c>
      <c r="T113" s="528" t="str">
        <f>IF(TRIM('入力1-1'!T92)&lt;&gt;"",MID('入力1-1'!T92,1,1),"")</f>
        <v/>
      </c>
      <c r="U113" s="528" t="str">
        <f>IF(TRIM('入力1-1'!U92)&lt;&gt;"",MID('入力1-1'!U92,1,1),"")</f>
        <v/>
      </c>
      <c r="V113" s="528" t="str">
        <f>IF(TRIM('入力1-1'!V92)&lt;&gt;"",MID('入力1-1'!V92,1,1),"")</f>
        <v/>
      </c>
      <c r="W113" s="528" t="str">
        <f>IF(TRIM('入力1-1'!W92)&lt;&gt;"",MID('入力1-1'!W92,1,1),"")</f>
        <v/>
      </c>
      <c r="X113" s="528" t="str">
        <f>IF(TRIM('入力1-1'!X92)&lt;&gt;"",MID('入力1-1'!X92,1,1),"")</f>
        <v/>
      </c>
      <c r="Y113" s="528" t="str">
        <f>IF(TRIM('入力1-1'!Y92)&lt;&gt;"",MID('入力1-1'!Y92,1,1),"")</f>
        <v/>
      </c>
      <c r="Z113" s="1007" t="str">
        <f>IF(TRIM('入力1-1'!AA92)&lt;&gt;"",MID('入力1-1'!AA92,1,1),"0")</f>
        <v>0</v>
      </c>
      <c r="AA113" s="527" t="str">
        <f>IF(TRIM('入力1-1'!AA92)&lt;&gt;"",MID('入力1-1'!AA92,2,1),"0")</f>
        <v>0</v>
      </c>
      <c r="AB113" s="1007" t="str">
        <f>IF(TRIM('入力1-1'!AC92)&lt;&gt;"",MID('入力1-1'!AC92,1,1),"")</f>
        <v/>
      </c>
      <c r="AC113" s="527" t="str">
        <f>IF(TRIM('入力1-1'!AC92)&lt;&gt;"",MID('入力1-1'!AC92,2,1),"")</f>
        <v/>
      </c>
      <c r="AD113" s="1007" t="str">
        <f>IF(TRIM('入力1-1'!AE92)&lt;&gt;"",MID('入力1-1'!AE92,1,1),"")</f>
        <v/>
      </c>
      <c r="AE113" s="527" t="str">
        <f>IF(TRIM('入力1-1'!AE92)&lt;&gt;"",MID('入力1-1'!AE92,2,1),"")</f>
        <v/>
      </c>
      <c r="AF113" s="1007" t="str">
        <f>IF(TRIM('入力1-1'!AG92)&lt;&gt;"",MID('入力1-1'!AG92,1,1),"")</f>
        <v/>
      </c>
      <c r="AG113" s="527" t="str">
        <f>IF(TRIM('入力1-1'!AG92)&lt;&gt;"",MID('入力1-1'!AG92,2,1),"")</f>
        <v/>
      </c>
      <c r="AH113" s="1007" t="str">
        <f>IF(TRIM('入力1-1'!AI92)&lt;&gt;"",MID('入力1-1'!AI92,1,1),"")</f>
        <v/>
      </c>
      <c r="AI113" s="529" t="str">
        <f>IF(TRIM('入力1-1'!AI92)&lt;&gt;"",MID('入力1-1'!AI92,2,1),"")</f>
        <v/>
      </c>
      <c r="AJ113" s="528" t="str">
        <f>IF(TRIM('入力1-1'!AK92)&lt;&gt;"",MID('入力1-1'!AK92,1,1),"")</f>
        <v/>
      </c>
      <c r="AK113" s="1007" t="str">
        <f>IF(TRIM('入力1-1'!AL92)&lt;&gt;"",MID('入力1-1'!AL92,1,1),"")</f>
        <v/>
      </c>
      <c r="AL113" s="527" t="str">
        <f>IF(TRIM('入力1-1'!AL92)&lt;&gt;"",MID('入力1-1'!AL92,2,1),"")</f>
        <v/>
      </c>
      <c r="AM113" s="1007" t="str">
        <f>IF(TRIM('入力1-1'!AN92)&lt;&gt;"",MID('入力1-1'!AN92,1,1),"")</f>
        <v/>
      </c>
      <c r="AN113" s="527" t="str">
        <f>IF(TRIM('入力1-1'!AN92)&lt;&gt;"",MID('入力1-1'!AN92,2,1),"")</f>
        <v/>
      </c>
      <c r="AO113" s="1007" t="str">
        <f>IF(TRIM('入力1-1'!AP92)&lt;&gt;"",MID('入力1-1'!AP92,1,1),"")</f>
        <v/>
      </c>
      <c r="AP113" s="529" t="str">
        <f>IF(TRIM('入力1-1'!AP92)&lt;&gt;"",MID('入力1-1'!AP92,2,1),"")</f>
        <v/>
      </c>
      <c r="AQ113" s="1007" t="str">
        <f>IF(TRIM('入力1-1'!AR92)&lt;&gt;"",MID('入力1-1'!AR92,1,1),"")</f>
        <v/>
      </c>
      <c r="AR113" s="527" t="str">
        <f>IF(TRIM('入力1-1'!AR92)&lt;&gt;"",MID('入力1-1'!AR92,2,1),"")</f>
        <v/>
      </c>
      <c r="AS113" s="1007" t="str">
        <f>IF(TRIM('入力1-1'!AT92)&lt;&gt;"",MID('入力1-1'!AT92,1,1),"")</f>
        <v/>
      </c>
      <c r="AT113" s="527" t="str">
        <f>IF(TRIM('入力1-1'!AT92)&lt;&gt;"",MID('入力1-1'!AT92,2,1),"")</f>
        <v/>
      </c>
      <c r="AU113" s="1008" t="str">
        <f>IF(TRIM('入力1-1'!AV92)&lt;&gt;"",MID('入力1-1'!AV92,1,1),"")</f>
        <v/>
      </c>
      <c r="AV113" s="530" t="str">
        <f>IF(TRIM('入力1-1'!AW92)&lt;&gt;"",MID('入力1-1'!AW92,1,1),"")</f>
        <v/>
      </c>
      <c r="AW113" s="530" t="str">
        <f>IF(TRIM('入力1-1'!AX92)&lt;&gt;"",MID('入力1-1'!AX92,1,1),"")</f>
        <v/>
      </c>
      <c r="AX113" s="530" t="str">
        <f>IF(TRIM('入力1-1'!AY92)&lt;&gt;"",MID('入力1-1'!AY92,1,1),"")</f>
        <v/>
      </c>
      <c r="AY113" s="697" t="str">
        <f>IF(TRIM('入力1-1'!AZ92)&lt;&gt;"",LEFT('入力1-1'!AZ92,1),"-")</f>
        <v>-</v>
      </c>
      <c r="AZ113" s="977" t="str">
        <f>IF(TRIM('入力1-1'!AZ92)&lt;&gt;"",MID('入力1-1'!AZ92,2,1),"-")</f>
        <v>-</v>
      </c>
      <c r="BA113" s="677" t="str">
        <f>IF(TRIM('入力1-1'!BB92)&lt;&gt;"",MID('入力1-1'!BB92,1,1),"")</f>
        <v/>
      </c>
      <c r="BB113" s="987" t="str">
        <f>IF(TRIM('入力1-1'!BC92)&lt;&gt;"",IF(LEN('入力1-1'!BC92)&gt;=2,MID(TEXT('入力1-1'!BC92,"00"),1,1),"0"),"")</f>
        <v/>
      </c>
      <c r="BC113" s="531" t="str">
        <f>IF(TRIM('入力1-1'!BC92)&lt;&gt;"",IF(LEN('入力1-1'!BC92)&gt;=1,MID(TEXT('入力1-1'!BC92,"00"),2,1),""),"")</f>
        <v/>
      </c>
      <c r="BD113" s="708" t="str">
        <f>IF(TRIM('入力1-1'!$BE92)&lt;&gt;"",IF('入力1-1'!$BE92&gt;=100000,MID(TEXT('入力1-1'!$BE92,"000000"),1,1),""),"")</f>
        <v/>
      </c>
      <c r="BE113" s="709" t="str">
        <f>IF(TRIM('入力1-1'!$BE92)&lt;&gt;"",IF('入力1-1'!$BE92&gt;=10000,MID(TEXT('入力1-1'!$BE92,"000000"),2,1),""),"")</f>
        <v/>
      </c>
      <c r="BF113" s="709" t="str">
        <f>IF(TRIM('入力1-1'!$BE92)&lt;&gt;"",IF('入力1-1'!$BE92&gt;=1000,MID(TEXT('入力1-1'!$BE92,"000000"),3,1),""),"")</f>
        <v/>
      </c>
      <c r="BG113" s="709" t="str">
        <f>IF(TRIM('入力1-1'!$BE92)&lt;&gt;"",IF('入力1-1'!$BE92&gt;=100,MID(TEXT('入力1-1'!$BE92,"000000"),4,1),""),"")</f>
        <v/>
      </c>
      <c r="BH113" s="709" t="str">
        <f>IF(TRIM('入力1-1'!$BE92)&lt;&gt;"",IF('入力1-1'!$BE92&gt;=10,MID(TEXT('入力1-1'!$BE92,"000000"),5,1),""),"")</f>
        <v/>
      </c>
      <c r="BI113" s="532" t="str">
        <f>IF(TRIM('入力1-1'!$BE92)&lt;&gt;"",IF('入力1-1'!$BE92&gt;=1,MID(TEXT('入力1-1'!$BE92,"000000"),6,1),"0"),"")</f>
        <v/>
      </c>
      <c r="BJ113" s="710" t="str">
        <f>IF(TRIM('入力1-1'!$BF92)&lt;&gt;"",IF('入力1-1'!$BF92&gt;=100000,MID(TEXT('入力1-1'!$BF92,"000000"),1,1),""),"")</f>
        <v/>
      </c>
      <c r="BK113" s="711" t="str">
        <f>IF(TRIM('入力1-1'!$BF92)&lt;&gt;"",IF('入力1-1'!$BF92&gt;=10000,MID(TEXT('入力1-1'!$BF92,"000000"),2,1),""),"")</f>
        <v/>
      </c>
      <c r="BL113" s="711" t="str">
        <f>IF(TRIM('入力1-1'!$BF92)&lt;&gt;"",IF('入力1-1'!$BF92&gt;=1000,MID(TEXT('入力1-1'!$BF92,"000000"),3,1),""),"")</f>
        <v/>
      </c>
      <c r="BM113" s="711" t="str">
        <f>IF(TRIM('入力1-1'!$BF92)&lt;&gt;"",IF('入力1-1'!$BF92&gt;=100,MID(TEXT('入力1-1'!$BF92,"000000"),4,1),""),"")</f>
        <v/>
      </c>
      <c r="BN113" s="711" t="str">
        <f>IF(TRIM('入力1-1'!$BF92)&lt;&gt;"",IF('入力1-1'!$BF92&gt;=10,MID(TEXT('入力1-1'!$BF92,"000000"),5,1),""),"")</f>
        <v/>
      </c>
      <c r="BO113" s="533" t="str">
        <f>IF(TRIM('入力1-1'!$BF92)&lt;&gt;"",IF('入力1-1'!$BF92&gt;=1,MID(TEXT('入力1-1'!$BF92,"000000"),6,1),"0"),"")</f>
        <v/>
      </c>
      <c r="BP113" s="710" t="str">
        <f>IF(TRIM('入力1-1'!$BG92)&lt;&gt;"",IF('入力1-1'!$BG92&gt;=100000,MID(TEXT('入力1-1'!$BG92,"000000"),1,1),""),"")</f>
        <v/>
      </c>
      <c r="BQ113" s="711" t="str">
        <f>IF(TRIM('入力1-1'!$BG92)&lt;&gt;"",IF('入力1-1'!$BG92&gt;=10000,MID(TEXT('入力1-1'!$BG92,"000000"),2,1),""),"")</f>
        <v/>
      </c>
      <c r="BR113" s="711" t="str">
        <f>IF(TRIM('入力1-1'!$BG92)&lt;&gt;"",IF('入力1-1'!$BG92&gt;=1000,MID(TEXT('入力1-1'!$BG92,"000000"),3,1),""),"")</f>
        <v/>
      </c>
      <c r="BS113" s="711" t="str">
        <f>IF(TRIM('入力1-1'!$BG92)&lt;&gt;"",IF('入力1-1'!$BG92&gt;=100,MID(TEXT('入力1-1'!$BG92,"000000"),4,1),""),"")</f>
        <v/>
      </c>
      <c r="BT113" s="711" t="str">
        <f>IF(TRIM('入力1-1'!$BG92)&lt;&gt;"",IF('入力1-1'!$BG92&gt;=10,MID(TEXT('入力1-1'!$BG92,"000000"),5,1),""),"")</f>
        <v/>
      </c>
      <c r="BU113" s="533" t="str">
        <f>IF(TRIM('入力1-1'!$BG92)&lt;&gt;"",IF('入力1-1'!$BG92&gt;=1,MID(TEXT('入力1-1'!$BG92,"000000"),6,1),"0"),"")</f>
        <v/>
      </c>
      <c r="BV113" s="710" t="str">
        <f>IF(TRIM('入力1-1'!$BH92)&lt;&gt;"",IF('入力1-1'!$BH92&gt;=100000,MID(TEXT('入力1-1'!$BH92,"000000"),1,1),""),"")</f>
        <v/>
      </c>
      <c r="BW113" s="711" t="str">
        <f>IF(TRIM('入力1-1'!$BH92)&lt;&gt;"",IF('入力1-1'!$BH92&gt;=10000,MID(TEXT('入力1-1'!$BH92,"000000"),2,1),""),"")</f>
        <v/>
      </c>
      <c r="BX113" s="711" t="str">
        <f>IF(TRIM('入力1-1'!$BH92)&lt;&gt;"",IF('入力1-1'!$BH92&gt;=1000,MID(TEXT('入力1-1'!$BH92,"000000"),3,1),""),"")</f>
        <v/>
      </c>
      <c r="BY113" s="711" t="str">
        <f>IF(TRIM('入力1-1'!$BH92)&lt;&gt;"",IF('入力1-1'!$BH92&gt;=100,MID(TEXT('入力1-1'!$BH92,"000000"),4,1),""),"")</f>
        <v/>
      </c>
      <c r="BZ113" s="711" t="str">
        <f>IF(TRIM('入力1-1'!$BH92)&lt;&gt;"",IF('入力1-1'!$BH92&gt;=10,MID(TEXT('入力1-1'!$BH92,"000000"),5,1),""),"")</f>
        <v/>
      </c>
      <c r="CA113" s="533" t="str">
        <f>IF(TRIM('入力1-1'!$BH92)&lt;&gt;"",IF('入力1-1'!$BH92&gt;=1,MID(TEXT('入力1-1'!$BH92,"000000"),6,1),""),"0")</f>
        <v/>
      </c>
      <c r="CB113" s="749" t="str">
        <f>IF(TRIM('入力1-1'!$BI92)&lt;&gt;"",IF('入力1-1'!$BI92&gt;=10000000,MID(TEXT('入力1-1'!$BI92,"00000000"),1,1),""),"")</f>
        <v/>
      </c>
      <c r="CC113" s="750" t="str">
        <f>IF(TRIM('入力1-1'!$BI92)&lt;&gt;"",IF('入力1-1'!$BI92&gt;=1000000,MID(TEXT('入力1-1'!$BI92,"00000000"),2,1),""),"")</f>
        <v/>
      </c>
      <c r="CD113" s="750" t="str">
        <f>IF(TRIM('入力1-1'!$BI92)&lt;&gt;"",IF('入力1-1'!$BI92&gt;=100000,MID(TEXT('入力1-1'!$BI92,"00000000"),3,1),""),"")</f>
        <v/>
      </c>
      <c r="CE113" s="750" t="str">
        <f>IF(TRIM('入力1-1'!$BI92)&lt;&gt;"",IF('入力1-1'!$BI92&gt;=10000,MID(TEXT('入力1-1'!$BI92,"00000000"),4,1),""),"")</f>
        <v/>
      </c>
      <c r="CF113" s="750" t="str">
        <f>IF(TRIM('入力1-1'!$BI92)&lt;&gt;"",IF('入力1-1'!$BI92&gt;=1000,MID(TEXT('入力1-1'!$BI92,"00000000"),5,1),""),"")</f>
        <v/>
      </c>
      <c r="CG113" s="750" t="str">
        <f>IF(TRIM('入力1-1'!$BI92)&lt;&gt;"",IF('入力1-1'!$BI92&gt;=100,MID(TEXT('入力1-1'!$BI92,"00000000"),6,1),""),"")</f>
        <v/>
      </c>
      <c r="CH113" s="750" t="str">
        <f>IF(TRIM('入力1-1'!$BI92)&lt;&gt;"",IF('入力1-1'!$BI92&gt;=10,MID(TEXT('入力1-1'!$BI92,"00000000"),7,1),""),"")</f>
        <v/>
      </c>
      <c r="CI113" s="854" t="str">
        <f>IF(TRIM('入力1-1'!$BI92)&lt;&gt;"",IF('入力1-1'!$BI92&gt;=1,MID(TEXT('入力1-1'!$BI92,"00000000"),8,1),""),"")</f>
        <v/>
      </c>
    </row>
    <row r="114" spans="1:87" s="19" customFormat="1" ht="23.25" customHeight="1">
      <c r="A114" s="304" t="str">
        <f>IF(TRIM(入力1!A174)&lt;&gt;"",入力1!A174,"")</f>
        <v/>
      </c>
      <c r="B114" s="430">
        <f>IF(TRIM(入力1!B174)&lt;&gt;"",入力1!B174,"")</f>
        <v>7</v>
      </c>
      <c r="C114" s="308">
        <v>9</v>
      </c>
      <c r="D114" s="2232" t="str">
        <f>IF(TRIM(入力1!D174)&lt;&gt;"",入力1!D174,"")</f>
        <v/>
      </c>
      <c r="E114" s="2233" t="str">
        <f>IF(TRIM(入力1!E128)&lt;&gt;"",入力1!E128,"")</f>
        <v/>
      </c>
      <c r="F114" s="2233" t="str">
        <f>IF(TRIM(入力1!F128)&lt;&gt;"",入力1!F128,"")</f>
        <v/>
      </c>
      <c r="G114" s="2233" t="str">
        <f>IF(TRIM(入力1!G128)&lt;&gt;"",入力1!G128,"")</f>
        <v/>
      </c>
      <c r="H114" s="2233" t="str">
        <f>IF(TRIM(入力1!H128)&lt;&gt;"",入力1!H128,"")</f>
        <v/>
      </c>
      <c r="I114" s="2233" t="str">
        <f>IF(TRIM(入力1!I128)&lt;&gt;"",入力1!I128,"")</f>
        <v/>
      </c>
      <c r="J114" s="2233" t="str">
        <f>IF(TRIM(入力1!J128)&lt;&gt;"",入力1!J128,"")</f>
        <v/>
      </c>
      <c r="K114" s="2233" t="str">
        <f>IF(TRIM(入力1!S128)&lt;&gt;"",入力1!S128,"")</f>
        <v/>
      </c>
      <c r="L114" s="2234" t="e">
        <f>IF(TRIM(入力1!#REF!)&lt;&gt;"",入力1!#REF!,"")</f>
        <v>#REF!</v>
      </c>
      <c r="M114" s="952" t="str">
        <f>IF(TRIM(入力1!K174)&lt;&gt;"",入力1!K174,"")</f>
        <v/>
      </c>
      <c r="N114" s="434">
        <f>IF(TRIM(入力1!L174)&lt;&gt;"",入力1!L174,"")</f>
        <v>7</v>
      </c>
      <c r="O114" s="432">
        <v>9</v>
      </c>
      <c r="P114" s="999" t="str">
        <f>'入力1-1'!P93</f>
        <v/>
      </c>
      <c r="Q114" s="306" t="str">
        <f>'入力1-1'!Q93</f>
        <v/>
      </c>
      <c r="R114" s="307" t="str">
        <f>IF(TRIM('入力1-1'!R93)&lt;&gt;"",MID('入力1-1'!R93,1,1),"0")</f>
        <v>0</v>
      </c>
      <c r="S114" s="307" t="str">
        <f>IF(TRIM('入力1-1'!S93)&lt;&gt;"",MID('入力1-1'!S93,1,1),"")</f>
        <v/>
      </c>
      <c r="T114" s="307" t="str">
        <f>IF(TRIM('入力1-1'!T93)&lt;&gt;"",MID('入力1-1'!T93,1,1),"")</f>
        <v/>
      </c>
      <c r="U114" s="307" t="str">
        <f>IF(TRIM('入力1-1'!U93)&lt;&gt;"",MID('入力1-1'!U93,1,1),"")</f>
        <v/>
      </c>
      <c r="V114" s="307" t="str">
        <f>IF(TRIM('入力1-1'!V93)&lt;&gt;"",MID('入力1-1'!V93,1,1),"")</f>
        <v/>
      </c>
      <c r="W114" s="307" t="str">
        <f>IF(TRIM('入力1-1'!W93)&lt;&gt;"",MID('入力1-1'!W93,1,1),"")</f>
        <v/>
      </c>
      <c r="X114" s="307" t="str">
        <f>IF(TRIM('入力1-1'!X93)&lt;&gt;"",MID('入力1-1'!X93,1,1),"")</f>
        <v/>
      </c>
      <c r="Y114" s="307" t="str">
        <f>IF(TRIM('入力1-1'!Y93)&lt;&gt;"",MID('入力1-1'!Y93,1,1),"")</f>
        <v/>
      </c>
      <c r="Z114" s="999" t="str">
        <f>IF(TRIM('入力1-1'!AA93)&lt;&gt;"",MID('入力1-1'!AA93,1,1),"0")</f>
        <v>0</v>
      </c>
      <c r="AA114" s="306" t="str">
        <f>IF(TRIM('入力1-1'!AA93)&lt;&gt;"",MID('入力1-1'!AA93,2,1),"0")</f>
        <v>0</v>
      </c>
      <c r="AB114" s="999" t="str">
        <f>IF(TRIM('入力1-1'!AC93)&lt;&gt;"",MID('入力1-1'!AC93,1,1),"")</f>
        <v/>
      </c>
      <c r="AC114" s="306" t="str">
        <f>IF(TRIM('入力1-1'!AC93)&lt;&gt;"",MID('入力1-1'!AC93,2,1),"")</f>
        <v/>
      </c>
      <c r="AD114" s="999" t="str">
        <f>IF(TRIM('入力1-1'!AE93)&lt;&gt;"",MID('入力1-1'!AE93,1,1),"")</f>
        <v/>
      </c>
      <c r="AE114" s="306" t="str">
        <f>IF(TRIM('入力1-1'!AE93)&lt;&gt;"",MID('入力1-1'!AE93,2,1),"")</f>
        <v/>
      </c>
      <c r="AF114" s="999" t="str">
        <f>IF(TRIM('入力1-1'!AG93)&lt;&gt;"",MID('入力1-1'!AG93,1,1),"")</f>
        <v/>
      </c>
      <c r="AG114" s="306" t="str">
        <f>IF(TRIM('入力1-1'!AG93)&lt;&gt;"",MID('入力1-1'!AG93,2,1),"")</f>
        <v/>
      </c>
      <c r="AH114" s="999" t="str">
        <f>IF(TRIM('入力1-1'!AI93)&lt;&gt;"",MID('入力1-1'!AI93,1,1),"")</f>
        <v/>
      </c>
      <c r="AI114" s="309" t="str">
        <f>IF(TRIM('入力1-1'!AI93)&lt;&gt;"",MID('入力1-1'!AI93,2,1),"")</f>
        <v/>
      </c>
      <c r="AJ114" s="307" t="str">
        <f>IF(TRIM('入力1-1'!AK93)&lt;&gt;"",MID('入力1-1'!AK93,1,1),"")</f>
        <v/>
      </c>
      <c r="AK114" s="999" t="str">
        <f>IF(TRIM('入力1-1'!AL93)&lt;&gt;"",MID('入力1-1'!AL93,1,1),"")</f>
        <v/>
      </c>
      <c r="AL114" s="306" t="str">
        <f>IF(TRIM('入力1-1'!AL93)&lt;&gt;"",MID('入力1-1'!AL93,2,1),"")</f>
        <v/>
      </c>
      <c r="AM114" s="999" t="str">
        <f>IF(TRIM('入力1-1'!AN93)&lt;&gt;"",MID('入力1-1'!AN93,1,1),"")</f>
        <v/>
      </c>
      <c r="AN114" s="306" t="str">
        <f>IF(TRIM('入力1-1'!AN93)&lt;&gt;"",MID('入力1-1'!AN93,2,1),"")</f>
        <v/>
      </c>
      <c r="AO114" s="999" t="str">
        <f>IF(TRIM('入力1-1'!AP93)&lt;&gt;"",MID('入力1-1'!AP93,1,1),"")</f>
        <v/>
      </c>
      <c r="AP114" s="309" t="str">
        <f>IF(TRIM('入力1-1'!AP93)&lt;&gt;"",MID('入力1-1'!AP93,2,1),"")</f>
        <v/>
      </c>
      <c r="AQ114" s="999" t="str">
        <f>IF(TRIM('入力1-1'!AR93)&lt;&gt;"",MID('入力1-1'!AR93,1,1),"")</f>
        <v/>
      </c>
      <c r="AR114" s="306" t="str">
        <f>IF(TRIM('入力1-1'!AR93)&lt;&gt;"",MID('入力1-1'!AR93,2,1),"")</f>
        <v/>
      </c>
      <c r="AS114" s="999" t="str">
        <f>IF(TRIM('入力1-1'!AT93)&lt;&gt;"",MID('入力1-1'!AT93,1,1),"")</f>
        <v/>
      </c>
      <c r="AT114" s="306" t="str">
        <f>IF(TRIM('入力1-1'!AT93)&lt;&gt;"",MID('入力1-1'!AT93,2,1),"")</f>
        <v/>
      </c>
      <c r="AU114" s="1000" t="str">
        <f>IF(TRIM('入力1-1'!AV93)&lt;&gt;"",MID('入力1-1'!AV93,1,1),"")</f>
        <v/>
      </c>
      <c r="AV114" s="347" t="str">
        <f>IF(TRIM('入力1-1'!AW93)&lt;&gt;"",MID('入力1-1'!AW93,1,1),"")</f>
        <v/>
      </c>
      <c r="AW114" s="347" t="str">
        <f>IF(TRIM('入力1-1'!AX93)&lt;&gt;"",MID('入力1-1'!AX93,1,1),"")</f>
        <v/>
      </c>
      <c r="AX114" s="347" t="str">
        <f>IF(TRIM('入力1-1'!AY93)&lt;&gt;"",MID('入力1-1'!AY93,1,1),"")</f>
        <v/>
      </c>
      <c r="AY114" s="698" t="str">
        <f>IF(TRIM('入力1-1'!AZ93)&lt;&gt;"",LEFT('入力1-1'!AZ93,1),"-")</f>
        <v>-</v>
      </c>
      <c r="AZ114" s="974" t="str">
        <f>IF(TRIM('入力1-1'!AZ93)&lt;&gt;"",MID('入力1-1'!AZ93,2,1),"-")</f>
        <v>-</v>
      </c>
      <c r="BA114" s="678" t="str">
        <f>IF(TRIM('入力1-1'!BB93)&lt;&gt;"",MID('入力1-1'!BB93,1,1),"")</f>
        <v/>
      </c>
      <c r="BB114" s="988" t="str">
        <f>IF(TRIM('入力1-1'!BC93)&lt;&gt;"",IF(LEN('入力1-1'!BC93)&gt;=2,MID(TEXT('入力1-1'!BC93,"00"),1,1),"0"),"")</f>
        <v/>
      </c>
      <c r="BC114" s="310" t="str">
        <f>IF(TRIM('入力1-1'!BC93)&lt;&gt;"",IF(LEN('入力1-1'!BC93)&gt;=1,MID(TEXT('入力1-1'!BC93,"00"),2,1),""),"")</f>
        <v/>
      </c>
      <c r="BD114" s="712" t="str">
        <f>IF(TRIM('入力1-1'!$BE93)&lt;&gt;"",IF('入力1-1'!$BE93&gt;=100000,MID(TEXT('入力1-1'!$BE93,"000000"),1,1),""),"")</f>
        <v/>
      </c>
      <c r="BE114" s="713" t="str">
        <f>IF(TRIM('入力1-1'!$BE93)&lt;&gt;"",IF('入力1-1'!$BE93&gt;=10000,MID(TEXT('入力1-1'!$BE93,"000000"),2,1),""),"")</f>
        <v/>
      </c>
      <c r="BF114" s="713" t="str">
        <f>IF(TRIM('入力1-1'!$BE93)&lt;&gt;"",IF('入力1-1'!$BE93&gt;=1000,MID(TEXT('入力1-1'!$BE93,"000000"),3,1),""),"")</f>
        <v/>
      </c>
      <c r="BG114" s="713" t="str">
        <f>IF(TRIM('入力1-1'!$BE93)&lt;&gt;"",IF('入力1-1'!$BE93&gt;=100,MID(TEXT('入力1-1'!$BE93,"000000"),4,1),""),"")</f>
        <v/>
      </c>
      <c r="BH114" s="713" t="str">
        <f>IF(TRIM('入力1-1'!$BE93)&lt;&gt;"",IF('入力1-1'!$BE93&gt;=10,MID(TEXT('入力1-1'!$BE93,"000000"),5,1),""),"")</f>
        <v/>
      </c>
      <c r="BI114" s="466" t="str">
        <f>IF(TRIM('入力1-1'!$BE93)&lt;&gt;"",IF('入力1-1'!$BE93&gt;=1,MID(TEXT('入力1-1'!$BE93,"000000"),6,1),"0"),"")</f>
        <v/>
      </c>
      <c r="BJ114" s="714" t="str">
        <f>IF(TRIM('入力1-1'!$BF93)&lt;&gt;"",IF('入力1-1'!$BF93&gt;=100000,MID(TEXT('入力1-1'!$BF93,"000000"),1,1),""),"")</f>
        <v/>
      </c>
      <c r="BK114" s="715" t="str">
        <f>IF(TRIM('入力1-1'!$BF93)&lt;&gt;"",IF('入力1-1'!$BF93&gt;=10000,MID(TEXT('入力1-1'!$BF93,"000000"),2,1),""),"")</f>
        <v/>
      </c>
      <c r="BL114" s="715" t="str">
        <f>IF(TRIM('入力1-1'!$BF93)&lt;&gt;"",IF('入力1-1'!$BF93&gt;=1000,MID(TEXT('入力1-1'!$BF93,"000000"),3,1),""),"")</f>
        <v/>
      </c>
      <c r="BM114" s="715" t="str">
        <f>IF(TRIM('入力1-1'!$BF93)&lt;&gt;"",IF('入力1-1'!$BF93&gt;=100,MID(TEXT('入力1-1'!$BF93,"000000"),4,1),""),"")</f>
        <v/>
      </c>
      <c r="BN114" s="715" t="str">
        <f>IF(TRIM('入力1-1'!$BF93)&lt;&gt;"",IF('入力1-1'!$BF93&gt;=10,MID(TEXT('入力1-1'!$BF93,"000000"),5,1),""),"")</f>
        <v/>
      </c>
      <c r="BO114" s="468" t="str">
        <f>IF(TRIM('入力1-1'!$BF93)&lt;&gt;"",IF('入力1-1'!$BF93&gt;=1,MID(TEXT('入力1-1'!$BF93,"000000"),6,1),"0"),"")</f>
        <v/>
      </c>
      <c r="BP114" s="714" t="str">
        <f>IF(TRIM('入力1-1'!$BG93)&lt;&gt;"",IF('入力1-1'!$BG93&gt;=100000,MID(TEXT('入力1-1'!$BG93,"000000"),1,1),""),"")</f>
        <v/>
      </c>
      <c r="BQ114" s="715" t="str">
        <f>IF(TRIM('入力1-1'!$BG93)&lt;&gt;"",IF('入力1-1'!$BG93&gt;=10000,MID(TEXT('入力1-1'!$BG93,"000000"),2,1),""),"")</f>
        <v/>
      </c>
      <c r="BR114" s="715" t="str">
        <f>IF(TRIM('入力1-1'!$BG93)&lt;&gt;"",IF('入力1-1'!$BG93&gt;=1000,MID(TEXT('入力1-1'!$BG93,"000000"),3,1),""),"")</f>
        <v/>
      </c>
      <c r="BS114" s="715" t="str">
        <f>IF(TRIM('入力1-1'!$BG93)&lt;&gt;"",IF('入力1-1'!$BG93&gt;=100,MID(TEXT('入力1-1'!$BG93,"000000"),4,1),""),"")</f>
        <v/>
      </c>
      <c r="BT114" s="715" t="str">
        <f>IF(TRIM('入力1-1'!$BG93)&lt;&gt;"",IF('入力1-1'!$BG93&gt;=10,MID(TEXT('入力1-1'!$BG93,"000000"),5,1),""),"")</f>
        <v/>
      </c>
      <c r="BU114" s="468" t="str">
        <f>IF(TRIM('入力1-1'!$BG93)&lt;&gt;"",IF('入力1-1'!$BG93&gt;=1,MID(TEXT('入力1-1'!$BG93,"000000"),6,1),"0"),"")</f>
        <v/>
      </c>
      <c r="BV114" s="714" t="str">
        <f>IF(TRIM('入力1-1'!$BH93)&lt;&gt;"",IF('入力1-1'!$BH93&gt;=100000,MID(TEXT('入力1-1'!$BH93,"000000"),1,1),""),"")</f>
        <v/>
      </c>
      <c r="BW114" s="715" t="str">
        <f>IF(TRIM('入力1-1'!$BH93)&lt;&gt;"",IF('入力1-1'!$BH93&gt;=10000,MID(TEXT('入力1-1'!$BH93,"000000"),2,1),""),"")</f>
        <v/>
      </c>
      <c r="BX114" s="715" t="str">
        <f>IF(TRIM('入力1-1'!$BH93)&lt;&gt;"",IF('入力1-1'!$BH93&gt;=1000,MID(TEXT('入力1-1'!$BH93,"000000"),3,1),""),"")</f>
        <v/>
      </c>
      <c r="BY114" s="715" t="str">
        <f>IF(TRIM('入力1-1'!$BH93)&lt;&gt;"",IF('入力1-1'!$BH93&gt;=100,MID(TEXT('入力1-1'!$BH93,"000000"),4,1),""),"")</f>
        <v/>
      </c>
      <c r="BZ114" s="715" t="str">
        <f>IF(TRIM('入力1-1'!$BH93)&lt;&gt;"",IF('入力1-1'!$BH93&gt;=10,MID(TEXT('入力1-1'!$BH93,"000000"),5,1),""),"")</f>
        <v/>
      </c>
      <c r="CA114" s="468" t="str">
        <f>IF(TRIM('入力1-1'!$BH93)&lt;&gt;"",IF('入力1-1'!$BH93&gt;=1,MID(TEXT('入力1-1'!$BH93,"000000"),6,1),""),"0")</f>
        <v/>
      </c>
      <c r="CB114" s="751" t="str">
        <f>IF(TRIM('入力1-1'!$BI93)&lt;&gt;"",IF('入力1-1'!$BI93&gt;=10000000,MID(TEXT('入力1-1'!$BI93,"00000000"),1,1),""),"")</f>
        <v/>
      </c>
      <c r="CC114" s="752" t="str">
        <f>IF(TRIM('入力1-1'!$BI93)&lt;&gt;"",IF('入力1-1'!$BI93&gt;=1000000,MID(TEXT('入力1-1'!$BI93,"00000000"),2,1),""),"")</f>
        <v/>
      </c>
      <c r="CD114" s="752" t="str">
        <f>IF(TRIM('入力1-1'!$BI93)&lt;&gt;"",IF('入力1-1'!$BI93&gt;=100000,MID(TEXT('入力1-1'!$BI93,"00000000"),3,1),""),"")</f>
        <v/>
      </c>
      <c r="CE114" s="752" t="str">
        <f>IF(TRIM('入力1-1'!$BI93)&lt;&gt;"",IF('入力1-1'!$BI93&gt;=10000,MID(TEXT('入力1-1'!$BI93,"00000000"),4,1),""),"")</f>
        <v/>
      </c>
      <c r="CF114" s="752" t="str">
        <f>IF(TRIM('入力1-1'!$BI93)&lt;&gt;"",IF('入力1-1'!$BI93&gt;=1000,MID(TEXT('入力1-1'!$BI93,"00000000"),5,1),""),"")</f>
        <v/>
      </c>
      <c r="CG114" s="752" t="str">
        <f>IF(TRIM('入力1-1'!$BI93)&lt;&gt;"",IF('入力1-1'!$BI93&gt;=100,MID(TEXT('入力1-1'!$BI93,"00000000"),6,1),""),"")</f>
        <v/>
      </c>
      <c r="CH114" s="752" t="str">
        <f>IF(TRIM('入力1-1'!$BI93)&lt;&gt;"",IF('入力1-1'!$BI93&gt;=10,MID(TEXT('入力1-1'!$BI93,"00000000"),7,1),""),"")</f>
        <v/>
      </c>
      <c r="CI114" s="855" t="str">
        <f>IF(TRIM('入力1-1'!$BI93)&lt;&gt;"",IF('入力1-1'!$BI93&gt;=1,MID(TEXT('入力1-1'!$BI93,"00000000"),8,1),""),"")</f>
        <v/>
      </c>
    </row>
    <row r="115" spans="1:87" s="191" customFormat="1" ht="23.25" customHeight="1" thickBot="1">
      <c r="A115" s="537" t="str">
        <f>IF(TRIM(入力1!A176)&lt;&gt;"",入力1!A176,"")</f>
        <v/>
      </c>
      <c r="B115" s="538">
        <f>IF(TRIM(入力1!B176)&lt;&gt;"",入力1!B176,"")</f>
        <v>8</v>
      </c>
      <c r="C115" s="539">
        <v>0</v>
      </c>
      <c r="D115" s="2235" t="str">
        <f>IF(TRIM(入力1!D176)&lt;&gt;"",入力1!D176,"")</f>
        <v/>
      </c>
      <c r="E115" s="2236" t="str">
        <f>IF(TRIM(入力1!E130)&lt;&gt;"",入力1!E130,"")</f>
        <v/>
      </c>
      <c r="F115" s="2236" t="str">
        <f>IF(TRIM(入力1!F130)&lt;&gt;"",入力1!F130,"")</f>
        <v/>
      </c>
      <c r="G115" s="2236" t="str">
        <f>IF(TRIM(入力1!G130)&lt;&gt;"",入力1!G130,"")</f>
        <v/>
      </c>
      <c r="H115" s="2236" t="str">
        <f>IF(TRIM(入力1!H130)&lt;&gt;"",入力1!H130,"")</f>
        <v/>
      </c>
      <c r="I115" s="2236" t="str">
        <f>IF(TRIM(入力1!I130)&lt;&gt;"",入力1!I130,"")</f>
        <v/>
      </c>
      <c r="J115" s="2236" t="str">
        <f>IF(TRIM(入力1!J130)&lt;&gt;"",入力1!J130,"")</f>
        <v/>
      </c>
      <c r="K115" s="2236" t="str">
        <f>IF(TRIM(入力1!S130)&lt;&gt;"",入力1!S130,"")</f>
        <v/>
      </c>
      <c r="L115" s="2237" t="e">
        <f>IF(TRIM(入力1!#REF!)&lt;&gt;"",入力1!#REF!,"")</f>
        <v>#REF!</v>
      </c>
      <c r="M115" s="976" t="str">
        <f>IF(TRIM(入力1!K176)&lt;&gt;"",入力1!K176,"")</f>
        <v/>
      </c>
      <c r="N115" s="540">
        <f>IF(TRIM(入力1!L176)&lt;&gt;"",入力1!L176,"")</f>
        <v>8</v>
      </c>
      <c r="O115" s="541">
        <v>0</v>
      </c>
      <c r="P115" s="1003" t="str">
        <f>'入力1-1'!P94</f>
        <v/>
      </c>
      <c r="Q115" s="542" t="str">
        <f>'入力1-1'!Q94</f>
        <v/>
      </c>
      <c r="R115" s="543" t="str">
        <f>IF(TRIM('入力1-1'!R94)&lt;&gt;"",MID('入力1-1'!R94,1,1),"0")</f>
        <v>0</v>
      </c>
      <c r="S115" s="543" t="str">
        <f>IF(TRIM('入力1-1'!S94)&lt;&gt;"",MID('入力1-1'!S94,1,1),"")</f>
        <v/>
      </c>
      <c r="T115" s="543" t="str">
        <f>IF(TRIM('入力1-1'!T94)&lt;&gt;"",MID('入力1-1'!T94,1,1),"")</f>
        <v/>
      </c>
      <c r="U115" s="543" t="str">
        <f>IF(TRIM('入力1-1'!U94)&lt;&gt;"",MID('入力1-1'!U94,1,1),"")</f>
        <v/>
      </c>
      <c r="V115" s="543" t="str">
        <f>IF(TRIM('入力1-1'!V94)&lt;&gt;"",MID('入力1-1'!V94,1,1),"")</f>
        <v/>
      </c>
      <c r="W115" s="543" t="str">
        <f>IF(TRIM('入力1-1'!W94)&lt;&gt;"",MID('入力1-1'!W94,1,1),"")</f>
        <v/>
      </c>
      <c r="X115" s="543" t="str">
        <f>IF(TRIM('入力1-1'!X94)&lt;&gt;"",MID('入力1-1'!X94,1,1),"")</f>
        <v/>
      </c>
      <c r="Y115" s="543" t="str">
        <f>IF(TRIM('入力1-1'!Y94)&lt;&gt;"",MID('入力1-1'!Y94,1,1),"")</f>
        <v/>
      </c>
      <c r="Z115" s="1003" t="str">
        <f>IF(TRIM('入力1-1'!AA94)&lt;&gt;"",MID('入力1-1'!AA94,1,1),"0")</f>
        <v>0</v>
      </c>
      <c r="AA115" s="542" t="str">
        <f>IF(TRIM('入力1-1'!AA94)&lt;&gt;"",MID('入力1-1'!AA94,2,1),"0")</f>
        <v>0</v>
      </c>
      <c r="AB115" s="1003" t="str">
        <f>IF(TRIM('入力1-1'!AC94)&lt;&gt;"",MID('入力1-1'!AC94,1,1),"")</f>
        <v/>
      </c>
      <c r="AC115" s="542" t="str">
        <f>IF(TRIM('入力1-1'!AC94)&lt;&gt;"",MID('入力1-1'!AC94,2,1),"")</f>
        <v/>
      </c>
      <c r="AD115" s="1003" t="str">
        <f>IF(TRIM('入力1-1'!AE94)&lt;&gt;"",MID('入力1-1'!AE94,1,1),"")</f>
        <v/>
      </c>
      <c r="AE115" s="542" t="str">
        <f>IF(TRIM('入力1-1'!AE94)&lt;&gt;"",MID('入力1-1'!AE94,2,1),"")</f>
        <v/>
      </c>
      <c r="AF115" s="1003" t="str">
        <f>IF(TRIM('入力1-1'!AG94)&lt;&gt;"",MID('入力1-1'!AG94,1,1),"")</f>
        <v/>
      </c>
      <c r="AG115" s="542" t="str">
        <f>IF(TRIM('入力1-1'!AG94)&lt;&gt;"",MID('入力1-1'!AG94,2,1),"")</f>
        <v/>
      </c>
      <c r="AH115" s="1003" t="str">
        <f>IF(TRIM('入力1-1'!AI94)&lt;&gt;"",MID('入力1-1'!AI94,1,1),"")</f>
        <v/>
      </c>
      <c r="AI115" s="544" t="str">
        <f>IF(TRIM('入力1-1'!AI94)&lt;&gt;"",MID('入力1-1'!AI94,2,1),"")</f>
        <v/>
      </c>
      <c r="AJ115" s="543" t="str">
        <f>IF(TRIM('入力1-1'!AK94)&lt;&gt;"",MID('入力1-1'!AK94,1,1),"")</f>
        <v/>
      </c>
      <c r="AK115" s="1003" t="str">
        <f>IF(TRIM('入力1-1'!AL94)&lt;&gt;"",MID('入力1-1'!AL94,1,1),"")</f>
        <v/>
      </c>
      <c r="AL115" s="542" t="str">
        <f>IF(TRIM('入力1-1'!AL94)&lt;&gt;"",MID('入力1-1'!AL94,2,1),"")</f>
        <v/>
      </c>
      <c r="AM115" s="1003" t="str">
        <f>IF(TRIM('入力1-1'!AN94)&lt;&gt;"",MID('入力1-1'!AN94,1,1),"")</f>
        <v/>
      </c>
      <c r="AN115" s="542" t="str">
        <f>IF(TRIM('入力1-1'!AN94)&lt;&gt;"",MID('入力1-1'!AN94,2,1),"")</f>
        <v/>
      </c>
      <c r="AO115" s="1003" t="str">
        <f>IF(TRIM('入力1-1'!AP94)&lt;&gt;"",MID('入力1-1'!AP94,1,1),"")</f>
        <v/>
      </c>
      <c r="AP115" s="544" t="str">
        <f>IF(TRIM('入力1-1'!AP94)&lt;&gt;"",MID('入力1-1'!AP94,2,1),"")</f>
        <v/>
      </c>
      <c r="AQ115" s="1003" t="str">
        <f>IF(TRIM('入力1-1'!AR94)&lt;&gt;"",MID('入力1-1'!AR94,1,1),"")</f>
        <v/>
      </c>
      <c r="AR115" s="542" t="str">
        <f>IF(TRIM('入力1-1'!AR94)&lt;&gt;"",MID('入力1-1'!AR94,2,1),"")</f>
        <v/>
      </c>
      <c r="AS115" s="1003" t="str">
        <f>IF(TRIM('入力1-1'!AT94)&lt;&gt;"",MID('入力1-1'!AT94,1,1),"")</f>
        <v/>
      </c>
      <c r="AT115" s="542" t="str">
        <f>IF(TRIM('入力1-1'!AT94)&lt;&gt;"",MID('入力1-1'!AT94,2,1),"")</f>
        <v/>
      </c>
      <c r="AU115" s="1004" t="str">
        <f>IF(TRIM('入力1-1'!AV94)&lt;&gt;"",MID('入力1-1'!AV94,1,1),"")</f>
        <v/>
      </c>
      <c r="AV115" s="551" t="str">
        <f>IF(TRIM('入力1-1'!AW94)&lt;&gt;"",MID('入力1-1'!AW94,1,1),"")</f>
        <v/>
      </c>
      <c r="AW115" s="552" t="str">
        <f>IF(TRIM('入力1-1'!AX94)&lt;&gt;"",MID('入力1-1'!AX94,1,1),"")</f>
        <v/>
      </c>
      <c r="AX115" s="552" t="str">
        <f>IF(TRIM('入力1-1'!AY94)&lt;&gt;"",MID('入力1-1'!AY94,1,1),"")</f>
        <v/>
      </c>
      <c r="AY115" s="701" t="str">
        <f>IF(TRIM('入力1-1'!AZ94)&lt;&gt;"",LEFT('入力1-1'!AZ94,1),"-")</f>
        <v>-</v>
      </c>
      <c r="AZ115" s="971" t="str">
        <f>IF(TRIM('入力1-1'!AZ94)&lt;&gt;"",MID('入力1-1'!AZ94,2,1),"-")</f>
        <v>-</v>
      </c>
      <c r="BA115" s="680" t="str">
        <f>IF(TRIM('入力1-1'!BB94)&lt;&gt;"",MID('入力1-1'!BB94,1,1),"")</f>
        <v/>
      </c>
      <c r="BB115" s="991" t="str">
        <f>IF(TRIM('入力1-1'!BC94)&lt;&gt;"",IF(LEN('入力1-1'!BC94)&gt;=2,MID(TEXT('入力1-1'!BC94,"00"),1,1),"0"),"")</f>
        <v/>
      </c>
      <c r="BC115" s="553" t="str">
        <f>IF(TRIM('入力1-1'!BC94)&lt;&gt;"",IF(LEN('入力1-1'!BC94)&gt;=1,MID(TEXT('入力1-1'!BC94,"00"),2,1),""),"")</f>
        <v/>
      </c>
      <c r="BD115" s="725" t="str">
        <f>IF(TRIM('入力1-1'!$BE94)&lt;&gt;"",IF('入力1-1'!$BE94&gt;=100000,MID(TEXT('入力1-1'!$BE94,"000000"),1,1),""),"")</f>
        <v/>
      </c>
      <c r="BE115" s="726" t="str">
        <f>IF(TRIM('入力1-1'!$BE94)&lt;&gt;"",IF('入力1-1'!$BE94&gt;=10000,MID(TEXT('入力1-1'!$BE94,"000000"),2,1),""),"")</f>
        <v/>
      </c>
      <c r="BF115" s="726" t="str">
        <f>IF(TRIM('入力1-1'!$BE94)&lt;&gt;"",IF('入力1-1'!$BE94&gt;=1000,MID(TEXT('入力1-1'!$BE94,"000000"),3,1),""),"")</f>
        <v/>
      </c>
      <c r="BG115" s="726" t="str">
        <f>IF(TRIM('入力1-1'!$BE94)&lt;&gt;"",IF('入力1-1'!$BE94&gt;=100,MID(TEXT('入力1-1'!$BE94,"000000"),4,1),""),"")</f>
        <v/>
      </c>
      <c r="BH115" s="726" t="str">
        <f>IF(TRIM('入力1-1'!$BE94)&lt;&gt;"",IF('入力1-1'!$BE94&gt;=10,MID(TEXT('入力1-1'!$BE94,"000000"),5,1),""),"")</f>
        <v/>
      </c>
      <c r="BI115" s="554" t="str">
        <f>IF(TRIM('入力1-1'!$BE94)&lt;&gt;"",IF('入力1-1'!$BE94&gt;=1,MID(TEXT('入力1-1'!$BE94,"000000"),6,1),"0"),"")</f>
        <v/>
      </c>
      <c r="BJ115" s="727" t="str">
        <f>IF(TRIM('入力1-1'!$BF94)&lt;&gt;"",IF('入力1-1'!$BF94&gt;=100000,MID(TEXT('入力1-1'!$BF94,"000000"),1,1),""),"")</f>
        <v/>
      </c>
      <c r="BK115" s="728" t="str">
        <f>IF(TRIM('入力1-1'!$BF94)&lt;&gt;"",IF('入力1-1'!$BF94&gt;=10000,MID(TEXT('入力1-1'!$BF94,"000000"),2,1),""),"")</f>
        <v/>
      </c>
      <c r="BL115" s="728" t="str">
        <f>IF(TRIM('入力1-1'!$BF94)&lt;&gt;"",IF('入力1-1'!$BF94&gt;=1000,MID(TEXT('入力1-1'!$BF94,"000000"),3,1),""),"")</f>
        <v/>
      </c>
      <c r="BM115" s="728" t="str">
        <f>IF(TRIM('入力1-1'!$BF94)&lt;&gt;"",IF('入力1-1'!$BF94&gt;=100,MID(TEXT('入力1-1'!$BF94,"000000"),4,1),""),"")</f>
        <v/>
      </c>
      <c r="BN115" s="728" t="str">
        <f>IF(TRIM('入力1-1'!$BF94)&lt;&gt;"",IF('入力1-1'!$BF94&gt;=10,MID(TEXT('入力1-1'!$BF94,"000000"),5,1),""),"")</f>
        <v/>
      </c>
      <c r="BO115" s="555" t="str">
        <f>IF(TRIM('入力1-1'!$BF94)&lt;&gt;"",IF('入力1-1'!$BF94&gt;=1,MID(TEXT('入力1-1'!$BF94,"000000"),6,1),"0"),"")</f>
        <v/>
      </c>
      <c r="BP115" s="727" t="str">
        <f>IF(TRIM('入力1-1'!$BG94)&lt;&gt;"",IF('入力1-1'!$BG94&gt;=100000,MID(TEXT('入力1-1'!$BG94,"000000"),1,1),""),"")</f>
        <v/>
      </c>
      <c r="BQ115" s="728" t="str">
        <f>IF(TRIM('入力1-1'!$BG94)&lt;&gt;"",IF('入力1-1'!$BG94&gt;=10000,MID(TEXT('入力1-1'!$BG94,"000000"),2,1),""),"")</f>
        <v/>
      </c>
      <c r="BR115" s="728" t="str">
        <f>IF(TRIM('入力1-1'!$BG94)&lt;&gt;"",IF('入力1-1'!$BG94&gt;=1000,MID(TEXT('入力1-1'!$BG94,"000000"),3,1),""),"")</f>
        <v/>
      </c>
      <c r="BS115" s="728" t="str">
        <f>IF(TRIM('入力1-1'!$BG94)&lt;&gt;"",IF('入力1-1'!$BG94&gt;=100,MID(TEXT('入力1-1'!$BG94,"000000"),4,1),""),"")</f>
        <v/>
      </c>
      <c r="BT115" s="728" t="str">
        <f>IF(TRIM('入力1-1'!$BG94)&lt;&gt;"",IF('入力1-1'!$BG94&gt;=10,MID(TEXT('入力1-1'!$BG94,"000000"),5,1),""),"")</f>
        <v/>
      </c>
      <c r="BU115" s="555" t="str">
        <f>IF(TRIM('入力1-1'!$BG94)&lt;&gt;"",IF('入力1-1'!$BG94&gt;=1,MID(TEXT('入力1-1'!$BG94,"000000"),6,1),"0"),"")</f>
        <v/>
      </c>
      <c r="BV115" s="727" t="str">
        <f>IF(TRIM('入力1-1'!$BH94)&lt;&gt;"",IF('入力1-1'!$BH94&gt;=100000,MID(TEXT('入力1-1'!$BH94,"000000"),1,1),""),"")</f>
        <v/>
      </c>
      <c r="BW115" s="728" t="str">
        <f>IF(TRIM('入力1-1'!$BH94)&lt;&gt;"",IF('入力1-1'!$BH94&gt;=10000,MID(TEXT('入力1-1'!$BH94,"000000"),2,1),""),"")</f>
        <v/>
      </c>
      <c r="BX115" s="728" t="str">
        <f>IF(TRIM('入力1-1'!$BH94)&lt;&gt;"",IF('入力1-1'!$BH94&gt;=1000,MID(TEXT('入力1-1'!$BH94,"000000"),3,1),""),"")</f>
        <v/>
      </c>
      <c r="BY115" s="728" t="str">
        <f>IF(TRIM('入力1-1'!$BH94)&lt;&gt;"",IF('入力1-1'!$BH94&gt;=100,MID(TEXT('入力1-1'!$BH94,"000000"),4,1),""),"")</f>
        <v/>
      </c>
      <c r="BZ115" s="728" t="str">
        <f>IF(TRIM('入力1-1'!$BH94)&lt;&gt;"",IF('入力1-1'!$BH94&gt;=10,MID(TEXT('入力1-1'!$BH94,"000000"),5,1),""),"")</f>
        <v/>
      </c>
      <c r="CA115" s="555" t="str">
        <f>IF(TRIM('入力1-1'!$BH94)&lt;&gt;"",IF('入力1-1'!$BH94&gt;=1,MID(TEXT('入力1-1'!$BH94,"000000"),6,1),""),"0")</f>
        <v/>
      </c>
      <c r="CB115" s="757" t="str">
        <f>IF(TRIM('入力1-1'!$BI94)&lt;&gt;"",IF('入力1-1'!$BI94&gt;=10000000,MID(TEXT('入力1-1'!$BI94,"00000000"),1,1),""),"")</f>
        <v/>
      </c>
      <c r="CC115" s="758" t="str">
        <f>IF(TRIM('入力1-1'!$BI94)&lt;&gt;"",IF('入力1-1'!$BI94&gt;=1000000,MID(TEXT('入力1-1'!$BI94,"00000000"),2,1),""),"")</f>
        <v/>
      </c>
      <c r="CD115" s="758" t="str">
        <f>IF(TRIM('入力1-1'!$BI94)&lt;&gt;"",IF('入力1-1'!$BI94&gt;=100000,MID(TEXT('入力1-1'!$BI94,"00000000"),3,1),""),"")</f>
        <v/>
      </c>
      <c r="CE115" s="758" t="str">
        <f>IF(TRIM('入力1-1'!$BI94)&lt;&gt;"",IF('入力1-1'!$BI94&gt;=10000,MID(TEXT('入力1-1'!$BI94,"00000000"),4,1),""),"")</f>
        <v/>
      </c>
      <c r="CF115" s="758" t="str">
        <f>IF(TRIM('入力1-1'!$BI94)&lt;&gt;"",IF('入力1-1'!$BI94&gt;=1000,MID(TEXT('入力1-1'!$BI94,"00000000"),5,1),""),"")</f>
        <v/>
      </c>
      <c r="CG115" s="758" t="str">
        <f>IF(TRIM('入力1-1'!$BI94)&lt;&gt;"",IF('入力1-1'!$BI94&gt;=100,MID(TEXT('入力1-1'!$BI94,"00000000"),6,1),""),"")</f>
        <v/>
      </c>
      <c r="CH115" s="758" t="str">
        <f>IF(TRIM('入力1-1'!$BI94)&lt;&gt;"",IF('入力1-1'!$BI94&gt;=10,MID(TEXT('入力1-1'!$BI94,"00000000"),7,1),""),"")</f>
        <v/>
      </c>
      <c r="CI115" s="858" t="str">
        <f>IF(TRIM('入力1-1'!$BI94)&lt;&gt;"",IF('入力1-1'!$BI94&gt;=1,MID(TEXT('入力1-1'!$BI94,"00000000"),8,1),""),"")</f>
        <v/>
      </c>
    </row>
    <row r="116" spans="1:87" s="191" customFormat="1" ht="23.25" customHeight="1">
      <c r="A116" s="4"/>
      <c r="B116" s="4"/>
      <c r="C116" s="224"/>
      <c r="D116" s="723"/>
      <c r="E116" s="723"/>
      <c r="F116" s="723"/>
      <c r="G116" s="723"/>
      <c r="H116" s="723"/>
      <c r="I116" s="723"/>
      <c r="J116" s="723"/>
      <c r="K116" s="723"/>
      <c r="L116" s="723"/>
      <c r="M116" s="350" t="s">
        <v>261</v>
      </c>
      <c r="N116" s="429"/>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2"/>
      <c r="AW116" s="352"/>
      <c r="AX116" s="352"/>
      <c r="AY116" s="352"/>
      <c r="AZ116" s="352"/>
      <c r="BA116" s="353"/>
      <c r="BB116" s="352"/>
      <c r="BC116" s="352"/>
      <c r="BD116" s="352"/>
      <c r="BE116" s="352"/>
      <c r="BF116" s="352"/>
      <c r="BG116" s="352"/>
      <c r="BH116" s="352"/>
      <c r="BI116" s="352"/>
      <c r="BJ116" s="352"/>
      <c r="BK116" s="352"/>
      <c r="BL116" s="352"/>
      <c r="BM116" s="352"/>
      <c r="BN116" s="352"/>
      <c r="BO116" s="352"/>
      <c r="BP116" s="352"/>
      <c r="BQ116" s="352"/>
      <c r="BR116" s="352"/>
      <c r="BS116" s="352"/>
      <c r="BT116" s="352"/>
      <c r="BU116" s="352"/>
      <c r="BV116" s="1009"/>
      <c r="BW116" s="1009"/>
      <c r="BX116" s="1009"/>
      <c r="BY116" s="1009"/>
      <c r="BZ116" s="1009"/>
      <c r="CA116" s="1009"/>
      <c r="CB116" s="746"/>
      <c r="CC116" s="746"/>
      <c r="CD116" s="746"/>
      <c r="CE116" s="746"/>
      <c r="CF116" s="746"/>
      <c r="CG116" s="746"/>
      <c r="CH116" s="746"/>
      <c r="CI116" s="859"/>
    </row>
    <row r="117" spans="1:87" s="199" customFormat="1" ht="11.25" customHeight="1">
      <c r="A117" s="227"/>
      <c r="B117" s="227"/>
      <c r="C117" s="195"/>
      <c r="D117" s="196"/>
      <c r="E117" s="196"/>
      <c r="F117" s="196"/>
      <c r="G117" s="196"/>
      <c r="H117" s="196"/>
      <c r="I117" s="196"/>
      <c r="J117" s="197"/>
      <c r="K117" s="197"/>
      <c r="L117" s="197"/>
      <c r="M117" s="52" t="s">
        <v>120</v>
      </c>
      <c r="N117" s="52"/>
      <c r="O117" s="52"/>
      <c r="P117" s="52"/>
      <c r="Q117" s="52"/>
      <c r="R117" s="52" t="s">
        <v>121</v>
      </c>
      <c r="S117" s="51"/>
      <c r="T117" s="89"/>
      <c r="U117" s="89"/>
      <c r="V117" s="89"/>
      <c r="W117" s="89"/>
      <c r="X117" s="89"/>
      <c r="Y117" s="89"/>
      <c r="Z117" s="89"/>
      <c r="AA117" s="89"/>
      <c r="AB117" s="89"/>
      <c r="AC117" s="89"/>
      <c r="AD117" s="89"/>
      <c r="AE117" s="89"/>
      <c r="AF117" s="89"/>
      <c r="AG117" s="89"/>
      <c r="AH117" s="89"/>
      <c r="AI117" s="89"/>
      <c r="AJ117" s="89"/>
      <c r="AK117" s="89"/>
      <c r="AL117" s="89"/>
      <c r="AM117" s="198"/>
      <c r="AN117" s="198"/>
      <c r="AO117" s="198"/>
      <c r="AP117" s="198"/>
      <c r="AQ117" s="198"/>
      <c r="AR117" s="198"/>
      <c r="AS117" s="198"/>
      <c r="AT117" s="198"/>
      <c r="CB117" s="745"/>
      <c r="CC117" s="745"/>
      <c r="CD117" s="745"/>
      <c r="CE117" s="745"/>
      <c r="CF117" s="745"/>
      <c r="CG117" s="745"/>
      <c r="CH117" s="745"/>
      <c r="CI117" s="745"/>
    </row>
    <row r="118" spans="1:87" s="199" customFormat="1" ht="11.25" customHeight="1">
      <c r="A118" s="227"/>
      <c r="B118" s="227"/>
      <c r="C118" s="195"/>
      <c r="D118" s="196"/>
      <c r="E118" s="196"/>
      <c r="F118" s="196"/>
      <c r="G118" s="196"/>
      <c r="H118" s="196"/>
      <c r="I118" s="196"/>
      <c r="J118" s="197"/>
      <c r="K118" s="197"/>
      <c r="L118" s="197"/>
      <c r="M118" s="52"/>
      <c r="N118" s="52"/>
      <c r="O118" s="52"/>
      <c r="P118" s="52"/>
      <c r="Q118" s="52"/>
      <c r="R118" s="52" t="s">
        <v>804</v>
      </c>
      <c r="S118" s="51"/>
      <c r="T118" s="89"/>
      <c r="U118" s="89"/>
      <c r="V118" s="89"/>
      <c r="W118" s="89"/>
      <c r="X118" s="89"/>
      <c r="Y118" s="89"/>
      <c r="Z118" s="89"/>
      <c r="AA118" s="89"/>
      <c r="AB118" s="89"/>
      <c r="AC118" s="89"/>
      <c r="AD118" s="89"/>
      <c r="AE118" s="89"/>
      <c r="AF118" s="89"/>
      <c r="AG118" s="89"/>
      <c r="AH118" s="89"/>
      <c r="AI118" s="89"/>
      <c r="AJ118" s="89"/>
      <c r="AK118" s="89"/>
      <c r="AL118" s="89"/>
      <c r="AM118" s="198"/>
      <c r="AN118" s="198"/>
      <c r="AO118" s="198"/>
      <c r="AP118" s="198"/>
      <c r="AQ118" s="198"/>
      <c r="AR118" s="198"/>
      <c r="AS118" s="198"/>
      <c r="AT118" s="198"/>
      <c r="CB118" s="745"/>
      <c r="CC118" s="745"/>
      <c r="CD118" s="745"/>
      <c r="CE118" s="745"/>
      <c r="CF118" s="745"/>
      <c r="CG118" s="745"/>
      <c r="CH118" s="745"/>
      <c r="CI118" s="745"/>
    </row>
    <row r="119" spans="1:87" s="200" customFormat="1" ht="11.25" customHeight="1">
      <c r="C119" s="201"/>
      <c r="M119" s="51"/>
      <c r="N119" s="51"/>
      <c r="O119" s="51"/>
      <c r="P119" s="51"/>
      <c r="Q119" s="51"/>
      <c r="R119" s="52" t="s">
        <v>647</v>
      </c>
      <c r="S119" s="51"/>
      <c r="T119" s="94"/>
      <c r="U119" s="94"/>
      <c r="V119" s="94"/>
      <c r="W119" s="94"/>
      <c r="X119" s="94"/>
      <c r="Y119" s="94"/>
      <c r="Z119" s="94"/>
      <c r="AA119" s="94"/>
      <c r="AB119" s="94"/>
      <c r="AC119" s="94"/>
      <c r="AD119" s="94"/>
      <c r="AE119" s="94"/>
      <c r="AF119" s="94"/>
      <c r="AG119" s="94"/>
      <c r="AH119" s="94"/>
      <c r="AI119" s="94"/>
      <c r="AJ119" s="94"/>
      <c r="AK119" s="94"/>
      <c r="AL119" s="94"/>
      <c r="AS119" s="724"/>
      <c r="AT119" s="724"/>
      <c r="AU119" s="724"/>
      <c r="CB119" s="745"/>
      <c r="CC119" s="745"/>
      <c r="CD119" s="745"/>
      <c r="CE119" s="745"/>
      <c r="CF119" s="745"/>
      <c r="CG119" s="745"/>
      <c r="CH119" s="745"/>
      <c r="CI119" s="745"/>
    </row>
    <row r="120" spans="1:87" s="200" customFormat="1" ht="11.25" customHeight="1">
      <c r="C120" s="201"/>
      <c r="M120" s="51"/>
      <c r="N120" s="51"/>
      <c r="O120" s="51"/>
      <c r="P120" s="51"/>
      <c r="Q120" s="51"/>
      <c r="R120" s="52" t="s">
        <v>648</v>
      </c>
      <c r="S120" s="52"/>
      <c r="T120" s="94"/>
      <c r="U120" s="94"/>
      <c r="V120" s="94"/>
      <c r="W120" s="94"/>
      <c r="X120" s="94"/>
      <c r="Y120" s="94"/>
      <c r="Z120" s="94"/>
      <c r="AA120" s="94"/>
      <c r="AB120" s="94"/>
      <c r="AC120" s="94"/>
      <c r="AD120" s="94"/>
      <c r="AE120" s="94"/>
      <c r="AF120" s="94"/>
      <c r="AG120" s="94"/>
      <c r="AH120" s="94"/>
      <c r="AI120" s="94"/>
      <c r="AJ120" s="94"/>
      <c r="AK120" s="94"/>
      <c r="AL120" s="94"/>
      <c r="AS120" s="724"/>
      <c r="AT120" s="724"/>
      <c r="AU120" s="724"/>
      <c r="CB120" s="745"/>
      <c r="CC120" s="745"/>
      <c r="CD120" s="745"/>
      <c r="CE120" s="745"/>
      <c r="CF120" s="745"/>
      <c r="CG120" s="745"/>
      <c r="CH120" s="745"/>
      <c r="CI120" s="745"/>
    </row>
    <row r="121" spans="1:87" s="200" customFormat="1" ht="11.25" customHeight="1">
      <c r="C121" s="201"/>
      <c r="Z121" s="94"/>
      <c r="AA121" s="94"/>
      <c r="AB121" s="94"/>
      <c r="AC121" s="94"/>
      <c r="AD121" s="94"/>
      <c r="AE121" s="94"/>
      <c r="AF121" s="94"/>
      <c r="AG121" s="94"/>
      <c r="AH121" s="94"/>
      <c r="AI121" s="94"/>
      <c r="AJ121" s="94"/>
      <c r="AK121" s="94"/>
      <c r="AL121" s="94"/>
      <c r="AS121" s="724"/>
      <c r="AT121" s="724"/>
      <c r="AU121" s="724"/>
      <c r="CB121" s="745"/>
      <c r="CC121" s="745"/>
      <c r="CD121" s="745"/>
      <c r="CE121" s="745"/>
      <c r="CF121" s="745"/>
      <c r="CG121" s="745"/>
      <c r="CH121" s="745"/>
      <c r="CI121" s="745"/>
    </row>
    <row r="122" spans="1:87" s="200" customFormat="1" ht="11.25" customHeight="1" thickBot="1">
      <c r="C122" s="201"/>
      <c r="R122" s="94"/>
      <c r="S122" s="94"/>
      <c r="T122" s="94"/>
      <c r="U122" s="94"/>
      <c r="V122" s="94"/>
      <c r="W122" s="94"/>
      <c r="X122" s="94"/>
      <c r="Y122" s="94"/>
      <c r="Z122" s="94"/>
      <c r="AA122" s="94"/>
      <c r="AB122" s="94"/>
      <c r="AC122" s="94"/>
      <c r="AD122" s="94"/>
      <c r="AE122" s="94"/>
      <c r="AF122" s="94"/>
      <c r="AG122" s="94"/>
      <c r="AH122" s="94"/>
      <c r="AI122" s="94"/>
      <c r="AJ122" s="94"/>
      <c r="AK122" s="94"/>
      <c r="AL122" s="94"/>
      <c r="AS122" s="724"/>
      <c r="AT122" s="724"/>
      <c r="AU122" s="724"/>
      <c r="CB122" s="745"/>
      <c r="CC122" s="745"/>
      <c r="CD122" s="745"/>
      <c r="CE122" s="745"/>
      <c r="CF122" s="745"/>
      <c r="CG122" s="745"/>
      <c r="CH122" s="745"/>
      <c r="CI122" s="745"/>
    </row>
    <row r="123" spans="1:87" s="19" customFormat="1" ht="23.25" customHeight="1">
      <c r="A123" s="304" t="str">
        <f>IF(TRIM(入力1!A178)&lt;&gt;"",入力1!A178,"")</f>
        <v/>
      </c>
      <c r="B123" s="430">
        <f>IF(TRIM(入力1!B178)&lt;&gt;"",入力1!B178,"")</f>
        <v>8</v>
      </c>
      <c r="C123" s="364">
        <v>1</v>
      </c>
      <c r="D123" s="2226" t="str">
        <f>IF(TRIM(入力1!D178)&lt;&gt;"",入力1!D178,"")</f>
        <v/>
      </c>
      <c r="E123" s="2227" t="str">
        <f>IF(TRIM(入力1!E119)&lt;&gt;"",入力1!E119,"")</f>
        <v/>
      </c>
      <c r="F123" s="2227" t="str">
        <f>IF(TRIM(入力1!F119)&lt;&gt;"",入力1!F119,"")</f>
        <v/>
      </c>
      <c r="G123" s="2227" t="str">
        <f>IF(TRIM(入力1!G119)&lt;&gt;"",入力1!G119,"")</f>
        <v/>
      </c>
      <c r="H123" s="2227" t="str">
        <f>IF(TRIM(入力1!H119)&lt;&gt;"",入力1!H119,"")</f>
        <v/>
      </c>
      <c r="I123" s="2227" t="str">
        <f>IF(TRIM(入力1!I119)&lt;&gt;"",入力1!I119,"")</f>
        <v/>
      </c>
      <c r="J123" s="2227" t="str">
        <f>IF(TRIM(入力1!J119)&lt;&gt;"",入力1!J119,"")</f>
        <v/>
      </c>
      <c r="K123" s="2227" t="str">
        <f>IF(TRIM(入力1!S119)&lt;&gt;"",入力1!S119,"")</f>
        <v/>
      </c>
      <c r="L123" s="2228" t="e">
        <f>IF(TRIM(入力1!#REF!)&lt;&gt;"",入力1!#REF!,"")</f>
        <v>#REF!</v>
      </c>
      <c r="M123" s="954" t="str">
        <f>IF(TRIM(入力1!K178)&lt;&gt;"",入力1!K178,"")</f>
        <v/>
      </c>
      <c r="N123" s="436">
        <f>IF(TRIM(入力1!L178)&lt;&gt;"",入力1!L178,"")</f>
        <v>8</v>
      </c>
      <c r="O123" s="432">
        <v>1</v>
      </c>
      <c r="P123" s="999" t="str">
        <f>'入力1-1'!P95</f>
        <v/>
      </c>
      <c r="Q123" s="306" t="str">
        <f>'入力1-1'!Q95</f>
        <v/>
      </c>
      <c r="R123" s="307" t="str">
        <f>IF(TRIM('入力1-1'!R95)&lt;&gt;"",MID('入力1-1'!R95,1,1),"0")</f>
        <v>0</v>
      </c>
      <c r="S123" s="307" t="str">
        <f>IF(TRIM('入力1-1'!S95)&lt;&gt;"",MID('入力1-1'!S95,1,1),"")</f>
        <v/>
      </c>
      <c r="T123" s="307" t="str">
        <f>IF(TRIM('入力1-1'!T95)&lt;&gt;"",MID('入力1-1'!T95,1,1),"")</f>
        <v/>
      </c>
      <c r="U123" s="307" t="str">
        <f>IF(TRIM('入力1-1'!U95)&lt;&gt;"",MID('入力1-1'!U95,1,1),"")</f>
        <v/>
      </c>
      <c r="V123" s="307" t="str">
        <f>IF(TRIM('入力1-1'!V95)&lt;&gt;"",MID('入力1-1'!V95,1,1),"")</f>
        <v/>
      </c>
      <c r="W123" s="307" t="str">
        <f>IF(TRIM('入力1-1'!W95)&lt;&gt;"",MID('入力1-1'!W95,1,1),"")</f>
        <v/>
      </c>
      <c r="X123" s="307" t="str">
        <f>IF(TRIM('入力1-1'!X95)&lt;&gt;"",MID('入力1-1'!X95,1,1),"")</f>
        <v/>
      </c>
      <c r="Y123" s="307" t="str">
        <f>IF(TRIM('入力1-1'!Y95)&lt;&gt;"",MID('入力1-1'!Y95,1,1),"")</f>
        <v/>
      </c>
      <c r="Z123" s="999" t="str">
        <f>IF(TRIM('入力1-1'!AA95)&lt;&gt;"",MID('入力1-1'!AA95,1,1),"0")</f>
        <v>0</v>
      </c>
      <c r="AA123" s="306" t="str">
        <f>IF(TRIM('入力1-1'!AA95)&lt;&gt;"",MID('入力1-1'!AA95,2,1),"0")</f>
        <v>0</v>
      </c>
      <c r="AB123" s="999" t="str">
        <f>IF(TRIM('入力1-1'!AC95)&lt;&gt;"",MID('入力1-1'!AC95,1,1),"")</f>
        <v/>
      </c>
      <c r="AC123" s="306" t="str">
        <f>IF(TRIM('入力1-1'!AC95)&lt;&gt;"",MID('入力1-1'!AC95,2,1),"")</f>
        <v/>
      </c>
      <c r="AD123" s="999" t="str">
        <f>IF(TRIM('入力1-1'!AE95)&lt;&gt;"",MID('入力1-1'!AE95,1,1),"")</f>
        <v/>
      </c>
      <c r="AE123" s="306" t="str">
        <f>IF(TRIM('入力1-1'!AE95)&lt;&gt;"",MID('入力1-1'!AE95,2,1),"")</f>
        <v/>
      </c>
      <c r="AF123" s="999" t="str">
        <f>IF(TRIM('入力1-1'!AG95)&lt;&gt;"",MID('入力1-1'!AG95,1,1),"")</f>
        <v/>
      </c>
      <c r="AG123" s="306" t="str">
        <f>IF(TRIM('入力1-1'!AG95)&lt;&gt;"",MID('入力1-1'!AG95,2,1),"")</f>
        <v/>
      </c>
      <c r="AH123" s="999" t="str">
        <f>IF(TRIM('入力1-1'!AI95)&lt;&gt;"",MID('入力1-1'!AI95,1,1),"")</f>
        <v/>
      </c>
      <c r="AI123" s="309" t="str">
        <f>IF(TRIM('入力1-1'!AI95)&lt;&gt;"",MID('入力1-1'!AI95,2,1),"")</f>
        <v/>
      </c>
      <c r="AJ123" s="307" t="str">
        <f>IF(TRIM('入力1-1'!AK95)&lt;&gt;"",MID('入力1-1'!AK95,1,1),"")</f>
        <v/>
      </c>
      <c r="AK123" s="999" t="str">
        <f>IF(TRIM('入力1-1'!AL95)&lt;&gt;"",MID('入力1-1'!AL95,1,1),"")</f>
        <v/>
      </c>
      <c r="AL123" s="306" t="str">
        <f>IF(TRIM('入力1-1'!AL95)&lt;&gt;"",MID('入力1-1'!AL95,2,1),"")</f>
        <v/>
      </c>
      <c r="AM123" s="999" t="str">
        <f>IF(TRIM('入力1-1'!AN95)&lt;&gt;"",MID('入力1-1'!AN95,1,1),"")</f>
        <v/>
      </c>
      <c r="AN123" s="306" t="str">
        <f>IF(TRIM('入力1-1'!AN95)&lt;&gt;"",MID('入力1-1'!AN95,2,1),"")</f>
        <v/>
      </c>
      <c r="AO123" s="999" t="str">
        <f>IF(TRIM('入力1-1'!AP95)&lt;&gt;"",MID('入力1-1'!AP95,1,1),"")</f>
        <v/>
      </c>
      <c r="AP123" s="306" t="str">
        <f>IF(TRIM('入力1-1'!AP95)&lt;&gt;"",MID('入力1-1'!AP95,2,1),"")</f>
        <v/>
      </c>
      <c r="AQ123" s="999" t="str">
        <f>IF(TRIM('入力1-1'!AR95)&lt;&gt;"",MID('入力1-1'!AR95,1,1),"")</f>
        <v/>
      </c>
      <c r="AR123" s="306" t="str">
        <f>IF(TRIM('入力1-1'!AR95)&lt;&gt;"",MID('入力1-1'!AR95,2,1),"")</f>
        <v/>
      </c>
      <c r="AS123" s="999" t="str">
        <f>IF(TRIM('入力1-1'!AT95)&lt;&gt;"",MID('入力1-1'!AT95,1,1),"")</f>
        <v/>
      </c>
      <c r="AT123" s="306" t="str">
        <f>IF(TRIM('入力1-1'!AT95)&lt;&gt;"",MID('入力1-1'!AT95,2,1),"")</f>
        <v/>
      </c>
      <c r="AU123" s="1000" t="str">
        <f>IF(TRIM('入力1-1'!AV95)&lt;&gt;"",MID('入力1-1'!AV95,1,1),"")</f>
        <v/>
      </c>
      <c r="AV123" s="365" t="str">
        <f>IF(TRIM('入力1-1'!AW95)&lt;&gt;"",MID('入力1-1'!AW95,1,1),"")</f>
        <v/>
      </c>
      <c r="AW123" s="365" t="str">
        <f>IF(TRIM('入力1-1'!AX95)&lt;&gt;"",MID('入力1-1'!AX95,1,1),"")</f>
        <v/>
      </c>
      <c r="AX123" s="365" t="str">
        <f>IF(TRIM('入力1-1'!AY95)&lt;&gt;"",MID('入力1-1'!AY95,1,1),"")</f>
        <v/>
      </c>
      <c r="AY123" s="696" t="str">
        <f>IF(TRIM('入力1-1'!AZ95)&lt;&gt;"",LEFT('入力1-1'!AZ95,1),"-")</f>
        <v>-</v>
      </c>
      <c r="AZ123" s="953" t="str">
        <f>IF(TRIM('入力1-1'!AZ95)&lt;&gt;"",MID('入力1-1'!AZ95,2,1),"-")</f>
        <v>-</v>
      </c>
      <c r="BA123" s="965" t="str">
        <f>IF(TRIM('入力1-1'!BB95)&lt;&gt;"",MID('入力1-1'!BB95,1,1),"")</f>
        <v/>
      </c>
      <c r="BB123" s="981" t="str">
        <f>IF(TRIM('入力1-1'!BC95)&lt;&gt;"",IF(LEN('入力1-1'!BC95)&gt;=2,MID(TEXT('入力1-1'!BC95,"00"),1,1),"0"),"")</f>
        <v/>
      </c>
      <c r="BC123" s="306" t="str">
        <f>IF(TRIM('入力1-1'!BC95)&lt;&gt;"",IF(LEN('入力1-1'!BC95)&gt;=1,MID(TEXT('入力1-1'!BC95,"00"),2,1),""),"")</f>
        <v/>
      </c>
      <c r="BD123" s="712" t="str">
        <f>IF(TRIM('入力1-1'!$BE95)&lt;&gt;"",IF('入力1-1'!$BE95&gt;=100000,MID(TEXT('入力1-1'!$BE95,"000000"),1,1),""),"")</f>
        <v/>
      </c>
      <c r="BE123" s="713" t="str">
        <f>IF(TRIM('入力1-1'!$BE95)&lt;&gt;"",IF('入力1-1'!$BE95&gt;=10000,MID(TEXT('入力1-1'!$BE95,"000000"),2,1),""),"")</f>
        <v/>
      </c>
      <c r="BF123" s="713" t="str">
        <f>IF(TRIM('入力1-1'!$BE95)&lt;&gt;"",IF('入力1-1'!$BE95&gt;=1000,MID(TEXT('入力1-1'!$BE95,"000000"),3,1),""),"")</f>
        <v/>
      </c>
      <c r="BG123" s="713" t="str">
        <f>IF(TRIM('入力1-1'!$BE95)&lt;&gt;"",IF('入力1-1'!$BE95&gt;=100,MID(TEXT('入力1-1'!$BE95,"000000"),4,1),""),"")</f>
        <v/>
      </c>
      <c r="BH123" s="713" t="str">
        <f>IF(TRIM('入力1-1'!$BE95)&lt;&gt;"",IF('入力1-1'!$BE95&gt;=10,MID(TEXT('入力1-1'!$BE95,"000000"),5,1),""),"")</f>
        <v/>
      </c>
      <c r="BI123" s="466" t="str">
        <f>IF(TRIM('入力1-1'!$BE95)&lt;&gt;"",IF('入力1-1'!$BE95&gt;=1,MID(TEXT('入力1-1'!$BE95,"000000"),6,1),"0"),"")</f>
        <v/>
      </c>
      <c r="BJ123" s="707" t="str">
        <f>IF(TRIM('入力1-1'!$BF95)&lt;&gt;"",IF('入力1-1'!$BF95&gt;=100000,MID(TEXT('入力1-1'!$BF95,"000000"),1,1),""),"")</f>
        <v/>
      </c>
      <c r="BK123" s="713" t="str">
        <f>IF(TRIM('入力1-1'!$BF95)&lt;&gt;"",IF('入力1-1'!$BF95&gt;=10000,MID(TEXT('入力1-1'!$BF95,"000000"),2,1),""),"")</f>
        <v/>
      </c>
      <c r="BL123" s="713" t="str">
        <f>IF(TRIM('入力1-1'!$BF95)&lt;&gt;"",IF('入力1-1'!$BF95&gt;=1000,MID(TEXT('入力1-1'!$BF95,"000000"),3,1),""),"")</f>
        <v/>
      </c>
      <c r="BM123" s="713" t="str">
        <f>IF(TRIM('入力1-1'!$BF95)&lt;&gt;"",IF('入力1-1'!$BF95&gt;=100,MID(TEXT('入力1-1'!$BF95,"000000"),4,1),""),"")</f>
        <v/>
      </c>
      <c r="BN123" s="713" t="str">
        <f>IF(TRIM('入力1-1'!$BF95)&lt;&gt;"",IF('入力1-1'!$BF95&gt;=10,MID(TEXT('入力1-1'!$BF95,"000000"),5,1),""),"")</f>
        <v/>
      </c>
      <c r="BO123" s="466" t="str">
        <f>IF(TRIM('入力1-1'!$BF95)&lt;&gt;"",IF('入力1-1'!$BF95&gt;=1,MID(TEXT('入力1-1'!$BF95,"000000"),6,1),"0"),"")</f>
        <v/>
      </c>
      <c r="BP123" s="707" t="str">
        <f>IF(TRIM('入力1-1'!$BG95)&lt;&gt;"",IF('入力1-1'!$BG95&gt;=100000,MID(TEXT('入力1-1'!$BG95,"000000"),1,1),""),"")</f>
        <v/>
      </c>
      <c r="BQ123" s="713" t="str">
        <f>IF(TRIM('入力1-1'!$BG95)&lt;&gt;"",IF('入力1-1'!$BG95&gt;=10000,MID(TEXT('入力1-1'!$BG95,"000000"),2,1),""),"")</f>
        <v/>
      </c>
      <c r="BR123" s="713" t="str">
        <f>IF(TRIM('入力1-1'!$BG95)&lt;&gt;"",IF('入力1-1'!$BG95&gt;=1000,MID(TEXT('入力1-1'!$BG95,"000000"),3,1),""),"")</f>
        <v/>
      </c>
      <c r="BS123" s="713" t="str">
        <f>IF(TRIM('入力1-1'!$BG95)&lt;&gt;"",IF('入力1-1'!$BG95&gt;=100,MID(TEXT('入力1-1'!$BG95,"000000"),4,1),""),"")</f>
        <v/>
      </c>
      <c r="BT123" s="713" t="str">
        <f>IF(TRIM('入力1-1'!$BG95)&lt;&gt;"",IF('入力1-1'!$BG95&gt;=10,MID(TEXT('入力1-1'!$BG95,"000000"),5,1),""),"")</f>
        <v/>
      </c>
      <c r="BU123" s="466" t="str">
        <f>IF(TRIM('入力1-1'!$BG95)&lt;&gt;"",IF('入力1-1'!$BG95&gt;=1,MID(TEXT('入力1-1'!$BG95,"000000"),6,1),"0"),"")</f>
        <v/>
      </c>
      <c r="BV123" s="707" t="str">
        <f>IF(TRIM('入力1-1'!$BH95)&lt;&gt;"",IF('入力1-1'!$BH95&gt;=100000,MID(TEXT('入力1-1'!$BH95,"000000"),1,1),""),"")</f>
        <v/>
      </c>
      <c r="BW123" s="713" t="str">
        <f>IF(TRIM('入力1-1'!$BH95)&lt;&gt;"",IF('入力1-1'!$BH95&gt;=10000,MID(TEXT('入力1-1'!$BH95,"000000"),2,1),""),"")</f>
        <v/>
      </c>
      <c r="BX123" s="713" t="str">
        <f>IF(TRIM('入力1-1'!$BH95)&lt;&gt;"",IF('入力1-1'!$BH95&gt;=1000,MID(TEXT('入力1-1'!$BH95,"000000"),3,1),""),"")</f>
        <v/>
      </c>
      <c r="BY123" s="713" t="str">
        <f>IF(TRIM('入力1-1'!$BH95)&lt;&gt;"",IF('入力1-1'!$BH95&gt;=100,MID(TEXT('入力1-1'!$BH95,"000000"),4,1),""),"")</f>
        <v/>
      </c>
      <c r="BZ123" s="713" t="str">
        <f>IF(TRIM('入力1-1'!$BH95)&lt;&gt;"",IF('入力1-1'!$BH95&gt;=10,MID(TEXT('入力1-1'!$BH95,"000000"),5,1),""),"")</f>
        <v/>
      </c>
      <c r="CA123" s="466" t="str">
        <f>IF(TRIM('入力1-1'!$BH95)&lt;&gt;"",IF('入力1-1'!$BH95&gt;=1,MID(TEXT('入力1-1'!$BH95,"000000"),6,1),""),"0")</f>
        <v/>
      </c>
      <c r="CB123" s="747" t="str">
        <f>IF(TRIM('入力1-1'!$BI95)&lt;&gt;"",IF('入力1-1'!$BI95&gt;=10000000,MID(TEXT('入力1-1'!$BI95,"00000000"),1,1),""),"")</f>
        <v/>
      </c>
      <c r="CC123" s="748" t="str">
        <f>IF(TRIM('入力1-1'!$BI95)&lt;&gt;"",IF('入力1-1'!$BI95&gt;=1000000,MID(TEXT('入力1-1'!$BI95,"00000000"),2,1),""),"")</f>
        <v/>
      </c>
      <c r="CD123" s="748" t="str">
        <f>IF(TRIM('入力1-1'!$BI95)&lt;&gt;"",IF('入力1-1'!$BI95&gt;=100000,MID(TEXT('入力1-1'!$BI95,"00000000"),3,1),""),"")</f>
        <v/>
      </c>
      <c r="CE123" s="748" t="str">
        <f>IF(TRIM('入力1-1'!$BI95)&lt;&gt;"",IF('入力1-1'!$BI95&gt;=10000,MID(TEXT('入力1-1'!$BI95,"00000000"),4,1),""),"")</f>
        <v/>
      </c>
      <c r="CF123" s="748" t="str">
        <f>IF(TRIM('入力1-1'!$BI95)&lt;&gt;"",IF('入力1-1'!$BI95&gt;=1000,MID(TEXT('入力1-1'!$BI95,"00000000"),5,1),""),"")</f>
        <v/>
      </c>
      <c r="CG123" s="748" t="str">
        <f>IF(TRIM('入力1-1'!$BI95)&lt;&gt;"",IF('入力1-1'!$BI95&gt;=100,MID(TEXT('入力1-1'!$BI95,"00000000"),6,1),""),"")</f>
        <v/>
      </c>
      <c r="CH123" s="748" t="str">
        <f>IF(TRIM('入力1-1'!$BI95)&lt;&gt;"",IF('入力1-1'!$BI95&gt;=10,MID(TEXT('入力1-1'!$BI95,"00000000"),7,1),""),"")</f>
        <v/>
      </c>
      <c r="CI123" s="853" t="str">
        <f>IF(TRIM('入力1-1'!$BI95)&lt;&gt;"",IF('入力1-1'!$BI95&gt;=1,MID(TEXT('入力1-1'!$BI95,"00000000"),8,1),""),"")</f>
        <v/>
      </c>
    </row>
    <row r="124" spans="1:87" s="19" customFormat="1" ht="23.25" customHeight="1">
      <c r="A124" s="522" t="str">
        <f>IF(TRIM(入力1!A180)&lt;&gt;"",入力1!A180,"")</f>
        <v/>
      </c>
      <c r="B124" s="523">
        <f>IF(TRIM(入力1!B180)&lt;&gt;"",入力1!B180,"")</f>
        <v>8</v>
      </c>
      <c r="C124" s="524">
        <v>2</v>
      </c>
      <c r="D124" s="2229" t="str">
        <f>IF(TRIM(入力1!D180)&lt;&gt;"",入力1!D180,"")</f>
        <v/>
      </c>
      <c r="E124" s="2230" t="str">
        <f>IF(TRIM(入力1!E121)&lt;&gt;"",入力1!E121,"")</f>
        <v/>
      </c>
      <c r="F124" s="2230" t="str">
        <f>IF(TRIM(入力1!F121)&lt;&gt;"",入力1!F121,"")</f>
        <v/>
      </c>
      <c r="G124" s="2230" t="str">
        <f>IF(TRIM(入力1!G121)&lt;&gt;"",入力1!G121,"")</f>
        <v/>
      </c>
      <c r="H124" s="2230" t="str">
        <f>IF(TRIM(入力1!H121)&lt;&gt;"",入力1!H121,"")</f>
        <v/>
      </c>
      <c r="I124" s="2230" t="str">
        <f>IF(TRIM(入力1!I121)&lt;&gt;"",入力1!I121,"")</f>
        <v/>
      </c>
      <c r="J124" s="2230" t="str">
        <f>IF(TRIM(入力1!J121)&lt;&gt;"",入力1!J121,"")</f>
        <v/>
      </c>
      <c r="K124" s="2230" t="str">
        <f>IF(TRIM(入力1!S121)&lt;&gt;"",入力1!S121,"")</f>
        <v/>
      </c>
      <c r="L124" s="2231" t="e">
        <f>IF(TRIM(入力1!#REF!)&lt;&gt;"",入力1!#REF!,"")</f>
        <v>#REF!</v>
      </c>
      <c r="M124" s="975" t="str">
        <f>IF(TRIM(入力1!K180)&lt;&gt;"",入力1!K180,"")</f>
        <v/>
      </c>
      <c r="N124" s="525">
        <f>IF(TRIM(入力1!L180)&lt;&gt;"",入力1!L180,"")</f>
        <v>8</v>
      </c>
      <c r="O124" s="526">
        <v>2</v>
      </c>
      <c r="P124" s="1007" t="str">
        <f>'入力1-1'!P96</f>
        <v/>
      </c>
      <c r="Q124" s="527" t="str">
        <f>'入力1-1'!Q96</f>
        <v/>
      </c>
      <c r="R124" s="528" t="str">
        <f>IF(TRIM('入力1-1'!R96)&lt;&gt;"",MID('入力1-1'!R96,1,1),"0")</f>
        <v>0</v>
      </c>
      <c r="S124" s="528" t="str">
        <f>IF(TRIM('入力1-1'!S96)&lt;&gt;"",MID('入力1-1'!S96,1,1),"")</f>
        <v/>
      </c>
      <c r="T124" s="528" t="str">
        <f>IF(TRIM('入力1-1'!T96)&lt;&gt;"",MID('入力1-1'!T96,1,1),"")</f>
        <v/>
      </c>
      <c r="U124" s="528" t="str">
        <f>IF(TRIM('入力1-1'!U96)&lt;&gt;"",MID('入力1-1'!U96,1,1),"")</f>
        <v/>
      </c>
      <c r="V124" s="528" t="str">
        <f>IF(TRIM('入力1-1'!V96)&lt;&gt;"",MID('入力1-1'!V96,1,1),"")</f>
        <v/>
      </c>
      <c r="W124" s="528" t="str">
        <f>IF(TRIM('入力1-1'!W96)&lt;&gt;"",MID('入力1-1'!W96,1,1),"")</f>
        <v/>
      </c>
      <c r="X124" s="528" t="str">
        <f>IF(TRIM('入力1-1'!X96)&lt;&gt;"",MID('入力1-1'!X96,1,1),"")</f>
        <v/>
      </c>
      <c r="Y124" s="528" t="str">
        <f>IF(TRIM('入力1-1'!Y96)&lt;&gt;"",MID('入力1-1'!Y96,1,1),"")</f>
        <v/>
      </c>
      <c r="Z124" s="1007" t="str">
        <f>IF(TRIM('入力1-1'!AA96)&lt;&gt;"",MID('入力1-1'!AA96,1,1),"0")</f>
        <v>0</v>
      </c>
      <c r="AA124" s="527" t="str">
        <f>IF(TRIM('入力1-1'!AA96)&lt;&gt;"",MID('入力1-1'!AA96,2,1),"0")</f>
        <v>0</v>
      </c>
      <c r="AB124" s="1007" t="str">
        <f>IF(TRIM('入力1-1'!AC96)&lt;&gt;"",MID('入力1-1'!AC96,1,1),"")</f>
        <v/>
      </c>
      <c r="AC124" s="527" t="str">
        <f>IF(TRIM('入力1-1'!AC96)&lt;&gt;"",MID('入力1-1'!AC96,2,1),"")</f>
        <v/>
      </c>
      <c r="AD124" s="1007" t="str">
        <f>IF(TRIM('入力1-1'!AE96)&lt;&gt;"",MID('入力1-1'!AE96,1,1),"")</f>
        <v/>
      </c>
      <c r="AE124" s="527" t="str">
        <f>IF(TRIM('入力1-1'!AE96)&lt;&gt;"",MID('入力1-1'!AE96,2,1),"")</f>
        <v/>
      </c>
      <c r="AF124" s="1007" t="str">
        <f>IF(TRIM('入力1-1'!AG96)&lt;&gt;"",MID('入力1-1'!AG96,1,1),"")</f>
        <v/>
      </c>
      <c r="AG124" s="527" t="str">
        <f>IF(TRIM('入力1-1'!AG96)&lt;&gt;"",MID('入力1-1'!AG96,2,1),"")</f>
        <v/>
      </c>
      <c r="AH124" s="1007" t="str">
        <f>IF(TRIM('入力1-1'!AI96)&lt;&gt;"",MID('入力1-1'!AI96,1,1),"")</f>
        <v/>
      </c>
      <c r="AI124" s="529" t="str">
        <f>IF(TRIM('入力1-1'!AI96)&lt;&gt;"",MID('入力1-1'!AI96,2,1),"")</f>
        <v/>
      </c>
      <c r="AJ124" s="528" t="str">
        <f>IF(TRIM('入力1-1'!AK96)&lt;&gt;"",MID('入力1-1'!AK96,1,1),"")</f>
        <v/>
      </c>
      <c r="AK124" s="1007" t="str">
        <f>IF(TRIM('入力1-1'!AL96)&lt;&gt;"",MID('入力1-1'!AL96,1,1),"")</f>
        <v/>
      </c>
      <c r="AL124" s="527" t="str">
        <f>IF(TRIM('入力1-1'!AL96)&lt;&gt;"",MID('入力1-1'!AL96,2,1),"")</f>
        <v/>
      </c>
      <c r="AM124" s="1007" t="str">
        <f>IF(TRIM('入力1-1'!AN96)&lt;&gt;"",MID('入力1-1'!AN96,1,1),"")</f>
        <v/>
      </c>
      <c r="AN124" s="527" t="str">
        <f>IF(TRIM('入力1-1'!AN96)&lt;&gt;"",MID('入力1-1'!AN96,2,1),"")</f>
        <v/>
      </c>
      <c r="AO124" s="1007" t="str">
        <f>IF(TRIM('入力1-1'!AP96)&lt;&gt;"",MID('入力1-1'!AP96,1,1),"")</f>
        <v/>
      </c>
      <c r="AP124" s="529" t="str">
        <f>IF(TRIM('入力1-1'!AP96)&lt;&gt;"",MID('入力1-1'!AP96,2,1),"")</f>
        <v/>
      </c>
      <c r="AQ124" s="1007" t="str">
        <f>IF(TRIM('入力1-1'!AR96)&lt;&gt;"",MID('入力1-1'!AR96,1,1),"")</f>
        <v/>
      </c>
      <c r="AR124" s="527" t="str">
        <f>IF(TRIM('入力1-1'!AR96)&lt;&gt;"",MID('入力1-1'!AR96,2,1),"")</f>
        <v/>
      </c>
      <c r="AS124" s="1007" t="str">
        <f>IF(TRIM('入力1-1'!AT96)&lt;&gt;"",MID('入力1-1'!AT96,1,1),"")</f>
        <v/>
      </c>
      <c r="AT124" s="527" t="str">
        <f>IF(TRIM('入力1-1'!AT96)&lt;&gt;"",MID('入力1-1'!AT96,2,1),"")</f>
        <v/>
      </c>
      <c r="AU124" s="1008" t="str">
        <f>IF(TRIM('入力1-1'!AV96)&lt;&gt;"",MID('入力1-1'!AV96,1,1),"")</f>
        <v/>
      </c>
      <c r="AV124" s="530" t="str">
        <f>IF(TRIM('入力1-1'!AW96)&lt;&gt;"",MID('入力1-1'!AW96,1,1),"")</f>
        <v/>
      </c>
      <c r="AW124" s="530" t="str">
        <f>IF(TRIM('入力1-1'!AX96)&lt;&gt;"",MID('入力1-1'!AX96,1,1),"")</f>
        <v/>
      </c>
      <c r="AX124" s="530" t="str">
        <f>IF(TRIM('入力1-1'!AY96)&lt;&gt;"",MID('入力1-1'!AY96,1,1),"")</f>
        <v/>
      </c>
      <c r="AY124" s="697" t="str">
        <f>IF(TRIM('入力1-1'!AZ96)&lt;&gt;"",LEFT('入力1-1'!AZ96,1),"-")</f>
        <v>-</v>
      </c>
      <c r="AZ124" s="977" t="str">
        <f>IF(TRIM('入力1-1'!AZ96)&lt;&gt;"",MID('入力1-1'!AZ96,2,1),"-")</f>
        <v>-</v>
      </c>
      <c r="BA124" s="677" t="str">
        <f>IF(TRIM('入力1-1'!BB96)&lt;&gt;"",MID('入力1-1'!BB96,1,1),"")</f>
        <v/>
      </c>
      <c r="BB124" s="987" t="str">
        <f>IF(TRIM('入力1-1'!BC96)&lt;&gt;"",IF(LEN('入力1-1'!BC96)&gt;=2,MID(TEXT('入力1-1'!BC96,"00"),1,1),"0"),"")</f>
        <v/>
      </c>
      <c r="BC124" s="531" t="str">
        <f>IF(TRIM('入力1-1'!BC96)&lt;&gt;"",IF(LEN('入力1-1'!BC96)&gt;=1,MID(TEXT('入力1-1'!BC96,"00"),2,1),""),"")</f>
        <v/>
      </c>
      <c r="BD124" s="708" t="str">
        <f>IF(TRIM('入力1-1'!$BE96)&lt;&gt;"",IF('入力1-1'!$BE96&gt;=100000,MID(TEXT('入力1-1'!$BE96,"000000"),1,1),""),"")</f>
        <v/>
      </c>
      <c r="BE124" s="709" t="str">
        <f>IF(TRIM('入力1-1'!$BE96)&lt;&gt;"",IF('入力1-1'!$BE96&gt;=10000,MID(TEXT('入力1-1'!$BE96,"000000"),2,1),""),"")</f>
        <v/>
      </c>
      <c r="BF124" s="709" t="str">
        <f>IF(TRIM('入力1-1'!$BE96)&lt;&gt;"",IF('入力1-1'!$BE96&gt;=1000,MID(TEXT('入力1-1'!$BE96,"000000"),3,1),""),"")</f>
        <v/>
      </c>
      <c r="BG124" s="709" t="str">
        <f>IF(TRIM('入力1-1'!$BE96)&lt;&gt;"",IF('入力1-1'!$BE96&gt;=100,MID(TEXT('入力1-1'!$BE96,"000000"),4,1),""),"")</f>
        <v/>
      </c>
      <c r="BH124" s="709" t="str">
        <f>IF(TRIM('入力1-1'!$BE96)&lt;&gt;"",IF('入力1-1'!$BE96&gt;=10,MID(TEXT('入力1-1'!$BE96,"000000"),5,1),""),"")</f>
        <v/>
      </c>
      <c r="BI124" s="532" t="str">
        <f>IF(TRIM('入力1-1'!$BE96)&lt;&gt;"",IF('入力1-1'!$BE96&gt;=1,MID(TEXT('入力1-1'!$BE96,"000000"),6,1),"0"),"")</f>
        <v/>
      </c>
      <c r="BJ124" s="710" t="str">
        <f>IF(TRIM('入力1-1'!$BF96)&lt;&gt;"",IF('入力1-1'!$BF96&gt;=100000,MID(TEXT('入力1-1'!$BF96,"000000"),1,1),""),"")</f>
        <v/>
      </c>
      <c r="BK124" s="711" t="str">
        <f>IF(TRIM('入力1-1'!$BF96)&lt;&gt;"",IF('入力1-1'!$BF96&gt;=10000,MID(TEXT('入力1-1'!$BF96,"000000"),2,1),""),"")</f>
        <v/>
      </c>
      <c r="BL124" s="711" t="str">
        <f>IF(TRIM('入力1-1'!$BF96)&lt;&gt;"",IF('入力1-1'!$BF96&gt;=1000,MID(TEXT('入力1-1'!$BF96,"000000"),3,1),""),"")</f>
        <v/>
      </c>
      <c r="BM124" s="711" t="str">
        <f>IF(TRIM('入力1-1'!$BF96)&lt;&gt;"",IF('入力1-1'!$BF96&gt;=100,MID(TEXT('入力1-1'!$BF96,"000000"),4,1),""),"")</f>
        <v/>
      </c>
      <c r="BN124" s="711" t="str">
        <f>IF(TRIM('入力1-1'!$BF96)&lt;&gt;"",IF('入力1-1'!$BF96&gt;=10,MID(TEXT('入力1-1'!$BF96,"000000"),5,1),""),"")</f>
        <v/>
      </c>
      <c r="BO124" s="533" t="str">
        <f>IF(TRIM('入力1-1'!$BF96)&lt;&gt;"",IF('入力1-1'!$BF96&gt;=1,MID(TEXT('入力1-1'!$BF96,"000000"),6,1),"0"),"")</f>
        <v/>
      </c>
      <c r="BP124" s="710" t="str">
        <f>IF(TRIM('入力1-1'!$BG96)&lt;&gt;"",IF('入力1-1'!$BG96&gt;=100000,MID(TEXT('入力1-1'!$BG96,"000000"),1,1),""),"")</f>
        <v/>
      </c>
      <c r="BQ124" s="711" t="str">
        <f>IF(TRIM('入力1-1'!$BG96)&lt;&gt;"",IF('入力1-1'!$BG96&gt;=10000,MID(TEXT('入力1-1'!$BG96,"000000"),2,1),""),"")</f>
        <v/>
      </c>
      <c r="BR124" s="711" t="str">
        <f>IF(TRIM('入力1-1'!$BG96)&lt;&gt;"",IF('入力1-1'!$BG96&gt;=1000,MID(TEXT('入力1-1'!$BG96,"000000"),3,1),""),"")</f>
        <v/>
      </c>
      <c r="BS124" s="711" t="str">
        <f>IF(TRIM('入力1-1'!$BG96)&lt;&gt;"",IF('入力1-1'!$BG96&gt;=100,MID(TEXT('入力1-1'!$BG96,"000000"),4,1),""),"")</f>
        <v/>
      </c>
      <c r="BT124" s="711" t="str">
        <f>IF(TRIM('入力1-1'!$BG96)&lt;&gt;"",IF('入力1-1'!$BG96&gt;=10,MID(TEXT('入力1-1'!$BG96,"000000"),5,1),""),"")</f>
        <v/>
      </c>
      <c r="BU124" s="533" t="str">
        <f>IF(TRIM('入力1-1'!$BG96)&lt;&gt;"",IF('入力1-1'!$BG96&gt;=1,MID(TEXT('入力1-1'!$BG96,"000000"),6,1),"0"),"")</f>
        <v/>
      </c>
      <c r="BV124" s="710" t="str">
        <f>IF(TRIM('入力1-1'!$BH96)&lt;&gt;"",IF('入力1-1'!$BH96&gt;=100000,MID(TEXT('入力1-1'!$BH96,"000000"),1,1),""),"")</f>
        <v/>
      </c>
      <c r="BW124" s="711" t="str">
        <f>IF(TRIM('入力1-1'!$BH96)&lt;&gt;"",IF('入力1-1'!$BH96&gt;=10000,MID(TEXT('入力1-1'!$BH96,"000000"),2,1),""),"")</f>
        <v/>
      </c>
      <c r="BX124" s="711" t="str">
        <f>IF(TRIM('入力1-1'!$BH96)&lt;&gt;"",IF('入力1-1'!$BH96&gt;=1000,MID(TEXT('入力1-1'!$BH96,"000000"),3,1),""),"")</f>
        <v/>
      </c>
      <c r="BY124" s="711" t="str">
        <f>IF(TRIM('入力1-1'!$BH96)&lt;&gt;"",IF('入力1-1'!$BH96&gt;=100,MID(TEXT('入力1-1'!$BH96,"000000"),4,1),""),"")</f>
        <v/>
      </c>
      <c r="BZ124" s="711" t="str">
        <f>IF(TRIM('入力1-1'!$BH96)&lt;&gt;"",IF('入力1-1'!$BH96&gt;=10,MID(TEXT('入力1-1'!$BH96,"000000"),5,1),""),"")</f>
        <v/>
      </c>
      <c r="CA124" s="533" t="str">
        <f>IF(TRIM('入力1-1'!$BH96)&lt;&gt;"",IF('入力1-1'!$BH96&gt;=1,MID(TEXT('入力1-1'!$BH96,"000000"),6,1),""),"0")</f>
        <v/>
      </c>
      <c r="CB124" s="749" t="str">
        <f>IF(TRIM('入力1-1'!$BI96)&lt;&gt;"",IF('入力1-1'!$BI96&gt;=10000000,MID(TEXT('入力1-1'!$BI96,"00000000"),1,1),""),"")</f>
        <v/>
      </c>
      <c r="CC124" s="750" t="str">
        <f>IF(TRIM('入力1-1'!$BI96)&lt;&gt;"",IF('入力1-1'!$BI96&gt;=1000000,MID(TEXT('入力1-1'!$BI96,"00000000"),2,1),""),"")</f>
        <v/>
      </c>
      <c r="CD124" s="750" t="str">
        <f>IF(TRIM('入力1-1'!$BI96)&lt;&gt;"",IF('入力1-1'!$BI96&gt;=100000,MID(TEXT('入力1-1'!$BI96,"00000000"),3,1),""),"")</f>
        <v/>
      </c>
      <c r="CE124" s="750" t="str">
        <f>IF(TRIM('入力1-1'!$BI96)&lt;&gt;"",IF('入力1-1'!$BI96&gt;=10000,MID(TEXT('入力1-1'!$BI96,"00000000"),4,1),""),"")</f>
        <v/>
      </c>
      <c r="CF124" s="750" t="str">
        <f>IF(TRIM('入力1-1'!$BI96)&lt;&gt;"",IF('入力1-1'!$BI96&gt;=1000,MID(TEXT('入力1-1'!$BI96,"00000000"),5,1),""),"")</f>
        <v/>
      </c>
      <c r="CG124" s="750" t="str">
        <f>IF(TRIM('入力1-1'!$BI96)&lt;&gt;"",IF('入力1-1'!$BI96&gt;=100,MID(TEXT('入力1-1'!$BI96,"00000000"),6,1),""),"")</f>
        <v/>
      </c>
      <c r="CH124" s="750" t="str">
        <f>IF(TRIM('入力1-1'!$BI96)&lt;&gt;"",IF('入力1-1'!$BI96&gt;=10,MID(TEXT('入力1-1'!$BI96,"00000000"),7,1),""),"")</f>
        <v/>
      </c>
      <c r="CI124" s="854" t="str">
        <f>IF(TRIM('入力1-1'!$BI96)&lt;&gt;"",IF('入力1-1'!$BI96&gt;=1,MID(TEXT('入力1-1'!$BI96,"00000000"),8,1),""),"")</f>
        <v/>
      </c>
    </row>
    <row r="125" spans="1:87" s="19" customFormat="1" ht="23.25" customHeight="1">
      <c r="A125" s="304" t="str">
        <f>IF(TRIM(入力1!A182)&lt;&gt;"",入力1!A182,"")</f>
        <v/>
      </c>
      <c r="B125" s="430">
        <f>IF(TRIM(入力1!B182)&lt;&gt;"",入力1!B182,"")</f>
        <v>8</v>
      </c>
      <c r="C125" s="308">
        <v>3</v>
      </c>
      <c r="D125" s="2232" t="str">
        <f>IF(TRIM(入力1!D182)&lt;&gt;"",入力1!D182,"")</f>
        <v/>
      </c>
      <c r="E125" s="2233" t="str">
        <f>IF(TRIM(入力1!E123)&lt;&gt;"",入力1!E123,"")</f>
        <v/>
      </c>
      <c r="F125" s="2233" t="str">
        <f>IF(TRIM(入力1!F123)&lt;&gt;"",入力1!F123,"")</f>
        <v/>
      </c>
      <c r="G125" s="2233" t="str">
        <f>IF(TRIM(入力1!G123)&lt;&gt;"",入力1!G123,"")</f>
        <v/>
      </c>
      <c r="H125" s="2233" t="str">
        <f>IF(TRIM(入力1!H123)&lt;&gt;"",入力1!H123,"")</f>
        <v/>
      </c>
      <c r="I125" s="2233" t="str">
        <f>IF(TRIM(入力1!I123)&lt;&gt;"",入力1!I123,"")</f>
        <v/>
      </c>
      <c r="J125" s="2233" t="str">
        <f>IF(TRIM(入力1!J123)&lt;&gt;"",入力1!J123,"")</f>
        <v/>
      </c>
      <c r="K125" s="2233" t="str">
        <f>IF(TRIM(入力1!S123)&lt;&gt;"",入力1!S123,"")</f>
        <v/>
      </c>
      <c r="L125" s="2234" t="e">
        <f>IF(TRIM(入力1!#REF!)&lt;&gt;"",入力1!#REF!,"")</f>
        <v>#REF!</v>
      </c>
      <c r="M125" s="952" t="str">
        <f>IF(TRIM(入力1!K182)&lt;&gt;"",入力1!K182,"")</f>
        <v/>
      </c>
      <c r="N125" s="434">
        <f>IF(TRIM(入力1!L182)&lt;&gt;"",入力1!L182,"")</f>
        <v>8</v>
      </c>
      <c r="O125" s="432">
        <v>3</v>
      </c>
      <c r="P125" s="999" t="str">
        <f>'入力1-1'!P97</f>
        <v/>
      </c>
      <c r="Q125" s="306" t="str">
        <f>'入力1-1'!Q97</f>
        <v/>
      </c>
      <c r="R125" s="307" t="str">
        <f>IF(TRIM('入力1-1'!R97)&lt;&gt;"",MID('入力1-1'!R97,1,1),"0")</f>
        <v>0</v>
      </c>
      <c r="S125" s="307" t="str">
        <f>IF(TRIM('入力1-1'!S97)&lt;&gt;"",MID('入力1-1'!S97,1,1),"")</f>
        <v/>
      </c>
      <c r="T125" s="307" t="str">
        <f>IF(TRIM('入力1-1'!T97)&lt;&gt;"",MID('入力1-1'!T97,1,1),"")</f>
        <v/>
      </c>
      <c r="U125" s="307" t="str">
        <f>IF(TRIM('入力1-1'!U97)&lt;&gt;"",MID('入力1-1'!U97,1,1),"")</f>
        <v/>
      </c>
      <c r="V125" s="307" t="str">
        <f>IF(TRIM('入力1-1'!V97)&lt;&gt;"",MID('入力1-1'!V97,1,1),"")</f>
        <v/>
      </c>
      <c r="W125" s="307" t="str">
        <f>IF(TRIM('入力1-1'!W97)&lt;&gt;"",MID('入力1-1'!W97,1,1),"")</f>
        <v/>
      </c>
      <c r="X125" s="307" t="str">
        <f>IF(TRIM('入力1-1'!X97)&lt;&gt;"",MID('入力1-1'!X97,1,1),"")</f>
        <v/>
      </c>
      <c r="Y125" s="307" t="str">
        <f>IF(TRIM('入力1-1'!Y97)&lt;&gt;"",MID('入力1-1'!Y97,1,1),"")</f>
        <v/>
      </c>
      <c r="Z125" s="999" t="str">
        <f>IF(TRIM('入力1-1'!AA97)&lt;&gt;"",MID('入力1-1'!AA97,1,1),"0")</f>
        <v>0</v>
      </c>
      <c r="AA125" s="306" t="str">
        <f>IF(TRIM('入力1-1'!AA97)&lt;&gt;"",MID('入力1-1'!AA97,2,1),"0")</f>
        <v>0</v>
      </c>
      <c r="AB125" s="999" t="str">
        <f>IF(TRIM('入力1-1'!AC97)&lt;&gt;"",MID('入力1-1'!AC97,1,1),"")</f>
        <v/>
      </c>
      <c r="AC125" s="306" t="str">
        <f>IF(TRIM('入力1-1'!AC97)&lt;&gt;"",MID('入力1-1'!AC97,2,1),"")</f>
        <v/>
      </c>
      <c r="AD125" s="999" t="str">
        <f>IF(TRIM('入力1-1'!AE97)&lt;&gt;"",MID('入力1-1'!AE97,1,1),"")</f>
        <v/>
      </c>
      <c r="AE125" s="306" t="str">
        <f>IF(TRIM('入力1-1'!AE97)&lt;&gt;"",MID('入力1-1'!AE97,2,1),"")</f>
        <v/>
      </c>
      <c r="AF125" s="999" t="str">
        <f>IF(TRIM('入力1-1'!AG97)&lt;&gt;"",MID('入力1-1'!AG97,1,1),"")</f>
        <v/>
      </c>
      <c r="AG125" s="306" t="str">
        <f>IF(TRIM('入力1-1'!AG97)&lt;&gt;"",MID('入力1-1'!AG97,2,1),"")</f>
        <v/>
      </c>
      <c r="AH125" s="999" t="str">
        <f>IF(TRIM('入力1-1'!AI97)&lt;&gt;"",MID('入力1-1'!AI97,1,1),"")</f>
        <v/>
      </c>
      <c r="AI125" s="309" t="str">
        <f>IF(TRIM('入力1-1'!AI97)&lt;&gt;"",MID('入力1-1'!AI97,2,1),"")</f>
        <v/>
      </c>
      <c r="AJ125" s="307" t="str">
        <f>IF(TRIM('入力1-1'!AK97)&lt;&gt;"",MID('入力1-1'!AK97,1,1),"")</f>
        <v/>
      </c>
      <c r="AK125" s="999" t="str">
        <f>IF(TRIM('入力1-1'!AL97)&lt;&gt;"",MID('入力1-1'!AL97,1,1),"")</f>
        <v/>
      </c>
      <c r="AL125" s="306" t="str">
        <f>IF(TRIM('入力1-1'!AL97)&lt;&gt;"",MID('入力1-1'!AL97,2,1),"")</f>
        <v/>
      </c>
      <c r="AM125" s="999" t="str">
        <f>IF(TRIM('入力1-1'!AN97)&lt;&gt;"",MID('入力1-1'!AN97,1,1),"")</f>
        <v/>
      </c>
      <c r="AN125" s="306" t="str">
        <f>IF(TRIM('入力1-1'!AN97)&lt;&gt;"",MID('入力1-1'!AN97,2,1),"")</f>
        <v/>
      </c>
      <c r="AO125" s="999" t="str">
        <f>IF(TRIM('入力1-1'!AP97)&lt;&gt;"",MID('入力1-1'!AP97,1,1),"")</f>
        <v/>
      </c>
      <c r="AP125" s="309" t="str">
        <f>IF(TRIM('入力1-1'!AP97)&lt;&gt;"",MID('入力1-1'!AP97,2,1),"")</f>
        <v/>
      </c>
      <c r="AQ125" s="999" t="str">
        <f>IF(TRIM('入力1-1'!AR97)&lt;&gt;"",MID('入力1-1'!AR97,1,1),"")</f>
        <v/>
      </c>
      <c r="AR125" s="306" t="str">
        <f>IF(TRIM('入力1-1'!AR97)&lt;&gt;"",MID('入力1-1'!AR97,2,1),"")</f>
        <v/>
      </c>
      <c r="AS125" s="999" t="str">
        <f>IF(TRIM('入力1-1'!AT97)&lt;&gt;"",MID('入力1-1'!AT97,1,1),"")</f>
        <v/>
      </c>
      <c r="AT125" s="306" t="str">
        <f>IF(TRIM('入力1-1'!AT97)&lt;&gt;"",MID('入力1-1'!AT97,2,1),"")</f>
        <v/>
      </c>
      <c r="AU125" s="1000" t="str">
        <f>IF(TRIM('入力1-1'!AV97)&lt;&gt;"",MID('入力1-1'!AV97,1,1),"")</f>
        <v/>
      </c>
      <c r="AV125" s="347" t="str">
        <f>IF(TRIM('入力1-1'!AW97)&lt;&gt;"",MID('入力1-1'!AW97,1,1),"")</f>
        <v/>
      </c>
      <c r="AW125" s="347" t="str">
        <f>IF(TRIM('入力1-1'!AX97)&lt;&gt;"",MID('入力1-1'!AX97,1,1),"")</f>
        <v/>
      </c>
      <c r="AX125" s="347" t="str">
        <f>IF(TRIM('入力1-1'!AY97)&lt;&gt;"",MID('入力1-1'!AY97,1,1),"")</f>
        <v/>
      </c>
      <c r="AY125" s="698" t="str">
        <f>IF(TRIM('入力1-1'!AZ97)&lt;&gt;"",LEFT('入力1-1'!AZ97,1),"-")</f>
        <v>-</v>
      </c>
      <c r="AZ125" s="974" t="str">
        <f>IF(TRIM('入力1-1'!AZ97)&lt;&gt;"",MID('入力1-1'!AZ97,2,1),"-")</f>
        <v>-</v>
      </c>
      <c r="BA125" s="678" t="str">
        <f>IF(TRIM('入力1-1'!BB97)&lt;&gt;"",MID('入力1-1'!BB97,1,1),"")</f>
        <v/>
      </c>
      <c r="BB125" s="988" t="str">
        <f>IF(TRIM('入力1-1'!BC97)&lt;&gt;"",IF(LEN('入力1-1'!BC97)&gt;=2,MID(TEXT('入力1-1'!BC97,"00"),1,1),"0"),"")</f>
        <v/>
      </c>
      <c r="BC125" s="310" t="str">
        <f>IF(TRIM('入力1-1'!BC97)&lt;&gt;"",IF(LEN('入力1-1'!BC97)&gt;=1,MID(TEXT('入力1-1'!BC97,"00"),2,1),""),"")</f>
        <v/>
      </c>
      <c r="BD125" s="712" t="str">
        <f>IF(TRIM('入力1-1'!$BE97)&lt;&gt;"",IF('入力1-1'!$BE97&gt;=100000,MID(TEXT('入力1-1'!$BE97,"000000"),1,1),""),"")</f>
        <v/>
      </c>
      <c r="BE125" s="713" t="str">
        <f>IF(TRIM('入力1-1'!$BE97)&lt;&gt;"",IF('入力1-1'!$BE97&gt;=10000,MID(TEXT('入力1-1'!$BE97,"000000"),2,1),""),"")</f>
        <v/>
      </c>
      <c r="BF125" s="713" t="str">
        <f>IF(TRIM('入力1-1'!$BE97)&lt;&gt;"",IF('入力1-1'!$BE97&gt;=1000,MID(TEXT('入力1-1'!$BE97,"000000"),3,1),""),"")</f>
        <v/>
      </c>
      <c r="BG125" s="713" t="str">
        <f>IF(TRIM('入力1-1'!$BE97)&lt;&gt;"",IF('入力1-1'!$BE97&gt;=100,MID(TEXT('入力1-1'!$BE97,"000000"),4,1),""),"")</f>
        <v/>
      </c>
      <c r="BH125" s="713" t="str">
        <f>IF(TRIM('入力1-1'!$BE97)&lt;&gt;"",IF('入力1-1'!$BE97&gt;=10,MID(TEXT('入力1-1'!$BE97,"000000"),5,1),""),"")</f>
        <v/>
      </c>
      <c r="BI125" s="466" t="str">
        <f>IF(TRIM('入力1-1'!$BE97)&lt;&gt;"",IF('入力1-1'!$BE97&gt;=1,MID(TEXT('入力1-1'!$BE97,"000000"),6,1),"0"),"")</f>
        <v/>
      </c>
      <c r="BJ125" s="714" t="str">
        <f>IF(TRIM('入力1-1'!$BF97)&lt;&gt;"",IF('入力1-1'!$BF97&gt;=100000,MID(TEXT('入力1-1'!$BF97,"000000"),1,1),""),"")</f>
        <v/>
      </c>
      <c r="BK125" s="715" t="str">
        <f>IF(TRIM('入力1-1'!$BF97)&lt;&gt;"",IF('入力1-1'!$BF97&gt;=10000,MID(TEXT('入力1-1'!$BF97,"000000"),2,1),""),"")</f>
        <v/>
      </c>
      <c r="BL125" s="715" t="str">
        <f>IF(TRIM('入力1-1'!$BF97)&lt;&gt;"",IF('入力1-1'!$BF97&gt;=1000,MID(TEXT('入力1-1'!$BF97,"000000"),3,1),""),"")</f>
        <v/>
      </c>
      <c r="BM125" s="715" t="str">
        <f>IF(TRIM('入力1-1'!$BF97)&lt;&gt;"",IF('入力1-1'!$BF97&gt;=100,MID(TEXT('入力1-1'!$BF97,"000000"),4,1),""),"")</f>
        <v/>
      </c>
      <c r="BN125" s="715" t="str">
        <f>IF(TRIM('入力1-1'!$BF97)&lt;&gt;"",IF('入力1-1'!$BF97&gt;=10,MID(TEXT('入力1-1'!$BF97,"000000"),5,1),""),"")</f>
        <v/>
      </c>
      <c r="BO125" s="468" t="str">
        <f>IF(TRIM('入力1-1'!$BF97)&lt;&gt;"",IF('入力1-1'!$BF97&gt;=1,MID(TEXT('入力1-1'!$BF97,"000000"),6,1),"0"),"")</f>
        <v/>
      </c>
      <c r="BP125" s="714" t="str">
        <f>IF(TRIM('入力1-1'!$BG97)&lt;&gt;"",IF('入力1-1'!$BG97&gt;=100000,MID(TEXT('入力1-1'!$BG97,"000000"),1,1),""),"")</f>
        <v/>
      </c>
      <c r="BQ125" s="715" t="str">
        <f>IF(TRIM('入力1-1'!$BG97)&lt;&gt;"",IF('入力1-1'!$BG97&gt;=10000,MID(TEXT('入力1-1'!$BG97,"000000"),2,1),""),"")</f>
        <v/>
      </c>
      <c r="BR125" s="715" t="str">
        <f>IF(TRIM('入力1-1'!$BG97)&lt;&gt;"",IF('入力1-1'!$BG97&gt;=1000,MID(TEXT('入力1-1'!$BG97,"000000"),3,1),""),"")</f>
        <v/>
      </c>
      <c r="BS125" s="715" t="str">
        <f>IF(TRIM('入力1-1'!$BG97)&lt;&gt;"",IF('入力1-1'!$BG97&gt;=100,MID(TEXT('入力1-1'!$BG97,"000000"),4,1),""),"")</f>
        <v/>
      </c>
      <c r="BT125" s="715" t="str">
        <f>IF(TRIM('入力1-1'!$BG97)&lt;&gt;"",IF('入力1-1'!$BG97&gt;=10,MID(TEXT('入力1-1'!$BG97,"000000"),5,1),""),"")</f>
        <v/>
      </c>
      <c r="BU125" s="468" t="str">
        <f>IF(TRIM('入力1-1'!$BG97)&lt;&gt;"",IF('入力1-1'!$BG97&gt;=1,MID(TEXT('入力1-1'!$BG97,"000000"),6,1),"0"),"")</f>
        <v/>
      </c>
      <c r="BV125" s="714" t="str">
        <f>IF(TRIM('入力1-1'!$BH97)&lt;&gt;"",IF('入力1-1'!$BH97&gt;=100000,MID(TEXT('入力1-1'!$BH97,"000000"),1,1),""),"")</f>
        <v/>
      </c>
      <c r="BW125" s="715" t="str">
        <f>IF(TRIM('入力1-1'!$BH97)&lt;&gt;"",IF('入力1-1'!$BH97&gt;=10000,MID(TEXT('入力1-1'!$BH97,"000000"),2,1),""),"")</f>
        <v/>
      </c>
      <c r="BX125" s="715" t="str">
        <f>IF(TRIM('入力1-1'!$BH97)&lt;&gt;"",IF('入力1-1'!$BH97&gt;=1000,MID(TEXT('入力1-1'!$BH97,"000000"),3,1),""),"")</f>
        <v/>
      </c>
      <c r="BY125" s="715" t="str">
        <f>IF(TRIM('入力1-1'!$BH97)&lt;&gt;"",IF('入力1-1'!$BH97&gt;=100,MID(TEXT('入力1-1'!$BH97,"000000"),4,1),""),"")</f>
        <v/>
      </c>
      <c r="BZ125" s="715" t="str">
        <f>IF(TRIM('入力1-1'!$BH97)&lt;&gt;"",IF('入力1-1'!$BH97&gt;=10,MID(TEXT('入力1-1'!$BH97,"000000"),5,1),""),"")</f>
        <v/>
      </c>
      <c r="CA125" s="468" t="str">
        <f>IF(TRIM('入力1-1'!$BH97)&lt;&gt;"",IF('入力1-1'!$BH97&gt;=1,MID(TEXT('入力1-1'!$BH97,"000000"),6,1),""),"0")</f>
        <v/>
      </c>
      <c r="CB125" s="751" t="str">
        <f>IF(TRIM('入力1-1'!$BI97)&lt;&gt;"",IF('入力1-1'!$BI97&gt;=10000000,MID(TEXT('入力1-1'!$BI97,"00000000"),1,1),""),"")</f>
        <v/>
      </c>
      <c r="CC125" s="752" t="str">
        <f>IF(TRIM('入力1-1'!$BI97)&lt;&gt;"",IF('入力1-1'!$BI97&gt;=1000000,MID(TEXT('入力1-1'!$BI97,"00000000"),2,1),""),"")</f>
        <v/>
      </c>
      <c r="CD125" s="752" t="str">
        <f>IF(TRIM('入力1-1'!$BI97)&lt;&gt;"",IF('入力1-1'!$BI97&gt;=100000,MID(TEXT('入力1-1'!$BI97,"00000000"),3,1),""),"")</f>
        <v/>
      </c>
      <c r="CE125" s="752" t="str">
        <f>IF(TRIM('入力1-1'!$BI97)&lt;&gt;"",IF('入力1-1'!$BI97&gt;=10000,MID(TEXT('入力1-1'!$BI97,"00000000"),4,1),""),"")</f>
        <v/>
      </c>
      <c r="CF125" s="752" t="str">
        <f>IF(TRIM('入力1-1'!$BI97)&lt;&gt;"",IF('入力1-1'!$BI97&gt;=1000,MID(TEXT('入力1-1'!$BI97,"00000000"),5,1),""),"")</f>
        <v/>
      </c>
      <c r="CG125" s="752" t="str">
        <f>IF(TRIM('入力1-1'!$BI97)&lt;&gt;"",IF('入力1-1'!$BI97&gt;=100,MID(TEXT('入力1-1'!$BI97,"00000000"),6,1),""),"")</f>
        <v/>
      </c>
      <c r="CH125" s="752" t="str">
        <f>IF(TRIM('入力1-1'!$BI97)&lt;&gt;"",IF('入力1-1'!$BI97&gt;=10,MID(TEXT('入力1-1'!$BI97,"00000000"),7,1),""),"")</f>
        <v/>
      </c>
      <c r="CI125" s="855" t="str">
        <f>IF(TRIM('入力1-1'!$BI97)&lt;&gt;"",IF('入力1-1'!$BI97&gt;=1,MID(TEXT('入力1-1'!$BI97,"00000000"),8,1),""),"")</f>
        <v/>
      </c>
    </row>
    <row r="126" spans="1:87" s="191" customFormat="1" ht="23.25" customHeight="1">
      <c r="A126" s="522" t="str">
        <f>IF(TRIM(入力1!A184)&lt;&gt;"",入力1!A184,"")</f>
        <v/>
      </c>
      <c r="B126" s="523">
        <f>IF(TRIM(入力1!B184)&lt;&gt;"",入力1!B184,"")</f>
        <v>8</v>
      </c>
      <c r="C126" s="524">
        <v>4</v>
      </c>
      <c r="D126" s="2229" t="str">
        <f>IF(TRIM(入力1!D184)&lt;&gt;"",入力1!D184,"")</f>
        <v/>
      </c>
      <c r="E126" s="2230" t="str">
        <f>IF(TRIM(入力1!E125)&lt;&gt;"",入力1!E125,"")</f>
        <v/>
      </c>
      <c r="F126" s="2230" t="str">
        <f>IF(TRIM(入力1!F125)&lt;&gt;"",入力1!F125,"")</f>
        <v/>
      </c>
      <c r="G126" s="2230" t="str">
        <f>IF(TRIM(入力1!G125)&lt;&gt;"",入力1!G125,"")</f>
        <v/>
      </c>
      <c r="H126" s="2230" t="str">
        <f>IF(TRIM(入力1!H125)&lt;&gt;"",入力1!H125,"")</f>
        <v/>
      </c>
      <c r="I126" s="2230" t="str">
        <f>IF(TRIM(入力1!I125)&lt;&gt;"",入力1!I125,"")</f>
        <v/>
      </c>
      <c r="J126" s="2230" t="str">
        <f>IF(TRIM(入力1!J125)&lt;&gt;"",入力1!J125,"")</f>
        <v/>
      </c>
      <c r="K126" s="2230" t="str">
        <f>IF(TRIM(入力1!S125)&lt;&gt;"",入力1!S125,"")</f>
        <v/>
      </c>
      <c r="L126" s="2231" t="e">
        <f>IF(TRIM(入力1!#REF!)&lt;&gt;"",入力1!#REF!,"")</f>
        <v>#REF!</v>
      </c>
      <c r="M126" s="975" t="str">
        <f>IF(TRIM(入力1!K184)&lt;&gt;"",入力1!K184,"")</f>
        <v/>
      </c>
      <c r="N126" s="525">
        <f>IF(TRIM(入力1!L184)&lt;&gt;"",入力1!L184,"")</f>
        <v>8</v>
      </c>
      <c r="O126" s="526">
        <v>4</v>
      </c>
      <c r="P126" s="1007" t="str">
        <f>'入力1-1'!P98</f>
        <v/>
      </c>
      <c r="Q126" s="527" t="str">
        <f>'入力1-1'!Q98</f>
        <v/>
      </c>
      <c r="R126" s="528" t="str">
        <f>IF(TRIM('入力1-1'!R98)&lt;&gt;"",MID('入力1-1'!R98,1,1),"0")</f>
        <v>0</v>
      </c>
      <c r="S126" s="528" t="str">
        <f>IF(TRIM('入力1-1'!S98)&lt;&gt;"",MID('入力1-1'!S98,1,1),"")</f>
        <v/>
      </c>
      <c r="T126" s="528" t="str">
        <f>IF(TRIM('入力1-1'!T98)&lt;&gt;"",MID('入力1-1'!T98,1,1),"")</f>
        <v/>
      </c>
      <c r="U126" s="528" t="str">
        <f>IF(TRIM('入力1-1'!U98)&lt;&gt;"",MID('入力1-1'!U98,1,1),"")</f>
        <v/>
      </c>
      <c r="V126" s="528" t="str">
        <f>IF(TRIM('入力1-1'!V98)&lt;&gt;"",MID('入力1-1'!V98,1,1),"")</f>
        <v/>
      </c>
      <c r="W126" s="528" t="str">
        <f>IF(TRIM('入力1-1'!W98)&lt;&gt;"",MID('入力1-1'!W98,1,1),"")</f>
        <v/>
      </c>
      <c r="X126" s="528" t="str">
        <f>IF(TRIM('入力1-1'!X98)&lt;&gt;"",MID('入力1-1'!X98,1,1),"")</f>
        <v/>
      </c>
      <c r="Y126" s="528" t="str">
        <f>IF(TRIM('入力1-1'!Y98)&lt;&gt;"",MID('入力1-1'!Y98,1,1),"")</f>
        <v/>
      </c>
      <c r="Z126" s="1007" t="str">
        <f>IF(TRIM('入力1-1'!AA98)&lt;&gt;"",MID('入力1-1'!AA98,1,1),"0")</f>
        <v>0</v>
      </c>
      <c r="AA126" s="527" t="str">
        <f>IF(TRIM('入力1-1'!AA98)&lt;&gt;"",MID('入力1-1'!AA98,2,1),"0")</f>
        <v>0</v>
      </c>
      <c r="AB126" s="1007" t="str">
        <f>IF(TRIM('入力1-1'!AC98)&lt;&gt;"",MID('入力1-1'!AC98,1,1),"")</f>
        <v/>
      </c>
      <c r="AC126" s="527" t="str">
        <f>IF(TRIM('入力1-1'!AC98)&lt;&gt;"",MID('入力1-1'!AC98,2,1),"")</f>
        <v/>
      </c>
      <c r="AD126" s="1007" t="str">
        <f>IF(TRIM('入力1-1'!AE98)&lt;&gt;"",MID('入力1-1'!AE98,1,1),"")</f>
        <v/>
      </c>
      <c r="AE126" s="527" t="str">
        <f>IF(TRIM('入力1-1'!AE98)&lt;&gt;"",MID('入力1-1'!AE98,2,1),"")</f>
        <v/>
      </c>
      <c r="AF126" s="1007" t="str">
        <f>IF(TRIM('入力1-1'!AG98)&lt;&gt;"",MID('入力1-1'!AG98,1,1),"")</f>
        <v/>
      </c>
      <c r="AG126" s="527" t="str">
        <f>IF(TRIM('入力1-1'!AG98)&lt;&gt;"",MID('入力1-1'!AG98,2,1),"")</f>
        <v/>
      </c>
      <c r="AH126" s="1007" t="str">
        <f>IF(TRIM('入力1-1'!AI98)&lt;&gt;"",MID('入力1-1'!AI98,1,1),"")</f>
        <v/>
      </c>
      <c r="AI126" s="529" t="str">
        <f>IF(TRIM('入力1-1'!AI98)&lt;&gt;"",MID('入力1-1'!AI98,2,1),"")</f>
        <v/>
      </c>
      <c r="AJ126" s="528" t="str">
        <f>IF(TRIM('入力1-1'!AK98)&lt;&gt;"",MID('入力1-1'!AK98,1,1),"")</f>
        <v/>
      </c>
      <c r="AK126" s="1007" t="str">
        <f>IF(TRIM('入力1-1'!AL98)&lt;&gt;"",MID('入力1-1'!AL98,1,1),"")</f>
        <v/>
      </c>
      <c r="AL126" s="527" t="str">
        <f>IF(TRIM('入力1-1'!AL98)&lt;&gt;"",MID('入力1-1'!AL98,2,1),"")</f>
        <v/>
      </c>
      <c r="AM126" s="1007" t="str">
        <f>IF(TRIM('入力1-1'!AN98)&lt;&gt;"",MID('入力1-1'!AN98,1,1),"")</f>
        <v/>
      </c>
      <c r="AN126" s="527" t="str">
        <f>IF(TRIM('入力1-1'!AN98)&lt;&gt;"",MID('入力1-1'!AN98,2,1),"")</f>
        <v/>
      </c>
      <c r="AO126" s="1007" t="str">
        <f>IF(TRIM('入力1-1'!AP98)&lt;&gt;"",MID('入力1-1'!AP98,1,1),"")</f>
        <v/>
      </c>
      <c r="AP126" s="529" t="str">
        <f>IF(TRIM('入力1-1'!AP98)&lt;&gt;"",MID('入力1-1'!AP98,2,1),"")</f>
        <v/>
      </c>
      <c r="AQ126" s="1007" t="str">
        <f>IF(TRIM('入力1-1'!AR98)&lt;&gt;"",MID('入力1-1'!AR98,1,1),"")</f>
        <v/>
      </c>
      <c r="AR126" s="527" t="str">
        <f>IF(TRIM('入力1-1'!AR98)&lt;&gt;"",MID('入力1-1'!AR98,2,1),"")</f>
        <v/>
      </c>
      <c r="AS126" s="1007" t="str">
        <f>IF(TRIM('入力1-1'!AT98)&lt;&gt;"",MID('入力1-1'!AT98,1,1),"")</f>
        <v/>
      </c>
      <c r="AT126" s="527" t="str">
        <f>IF(TRIM('入力1-1'!AT98)&lt;&gt;"",MID('入力1-1'!AT98,2,1),"")</f>
        <v/>
      </c>
      <c r="AU126" s="1008" t="str">
        <f>IF(TRIM('入力1-1'!AV98)&lt;&gt;"",MID('入力1-1'!AV98,1,1),"")</f>
        <v/>
      </c>
      <c r="AV126" s="530" t="str">
        <f>IF(TRIM('入力1-1'!AW98)&lt;&gt;"",MID('入力1-1'!AW98,1,1),"")</f>
        <v/>
      </c>
      <c r="AW126" s="530" t="str">
        <f>IF(TRIM('入力1-1'!AX98)&lt;&gt;"",MID('入力1-1'!AX98,1,1),"")</f>
        <v/>
      </c>
      <c r="AX126" s="530" t="str">
        <f>IF(TRIM('入力1-1'!AY98)&lt;&gt;"",MID('入力1-1'!AY98,1,1),"")</f>
        <v/>
      </c>
      <c r="AY126" s="697" t="str">
        <f>IF(TRIM('入力1-1'!AZ98)&lt;&gt;"",LEFT('入力1-1'!AZ98,1),"-")</f>
        <v>-</v>
      </c>
      <c r="AZ126" s="977" t="str">
        <f>IF(TRIM('入力1-1'!AZ98)&lt;&gt;"",MID('入力1-1'!AZ98,2,1),"-")</f>
        <v>-</v>
      </c>
      <c r="BA126" s="677" t="str">
        <f>IF(TRIM('入力1-1'!BB98)&lt;&gt;"",MID('入力1-1'!BB98,1,1),"")</f>
        <v/>
      </c>
      <c r="BB126" s="987" t="str">
        <f>IF(TRIM('入力1-1'!BC98)&lt;&gt;"",IF(LEN('入力1-1'!BC98)&gt;=2,MID(TEXT('入力1-1'!BC98,"00"),1,1),"0"),"")</f>
        <v/>
      </c>
      <c r="BC126" s="531" t="str">
        <f>IF(TRIM('入力1-1'!BC98)&lt;&gt;"",IF(LEN('入力1-1'!BC98)&gt;=1,MID(TEXT('入力1-1'!BC98,"00"),2,1),""),"")</f>
        <v/>
      </c>
      <c r="BD126" s="708" t="str">
        <f>IF(TRIM('入力1-1'!$BE98)&lt;&gt;"",IF('入力1-1'!$BE98&gt;=100000,MID(TEXT('入力1-1'!$BE98,"000000"),1,1),""),"")</f>
        <v/>
      </c>
      <c r="BE126" s="709" t="str">
        <f>IF(TRIM('入力1-1'!$BE98)&lt;&gt;"",IF('入力1-1'!$BE98&gt;=10000,MID(TEXT('入力1-1'!$BE98,"000000"),2,1),""),"")</f>
        <v/>
      </c>
      <c r="BF126" s="709" t="str">
        <f>IF(TRIM('入力1-1'!$BE98)&lt;&gt;"",IF('入力1-1'!$BE98&gt;=1000,MID(TEXT('入力1-1'!$BE98,"000000"),3,1),""),"")</f>
        <v/>
      </c>
      <c r="BG126" s="709" t="str">
        <f>IF(TRIM('入力1-1'!$BE98)&lt;&gt;"",IF('入力1-1'!$BE98&gt;=100,MID(TEXT('入力1-1'!$BE98,"000000"),4,1),""),"")</f>
        <v/>
      </c>
      <c r="BH126" s="709" t="str">
        <f>IF(TRIM('入力1-1'!$BE98)&lt;&gt;"",IF('入力1-1'!$BE98&gt;=10,MID(TEXT('入力1-1'!$BE98,"000000"),5,1),""),"")</f>
        <v/>
      </c>
      <c r="BI126" s="532" t="str">
        <f>IF(TRIM('入力1-1'!$BE98)&lt;&gt;"",IF('入力1-1'!$BE98&gt;=1,MID(TEXT('入力1-1'!$BE98,"000000"),6,1),"0"),"")</f>
        <v/>
      </c>
      <c r="BJ126" s="710" t="str">
        <f>IF(TRIM('入力1-1'!$BF98)&lt;&gt;"",IF('入力1-1'!$BF98&gt;=100000,MID(TEXT('入力1-1'!$BF98,"000000"),1,1),""),"")</f>
        <v/>
      </c>
      <c r="BK126" s="711" t="str">
        <f>IF(TRIM('入力1-1'!$BF98)&lt;&gt;"",IF('入力1-1'!$BF98&gt;=10000,MID(TEXT('入力1-1'!$BF98,"000000"),2,1),""),"")</f>
        <v/>
      </c>
      <c r="BL126" s="711" t="str">
        <f>IF(TRIM('入力1-1'!$BF98)&lt;&gt;"",IF('入力1-1'!$BF98&gt;=1000,MID(TEXT('入力1-1'!$BF98,"000000"),3,1),""),"")</f>
        <v/>
      </c>
      <c r="BM126" s="711" t="str">
        <f>IF(TRIM('入力1-1'!$BF98)&lt;&gt;"",IF('入力1-1'!$BF98&gt;=100,MID(TEXT('入力1-1'!$BF98,"000000"),4,1),""),"")</f>
        <v/>
      </c>
      <c r="BN126" s="711" t="str">
        <f>IF(TRIM('入力1-1'!$BF98)&lt;&gt;"",IF('入力1-1'!$BF98&gt;=10,MID(TEXT('入力1-1'!$BF98,"000000"),5,1),""),"")</f>
        <v/>
      </c>
      <c r="BO126" s="533" t="str">
        <f>IF(TRIM('入力1-1'!$BF98)&lt;&gt;"",IF('入力1-1'!$BF98&gt;=1,MID(TEXT('入力1-1'!$BF98,"000000"),6,1),"0"),"")</f>
        <v/>
      </c>
      <c r="BP126" s="710" t="str">
        <f>IF(TRIM('入力1-1'!$BG98)&lt;&gt;"",IF('入力1-1'!$BG98&gt;=100000,MID(TEXT('入力1-1'!$BG98,"000000"),1,1),""),"")</f>
        <v/>
      </c>
      <c r="BQ126" s="711" t="str">
        <f>IF(TRIM('入力1-1'!$BG98)&lt;&gt;"",IF('入力1-1'!$BG98&gt;=10000,MID(TEXT('入力1-1'!$BG98,"000000"),2,1),""),"")</f>
        <v/>
      </c>
      <c r="BR126" s="711" t="str">
        <f>IF(TRIM('入力1-1'!$BG98)&lt;&gt;"",IF('入力1-1'!$BG98&gt;=1000,MID(TEXT('入力1-1'!$BG98,"000000"),3,1),""),"")</f>
        <v/>
      </c>
      <c r="BS126" s="711" t="str">
        <f>IF(TRIM('入力1-1'!$BG98)&lt;&gt;"",IF('入力1-1'!$BG98&gt;=100,MID(TEXT('入力1-1'!$BG98,"000000"),4,1),""),"")</f>
        <v/>
      </c>
      <c r="BT126" s="711" t="str">
        <f>IF(TRIM('入力1-1'!$BG98)&lt;&gt;"",IF('入力1-1'!$BG98&gt;=10,MID(TEXT('入力1-1'!$BG98,"000000"),5,1),""),"")</f>
        <v/>
      </c>
      <c r="BU126" s="533" t="str">
        <f>IF(TRIM('入力1-1'!$BG98)&lt;&gt;"",IF('入力1-1'!$BG98&gt;=1,MID(TEXT('入力1-1'!$BG98,"000000"),6,1),"0"),"")</f>
        <v/>
      </c>
      <c r="BV126" s="710" t="str">
        <f>IF(TRIM('入力1-1'!$BH98)&lt;&gt;"",IF('入力1-1'!$BH98&gt;=100000,MID(TEXT('入力1-1'!$BH98,"000000"),1,1),""),"")</f>
        <v/>
      </c>
      <c r="BW126" s="711" t="str">
        <f>IF(TRIM('入力1-1'!$BH98)&lt;&gt;"",IF('入力1-1'!$BH98&gt;=10000,MID(TEXT('入力1-1'!$BH98,"000000"),2,1),""),"")</f>
        <v/>
      </c>
      <c r="BX126" s="711" t="str">
        <f>IF(TRIM('入力1-1'!$BH98)&lt;&gt;"",IF('入力1-1'!$BH98&gt;=1000,MID(TEXT('入力1-1'!$BH98,"000000"),3,1),""),"")</f>
        <v/>
      </c>
      <c r="BY126" s="711" t="str">
        <f>IF(TRIM('入力1-1'!$BH98)&lt;&gt;"",IF('入力1-1'!$BH98&gt;=100,MID(TEXT('入力1-1'!$BH98,"000000"),4,1),""),"")</f>
        <v/>
      </c>
      <c r="BZ126" s="711" t="str">
        <f>IF(TRIM('入力1-1'!$BH98)&lt;&gt;"",IF('入力1-1'!$BH98&gt;=10,MID(TEXT('入力1-1'!$BH98,"000000"),5,1),""),"")</f>
        <v/>
      </c>
      <c r="CA126" s="533" t="str">
        <f>IF(TRIM('入力1-1'!$BH98)&lt;&gt;"",IF('入力1-1'!$BH98&gt;=1,MID(TEXT('入力1-1'!$BH98,"000000"),6,1),""),"0")</f>
        <v/>
      </c>
      <c r="CB126" s="749" t="str">
        <f>IF(TRIM('入力1-1'!$BI98)&lt;&gt;"",IF('入力1-1'!$BI98&gt;=10000000,MID(TEXT('入力1-1'!$BI98,"00000000"),1,1),""),"")</f>
        <v/>
      </c>
      <c r="CC126" s="750" t="str">
        <f>IF(TRIM('入力1-1'!$BI98)&lt;&gt;"",IF('入力1-1'!$BI98&gt;=1000000,MID(TEXT('入力1-1'!$BI98,"00000000"),2,1),""),"")</f>
        <v/>
      </c>
      <c r="CD126" s="750" t="str">
        <f>IF(TRIM('入力1-1'!$BI98)&lt;&gt;"",IF('入力1-1'!$BI98&gt;=100000,MID(TEXT('入力1-1'!$BI98,"00000000"),3,1),""),"")</f>
        <v/>
      </c>
      <c r="CE126" s="750" t="str">
        <f>IF(TRIM('入力1-1'!$BI98)&lt;&gt;"",IF('入力1-1'!$BI98&gt;=10000,MID(TEXT('入力1-1'!$BI98,"00000000"),4,1),""),"")</f>
        <v/>
      </c>
      <c r="CF126" s="750" t="str">
        <f>IF(TRIM('入力1-1'!$BI98)&lt;&gt;"",IF('入力1-1'!$BI98&gt;=1000,MID(TEXT('入力1-1'!$BI98,"00000000"),5,1),""),"")</f>
        <v/>
      </c>
      <c r="CG126" s="750" t="str">
        <f>IF(TRIM('入力1-1'!$BI98)&lt;&gt;"",IF('入力1-1'!$BI98&gt;=100,MID(TEXT('入力1-1'!$BI98,"00000000"),6,1),""),"")</f>
        <v/>
      </c>
      <c r="CH126" s="750" t="str">
        <f>IF(TRIM('入力1-1'!$BI98)&lt;&gt;"",IF('入力1-1'!$BI98&gt;=10,MID(TEXT('入力1-1'!$BI98,"00000000"),7,1),""),"")</f>
        <v/>
      </c>
      <c r="CI126" s="854" t="str">
        <f>IF(TRIM('入力1-1'!$BI98)&lt;&gt;"",IF('入力1-1'!$BI98&gt;=1,MID(TEXT('入力1-1'!$BI98,"00000000"),8,1),""),"")</f>
        <v/>
      </c>
    </row>
    <row r="127" spans="1:87" s="19" customFormat="1" ht="23.25" customHeight="1" thickBot="1">
      <c r="A127" s="311" t="str">
        <f>IF(TRIM(入力1!A186)&lt;&gt;"",入力1!A186,"")</f>
        <v/>
      </c>
      <c r="B127" s="431">
        <f>IF(TRIM(入力1!B186)&lt;&gt;"",入力1!B186,"")</f>
        <v>8</v>
      </c>
      <c r="C127" s="312">
        <v>5</v>
      </c>
      <c r="D127" s="2238" t="str">
        <f>IF(TRIM(入力1!D186)&lt;&gt;"",入力1!D186,"")</f>
        <v/>
      </c>
      <c r="E127" s="2239" t="str">
        <f>IF(TRIM(入力1!E127)&lt;&gt;"",入力1!E127,"")</f>
        <v/>
      </c>
      <c r="F127" s="2239" t="str">
        <f>IF(TRIM(入力1!F127)&lt;&gt;"",入力1!F127,"")</f>
        <v/>
      </c>
      <c r="G127" s="2239" t="str">
        <f>IF(TRIM(入力1!G127)&lt;&gt;"",入力1!G127,"")</f>
        <v/>
      </c>
      <c r="H127" s="2239" t="str">
        <f>IF(TRIM(入力1!H127)&lt;&gt;"",入力1!H127,"")</f>
        <v/>
      </c>
      <c r="I127" s="2239" t="str">
        <f>IF(TRIM(入力1!I127)&lt;&gt;"",入力1!I127,"")</f>
        <v/>
      </c>
      <c r="J127" s="2239" t="str">
        <f>IF(TRIM(入力1!J127)&lt;&gt;"",入力1!J127,"")</f>
        <v/>
      </c>
      <c r="K127" s="2239" t="str">
        <f>IF(TRIM(入力1!S127)&lt;&gt;"",入力1!S127,"")</f>
        <v/>
      </c>
      <c r="L127" s="2240" t="e">
        <f>IF(TRIM(入力1!#REF!)&lt;&gt;"",入力1!#REF!,"")</f>
        <v>#REF!</v>
      </c>
      <c r="M127" s="957" t="str">
        <f>IF(TRIM(入力1!K186)&lt;&gt;"",入力1!K186,"")</f>
        <v/>
      </c>
      <c r="N127" s="435">
        <f>IF(TRIM(入力1!L186)&lt;&gt;"",入力1!L186,"")</f>
        <v>8</v>
      </c>
      <c r="O127" s="433">
        <v>5</v>
      </c>
      <c r="P127" s="1005" t="str">
        <f>'入力1-1'!P99</f>
        <v/>
      </c>
      <c r="Q127" s="313" t="str">
        <f>'入力1-1'!Q99</f>
        <v/>
      </c>
      <c r="R127" s="314" t="str">
        <f>IF(TRIM('入力1-1'!R99)&lt;&gt;"",MID('入力1-1'!R99,1,1),"0")</f>
        <v>0</v>
      </c>
      <c r="S127" s="314" t="str">
        <f>IF(TRIM('入力1-1'!S99)&lt;&gt;"",MID('入力1-1'!S99,1,1),"")</f>
        <v/>
      </c>
      <c r="T127" s="314" t="str">
        <f>IF(TRIM('入力1-1'!T99)&lt;&gt;"",MID('入力1-1'!T99,1,1),"")</f>
        <v/>
      </c>
      <c r="U127" s="314" t="str">
        <f>IF(TRIM('入力1-1'!U99)&lt;&gt;"",MID('入力1-1'!U99,1,1),"")</f>
        <v/>
      </c>
      <c r="V127" s="314" t="str">
        <f>IF(TRIM('入力1-1'!V99)&lt;&gt;"",MID('入力1-1'!V99,1,1),"")</f>
        <v/>
      </c>
      <c r="W127" s="314" t="str">
        <f>IF(TRIM('入力1-1'!W99)&lt;&gt;"",MID('入力1-1'!W99,1,1),"")</f>
        <v/>
      </c>
      <c r="X127" s="314" t="str">
        <f>IF(TRIM('入力1-1'!X99)&lt;&gt;"",MID('入力1-1'!X99,1,1),"")</f>
        <v/>
      </c>
      <c r="Y127" s="314" t="str">
        <f>IF(TRIM('入力1-1'!Y99)&lt;&gt;"",MID('入力1-1'!Y99,1,1),"")</f>
        <v/>
      </c>
      <c r="Z127" s="1005" t="str">
        <f>IF(TRIM('入力1-1'!AA99)&lt;&gt;"",MID('入力1-1'!AA99,1,1),"0")</f>
        <v>0</v>
      </c>
      <c r="AA127" s="313" t="str">
        <f>IF(TRIM('入力1-1'!AA99)&lt;&gt;"",MID('入力1-1'!AA99,2,1),"0")</f>
        <v>0</v>
      </c>
      <c r="AB127" s="1005" t="str">
        <f>IF(TRIM('入力1-1'!AC99)&lt;&gt;"",MID('入力1-1'!AC99,1,1),"")</f>
        <v/>
      </c>
      <c r="AC127" s="313" t="str">
        <f>IF(TRIM('入力1-1'!AC99)&lt;&gt;"",MID('入力1-1'!AC99,2,1),"")</f>
        <v/>
      </c>
      <c r="AD127" s="1005" t="str">
        <f>IF(TRIM('入力1-1'!AE99)&lt;&gt;"",MID('入力1-1'!AE99,1,1),"")</f>
        <v/>
      </c>
      <c r="AE127" s="313" t="str">
        <f>IF(TRIM('入力1-1'!AE99)&lt;&gt;"",MID('入力1-1'!AE99,2,1),"")</f>
        <v/>
      </c>
      <c r="AF127" s="1005" t="str">
        <f>IF(TRIM('入力1-1'!AG99)&lt;&gt;"",MID('入力1-1'!AG99,1,1),"")</f>
        <v/>
      </c>
      <c r="AG127" s="313" t="str">
        <f>IF(TRIM('入力1-1'!AG99)&lt;&gt;"",MID('入力1-1'!AG99,2,1),"")</f>
        <v/>
      </c>
      <c r="AH127" s="1005" t="str">
        <f>IF(TRIM('入力1-1'!AI99)&lt;&gt;"",MID('入力1-1'!AI99,1,1),"")</f>
        <v/>
      </c>
      <c r="AI127" s="315" t="str">
        <f>IF(TRIM('入力1-1'!AI99)&lt;&gt;"",MID('入力1-1'!AI99,2,1),"")</f>
        <v/>
      </c>
      <c r="AJ127" s="314" t="str">
        <f>IF(TRIM('入力1-1'!AK99)&lt;&gt;"",MID('入力1-1'!AK99,1,1),"")</f>
        <v/>
      </c>
      <c r="AK127" s="1005" t="str">
        <f>IF(TRIM('入力1-1'!AL99)&lt;&gt;"",MID('入力1-1'!AL99,1,1),"")</f>
        <v/>
      </c>
      <c r="AL127" s="313" t="str">
        <f>IF(TRIM('入力1-1'!AL99)&lt;&gt;"",MID('入力1-1'!AL99,2,1),"")</f>
        <v/>
      </c>
      <c r="AM127" s="1005" t="str">
        <f>IF(TRIM('入力1-1'!AN99)&lt;&gt;"",MID('入力1-1'!AN99,1,1),"")</f>
        <v/>
      </c>
      <c r="AN127" s="313" t="str">
        <f>IF(TRIM('入力1-1'!AN99)&lt;&gt;"",MID('入力1-1'!AN99,2,1),"")</f>
        <v/>
      </c>
      <c r="AO127" s="1005" t="str">
        <f>IF(TRIM('入力1-1'!AP99)&lt;&gt;"",MID('入力1-1'!AP99,1,1),"")</f>
        <v/>
      </c>
      <c r="AP127" s="315" t="str">
        <f>IF(TRIM('入力1-1'!AP99)&lt;&gt;"",MID('入力1-1'!AP99,2,1),"")</f>
        <v/>
      </c>
      <c r="AQ127" s="1005" t="str">
        <f>IF(TRIM('入力1-1'!AR99)&lt;&gt;"",MID('入力1-1'!AR99,1,1),"")</f>
        <v/>
      </c>
      <c r="AR127" s="313" t="str">
        <f>IF(TRIM('入力1-1'!AR99)&lt;&gt;"",MID('入力1-1'!AR99,2,1),"")</f>
        <v/>
      </c>
      <c r="AS127" s="1005" t="str">
        <f>IF(TRIM('入力1-1'!AT99)&lt;&gt;"",MID('入力1-1'!AT99,1,1),"")</f>
        <v/>
      </c>
      <c r="AT127" s="313" t="str">
        <f>IF(TRIM('入力1-1'!AT99)&lt;&gt;"",MID('入力1-1'!AT99,2,1),"")</f>
        <v/>
      </c>
      <c r="AU127" s="1006" t="str">
        <f>IF(TRIM('入力1-1'!AV99)&lt;&gt;"",MID('入力1-1'!AV99,1,1),"")</f>
        <v/>
      </c>
      <c r="AV127" s="366" t="str">
        <f>IF(TRIM('入力1-1'!AW99)&lt;&gt;"",MID('入力1-1'!AW99,1,1),"")</f>
        <v/>
      </c>
      <c r="AW127" s="366" t="str">
        <f>IF(TRIM('入力1-1'!AX99)&lt;&gt;"",MID('入力1-1'!AX99,1,1),"")</f>
        <v/>
      </c>
      <c r="AX127" s="366" t="str">
        <f>IF(TRIM('入力1-1'!AY99)&lt;&gt;"",MID('入力1-1'!AY99,1,1),"")</f>
        <v/>
      </c>
      <c r="AY127" s="699" t="str">
        <f>IF(TRIM('入力1-1'!AZ99)&lt;&gt;"",LEFT('入力1-1'!AZ99,1),"-")</f>
        <v>-</v>
      </c>
      <c r="AZ127" s="978" t="str">
        <f>IF(TRIM('入力1-1'!AZ99)&lt;&gt;"",MID('入力1-1'!AZ99,2,1),"-")</f>
        <v>-</v>
      </c>
      <c r="BA127" s="679" t="str">
        <f>IF(TRIM('入力1-1'!BB99)&lt;&gt;"",MID('入力1-1'!BB99,1,1),"")</f>
        <v/>
      </c>
      <c r="BB127" s="989" t="str">
        <f>IF(TRIM('入力1-1'!BC99)&lt;&gt;"",IF(LEN('入力1-1'!BC99)&gt;=2,MID(TEXT('入力1-1'!BC99,"00"),1,1),"0"),"")</f>
        <v/>
      </c>
      <c r="BC127" s="313" t="str">
        <f>IF(TRIM('入力1-1'!BC99)&lt;&gt;"",IF(LEN('入力1-1'!BC99)&gt;=1,MID(TEXT('入力1-1'!BC99,"00"),2,1),""),"")</f>
        <v/>
      </c>
      <c r="BD127" s="716" t="str">
        <f>IF(TRIM('入力1-1'!$BE99)&lt;&gt;"",IF('入力1-1'!$BE99&gt;=100000,MID(TEXT('入力1-1'!$BE99,"000000"),1,1),""),"")</f>
        <v/>
      </c>
      <c r="BE127" s="717" t="str">
        <f>IF(TRIM('入力1-1'!$BE99)&lt;&gt;"",IF('入力1-1'!$BE99&gt;=10000,MID(TEXT('入力1-1'!$BE99,"000000"),2,1),""),"")</f>
        <v/>
      </c>
      <c r="BF127" s="717" t="str">
        <f>IF(TRIM('入力1-1'!$BE99)&lt;&gt;"",IF('入力1-1'!$BE99&gt;=1000,MID(TEXT('入力1-1'!$BE99,"000000"),3,1),""),"")</f>
        <v/>
      </c>
      <c r="BG127" s="717" t="str">
        <f>IF(TRIM('入力1-1'!$BE99)&lt;&gt;"",IF('入力1-1'!$BE99&gt;=100,MID(TEXT('入力1-1'!$BE99,"000000"),4,1),""),"")</f>
        <v/>
      </c>
      <c r="BH127" s="717" t="str">
        <f>IF(TRIM('入力1-1'!$BE99)&lt;&gt;"",IF('入力1-1'!$BE99&gt;=10,MID(TEXT('入力1-1'!$BE99,"000000"),5,1),""),"")</f>
        <v/>
      </c>
      <c r="BI127" s="467" t="str">
        <f>IF(TRIM('入力1-1'!$BE99)&lt;&gt;"",IF('入力1-1'!$BE99&gt;=1,MID(TEXT('入力1-1'!$BE99,"000000"),6,1),"0"),"")</f>
        <v/>
      </c>
      <c r="BJ127" s="718" t="str">
        <f>IF(TRIM('入力1-1'!$BF99)&lt;&gt;"",IF('入力1-1'!$BF99&gt;=100000,MID(TEXT('入力1-1'!$BF99,"000000"),1,1),""),"")</f>
        <v/>
      </c>
      <c r="BK127" s="717" t="str">
        <f>IF(TRIM('入力1-1'!$BF99)&lt;&gt;"",IF('入力1-1'!$BF99&gt;=10000,MID(TEXT('入力1-1'!$BF99,"000000"),2,1),""),"")</f>
        <v/>
      </c>
      <c r="BL127" s="717" t="str">
        <f>IF(TRIM('入力1-1'!$BF99)&lt;&gt;"",IF('入力1-1'!$BF99&gt;=1000,MID(TEXT('入力1-1'!$BF99,"000000"),3,1),""),"")</f>
        <v/>
      </c>
      <c r="BM127" s="717" t="str">
        <f>IF(TRIM('入力1-1'!$BF99)&lt;&gt;"",IF('入力1-1'!$BF99&gt;=100,MID(TEXT('入力1-1'!$BF99,"000000"),4,1),""),"")</f>
        <v/>
      </c>
      <c r="BN127" s="717" t="str">
        <f>IF(TRIM('入力1-1'!$BF99)&lt;&gt;"",IF('入力1-1'!$BF99&gt;=10,MID(TEXT('入力1-1'!$BF99,"000000"),5,1),""),"")</f>
        <v/>
      </c>
      <c r="BO127" s="467" t="str">
        <f>IF(TRIM('入力1-1'!$BF99)&lt;&gt;"",IF('入力1-1'!$BF99&gt;=1,MID(TEXT('入力1-1'!$BF99,"000000"),6,1),"0"),"")</f>
        <v/>
      </c>
      <c r="BP127" s="718" t="str">
        <f>IF(TRIM('入力1-1'!$BG99)&lt;&gt;"",IF('入力1-1'!$BG99&gt;=100000,MID(TEXT('入力1-1'!$BG99,"000000"),1,1),""),"")</f>
        <v/>
      </c>
      <c r="BQ127" s="717" t="str">
        <f>IF(TRIM('入力1-1'!$BG99)&lt;&gt;"",IF('入力1-1'!$BG99&gt;=10000,MID(TEXT('入力1-1'!$BG99,"000000"),2,1),""),"")</f>
        <v/>
      </c>
      <c r="BR127" s="717" t="str">
        <f>IF(TRIM('入力1-1'!$BG99)&lt;&gt;"",IF('入力1-1'!$BG99&gt;=1000,MID(TEXT('入力1-1'!$BG99,"000000"),3,1),""),"")</f>
        <v/>
      </c>
      <c r="BS127" s="717" t="str">
        <f>IF(TRIM('入力1-1'!$BG99)&lt;&gt;"",IF('入力1-1'!$BG99&gt;=100,MID(TEXT('入力1-1'!$BG99,"000000"),4,1),""),"")</f>
        <v/>
      </c>
      <c r="BT127" s="717" t="str">
        <f>IF(TRIM('入力1-1'!$BG99)&lt;&gt;"",IF('入力1-1'!$BG99&gt;=10,MID(TEXT('入力1-1'!$BG99,"000000"),5,1),""),"")</f>
        <v/>
      </c>
      <c r="BU127" s="467" t="str">
        <f>IF(TRIM('入力1-1'!$BG99)&lt;&gt;"",IF('入力1-1'!$BG99&gt;=1,MID(TEXT('入力1-1'!$BG99,"000000"),6,1),"0"),"")</f>
        <v/>
      </c>
      <c r="BV127" s="718" t="str">
        <f>IF(TRIM('入力1-1'!$BH99)&lt;&gt;"",IF('入力1-1'!$BH99&gt;=100000,MID(TEXT('入力1-1'!$BH99,"000000"),1,1),""),"")</f>
        <v/>
      </c>
      <c r="BW127" s="717" t="str">
        <f>IF(TRIM('入力1-1'!$BH99)&lt;&gt;"",IF('入力1-1'!$BH99&gt;=10000,MID(TEXT('入力1-1'!$BH99,"000000"),2,1),""),"")</f>
        <v/>
      </c>
      <c r="BX127" s="717" t="str">
        <f>IF(TRIM('入力1-1'!$BH99)&lt;&gt;"",IF('入力1-1'!$BH99&gt;=1000,MID(TEXT('入力1-1'!$BH99,"000000"),3,1),""),"")</f>
        <v/>
      </c>
      <c r="BY127" s="717" t="str">
        <f>IF(TRIM('入力1-1'!$BH99)&lt;&gt;"",IF('入力1-1'!$BH99&gt;=100,MID(TEXT('入力1-1'!$BH99,"000000"),4,1),""),"")</f>
        <v/>
      </c>
      <c r="BZ127" s="717" t="str">
        <f>IF(TRIM('入力1-1'!$BH99)&lt;&gt;"",IF('入力1-1'!$BH99&gt;=10,MID(TEXT('入力1-1'!$BH99,"000000"),5,1),""),"")</f>
        <v/>
      </c>
      <c r="CA127" s="467" t="str">
        <f>IF(TRIM('入力1-1'!$BH99)&lt;&gt;"",IF('入力1-1'!$BH99&gt;=1,MID(TEXT('入力1-1'!$BH99,"000000"),6,1),""),"0")</f>
        <v/>
      </c>
      <c r="CB127" s="753" t="str">
        <f>IF(TRIM('入力1-1'!$BI99)&lt;&gt;"",IF('入力1-1'!$BI99&gt;=10000000,MID(TEXT('入力1-1'!$BI99,"00000000"),1,1),""),"")</f>
        <v/>
      </c>
      <c r="CC127" s="754" t="str">
        <f>IF(TRIM('入力1-1'!$BI99)&lt;&gt;"",IF('入力1-1'!$BI99&gt;=1000000,MID(TEXT('入力1-1'!$BI99,"00000000"),2,1),""),"")</f>
        <v/>
      </c>
      <c r="CD127" s="754" t="str">
        <f>IF(TRIM('入力1-1'!$BI99)&lt;&gt;"",IF('入力1-1'!$BI99&gt;=100000,MID(TEXT('入力1-1'!$BI99,"00000000"),3,1),""),"")</f>
        <v/>
      </c>
      <c r="CE127" s="754" t="str">
        <f>IF(TRIM('入力1-1'!$BI99)&lt;&gt;"",IF('入力1-1'!$BI99&gt;=10000,MID(TEXT('入力1-1'!$BI99,"00000000"),4,1),""),"")</f>
        <v/>
      </c>
      <c r="CF127" s="754" t="str">
        <f>IF(TRIM('入力1-1'!$BI99)&lt;&gt;"",IF('入力1-1'!$BI99&gt;=1000,MID(TEXT('入力1-1'!$BI99,"00000000"),5,1),""),"")</f>
        <v/>
      </c>
      <c r="CG127" s="754" t="str">
        <f>IF(TRIM('入力1-1'!$BI99)&lt;&gt;"",IF('入力1-1'!$BI99&gt;=100,MID(TEXT('入力1-1'!$BI99,"00000000"),6,1),""),"")</f>
        <v/>
      </c>
      <c r="CH127" s="754" t="str">
        <f>IF(TRIM('入力1-1'!$BI99)&lt;&gt;"",IF('入力1-1'!$BI99&gt;=10,MID(TEXT('入力1-1'!$BI99,"00000000"),7,1),""),"")</f>
        <v/>
      </c>
      <c r="CI127" s="856" t="str">
        <f>IF(TRIM('入力1-1'!$BI99)&lt;&gt;"",IF('入力1-1'!$BI99&gt;=1,MID(TEXT('入力1-1'!$BI99,"00000000"),8,1),""),"")</f>
        <v/>
      </c>
    </row>
    <row r="128" spans="1:87" s="19" customFormat="1" ht="23.25" customHeight="1">
      <c r="A128" s="522" t="str">
        <f>IF(TRIM(入力1!A188)&lt;&gt;"",入力1!A188,"")</f>
        <v/>
      </c>
      <c r="B128" s="523">
        <f>IF(TRIM(入力1!B188)&lt;&gt;"",入力1!B188,"")</f>
        <v>8</v>
      </c>
      <c r="C128" s="534">
        <v>6</v>
      </c>
      <c r="D128" s="2241" t="str">
        <f>IF(TRIM(入力1!D188)&lt;&gt;"",入力1!D188,"")</f>
        <v/>
      </c>
      <c r="E128" s="2242" t="str">
        <f>IF(TRIM(入力1!E129)&lt;&gt;"",入力1!E129,"")</f>
        <v/>
      </c>
      <c r="F128" s="2242" t="str">
        <f>IF(TRIM(入力1!F129)&lt;&gt;"",入力1!F129,"")</f>
        <v/>
      </c>
      <c r="G128" s="2242" t="str">
        <f>IF(TRIM(入力1!G129)&lt;&gt;"",入力1!G129,"")</f>
        <v/>
      </c>
      <c r="H128" s="2242" t="str">
        <f>IF(TRIM(入力1!H129)&lt;&gt;"",入力1!H129,"")</f>
        <v/>
      </c>
      <c r="I128" s="2242" t="str">
        <f>IF(TRIM(入力1!I129)&lt;&gt;"",入力1!I129,"")</f>
        <v/>
      </c>
      <c r="J128" s="2242" t="str">
        <f>IF(TRIM(入力1!J129)&lt;&gt;"",入力1!J129,"")</f>
        <v/>
      </c>
      <c r="K128" s="2242" t="str">
        <f>IF(TRIM(入力1!S129)&lt;&gt;"",入力1!S129,"")</f>
        <v/>
      </c>
      <c r="L128" s="2243" t="e">
        <f>IF(TRIM(入力1!#REF!)&lt;&gt;"",入力1!#REF!,"")</f>
        <v>#REF!</v>
      </c>
      <c r="M128" s="982" t="str">
        <f>IF(TRIM(入力1!K188)&lt;&gt;"",入力1!K188,"")</f>
        <v/>
      </c>
      <c r="N128" s="535">
        <f>IF(TRIM(入力1!L188)&lt;&gt;"",入力1!L188,"")</f>
        <v>8</v>
      </c>
      <c r="O128" s="526">
        <v>6</v>
      </c>
      <c r="P128" s="1007" t="str">
        <f>'入力1-1'!P100</f>
        <v/>
      </c>
      <c r="Q128" s="527" t="str">
        <f>'入力1-1'!Q100</f>
        <v/>
      </c>
      <c r="R128" s="528" t="str">
        <f>IF(TRIM('入力1-1'!R100)&lt;&gt;"",MID('入力1-1'!R100,1,1),"0")</f>
        <v>0</v>
      </c>
      <c r="S128" s="528" t="str">
        <f>IF(TRIM('入力1-1'!S100)&lt;&gt;"",MID('入力1-1'!S100,1,1),"")</f>
        <v/>
      </c>
      <c r="T128" s="528" t="str">
        <f>IF(TRIM('入力1-1'!T100)&lt;&gt;"",MID('入力1-1'!T100,1,1),"")</f>
        <v/>
      </c>
      <c r="U128" s="528" t="str">
        <f>IF(TRIM('入力1-1'!U100)&lt;&gt;"",MID('入力1-1'!U100,1,1),"")</f>
        <v/>
      </c>
      <c r="V128" s="528" t="str">
        <f>IF(TRIM('入力1-1'!V100)&lt;&gt;"",MID('入力1-1'!V100,1,1),"")</f>
        <v/>
      </c>
      <c r="W128" s="528" t="str">
        <f>IF(TRIM('入力1-1'!W100)&lt;&gt;"",MID('入力1-1'!W100,1,1),"")</f>
        <v/>
      </c>
      <c r="X128" s="528" t="str">
        <f>IF(TRIM('入力1-1'!X100)&lt;&gt;"",MID('入力1-1'!X100,1,1),"")</f>
        <v/>
      </c>
      <c r="Y128" s="528" t="str">
        <f>IF(TRIM('入力1-1'!Y100)&lt;&gt;"",MID('入力1-1'!Y100,1,1),"")</f>
        <v/>
      </c>
      <c r="Z128" s="1007" t="str">
        <f>IF(TRIM('入力1-1'!AA100)&lt;&gt;"",MID('入力1-1'!AA100,1,1),"0")</f>
        <v>0</v>
      </c>
      <c r="AA128" s="527" t="str">
        <f>IF(TRIM('入力1-1'!AA100)&lt;&gt;"",MID('入力1-1'!AA100,2,1),"0")</f>
        <v>0</v>
      </c>
      <c r="AB128" s="1007" t="str">
        <f>IF(TRIM('入力1-1'!AC100)&lt;&gt;"",MID('入力1-1'!AC100,1,1),"")</f>
        <v/>
      </c>
      <c r="AC128" s="527" t="str">
        <f>IF(TRIM('入力1-1'!AC100)&lt;&gt;"",MID('入力1-1'!AC100,2,1),"")</f>
        <v/>
      </c>
      <c r="AD128" s="1007" t="str">
        <f>IF(TRIM('入力1-1'!AE100)&lt;&gt;"",MID('入力1-1'!AE100,1,1),"")</f>
        <v/>
      </c>
      <c r="AE128" s="527" t="str">
        <f>IF(TRIM('入力1-1'!AE100)&lt;&gt;"",MID('入力1-1'!AE100,2,1),"")</f>
        <v/>
      </c>
      <c r="AF128" s="1007" t="str">
        <f>IF(TRIM('入力1-1'!AG100)&lt;&gt;"",MID('入力1-1'!AG100,1,1),"")</f>
        <v/>
      </c>
      <c r="AG128" s="527" t="str">
        <f>IF(TRIM('入力1-1'!AG100)&lt;&gt;"",MID('入力1-1'!AG100,2,1),"")</f>
        <v/>
      </c>
      <c r="AH128" s="1007" t="str">
        <f>IF(TRIM('入力1-1'!AI100)&lt;&gt;"",MID('入力1-1'!AI100,1,1),"")</f>
        <v/>
      </c>
      <c r="AI128" s="529" t="str">
        <f>IF(TRIM('入力1-1'!AI100)&lt;&gt;"",MID('入力1-1'!AI100,2,1),"")</f>
        <v/>
      </c>
      <c r="AJ128" s="528" t="str">
        <f>IF(TRIM('入力1-1'!AK100)&lt;&gt;"",MID('入力1-1'!AK100,1,1),"")</f>
        <v/>
      </c>
      <c r="AK128" s="1007" t="str">
        <f>IF(TRIM('入力1-1'!AL100)&lt;&gt;"",MID('入力1-1'!AL100,1,1),"")</f>
        <v/>
      </c>
      <c r="AL128" s="527" t="str">
        <f>IF(TRIM('入力1-1'!AL100)&lt;&gt;"",MID('入力1-1'!AL100,2,1),"")</f>
        <v/>
      </c>
      <c r="AM128" s="1007" t="str">
        <f>IF(TRIM('入力1-1'!AN100)&lt;&gt;"",MID('入力1-1'!AN100,1,1),"")</f>
        <v/>
      </c>
      <c r="AN128" s="527" t="str">
        <f>IF(TRIM('入力1-1'!AN100)&lt;&gt;"",MID('入力1-1'!AN100,2,1),"")</f>
        <v/>
      </c>
      <c r="AO128" s="1007" t="str">
        <f>IF(TRIM('入力1-1'!AP100)&lt;&gt;"",MID('入力1-1'!AP100,1,1),"")</f>
        <v/>
      </c>
      <c r="AP128" s="529" t="str">
        <f>IF(TRIM('入力1-1'!AP100)&lt;&gt;"",MID('入力1-1'!AP100,2,1),"")</f>
        <v/>
      </c>
      <c r="AQ128" s="1007" t="str">
        <f>IF(TRIM('入力1-1'!AR100)&lt;&gt;"",MID('入力1-1'!AR100,1,1),"")</f>
        <v/>
      </c>
      <c r="AR128" s="527" t="str">
        <f>IF(TRIM('入力1-1'!AR100)&lt;&gt;"",MID('入力1-1'!AR100,2,1),"")</f>
        <v/>
      </c>
      <c r="AS128" s="1007" t="str">
        <f>IF(TRIM('入力1-1'!AT100)&lt;&gt;"",MID('入力1-1'!AT100,1,1),"")</f>
        <v/>
      </c>
      <c r="AT128" s="527" t="str">
        <f>IF(TRIM('入力1-1'!AT100)&lt;&gt;"",MID('入力1-1'!AT100,2,1),"")</f>
        <v/>
      </c>
      <c r="AU128" s="1008" t="str">
        <f>IF(TRIM('入力1-1'!AV100)&lt;&gt;"",MID('入力1-1'!AV100,1,1),"")</f>
        <v/>
      </c>
      <c r="AV128" s="536" t="str">
        <f>IF(TRIM('入力1-1'!AW100)&lt;&gt;"",MID('入力1-1'!AW100,1,1),"")</f>
        <v/>
      </c>
      <c r="AW128" s="536" t="str">
        <f>IF(TRIM('入力1-1'!AX100)&lt;&gt;"",MID('入力1-1'!AX100,1,1),"")</f>
        <v/>
      </c>
      <c r="AX128" s="536" t="str">
        <f>IF(TRIM('入力1-1'!AY100)&lt;&gt;"",MID('入力1-1'!AY100,1,1),"")</f>
        <v/>
      </c>
      <c r="AY128" s="700" t="str">
        <f>IF(TRIM('入力1-1'!AZ100)&lt;&gt;"",LEFT('入力1-1'!AZ100,1),"-")</f>
        <v>-</v>
      </c>
      <c r="AZ128" s="972" t="str">
        <f>IF(TRIM('入力1-1'!AZ100)&lt;&gt;"",MID('入力1-1'!AZ100,2,1),"-")</f>
        <v>-</v>
      </c>
      <c r="BA128" s="969" t="str">
        <f>IF(TRIM('入力1-1'!BB100)&lt;&gt;"",MID('入力1-1'!BB100,1,1),"")</f>
        <v/>
      </c>
      <c r="BB128" s="983" t="str">
        <f>IF(TRIM('入力1-1'!BC100)&lt;&gt;"",IF(LEN('入力1-1'!BC100)&gt;=2,MID(TEXT('入力1-1'!BC100,"00"),1,1),"0"),"")</f>
        <v/>
      </c>
      <c r="BC128" s="527" t="str">
        <f>IF(TRIM('入力1-1'!BC100)&lt;&gt;"",IF(LEN('入力1-1'!BC100)&gt;=1,MID(TEXT('入力1-1'!BC100,"00"),2,1),""),"")</f>
        <v/>
      </c>
      <c r="BD128" s="708" t="str">
        <f>IF(TRIM('入力1-1'!$BE100)&lt;&gt;"",IF('入力1-1'!$BE100&gt;=100000,MID(TEXT('入力1-1'!$BE100,"000000"),1,1),""),"")</f>
        <v/>
      </c>
      <c r="BE128" s="709" t="str">
        <f>IF(TRIM('入力1-1'!$BE100)&lt;&gt;"",IF('入力1-1'!$BE100&gt;=10000,MID(TEXT('入力1-1'!$BE100,"000000"),2,1),""),"")</f>
        <v/>
      </c>
      <c r="BF128" s="709" t="str">
        <f>IF(TRIM('入力1-1'!$BE100)&lt;&gt;"",IF('入力1-1'!$BE100&gt;=1000,MID(TEXT('入力1-1'!$BE100,"000000"),3,1),""),"")</f>
        <v/>
      </c>
      <c r="BG128" s="709" t="str">
        <f>IF(TRIM('入力1-1'!$BE100)&lt;&gt;"",IF('入力1-1'!$BE100&gt;=100,MID(TEXT('入力1-1'!$BE100,"000000"),4,1),""),"")</f>
        <v/>
      </c>
      <c r="BH128" s="709" t="str">
        <f>IF(TRIM('入力1-1'!$BE100)&lt;&gt;"",IF('入力1-1'!$BE100&gt;=10,MID(TEXT('入力1-1'!$BE100,"000000"),5,1),""),"")</f>
        <v/>
      </c>
      <c r="BI128" s="532" t="str">
        <f>IF(TRIM('入力1-1'!$BE100)&lt;&gt;"",IF('入力1-1'!$BE100&gt;=1,MID(TEXT('入力1-1'!$BE100,"000000"),6,1),"0"),"")</f>
        <v/>
      </c>
      <c r="BJ128" s="719" t="str">
        <f>IF(TRIM('入力1-1'!$BF100)&lt;&gt;"",IF('入力1-1'!$BF100&gt;=100000,MID(TEXT('入力1-1'!$BF100,"000000"),1,1),""),"")</f>
        <v/>
      </c>
      <c r="BK128" s="709" t="str">
        <f>IF(TRIM('入力1-1'!$BF100)&lt;&gt;"",IF('入力1-1'!$BF100&gt;=10000,MID(TEXT('入力1-1'!$BF100,"000000"),2,1),""),"")</f>
        <v/>
      </c>
      <c r="BL128" s="709" t="str">
        <f>IF(TRIM('入力1-1'!$BF100)&lt;&gt;"",IF('入力1-1'!$BF100&gt;=1000,MID(TEXT('入力1-1'!$BF100,"000000"),3,1),""),"")</f>
        <v/>
      </c>
      <c r="BM128" s="709" t="str">
        <f>IF(TRIM('入力1-1'!$BF100)&lt;&gt;"",IF('入力1-1'!$BF100&gt;=100,MID(TEXT('入力1-1'!$BF100,"000000"),4,1),""),"")</f>
        <v/>
      </c>
      <c r="BN128" s="709" t="str">
        <f>IF(TRIM('入力1-1'!$BF100)&lt;&gt;"",IF('入力1-1'!$BF100&gt;=10,MID(TEXT('入力1-1'!$BF100,"000000"),5,1),""),"")</f>
        <v/>
      </c>
      <c r="BO128" s="532" t="str">
        <f>IF(TRIM('入力1-1'!$BF100)&lt;&gt;"",IF('入力1-1'!$BF100&gt;=1,MID(TEXT('入力1-1'!$BF100,"000000"),6,1),"0"),"")</f>
        <v/>
      </c>
      <c r="BP128" s="719" t="str">
        <f>IF(TRIM('入力1-1'!$BG100)&lt;&gt;"",IF('入力1-1'!$BG100&gt;=100000,MID(TEXT('入力1-1'!$BG100,"000000"),1,1),""),"")</f>
        <v/>
      </c>
      <c r="BQ128" s="709" t="str">
        <f>IF(TRIM('入力1-1'!$BG100)&lt;&gt;"",IF('入力1-1'!$BG100&gt;=10000,MID(TEXT('入力1-1'!$BG100,"000000"),2,1),""),"")</f>
        <v/>
      </c>
      <c r="BR128" s="709" t="str">
        <f>IF(TRIM('入力1-1'!$BG100)&lt;&gt;"",IF('入力1-1'!$BG100&gt;=1000,MID(TEXT('入力1-1'!$BG100,"000000"),3,1),""),"")</f>
        <v/>
      </c>
      <c r="BS128" s="709" t="str">
        <f>IF(TRIM('入力1-1'!$BG100)&lt;&gt;"",IF('入力1-1'!$BG100&gt;=100,MID(TEXT('入力1-1'!$BG100,"000000"),4,1),""),"")</f>
        <v/>
      </c>
      <c r="BT128" s="709" t="str">
        <f>IF(TRIM('入力1-1'!$BG100)&lt;&gt;"",IF('入力1-1'!$BG100&gt;=10,MID(TEXT('入力1-1'!$BG100,"000000"),5,1),""),"")</f>
        <v/>
      </c>
      <c r="BU128" s="532" t="str">
        <f>IF(TRIM('入力1-1'!$BG100)&lt;&gt;"",IF('入力1-1'!$BG100&gt;=1,MID(TEXT('入力1-1'!$BG100,"000000"),6,1),"0"),"")</f>
        <v/>
      </c>
      <c r="BV128" s="719" t="str">
        <f>IF(TRIM('入力1-1'!$BH100)&lt;&gt;"",IF('入力1-1'!$BH100&gt;=100000,MID(TEXT('入力1-1'!$BH100,"000000"),1,1),""),"")</f>
        <v/>
      </c>
      <c r="BW128" s="709" t="str">
        <f>IF(TRIM('入力1-1'!$BH100)&lt;&gt;"",IF('入力1-1'!$BH100&gt;=10000,MID(TEXT('入力1-1'!$BH100,"000000"),2,1),""),"")</f>
        <v/>
      </c>
      <c r="BX128" s="709" t="str">
        <f>IF(TRIM('入力1-1'!$BH100)&lt;&gt;"",IF('入力1-1'!$BH100&gt;=1000,MID(TEXT('入力1-1'!$BH100,"000000"),3,1),""),"")</f>
        <v/>
      </c>
      <c r="BY128" s="709" t="str">
        <f>IF(TRIM('入力1-1'!$BH100)&lt;&gt;"",IF('入力1-1'!$BH100&gt;=100,MID(TEXT('入力1-1'!$BH100,"000000"),4,1),""),"")</f>
        <v/>
      </c>
      <c r="BZ128" s="709" t="str">
        <f>IF(TRIM('入力1-1'!$BH100)&lt;&gt;"",IF('入力1-1'!$BH100&gt;=10,MID(TEXT('入力1-1'!$BH100,"000000"),5,1),""),"")</f>
        <v/>
      </c>
      <c r="CA128" s="532" t="str">
        <f>IF(TRIM('入力1-1'!$BH100)&lt;&gt;"",IF('入力1-1'!$BH100&gt;=1,MID(TEXT('入力1-1'!$BH100,"000000"),6,1),""),"0")</f>
        <v/>
      </c>
      <c r="CB128" s="749" t="str">
        <f>IF(TRIM('入力1-1'!$BI100)&lt;&gt;"",IF('入力1-1'!$BI100&gt;=10000000,MID(TEXT('入力1-1'!$BI100,"00000000"),1,1),""),"")</f>
        <v/>
      </c>
      <c r="CC128" s="750" t="str">
        <f>IF(TRIM('入力1-1'!$BI100)&lt;&gt;"",IF('入力1-1'!$BI100&gt;=1000000,MID(TEXT('入力1-1'!$BI100,"00000000"),2,1),""),"")</f>
        <v/>
      </c>
      <c r="CD128" s="750" t="str">
        <f>IF(TRIM('入力1-1'!$BI100)&lt;&gt;"",IF('入力1-1'!$BI100&gt;=100000,MID(TEXT('入力1-1'!$BI100,"00000000"),3,1),""),"")</f>
        <v/>
      </c>
      <c r="CE128" s="750" t="str">
        <f>IF(TRIM('入力1-1'!$BI100)&lt;&gt;"",IF('入力1-1'!$BI100&gt;=10000,MID(TEXT('入力1-1'!$BI100,"00000000"),4,1),""),"")</f>
        <v/>
      </c>
      <c r="CF128" s="750" t="str">
        <f>IF(TRIM('入力1-1'!$BI100)&lt;&gt;"",IF('入力1-1'!$BI100&gt;=1000,MID(TEXT('入力1-1'!$BI100,"00000000"),5,1),""),"")</f>
        <v/>
      </c>
      <c r="CG128" s="750" t="str">
        <f>IF(TRIM('入力1-1'!$BI100)&lt;&gt;"",IF('入力1-1'!$BI100&gt;=100,MID(TEXT('入力1-1'!$BI100,"00000000"),6,1),""),"")</f>
        <v/>
      </c>
      <c r="CH128" s="750" t="str">
        <f>IF(TRIM('入力1-1'!$BI100)&lt;&gt;"",IF('入力1-1'!$BI100&gt;=10,MID(TEXT('入力1-1'!$BI100,"00000000"),7,1),""),"")</f>
        <v/>
      </c>
      <c r="CI128" s="854" t="str">
        <f>IF(TRIM('入力1-1'!$BI100)&lt;&gt;"",IF('入力1-1'!$BI100&gt;=1,MID(TEXT('入力1-1'!$BI100,"00000000"),8,1),""),"")</f>
        <v/>
      </c>
    </row>
    <row r="129" spans="1:87" s="191" customFormat="1" ht="23.25" customHeight="1">
      <c r="A129" s="304" t="str">
        <f>IF(TRIM(入力1!A190)&lt;&gt;"",入力1!A190,"")</f>
        <v/>
      </c>
      <c r="B129" s="430">
        <f>IF(TRIM(入力1!B190)&lt;&gt;"",入力1!B190,"")</f>
        <v>8</v>
      </c>
      <c r="C129" s="308">
        <v>7</v>
      </c>
      <c r="D129" s="2232" t="str">
        <f>IF(TRIM(入力1!D190)&lt;&gt;"",入力1!D190,"")</f>
        <v/>
      </c>
      <c r="E129" s="2233" t="str">
        <f>IF(TRIM(入力1!E131)&lt;&gt;"",入力1!E131,"")</f>
        <v/>
      </c>
      <c r="F129" s="2233" t="str">
        <f>IF(TRIM(入力1!F131)&lt;&gt;"",入力1!F131,"")</f>
        <v/>
      </c>
      <c r="G129" s="2233" t="str">
        <f>IF(TRIM(入力1!G131)&lt;&gt;"",入力1!G131,"")</f>
        <v/>
      </c>
      <c r="H129" s="2233" t="str">
        <f>IF(TRIM(入力1!H131)&lt;&gt;"",入力1!H131,"")</f>
        <v/>
      </c>
      <c r="I129" s="2233" t="str">
        <f>IF(TRIM(入力1!I131)&lt;&gt;"",入力1!I131,"")</f>
        <v/>
      </c>
      <c r="J129" s="2233" t="str">
        <f>IF(TRIM(入力1!J131)&lt;&gt;"",入力1!J131,"")</f>
        <v/>
      </c>
      <c r="K129" s="2233" t="str">
        <f>IF(TRIM(入力1!S131)&lt;&gt;"",入力1!S131,"")</f>
        <v/>
      </c>
      <c r="L129" s="2234" t="e">
        <f>IF(TRIM(入力1!#REF!)&lt;&gt;"",入力1!#REF!,"")</f>
        <v>#REF!</v>
      </c>
      <c r="M129" s="952" t="str">
        <f>IF(TRIM(入力1!K190)&lt;&gt;"",入力1!K190,"")</f>
        <v/>
      </c>
      <c r="N129" s="434">
        <f>IF(TRIM(入力1!L190)&lt;&gt;"",入力1!L190,"")</f>
        <v>8</v>
      </c>
      <c r="O129" s="432">
        <v>7</v>
      </c>
      <c r="P129" s="999" t="str">
        <f>'入力1-1'!P101</f>
        <v/>
      </c>
      <c r="Q129" s="306" t="str">
        <f>'入力1-1'!Q101</f>
        <v/>
      </c>
      <c r="R129" s="307" t="str">
        <f>IF(TRIM('入力1-1'!R101)&lt;&gt;"",MID('入力1-1'!R101,1,1),"0")</f>
        <v>0</v>
      </c>
      <c r="S129" s="307" t="str">
        <f>IF(TRIM('入力1-1'!S101)&lt;&gt;"",MID('入力1-1'!S101,1,1),"")</f>
        <v/>
      </c>
      <c r="T129" s="307" t="str">
        <f>IF(TRIM('入力1-1'!T101)&lt;&gt;"",MID('入力1-1'!T101,1,1),"")</f>
        <v/>
      </c>
      <c r="U129" s="307" t="str">
        <f>IF(TRIM('入力1-1'!U101)&lt;&gt;"",MID('入力1-1'!U101,1,1),"")</f>
        <v/>
      </c>
      <c r="V129" s="307" t="str">
        <f>IF(TRIM('入力1-1'!V101)&lt;&gt;"",MID('入力1-1'!V101,1,1),"")</f>
        <v/>
      </c>
      <c r="W129" s="307" t="str">
        <f>IF(TRIM('入力1-1'!W101)&lt;&gt;"",MID('入力1-1'!W101,1,1),"")</f>
        <v/>
      </c>
      <c r="X129" s="307" t="str">
        <f>IF(TRIM('入力1-1'!X101)&lt;&gt;"",MID('入力1-1'!X101,1,1),"")</f>
        <v/>
      </c>
      <c r="Y129" s="307" t="str">
        <f>IF(TRIM('入力1-1'!Y101)&lt;&gt;"",MID('入力1-1'!Y101,1,1),"")</f>
        <v/>
      </c>
      <c r="Z129" s="999" t="str">
        <f>IF(TRIM('入力1-1'!AA101)&lt;&gt;"",MID('入力1-1'!AA101,1,1),"0")</f>
        <v>0</v>
      </c>
      <c r="AA129" s="306" t="str">
        <f>IF(TRIM('入力1-1'!AA101)&lt;&gt;"",MID('入力1-1'!AA101,2,1),"0")</f>
        <v>0</v>
      </c>
      <c r="AB129" s="999" t="str">
        <f>IF(TRIM('入力1-1'!AC101)&lt;&gt;"",MID('入力1-1'!AC101,1,1),"")</f>
        <v/>
      </c>
      <c r="AC129" s="306" t="str">
        <f>IF(TRIM('入力1-1'!AC101)&lt;&gt;"",MID('入力1-1'!AC101,2,1),"")</f>
        <v/>
      </c>
      <c r="AD129" s="999" t="str">
        <f>IF(TRIM('入力1-1'!AE101)&lt;&gt;"",MID('入力1-1'!AE101,1,1),"")</f>
        <v/>
      </c>
      <c r="AE129" s="306" t="str">
        <f>IF(TRIM('入力1-1'!AE101)&lt;&gt;"",MID('入力1-1'!AE101,2,1),"")</f>
        <v/>
      </c>
      <c r="AF129" s="999" t="str">
        <f>IF(TRIM('入力1-1'!AG101)&lt;&gt;"",MID('入力1-1'!AG101,1,1),"")</f>
        <v/>
      </c>
      <c r="AG129" s="306" t="str">
        <f>IF(TRIM('入力1-1'!AG101)&lt;&gt;"",MID('入力1-1'!AG101,2,1),"")</f>
        <v/>
      </c>
      <c r="AH129" s="999" t="str">
        <f>IF(TRIM('入力1-1'!AI101)&lt;&gt;"",MID('入力1-1'!AI101,1,1),"")</f>
        <v/>
      </c>
      <c r="AI129" s="309" t="str">
        <f>IF(TRIM('入力1-1'!AI101)&lt;&gt;"",MID('入力1-1'!AI101,2,1),"")</f>
        <v/>
      </c>
      <c r="AJ129" s="307" t="str">
        <f>IF(TRIM('入力1-1'!AK101)&lt;&gt;"",MID('入力1-1'!AK101,1,1),"")</f>
        <v/>
      </c>
      <c r="AK129" s="999" t="str">
        <f>IF(TRIM('入力1-1'!AL101)&lt;&gt;"",MID('入力1-1'!AL101,1,1),"")</f>
        <v/>
      </c>
      <c r="AL129" s="306" t="str">
        <f>IF(TRIM('入力1-1'!AL101)&lt;&gt;"",MID('入力1-1'!AL101,2,1),"")</f>
        <v/>
      </c>
      <c r="AM129" s="999" t="str">
        <f>IF(TRIM('入力1-1'!AN101)&lt;&gt;"",MID('入力1-1'!AN101,1,1),"")</f>
        <v/>
      </c>
      <c r="AN129" s="306" t="str">
        <f>IF(TRIM('入力1-1'!AN101)&lt;&gt;"",MID('入力1-1'!AN101,2,1),"")</f>
        <v/>
      </c>
      <c r="AO129" s="999" t="str">
        <f>IF(TRIM('入力1-1'!AP101)&lt;&gt;"",MID('入力1-1'!AP101,1,1),"")</f>
        <v/>
      </c>
      <c r="AP129" s="309" t="str">
        <f>IF(TRIM('入力1-1'!AP101)&lt;&gt;"",MID('入力1-1'!AP101,2,1),"")</f>
        <v/>
      </c>
      <c r="AQ129" s="999" t="str">
        <f>IF(TRIM('入力1-1'!AR101)&lt;&gt;"",MID('入力1-1'!AR101,1,1),"")</f>
        <v/>
      </c>
      <c r="AR129" s="306" t="str">
        <f>IF(TRIM('入力1-1'!AR101)&lt;&gt;"",MID('入力1-1'!AR101,2,1),"")</f>
        <v/>
      </c>
      <c r="AS129" s="999" t="str">
        <f>IF(TRIM('入力1-1'!AT101)&lt;&gt;"",MID('入力1-1'!AT101,1,1),"")</f>
        <v/>
      </c>
      <c r="AT129" s="306" t="str">
        <f>IF(TRIM('入力1-1'!AT101)&lt;&gt;"",MID('入力1-1'!AT101,2,1),"")</f>
        <v/>
      </c>
      <c r="AU129" s="1000" t="str">
        <f>IF(TRIM('入力1-1'!AV101)&lt;&gt;"",MID('入力1-1'!AV101,1,1),"")</f>
        <v/>
      </c>
      <c r="AV129" s="347" t="str">
        <f>IF(TRIM('入力1-1'!AW101)&lt;&gt;"",MID('入力1-1'!AW101,1,1),"")</f>
        <v/>
      </c>
      <c r="AW129" s="347" t="str">
        <f>IF(TRIM('入力1-1'!AX101)&lt;&gt;"",MID('入力1-1'!AX101,1,1),"")</f>
        <v/>
      </c>
      <c r="AX129" s="347" t="str">
        <f>IF(TRIM('入力1-1'!AY101)&lt;&gt;"",MID('入力1-1'!AY101,1,1),"")</f>
        <v/>
      </c>
      <c r="AY129" s="698" t="str">
        <f>IF(TRIM('入力1-1'!AZ101)&lt;&gt;"",LEFT('入力1-1'!AZ101,1),"-")</f>
        <v>-</v>
      </c>
      <c r="AZ129" s="974" t="str">
        <f>IF(TRIM('入力1-1'!AZ101)&lt;&gt;"",MID('入力1-1'!AZ101,2,1),"-")</f>
        <v>-</v>
      </c>
      <c r="BA129" s="678" t="str">
        <f>IF(TRIM('入力1-1'!BB101)&lt;&gt;"",MID('入力1-1'!BB101,1,1),"")</f>
        <v/>
      </c>
      <c r="BB129" s="988" t="str">
        <f>IF(TRIM('入力1-1'!BC101)&lt;&gt;"",IF(LEN('入力1-1'!BC101)&gt;=2,MID(TEXT('入力1-1'!BC101,"00"),1,1),"0"),"")</f>
        <v/>
      </c>
      <c r="BC129" s="310" t="str">
        <f>IF(TRIM('入力1-1'!BC101)&lt;&gt;"",IF(LEN('入力1-1'!BC101)&gt;=1,MID(TEXT('入力1-1'!BC101,"00"),2,1),""),"")</f>
        <v/>
      </c>
      <c r="BD129" s="712" t="str">
        <f>IF(TRIM('入力1-1'!$BE101)&lt;&gt;"",IF('入力1-1'!$BE101&gt;=100000,MID(TEXT('入力1-1'!$BE101,"000000"),1,1),""),"")</f>
        <v/>
      </c>
      <c r="BE129" s="713" t="str">
        <f>IF(TRIM('入力1-1'!$BE101)&lt;&gt;"",IF('入力1-1'!$BE101&gt;=10000,MID(TEXT('入力1-1'!$BE101,"000000"),2,1),""),"")</f>
        <v/>
      </c>
      <c r="BF129" s="713" t="str">
        <f>IF(TRIM('入力1-1'!$BE101)&lt;&gt;"",IF('入力1-1'!$BE101&gt;=1000,MID(TEXT('入力1-1'!$BE101,"000000"),3,1),""),"")</f>
        <v/>
      </c>
      <c r="BG129" s="713" t="str">
        <f>IF(TRIM('入力1-1'!$BE101)&lt;&gt;"",IF('入力1-1'!$BE101&gt;=100,MID(TEXT('入力1-1'!$BE101,"000000"),4,1),""),"")</f>
        <v/>
      </c>
      <c r="BH129" s="713" t="str">
        <f>IF(TRIM('入力1-1'!$BE101)&lt;&gt;"",IF('入力1-1'!$BE101&gt;=10,MID(TEXT('入力1-1'!$BE101,"000000"),5,1),""),"")</f>
        <v/>
      </c>
      <c r="BI129" s="466" t="str">
        <f>IF(TRIM('入力1-1'!$BE101)&lt;&gt;"",IF('入力1-1'!$BE101&gt;=1,MID(TEXT('入力1-1'!$BE101,"000000"),6,1),"0"),"")</f>
        <v/>
      </c>
      <c r="BJ129" s="714" t="str">
        <f>IF(TRIM('入力1-1'!$BF101)&lt;&gt;"",IF('入力1-1'!$BF101&gt;=100000,MID(TEXT('入力1-1'!$BF101,"000000"),1,1),""),"")</f>
        <v/>
      </c>
      <c r="BK129" s="715" t="str">
        <f>IF(TRIM('入力1-1'!$BF101)&lt;&gt;"",IF('入力1-1'!$BF101&gt;=10000,MID(TEXT('入力1-1'!$BF101,"000000"),2,1),""),"")</f>
        <v/>
      </c>
      <c r="BL129" s="715" t="str">
        <f>IF(TRIM('入力1-1'!$BF101)&lt;&gt;"",IF('入力1-1'!$BF101&gt;=1000,MID(TEXT('入力1-1'!$BF101,"000000"),3,1),""),"")</f>
        <v/>
      </c>
      <c r="BM129" s="715" t="str">
        <f>IF(TRIM('入力1-1'!$BF101)&lt;&gt;"",IF('入力1-1'!$BF101&gt;=100,MID(TEXT('入力1-1'!$BF101,"000000"),4,1),""),"")</f>
        <v/>
      </c>
      <c r="BN129" s="715" t="str">
        <f>IF(TRIM('入力1-1'!$BF101)&lt;&gt;"",IF('入力1-1'!$BF101&gt;=10,MID(TEXT('入力1-1'!$BF101,"000000"),5,1),""),"")</f>
        <v/>
      </c>
      <c r="BO129" s="468" t="str">
        <f>IF(TRIM('入力1-1'!$BF101)&lt;&gt;"",IF('入力1-1'!$BF101&gt;=1,MID(TEXT('入力1-1'!$BF101,"000000"),6,1),"0"),"")</f>
        <v/>
      </c>
      <c r="BP129" s="714" t="str">
        <f>IF(TRIM('入力1-1'!$BG101)&lt;&gt;"",IF('入力1-1'!$BG101&gt;=100000,MID(TEXT('入力1-1'!$BG101,"000000"),1,1),""),"")</f>
        <v/>
      </c>
      <c r="BQ129" s="715" t="str">
        <f>IF(TRIM('入力1-1'!$BG101)&lt;&gt;"",IF('入力1-1'!$BG101&gt;=10000,MID(TEXT('入力1-1'!$BG101,"000000"),2,1),""),"")</f>
        <v/>
      </c>
      <c r="BR129" s="715" t="str">
        <f>IF(TRIM('入力1-1'!$BG101)&lt;&gt;"",IF('入力1-1'!$BG101&gt;=1000,MID(TEXT('入力1-1'!$BG101,"000000"),3,1),""),"")</f>
        <v/>
      </c>
      <c r="BS129" s="715" t="str">
        <f>IF(TRIM('入力1-1'!$BG101)&lt;&gt;"",IF('入力1-1'!$BG101&gt;=100,MID(TEXT('入力1-1'!$BG101,"000000"),4,1),""),"")</f>
        <v/>
      </c>
      <c r="BT129" s="715" t="str">
        <f>IF(TRIM('入力1-1'!$BG101)&lt;&gt;"",IF('入力1-1'!$BG101&gt;=10,MID(TEXT('入力1-1'!$BG101,"000000"),5,1),""),"")</f>
        <v/>
      </c>
      <c r="BU129" s="468" t="str">
        <f>IF(TRIM('入力1-1'!$BG101)&lt;&gt;"",IF('入力1-1'!$BG101&gt;=1,MID(TEXT('入力1-1'!$BG101,"000000"),6,1),"0"),"")</f>
        <v/>
      </c>
      <c r="BV129" s="714" t="str">
        <f>IF(TRIM('入力1-1'!$BH101)&lt;&gt;"",IF('入力1-1'!$BH101&gt;=100000,MID(TEXT('入力1-1'!$BH101,"000000"),1,1),""),"")</f>
        <v/>
      </c>
      <c r="BW129" s="715" t="str">
        <f>IF(TRIM('入力1-1'!$BH101)&lt;&gt;"",IF('入力1-1'!$BH101&gt;=10000,MID(TEXT('入力1-1'!$BH101,"000000"),2,1),""),"")</f>
        <v/>
      </c>
      <c r="BX129" s="715" t="str">
        <f>IF(TRIM('入力1-1'!$BH101)&lt;&gt;"",IF('入力1-1'!$BH101&gt;=1000,MID(TEXT('入力1-1'!$BH101,"000000"),3,1),""),"")</f>
        <v/>
      </c>
      <c r="BY129" s="715" t="str">
        <f>IF(TRIM('入力1-1'!$BH101)&lt;&gt;"",IF('入力1-1'!$BH101&gt;=100,MID(TEXT('入力1-1'!$BH101,"000000"),4,1),""),"")</f>
        <v/>
      </c>
      <c r="BZ129" s="715" t="str">
        <f>IF(TRIM('入力1-1'!$BH101)&lt;&gt;"",IF('入力1-1'!$BH101&gt;=10,MID(TEXT('入力1-1'!$BH101,"000000"),5,1),""),"")</f>
        <v/>
      </c>
      <c r="CA129" s="468" t="str">
        <f>IF(TRIM('入力1-1'!$BH101)&lt;&gt;"",IF('入力1-1'!$BH101&gt;=1,MID(TEXT('入力1-1'!$BH101,"000000"),6,1),""),"0")</f>
        <v/>
      </c>
      <c r="CB129" s="751" t="str">
        <f>IF(TRIM('入力1-1'!$BI101)&lt;&gt;"",IF('入力1-1'!$BI101&gt;=10000000,MID(TEXT('入力1-1'!$BI101,"00000000"),1,1),""),"")</f>
        <v/>
      </c>
      <c r="CC129" s="752" t="str">
        <f>IF(TRIM('入力1-1'!$BI101)&lt;&gt;"",IF('入力1-1'!$BI101&gt;=1000000,MID(TEXT('入力1-1'!$BI101,"00000000"),2,1),""),"")</f>
        <v/>
      </c>
      <c r="CD129" s="752" t="str">
        <f>IF(TRIM('入力1-1'!$BI101)&lt;&gt;"",IF('入力1-1'!$BI101&gt;=100000,MID(TEXT('入力1-1'!$BI101,"00000000"),3,1),""),"")</f>
        <v/>
      </c>
      <c r="CE129" s="752" t="str">
        <f>IF(TRIM('入力1-1'!$BI101)&lt;&gt;"",IF('入力1-1'!$BI101&gt;=10000,MID(TEXT('入力1-1'!$BI101,"00000000"),4,1),""),"")</f>
        <v/>
      </c>
      <c r="CF129" s="752" t="str">
        <f>IF(TRIM('入力1-1'!$BI101)&lt;&gt;"",IF('入力1-1'!$BI101&gt;=1000,MID(TEXT('入力1-1'!$BI101,"00000000"),5,1),""),"")</f>
        <v/>
      </c>
      <c r="CG129" s="752" t="str">
        <f>IF(TRIM('入力1-1'!$BI101)&lt;&gt;"",IF('入力1-1'!$BI101&gt;=100,MID(TEXT('入力1-1'!$BI101,"00000000"),6,1),""),"")</f>
        <v/>
      </c>
      <c r="CH129" s="752" t="str">
        <f>IF(TRIM('入力1-1'!$BI101)&lt;&gt;"",IF('入力1-1'!$BI101&gt;=10,MID(TEXT('入力1-1'!$BI101,"00000000"),7,1),""),"")</f>
        <v/>
      </c>
      <c r="CI129" s="855" t="str">
        <f>IF(TRIM('入力1-1'!$BI101)&lt;&gt;"",IF('入力1-1'!$BI101&gt;=1,MID(TEXT('入力1-1'!$BI101,"00000000"),8,1),""),"")</f>
        <v/>
      </c>
    </row>
    <row r="130" spans="1:87" s="19" customFormat="1" ht="23.25" customHeight="1">
      <c r="A130" s="522" t="str">
        <f>IF(TRIM(入力1!A192)&lt;&gt;"",入力1!A192,"")</f>
        <v/>
      </c>
      <c r="B130" s="523">
        <f>IF(TRIM(入力1!B192)&lt;&gt;"",入力1!B192,"")</f>
        <v>8</v>
      </c>
      <c r="C130" s="524">
        <v>8</v>
      </c>
      <c r="D130" s="2229" t="str">
        <f>IF(TRIM(入力1!D192)&lt;&gt;"",入力1!D192,"")</f>
        <v/>
      </c>
      <c r="E130" s="2230" t="str">
        <f>IF(TRIM(入力1!E133)&lt;&gt;"",入力1!E133,"")</f>
        <v/>
      </c>
      <c r="F130" s="2230" t="str">
        <f>IF(TRIM(入力1!F133)&lt;&gt;"",入力1!F133,"")</f>
        <v/>
      </c>
      <c r="G130" s="2230" t="str">
        <f>IF(TRIM(入力1!G133)&lt;&gt;"",入力1!G133,"")</f>
        <v/>
      </c>
      <c r="H130" s="2230" t="str">
        <f>IF(TRIM(入力1!H133)&lt;&gt;"",入力1!H133,"")</f>
        <v/>
      </c>
      <c r="I130" s="2230" t="str">
        <f>IF(TRIM(入力1!I133)&lt;&gt;"",入力1!I133,"")</f>
        <v/>
      </c>
      <c r="J130" s="2230" t="str">
        <f>IF(TRIM(入力1!J133)&lt;&gt;"",入力1!J133,"")</f>
        <v/>
      </c>
      <c r="K130" s="2230" t="str">
        <f>IF(TRIM(入力1!S133)&lt;&gt;"",入力1!S133,"")</f>
        <v/>
      </c>
      <c r="L130" s="2231" t="e">
        <f>IF(TRIM(入力1!#REF!)&lt;&gt;"",入力1!#REF!,"")</f>
        <v>#REF!</v>
      </c>
      <c r="M130" s="975" t="str">
        <f>IF(TRIM(入力1!K192)&lt;&gt;"",入力1!K192,"")</f>
        <v/>
      </c>
      <c r="N130" s="525">
        <f>IF(TRIM(入力1!L192)&lt;&gt;"",入力1!L192,"")</f>
        <v>8</v>
      </c>
      <c r="O130" s="526">
        <v>8</v>
      </c>
      <c r="P130" s="1007" t="str">
        <f>'入力1-1'!P102</f>
        <v/>
      </c>
      <c r="Q130" s="527" t="str">
        <f>'入力1-1'!Q102</f>
        <v/>
      </c>
      <c r="R130" s="528" t="str">
        <f>IF(TRIM('入力1-1'!R102)&lt;&gt;"",MID('入力1-1'!R102,1,1),"0")</f>
        <v>0</v>
      </c>
      <c r="S130" s="528" t="str">
        <f>IF(TRIM('入力1-1'!S102)&lt;&gt;"",MID('入力1-1'!S102,1,1),"")</f>
        <v/>
      </c>
      <c r="T130" s="528" t="str">
        <f>IF(TRIM('入力1-1'!T102)&lt;&gt;"",MID('入力1-1'!T102,1,1),"")</f>
        <v/>
      </c>
      <c r="U130" s="528" t="str">
        <f>IF(TRIM('入力1-1'!U102)&lt;&gt;"",MID('入力1-1'!U102,1,1),"")</f>
        <v/>
      </c>
      <c r="V130" s="528" t="str">
        <f>IF(TRIM('入力1-1'!V102)&lt;&gt;"",MID('入力1-1'!V102,1,1),"")</f>
        <v/>
      </c>
      <c r="W130" s="528" t="str">
        <f>IF(TRIM('入力1-1'!W102)&lt;&gt;"",MID('入力1-1'!W102,1,1),"")</f>
        <v/>
      </c>
      <c r="X130" s="528" t="str">
        <f>IF(TRIM('入力1-1'!X102)&lt;&gt;"",MID('入力1-1'!X102,1,1),"")</f>
        <v/>
      </c>
      <c r="Y130" s="528" t="str">
        <f>IF(TRIM('入力1-1'!Y102)&lt;&gt;"",MID('入力1-1'!Y102,1,1),"")</f>
        <v/>
      </c>
      <c r="Z130" s="1007" t="str">
        <f>IF(TRIM('入力1-1'!AA102)&lt;&gt;"",MID('入力1-1'!AA102,1,1),"0")</f>
        <v>0</v>
      </c>
      <c r="AA130" s="527" t="str">
        <f>IF(TRIM('入力1-1'!AA102)&lt;&gt;"",MID('入力1-1'!AA102,2,1),"0")</f>
        <v>0</v>
      </c>
      <c r="AB130" s="1007" t="str">
        <f>IF(TRIM('入力1-1'!AC102)&lt;&gt;"",MID('入力1-1'!AC102,1,1),"")</f>
        <v/>
      </c>
      <c r="AC130" s="527" t="str">
        <f>IF(TRIM('入力1-1'!AC102)&lt;&gt;"",MID('入力1-1'!AC102,2,1),"")</f>
        <v/>
      </c>
      <c r="AD130" s="1007" t="str">
        <f>IF(TRIM('入力1-1'!AE102)&lt;&gt;"",MID('入力1-1'!AE102,1,1),"")</f>
        <v/>
      </c>
      <c r="AE130" s="527" t="str">
        <f>IF(TRIM('入力1-1'!AE102)&lt;&gt;"",MID('入力1-1'!AE102,2,1),"")</f>
        <v/>
      </c>
      <c r="AF130" s="1007" t="str">
        <f>IF(TRIM('入力1-1'!AG102)&lt;&gt;"",MID('入力1-1'!AG102,1,1),"")</f>
        <v/>
      </c>
      <c r="AG130" s="527" t="str">
        <f>IF(TRIM('入力1-1'!AG102)&lt;&gt;"",MID('入力1-1'!AG102,2,1),"")</f>
        <v/>
      </c>
      <c r="AH130" s="1007" t="str">
        <f>IF(TRIM('入力1-1'!AI102)&lt;&gt;"",MID('入力1-1'!AI102,1,1),"")</f>
        <v/>
      </c>
      <c r="AI130" s="529" t="str">
        <f>IF(TRIM('入力1-1'!AI102)&lt;&gt;"",MID('入力1-1'!AI102,2,1),"")</f>
        <v/>
      </c>
      <c r="AJ130" s="528" t="str">
        <f>IF(TRIM('入力1-1'!AK102)&lt;&gt;"",MID('入力1-1'!AK102,1,1),"")</f>
        <v/>
      </c>
      <c r="AK130" s="1007" t="str">
        <f>IF(TRIM('入力1-1'!AL102)&lt;&gt;"",MID('入力1-1'!AL102,1,1),"")</f>
        <v/>
      </c>
      <c r="AL130" s="527" t="str">
        <f>IF(TRIM('入力1-1'!AL102)&lt;&gt;"",MID('入力1-1'!AL102,2,1),"")</f>
        <v/>
      </c>
      <c r="AM130" s="1007" t="str">
        <f>IF(TRIM('入力1-1'!AN102)&lt;&gt;"",MID('入力1-1'!AN102,1,1),"")</f>
        <v/>
      </c>
      <c r="AN130" s="527" t="str">
        <f>IF(TRIM('入力1-1'!AN102)&lt;&gt;"",MID('入力1-1'!AN102,2,1),"")</f>
        <v/>
      </c>
      <c r="AO130" s="1007" t="str">
        <f>IF(TRIM('入力1-1'!AP102)&lt;&gt;"",MID('入力1-1'!AP102,1,1),"")</f>
        <v/>
      </c>
      <c r="AP130" s="529" t="str">
        <f>IF(TRIM('入力1-1'!AP102)&lt;&gt;"",MID('入力1-1'!AP102,2,1),"")</f>
        <v/>
      </c>
      <c r="AQ130" s="1007" t="str">
        <f>IF(TRIM('入力1-1'!AR102)&lt;&gt;"",MID('入力1-1'!AR102,1,1),"")</f>
        <v/>
      </c>
      <c r="AR130" s="527" t="str">
        <f>IF(TRIM('入力1-1'!AR102)&lt;&gt;"",MID('入力1-1'!AR102,2,1),"")</f>
        <v/>
      </c>
      <c r="AS130" s="1007" t="str">
        <f>IF(TRIM('入力1-1'!AT102)&lt;&gt;"",MID('入力1-1'!AT102,1,1),"")</f>
        <v/>
      </c>
      <c r="AT130" s="527" t="str">
        <f>IF(TRIM('入力1-1'!AT102)&lt;&gt;"",MID('入力1-1'!AT102,2,1),"")</f>
        <v/>
      </c>
      <c r="AU130" s="1008" t="str">
        <f>IF(TRIM('入力1-1'!AV102)&lt;&gt;"",MID('入力1-1'!AV102,1,1),"")</f>
        <v/>
      </c>
      <c r="AV130" s="530" t="str">
        <f>IF(TRIM('入力1-1'!AW102)&lt;&gt;"",MID('入力1-1'!AW102,1,1),"")</f>
        <v/>
      </c>
      <c r="AW130" s="530" t="str">
        <f>IF(TRIM('入力1-1'!AX102)&lt;&gt;"",MID('入力1-1'!AX102,1,1),"")</f>
        <v/>
      </c>
      <c r="AX130" s="530" t="str">
        <f>IF(TRIM('入力1-1'!AY102)&lt;&gt;"",MID('入力1-1'!AY102,1,1),"")</f>
        <v/>
      </c>
      <c r="AY130" s="697" t="str">
        <f>IF(TRIM('入力1-1'!AZ102)&lt;&gt;"",LEFT('入力1-1'!AZ102,1),"-")</f>
        <v>-</v>
      </c>
      <c r="AZ130" s="977" t="str">
        <f>IF(TRIM('入力1-1'!AZ102)&lt;&gt;"",MID('入力1-1'!AZ102,2,1),"-")</f>
        <v>-</v>
      </c>
      <c r="BA130" s="677" t="str">
        <f>IF(TRIM('入力1-1'!BB102)&lt;&gt;"",MID('入力1-1'!BB102,1,1),"")</f>
        <v/>
      </c>
      <c r="BB130" s="987" t="str">
        <f>IF(TRIM('入力1-1'!BC102)&lt;&gt;"",IF(LEN('入力1-1'!BC102)&gt;=2,MID(TEXT('入力1-1'!BC102,"00"),1,1),"0"),"")</f>
        <v/>
      </c>
      <c r="BC130" s="531" t="str">
        <f>IF(TRIM('入力1-1'!BC102)&lt;&gt;"",IF(LEN('入力1-1'!BC102)&gt;=1,MID(TEXT('入力1-1'!BC102,"00"),2,1),""),"")</f>
        <v/>
      </c>
      <c r="BD130" s="708" t="str">
        <f>IF(TRIM('入力1-1'!$BE102)&lt;&gt;"",IF('入力1-1'!$BE102&gt;=100000,MID(TEXT('入力1-1'!$BE102,"000000"),1,1),""),"")</f>
        <v/>
      </c>
      <c r="BE130" s="709" t="str">
        <f>IF(TRIM('入力1-1'!$BE102)&lt;&gt;"",IF('入力1-1'!$BE102&gt;=10000,MID(TEXT('入力1-1'!$BE102,"000000"),2,1),""),"")</f>
        <v/>
      </c>
      <c r="BF130" s="709" t="str">
        <f>IF(TRIM('入力1-1'!$BE102)&lt;&gt;"",IF('入力1-1'!$BE102&gt;=1000,MID(TEXT('入力1-1'!$BE102,"000000"),3,1),""),"")</f>
        <v/>
      </c>
      <c r="BG130" s="709" t="str">
        <f>IF(TRIM('入力1-1'!$BE102)&lt;&gt;"",IF('入力1-1'!$BE102&gt;=100,MID(TEXT('入力1-1'!$BE102,"000000"),4,1),""),"")</f>
        <v/>
      </c>
      <c r="BH130" s="709" t="str">
        <f>IF(TRIM('入力1-1'!$BE102)&lt;&gt;"",IF('入力1-1'!$BE102&gt;=10,MID(TEXT('入力1-1'!$BE102,"000000"),5,1),""),"")</f>
        <v/>
      </c>
      <c r="BI130" s="532" t="str">
        <f>IF(TRIM('入力1-1'!$BE102)&lt;&gt;"",IF('入力1-1'!$BE102&gt;=1,MID(TEXT('入力1-1'!$BE102,"000000"),6,1),"0"),"")</f>
        <v/>
      </c>
      <c r="BJ130" s="710" t="str">
        <f>IF(TRIM('入力1-1'!$BF102)&lt;&gt;"",IF('入力1-1'!$BF102&gt;=100000,MID(TEXT('入力1-1'!$BF102,"000000"),1,1),""),"")</f>
        <v/>
      </c>
      <c r="BK130" s="711" t="str">
        <f>IF(TRIM('入力1-1'!$BF102)&lt;&gt;"",IF('入力1-1'!$BF102&gt;=10000,MID(TEXT('入力1-1'!$BF102,"000000"),2,1),""),"")</f>
        <v/>
      </c>
      <c r="BL130" s="711" t="str">
        <f>IF(TRIM('入力1-1'!$BF102)&lt;&gt;"",IF('入力1-1'!$BF102&gt;=1000,MID(TEXT('入力1-1'!$BF102,"000000"),3,1),""),"")</f>
        <v/>
      </c>
      <c r="BM130" s="711" t="str">
        <f>IF(TRIM('入力1-1'!$BF102)&lt;&gt;"",IF('入力1-1'!$BF102&gt;=100,MID(TEXT('入力1-1'!$BF102,"000000"),4,1),""),"")</f>
        <v/>
      </c>
      <c r="BN130" s="711" t="str">
        <f>IF(TRIM('入力1-1'!$BF102)&lt;&gt;"",IF('入力1-1'!$BF102&gt;=10,MID(TEXT('入力1-1'!$BF102,"000000"),5,1),""),"")</f>
        <v/>
      </c>
      <c r="BO130" s="533" t="str">
        <f>IF(TRIM('入力1-1'!$BF102)&lt;&gt;"",IF('入力1-1'!$BF102&gt;=1,MID(TEXT('入力1-1'!$BF102,"000000"),6,1),"0"),"")</f>
        <v/>
      </c>
      <c r="BP130" s="710" t="str">
        <f>IF(TRIM('入力1-1'!$BG102)&lt;&gt;"",IF('入力1-1'!$BG102&gt;=100000,MID(TEXT('入力1-1'!$BG102,"000000"),1,1),""),"")</f>
        <v/>
      </c>
      <c r="BQ130" s="711" t="str">
        <f>IF(TRIM('入力1-1'!$BG102)&lt;&gt;"",IF('入力1-1'!$BG102&gt;=10000,MID(TEXT('入力1-1'!$BG102,"000000"),2,1),""),"")</f>
        <v/>
      </c>
      <c r="BR130" s="711" t="str">
        <f>IF(TRIM('入力1-1'!$BG102)&lt;&gt;"",IF('入力1-1'!$BG102&gt;=1000,MID(TEXT('入力1-1'!$BG102,"000000"),3,1),""),"")</f>
        <v/>
      </c>
      <c r="BS130" s="711" t="str">
        <f>IF(TRIM('入力1-1'!$BG102)&lt;&gt;"",IF('入力1-1'!$BG102&gt;=100,MID(TEXT('入力1-1'!$BG102,"000000"),4,1),""),"")</f>
        <v/>
      </c>
      <c r="BT130" s="711" t="str">
        <f>IF(TRIM('入力1-1'!$BG102)&lt;&gt;"",IF('入力1-1'!$BG102&gt;=10,MID(TEXT('入力1-1'!$BG102,"000000"),5,1),""),"")</f>
        <v/>
      </c>
      <c r="BU130" s="533" t="str">
        <f>IF(TRIM('入力1-1'!$BG102)&lt;&gt;"",IF('入力1-1'!$BG102&gt;=1,MID(TEXT('入力1-1'!$BG102,"000000"),6,1),"0"),"")</f>
        <v/>
      </c>
      <c r="BV130" s="710" t="str">
        <f>IF(TRIM('入力1-1'!$BH102)&lt;&gt;"",IF('入力1-1'!$BH102&gt;=100000,MID(TEXT('入力1-1'!$BH102,"000000"),1,1),""),"")</f>
        <v/>
      </c>
      <c r="BW130" s="711" t="str">
        <f>IF(TRIM('入力1-1'!$BH102)&lt;&gt;"",IF('入力1-1'!$BH102&gt;=10000,MID(TEXT('入力1-1'!$BH102,"000000"),2,1),""),"")</f>
        <v/>
      </c>
      <c r="BX130" s="711" t="str">
        <f>IF(TRIM('入力1-1'!$BH102)&lt;&gt;"",IF('入力1-1'!$BH102&gt;=1000,MID(TEXT('入力1-1'!$BH102,"000000"),3,1),""),"")</f>
        <v/>
      </c>
      <c r="BY130" s="711" t="str">
        <f>IF(TRIM('入力1-1'!$BH102)&lt;&gt;"",IF('入力1-1'!$BH102&gt;=100,MID(TEXT('入力1-1'!$BH102,"000000"),4,1),""),"")</f>
        <v/>
      </c>
      <c r="BZ130" s="711" t="str">
        <f>IF(TRIM('入力1-1'!$BH102)&lt;&gt;"",IF('入力1-1'!$BH102&gt;=10,MID(TEXT('入力1-1'!$BH102,"000000"),5,1),""),"")</f>
        <v/>
      </c>
      <c r="CA130" s="533" t="str">
        <f>IF(TRIM('入力1-1'!$BH102)&lt;&gt;"",IF('入力1-1'!$BH102&gt;=1,MID(TEXT('入力1-1'!$BH102,"000000"),6,1),""),"0")</f>
        <v/>
      </c>
      <c r="CB130" s="749" t="str">
        <f>IF(TRIM('入力1-1'!$BI102)&lt;&gt;"",IF('入力1-1'!$BI102&gt;=10000000,MID(TEXT('入力1-1'!$BI102,"00000000"),1,1),""),"")</f>
        <v/>
      </c>
      <c r="CC130" s="750" t="str">
        <f>IF(TRIM('入力1-1'!$BI102)&lt;&gt;"",IF('入力1-1'!$BI102&gt;=1000000,MID(TEXT('入力1-1'!$BI102,"00000000"),2,1),""),"")</f>
        <v/>
      </c>
      <c r="CD130" s="750" t="str">
        <f>IF(TRIM('入力1-1'!$BI102)&lt;&gt;"",IF('入力1-1'!$BI102&gt;=100000,MID(TEXT('入力1-1'!$BI102,"00000000"),3,1),""),"")</f>
        <v/>
      </c>
      <c r="CE130" s="750" t="str">
        <f>IF(TRIM('入力1-1'!$BI102)&lt;&gt;"",IF('入力1-1'!$BI102&gt;=10000,MID(TEXT('入力1-1'!$BI102,"00000000"),4,1),""),"")</f>
        <v/>
      </c>
      <c r="CF130" s="750" t="str">
        <f>IF(TRIM('入力1-1'!$BI102)&lt;&gt;"",IF('入力1-1'!$BI102&gt;=1000,MID(TEXT('入力1-1'!$BI102,"00000000"),5,1),""),"")</f>
        <v/>
      </c>
      <c r="CG130" s="750" t="str">
        <f>IF(TRIM('入力1-1'!$BI102)&lt;&gt;"",IF('入力1-1'!$BI102&gt;=100,MID(TEXT('入力1-1'!$BI102,"00000000"),6,1),""),"")</f>
        <v/>
      </c>
      <c r="CH130" s="750" t="str">
        <f>IF(TRIM('入力1-1'!$BI102)&lt;&gt;"",IF('入力1-1'!$BI102&gt;=10,MID(TEXT('入力1-1'!$BI102,"00000000"),7,1),""),"")</f>
        <v/>
      </c>
      <c r="CI130" s="854" t="str">
        <f>IF(TRIM('入力1-1'!$BI102)&lt;&gt;"",IF('入力1-1'!$BI102&gt;=1,MID(TEXT('入力1-1'!$BI102,"00000000"),8,1),""),"")</f>
        <v/>
      </c>
    </row>
    <row r="131" spans="1:87" s="19" customFormat="1" ht="23.25" customHeight="1">
      <c r="A131" s="304" t="str">
        <f>IF(TRIM(入力1!A194)&lt;&gt;"",入力1!A194,"")</f>
        <v/>
      </c>
      <c r="B131" s="430">
        <f>IF(TRIM(入力1!B194)&lt;&gt;"",入力1!B194,"")</f>
        <v>8</v>
      </c>
      <c r="C131" s="308">
        <v>9</v>
      </c>
      <c r="D131" s="2232" t="str">
        <f>IF(TRIM(入力1!D194)&lt;&gt;"",入力1!D194,"")</f>
        <v/>
      </c>
      <c r="E131" s="2233" t="str">
        <f>IF(TRIM(入力1!E135)&lt;&gt;"",入力1!E135,"")</f>
        <v/>
      </c>
      <c r="F131" s="2233" t="str">
        <f>IF(TRIM(入力1!F135)&lt;&gt;"",入力1!F135,"")</f>
        <v/>
      </c>
      <c r="G131" s="2233" t="str">
        <f>IF(TRIM(入力1!G135)&lt;&gt;"",入力1!G135,"")</f>
        <v/>
      </c>
      <c r="H131" s="2233" t="str">
        <f>IF(TRIM(入力1!H135)&lt;&gt;"",入力1!H135,"")</f>
        <v/>
      </c>
      <c r="I131" s="2233" t="str">
        <f>IF(TRIM(入力1!I135)&lt;&gt;"",入力1!I135,"")</f>
        <v/>
      </c>
      <c r="J131" s="2233" t="str">
        <f>IF(TRIM(入力1!J135)&lt;&gt;"",入力1!J135,"")</f>
        <v/>
      </c>
      <c r="K131" s="2233" t="str">
        <f>IF(TRIM(入力1!S135)&lt;&gt;"",入力1!S135,"")</f>
        <v/>
      </c>
      <c r="L131" s="2234" t="e">
        <f>IF(TRIM(入力1!#REF!)&lt;&gt;"",入力1!#REF!,"")</f>
        <v>#REF!</v>
      </c>
      <c r="M131" s="952" t="str">
        <f>IF(TRIM(入力1!K194)&lt;&gt;"",入力1!K194,"")</f>
        <v/>
      </c>
      <c r="N131" s="434">
        <f>IF(TRIM(入力1!L194)&lt;&gt;"",入力1!L194,"")</f>
        <v>8</v>
      </c>
      <c r="O131" s="432">
        <v>9</v>
      </c>
      <c r="P131" s="999" t="str">
        <f>'入力1-1'!P103</f>
        <v/>
      </c>
      <c r="Q131" s="306" t="str">
        <f>'入力1-1'!Q103</f>
        <v/>
      </c>
      <c r="R131" s="307" t="str">
        <f>IF(TRIM('入力1-1'!R103)&lt;&gt;"",MID('入力1-1'!R103,1,1),"0")</f>
        <v>0</v>
      </c>
      <c r="S131" s="307" t="str">
        <f>IF(TRIM('入力1-1'!S103)&lt;&gt;"",MID('入力1-1'!S103,1,1),"")</f>
        <v/>
      </c>
      <c r="T131" s="307" t="str">
        <f>IF(TRIM('入力1-1'!T103)&lt;&gt;"",MID('入力1-1'!T103,1,1),"")</f>
        <v/>
      </c>
      <c r="U131" s="307" t="str">
        <f>IF(TRIM('入力1-1'!U103)&lt;&gt;"",MID('入力1-1'!U103,1,1),"")</f>
        <v/>
      </c>
      <c r="V131" s="307" t="str">
        <f>IF(TRIM('入力1-1'!V103)&lt;&gt;"",MID('入力1-1'!V103,1,1),"")</f>
        <v/>
      </c>
      <c r="W131" s="307" t="str">
        <f>IF(TRIM('入力1-1'!W103)&lt;&gt;"",MID('入力1-1'!W103,1,1),"")</f>
        <v/>
      </c>
      <c r="X131" s="307" t="str">
        <f>IF(TRIM('入力1-1'!X103)&lt;&gt;"",MID('入力1-1'!X103,1,1),"")</f>
        <v/>
      </c>
      <c r="Y131" s="307" t="str">
        <f>IF(TRIM('入力1-1'!Y103)&lt;&gt;"",MID('入力1-1'!Y103,1,1),"")</f>
        <v/>
      </c>
      <c r="Z131" s="999" t="str">
        <f>IF(TRIM('入力1-1'!AA103)&lt;&gt;"",MID('入力1-1'!AA103,1,1),"0")</f>
        <v>0</v>
      </c>
      <c r="AA131" s="306" t="str">
        <f>IF(TRIM('入力1-1'!AA103)&lt;&gt;"",MID('入力1-1'!AA103,2,1),"0")</f>
        <v>0</v>
      </c>
      <c r="AB131" s="999" t="str">
        <f>IF(TRIM('入力1-1'!AC103)&lt;&gt;"",MID('入力1-1'!AC103,1,1),"")</f>
        <v/>
      </c>
      <c r="AC131" s="306" t="str">
        <f>IF(TRIM('入力1-1'!AC103)&lt;&gt;"",MID('入力1-1'!AC103,2,1),"")</f>
        <v/>
      </c>
      <c r="AD131" s="999" t="str">
        <f>IF(TRIM('入力1-1'!AE103)&lt;&gt;"",MID('入力1-1'!AE103,1,1),"")</f>
        <v/>
      </c>
      <c r="AE131" s="306" t="str">
        <f>IF(TRIM('入力1-1'!AE103)&lt;&gt;"",MID('入力1-1'!AE103,2,1),"")</f>
        <v/>
      </c>
      <c r="AF131" s="999" t="str">
        <f>IF(TRIM('入力1-1'!AG103)&lt;&gt;"",MID('入力1-1'!AG103,1,1),"")</f>
        <v/>
      </c>
      <c r="AG131" s="306" t="str">
        <f>IF(TRIM('入力1-1'!AG103)&lt;&gt;"",MID('入力1-1'!AG103,2,1),"")</f>
        <v/>
      </c>
      <c r="AH131" s="999" t="str">
        <f>IF(TRIM('入力1-1'!AI103)&lt;&gt;"",MID('入力1-1'!AI103,1,1),"")</f>
        <v/>
      </c>
      <c r="AI131" s="309" t="str">
        <f>IF(TRIM('入力1-1'!AI103)&lt;&gt;"",MID('入力1-1'!AI103,2,1),"")</f>
        <v/>
      </c>
      <c r="AJ131" s="307" t="str">
        <f>IF(TRIM('入力1-1'!AK103)&lt;&gt;"",MID('入力1-1'!AK103,1,1),"")</f>
        <v/>
      </c>
      <c r="AK131" s="999" t="str">
        <f>IF(TRIM('入力1-1'!AL103)&lt;&gt;"",MID('入力1-1'!AL103,1,1),"")</f>
        <v/>
      </c>
      <c r="AL131" s="306" t="str">
        <f>IF(TRIM('入力1-1'!AL103)&lt;&gt;"",MID('入力1-1'!AL103,2,1),"")</f>
        <v/>
      </c>
      <c r="AM131" s="999" t="str">
        <f>IF(TRIM('入力1-1'!AN103)&lt;&gt;"",MID('入力1-1'!AN103,1,1),"")</f>
        <v/>
      </c>
      <c r="AN131" s="306" t="str">
        <f>IF(TRIM('入力1-1'!AN103)&lt;&gt;"",MID('入力1-1'!AN103,2,1),"")</f>
        <v/>
      </c>
      <c r="AO131" s="999" t="str">
        <f>IF(TRIM('入力1-1'!AP103)&lt;&gt;"",MID('入力1-1'!AP103,1,1),"")</f>
        <v/>
      </c>
      <c r="AP131" s="309" t="str">
        <f>IF(TRIM('入力1-1'!AP103)&lt;&gt;"",MID('入力1-1'!AP103,2,1),"")</f>
        <v/>
      </c>
      <c r="AQ131" s="999" t="str">
        <f>IF(TRIM('入力1-1'!AR103)&lt;&gt;"",MID('入力1-1'!AR103,1,1),"")</f>
        <v/>
      </c>
      <c r="AR131" s="306" t="str">
        <f>IF(TRIM('入力1-1'!AR103)&lt;&gt;"",MID('入力1-1'!AR103,2,1),"")</f>
        <v/>
      </c>
      <c r="AS131" s="999" t="str">
        <f>IF(TRIM('入力1-1'!AT103)&lt;&gt;"",MID('入力1-1'!AT103,1,1),"")</f>
        <v/>
      </c>
      <c r="AT131" s="306" t="str">
        <f>IF(TRIM('入力1-1'!AT103)&lt;&gt;"",MID('入力1-1'!AT103,2,1),"")</f>
        <v/>
      </c>
      <c r="AU131" s="1000" t="str">
        <f>IF(TRIM('入力1-1'!AV103)&lt;&gt;"",MID('入力1-1'!AV103,1,1),"")</f>
        <v/>
      </c>
      <c r="AV131" s="347" t="str">
        <f>IF(TRIM('入力1-1'!AW103)&lt;&gt;"",MID('入力1-1'!AW103,1,1),"")</f>
        <v/>
      </c>
      <c r="AW131" s="347" t="str">
        <f>IF(TRIM('入力1-1'!AX103)&lt;&gt;"",MID('入力1-1'!AX103,1,1),"")</f>
        <v/>
      </c>
      <c r="AX131" s="347" t="str">
        <f>IF(TRIM('入力1-1'!AY103)&lt;&gt;"",MID('入力1-1'!AY103,1,1),"")</f>
        <v/>
      </c>
      <c r="AY131" s="698" t="str">
        <f>IF(TRIM('入力1-1'!AZ103)&lt;&gt;"",LEFT('入力1-1'!AZ103,1),"-")</f>
        <v>-</v>
      </c>
      <c r="AZ131" s="974" t="str">
        <f>IF(TRIM('入力1-1'!AZ103)&lt;&gt;"",MID('入力1-1'!AZ103,2,1),"-")</f>
        <v>-</v>
      </c>
      <c r="BA131" s="678" t="str">
        <f>IF(TRIM('入力1-1'!BB103)&lt;&gt;"",MID('入力1-1'!BB103,1,1),"")</f>
        <v/>
      </c>
      <c r="BB131" s="988" t="str">
        <f>IF(TRIM('入力1-1'!BC103)&lt;&gt;"",IF(LEN('入力1-1'!BC103)&gt;=2,MID(TEXT('入力1-1'!BC103,"00"),1,1),"0"),"")</f>
        <v/>
      </c>
      <c r="BC131" s="310" t="str">
        <f>IF(TRIM('入力1-1'!BC103)&lt;&gt;"",IF(LEN('入力1-1'!BC103)&gt;=1,MID(TEXT('入力1-1'!BC103,"00"),2,1),""),"")</f>
        <v/>
      </c>
      <c r="BD131" s="712" t="str">
        <f>IF(TRIM('入力1-1'!$BE103)&lt;&gt;"",IF('入力1-1'!$BE103&gt;=100000,MID(TEXT('入力1-1'!$BE103,"000000"),1,1),""),"")</f>
        <v/>
      </c>
      <c r="BE131" s="713" t="str">
        <f>IF(TRIM('入力1-1'!$BE103)&lt;&gt;"",IF('入力1-1'!$BE103&gt;=10000,MID(TEXT('入力1-1'!$BE103,"000000"),2,1),""),"")</f>
        <v/>
      </c>
      <c r="BF131" s="713" t="str">
        <f>IF(TRIM('入力1-1'!$BE103)&lt;&gt;"",IF('入力1-1'!$BE103&gt;=1000,MID(TEXT('入力1-1'!$BE103,"000000"),3,1),""),"")</f>
        <v/>
      </c>
      <c r="BG131" s="713" t="str">
        <f>IF(TRIM('入力1-1'!$BE103)&lt;&gt;"",IF('入力1-1'!$BE103&gt;=100,MID(TEXT('入力1-1'!$BE103,"000000"),4,1),""),"")</f>
        <v/>
      </c>
      <c r="BH131" s="713" t="str">
        <f>IF(TRIM('入力1-1'!$BE103)&lt;&gt;"",IF('入力1-1'!$BE103&gt;=10,MID(TEXT('入力1-1'!$BE103,"000000"),5,1),""),"")</f>
        <v/>
      </c>
      <c r="BI131" s="466" t="str">
        <f>IF(TRIM('入力1-1'!$BE103)&lt;&gt;"",IF('入力1-1'!$BE103&gt;=1,MID(TEXT('入力1-1'!$BE103,"000000"),6,1),"0"),"")</f>
        <v/>
      </c>
      <c r="BJ131" s="714" t="str">
        <f>IF(TRIM('入力1-1'!$BF103)&lt;&gt;"",IF('入力1-1'!$BF103&gt;=100000,MID(TEXT('入力1-1'!$BF103,"000000"),1,1),""),"")</f>
        <v/>
      </c>
      <c r="BK131" s="715" t="str">
        <f>IF(TRIM('入力1-1'!$BF103)&lt;&gt;"",IF('入力1-1'!$BF103&gt;=10000,MID(TEXT('入力1-1'!$BF103,"000000"),2,1),""),"")</f>
        <v/>
      </c>
      <c r="BL131" s="715" t="str">
        <f>IF(TRIM('入力1-1'!$BF103)&lt;&gt;"",IF('入力1-1'!$BF103&gt;=1000,MID(TEXT('入力1-1'!$BF103,"000000"),3,1),""),"")</f>
        <v/>
      </c>
      <c r="BM131" s="715" t="str">
        <f>IF(TRIM('入力1-1'!$BF103)&lt;&gt;"",IF('入力1-1'!$BF103&gt;=100,MID(TEXT('入力1-1'!$BF103,"000000"),4,1),""),"")</f>
        <v/>
      </c>
      <c r="BN131" s="715" t="str">
        <f>IF(TRIM('入力1-1'!$BF103)&lt;&gt;"",IF('入力1-1'!$BF103&gt;=10,MID(TEXT('入力1-1'!$BF103,"000000"),5,1),""),"")</f>
        <v/>
      </c>
      <c r="BO131" s="468" t="str">
        <f>IF(TRIM('入力1-1'!$BF103)&lt;&gt;"",IF('入力1-1'!$BF103&gt;=1,MID(TEXT('入力1-1'!$BF103,"000000"),6,1),"0"),"")</f>
        <v/>
      </c>
      <c r="BP131" s="714" t="str">
        <f>IF(TRIM('入力1-1'!$BG103)&lt;&gt;"",IF('入力1-1'!$BG103&gt;=100000,MID(TEXT('入力1-1'!$BG103,"000000"),1,1),""),"")</f>
        <v/>
      </c>
      <c r="BQ131" s="715" t="str">
        <f>IF(TRIM('入力1-1'!$BG103)&lt;&gt;"",IF('入力1-1'!$BG103&gt;=10000,MID(TEXT('入力1-1'!$BG103,"000000"),2,1),""),"")</f>
        <v/>
      </c>
      <c r="BR131" s="715" t="str">
        <f>IF(TRIM('入力1-1'!$BG103)&lt;&gt;"",IF('入力1-1'!$BG103&gt;=1000,MID(TEXT('入力1-1'!$BG103,"000000"),3,1),""),"")</f>
        <v/>
      </c>
      <c r="BS131" s="715" t="str">
        <f>IF(TRIM('入力1-1'!$BG103)&lt;&gt;"",IF('入力1-1'!$BG103&gt;=100,MID(TEXT('入力1-1'!$BG103,"000000"),4,1),""),"")</f>
        <v/>
      </c>
      <c r="BT131" s="715" t="str">
        <f>IF(TRIM('入力1-1'!$BG103)&lt;&gt;"",IF('入力1-1'!$BG103&gt;=10,MID(TEXT('入力1-1'!$BG103,"000000"),5,1),""),"")</f>
        <v/>
      </c>
      <c r="BU131" s="468" t="str">
        <f>IF(TRIM('入力1-1'!$BG103)&lt;&gt;"",IF('入力1-1'!$BG103&gt;=1,MID(TEXT('入力1-1'!$BG103,"000000"),6,1),"0"),"")</f>
        <v/>
      </c>
      <c r="BV131" s="714" t="str">
        <f>IF(TRIM('入力1-1'!$BH103)&lt;&gt;"",IF('入力1-1'!$BH103&gt;=100000,MID(TEXT('入力1-1'!$BH103,"000000"),1,1),""),"")</f>
        <v/>
      </c>
      <c r="BW131" s="715" t="str">
        <f>IF(TRIM('入力1-1'!$BH103)&lt;&gt;"",IF('入力1-1'!$BH103&gt;=10000,MID(TEXT('入力1-1'!$BH103,"000000"),2,1),""),"")</f>
        <v/>
      </c>
      <c r="BX131" s="715" t="str">
        <f>IF(TRIM('入力1-1'!$BH103)&lt;&gt;"",IF('入力1-1'!$BH103&gt;=1000,MID(TEXT('入力1-1'!$BH103,"000000"),3,1),""),"")</f>
        <v/>
      </c>
      <c r="BY131" s="715" t="str">
        <f>IF(TRIM('入力1-1'!$BH103)&lt;&gt;"",IF('入力1-1'!$BH103&gt;=100,MID(TEXT('入力1-1'!$BH103,"000000"),4,1),""),"")</f>
        <v/>
      </c>
      <c r="BZ131" s="715" t="str">
        <f>IF(TRIM('入力1-1'!$BH103)&lt;&gt;"",IF('入力1-1'!$BH103&gt;=10,MID(TEXT('入力1-1'!$BH103,"000000"),5,1),""),"")</f>
        <v/>
      </c>
      <c r="CA131" s="468" t="str">
        <f>IF(TRIM('入力1-1'!$BH103)&lt;&gt;"",IF('入力1-1'!$BH103&gt;=1,MID(TEXT('入力1-1'!$BH103,"000000"),6,1),""),"0")</f>
        <v/>
      </c>
      <c r="CB131" s="751" t="str">
        <f>IF(TRIM('入力1-1'!$BI103)&lt;&gt;"",IF('入力1-1'!$BI103&gt;=10000000,MID(TEXT('入力1-1'!$BI103,"00000000"),1,1),""),"")</f>
        <v/>
      </c>
      <c r="CC131" s="752" t="str">
        <f>IF(TRIM('入力1-1'!$BI103)&lt;&gt;"",IF('入力1-1'!$BI103&gt;=1000000,MID(TEXT('入力1-1'!$BI103,"00000000"),2,1),""),"")</f>
        <v/>
      </c>
      <c r="CD131" s="752" t="str">
        <f>IF(TRIM('入力1-1'!$BI103)&lt;&gt;"",IF('入力1-1'!$BI103&gt;=100000,MID(TEXT('入力1-1'!$BI103,"00000000"),3,1),""),"")</f>
        <v/>
      </c>
      <c r="CE131" s="752" t="str">
        <f>IF(TRIM('入力1-1'!$BI103)&lt;&gt;"",IF('入力1-1'!$BI103&gt;=10000,MID(TEXT('入力1-1'!$BI103,"00000000"),4,1),""),"")</f>
        <v/>
      </c>
      <c r="CF131" s="752" t="str">
        <f>IF(TRIM('入力1-1'!$BI103)&lt;&gt;"",IF('入力1-1'!$BI103&gt;=1000,MID(TEXT('入力1-1'!$BI103,"00000000"),5,1),""),"")</f>
        <v/>
      </c>
      <c r="CG131" s="752" t="str">
        <f>IF(TRIM('入力1-1'!$BI103)&lt;&gt;"",IF('入力1-1'!$BI103&gt;=100,MID(TEXT('入力1-1'!$BI103,"00000000"),6,1),""),"")</f>
        <v/>
      </c>
      <c r="CH131" s="752" t="str">
        <f>IF(TRIM('入力1-1'!$BI103)&lt;&gt;"",IF('入力1-1'!$BI103&gt;=10,MID(TEXT('入力1-1'!$BI103,"00000000"),7,1),""),"")</f>
        <v/>
      </c>
      <c r="CI131" s="855" t="str">
        <f>IF(TRIM('入力1-1'!$BI103)&lt;&gt;"",IF('入力1-1'!$BI103&gt;=1,MID(TEXT('入力1-1'!$BI103,"00000000"),8,1),""),"")</f>
        <v/>
      </c>
    </row>
    <row r="132" spans="1:87" s="191" customFormat="1" ht="23.25" customHeight="1" thickBot="1">
      <c r="A132" s="537" t="str">
        <f>IF(TRIM(入力1!A196)&lt;&gt;"",入力1!A196,"")</f>
        <v/>
      </c>
      <c r="B132" s="538">
        <f>IF(TRIM(入力1!B196)&lt;&gt;"",入力1!B196,"")</f>
        <v>9</v>
      </c>
      <c r="C132" s="539">
        <v>0</v>
      </c>
      <c r="D132" s="2235" t="str">
        <f>IF(TRIM(入力1!D196)&lt;&gt;"",入力1!D196,"")</f>
        <v/>
      </c>
      <c r="E132" s="2236" t="str">
        <f>IF(TRIM(入力1!E137)&lt;&gt;"",入力1!E137,"")</f>
        <v/>
      </c>
      <c r="F132" s="2236" t="str">
        <f>IF(TRIM(入力1!F137)&lt;&gt;"",入力1!F137,"")</f>
        <v/>
      </c>
      <c r="G132" s="2236" t="str">
        <f>IF(TRIM(入力1!G137)&lt;&gt;"",入力1!G137,"")</f>
        <v/>
      </c>
      <c r="H132" s="2236" t="str">
        <f>IF(TRIM(入力1!H137)&lt;&gt;"",入力1!H137,"")</f>
        <v/>
      </c>
      <c r="I132" s="2236" t="str">
        <f>IF(TRIM(入力1!I137)&lt;&gt;"",入力1!I137,"")</f>
        <v/>
      </c>
      <c r="J132" s="2236" t="str">
        <f>IF(TRIM(入力1!J137)&lt;&gt;"",入力1!J137,"")</f>
        <v/>
      </c>
      <c r="K132" s="2236" t="str">
        <f>IF(TRIM(入力1!S137)&lt;&gt;"",入力1!S137,"")</f>
        <v/>
      </c>
      <c r="L132" s="2237" t="e">
        <f>IF(TRIM(入力1!#REF!)&lt;&gt;"",入力1!#REF!,"")</f>
        <v>#REF!</v>
      </c>
      <c r="M132" s="976" t="str">
        <f>IF(TRIM(入力1!K196)&lt;&gt;"",入力1!K196,"")</f>
        <v/>
      </c>
      <c r="N132" s="540">
        <f>IF(TRIM(入力1!L196)&lt;&gt;"",入力1!L196,"")</f>
        <v>9</v>
      </c>
      <c r="O132" s="541">
        <v>0</v>
      </c>
      <c r="P132" s="1003" t="str">
        <f>'入力1-1'!P104</f>
        <v/>
      </c>
      <c r="Q132" s="542" t="str">
        <f>'入力1-1'!Q104</f>
        <v/>
      </c>
      <c r="R132" s="543" t="str">
        <f>IF(TRIM('入力1-1'!R104)&lt;&gt;"",MID('入力1-1'!R104,1,1),"0")</f>
        <v>0</v>
      </c>
      <c r="S132" s="543" t="str">
        <f>IF(TRIM('入力1-1'!S104)&lt;&gt;"",MID('入力1-1'!S104,1,1),"")</f>
        <v/>
      </c>
      <c r="T132" s="543" t="str">
        <f>IF(TRIM('入力1-1'!T104)&lt;&gt;"",MID('入力1-1'!T104,1,1),"")</f>
        <v/>
      </c>
      <c r="U132" s="543" t="str">
        <f>IF(TRIM('入力1-1'!U104)&lt;&gt;"",MID('入力1-1'!U104,1,1),"")</f>
        <v/>
      </c>
      <c r="V132" s="543" t="str">
        <f>IF(TRIM('入力1-1'!V104)&lt;&gt;"",MID('入力1-1'!V104,1,1),"")</f>
        <v/>
      </c>
      <c r="W132" s="543" t="str">
        <f>IF(TRIM('入力1-1'!W104)&lt;&gt;"",MID('入力1-1'!W104,1,1),"")</f>
        <v/>
      </c>
      <c r="X132" s="543" t="str">
        <f>IF(TRIM('入力1-1'!X104)&lt;&gt;"",MID('入力1-1'!X104,1,1),"")</f>
        <v/>
      </c>
      <c r="Y132" s="543" t="str">
        <f>IF(TRIM('入力1-1'!Y104)&lt;&gt;"",MID('入力1-1'!Y104,1,1),"")</f>
        <v/>
      </c>
      <c r="Z132" s="1003" t="str">
        <f>IF(TRIM('入力1-1'!AA104)&lt;&gt;"",MID('入力1-1'!AA104,1,1),"0")</f>
        <v>0</v>
      </c>
      <c r="AA132" s="542" t="str">
        <f>IF(TRIM('入力1-1'!AA104)&lt;&gt;"",MID('入力1-1'!AA104,2,1),"0")</f>
        <v>0</v>
      </c>
      <c r="AB132" s="1003" t="str">
        <f>IF(TRIM('入力1-1'!AC104)&lt;&gt;"",MID('入力1-1'!AC104,1,1),"")</f>
        <v/>
      </c>
      <c r="AC132" s="542" t="str">
        <f>IF(TRIM('入力1-1'!AC104)&lt;&gt;"",MID('入力1-1'!AC104,2,1),"")</f>
        <v/>
      </c>
      <c r="AD132" s="1003" t="str">
        <f>IF(TRIM('入力1-1'!AE104)&lt;&gt;"",MID('入力1-1'!AE104,1,1),"")</f>
        <v/>
      </c>
      <c r="AE132" s="542" t="str">
        <f>IF(TRIM('入力1-1'!AE104)&lt;&gt;"",MID('入力1-1'!AE104,2,1),"")</f>
        <v/>
      </c>
      <c r="AF132" s="1003" t="str">
        <f>IF(TRIM('入力1-1'!AG104)&lt;&gt;"",MID('入力1-1'!AG104,1,1),"")</f>
        <v/>
      </c>
      <c r="AG132" s="542" t="str">
        <f>IF(TRIM('入力1-1'!AG104)&lt;&gt;"",MID('入力1-1'!AG104,2,1),"")</f>
        <v/>
      </c>
      <c r="AH132" s="1003" t="str">
        <f>IF(TRIM('入力1-1'!AI104)&lt;&gt;"",MID('入力1-1'!AI104,1,1),"")</f>
        <v/>
      </c>
      <c r="AI132" s="544" t="str">
        <f>IF(TRIM('入力1-1'!AI104)&lt;&gt;"",MID('入力1-1'!AI104,2,1),"")</f>
        <v/>
      </c>
      <c r="AJ132" s="543" t="str">
        <f>IF(TRIM('入力1-1'!AK104)&lt;&gt;"",MID('入力1-1'!AK104,1,1),"")</f>
        <v/>
      </c>
      <c r="AK132" s="1003" t="str">
        <f>IF(TRIM('入力1-1'!AL104)&lt;&gt;"",MID('入力1-1'!AL104,1,1),"")</f>
        <v/>
      </c>
      <c r="AL132" s="542" t="str">
        <f>IF(TRIM('入力1-1'!AL104)&lt;&gt;"",MID('入力1-1'!AL104,2,1),"")</f>
        <v/>
      </c>
      <c r="AM132" s="1003" t="str">
        <f>IF(TRIM('入力1-1'!AN104)&lt;&gt;"",MID('入力1-1'!AN104,1,1),"")</f>
        <v/>
      </c>
      <c r="AN132" s="542" t="str">
        <f>IF(TRIM('入力1-1'!AN104)&lt;&gt;"",MID('入力1-1'!AN104,2,1),"")</f>
        <v/>
      </c>
      <c r="AO132" s="1003" t="str">
        <f>IF(TRIM('入力1-1'!AP104)&lt;&gt;"",MID('入力1-1'!AP104,1,1),"")</f>
        <v/>
      </c>
      <c r="AP132" s="544" t="str">
        <f>IF(TRIM('入力1-1'!AP104)&lt;&gt;"",MID('入力1-1'!AP104,2,1),"")</f>
        <v/>
      </c>
      <c r="AQ132" s="1003" t="str">
        <f>IF(TRIM('入力1-1'!AR104)&lt;&gt;"",MID('入力1-1'!AR104,1,1),"")</f>
        <v/>
      </c>
      <c r="AR132" s="542" t="str">
        <f>IF(TRIM('入力1-1'!AR104)&lt;&gt;"",MID('入力1-1'!AR104,2,1),"")</f>
        <v/>
      </c>
      <c r="AS132" s="1003" t="str">
        <f>IF(TRIM('入力1-1'!AT104)&lt;&gt;"",MID('入力1-1'!AT104,1,1),"")</f>
        <v/>
      </c>
      <c r="AT132" s="542" t="str">
        <f>IF(TRIM('入力1-1'!AT104)&lt;&gt;"",MID('入力1-1'!AT104,2,1),"")</f>
        <v/>
      </c>
      <c r="AU132" s="1004" t="str">
        <f>IF(TRIM('入力1-1'!AV104)&lt;&gt;"",MID('入力1-1'!AV104,1,1),"")</f>
        <v/>
      </c>
      <c r="AV132" s="545" t="str">
        <f>IF(TRIM('入力1-1'!AW104)&lt;&gt;"",MID('入力1-1'!AW104,1,1),"")</f>
        <v/>
      </c>
      <c r="AW132" s="545" t="str">
        <f>IF(TRIM('入力1-1'!AX104)&lt;&gt;"",MID('入力1-1'!AX104,1,1),"")</f>
        <v/>
      </c>
      <c r="AX132" s="545" t="str">
        <f>IF(TRIM('入力1-1'!AY104)&lt;&gt;"",MID('入力1-1'!AY104,1,1),"")</f>
        <v/>
      </c>
      <c r="AY132" s="701" t="str">
        <f>IF(TRIM('入力1-1'!AZ104)&lt;&gt;"",LEFT('入力1-1'!AZ104,1),"-")</f>
        <v>-</v>
      </c>
      <c r="AZ132" s="984" t="str">
        <f>IF(TRIM('入力1-1'!AZ104)&lt;&gt;"",MID('入力1-1'!AZ104,2,1),"-")</f>
        <v>-</v>
      </c>
      <c r="BA132" s="680" t="str">
        <f>IF(TRIM('入力1-1'!BB104)&lt;&gt;"",MID('入力1-1'!BB104,1,1),"")</f>
        <v/>
      </c>
      <c r="BB132" s="990" t="str">
        <f>IF(TRIM('入力1-1'!BC104)&lt;&gt;"",IF(LEN('入力1-1'!BC104)&gt;=2,MID(TEXT('入力1-1'!BC104,"00"),1,1),"0"),"")</f>
        <v/>
      </c>
      <c r="BC132" s="542" t="str">
        <f>IF(TRIM('入力1-1'!BC104)&lt;&gt;"",IF(LEN('入力1-1'!BC104)&gt;=1,MID(TEXT('入力1-1'!BC104,"00"),2,1),""),"")</f>
        <v/>
      </c>
      <c r="BD132" s="720" t="str">
        <f>IF(TRIM('入力1-1'!$BE104)&lt;&gt;"",IF('入力1-1'!$BE104&gt;=100000,MID(TEXT('入力1-1'!$BE104,"000000"),1,1),""),"")</f>
        <v/>
      </c>
      <c r="BE132" s="721" t="str">
        <f>IF(TRIM('入力1-1'!$BE104)&lt;&gt;"",IF('入力1-1'!$BE104&gt;=10000,MID(TEXT('入力1-1'!$BE104,"000000"),2,1),""),"")</f>
        <v/>
      </c>
      <c r="BF132" s="721" t="str">
        <f>IF(TRIM('入力1-1'!$BE104)&lt;&gt;"",IF('入力1-1'!$BE104&gt;=1000,MID(TEXT('入力1-1'!$BE104,"000000"),3,1),""),"")</f>
        <v/>
      </c>
      <c r="BG132" s="721" t="str">
        <f>IF(TRIM('入力1-1'!$BE104)&lt;&gt;"",IF('入力1-1'!$BE104&gt;=100,MID(TEXT('入力1-1'!$BE104,"000000"),4,1),""),"")</f>
        <v/>
      </c>
      <c r="BH132" s="721" t="str">
        <f>IF(TRIM('入力1-1'!$BE104)&lt;&gt;"",IF('入力1-1'!$BE104&gt;=10,MID(TEXT('入力1-1'!$BE104,"000000"),5,1),""),"")</f>
        <v/>
      </c>
      <c r="BI132" s="546" t="str">
        <f>IF(TRIM('入力1-1'!$BE104)&lt;&gt;"",IF('入力1-1'!$BE104&gt;=1,MID(TEXT('入力1-1'!$BE104,"000000"),6,1),"0"),"")</f>
        <v/>
      </c>
      <c r="BJ132" s="722" t="str">
        <f>IF(TRIM('入力1-1'!$BF104)&lt;&gt;"",IF('入力1-1'!$BF104&gt;=100000,MID(TEXT('入力1-1'!$BF104,"000000"),1,1),""),"")</f>
        <v/>
      </c>
      <c r="BK132" s="721" t="str">
        <f>IF(TRIM('入力1-1'!$BF104)&lt;&gt;"",IF('入力1-1'!$BF104&gt;=10000,MID(TEXT('入力1-1'!$BF104,"000000"),2,1),""),"")</f>
        <v/>
      </c>
      <c r="BL132" s="721" t="str">
        <f>IF(TRIM('入力1-1'!$BF104)&lt;&gt;"",IF('入力1-1'!$BF104&gt;=1000,MID(TEXT('入力1-1'!$BF104,"000000"),3,1),""),"")</f>
        <v/>
      </c>
      <c r="BM132" s="721" t="str">
        <f>IF(TRIM('入力1-1'!$BF104)&lt;&gt;"",IF('入力1-1'!$BF104&gt;=100,MID(TEXT('入力1-1'!$BF104,"000000"),4,1),""),"")</f>
        <v/>
      </c>
      <c r="BN132" s="721" t="str">
        <f>IF(TRIM('入力1-1'!$BF104)&lt;&gt;"",IF('入力1-1'!$BF104&gt;=10,MID(TEXT('入力1-1'!$BF104,"000000"),5,1),""),"")</f>
        <v/>
      </c>
      <c r="BO132" s="546" t="str">
        <f>IF(TRIM('入力1-1'!$BF104)&lt;&gt;"",IF('入力1-1'!$BF104&gt;=1,MID(TEXT('入力1-1'!$BF104,"000000"),6,1),"0"),"")</f>
        <v/>
      </c>
      <c r="BP132" s="722" t="str">
        <f>IF(TRIM('入力1-1'!$BG104)&lt;&gt;"",IF('入力1-1'!$BG104&gt;=100000,MID(TEXT('入力1-1'!$BG104,"000000"),1,1),""),"")</f>
        <v/>
      </c>
      <c r="BQ132" s="721" t="str">
        <f>IF(TRIM('入力1-1'!$BG104)&lt;&gt;"",IF('入力1-1'!$BG104&gt;=10000,MID(TEXT('入力1-1'!$BG104,"000000"),2,1),""),"")</f>
        <v/>
      </c>
      <c r="BR132" s="721" t="str">
        <f>IF(TRIM('入力1-1'!$BG104)&lt;&gt;"",IF('入力1-1'!$BG104&gt;=1000,MID(TEXT('入力1-1'!$BG104,"000000"),3,1),""),"")</f>
        <v/>
      </c>
      <c r="BS132" s="721" t="str">
        <f>IF(TRIM('入力1-1'!$BG104)&lt;&gt;"",IF('入力1-1'!$BG104&gt;=100,MID(TEXT('入力1-1'!$BG104,"000000"),4,1),""),"")</f>
        <v/>
      </c>
      <c r="BT132" s="721" t="str">
        <f>IF(TRIM('入力1-1'!$BG104)&lt;&gt;"",IF('入力1-1'!$BG104&gt;=10,MID(TEXT('入力1-1'!$BG104,"000000"),5,1),""),"")</f>
        <v/>
      </c>
      <c r="BU132" s="546" t="str">
        <f>IF(TRIM('入力1-1'!$BG104)&lt;&gt;"",IF('入力1-1'!$BG104&gt;=1,MID(TEXT('入力1-1'!$BG104,"000000"),6,1),"0"),"")</f>
        <v/>
      </c>
      <c r="BV132" s="722" t="str">
        <f>IF(TRIM('入力1-1'!$BH104)&lt;&gt;"",IF('入力1-1'!$BH104&gt;=100000,MID(TEXT('入力1-1'!$BH104,"000000"),1,1),""),"")</f>
        <v/>
      </c>
      <c r="BW132" s="721" t="str">
        <f>IF(TRIM('入力1-1'!$BH104)&lt;&gt;"",IF('入力1-1'!$BH104&gt;=10000,MID(TEXT('入力1-1'!$BH104,"000000"),2,1),""),"")</f>
        <v/>
      </c>
      <c r="BX132" s="721" t="str">
        <f>IF(TRIM('入力1-1'!$BH104)&lt;&gt;"",IF('入力1-1'!$BH104&gt;=1000,MID(TEXT('入力1-1'!$BH104,"000000"),3,1),""),"")</f>
        <v/>
      </c>
      <c r="BY132" s="721" t="str">
        <f>IF(TRIM('入力1-1'!$BH104)&lt;&gt;"",IF('入力1-1'!$BH104&gt;=100,MID(TEXT('入力1-1'!$BH104,"000000"),4,1),""),"")</f>
        <v/>
      </c>
      <c r="BZ132" s="721" t="str">
        <f>IF(TRIM('入力1-1'!$BH104)&lt;&gt;"",IF('入力1-1'!$BH104&gt;=10,MID(TEXT('入力1-1'!$BH104,"000000"),5,1),""),"")</f>
        <v/>
      </c>
      <c r="CA132" s="546" t="str">
        <f>IF(TRIM('入力1-1'!$BH104)&lt;&gt;"",IF('入力1-1'!$BH104&gt;=1,MID(TEXT('入力1-1'!$BH104,"000000"),6,1),""),"0")</f>
        <v/>
      </c>
      <c r="CB132" s="755" t="str">
        <f>IF(TRIM('入力1-1'!$BI104)&lt;&gt;"",IF('入力1-1'!$BI104&gt;=10000000,MID(TEXT('入力1-1'!$BI104,"00000000"),1,1),""),"")</f>
        <v/>
      </c>
      <c r="CC132" s="756" t="str">
        <f>IF(TRIM('入力1-1'!$BI104)&lt;&gt;"",IF('入力1-1'!$BI104&gt;=1000000,MID(TEXT('入力1-1'!$BI104,"00000000"),2,1),""),"")</f>
        <v/>
      </c>
      <c r="CD132" s="756" t="str">
        <f>IF(TRIM('入力1-1'!$BI104)&lt;&gt;"",IF('入力1-1'!$BI104&gt;=100000,MID(TEXT('入力1-1'!$BI104,"00000000"),3,1),""),"")</f>
        <v/>
      </c>
      <c r="CE132" s="756" t="str">
        <f>IF(TRIM('入力1-1'!$BI104)&lt;&gt;"",IF('入力1-1'!$BI104&gt;=10000,MID(TEXT('入力1-1'!$BI104,"00000000"),4,1),""),"")</f>
        <v/>
      </c>
      <c r="CF132" s="756" t="str">
        <f>IF(TRIM('入力1-1'!$BI104)&lt;&gt;"",IF('入力1-1'!$BI104&gt;=1000,MID(TEXT('入力1-1'!$BI104,"00000000"),5,1),""),"")</f>
        <v/>
      </c>
      <c r="CG132" s="756" t="str">
        <f>IF(TRIM('入力1-1'!$BI104)&lt;&gt;"",IF('入力1-1'!$BI104&gt;=100,MID(TEXT('入力1-1'!$BI104,"00000000"),6,1),""),"")</f>
        <v/>
      </c>
      <c r="CH132" s="756" t="str">
        <f>IF(TRIM('入力1-1'!$BI104)&lt;&gt;"",IF('入力1-1'!$BI104&gt;=10,MID(TEXT('入力1-1'!$BI104,"00000000"),7,1),""),"")</f>
        <v/>
      </c>
      <c r="CI132" s="857" t="str">
        <f>IF(TRIM('入力1-1'!$BI104)&lt;&gt;"",IF('入力1-1'!$BI104&gt;=1,MID(TEXT('入力1-1'!$BI104,"00000000"),8,1),""),"")</f>
        <v/>
      </c>
    </row>
    <row r="133" spans="1:87" s="19" customFormat="1" ht="23.25" customHeight="1">
      <c r="A133" s="304" t="str">
        <f>IF(TRIM(入力1!A198)&lt;&gt;"",入力1!A198,"")</f>
        <v/>
      </c>
      <c r="B133" s="430">
        <f>IF(TRIM(入力1!B198)&lt;&gt;"",入力1!B198,"")</f>
        <v>9</v>
      </c>
      <c r="C133" s="364">
        <v>1</v>
      </c>
      <c r="D133" s="2226" t="str">
        <f>IF(TRIM(入力1!D198)&lt;&gt;"",入力1!D198,"")</f>
        <v/>
      </c>
      <c r="E133" s="2227" t="str">
        <f>IF(TRIM(入力1!E139)&lt;&gt;"",入力1!E139,"")</f>
        <v/>
      </c>
      <c r="F133" s="2227" t="str">
        <f>IF(TRIM(入力1!F139)&lt;&gt;"",入力1!F139,"")</f>
        <v/>
      </c>
      <c r="G133" s="2227" t="str">
        <f>IF(TRIM(入力1!G139)&lt;&gt;"",入力1!G139,"")</f>
        <v/>
      </c>
      <c r="H133" s="2227" t="str">
        <f>IF(TRIM(入力1!H139)&lt;&gt;"",入力1!H139,"")</f>
        <v/>
      </c>
      <c r="I133" s="2227" t="str">
        <f>IF(TRIM(入力1!I139)&lt;&gt;"",入力1!I139,"")</f>
        <v/>
      </c>
      <c r="J133" s="2227" t="str">
        <f>IF(TRIM(入力1!J139)&lt;&gt;"",入力1!J139,"")</f>
        <v/>
      </c>
      <c r="K133" s="2227" t="str">
        <f>IF(TRIM(入力1!S139)&lt;&gt;"",入力1!S139,"")</f>
        <v/>
      </c>
      <c r="L133" s="2228" t="e">
        <f>IF(TRIM(入力1!#REF!)&lt;&gt;"",入力1!#REF!,"")</f>
        <v>#REF!</v>
      </c>
      <c r="M133" s="954" t="str">
        <f>IF(TRIM(入力1!K198)&lt;&gt;"",入力1!K198,"")</f>
        <v/>
      </c>
      <c r="N133" s="436">
        <f>IF(TRIM(入力1!L198)&lt;&gt;"",入力1!L198,"")</f>
        <v>9</v>
      </c>
      <c r="O133" s="432">
        <v>1</v>
      </c>
      <c r="P133" s="999" t="str">
        <f>'入力1-1'!P105</f>
        <v/>
      </c>
      <c r="Q133" s="306" t="str">
        <f>'入力1-1'!Q105</f>
        <v/>
      </c>
      <c r="R133" s="307" t="str">
        <f>IF(TRIM('入力1-1'!R105)&lt;&gt;"",MID('入力1-1'!R105,1,1),"0")</f>
        <v>0</v>
      </c>
      <c r="S133" s="307" t="str">
        <f>IF(TRIM('入力1-1'!S105)&lt;&gt;"",MID('入力1-1'!S105,1,1),"")</f>
        <v/>
      </c>
      <c r="T133" s="307" t="str">
        <f>IF(TRIM('入力1-1'!T105)&lt;&gt;"",MID('入力1-1'!T105,1,1),"")</f>
        <v/>
      </c>
      <c r="U133" s="307" t="str">
        <f>IF(TRIM('入力1-1'!U105)&lt;&gt;"",MID('入力1-1'!U105,1,1),"")</f>
        <v/>
      </c>
      <c r="V133" s="307" t="str">
        <f>IF(TRIM('入力1-1'!V105)&lt;&gt;"",MID('入力1-1'!V105,1,1),"")</f>
        <v/>
      </c>
      <c r="W133" s="307" t="str">
        <f>IF(TRIM('入力1-1'!W105)&lt;&gt;"",MID('入力1-1'!W105,1,1),"")</f>
        <v/>
      </c>
      <c r="X133" s="307" t="str">
        <f>IF(TRIM('入力1-1'!X105)&lt;&gt;"",MID('入力1-1'!X105,1,1),"")</f>
        <v/>
      </c>
      <c r="Y133" s="307" t="str">
        <f>IF(TRIM('入力1-1'!Y105)&lt;&gt;"",MID('入力1-1'!Y105,1,1),"")</f>
        <v/>
      </c>
      <c r="Z133" s="999" t="str">
        <f>IF(TRIM('入力1-1'!AA105)&lt;&gt;"",MID('入力1-1'!AA105,1,1),"0")</f>
        <v>0</v>
      </c>
      <c r="AA133" s="306" t="str">
        <f>IF(TRIM('入力1-1'!AA105)&lt;&gt;"",MID('入力1-1'!AA105,2,1),"0")</f>
        <v>0</v>
      </c>
      <c r="AB133" s="999" t="str">
        <f>IF(TRIM('入力1-1'!AC105)&lt;&gt;"",MID('入力1-1'!AC105,1,1),"")</f>
        <v/>
      </c>
      <c r="AC133" s="306" t="str">
        <f>IF(TRIM('入力1-1'!AC105)&lt;&gt;"",MID('入力1-1'!AC105,2,1),"")</f>
        <v/>
      </c>
      <c r="AD133" s="999" t="str">
        <f>IF(TRIM('入力1-1'!AE105)&lt;&gt;"",MID('入力1-1'!AE105,1,1),"")</f>
        <v/>
      </c>
      <c r="AE133" s="306" t="str">
        <f>IF(TRIM('入力1-1'!AE105)&lt;&gt;"",MID('入力1-1'!AE105,2,1),"")</f>
        <v/>
      </c>
      <c r="AF133" s="999" t="str">
        <f>IF(TRIM('入力1-1'!AG105)&lt;&gt;"",MID('入力1-1'!AG105,1,1),"")</f>
        <v/>
      </c>
      <c r="AG133" s="306" t="str">
        <f>IF(TRIM('入力1-1'!AG105)&lt;&gt;"",MID('入力1-1'!AG105,2,1),"")</f>
        <v/>
      </c>
      <c r="AH133" s="999" t="str">
        <f>IF(TRIM('入力1-1'!AI105)&lt;&gt;"",MID('入力1-1'!AI105,1,1),"")</f>
        <v/>
      </c>
      <c r="AI133" s="309" t="str">
        <f>IF(TRIM('入力1-1'!AI105)&lt;&gt;"",MID('入力1-1'!AI105,2,1),"")</f>
        <v/>
      </c>
      <c r="AJ133" s="307" t="str">
        <f>IF(TRIM('入力1-1'!AK105)&lt;&gt;"",MID('入力1-1'!AK105,1,1),"")</f>
        <v/>
      </c>
      <c r="AK133" s="999" t="str">
        <f>IF(TRIM('入力1-1'!AL105)&lt;&gt;"",MID('入力1-1'!AL105,1,1),"")</f>
        <v/>
      </c>
      <c r="AL133" s="306" t="str">
        <f>IF(TRIM('入力1-1'!AL105)&lt;&gt;"",MID('入力1-1'!AL105,2,1),"")</f>
        <v/>
      </c>
      <c r="AM133" s="999" t="str">
        <f>IF(TRIM('入力1-1'!AN105)&lt;&gt;"",MID('入力1-1'!AN105,1,1),"")</f>
        <v/>
      </c>
      <c r="AN133" s="306" t="str">
        <f>IF(TRIM('入力1-1'!AN105)&lt;&gt;"",MID('入力1-1'!AN105,2,1),"")</f>
        <v/>
      </c>
      <c r="AO133" s="999" t="str">
        <f>IF(TRIM('入力1-1'!AP105)&lt;&gt;"",MID('入力1-1'!AP105,1,1),"")</f>
        <v/>
      </c>
      <c r="AP133" s="309" t="str">
        <f>IF(TRIM('入力1-1'!AP105)&lt;&gt;"",MID('入力1-1'!AP105,2,1),"")</f>
        <v/>
      </c>
      <c r="AQ133" s="999" t="str">
        <f>IF(TRIM('入力1-1'!AR105)&lt;&gt;"",MID('入力1-1'!AR105,1,1),"")</f>
        <v/>
      </c>
      <c r="AR133" s="306" t="str">
        <f>IF(TRIM('入力1-1'!AR105)&lt;&gt;"",MID('入力1-1'!AR105,2,1),"")</f>
        <v/>
      </c>
      <c r="AS133" s="999" t="str">
        <f>IF(TRIM('入力1-1'!AT105)&lt;&gt;"",MID('入力1-1'!AT105,1,1),"")</f>
        <v/>
      </c>
      <c r="AT133" s="306" t="str">
        <f>IF(TRIM('入力1-1'!AT105)&lt;&gt;"",MID('入力1-1'!AT105,2,1),"")</f>
        <v/>
      </c>
      <c r="AU133" s="1000" t="str">
        <f>IF(TRIM('入力1-1'!AV105)&lt;&gt;"",MID('入力1-1'!AV105,1,1),"")</f>
        <v/>
      </c>
      <c r="AV133" s="365" t="str">
        <f>IF(TRIM('入力1-1'!AW105)&lt;&gt;"",MID('入力1-1'!AW105,1,1),"")</f>
        <v/>
      </c>
      <c r="AW133" s="365" t="str">
        <f>IF(TRIM('入力1-1'!AX105)&lt;&gt;"",MID('入力1-1'!AX105,1,1),"")</f>
        <v/>
      </c>
      <c r="AX133" s="365" t="str">
        <f>IF(TRIM('入力1-1'!AY105)&lt;&gt;"",MID('入力1-1'!AY105,1,1),"")</f>
        <v/>
      </c>
      <c r="AY133" s="696" t="str">
        <f>IF(TRIM('入力1-1'!AZ105)&lt;&gt;"",LEFT('入力1-1'!AZ105,1),"-")</f>
        <v>-</v>
      </c>
      <c r="AZ133" s="953" t="str">
        <f>IF(TRIM('入力1-1'!AZ105)&lt;&gt;"",MID('入力1-1'!AZ105,2,1),"-")</f>
        <v>-</v>
      </c>
      <c r="BA133" s="965" t="str">
        <f>IF(TRIM('入力1-1'!BB105)&lt;&gt;"",MID('入力1-1'!BB105,1,1),"")</f>
        <v/>
      </c>
      <c r="BB133" s="981" t="str">
        <f>IF(TRIM('入力1-1'!BC105)&lt;&gt;"",IF(LEN('入力1-1'!BC105)&gt;=2,MID(TEXT('入力1-1'!BC105,"00"),1,1),"0"),"")</f>
        <v/>
      </c>
      <c r="BC133" s="306" t="str">
        <f>IF(TRIM('入力1-1'!BC105)&lt;&gt;"",IF(LEN('入力1-1'!BC105)&gt;=1,MID(TEXT('入力1-1'!BC105,"00"),2,1),""),"")</f>
        <v/>
      </c>
      <c r="BD133" s="712" t="str">
        <f>IF(TRIM('入力1-1'!$BE105)&lt;&gt;"",IF('入力1-1'!$BE105&gt;=100000,MID(TEXT('入力1-1'!$BE105,"000000"),1,1),""),"")</f>
        <v/>
      </c>
      <c r="BE133" s="713" t="str">
        <f>IF(TRIM('入力1-1'!$BE105)&lt;&gt;"",IF('入力1-1'!$BE105&gt;=10000,MID(TEXT('入力1-1'!$BE105,"000000"),2,1),""),"")</f>
        <v/>
      </c>
      <c r="BF133" s="713" t="str">
        <f>IF(TRIM('入力1-1'!$BE105)&lt;&gt;"",IF('入力1-1'!$BE105&gt;=1000,MID(TEXT('入力1-1'!$BE105,"000000"),3,1),""),"")</f>
        <v/>
      </c>
      <c r="BG133" s="713" t="str">
        <f>IF(TRIM('入力1-1'!$BE105)&lt;&gt;"",IF('入力1-1'!$BE105&gt;=100,MID(TEXT('入力1-1'!$BE105,"000000"),4,1),""),"")</f>
        <v/>
      </c>
      <c r="BH133" s="713" t="str">
        <f>IF(TRIM('入力1-1'!$BE105)&lt;&gt;"",IF('入力1-1'!$BE105&gt;=10,MID(TEXT('入力1-1'!$BE105,"000000"),5,1),""),"")</f>
        <v/>
      </c>
      <c r="BI133" s="466" t="str">
        <f>IF(TRIM('入力1-1'!$BE105)&lt;&gt;"",IF('入力1-1'!$BE105&gt;=1,MID(TEXT('入力1-1'!$BE105,"000000"),6,1),"0"),"")</f>
        <v/>
      </c>
      <c r="BJ133" s="707" t="str">
        <f>IF(TRIM('入力1-1'!$BF105)&lt;&gt;"",IF('入力1-1'!$BF105&gt;=100000,MID(TEXT('入力1-1'!$BF105,"000000"),1,1),""),"")</f>
        <v/>
      </c>
      <c r="BK133" s="713" t="str">
        <f>IF(TRIM('入力1-1'!$BF105)&lt;&gt;"",IF('入力1-1'!$BF105&gt;=10000,MID(TEXT('入力1-1'!$BF105,"000000"),2,1),""),"")</f>
        <v/>
      </c>
      <c r="BL133" s="713" t="str">
        <f>IF(TRIM('入力1-1'!$BF105)&lt;&gt;"",IF('入力1-1'!$BF105&gt;=1000,MID(TEXT('入力1-1'!$BF105,"000000"),3,1),""),"")</f>
        <v/>
      </c>
      <c r="BM133" s="713" t="str">
        <f>IF(TRIM('入力1-1'!$BF105)&lt;&gt;"",IF('入力1-1'!$BF105&gt;=100,MID(TEXT('入力1-1'!$BF105,"000000"),4,1),""),"")</f>
        <v/>
      </c>
      <c r="BN133" s="713" t="str">
        <f>IF(TRIM('入力1-1'!$BF105)&lt;&gt;"",IF('入力1-1'!$BF105&gt;=10,MID(TEXT('入力1-1'!$BF105,"000000"),5,1),""),"")</f>
        <v/>
      </c>
      <c r="BO133" s="466" t="str">
        <f>IF(TRIM('入力1-1'!$BF105)&lt;&gt;"",IF('入力1-1'!$BF105&gt;=1,MID(TEXT('入力1-1'!$BF105,"000000"),6,1),"0"),"")</f>
        <v/>
      </c>
      <c r="BP133" s="707" t="str">
        <f>IF(TRIM('入力1-1'!$BG105)&lt;&gt;"",IF('入力1-1'!$BG105&gt;=100000,MID(TEXT('入力1-1'!$BG105,"000000"),1,1),""),"")</f>
        <v/>
      </c>
      <c r="BQ133" s="713" t="str">
        <f>IF(TRIM('入力1-1'!$BG105)&lt;&gt;"",IF('入力1-1'!$BG105&gt;=10000,MID(TEXT('入力1-1'!$BG105,"000000"),2,1),""),"")</f>
        <v/>
      </c>
      <c r="BR133" s="713" t="str">
        <f>IF(TRIM('入力1-1'!$BG105)&lt;&gt;"",IF('入力1-1'!$BG105&gt;=1000,MID(TEXT('入力1-1'!$BG105,"000000"),3,1),""),"")</f>
        <v/>
      </c>
      <c r="BS133" s="713" t="str">
        <f>IF(TRIM('入力1-1'!$BG105)&lt;&gt;"",IF('入力1-1'!$BG105&gt;=100,MID(TEXT('入力1-1'!$BG105,"000000"),4,1),""),"")</f>
        <v/>
      </c>
      <c r="BT133" s="713" t="str">
        <f>IF(TRIM('入力1-1'!$BG105)&lt;&gt;"",IF('入力1-1'!$BG105&gt;=10,MID(TEXT('入力1-1'!$BG105,"000000"),5,1),""),"")</f>
        <v/>
      </c>
      <c r="BU133" s="466" t="str">
        <f>IF(TRIM('入力1-1'!$BG105)&lt;&gt;"",IF('入力1-1'!$BG105&gt;=1,MID(TEXT('入力1-1'!$BG105,"000000"),6,1),"0"),"")</f>
        <v/>
      </c>
      <c r="BV133" s="707" t="str">
        <f>IF(TRIM('入力1-1'!$BH105)&lt;&gt;"",IF('入力1-1'!$BH105&gt;=100000,MID(TEXT('入力1-1'!$BH105,"000000"),1,1),""),"")</f>
        <v/>
      </c>
      <c r="BW133" s="713" t="str">
        <f>IF(TRIM('入力1-1'!$BH105)&lt;&gt;"",IF('入力1-1'!$BH105&gt;=10000,MID(TEXT('入力1-1'!$BH105,"000000"),2,1),""),"")</f>
        <v/>
      </c>
      <c r="BX133" s="713" t="str">
        <f>IF(TRIM('入力1-1'!$BH105)&lt;&gt;"",IF('入力1-1'!$BH105&gt;=1000,MID(TEXT('入力1-1'!$BH105,"000000"),3,1),""),"")</f>
        <v/>
      </c>
      <c r="BY133" s="713" t="str">
        <f>IF(TRIM('入力1-1'!$BH105)&lt;&gt;"",IF('入力1-1'!$BH105&gt;=100,MID(TEXT('入力1-1'!$BH105,"000000"),4,1),""),"")</f>
        <v/>
      </c>
      <c r="BZ133" s="713" t="str">
        <f>IF(TRIM('入力1-1'!$BH105)&lt;&gt;"",IF('入力1-1'!$BH105&gt;=10,MID(TEXT('入力1-1'!$BH105,"000000"),5,1),""),"")</f>
        <v/>
      </c>
      <c r="CA133" s="466" t="str">
        <f>IF(TRIM('入力1-1'!$BH105)&lt;&gt;"",IF('入力1-1'!$BH105&gt;=1,MID(TEXT('入力1-1'!$BH105,"000000"),6,1),""),"0")</f>
        <v/>
      </c>
      <c r="CB133" s="751" t="str">
        <f>IF(TRIM('入力1-1'!$BI105)&lt;&gt;"",IF('入力1-1'!$BI105&gt;=10000000,MID(TEXT('入力1-1'!$BI105,"00000000"),1,1),""),"")</f>
        <v/>
      </c>
      <c r="CC133" s="752" t="str">
        <f>IF(TRIM('入力1-1'!$BI105)&lt;&gt;"",IF('入力1-1'!$BI105&gt;=1000000,MID(TEXT('入力1-1'!$BI105,"00000000"),2,1),""),"")</f>
        <v/>
      </c>
      <c r="CD133" s="752" t="str">
        <f>IF(TRIM('入力1-1'!$BI105)&lt;&gt;"",IF('入力1-1'!$BI105&gt;=100000,MID(TEXT('入力1-1'!$BI105,"00000000"),3,1),""),"")</f>
        <v/>
      </c>
      <c r="CE133" s="752" t="str">
        <f>IF(TRIM('入力1-1'!$BI105)&lt;&gt;"",IF('入力1-1'!$BI105&gt;=10000,MID(TEXT('入力1-1'!$BI105,"00000000"),4,1),""),"")</f>
        <v/>
      </c>
      <c r="CF133" s="752" t="str">
        <f>IF(TRIM('入力1-1'!$BI105)&lt;&gt;"",IF('入力1-1'!$BI105&gt;=1000,MID(TEXT('入力1-1'!$BI105,"00000000"),5,1),""),"")</f>
        <v/>
      </c>
      <c r="CG133" s="752" t="str">
        <f>IF(TRIM('入力1-1'!$BI105)&lt;&gt;"",IF('入力1-1'!$BI105&gt;=100,MID(TEXT('入力1-1'!$BI105,"00000000"),6,1),""),"")</f>
        <v/>
      </c>
      <c r="CH133" s="752" t="str">
        <f>IF(TRIM('入力1-1'!$BI105)&lt;&gt;"",IF('入力1-1'!$BI105&gt;=10,MID(TEXT('入力1-1'!$BI105,"00000000"),7,1),""),"")</f>
        <v/>
      </c>
      <c r="CI133" s="855" t="str">
        <f>IF(TRIM('入力1-1'!$BI105)&lt;&gt;"",IF('入力1-1'!$BI105&gt;=1,MID(TEXT('入力1-1'!$BI105,"00000000"),8,1),""),"")</f>
        <v/>
      </c>
    </row>
    <row r="134" spans="1:87" s="19" customFormat="1" ht="23.25" customHeight="1">
      <c r="A134" s="522" t="str">
        <f>IF(TRIM(入力1!A200)&lt;&gt;"",入力1!A200,"")</f>
        <v/>
      </c>
      <c r="B134" s="523">
        <f>IF(TRIM(入力1!B200)&lt;&gt;"",入力1!B200,"")</f>
        <v>9</v>
      </c>
      <c r="C134" s="524">
        <v>2</v>
      </c>
      <c r="D134" s="2229" t="str">
        <f>IF(TRIM(入力1!D200)&lt;&gt;"",入力1!D200,"")</f>
        <v/>
      </c>
      <c r="E134" s="2230" t="str">
        <f>IF(TRIM(入力1!E141)&lt;&gt;"",入力1!E141,"")</f>
        <v/>
      </c>
      <c r="F134" s="2230" t="str">
        <f>IF(TRIM(入力1!F141)&lt;&gt;"",入力1!F141,"")</f>
        <v/>
      </c>
      <c r="G134" s="2230" t="str">
        <f>IF(TRIM(入力1!G141)&lt;&gt;"",入力1!G141,"")</f>
        <v/>
      </c>
      <c r="H134" s="2230" t="str">
        <f>IF(TRIM(入力1!H141)&lt;&gt;"",入力1!H141,"")</f>
        <v/>
      </c>
      <c r="I134" s="2230" t="str">
        <f>IF(TRIM(入力1!I141)&lt;&gt;"",入力1!I141,"")</f>
        <v/>
      </c>
      <c r="J134" s="2230" t="str">
        <f>IF(TRIM(入力1!J141)&lt;&gt;"",入力1!J141,"")</f>
        <v/>
      </c>
      <c r="K134" s="2230" t="str">
        <f>IF(TRIM(入力1!S141)&lt;&gt;"",入力1!S141,"")</f>
        <v/>
      </c>
      <c r="L134" s="2231" t="e">
        <f>IF(TRIM(入力1!#REF!)&lt;&gt;"",入力1!#REF!,"")</f>
        <v>#REF!</v>
      </c>
      <c r="M134" s="975" t="str">
        <f>IF(TRIM(入力1!K200)&lt;&gt;"",入力1!K200,"")</f>
        <v/>
      </c>
      <c r="N134" s="525">
        <f>IF(TRIM(入力1!L200)&lt;&gt;"",入力1!L200,"")</f>
        <v>9</v>
      </c>
      <c r="O134" s="526">
        <v>2</v>
      </c>
      <c r="P134" s="1007" t="str">
        <f>'入力1-1'!P106</f>
        <v/>
      </c>
      <c r="Q134" s="527" t="str">
        <f>'入力1-1'!Q106</f>
        <v/>
      </c>
      <c r="R134" s="528" t="str">
        <f>IF(TRIM('入力1-1'!R106)&lt;&gt;"",MID('入力1-1'!R106,1,1),"0")</f>
        <v>0</v>
      </c>
      <c r="S134" s="528" t="str">
        <f>IF(TRIM('入力1-1'!S106)&lt;&gt;"",MID('入力1-1'!S106,1,1),"")</f>
        <v/>
      </c>
      <c r="T134" s="528" t="str">
        <f>IF(TRIM('入力1-1'!T106)&lt;&gt;"",MID('入力1-1'!T106,1,1),"")</f>
        <v/>
      </c>
      <c r="U134" s="528" t="str">
        <f>IF(TRIM('入力1-1'!U106)&lt;&gt;"",MID('入力1-1'!U106,1,1),"")</f>
        <v/>
      </c>
      <c r="V134" s="528" t="str">
        <f>IF(TRIM('入力1-1'!V106)&lt;&gt;"",MID('入力1-1'!V106,1,1),"")</f>
        <v/>
      </c>
      <c r="W134" s="528" t="str">
        <f>IF(TRIM('入力1-1'!W106)&lt;&gt;"",MID('入力1-1'!W106,1,1),"")</f>
        <v/>
      </c>
      <c r="X134" s="528" t="str">
        <f>IF(TRIM('入力1-1'!X106)&lt;&gt;"",MID('入力1-1'!X106,1,1),"")</f>
        <v/>
      </c>
      <c r="Y134" s="528" t="str">
        <f>IF(TRIM('入力1-1'!Y106)&lt;&gt;"",MID('入力1-1'!Y106,1,1),"")</f>
        <v/>
      </c>
      <c r="Z134" s="1007" t="str">
        <f>IF(TRIM('入力1-1'!AA106)&lt;&gt;"",MID('入力1-1'!AA106,1,1),"0")</f>
        <v>0</v>
      </c>
      <c r="AA134" s="527" t="str">
        <f>IF(TRIM('入力1-1'!AA106)&lt;&gt;"",MID('入力1-1'!AA106,2,1),"0")</f>
        <v>0</v>
      </c>
      <c r="AB134" s="1007" t="str">
        <f>IF(TRIM('入力1-1'!AC106)&lt;&gt;"",MID('入力1-1'!AC106,1,1),"")</f>
        <v/>
      </c>
      <c r="AC134" s="527" t="str">
        <f>IF(TRIM('入力1-1'!AC106)&lt;&gt;"",MID('入力1-1'!AC106,2,1),"")</f>
        <v/>
      </c>
      <c r="AD134" s="1007" t="str">
        <f>IF(TRIM('入力1-1'!AE106)&lt;&gt;"",MID('入力1-1'!AE106,1,1),"")</f>
        <v/>
      </c>
      <c r="AE134" s="527" t="str">
        <f>IF(TRIM('入力1-1'!AE106)&lt;&gt;"",MID('入力1-1'!AE106,2,1),"")</f>
        <v/>
      </c>
      <c r="AF134" s="1007" t="str">
        <f>IF(TRIM('入力1-1'!AG106)&lt;&gt;"",MID('入力1-1'!AG106,1,1),"")</f>
        <v/>
      </c>
      <c r="AG134" s="527" t="str">
        <f>IF(TRIM('入力1-1'!AG106)&lt;&gt;"",MID('入力1-1'!AG106,2,1),"")</f>
        <v/>
      </c>
      <c r="AH134" s="1007" t="str">
        <f>IF(TRIM('入力1-1'!AI106)&lt;&gt;"",MID('入力1-1'!AI106,1,1),"")</f>
        <v/>
      </c>
      <c r="AI134" s="529" t="str">
        <f>IF(TRIM('入力1-1'!AI106)&lt;&gt;"",MID('入力1-1'!AI106,2,1),"")</f>
        <v/>
      </c>
      <c r="AJ134" s="528" t="str">
        <f>IF(TRIM('入力1-1'!AK106)&lt;&gt;"",MID('入力1-1'!AK106,1,1),"")</f>
        <v/>
      </c>
      <c r="AK134" s="1007" t="str">
        <f>IF(TRIM('入力1-1'!AL106)&lt;&gt;"",MID('入力1-1'!AL106,1,1),"")</f>
        <v/>
      </c>
      <c r="AL134" s="527" t="str">
        <f>IF(TRIM('入力1-1'!AL106)&lt;&gt;"",MID('入力1-1'!AL106,2,1),"")</f>
        <v/>
      </c>
      <c r="AM134" s="1007" t="str">
        <f>IF(TRIM('入力1-1'!AN106)&lt;&gt;"",MID('入力1-1'!AN106,1,1),"")</f>
        <v/>
      </c>
      <c r="AN134" s="527" t="str">
        <f>IF(TRIM('入力1-1'!AN106)&lt;&gt;"",MID('入力1-1'!AN106,2,1),"")</f>
        <v/>
      </c>
      <c r="AO134" s="1007" t="str">
        <f>IF(TRIM('入力1-1'!AP106)&lt;&gt;"",MID('入力1-1'!AP106,1,1),"")</f>
        <v/>
      </c>
      <c r="AP134" s="529" t="str">
        <f>IF(TRIM('入力1-1'!AP106)&lt;&gt;"",MID('入力1-1'!AP106,2,1),"")</f>
        <v/>
      </c>
      <c r="AQ134" s="1007" t="str">
        <f>IF(TRIM('入力1-1'!AR106)&lt;&gt;"",MID('入力1-1'!AR106,1,1),"")</f>
        <v/>
      </c>
      <c r="AR134" s="527" t="str">
        <f>IF(TRIM('入力1-1'!AR106)&lt;&gt;"",MID('入力1-1'!AR106,2,1),"")</f>
        <v/>
      </c>
      <c r="AS134" s="1007" t="str">
        <f>IF(TRIM('入力1-1'!AT106)&lt;&gt;"",MID('入力1-1'!AT106,1,1),"")</f>
        <v/>
      </c>
      <c r="AT134" s="527" t="str">
        <f>IF(TRIM('入力1-1'!AT106)&lt;&gt;"",MID('入力1-1'!AT106,2,1),"")</f>
        <v/>
      </c>
      <c r="AU134" s="1008" t="str">
        <f>IF(TRIM('入力1-1'!AV106)&lt;&gt;"",MID('入力1-1'!AV106,1,1),"")</f>
        <v/>
      </c>
      <c r="AV134" s="530" t="str">
        <f>IF(TRIM('入力1-1'!AW106)&lt;&gt;"",MID('入力1-1'!AW106,1,1),"")</f>
        <v/>
      </c>
      <c r="AW134" s="530" t="str">
        <f>IF(TRIM('入力1-1'!AX106)&lt;&gt;"",MID('入力1-1'!AX106,1,1),"")</f>
        <v/>
      </c>
      <c r="AX134" s="530" t="str">
        <f>IF(TRIM('入力1-1'!AY106)&lt;&gt;"",MID('入力1-1'!AY106,1,1),"")</f>
        <v/>
      </c>
      <c r="AY134" s="697" t="str">
        <f>IF(TRIM('入力1-1'!AZ106)&lt;&gt;"",LEFT('入力1-1'!AZ106,1),"-")</f>
        <v>-</v>
      </c>
      <c r="AZ134" s="977" t="str">
        <f>IF(TRIM('入力1-1'!AZ106)&lt;&gt;"",MID('入力1-1'!AZ106,2,1),"-")</f>
        <v>-</v>
      </c>
      <c r="BA134" s="677" t="str">
        <f>IF(TRIM('入力1-1'!BB106)&lt;&gt;"",MID('入力1-1'!BB106,1,1),"")</f>
        <v/>
      </c>
      <c r="BB134" s="987" t="str">
        <f>IF(TRIM('入力1-1'!BC106)&lt;&gt;"",IF(LEN('入力1-1'!BC106)&gt;=2,MID(TEXT('入力1-1'!BC106,"00"),1,1),"0"),"")</f>
        <v/>
      </c>
      <c r="BC134" s="531" t="str">
        <f>IF(TRIM('入力1-1'!BC106)&lt;&gt;"",IF(LEN('入力1-1'!BC106)&gt;=1,MID(TEXT('入力1-1'!BC106,"00"),2,1),""),"")</f>
        <v/>
      </c>
      <c r="BD134" s="708" t="str">
        <f>IF(TRIM('入力1-1'!$BE106)&lt;&gt;"",IF('入力1-1'!$BE106&gt;=100000,MID(TEXT('入力1-1'!$BE106,"000000"),1,1),""),"")</f>
        <v/>
      </c>
      <c r="BE134" s="709" t="str">
        <f>IF(TRIM('入力1-1'!$BE106)&lt;&gt;"",IF('入力1-1'!$BE106&gt;=10000,MID(TEXT('入力1-1'!$BE106,"000000"),2,1),""),"")</f>
        <v/>
      </c>
      <c r="BF134" s="709" t="str">
        <f>IF(TRIM('入力1-1'!$BE106)&lt;&gt;"",IF('入力1-1'!$BE106&gt;=1000,MID(TEXT('入力1-1'!$BE106,"000000"),3,1),""),"")</f>
        <v/>
      </c>
      <c r="BG134" s="709" t="str">
        <f>IF(TRIM('入力1-1'!$BE106)&lt;&gt;"",IF('入力1-1'!$BE106&gt;=100,MID(TEXT('入力1-1'!$BE106,"000000"),4,1),""),"")</f>
        <v/>
      </c>
      <c r="BH134" s="709" t="str">
        <f>IF(TRIM('入力1-1'!$BE106)&lt;&gt;"",IF('入力1-1'!$BE106&gt;=10,MID(TEXT('入力1-1'!$BE106,"000000"),5,1),""),"")</f>
        <v/>
      </c>
      <c r="BI134" s="532" t="str">
        <f>IF(TRIM('入力1-1'!$BE106)&lt;&gt;"",IF('入力1-1'!$BE106&gt;=1,MID(TEXT('入力1-1'!$BE106,"000000"),6,1),"0"),"")</f>
        <v/>
      </c>
      <c r="BJ134" s="710" t="str">
        <f>IF(TRIM('入力1-1'!$BF106)&lt;&gt;"",IF('入力1-1'!$BF106&gt;=100000,MID(TEXT('入力1-1'!$BF106,"000000"),1,1),""),"")</f>
        <v/>
      </c>
      <c r="BK134" s="711" t="str">
        <f>IF(TRIM('入力1-1'!$BF106)&lt;&gt;"",IF('入力1-1'!$BF106&gt;=10000,MID(TEXT('入力1-1'!$BF106,"000000"),2,1),""),"")</f>
        <v/>
      </c>
      <c r="BL134" s="711" t="str">
        <f>IF(TRIM('入力1-1'!$BF106)&lt;&gt;"",IF('入力1-1'!$BF106&gt;=1000,MID(TEXT('入力1-1'!$BF106,"000000"),3,1),""),"")</f>
        <v/>
      </c>
      <c r="BM134" s="711" t="str">
        <f>IF(TRIM('入力1-1'!$BF106)&lt;&gt;"",IF('入力1-1'!$BF106&gt;=100,MID(TEXT('入力1-1'!$BF106,"000000"),4,1),""),"")</f>
        <v/>
      </c>
      <c r="BN134" s="711" t="str">
        <f>IF(TRIM('入力1-1'!$BF106)&lt;&gt;"",IF('入力1-1'!$BF106&gt;=10,MID(TEXT('入力1-1'!$BF106,"000000"),5,1),""),"")</f>
        <v/>
      </c>
      <c r="BO134" s="533" t="str">
        <f>IF(TRIM('入力1-1'!$BF106)&lt;&gt;"",IF('入力1-1'!$BF106&gt;=1,MID(TEXT('入力1-1'!$BF106,"000000"),6,1),"0"),"")</f>
        <v/>
      </c>
      <c r="BP134" s="710" t="str">
        <f>IF(TRIM('入力1-1'!$BG106)&lt;&gt;"",IF('入力1-1'!$BG106&gt;=100000,MID(TEXT('入力1-1'!$BG106,"000000"),1,1),""),"")</f>
        <v/>
      </c>
      <c r="BQ134" s="711" t="str">
        <f>IF(TRIM('入力1-1'!$BG106)&lt;&gt;"",IF('入力1-1'!$BG106&gt;=10000,MID(TEXT('入力1-1'!$BG106,"000000"),2,1),""),"")</f>
        <v/>
      </c>
      <c r="BR134" s="711" t="str">
        <f>IF(TRIM('入力1-1'!$BG106)&lt;&gt;"",IF('入力1-1'!$BG106&gt;=1000,MID(TEXT('入力1-1'!$BG106,"000000"),3,1),""),"")</f>
        <v/>
      </c>
      <c r="BS134" s="711" t="str">
        <f>IF(TRIM('入力1-1'!$BG106)&lt;&gt;"",IF('入力1-1'!$BG106&gt;=100,MID(TEXT('入力1-1'!$BG106,"000000"),4,1),""),"")</f>
        <v/>
      </c>
      <c r="BT134" s="711" t="str">
        <f>IF(TRIM('入力1-1'!$BG106)&lt;&gt;"",IF('入力1-1'!$BG106&gt;=10,MID(TEXT('入力1-1'!$BG106,"000000"),5,1),""),"")</f>
        <v/>
      </c>
      <c r="BU134" s="533" t="str">
        <f>IF(TRIM('入力1-1'!$BG106)&lt;&gt;"",IF('入力1-1'!$BG106&gt;=1,MID(TEXT('入力1-1'!$BG106,"000000"),6,1),"0"),"")</f>
        <v/>
      </c>
      <c r="BV134" s="710" t="str">
        <f>IF(TRIM('入力1-1'!$BH106)&lt;&gt;"",IF('入力1-1'!$BH106&gt;=100000,MID(TEXT('入力1-1'!$BH106,"000000"),1,1),""),"")</f>
        <v/>
      </c>
      <c r="BW134" s="711" t="str">
        <f>IF(TRIM('入力1-1'!$BH106)&lt;&gt;"",IF('入力1-1'!$BH106&gt;=10000,MID(TEXT('入力1-1'!$BH106,"000000"),2,1),""),"")</f>
        <v/>
      </c>
      <c r="BX134" s="711" t="str">
        <f>IF(TRIM('入力1-1'!$BH106)&lt;&gt;"",IF('入力1-1'!$BH106&gt;=1000,MID(TEXT('入力1-1'!$BH106,"000000"),3,1),""),"")</f>
        <v/>
      </c>
      <c r="BY134" s="711" t="str">
        <f>IF(TRIM('入力1-1'!$BH106)&lt;&gt;"",IF('入力1-1'!$BH106&gt;=100,MID(TEXT('入力1-1'!$BH106,"000000"),4,1),""),"")</f>
        <v/>
      </c>
      <c r="BZ134" s="711" t="str">
        <f>IF(TRIM('入力1-1'!$BH106)&lt;&gt;"",IF('入力1-1'!$BH106&gt;=10,MID(TEXT('入力1-1'!$BH106,"000000"),5,1),""),"")</f>
        <v/>
      </c>
      <c r="CA134" s="533" t="str">
        <f>IF(TRIM('入力1-1'!$BH106)&lt;&gt;"",IF('入力1-1'!$BH106&gt;=1,MID(TEXT('入力1-1'!$BH106,"000000"),6,1),""),"0")</f>
        <v/>
      </c>
      <c r="CB134" s="749" t="str">
        <f>IF(TRIM('入力1-1'!$BI106)&lt;&gt;"",IF('入力1-1'!$BI106&gt;=10000000,MID(TEXT('入力1-1'!$BI106,"00000000"),1,1),""),"")</f>
        <v/>
      </c>
      <c r="CC134" s="750" t="str">
        <f>IF(TRIM('入力1-1'!$BI106)&lt;&gt;"",IF('入力1-1'!$BI106&gt;=1000000,MID(TEXT('入力1-1'!$BI106,"00000000"),2,1),""),"")</f>
        <v/>
      </c>
      <c r="CD134" s="750" t="str">
        <f>IF(TRIM('入力1-1'!$BI106)&lt;&gt;"",IF('入力1-1'!$BI106&gt;=100000,MID(TEXT('入力1-1'!$BI106,"00000000"),3,1),""),"")</f>
        <v/>
      </c>
      <c r="CE134" s="750" t="str">
        <f>IF(TRIM('入力1-1'!$BI106)&lt;&gt;"",IF('入力1-1'!$BI106&gt;=10000,MID(TEXT('入力1-1'!$BI106,"00000000"),4,1),""),"")</f>
        <v/>
      </c>
      <c r="CF134" s="750" t="str">
        <f>IF(TRIM('入力1-1'!$BI106)&lt;&gt;"",IF('入力1-1'!$BI106&gt;=1000,MID(TEXT('入力1-1'!$BI106,"00000000"),5,1),""),"")</f>
        <v/>
      </c>
      <c r="CG134" s="750" t="str">
        <f>IF(TRIM('入力1-1'!$BI106)&lt;&gt;"",IF('入力1-1'!$BI106&gt;=100,MID(TEXT('入力1-1'!$BI106,"00000000"),6,1),""),"")</f>
        <v/>
      </c>
      <c r="CH134" s="750" t="str">
        <f>IF(TRIM('入力1-1'!$BI106)&lt;&gt;"",IF('入力1-1'!$BI106&gt;=10,MID(TEXT('入力1-1'!$BI106,"00000000"),7,1),""),"")</f>
        <v/>
      </c>
      <c r="CI134" s="854" t="str">
        <f>IF(TRIM('入力1-1'!$BI106)&lt;&gt;"",IF('入力1-1'!$BI106&gt;=1,MID(TEXT('入力1-1'!$BI106,"00000000"),8,1),""),"")</f>
        <v/>
      </c>
    </row>
    <row r="135" spans="1:87" s="191" customFormat="1" ht="23.25" customHeight="1">
      <c r="A135" s="304" t="str">
        <f>IF(TRIM(入力1!A202)&lt;&gt;"",入力1!A202,"")</f>
        <v/>
      </c>
      <c r="B135" s="430">
        <f>IF(TRIM(入力1!B202)&lt;&gt;"",入力1!B202,"")</f>
        <v>9</v>
      </c>
      <c r="C135" s="308">
        <v>3</v>
      </c>
      <c r="D135" s="2232" t="str">
        <f>IF(TRIM(入力1!D202)&lt;&gt;"",入力1!D202,"")</f>
        <v/>
      </c>
      <c r="E135" s="2233" t="str">
        <f>IF(TRIM(入力1!E143)&lt;&gt;"",入力1!E143,"")</f>
        <v/>
      </c>
      <c r="F135" s="2233" t="str">
        <f>IF(TRIM(入力1!F143)&lt;&gt;"",入力1!F143,"")</f>
        <v/>
      </c>
      <c r="G135" s="2233" t="str">
        <f>IF(TRIM(入力1!G143)&lt;&gt;"",入力1!G143,"")</f>
        <v/>
      </c>
      <c r="H135" s="2233" t="str">
        <f>IF(TRIM(入力1!H143)&lt;&gt;"",入力1!H143,"")</f>
        <v/>
      </c>
      <c r="I135" s="2233" t="str">
        <f>IF(TRIM(入力1!I143)&lt;&gt;"",入力1!I143,"")</f>
        <v/>
      </c>
      <c r="J135" s="2233" t="str">
        <f>IF(TRIM(入力1!J143)&lt;&gt;"",入力1!J143,"")</f>
        <v/>
      </c>
      <c r="K135" s="2233" t="str">
        <f>IF(TRIM(入力1!S143)&lt;&gt;"",入力1!S143,"")</f>
        <v/>
      </c>
      <c r="L135" s="2234" t="e">
        <f>IF(TRIM(入力1!#REF!)&lt;&gt;"",入力1!#REF!,"")</f>
        <v>#REF!</v>
      </c>
      <c r="M135" s="952" t="str">
        <f>IF(TRIM(入力1!K202)&lt;&gt;"",入力1!K202,"")</f>
        <v/>
      </c>
      <c r="N135" s="434">
        <f>IF(TRIM(入力1!L202)&lt;&gt;"",入力1!L202,"")</f>
        <v>9</v>
      </c>
      <c r="O135" s="432">
        <v>3</v>
      </c>
      <c r="P135" s="999" t="str">
        <f>'入力1-1'!P107</f>
        <v/>
      </c>
      <c r="Q135" s="306" t="str">
        <f>'入力1-1'!Q107</f>
        <v/>
      </c>
      <c r="R135" s="307" t="str">
        <f>IF(TRIM('入力1-1'!R107)&lt;&gt;"",MID('入力1-1'!R107,1,1),"0")</f>
        <v>0</v>
      </c>
      <c r="S135" s="307" t="str">
        <f>IF(TRIM('入力1-1'!S107)&lt;&gt;"",MID('入力1-1'!S107,1,1),"")</f>
        <v/>
      </c>
      <c r="T135" s="307" t="str">
        <f>IF(TRIM('入力1-1'!T107)&lt;&gt;"",MID('入力1-1'!T107,1,1),"")</f>
        <v/>
      </c>
      <c r="U135" s="307" t="str">
        <f>IF(TRIM('入力1-1'!U107)&lt;&gt;"",MID('入力1-1'!U107,1,1),"")</f>
        <v/>
      </c>
      <c r="V135" s="307" t="str">
        <f>IF(TRIM('入力1-1'!V107)&lt;&gt;"",MID('入力1-1'!V107,1,1),"")</f>
        <v/>
      </c>
      <c r="W135" s="307" t="str">
        <f>IF(TRIM('入力1-1'!W107)&lt;&gt;"",MID('入力1-1'!W107,1,1),"")</f>
        <v/>
      </c>
      <c r="X135" s="307" t="str">
        <f>IF(TRIM('入力1-1'!X107)&lt;&gt;"",MID('入力1-1'!X107,1,1),"")</f>
        <v/>
      </c>
      <c r="Y135" s="307" t="str">
        <f>IF(TRIM('入力1-1'!Y107)&lt;&gt;"",MID('入力1-1'!Y107,1,1),"")</f>
        <v/>
      </c>
      <c r="Z135" s="999" t="str">
        <f>IF(TRIM('入力1-1'!AA107)&lt;&gt;"",MID('入力1-1'!AA107,1,1),"0")</f>
        <v>0</v>
      </c>
      <c r="AA135" s="306" t="str">
        <f>IF(TRIM('入力1-1'!AA107)&lt;&gt;"",MID('入力1-1'!AA107,2,1),"0")</f>
        <v>0</v>
      </c>
      <c r="AB135" s="999" t="str">
        <f>IF(TRIM('入力1-1'!AC107)&lt;&gt;"",MID('入力1-1'!AC107,1,1),"")</f>
        <v/>
      </c>
      <c r="AC135" s="306" t="str">
        <f>IF(TRIM('入力1-1'!AC107)&lt;&gt;"",MID('入力1-1'!AC107,2,1),"")</f>
        <v/>
      </c>
      <c r="AD135" s="999" t="str">
        <f>IF(TRIM('入力1-1'!AE107)&lt;&gt;"",MID('入力1-1'!AE107,1,1),"")</f>
        <v/>
      </c>
      <c r="AE135" s="306" t="str">
        <f>IF(TRIM('入力1-1'!AE107)&lt;&gt;"",MID('入力1-1'!AE107,2,1),"")</f>
        <v/>
      </c>
      <c r="AF135" s="999" t="str">
        <f>IF(TRIM('入力1-1'!AG107)&lt;&gt;"",MID('入力1-1'!AG107,1,1),"")</f>
        <v/>
      </c>
      <c r="AG135" s="306" t="str">
        <f>IF(TRIM('入力1-1'!AG107)&lt;&gt;"",MID('入力1-1'!AG107,2,1),"")</f>
        <v/>
      </c>
      <c r="AH135" s="999" t="str">
        <f>IF(TRIM('入力1-1'!AI107)&lt;&gt;"",MID('入力1-1'!AI107,1,1),"")</f>
        <v/>
      </c>
      <c r="AI135" s="309" t="str">
        <f>IF(TRIM('入力1-1'!AI107)&lt;&gt;"",MID('入力1-1'!AI107,2,1),"")</f>
        <v/>
      </c>
      <c r="AJ135" s="307" t="str">
        <f>IF(TRIM('入力1-1'!AK107)&lt;&gt;"",MID('入力1-1'!AK107,1,1),"")</f>
        <v/>
      </c>
      <c r="AK135" s="999" t="str">
        <f>IF(TRIM('入力1-1'!AL107)&lt;&gt;"",MID('入力1-1'!AL107,1,1),"")</f>
        <v/>
      </c>
      <c r="AL135" s="306" t="str">
        <f>IF(TRIM('入力1-1'!AL107)&lt;&gt;"",MID('入力1-1'!AL107,2,1),"")</f>
        <v/>
      </c>
      <c r="AM135" s="999" t="str">
        <f>IF(TRIM('入力1-1'!AN107)&lt;&gt;"",MID('入力1-1'!AN107,1,1),"")</f>
        <v/>
      </c>
      <c r="AN135" s="306" t="str">
        <f>IF(TRIM('入力1-1'!AN107)&lt;&gt;"",MID('入力1-1'!AN107,2,1),"")</f>
        <v/>
      </c>
      <c r="AO135" s="999" t="str">
        <f>IF(TRIM('入力1-1'!AP107)&lt;&gt;"",MID('入力1-1'!AP107,1,1),"")</f>
        <v/>
      </c>
      <c r="AP135" s="309" t="str">
        <f>IF(TRIM('入力1-1'!AP107)&lt;&gt;"",MID('入力1-1'!AP107,2,1),"")</f>
        <v/>
      </c>
      <c r="AQ135" s="999" t="str">
        <f>IF(TRIM('入力1-1'!AR107)&lt;&gt;"",MID('入力1-1'!AR107,1,1),"")</f>
        <v/>
      </c>
      <c r="AR135" s="306" t="str">
        <f>IF(TRIM('入力1-1'!AR107)&lt;&gt;"",MID('入力1-1'!AR107,2,1),"")</f>
        <v/>
      </c>
      <c r="AS135" s="999" t="str">
        <f>IF(TRIM('入力1-1'!AT107)&lt;&gt;"",MID('入力1-1'!AT107,1,1),"")</f>
        <v/>
      </c>
      <c r="AT135" s="306" t="str">
        <f>IF(TRIM('入力1-1'!AT107)&lt;&gt;"",MID('入力1-1'!AT107,2,1),"")</f>
        <v/>
      </c>
      <c r="AU135" s="1000" t="str">
        <f>IF(TRIM('入力1-1'!AV107)&lt;&gt;"",MID('入力1-1'!AV107,1,1),"")</f>
        <v/>
      </c>
      <c r="AV135" s="347" t="str">
        <f>IF(TRIM('入力1-1'!AW107)&lt;&gt;"",MID('入力1-1'!AW107,1,1),"")</f>
        <v/>
      </c>
      <c r="AW135" s="347" t="str">
        <f>IF(TRIM('入力1-1'!AX107)&lt;&gt;"",MID('入力1-1'!AX107,1,1),"")</f>
        <v/>
      </c>
      <c r="AX135" s="347" t="str">
        <f>IF(TRIM('入力1-1'!AY107)&lt;&gt;"",MID('入力1-1'!AY107,1,1),"")</f>
        <v/>
      </c>
      <c r="AY135" s="698" t="str">
        <f>IF(TRIM('入力1-1'!AZ107)&lt;&gt;"",LEFT('入力1-1'!AZ107,1),"-")</f>
        <v>-</v>
      </c>
      <c r="AZ135" s="974" t="str">
        <f>IF(TRIM('入力1-1'!AZ107)&lt;&gt;"",MID('入力1-1'!AZ107,2,1),"-")</f>
        <v>-</v>
      </c>
      <c r="BA135" s="678" t="str">
        <f>IF(TRIM('入力1-1'!BB107)&lt;&gt;"",MID('入力1-1'!BB107,1,1),"")</f>
        <v/>
      </c>
      <c r="BB135" s="988" t="str">
        <f>IF(TRIM('入力1-1'!BC107)&lt;&gt;"",IF(LEN('入力1-1'!BC107)&gt;=2,MID(TEXT('入力1-1'!BC107,"00"),1,1),"0"),"")</f>
        <v/>
      </c>
      <c r="BC135" s="310" t="str">
        <f>IF(TRIM('入力1-1'!BC107)&lt;&gt;"",IF(LEN('入力1-1'!BC107)&gt;=1,MID(TEXT('入力1-1'!BC107,"00"),2,1),""),"")</f>
        <v/>
      </c>
      <c r="BD135" s="712" t="str">
        <f>IF(TRIM('入力1-1'!$BE107)&lt;&gt;"",IF('入力1-1'!$BE107&gt;=100000,MID(TEXT('入力1-1'!$BE107,"000000"),1,1),""),"")</f>
        <v/>
      </c>
      <c r="BE135" s="713" t="str">
        <f>IF(TRIM('入力1-1'!$BE107)&lt;&gt;"",IF('入力1-1'!$BE107&gt;=10000,MID(TEXT('入力1-1'!$BE107,"000000"),2,1),""),"")</f>
        <v/>
      </c>
      <c r="BF135" s="713" t="str">
        <f>IF(TRIM('入力1-1'!$BE107)&lt;&gt;"",IF('入力1-1'!$BE107&gt;=1000,MID(TEXT('入力1-1'!$BE107,"000000"),3,1),""),"")</f>
        <v/>
      </c>
      <c r="BG135" s="713" t="str">
        <f>IF(TRIM('入力1-1'!$BE107)&lt;&gt;"",IF('入力1-1'!$BE107&gt;=100,MID(TEXT('入力1-1'!$BE107,"000000"),4,1),""),"")</f>
        <v/>
      </c>
      <c r="BH135" s="713" t="str">
        <f>IF(TRIM('入力1-1'!$BE107)&lt;&gt;"",IF('入力1-1'!$BE107&gt;=10,MID(TEXT('入力1-1'!$BE107,"000000"),5,1),""),"")</f>
        <v/>
      </c>
      <c r="BI135" s="466" t="str">
        <f>IF(TRIM('入力1-1'!$BE107)&lt;&gt;"",IF('入力1-1'!$BE107&gt;=1,MID(TEXT('入力1-1'!$BE107,"000000"),6,1),"0"),"")</f>
        <v/>
      </c>
      <c r="BJ135" s="714" t="str">
        <f>IF(TRIM('入力1-1'!$BF107)&lt;&gt;"",IF('入力1-1'!$BF107&gt;=100000,MID(TEXT('入力1-1'!$BF107,"000000"),1,1),""),"")</f>
        <v/>
      </c>
      <c r="BK135" s="715" t="str">
        <f>IF(TRIM('入力1-1'!$BF107)&lt;&gt;"",IF('入力1-1'!$BF107&gt;=10000,MID(TEXT('入力1-1'!$BF107,"000000"),2,1),""),"")</f>
        <v/>
      </c>
      <c r="BL135" s="715" t="str">
        <f>IF(TRIM('入力1-1'!$BF107)&lt;&gt;"",IF('入力1-1'!$BF107&gt;=1000,MID(TEXT('入力1-1'!$BF107,"000000"),3,1),""),"")</f>
        <v/>
      </c>
      <c r="BM135" s="715" t="str">
        <f>IF(TRIM('入力1-1'!$BF107)&lt;&gt;"",IF('入力1-1'!$BF107&gt;=100,MID(TEXT('入力1-1'!$BF107,"000000"),4,1),""),"")</f>
        <v/>
      </c>
      <c r="BN135" s="715" t="str">
        <f>IF(TRIM('入力1-1'!$BF107)&lt;&gt;"",IF('入力1-1'!$BF107&gt;=10,MID(TEXT('入力1-1'!$BF107,"000000"),5,1),""),"")</f>
        <v/>
      </c>
      <c r="BO135" s="468" t="str">
        <f>IF(TRIM('入力1-1'!$BF107)&lt;&gt;"",IF('入力1-1'!$BF107&gt;=1,MID(TEXT('入力1-1'!$BF107,"000000"),6,1),"0"),"")</f>
        <v/>
      </c>
      <c r="BP135" s="714" t="str">
        <f>IF(TRIM('入力1-1'!$BG107)&lt;&gt;"",IF('入力1-1'!$BG107&gt;=100000,MID(TEXT('入力1-1'!$BG107,"000000"),1,1),""),"")</f>
        <v/>
      </c>
      <c r="BQ135" s="715" t="str">
        <f>IF(TRIM('入力1-1'!$BG107)&lt;&gt;"",IF('入力1-1'!$BG107&gt;=10000,MID(TEXT('入力1-1'!$BG107,"000000"),2,1),""),"")</f>
        <v/>
      </c>
      <c r="BR135" s="715" t="str">
        <f>IF(TRIM('入力1-1'!$BG107)&lt;&gt;"",IF('入力1-1'!$BG107&gt;=1000,MID(TEXT('入力1-1'!$BG107,"000000"),3,1),""),"")</f>
        <v/>
      </c>
      <c r="BS135" s="715" t="str">
        <f>IF(TRIM('入力1-1'!$BG107)&lt;&gt;"",IF('入力1-1'!$BG107&gt;=100,MID(TEXT('入力1-1'!$BG107,"000000"),4,1),""),"")</f>
        <v/>
      </c>
      <c r="BT135" s="715" t="str">
        <f>IF(TRIM('入力1-1'!$BG107)&lt;&gt;"",IF('入力1-1'!$BG107&gt;=10,MID(TEXT('入力1-1'!$BG107,"000000"),5,1),""),"")</f>
        <v/>
      </c>
      <c r="BU135" s="468" t="str">
        <f>IF(TRIM('入力1-1'!$BG107)&lt;&gt;"",IF('入力1-1'!$BG107&gt;=1,MID(TEXT('入力1-1'!$BG107,"000000"),6,1),"0"),"")</f>
        <v/>
      </c>
      <c r="BV135" s="714" t="str">
        <f>IF(TRIM('入力1-1'!$BH107)&lt;&gt;"",IF('入力1-1'!$BH107&gt;=100000,MID(TEXT('入力1-1'!$BH107,"000000"),1,1),""),"")</f>
        <v/>
      </c>
      <c r="BW135" s="715" t="str">
        <f>IF(TRIM('入力1-1'!$BH107)&lt;&gt;"",IF('入力1-1'!$BH107&gt;=10000,MID(TEXT('入力1-1'!$BH107,"000000"),2,1),""),"")</f>
        <v/>
      </c>
      <c r="BX135" s="715" t="str">
        <f>IF(TRIM('入力1-1'!$BH107)&lt;&gt;"",IF('入力1-1'!$BH107&gt;=1000,MID(TEXT('入力1-1'!$BH107,"000000"),3,1),""),"")</f>
        <v/>
      </c>
      <c r="BY135" s="715" t="str">
        <f>IF(TRIM('入力1-1'!$BH107)&lt;&gt;"",IF('入力1-1'!$BH107&gt;=100,MID(TEXT('入力1-1'!$BH107,"000000"),4,1),""),"")</f>
        <v/>
      </c>
      <c r="BZ135" s="715" t="str">
        <f>IF(TRIM('入力1-1'!$BH107)&lt;&gt;"",IF('入力1-1'!$BH107&gt;=10,MID(TEXT('入力1-1'!$BH107,"000000"),5,1),""),"")</f>
        <v/>
      </c>
      <c r="CA135" s="468" t="str">
        <f>IF(TRIM('入力1-1'!$BH107)&lt;&gt;"",IF('入力1-1'!$BH107&gt;=1,MID(TEXT('入力1-1'!$BH107,"000000"),6,1),""),"0")</f>
        <v/>
      </c>
      <c r="CB135" s="751" t="str">
        <f>IF(TRIM('入力1-1'!$BI107)&lt;&gt;"",IF('入力1-1'!$BI107&gt;=10000000,MID(TEXT('入力1-1'!$BI107,"00000000"),1,1),""),"")</f>
        <v/>
      </c>
      <c r="CC135" s="752" t="str">
        <f>IF(TRIM('入力1-1'!$BI107)&lt;&gt;"",IF('入力1-1'!$BI107&gt;=1000000,MID(TEXT('入力1-1'!$BI107,"00000000"),2,1),""),"")</f>
        <v/>
      </c>
      <c r="CD135" s="752" t="str">
        <f>IF(TRIM('入力1-1'!$BI107)&lt;&gt;"",IF('入力1-1'!$BI107&gt;=100000,MID(TEXT('入力1-1'!$BI107,"00000000"),3,1),""),"")</f>
        <v/>
      </c>
      <c r="CE135" s="752" t="str">
        <f>IF(TRIM('入力1-1'!$BI107)&lt;&gt;"",IF('入力1-1'!$BI107&gt;=10000,MID(TEXT('入力1-1'!$BI107,"00000000"),4,1),""),"")</f>
        <v/>
      </c>
      <c r="CF135" s="752" t="str">
        <f>IF(TRIM('入力1-1'!$BI107)&lt;&gt;"",IF('入力1-1'!$BI107&gt;=1000,MID(TEXT('入力1-1'!$BI107,"00000000"),5,1),""),"")</f>
        <v/>
      </c>
      <c r="CG135" s="752" t="str">
        <f>IF(TRIM('入力1-1'!$BI107)&lt;&gt;"",IF('入力1-1'!$BI107&gt;=100,MID(TEXT('入力1-1'!$BI107,"00000000"),6,1),""),"")</f>
        <v/>
      </c>
      <c r="CH135" s="752" t="str">
        <f>IF(TRIM('入力1-1'!$BI107)&lt;&gt;"",IF('入力1-1'!$BI107&gt;=10,MID(TEXT('入力1-1'!$BI107,"00000000"),7,1),""),"")</f>
        <v/>
      </c>
      <c r="CI135" s="855" t="str">
        <f>IF(TRIM('入力1-1'!$BI107)&lt;&gt;"",IF('入力1-1'!$BI107&gt;=1,MID(TEXT('入力1-1'!$BI107,"00000000"),8,1),""),"")</f>
        <v/>
      </c>
    </row>
    <row r="136" spans="1:87" s="19" customFormat="1" ht="23.25" customHeight="1">
      <c r="A136" s="547" t="str">
        <f>IF(TRIM(入力1!A204)&lt;&gt;"",入力1!A204,"")</f>
        <v/>
      </c>
      <c r="B136" s="548">
        <f>IF(TRIM(入力1!B204)&lt;&gt;"",入力1!B204,"")</f>
        <v>9</v>
      </c>
      <c r="C136" s="524">
        <v>4</v>
      </c>
      <c r="D136" s="2229" t="str">
        <f>IF(TRIM(入力1!D204)&lt;&gt;"",入力1!D204,"")</f>
        <v/>
      </c>
      <c r="E136" s="2230" t="str">
        <f>IF(TRIM(入力1!E145)&lt;&gt;"",入力1!E145,"")</f>
        <v/>
      </c>
      <c r="F136" s="2230" t="str">
        <f>IF(TRIM(入力1!F145)&lt;&gt;"",入力1!F145,"")</f>
        <v/>
      </c>
      <c r="G136" s="2230" t="str">
        <f>IF(TRIM(入力1!G145)&lt;&gt;"",入力1!G145,"")</f>
        <v/>
      </c>
      <c r="H136" s="2230" t="str">
        <f>IF(TRIM(入力1!H145)&lt;&gt;"",入力1!H145,"")</f>
        <v/>
      </c>
      <c r="I136" s="2230" t="str">
        <f>IF(TRIM(入力1!I145)&lt;&gt;"",入力1!I145,"")</f>
        <v/>
      </c>
      <c r="J136" s="2230" t="str">
        <f>IF(TRIM(入力1!J145)&lt;&gt;"",入力1!J145,"")</f>
        <v/>
      </c>
      <c r="K136" s="2230" t="str">
        <f>IF(TRIM(入力1!S145)&lt;&gt;"",入力1!S145,"")</f>
        <v/>
      </c>
      <c r="L136" s="2231" t="e">
        <f>IF(TRIM(入力1!#REF!)&lt;&gt;"",入力1!#REF!,"")</f>
        <v>#REF!</v>
      </c>
      <c r="M136" s="975" t="str">
        <f>IF(TRIM(入力1!K204)&lt;&gt;"",入力1!K204,"")</f>
        <v/>
      </c>
      <c r="N136" s="525">
        <f>IF(TRIM(入力1!L204)&lt;&gt;"",入力1!L204,"")</f>
        <v>9</v>
      </c>
      <c r="O136" s="526">
        <v>4</v>
      </c>
      <c r="P136" s="1001" t="str">
        <f>'入力1-1'!P108</f>
        <v/>
      </c>
      <c r="Q136" s="531" t="str">
        <f>'入力1-1'!Q108</f>
        <v/>
      </c>
      <c r="R136" s="549" t="str">
        <f>IF(TRIM('入力1-1'!R108)&lt;&gt;"",MID('入力1-1'!R108,1,1),"0")</f>
        <v>0</v>
      </c>
      <c r="S136" s="549" t="str">
        <f>IF(TRIM('入力1-1'!S108)&lt;&gt;"",MID('入力1-1'!S108,1,1),"")</f>
        <v/>
      </c>
      <c r="T136" s="549" t="str">
        <f>IF(TRIM('入力1-1'!T108)&lt;&gt;"",MID('入力1-1'!T108,1,1),"")</f>
        <v/>
      </c>
      <c r="U136" s="549" t="str">
        <f>IF(TRIM('入力1-1'!U108)&lt;&gt;"",MID('入力1-1'!U108,1,1),"")</f>
        <v/>
      </c>
      <c r="V136" s="549" t="str">
        <f>IF(TRIM('入力1-1'!V108)&lt;&gt;"",MID('入力1-1'!V108,1,1),"")</f>
        <v/>
      </c>
      <c r="W136" s="549" t="str">
        <f>IF(TRIM('入力1-1'!W108)&lt;&gt;"",MID('入力1-1'!W108,1,1),"")</f>
        <v/>
      </c>
      <c r="X136" s="549" t="str">
        <f>IF(TRIM('入力1-1'!X108)&lt;&gt;"",MID('入力1-1'!X108,1,1),"")</f>
        <v/>
      </c>
      <c r="Y136" s="549" t="str">
        <f>IF(TRIM('入力1-1'!Y108)&lt;&gt;"",MID('入力1-1'!Y108,1,1),"")</f>
        <v/>
      </c>
      <c r="Z136" s="1001" t="str">
        <f>IF(TRIM('入力1-1'!AA108)&lt;&gt;"",MID('入力1-1'!AA108,1,1),"0")</f>
        <v>0</v>
      </c>
      <c r="AA136" s="531" t="str">
        <f>IF(TRIM('入力1-1'!AA108)&lt;&gt;"",MID('入力1-1'!AA108,2,1),"0")</f>
        <v>0</v>
      </c>
      <c r="AB136" s="1001" t="str">
        <f>IF(TRIM('入力1-1'!AC108)&lt;&gt;"",MID('入力1-1'!AC108,1,1),"")</f>
        <v/>
      </c>
      <c r="AC136" s="531" t="str">
        <f>IF(TRIM('入力1-1'!AC108)&lt;&gt;"",MID('入力1-1'!AC108,2,1),"")</f>
        <v/>
      </c>
      <c r="AD136" s="1001" t="str">
        <f>IF(TRIM('入力1-1'!AE108)&lt;&gt;"",MID('入力1-1'!AE108,1,1),"")</f>
        <v/>
      </c>
      <c r="AE136" s="531" t="str">
        <f>IF(TRIM('入力1-1'!AE108)&lt;&gt;"",MID('入力1-1'!AE108,2,1),"")</f>
        <v/>
      </c>
      <c r="AF136" s="1001" t="str">
        <f>IF(TRIM('入力1-1'!AG108)&lt;&gt;"",MID('入力1-1'!AG108,1,1),"")</f>
        <v/>
      </c>
      <c r="AG136" s="531" t="str">
        <f>IF(TRIM('入力1-1'!AG108)&lt;&gt;"",MID('入力1-1'!AG108,2,1),"")</f>
        <v/>
      </c>
      <c r="AH136" s="1001" t="str">
        <f>IF(TRIM('入力1-1'!AI108)&lt;&gt;"",MID('入力1-1'!AI108,1,1),"")</f>
        <v/>
      </c>
      <c r="AI136" s="550" t="str">
        <f>IF(TRIM('入力1-1'!AI108)&lt;&gt;"",MID('入力1-1'!AI108,2,1),"")</f>
        <v/>
      </c>
      <c r="AJ136" s="549" t="str">
        <f>IF(TRIM('入力1-1'!AK108)&lt;&gt;"",MID('入力1-1'!AK108,1,1),"")</f>
        <v/>
      </c>
      <c r="AK136" s="1001" t="str">
        <f>IF(TRIM('入力1-1'!AL108)&lt;&gt;"",MID('入力1-1'!AL108,1,1),"")</f>
        <v/>
      </c>
      <c r="AL136" s="531" t="str">
        <f>IF(TRIM('入力1-1'!AL108)&lt;&gt;"",MID('入力1-1'!AL108,2,1),"")</f>
        <v/>
      </c>
      <c r="AM136" s="1001" t="str">
        <f>IF(TRIM('入力1-1'!AN108)&lt;&gt;"",MID('入力1-1'!AN108,1,1),"")</f>
        <v/>
      </c>
      <c r="AN136" s="531" t="str">
        <f>IF(TRIM('入力1-1'!AN108)&lt;&gt;"",MID('入力1-1'!AN108,2,1),"")</f>
        <v/>
      </c>
      <c r="AO136" s="1001" t="str">
        <f>IF(TRIM('入力1-1'!AP108)&lt;&gt;"",MID('入力1-1'!AP108,1,1),"")</f>
        <v/>
      </c>
      <c r="AP136" s="550" t="str">
        <f>IF(TRIM('入力1-1'!AP108)&lt;&gt;"",MID('入力1-1'!AP108,2,1),"")</f>
        <v/>
      </c>
      <c r="AQ136" s="1001" t="str">
        <f>IF(TRIM('入力1-1'!AR108)&lt;&gt;"",MID('入力1-1'!AR108,1,1),"")</f>
        <v/>
      </c>
      <c r="AR136" s="531" t="str">
        <f>IF(TRIM('入力1-1'!AR108)&lt;&gt;"",MID('入力1-1'!AR108,2,1),"")</f>
        <v/>
      </c>
      <c r="AS136" s="1001" t="str">
        <f>IF(TRIM('入力1-1'!AT108)&lt;&gt;"",MID('入力1-1'!AT108,1,1),"")</f>
        <v/>
      </c>
      <c r="AT136" s="531" t="str">
        <f>IF(TRIM('入力1-1'!AT108)&lt;&gt;"",MID('入力1-1'!AT108,2,1),"")</f>
        <v/>
      </c>
      <c r="AU136" s="1002" t="str">
        <f>IF(TRIM('入力1-1'!AV108)&lt;&gt;"",MID('入力1-1'!AV108,1,1),"")</f>
        <v/>
      </c>
      <c r="AV136" s="530" t="str">
        <f>IF(TRIM('入力1-1'!AW108)&lt;&gt;"",MID('入力1-1'!AW108,1,1),"")</f>
        <v/>
      </c>
      <c r="AW136" s="530" t="str">
        <f>IF(TRIM('入力1-1'!AX108)&lt;&gt;"",MID('入力1-1'!AX108,1,1),"")</f>
        <v/>
      </c>
      <c r="AX136" s="530" t="str">
        <f>IF(TRIM('入力1-1'!AY108)&lt;&gt;"",MID('入力1-1'!AY108,1,1),"")</f>
        <v/>
      </c>
      <c r="AY136" s="697" t="str">
        <f>IF(TRIM('入力1-1'!AZ108)&lt;&gt;"",LEFT('入力1-1'!AZ108,1),"-")</f>
        <v>-</v>
      </c>
      <c r="AZ136" s="977" t="str">
        <f>IF(TRIM('入力1-1'!AZ108)&lt;&gt;"",MID('入力1-1'!AZ108,2,1),"-")</f>
        <v>-</v>
      </c>
      <c r="BA136" s="677" t="str">
        <f>IF(TRIM('入力1-1'!BB108)&lt;&gt;"",MID('入力1-1'!BB108,1,1),"")</f>
        <v/>
      </c>
      <c r="BB136" s="987" t="str">
        <f>IF(TRIM('入力1-1'!BC108)&lt;&gt;"",IF(LEN('入力1-1'!BC108)&gt;=2,MID(TEXT('入力1-1'!BC108,"00"),1,1),"0"),"")</f>
        <v/>
      </c>
      <c r="BC136" s="531" t="str">
        <f>IF(TRIM('入力1-1'!BC108)&lt;&gt;"",IF(LEN('入力1-1'!BC108)&gt;=1,MID(TEXT('入力1-1'!BC108,"00"),2,1),""),"")</f>
        <v/>
      </c>
      <c r="BD136" s="708" t="str">
        <f>IF(TRIM('入力1-1'!$BE108)&lt;&gt;"",IF('入力1-1'!$BE108&gt;=100000,MID(TEXT('入力1-1'!$BE108,"000000"),1,1),""),"")</f>
        <v/>
      </c>
      <c r="BE136" s="709" t="str">
        <f>IF(TRIM('入力1-1'!$BE108)&lt;&gt;"",IF('入力1-1'!$BE108&gt;=10000,MID(TEXT('入力1-1'!$BE108,"000000"),2,1),""),"")</f>
        <v/>
      </c>
      <c r="BF136" s="709" t="str">
        <f>IF(TRIM('入力1-1'!$BE108)&lt;&gt;"",IF('入力1-1'!$BE108&gt;=1000,MID(TEXT('入力1-1'!$BE108,"000000"),3,1),""),"")</f>
        <v/>
      </c>
      <c r="BG136" s="709" t="str">
        <f>IF(TRIM('入力1-1'!$BE108)&lt;&gt;"",IF('入力1-1'!$BE108&gt;=100,MID(TEXT('入力1-1'!$BE108,"000000"),4,1),""),"")</f>
        <v/>
      </c>
      <c r="BH136" s="709" t="str">
        <f>IF(TRIM('入力1-1'!$BE108)&lt;&gt;"",IF('入力1-1'!$BE108&gt;=10,MID(TEXT('入力1-1'!$BE108,"000000"),5,1),""),"")</f>
        <v/>
      </c>
      <c r="BI136" s="532" t="str">
        <f>IF(TRIM('入力1-1'!$BE108)&lt;&gt;"",IF('入力1-1'!$BE108&gt;=1,MID(TEXT('入力1-1'!$BE108,"000000"),6,1),"0"),"")</f>
        <v/>
      </c>
      <c r="BJ136" s="710" t="str">
        <f>IF(TRIM('入力1-1'!$BF108)&lt;&gt;"",IF('入力1-1'!$BF108&gt;=100000,MID(TEXT('入力1-1'!$BF108,"000000"),1,1),""),"")</f>
        <v/>
      </c>
      <c r="BK136" s="711" t="str">
        <f>IF(TRIM('入力1-1'!$BF108)&lt;&gt;"",IF('入力1-1'!$BF108&gt;=10000,MID(TEXT('入力1-1'!$BF108,"000000"),2,1),""),"")</f>
        <v/>
      </c>
      <c r="BL136" s="711" t="str">
        <f>IF(TRIM('入力1-1'!$BF108)&lt;&gt;"",IF('入力1-1'!$BF108&gt;=1000,MID(TEXT('入力1-1'!$BF108,"000000"),3,1),""),"")</f>
        <v/>
      </c>
      <c r="BM136" s="711" t="str">
        <f>IF(TRIM('入力1-1'!$BF108)&lt;&gt;"",IF('入力1-1'!$BF108&gt;=100,MID(TEXT('入力1-1'!$BF108,"000000"),4,1),""),"")</f>
        <v/>
      </c>
      <c r="BN136" s="711" t="str">
        <f>IF(TRIM('入力1-1'!$BF108)&lt;&gt;"",IF('入力1-1'!$BF108&gt;=10,MID(TEXT('入力1-1'!$BF108,"000000"),5,1),""),"")</f>
        <v/>
      </c>
      <c r="BO136" s="533" t="str">
        <f>IF(TRIM('入力1-1'!$BF108)&lt;&gt;"",IF('入力1-1'!$BF108&gt;=1,MID(TEXT('入力1-1'!$BF108,"000000"),6,1),"0"),"")</f>
        <v/>
      </c>
      <c r="BP136" s="710" t="str">
        <f>IF(TRIM('入力1-1'!$BG108)&lt;&gt;"",IF('入力1-1'!$BG108&gt;=100000,MID(TEXT('入力1-1'!$BG108,"000000"),1,1),""),"")</f>
        <v/>
      </c>
      <c r="BQ136" s="711" t="str">
        <f>IF(TRIM('入力1-1'!$BG108)&lt;&gt;"",IF('入力1-1'!$BG108&gt;=10000,MID(TEXT('入力1-1'!$BG108,"000000"),2,1),""),"")</f>
        <v/>
      </c>
      <c r="BR136" s="711" t="str">
        <f>IF(TRIM('入力1-1'!$BG108)&lt;&gt;"",IF('入力1-1'!$BG108&gt;=1000,MID(TEXT('入力1-1'!$BG108,"000000"),3,1),""),"")</f>
        <v/>
      </c>
      <c r="BS136" s="711" t="str">
        <f>IF(TRIM('入力1-1'!$BG108)&lt;&gt;"",IF('入力1-1'!$BG108&gt;=100,MID(TEXT('入力1-1'!$BG108,"000000"),4,1),""),"")</f>
        <v/>
      </c>
      <c r="BT136" s="711" t="str">
        <f>IF(TRIM('入力1-1'!$BG108)&lt;&gt;"",IF('入力1-1'!$BG108&gt;=10,MID(TEXT('入力1-1'!$BG108,"000000"),5,1),""),"")</f>
        <v/>
      </c>
      <c r="BU136" s="533" t="str">
        <f>IF(TRIM('入力1-1'!$BG108)&lt;&gt;"",IF('入力1-1'!$BG108&gt;=1,MID(TEXT('入力1-1'!$BG108,"000000"),6,1),"0"),"")</f>
        <v/>
      </c>
      <c r="BV136" s="710" t="str">
        <f>IF(TRIM('入力1-1'!$BH108)&lt;&gt;"",IF('入力1-1'!$BH108&gt;=100000,MID(TEXT('入力1-1'!$BH108,"000000"),1,1),""),"")</f>
        <v/>
      </c>
      <c r="BW136" s="711" t="str">
        <f>IF(TRIM('入力1-1'!$BH108)&lt;&gt;"",IF('入力1-1'!$BH108&gt;=10000,MID(TEXT('入力1-1'!$BH108,"000000"),2,1),""),"")</f>
        <v/>
      </c>
      <c r="BX136" s="711" t="str">
        <f>IF(TRIM('入力1-1'!$BH108)&lt;&gt;"",IF('入力1-1'!$BH108&gt;=1000,MID(TEXT('入力1-1'!$BH108,"000000"),3,1),""),"")</f>
        <v/>
      </c>
      <c r="BY136" s="711" t="str">
        <f>IF(TRIM('入力1-1'!$BH108)&lt;&gt;"",IF('入力1-1'!$BH108&gt;=100,MID(TEXT('入力1-1'!$BH108,"000000"),4,1),""),"")</f>
        <v/>
      </c>
      <c r="BZ136" s="711" t="str">
        <f>IF(TRIM('入力1-1'!$BH108)&lt;&gt;"",IF('入力1-1'!$BH108&gt;=10,MID(TEXT('入力1-1'!$BH108,"000000"),5,1),""),"")</f>
        <v/>
      </c>
      <c r="CA136" s="533" t="str">
        <f>IF(TRIM('入力1-1'!$BH108)&lt;&gt;"",IF('入力1-1'!$BH108&gt;=1,MID(TEXT('入力1-1'!$BH108,"000000"),6,1),""),"0")</f>
        <v/>
      </c>
      <c r="CB136" s="749" t="str">
        <f>IF(TRIM('入力1-1'!$BI108)&lt;&gt;"",IF('入力1-1'!$BI108&gt;=10000000,MID(TEXT('入力1-1'!$BI108,"00000000"),1,1),""),"")</f>
        <v/>
      </c>
      <c r="CC136" s="750" t="str">
        <f>IF(TRIM('入力1-1'!$BI108)&lt;&gt;"",IF('入力1-1'!$BI108&gt;=1000000,MID(TEXT('入力1-1'!$BI108,"00000000"),2,1),""),"")</f>
        <v/>
      </c>
      <c r="CD136" s="750" t="str">
        <f>IF(TRIM('入力1-1'!$BI108)&lt;&gt;"",IF('入力1-1'!$BI108&gt;=100000,MID(TEXT('入力1-1'!$BI108,"00000000"),3,1),""),"")</f>
        <v/>
      </c>
      <c r="CE136" s="750" t="str">
        <f>IF(TRIM('入力1-1'!$BI108)&lt;&gt;"",IF('入力1-1'!$BI108&gt;=10000,MID(TEXT('入力1-1'!$BI108,"00000000"),4,1),""),"")</f>
        <v/>
      </c>
      <c r="CF136" s="750" t="str">
        <f>IF(TRIM('入力1-1'!$BI108)&lt;&gt;"",IF('入力1-1'!$BI108&gt;=1000,MID(TEXT('入力1-1'!$BI108,"00000000"),5,1),""),"")</f>
        <v/>
      </c>
      <c r="CG136" s="750" t="str">
        <f>IF(TRIM('入力1-1'!$BI108)&lt;&gt;"",IF('入力1-1'!$BI108&gt;=100,MID(TEXT('入力1-1'!$BI108,"00000000"),6,1),""),"")</f>
        <v/>
      </c>
      <c r="CH136" s="750" t="str">
        <f>IF(TRIM('入力1-1'!$BI108)&lt;&gt;"",IF('入力1-1'!$BI108&gt;=10,MID(TEXT('入力1-1'!$BI108,"00000000"),7,1),""),"")</f>
        <v/>
      </c>
      <c r="CI136" s="854" t="str">
        <f>IF(TRIM('入力1-1'!$BI108)&lt;&gt;"",IF('入力1-1'!$BI108&gt;=1,MID(TEXT('入力1-1'!$BI108,"00000000"),8,1),""),"")</f>
        <v/>
      </c>
    </row>
    <row r="137" spans="1:87" s="19" customFormat="1" ht="23.25" customHeight="1" thickBot="1">
      <c r="A137" s="311" t="str">
        <f>IF(TRIM(入力1!A206)&lt;&gt;"",入力1!A206,"")</f>
        <v/>
      </c>
      <c r="B137" s="431">
        <f>IF(TRIM(入力1!B206)&lt;&gt;"",入力1!B206,"")</f>
        <v>9</v>
      </c>
      <c r="C137" s="312">
        <v>5</v>
      </c>
      <c r="D137" s="2238" t="str">
        <f>IF(TRIM(入力1!D206)&lt;&gt;"",入力1!D206,"")</f>
        <v/>
      </c>
      <c r="E137" s="2239" t="str">
        <f>IF(TRIM(入力1!E147)&lt;&gt;"",入力1!E147,"")</f>
        <v/>
      </c>
      <c r="F137" s="2239" t="str">
        <f>IF(TRIM(入力1!F147)&lt;&gt;"",入力1!F147,"")</f>
        <v/>
      </c>
      <c r="G137" s="2239" t="str">
        <f>IF(TRIM(入力1!G147)&lt;&gt;"",入力1!G147,"")</f>
        <v/>
      </c>
      <c r="H137" s="2239" t="str">
        <f>IF(TRIM(入力1!H147)&lt;&gt;"",入力1!H147,"")</f>
        <v/>
      </c>
      <c r="I137" s="2239" t="str">
        <f>IF(TRIM(入力1!I147)&lt;&gt;"",入力1!I147,"")</f>
        <v/>
      </c>
      <c r="J137" s="2239" t="str">
        <f>IF(TRIM(入力1!J147)&lt;&gt;"",入力1!J147,"")</f>
        <v/>
      </c>
      <c r="K137" s="2239" t="str">
        <f>IF(TRIM(入力1!S147)&lt;&gt;"",入力1!S147,"")</f>
        <v/>
      </c>
      <c r="L137" s="2240" t="e">
        <f>IF(TRIM(入力1!#REF!)&lt;&gt;"",入力1!#REF!,"")</f>
        <v>#REF!</v>
      </c>
      <c r="M137" s="957" t="str">
        <f>IF(TRIM(入力1!K206)&lt;&gt;"",入力1!K206,"")</f>
        <v/>
      </c>
      <c r="N137" s="435">
        <f>IF(TRIM(入力1!L206)&lt;&gt;"",入力1!L206,"")</f>
        <v>9</v>
      </c>
      <c r="O137" s="433">
        <v>5</v>
      </c>
      <c r="P137" s="1005" t="str">
        <f>'入力1-1'!P109</f>
        <v/>
      </c>
      <c r="Q137" s="313" t="str">
        <f>'入力1-1'!Q109</f>
        <v/>
      </c>
      <c r="R137" s="314" t="str">
        <f>IF(TRIM('入力1-1'!R109)&lt;&gt;"",MID('入力1-1'!R109,1,1),"0")</f>
        <v>0</v>
      </c>
      <c r="S137" s="314" t="str">
        <f>IF(TRIM('入力1-1'!S109)&lt;&gt;"",MID('入力1-1'!S109,1,1),"")</f>
        <v/>
      </c>
      <c r="T137" s="314" t="str">
        <f>IF(TRIM('入力1-1'!T109)&lt;&gt;"",MID('入力1-1'!T109,1,1),"")</f>
        <v/>
      </c>
      <c r="U137" s="314" t="str">
        <f>IF(TRIM('入力1-1'!U109)&lt;&gt;"",MID('入力1-1'!U109,1,1),"")</f>
        <v/>
      </c>
      <c r="V137" s="314" t="str">
        <f>IF(TRIM('入力1-1'!V109)&lt;&gt;"",MID('入力1-1'!V109,1,1),"")</f>
        <v/>
      </c>
      <c r="W137" s="314" t="str">
        <f>IF(TRIM('入力1-1'!W109)&lt;&gt;"",MID('入力1-1'!W109,1,1),"")</f>
        <v/>
      </c>
      <c r="X137" s="314" t="str">
        <f>IF(TRIM('入力1-1'!X109)&lt;&gt;"",MID('入力1-1'!X109,1,1),"")</f>
        <v/>
      </c>
      <c r="Y137" s="314" t="str">
        <f>IF(TRIM('入力1-1'!Y109)&lt;&gt;"",MID('入力1-1'!Y109,1,1),"")</f>
        <v/>
      </c>
      <c r="Z137" s="1005" t="str">
        <f>IF(TRIM('入力1-1'!AA109)&lt;&gt;"",MID('入力1-1'!AA109,1,1),"0")</f>
        <v>0</v>
      </c>
      <c r="AA137" s="313" t="str">
        <f>IF(TRIM('入力1-1'!AA109)&lt;&gt;"",MID('入力1-1'!AA109,2,1),"0")</f>
        <v>0</v>
      </c>
      <c r="AB137" s="1005" t="str">
        <f>IF(TRIM('入力1-1'!AC109)&lt;&gt;"",MID('入力1-1'!AC109,1,1),"")</f>
        <v/>
      </c>
      <c r="AC137" s="313" t="str">
        <f>IF(TRIM('入力1-1'!AC109)&lt;&gt;"",MID('入力1-1'!AC109,2,1),"")</f>
        <v/>
      </c>
      <c r="AD137" s="1005" t="str">
        <f>IF(TRIM('入力1-1'!AE109)&lt;&gt;"",MID('入力1-1'!AE109,1,1),"")</f>
        <v/>
      </c>
      <c r="AE137" s="313" t="str">
        <f>IF(TRIM('入力1-1'!AE109)&lt;&gt;"",MID('入力1-1'!AE109,2,1),"")</f>
        <v/>
      </c>
      <c r="AF137" s="1005" t="str">
        <f>IF(TRIM('入力1-1'!AG109)&lt;&gt;"",MID('入力1-1'!AG109,1,1),"")</f>
        <v/>
      </c>
      <c r="AG137" s="313" t="str">
        <f>IF(TRIM('入力1-1'!AG109)&lt;&gt;"",MID('入力1-1'!AG109,2,1),"")</f>
        <v/>
      </c>
      <c r="AH137" s="1005" t="str">
        <f>IF(TRIM('入力1-1'!AI109)&lt;&gt;"",MID('入力1-1'!AI109,1,1),"")</f>
        <v/>
      </c>
      <c r="AI137" s="315" t="str">
        <f>IF(TRIM('入力1-1'!AI109)&lt;&gt;"",MID('入力1-1'!AI109,2,1),"")</f>
        <v/>
      </c>
      <c r="AJ137" s="314" t="str">
        <f>IF(TRIM('入力1-1'!AK109)&lt;&gt;"",MID('入力1-1'!AK109,1,1),"")</f>
        <v/>
      </c>
      <c r="AK137" s="1005" t="str">
        <f>IF(TRIM('入力1-1'!AL109)&lt;&gt;"",MID('入力1-1'!AL109,1,1),"")</f>
        <v/>
      </c>
      <c r="AL137" s="313" t="str">
        <f>IF(TRIM('入力1-1'!AL109)&lt;&gt;"",MID('入力1-1'!AL109,2,1),"")</f>
        <v/>
      </c>
      <c r="AM137" s="1005" t="str">
        <f>IF(TRIM('入力1-1'!AN109)&lt;&gt;"",MID('入力1-1'!AN109,1,1),"")</f>
        <v/>
      </c>
      <c r="AN137" s="313" t="str">
        <f>IF(TRIM('入力1-1'!AN109)&lt;&gt;"",MID('入力1-1'!AN109,2,1),"")</f>
        <v/>
      </c>
      <c r="AO137" s="1005" t="str">
        <f>IF(TRIM('入力1-1'!AP109)&lt;&gt;"",MID('入力1-1'!AP109,1,1),"")</f>
        <v/>
      </c>
      <c r="AP137" s="315" t="str">
        <f>IF(TRIM('入力1-1'!AP109)&lt;&gt;"",MID('入力1-1'!AP109,2,1),"")</f>
        <v/>
      </c>
      <c r="AQ137" s="1005" t="str">
        <f>IF(TRIM('入力1-1'!AR109)&lt;&gt;"",MID('入力1-1'!AR109,1,1),"")</f>
        <v/>
      </c>
      <c r="AR137" s="313" t="str">
        <f>IF(TRIM('入力1-1'!AR109)&lt;&gt;"",MID('入力1-1'!AR109,2,1),"")</f>
        <v/>
      </c>
      <c r="AS137" s="1005" t="str">
        <f>IF(TRIM('入力1-1'!AT109)&lt;&gt;"",MID('入力1-1'!AT109,1,1),"")</f>
        <v/>
      </c>
      <c r="AT137" s="313" t="str">
        <f>IF(TRIM('入力1-1'!AT109)&lt;&gt;"",MID('入力1-1'!AT109,2,1),"")</f>
        <v/>
      </c>
      <c r="AU137" s="1006" t="str">
        <f>IF(TRIM('入力1-1'!AV109)&lt;&gt;"",MID('入力1-1'!AV109,1,1),"")</f>
        <v/>
      </c>
      <c r="AV137" s="366" t="str">
        <f>IF(TRIM('入力1-1'!AW109)&lt;&gt;"",MID('入力1-1'!AW109,1,1),"")</f>
        <v/>
      </c>
      <c r="AW137" s="366" t="str">
        <f>IF(TRIM('入力1-1'!AX109)&lt;&gt;"",MID('入力1-1'!AX109,1,1),"")</f>
        <v/>
      </c>
      <c r="AX137" s="366" t="str">
        <f>IF(TRIM('入力1-1'!AY109)&lt;&gt;"",MID('入力1-1'!AY109,1,1),"")</f>
        <v/>
      </c>
      <c r="AY137" s="699" t="str">
        <f>IF(TRIM('入力1-1'!AZ109)&lt;&gt;"",LEFT('入力1-1'!AZ109,1),"-")</f>
        <v>-</v>
      </c>
      <c r="AZ137" s="978" t="str">
        <f>IF(TRIM('入力1-1'!AZ109)&lt;&gt;"",MID('入力1-1'!AZ109,2,1),"-")</f>
        <v>-</v>
      </c>
      <c r="BA137" s="679" t="str">
        <f>IF(TRIM('入力1-1'!BB109)&lt;&gt;"",MID('入力1-1'!BB109,1,1),"")</f>
        <v/>
      </c>
      <c r="BB137" s="989" t="str">
        <f>IF(TRIM('入力1-1'!BC109)&lt;&gt;"",IF(LEN('入力1-1'!BC109)&gt;=2,MID(TEXT('入力1-1'!BC109,"00"),1,1),"0"),"")</f>
        <v/>
      </c>
      <c r="BC137" s="313" t="str">
        <f>IF(TRIM('入力1-1'!BC109)&lt;&gt;"",IF(LEN('入力1-1'!BC109)&gt;=1,MID(TEXT('入力1-1'!BC109,"00"),2,1),""),"")</f>
        <v/>
      </c>
      <c r="BD137" s="716" t="str">
        <f>IF(TRIM('入力1-1'!$BE109)&lt;&gt;"",IF('入力1-1'!$BE109&gt;=100000,MID(TEXT('入力1-1'!$BE109,"000000"),1,1),""),"")</f>
        <v/>
      </c>
      <c r="BE137" s="717" t="str">
        <f>IF(TRIM('入力1-1'!$BE109)&lt;&gt;"",IF('入力1-1'!$BE109&gt;=10000,MID(TEXT('入力1-1'!$BE109,"000000"),2,1),""),"")</f>
        <v/>
      </c>
      <c r="BF137" s="717" t="str">
        <f>IF(TRIM('入力1-1'!$BE109)&lt;&gt;"",IF('入力1-1'!$BE109&gt;=1000,MID(TEXT('入力1-1'!$BE109,"000000"),3,1),""),"")</f>
        <v/>
      </c>
      <c r="BG137" s="717" t="str">
        <f>IF(TRIM('入力1-1'!$BE109)&lt;&gt;"",IF('入力1-1'!$BE109&gt;=100,MID(TEXT('入力1-1'!$BE109,"000000"),4,1),""),"")</f>
        <v/>
      </c>
      <c r="BH137" s="717" t="str">
        <f>IF(TRIM('入力1-1'!$BE109)&lt;&gt;"",IF('入力1-1'!$BE109&gt;=10,MID(TEXT('入力1-1'!$BE109,"000000"),5,1),""),"")</f>
        <v/>
      </c>
      <c r="BI137" s="467" t="str">
        <f>IF(TRIM('入力1-1'!$BE109)&lt;&gt;"",IF('入力1-1'!$BE109&gt;=1,MID(TEXT('入力1-1'!$BE109,"000000"),6,1),"0"),"")</f>
        <v/>
      </c>
      <c r="BJ137" s="718" t="str">
        <f>IF(TRIM('入力1-1'!$BF109)&lt;&gt;"",IF('入力1-1'!$BF109&gt;=100000,MID(TEXT('入力1-1'!$BF109,"000000"),1,1),""),"")</f>
        <v/>
      </c>
      <c r="BK137" s="717" t="str">
        <f>IF(TRIM('入力1-1'!$BF109)&lt;&gt;"",IF('入力1-1'!$BF109&gt;=10000,MID(TEXT('入力1-1'!$BF109,"000000"),2,1),""),"")</f>
        <v/>
      </c>
      <c r="BL137" s="717" t="str">
        <f>IF(TRIM('入力1-1'!$BF109)&lt;&gt;"",IF('入力1-1'!$BF109&gt;=1000,MID(TEXT('入力1-1'!$BF109,"000000"),3,1),""),"")</f>
        <v/>
      </c>
      <c r="BM137" s="717" t="str">
        <f>IF(TRIM('入力1-1'!$BF109)&lt;&gt;"",IF('入力1-1'!$BF109&gt;=100,MID(TEXT('入力1-1'!$BF109,"000000"),4,1),""),"")</f>
        <v/>
      </c>
      <c r="BN137" s="717" t="str">
        <f>IF(TRIM('入力1-1'!$BF109)&lt;&gt;"",IF('入力1-1'!$BF109&gt;=10,MID(TEXT('入力1-1'!$BF109,"000000"),5,1),""),"")</f>
        <v/>
      </c>
      <c r="BO137" s="467" t="str">
        <f>IF(TRIM('入力1-1'!$BF109)&lt;&gt;"",IF('入力1-1'!$BF109&gt;=1,MID(TEXT('入力1-1'!$BF109,"000000"),6,1),"0"),"")</f>
        <v/>
      </c>
      <c r="BP137" s="718" t="str">
        <f>IF(TRIM('入力1-1'!$BG109)&lt;&gt;"",IF('入力1-1'!$BG109&gt;=100000,MID(TEXT('入力1-1'!$BG109,"000000"),1,1),""),"")</f>
        <v/>
      </c>
      <c r="BQ137" s="717" t="str">
        <f>IF(TRIM('入力1-1'!$BG109)&lt;&gt;"",IF('入力1-1'!$BG109&gt;=10000,MID(TEXT('入力1-1'!$BG109,"000000"),2,1),""),"")</f>
        <v/>
      </c>
      <c r="BR137" s="717" t="str">
        <f>IF(TRIM('入力1-1'!$BG109)&lt;&gt;"",IF('入力1-1'!$BG109&gt;=1000,MID(TEXT('入力1-1'!$BG109,"000000"),3,1),""),"")</f>
        <v/>
      </c>
      <c r="BS137" s="717" t="str">
        <f>IF(TRIM('入力1-1'!$BG109)&lt;&gt;"",IF('入力1-1'!$BG109&gt;=100,MID(TEXT('入力1-1'!$BG109,"000000"),4,1),""),"")</f>
        <v/>
      </c>
      <c r="BT137" s="717" t="str">
        <f>IF(TRIM('入力1-1'!$BG109)&lt;&gt;"",IF('入力1-1'!$BG109&gt;=10,MID(TEXT('入力1-1'!$BG109,"000000"),5,1),""),"")</f>
        <v/>
      </c>
      <c r="BU137" s="467" t="str">
        <f>IF(TRIM('入力1-1'!$BG109)&lt;&gt;"",IF('入力1-1'!$BG109&gt;=1,MID(TEXT('入力1-1'!$BG109,"000000"),6,1),"0"),"")</f>
        <v/>
      </c>
      <c r="BV137" s="718" t="str">
        <f>IF(TRIM('入力1-1'!$BH109)&lt;&gt;"",IF('入力1-1'!$BH109&gt;=100000,MID(TEXT('入力1-1'!$BH109,"000000"),1,1),""),"")</f>
        <v/>
      </c>
      <c r="BW137" s="717" t="str">
        <f>IF(TRIM('入力1-1'!$BH109)&lt;&gt;"",IF('入力1-1'!$BH109&gt;=10000,MID(TEXT('入力1-1'!$BH109,"000000"),2,1),""),"")</f>
        <v/>
      </c>
      <c r="BX137" s="717" t="str">
        <f>IF(TRIM('入力1-1'!$BH109)&lt;&gt;"",IF('入力1-1'!$BH109&gt;=1000,MID(TEXT('入力1-1'!$BH109,"000000"),3,1),""),"")</f>
        <v/>
      </c>
      <c r="BY137" s="717" t="str">
        <f>IF(TRIM('入力1-1'!$BH109)&lt;&gt;"",IF('入力1-1'!$BH109&gt;=100,MID(TEXT('入力1-1'!$BH109,"000000"),4,1),""),"")</f>
        <v/>
      </c>
      <c r="BZ137" s="717" t="str">
        <f>IF(TRIM('入力1-1'!$BH109)&lt;&gt;"",IF('入力1-1'!$BH109&gt;=10,MID(TEXT('入力1-1'!$BH109,"000000"),5,1),""),"")</f>
        <v/>
      </c>
      <c r="CA137" s="467" t="str">
        <f>IF(TRIM('入力1-1'!$BH109)&lt;&gt;"",IF('入力1-1'!$BH109&gt;=1,MID(TEXT('入力1-1'!$BH109,"000000"),6,1),""),"0")</f>
        <v/>
      </c>
      <c r="CB137" s="753" t="str">
        <f>IF(TRIM('入力1-1'!$BI109)&lt;&gt;"",IF('入力1-1'!$BI109&gt;=10000000,MID(TEXT('入力1-1'!$BI109,"00000000"),1,1),""),"")</f>
        <v/>
      </c>
      <c r="CC137" s="754" t="str">
        <f>IF(TRIM('入力1-1'!$BI109)&lt;&gt;"",IF('入力1-1'!$BI109&gt;=1000000,MID(TEXT('入力1-1'!$BI109,"00000000"),2,1),""),"")</f>
        <v/>
      </c>
      <c r="CD137" s="754" t="str">
        <f>IF(TRIM('入力1-1'!$BI109)&lt;&gt;"",IF('入力1-1'!$BI109&gt;=100000,MID(TEXT('入力1-1'!$BI109,"00000000"),3,1),""),"")</f>
        <v/>
      </c>
      <c r="CE137" s="754" t="str">
        <f>IF(TRIM('入力1-1'!$BI109)&lt;&gt;"",IF('入力1-1'!$BI109&gt;=10000,MID(TEXT('入力1-1'!$BI109,"00000000"),4,1),""),"")</f>
        <v/>
      </c>
      <c r="CF137" s="754" t="str">
        <f>IF(TRIM('入力1-1'!$BI109)&lt;&gt;"",IF('入力1-1'!$BI109&gt;=1000,MID(TEXT('入力1-1'!$BI109,"00000000"),5,1),""),"")</f>
        <v/>
      </c>
      <c r="CG137" s="754" t="str">
        <f>IF(TRIM('入力1-1'!$BI109)&lt;&gt;"",IF('入力1-1'!$BI109&gt;=100,MID(TEXT('入力1-1'!$BI109,"00000000"),6,1),""),"")</f>
        <v/>
      </c>
      <c r="CH137" s="754" t="str">
        <f>IF(TRIM('入力1-1'!$BI109)&lt;&gt;"",IF('入力1-1'!$BI109&gt;=10,MID(TEXT('入力1-1'!$BI109,"00000000"),7,1),""),"")</f>
        <v/>
      </c>
      <c r="CI137" s="856" t="str">
        <f>IF(TRIM('入力1-1'!$BI109)&lt;&gt;"",IF('入力1-1'!$BI109&gt;=1,MID(TEXT('入力1-1'!$BI109,"00000000"),8,1),""),"")</f>
        <v/>
      </c>
    </row>
    <row r="138" spans="1:87" s="19" customFormat="1" ht="23.25" customHeight="1">
      <c r="A138" s="522" t="str">
        <f>IF(TRIM(入力1!A208)&lt;&gt;"",入力1!A208,"")</f>
        <v/>
      </c>
      <c r="B138" s="523">
        <f>IF(TRIM(入力1!B208)&lt;&gt;"",入力1!B208,"")</f>
        <v>9</v>
      </c>
      <c r="C138" s="534">
        <v>6</v>
      </c>
      <c r="D138" s="2241" t="str">
        <f>IF(TRIM(入力1!D208)&lt;&gt;"",入力1!D208,"")</f>
        <v/>
      </c>
      <c r="E138" s="2242" t="str">
        <f>IF(TRIM(入力1!E149)&lt;&gt;"",入力1!E149,"")</f>
        <v/>
      </c>
      <c r="F138" s="2242" t="str">
        <f>IF(TRIM(入力1!F149)&lt;&gt;"",入力1!F149,"")</f>
        <v/>
      </c>
      <c r="G138" s="2242" t="str">
        <f>IF(TRIM(入力1!G149)&lt;&gt;"",入力1!G149,"")</f>
        <v/>
      </c>
      <c r="H138" s="2242" t="str">
        <f>IF(TRIM(入力1!H149)&lt;&gt;"",入力1!H149,"")</f>
        <v/>
      </c>
      <c r="I138" s="2242" t="str">
        <f>IF(TRIM(入力1!I149)&lt;&gt;"",入力1!I149,"")</f>
        <v/>
      </c>
      <c r="J138" s="2242" t="str">
        <f>IF(TRIM(入力1!J149)&lt;&gt;"",入力1!J149,"")</f>
        <v/>
      </c>
      <c r="K138" s="2242" t="str">
        <f>IF(TRIM(入力1!S149)&lt;&gt;"",入力1!S149,"")</f>
        <v/>
      </c>
      <c r="L138" s="2243" t="e">
        <f>IF(TRIM(入力1!#REF!)&lt;&gt;"",入力1!#REF!,"")</f>
        <v>#REF!</v>
      </c>
      <c r="M138" s="982" t="str">
        <f>IF(TRIM(入力1!K208)&lt;&gt;"",入力1!K208,"")</f>
        <v/>
      </c>
      <c r="N138" s="535">
        <f>IF(TRIM(入力1!L208)&lt;&gt;"",入力1!L208,"")</f>
        <v>9</v>
      </c>
      <c r="O138" s="526">
        <v>6</v>
      </c>
      <c r="P138" s="1007" t="str">
        <f>'入力1-1'!P110</f>
        <v/>
      </c>
      <c r="Q138" s="527" t="str">
        <f>'入力1-1'!Q110</f>
        <v/>
      </c>
      <c r="R138" s="528" t="str">
        <f>IF(TRIM('入力1-1'!R110)&lt;&gt;"",MID('入力1-1'!R110,1,1),"0")</f>
        <v>0</v>
      </c>
      <c r="S138" s="528" t="str">
        <f>IF(TRIM('入力1-1'!S110)&lt;&gt;"",MID('入力1-1'!S110,1,1),"")</f>
        <v/>
      </c>
      <c r="T138" s="528" t="str">
        <f>IF(TRIM('入力1-1'!T110)&lt;&gt;"",MID('入力1-1'!T110,1,1),"")</f>
        <v/>
      </c>
      <c r="U138" s="528" t="str">
        <f>IF(TRIM('入力1-1'!U110)&lt;&gt;"",MID('入力1-1'!U110,1,1),"")</f>
        <v/>
      </c>
      <c r="V138" s="528" t="str">
        <f>IF(TRIM('入力1-1'!V110)&lt;&gt;"",MID('入力1-1'!V110,1,1),"")</f>
        <v/>
      </c>
      <c r="W138" s="528" t="str">
        <f>IF(TRIM('入力1-1'!W110)&lt;&gt;"",MID('入力1-1'!W110,1,1),"")</f>
        <v/>
      </c>
      <c r="X138" s="528" t="str">
        <f>IF(TRIM('入力1-1'!X110)&lt;&gt;"",MID('入力1-1'!X110,1,1),"")</f>
        <v/>
      </c>
      <c r="Y138" s="528" t="str">
        <f>IF(TRIM('入力1-1'!Y110)&lt;&gt;"",MID('入力1-1'!Y110,1,1),"")</f>
        <v/>
      </c>
      <c r="Z138" s="1007" t="str">
        <f>IF(TRIM('入力1-1'!AA110)&lt;&gt;"",MID('入力1-1'!AA110,1,1),"0")</f>
        <v>0</v>
      </c>
      <c r="AA138" s="527" t="str">
        <f>IF(TRIM('入力1-1'!AA110)&lt;&gt;"",MID('入力1-1'!AA110,2,1),"0")</f>
        <v>0</v>
      </c>
      <c r="AB138" s="1007" t="str">
        <f>IF(TRIM('入力1-1'!AC110)&lt;&gt;"",MID('入力1-1'!AC110,1,1),"")</f>
        <v/>
      </c>
      <c r="AC138" s="527" t="str">
        <f>IF(TRIM('入力1-1'!AC110)&lt;&gt;"",MID('入力1-1'!AC110,2,1),"")</f>
        <v/>
      </c>
      <c r="AD138" s="1007" t="str">
        <f>IF(TRIM('入力1-1'!AE110)&lt;&gt;"",MID('入力1-1'!AE110,1,1),"")</f>
        <v/>
      </c>
      <c r="AE138" s="527" t="str">
        <f>IF(TRIM('入力1-1'!AE110)&lt;&gt;"",MID('入力1-1'!AE110,2,1),"")</f>
        <v/>
      </c>
      <c r="AF138" s="1007" t="str">
        <f>IF(TRIM('入力1-1'!AG110)&lt;&gt;"",MID('入力1-1'!AG110,1,1),"")</f>
        <v/>
      </c>
      <c r="AG138" s="527" t="str">
        <f>IF(TRIM('入力1-1'!AG110)&lt;&gt;"",MID('入力1-1'!AG110,2,1),"")</f>
        <v/>
      </c>
      <c r="AH138" s="1007" t="str">
        <f>IF(TRIM('入力1-1'!AI110)&lt;&gt;"",MID('入力1-1'!AI110,1,1),"")</f>
        <v/>
      </c>
      <c r="AI138" s="529" t="str">
        <f>IF(TRIM('入力1-1'!AI110)&lt;&gt;"",MID('入力1-1'!AI110,2,1),"")</f>
        <v/>
      </c>
      <c r="AJ138" s="528" t="str">
        <f>IF(TRIM('入力1-1'!AK110)&lt;&gt;"",MID('入力1-1'!AK110,1,1),"")</f>
        <v/>
      </c>
      <c r="AK138" s="1007" t="str">
        <f>IF(TRIM('入力1-1'!AL110)&lt;&gt;"",MID('入力1-1'!AL110,1,1),"")</f>
        <v/>
      </c>
      <c r="AL138" s="527" t="str">
        <f>IF(TRIM('入力1-1'!AL110)&lt;&gt;"",MID('入力1-1'!AL110,2,1),"")</f>
        <v/>
      </c>
      <c r="AM138" s="1007" t="str">
        <f>IF(TRIM('入力1-1'!AN110)&lt;&gt;"",MID('入力1-1'!AN110,1,1),"")</f>
        <v/>
      </c>
      <c r="AN138" s="527" t="str">
        <f>IF(TRIM('入力1-1'!AN110)&lt;&gt;"",MID('入力1-1'!AN110,2,1),"")</f>
        <v/>
      </c>
      <c r="AO138" s="1007" t="str">
        <f>IF(TRIM('入力1-1'!AP110)&lt;&gt;"",MID('入力1-1'!AP110,1,1),"")</f>
        <v/>
      </c>
      <c r="AP138" s="529" t="str">
        <f>IF(TRIM('入力1-1'!AP110)&lt;&gt;"",MID('入力1-1'!AP110,2,1),"")</f>
        <v/>
      </c>
      <c r="AQ138" s="1007" t="str">
        <f>IF(TRIM('入力1-1'!AR110)&lt;&gt;"",MID('入力1-1'!AR110,1,1),"")</f>
        <v/>
      </c>
      <c r="AR138" s="527" t="str">
        <f>IF(TRIM('入力1-1'!AR110)&lt;&gt;"",MID('入力1-1'!AR110,2,1),"")</f>
        <v/>
      </c>
      <c r="AS138" s="1007" t="str">
        <f>IF(TRIM('入力1-1'!AT110)&lt;&gt;"",MID('入力1-1'!AT110,1,1),"")</f>
        <v/>
      </c>
      <c r="AT138" s="527" t="str">
        <f>IF(TRIM('入力1-1'!AT110)&lt;&gt;"",MID('入力1-1'!AT110,2,1),"")</f>
        <v/>
      </c>
      <c r="AU138" s="1008" t="str">
        <f>IF(TRIM('入力1-1'!AV110)&lt;&gt;"",MID('入力1-1'!AV110,1,1),"")</f>
        <v/>
      </c>
      <c r="AV138" s="536" t="str">
        <f>IF(TRIM('入力1-1'!AW110)&lt;&gt;"",MID('入力1-1'!AW110,1,1),"")</f>
        <v/>
      </c>
      <c r="AW138" s="536" t="str">
        <f>IF(TRIM('入力1-1'!AX110)&lt;&gt;"",MID('入力1-1'!AX110,1,1),"")</f>
        <v/>
      </c>
      <c r="AX138" s="536" t="str">
        <f>IF(TRIM('入力1-1'!AY110)&lt;&gt;"",MID('入力1-1'!AY110,1,1),"")</f>
        <v/>
      </c>
      <c r="AY138" s="700" t="str">
        <f>IF(TRIM('入力1-1'!AZ110)&lt;&gt;"",LEFT('入力1-1'!AZ110,1),"-")</f>
        <v>-</v>
      </c>
      <c r="AZ138" s="972" t="str">
        <f>IF(TRIM('入力1-1'!AZ110)&lt;&gt;"",MID('入力1-1'!AZ110,2,1),"-")</f>
        <v>-</v>
      </c>
      <c r="BA138" s="969" t="str">
        <f>IF(TRIM('入力1-1'!BB110)&lt;&gt;"",MID('入力1-1'!BB110,1,1),"")</f>
        <v/>
      </c>
      <c r="BB138" s="983" t="str">
        <f>IF(TRIM('入力1-1'!BC110)&lt;&gt;"",IF(LEN('入力1-1'!BC110)&gt;=2,MID(TEXT('入力1-1'!BC110,"00"),1,1),"0"),"")</f>
        <v/>
      </c>
      <c r="BC138" s="527" t="str">
        <f>IF(TRIM('入力1-1'!BC110)&lt;&gt;"",IF(LEN('入力1-1'!BC110)&gt;=1,MID(TEXT('入力1-1'!BC110,"00"),2,1),""),"")</f>
        <v/>
      </c>
      <c r="BD138" s="708" t="str">
        <f>IF(TRIM('入力1-1'!$BE110)&lt;&gt;"",IF('入力1-1'!$BE110&gt;=100000,MID(TEXT('入力1-1'!$BE110,"000000"),1,1),""),"")</f>
        <v/>
      </c>
      <c r="BE138" s="709" t="str">
        <f>IF(TRIM('入力1-1'!$BE110)&lt;&gt;"",IF('入力1-1'!$BE110&gt;=10000,MID(TEXT('入力1-1'!$BE110,"000000"),2,1),""),"")</f>
        <v/>
      </c>
      <c r="BF138" s="709" t="str">
        <f>IF(TRIM('入力1-1'!$BE110)&lt;&gt;"",IF('入力1-1'!$BE110&gt;=1000,MID(TEXT('入力1-1'!$BE110,"000000"),3,1),""),"")</f>
        <v/>
      </c>
      <c r="BG138" s="709" t="str">
        <f>IF(TRIM('入力1-1'!$BE110)&lt;&gt;"",IF('入力1-1'!$BE110&gt;=100,MID(TEXT('入力1-1'!$BE110,"000000"),4,1),""),"")</f>
        <v/>
      </c>
      <c r="BH138" s="709" t="str">
        <f>IF(TRIM('入力1-1'!$BE110)&lt;&gt;"",IF('入力1-1'!$BE110&gt;=10,MID(TEXT('入力1-1'!$BE110,"000000"),5,1),""),"")</f>
        <v/>
      </c>
      <c r="BI138" s="532" t="str">
        <f>IF(TRIM('入力1-1'!$BE110)&lt;&gt;"",IF('入力1-1'!$BE110&gt;=1,MID(TEXT('入力1-1'!$BE110,"000000"),6,1),"0"),"")</f>
        <v/>
      </c>
      <c r="BJ138" s="719" t="str">
        <f>IF(TRIM('入力1-1'!$BF110)&lt;&gt;"",IF('入力1-1'!$BF110&gt;=100000,MID(TEXT('入力1-1'!$BF110,"000000"),1,1),""),"")</f>
        <v/>
      </c>
      <c r="BK138" s="709" t="str">
        <f>IF(TRIM('入力1-1'!$BF110)&lt;&gt;"",IF('入力1-1'!$BF110&gt;=10000,MID(TEXT('入力1-1'!$BF110,"000000"),2,1),""),"")</f>
        <v/>
      </c>
      <c r="BL138" s="709" t="str">
        <f>IF(TRIM('入力1-1'!$BF110)&lt;&gt;"",IF('入力1-1'!$BF110&gt;=1000,MID(TEXT('入力1-1'!$BF110,"000000"),3,1),""),"")</f>
        <v/>
      </c>
      <c r="BM138" s="709" t="str">
        <f>IF(TRIM('入力1-1'!$BF110)&lt;&gt;"",IF('入力1-1'!$BF110&gt;=100,MID(TEXT('入力1-1'!$BF110,"000000"),4,1),""),"")</f>
        <v/>
      </c>
      <c r="BN138" s="709" t="str">
        <f>IF(TRIM('入力1-1'!$BF110)&lt;&gt;"",IF('入力1-1'!$BF110&gt;=10,MID(TEXT('入力1-1'!$BF110,"000000"),5,1),""),"")</f>
        <v/>
      </c>
      <c r="BO138" s="532" t="str">
        <f>IF(TRIM('入力1-1'!$BF110)&lt;&gt;"",IF('入力1-1'!$BF110&gt;=1,MID(TEXT('入力1-1'!$BF110,"000000"),6,1),"0"),"")</f>
        <v/>
      </c>
      <c r="BP138" s="719" t="str">
        <f>IF(TRIM('入力1-1'!$BG110)&lt;&gt;"",IF('入力1-1'!$BG110&gt;=100000,MID(TEXT('入力1-1'!$BG110,"000000"),1,1),""),"")</f>
        <v/>
      </c>
      <c r="BQ138" s="709" t="str">
        <f>IF(TRIM('入力1-1'!$BG110)&lt;&gt;"",IF('入力1-1'!$BG110&gt;=10000,MID(TEXT('入力1-1'!$BG110,"000000"),2,1),""),"")</f>
        <v/>
      </c>
      <c r="BR138" s="709" t="str">
        <f>IF(TRIM('入力1-1'!$BG110)&lt;&gt;"",IF('入力1-1'!$BG110&gt;=1000,MID(TEXT('入力1-1'!$BG110,"000000"),3,1),""),"")</f>
        <v/>
      </c>
      <c r="BS138" s="709" t="str">
        <f>IF(TRIM('入力1-1'!$BG110)&lt;&gt;"",IF('入力1-1'!$BG110&gt;=100,MID(TEXT('入力1-1'!$BG110,"000000"),4,1),""),"")</f>
        <v/>
      </c>
      <c r="BT138" s="709" t="str">
        <f>IF(TRIM('入力1-1'!$BG110)&lt;&gt;"",IF('入力1-1'!$BG110&gt;=10,MID(TEXT('入力1-1'!$BG110,"000000"),5,1),""),"")</f>
        <v/>
      </c>
      <c r="BU138" s="532" t="str">
        <f>IF(TRIM('入力1-1'!$BG110)&lt;&gt;"",IF('入力1-1'!$BG110&gt;=1,MID(TEXT('入力1-1'!$BG110,"000000"),6,1),"0"),"")</f>
        <v/>
      </c>
      <c r="BV138" s="719" t="str">
        <f>IF(TRIM('入力1-1'!$BH110)&lt;&gt;"",IF('入力1-1'!$BH110&gt;=100000,MID(TEXT('入力1-1'!$BH110,"000000"),1,1),""),"")</f>
        <v/>
      </c>
      <c r="BW138" s="709" t="str">
        <f>IF(TRIM('入力1-1'!$BH110)&lt;&gt;"",IF('入力1-1'!$BH110&gt;=10000,MID(TEXT('入力1-1'!$BH110,"000000"),2,1),""),"")</f>
        <v/>
      </c>
      <c r="BX138" s="709" t="str">
        <f>IF(TRIM('入力1-1'!$BH110)&lt;&gt;"",IF('入力1-1'!$BH110&gt;=1000,MID(TEXT('入力1-1'!$BH110,"000000"),3,1),""),"")</f>
        <v/>
      </c>
      <c r="BY138" s="709" t="str">
        <f>IF(TRIM('入力1-1'!$BH110)&lt;&gt;"",IF('入力1-1'!$BH110&gt;=100,MID(TEXT('入力1-1'!$BH110,"000000"),4,1),""),"")</f>
        <v/>
      </c>
      <c r="BZ138" s="709" t="str">
        <f>IF(TRIM('入力1-1'!$BH110)&lt;&gt;"",IF('入力1-1'!$BH110&gt;=10,MID(TEXT('入力1-1'!$BH110,"000000"),5,1),""),"")</f>
        <v/>
      </c>
      <c r="CA138" s="532" t="str">
        <f>IF(TRIM('入力1-1'!$BH110)&lt;&gt;"",IF('入力1-1'!$BH110&gt;=1,MID(TEXT('入力1-1'!$BH110,"000000"),6,1),""),"0")</f>
        <v/>
      </c>
      <c r="CB138" s="749" t="str">
        <f>IF(TRIM('入力1-1'!$BI110)&lt;&gt;"",IF('入力1-1'!$BI110&gt;=10000000,MID(TEXT('入力1-1'!$BI110,"00000000"),1,1),""),"")</f>
        <v/>
      </c>
      <c r="CC138" s="750" t="str">
        <f>IF(TRIM('入力1-1'!$BI110)&lt;&gt;"",IF('入力1-1'!$BI110&gt;=1000000,MID(TEXT('入力1-1'!$BI110,"00000000"),2,1),""),"")</f>
        <v/>
      </c>
      <c r="CD138" s="750" t="str">
        <f>IF(TRIM('入力1-1'!$BI110)&lt;&gt;"",IF('入力1-1'!$BI110&gt;=100000,MID(TEXT('入力1-1'!$BI110,"00000000"),3,1),""),"")</f>
        <v/>
      </c>
      <c r="CE138" s="750" t="str">
        <f>IF(TRIM('入力1-1'!$BI110)&lt;&gt;"",IF('入力1-1'!$BI110&gt;=10000,MID(TEXT('入力1-1'!$BI110,"00000000"),4,1),""),"")</f>
        <v/>
      </c>
      <c r="CF138" s="750" t="str">
        <f>IF(TRIM('入力1-1'!$BI110)&lt;&gt;"",IF('入力1-1'!$BI110&gt;=1000,MID(TEXT('入力1-1'!$BI110,"00000000"),5,1),""),"")</f>
        <v/>
      </c>
      <c r="CG138" s="750" t="str">
        <f>IF(TRIM('入力1-1'!$BI110)&lt;&gt;"",IF('入力1-1'!$BI110&gt;=100,MID(TEXT('入力1-1'!$BI110,"00000000"),6,1),""),"")</f>
        <v/>
      </c>
      <c r="CH138" s="750" t="str">
        <f>IF(TRIM('入力1-1'!$BI110)&lt;&gt;"",IF('入力1-1'!$BI110&gt;=10,MID(TEXT('入力1-1'!$BI110,"00000000"),7,1),""),"")</f>
        <v/>
      </c>
      <c r="CI138" s="854" t="str">
        <f>IF(TRIM('入力1-1'!$BI110)&lt;&gt;"",IF('入力1-1'!$BI110&gt;=1,MID(TEXT('入力1-1'!$BI110,"00000000"),8,1),""),"")</f>
        <v/>
      </c>
    </row>
    <row r="139" spans="1:87" s="191" customFormat="1" ht="23.25" customHeight="1">
      <c r="A139" s="304" t="str">
        <f>IF(TRIM(入力1!A210)&lt;&gt;"",入力1!A210,"")</f>
        <v/>
      </c>
      <c r="B139" s="430">
        <f>IF(TRIM(入力1!B210)&lt;&gt;"",入力1!B210,"")</f>
        <v>9</v>
      </c>
      <c r="C139" s="308">
        <v>7</v>
      </c>
      <c r="D139" s="2232" t="str">
        <f>IF(TRIM(入力1!D210)&lt;&gt;"",入力1!D210,"")</f>
        <v/>
      </c>
      <c r="E139" s="2233" t="str">
        <f>IF(TRIM(入力1!E151)&lt;&gt;"",入力1!E151,"")</f>
        <v/>
      </c>
      <c r="F139" s="2233" t="str">
        <f>IF(TRIM(入力1!F151)&lt;&gt;"",入力1!F151,"")</f>
        <v/>
      </c>
      <c r="G139" s="2233" t="str">
        <f>IF(TRIM(入力1!G151)&lt;&gt;"",入力1!G151,"")</f>
        <v/>
      </c>
      <c r="H139" s="2233" t="str">
        <f>IF(TRIM(入力1!H151)&lt;&gt;"",入力1!H151,"")</f>
        <v/>
      </c>
      <c r="I139" s="2233" t="str">
        <f>IF(TRIM(入力1!I151)&lt;&gt;"",入力1!I151,"")</f>
        <v/>
      </c>
      <c r="J139" s="2233" t="str">
        <f>IF(TRIM(入力1!J151)&lt;&gt;"",入力1!J151,"")</f>
        <v/>
      </c>
      <c r="K139" s="2233" t="str">
        <f>IF(TRIM(入力1!S151)&lt;&gt;"",入力1!S151,"")</f>
        <v/>
      </c>
      <c r="L139" s="2234" t="e">
        <f>IF(TRIM(入力1!#REF!)&lt;&gt;"",入力1!#REF!,"")</f>
        <v>#REF!</v>
      </c>
      <c r="M139" s="952" t="str">
        <f>IF(TRIM(入力1!K210)&lt;&gt;"",入力1!K210,"")</f>
        <v/>
      </c>
      <c r="N139" s="434">
        <f>IF(TRIM(入力1!L210)&lt;&gt;"",入力1!L210,"")</f>
        <v>9</v>
      </c>
      <c r="O139" s="432">
        <v>7</v>
      </c>
      <c r="P139" s="999" t="str">
        <f>'入力1-1'!P111</f>
        <v/>
      </c>
      <c r="Q139" s="306" t="str">
        <f>'入力1-1'!Q111</f>
        <v/>
      </c>
      <c r="R139" s="307" t="str">
        <f>IF(TRIM('入力1-1'!R111)&lt;&gt;"",MID('入力1-1'!R111,1,1),"0")</f>
        <v>0</v>
      </c>
      <c r="S139" s="307" t="str">
        <f>IF(TRIM('入力1-1'!S111)&lt;&gt;"",MID('入力1-1'!S111,1,1),"")</f>
        <v/>
      </c>
      <c r="T139" s="307" t="str">
        <f>IF(TRIM('入力1-1'!T111)&lt;&gt;"",MID('入力1-1'!T111,1,1),"")</f>
        <v/>
      </c>
      <c r="U139" s="307" t="str">
        <f>IF(TRIM('入力1-1'!U111)&lt;&gt;"",MID('入力1-1'!U111,1,1),"")</f>
        <v/>
      </c>
      <c r="V139" s="307" t="str">
        <f>IF(TRIM('入力1-1'!V111)&lt;&gt;"",MID('入力1-1'!V111,1,1),"")</f>
        <v/>
      </c>
      <c r="W139" s="307" t="str">
        <f>IF(TRIM('入力1-1'!W111)&lt;&gt;"",MID('入力1-1'!W111,1,1),"")</f>
        <v/>
      </c>
      <c r="X139" s="307" t="str">
        <f>IF(TRIM('入力1-1'!X111)&lt;&gt;"",MID('入力1-1'!X111,1,1),"")</f>
        <v/>
      </c>
      <c r="Y139" s="307" t="str">
        <f>IF(TRIM('入力1-1'!Y111)&lt;&gt;"",MID('入力1-1'!Y111,1,1),"")</f>
        <v/>
      </c>
      <c r="Z139" s="999" t="str">
        <f>IF(TRIM('入力1-1'!AA111)&lt;&gt;"",MID('入力1-1'!AA111,1,1),"0")</f>
        <v>0</v>
      </c>
      <c r="AA139" s="306" t="str">
        <f>IF(TRIM('入力1-1'!AA111)&lt;&gt;"",MID('入力1-1'!AA111,2,1),"0")</f>
        <v>0</v>
      </c>
      <c r="AB139" s="999" t="str">
        <f>IF(TRIM('入力1-1'!AC111)&lt;&gt;"",MID('入力1-1'!AC111,1,1),"")</f>
        <v/>
      </c>
      <c r="AC139" s="306" t="str">
        <f>IF(TRIM('入力1-1'!AC111)&lt;&gt;"",MID('入力1-1'!AC111,2,1),"")</f>
        <v/>
      </c>
      <c r="AD139" s="999" t="str">
        <f>IF(TRIM('入力1-1'!AE111)&lt;&gt;"",MID('入力1-1'!AE111,1,1),"")</f>
        <v/>
      </c>
      <c r="AE139" s="306" t="str">
        <f>IF(TRIM('入力1-1'!AE111)&lt;&gt;"",MID('入力1-1'!AE111,2,1),"")</f>
        <v/>
      </c>
      <c r="AF139" s="999" t="str">
        <f>IF(TRIM('入力1-1'!AG111)&lt;&gt;"",MID('入力1-1'!AG111,1,1),"")</f>
        <v/>
      </c>
      <c r="AG139" s="306" t="str">
        <f>IF(TRIM('入力1-1'!AG111)&lt;&gt;"",MID('入力1-1'!AG111,2,1),"")</f>
        <v/>
      </c>
      <c r="AH139" s="999" t="str">
        <f>IF(TRIM('入力1-1'!AI111)&lt;&gt;"",MID('入力1-1'!AI111,1,1),"")</f>
        <v/>
      </c>
      <c r="AI139" s="309" t="str">
        <f>IF(TRIM('入力1-1'!AI111)&lt;&gt;"",MID('入力1-1'!AI111,2,1),"")</f>
        <v/>
      </c>
      <c r="AJ139" s="307" t="str">
        <f>IF(TRIM('入力1-1'!AK111)&lt;&gt;"",MID('入力1-1'!AK111,1,1),"")</f>
        <v/>
      </c>
      <c r="AK139" s="999" t="str">
        <f>IF(TRIM('入力1-1'!AL111)&lt;&gt;"",MID('入力1-1'!AL111,1,1),"")</f>
        <v/>
      </c>
      <c r="AL139" s="306" t="str">
        <f>IF(TRIM('入力1-1'!AL111)&lt;&gt;"",MID('入力1-1'!AL111,2,1),"")</f>
        <v/>
      </c>
      <c r="AM139" s="999" t="str">
        <f>IF(TRIM('入力1-1'!AN111)&lt;&gt;"",MID('入力1-1'!AN111,1,1),"")</f>
        <v/>
      </c>
      <c r="AN139" s="306" t="str">
        <f>IF(TRIM('入力1-1'!AN111)&lt;&gt;"",MID('入力1-1'!AN111,2,1),"")</f>
        <v/>
      </c>
      <c r="AO139" s="999" t="str">
        <f>IF(TRIM('入力1-1'!AP111)&lt;&gt;"",MID('入力1-1'!AP111,1,1),"")</f>
        <v/>
      </c>
      <c r="AP139" s="309" t="str">
        <f>IF(TRIM('入力1-1'!AP111)&lt;&gt;"",MID('入力1-1'!AP111,2,1),"")</f>
        <v/>
      </c>
      <c r="AQ139" s="999" t="str">
        <f>IF(TRIM('入力1-1'!AR111)&lt;&gt;"",MID('入力1-1'!AR111,1,1),"")</f>
        <v/>
      </c>
      <c r="AR139" s="306" t="str">
        <f>IF(TRIM('入力1-1'!AR111)&lt;&gt;"",MID('入力1-1'!AR111,2,1),"")</f>
        <v/>
      </c>
      <c r="AS139" s="999" t="str">
        <f>IF(TRIM('入力1-1'!AT111)&lt;&gt;"",MID('入力1-1'!AT111,1,1),"")</f>
        <v/>
      </c>
      <c r="AT139" s="306" t="str">
        <f>IF(TRIM('入力1-1'!AT111)&lt;&gt;"",MID('入力1-1'!AT111,2,1),"")</f>
        <v/>
      </c>
      <c r="AU139" s="1000" t="str">
        <f>IF(TRIM('入力1-1'!AV111)&lt;&gt;"",MID('入力1-1'!AV111,1,1),"")</f>
        <v/>
      </c>
      <c r="AV139" s="347" t="str">
        <f>IF(TRIM('入力1-1'!AW111)&lt;&gt;"",MID('入力1-1'!AW111,1,1),"")</f>
        <v/>
      </c>
      <c r="AW139" s="347" t="str">
        <f>IF(TRIM('入力1-1'!AX111)&lt;&gt;"",MID('入力1-1'!AX111,1,1),"")</f>
        <v/>
      </c>
      <c r="AX139" s="347" t="str">
        <f>IF(TRIM('入力1-1'!AY111)&lt;&gt;"",MID('入力1-1'!AY111,1,1),"")</f>
        <v/>
      </c>
      <c r="AY139" s="698" t="str">
        <f>IF(TRIM('入力1-1'!AZ111)&lt;&gt;"",LEFT('入力1-1'!AZ111,1),"-")</f>
        <v>-</v>
      </c>
      <c r="AZ139" s="974" t="str">
        <f>IF(TRIM('入力1-1'!AZ111)&lt;&gt;"",MID('入力1-1'!AZ111,2,1),"-")</f>
        <v>-</v>
      </c>
      <c r="BA139" s="678" t="str">
        <f>IF(TRIM('入力1-1'!BB111)&lt;&gt;"",MID('入力1-1'!BB111,1,1),"")</f>
        <v/>
      </c>
      <c r="BB139" s="988" t="str">
        <f>IF(TRIM('入力1-1'!BC111)&lt;&gt;"",IF(LEN('入力1-1'!BC111)&gt;=2,MID(TEXT('入力1-1'!BC111,"00"),1,1),"0"),"")</f>
        <v/>
      </c>
      <c r="BC139" s="310" t="str">
        <f>IF(TRIM('入力1-1'!BC111)&lt;&gt;"",IF(LEN('入力1-1'!BC111)&gt;=1,MID(TEXT('入力1-1'!BC111,"00"),2,1),""),"")</f>
        <v/>
      </c>
      <c r="BD139" s="712" t="str">
        <f>IF(TRIM('入力1-1'!$BE111)&lt;&gt;"",IF('入力1-1'!$BE111&gt;=100000,MID(TEXT('入力1-1'!$BE111,"000000"),1,1),""),"")</f>
        <v/>
      </c>
      <c r="BE139" s="713" t="str">
        <f>IF(TRIM('入力1-1'!$BE111)&lt;&gt;"",IF('入力1-1'!$BE111&gt;=10000,MID(TEXT('入力1-1'!$BE111,"000000"),2,1),""),"")</f>
        <v/>
      </c>
      <c r="BF139" s="713" t="str">
        <f>IF(TRIM('入力1-1'!$BE111)&lt;&gt;"",IF('入力1-1'!$BE111&gt;=1000,MID(TEXT('入力1-1'!$BE111,"000000"),3,1),""),"")</f>
        <v/>
      </c>
      <c r="BG139" s="713" t="str">
        <f>IF(TRIM('入力1-1'!$BE111)&lt;&gt;"",IF('入力1-1'!$BE111&gt;=100,MID(TEXT('入力1-1'!$BE111,"000000"),4,1),""),"")</f>
        <v/>
      </c>
      <c r="BH139" s="713" t="str">
        <f>IF(TRIM('入力1-1'!$BE111)&lt;&gt;"",IF('入力1-1'!$BE111&gt;=10,MID(TEXT('入力1-1'!$BE111,"000000"),5,1),""),"")</f>
        <v/>
      </c>
      <c r="BI139" s="466" t="str">
        <f>IF(TRIM('入力1-1'!$BE111)&lt;&gt;"",IF('入力1-1'!$BE111&gt;=1,MID(TEXT('入力1-1'!$BE111,"000000"),6,1),"0"),"")</f>
        <v/>
      </c>
      <c r="BJ139" s="714" t="str">
        <f>IF(TRIM('入力1-1'!$BF111)&lt;&gt;"",IF('入力1-1'!$BF111&gt;=100000,MID(TEXT('入力1-1'!$BF111,"000000"),1,1),""),"")</f>
        <v/>
      </c>
      <c r="BK139" s="715" t="str">
        <f>IF(TRIM('入力1-1'!$BF111)&lt;&gt;"",IF('入力1-1'!$BF111&gt;=10000,MID(TEXT('入力1-1'!$BF111,"000000"),2,1),""),"")</f>
        <v/>
      </c>
      <c r="BL139" s="715" t="str">
        <f>IF(TRIM('入力1-1'!$BF111)&lt;&gt;"",IF('入力1-1'!$BF111&gt;=1000,MID(TEXT('入力1-1'!$BF111,"000000"),3,1),""),"")</f>
        <v/>
      </c>
      <c r="BM139" s="715" t="str">
        <f>IF(TRIM('入力1-1'!$BF111)&lt;&gt;"",IF('入力1-1'!$BF111&gt;=100,MID(TEXT('入力1-1'!$BF111,"000000"),4,1),""),"")</f>
        <v/>
      </c>
      <c r="BN139" s="715" t="str">
        <f>IF(TRIM('入力1-1'!$BF111)&lt;&gt;"",IF('入力1-1'!$BF111&gt;=10,MID(TEXT('入力1-1'!$BF111,"000000"),5,1),""),"")</f>
        <v/>
      </c>
      <c r="BO139" s="468" t="str">
        <f>IF(TRIM('入力1-1'!$BF111)&lt;&gt;"",IF('入力1-1'!$BF111&gt;=1,MID(TEXT('入力1-1'!$BF111,"000000"),6,1),"0"),"")</f>
        <v/>
      </c>
      <c r="BP139" s="714" t="str">
        <f>IF(TRIM('入力1-1'!$BG111)&lt;&gt;"",IF('入力1-1'!$BG111&gt;=100000,MID(TEXT('入力1-1'!$BG111,"000000"),1,1),""),"")</f>
        <v/>
      </c>
      <c r="BQ139" s="715" t="str">
        <f>IF(TRIM('入力1-1'!$BG111)&lt;&gt;"",IF('入力1-1'!$BG111&gt;=10000,MID(TEXT('入力1-1'!$BG111,"000000"),2,1),""),"")</f>
        <v/>
      </c>
      <c r="BR139" s="715" t="str">
        <f>IF(TRIM('入力1-1'!$BG111)&lt;&gt;"",IF('入力1-1'!$BG111&gt;=1000,MID(TEXT('入力1-1'!$BG111,"000000"),3,1),""),"")</f>
        <v/>
      </c>
      <c r="BS139" s="715" t="str">
        <f>IF(TRIM('入力1-1'!$BG111)&lt;&gt;"",IF('入力1-1'!$BG111&gt;=100,MID(TEXT('入力1-1'!$BG111,"000000"),4,1),""),"")</f>
        <v/>
      </c>
      <c r="BT139" s="715" t="str">
        <f>IF(TRIM('入力1-1'!$BG111)&lt;&gt;"",IF('入力1-1'!$BG111&gt;=10,MID(TEXT('入力1-1'!$BG111,"000000"),5,1),""),"")</f>
        <v/>
      </c>
      <c r="BU139" s="468" t="str">
        <f>IF(TRIM('入力1-1'!$BG111)&lt;&gt;"",IF('入力1-1'!$BG111&gt;=1,MID(TEXT('入力1-1'!$BG111,"000000"),6,1),"0"),"")</f>
        <v/>
      </c>
      <c r="BV139" s="714" t="str">
        <f>IF(TRIM('入力1-1'!$BH111)&lt;&gt;"",IF('入力1-1'!$BH111&gt;=100000,MID(TEXT('入力1-1'!$BH111,"000000"),1,1),""),"")</f>
        <v/>
      </c>
      <c r="BW139" s="715" t="str">
        <f>IF(TRIM('入力1-1'!$BH111)&lt;&gt;"",IF('入力1-1'!$BH111&gt;=10000,MID(TEXT('入力1-1'!$BH111,"000000"),2,1),""),"")</f>
        <v/>
      </c>
      <c r="BX139" s="715" t="str">
        <f>IF(TRIM('入力1-1'!$BH111)&lt;&gt;"",IF('入力1-1'!$BH111&gt;=1000,MID(TEXT('入力1-1'!$BH111,"000000"),3,1),""),"")</f>
        <v/>
      </c>
      <c r="BY139" s="715" t="str">
        <f>IF(TRIM('入力1-1'!$BH111)&lt;&gt;"",IF('入力1-1'!$BH111&gt;=100,MID(TEXT('入力1-1'!$BH111,"000000"),4,1),""),"")</f>
        <v/>
      </c>
      <c r="BZ139" s="715" t="str">
        <f>IF(TRIM('入力1-1'!$BH111)&lt;&gt;"",IF('入力1-1'!$BH111&gt;=10,MID(TEXT('入力1-1'!$BH111,"000000"),5,1),""),"")</f>
        <v/>
      </c>
      <c r="CA139" s="468" t="str">
        <f>IF(TRIM('入力1-1'!$BH111)&lt;&gt;"",IF('入力1-1'!$BH111&gt;=1,MID(TEXT('入力1-1'!$BH111,"000000"),6,1),""),"0")</f>
        <v/>
      </c>
      <c r="CB139" s="751" t="str">
        <f>IF(TRIM('入力1-1'!$BI111)&lt;&gt;"",IF('入力1-1'!$BI111&gt;=10000000,MID(TEXT('入力1-1'!$BI111,"00000000"),1,1),""),"")</f>
        <v/>
      </c>
      <c r="CC139" s="752" t="str">
        <f>IF(TRIM('入力1-1'!$BI111)&lt;&gt;"",IF('入力1-1'!$BI111&gt;=1000000,MID(TEXT('入力1-1'!$BI111,"00000000"),2,1),""),"")</f>
        <v/>
      </c>
      <c r="CD139" s="752" t="str">
        <f>IF(TRIM('入力1-1'!$BI111)&lt;&gt;"",IF('入力1-1'!$BI111&gt;=100000,MID(TEXT('入力1-1'!$BI111,"00000000"),3,1),""),"")</f>
        <v/>
      </c>
      <c r="CE139" s="752" t="str">
        <f>IF(TRIM('入力1-1'!$BI111)&lt;&gt;"",IF('入力1-1'!$BI111&gt;=10000,MID(TEXT('入力1-1'!$BI111,"00000000"),4,1),""),"")</f>
        <v/>
      </c>
      <c r="CF139" s="752" t="str">
        <f>IF(TRIM('入力1-1'!$BI111)&lt;&gt;"",IF('入力1-1'!$BI111&gt;=1000,MID(TEXT('入力1-1'!$BI111,"00000000"),5,1),""),"")</f>
        <v/>
      </c>
      <c r="CG139" s="752" t="str">
        <f>IF(TRIM('入力1-1'!$BI111)&lt;&gt;"",IF('入力1-1'!$BI111&gt;=100,MID(TEXT('入力1-1'!$BI111,"00000000"),6,1),""),"")</f>
        <v/>
      </c>
      <c r="CH139" s="752" t="str">
        <f>IF(TRIM('入力1-1'!$BI111)&lt;&gt;"",IF('入力1-1'!$BI111&gt;=10,MID(TEXT('入力1-1'!$BI111,"00000000"),7,1),""),"")</f>
        <v/>
      </c>
      <c r="CI139" s="855" t="str">
        <f>IF(TRIM('入力1-1'!$BI111)&lt;&gt;"",IF('入力1-1'!$BI111&gt;=1,MID(TEXT('入力1-1'!$BI111,"00000000"),8,1),""),"")</f>
        <v/>
      </c>
    </row>
    <row r="140" spans="1:87" s="19" customFormat="1" ht="23.25" customHeight="1">
      <c r="A140" s="522" t="str">
        <f>IF(TRIM(入力1!A212)&lt;&gt;"",入力1!A212,"")</f>
        <v/>
      </c>
      <c r="B140" s="523">
        <f>IF(TRIM(入力1!B212)&lt;&gt;"",入力1!B212,"")</f>
        <v>9</v>
      </c>
      <c r="C140" s="524">
        <v>8</v>
      </c>
      <c r="D140" s="2229" t="str">
        <f>IF(TRIM(入力1!D212)&lt;&gt;"",入力1!D212,"")</f>
        <v/>
      </c>
      <c r="E140" s="2230" t="str">
        <f>IF(TRIM(入力1!E153)&lt;&gt;"",入力1!E153,"")</f>
        <v/>
      </c>
      <c r="F140" s="2230" t="str">
        <f>IF(TRIM(入力1!F153)&lt;&gt;"",入力1!F153,"")</f>
        <v/>
      </c>
      <c r="G140" s="2230" t="str">
        <f>IF(TRIM(入力1!G153)&lt;&gt;"",入力1!G153,"")</f>
        <v/>
      </c>
      <c r="H140" s="2230" t="str">
        <f>IF(TRIM(入力1!H153)&lt;&gt;"",入力1!H153,"")</f>
        <v/>
      </c>
      <c r="I140" s="2230" t="str">
        <f>IF(TRIM(入力1!I153)&lt;&gt;"",入力1!I153,"")</f>
        <v/>
      </c>
      <c r="J140" s="2230" t="str">
        <f>IF(TRIM(入力1!J153)&lt;&gt;"",入力1!J153,"")</f>
        <v/>
      </c>
      <c r="K140" s="2230" t="str">
        <f>IF(TRIM(入力1!S153)&lt;&gt;"",入力1!S153,"")</f>
        <v/>
      </c>
      <c r="L140" s="2231" t="e">
        <f>IF(TRIM(入力1!#REF!)&lt;&gt;"",入力1!#REF!,"")</f>
        <v>#REF!</v>
      </c>
      <c r="M140" s="975" t="str">
        <f>IF(TRIM(入力1!K212)&lt;&gt;"",入力1!K212,"")</f>
        <v/>
      </c>
      <c r="N140" s="525">
        <f>IF(TRIM(入力1!L212)&lt;&gt;"",入力1!L212,"")</f>
        <v>9</v>
      </c>
      <c r="O140" s="526">
        <v>8</v>
      </c>
      <c r="P140" s="1007" t="str">
        <f>'入力1-1'!P112</f>
        <v/>
      </c>
      <c r="Q140" s="527" t="str">
        <f>'入力1-1'!Q112</f>
        <v/>
      </c>
      <c r="R140" s="528" t="str">
        <f>IF(TRIM('入力1-1'!R112)&lt;&gt;"",MID('入力1-1'!R112,1,1),"0")</f>
        <v>0</v>
      </c>
      <c r="S140" s="528" t="str">
        <f>IF(TRIM('入力1-1'!S112)&lt;&gt;"",MID('入力1-1'!S112,1,1),"")</f>
        <v/>
      </c>
      <c r="T140" s="528" t="str">
        <f>IF(TRIM('入力1-1'!T112)&lt;&gt;"",MID('入力1-1'!T112,1,1),"")</f>
        <v/>
      </c>
      <c r="U140" s="528" t="str">
        <f>IF(TRIM('入力1-1'!U112)&lt;&gt;"",MID('入力1-1'!U112,1,1),"")</f>
        <v/>
      </c>
      <c r="V140" s="528" t="str">
        <f>IF(TRIM('入力1-1'!V112)&lt;&gt;"",MID('入力1-1'!V112,1,1),"")</f>
        <v/>
      </c>
      <c r="W140" s="528" t="str">
        <f>IF(TRIM('入力1-1'!W112)&lt;&gt;"",MID('入力1-1'!W112,1,1),"")</f>
        <v/>
      </c>
      <c r="X140" s="528" t="str">
        <f>IF(TRIM('入力1-1'!X112)&lt;&gt;"",MID('入力1-1'!X112,1,1),"")</f>
        <v/>
      </c>
      <c r="Y140" s="528" t="str">
        <f>IF(TRIM('入力1-1'!Y112)&lt;&gt;"",MID('入力1-1'!Y112,1,1),"")</f>
        <v/>
      </c>
      <c r="Z140" s="1007" t="str">
        <f>IF(TRIM('入力1-1'!AA112)&lt;&gt;"",MID('入力1-1'!AA112,1,1),"0")</f>
        <v>0</v>
      </c>
      <c r="AA140" s="527" t="str">
        <f>IF(TRIM('入力1-1'!AA112)&lt;&gt;"",MID('入力1-1'!AA112,2,1),"0")</f>
        <v>0</v>
      </c>
      <c r="AB140" s="1007" t="str">
        <f>IF(TRIM('入力1-1'!AC112)&lt;&gt;"",MID('入力1-1'!AC112,1,1),"")</f>
        <v/>
      </c>
      <c r="AC140" s="527" t="str">
        <f>IF(TRIM('入力1-1'!AC112)&lt;&gt;"",MID('入力1-1'!AC112,2,1),"")</f>
        <v/>
      </c>
      <c r="AD140" s="1007" t="str">
        <f>IF(TRIM('入力1-1'!AE112)&lt;&gt;"",MID('入力1-1'!AE112,1,1),"")</f>
        <v/>
      </c>
      <c r="AE140" s="527" t="str">
        <f>IF(TRIM('入力1-1'!AE112)&lt;&gt;"",MID('入力1-1'!AE112,2,1),"")</f>
        <v/>
      </c>
      <c r="AF140" s="1007" t="str">
        <f>IF(TRIM('入力1-1'!AG112)&lt;&gt;"",MID('入力1-1'!AG112,1,1),"")</f>
        <v/>
      </c>
      <c r="AG140" s="527" t="str">
        <f>IF(TRIM('入力1-1'!AG112)&lt;&gt;"",MID('入力1-1'!AG112,2,1),"")</f>
        <v/>
      </c>
      <c r="AH140" s="1007" t="str">
        <f>IF(TRIM('入力1-1'!AI112)&lt;&gt;"",MID('入力1-1'!AI112,1,1),"")</f>
        <v/>
      </c>
      <c r="AI140" s="529" t="str">
        <f>IF(TRIM('入力1-1'!AI112)&lt;&gt;"",MID('入力1-1'!AI112,2,1),"")</f>
        <v/>
      </c>
      <c r="AJ140" s="528" t="str">
        <f>IF(TRIM('入力1-1'!AK112)&lt;&gt;"",MID('入力1-1'!AK112,1,1),"")</f>
        <v/>
      </c>
      <c r="AK140" s="1007" t="str">
        <f>IF(TRIM('入力1-1'!AL112)&lt;&gt;"",MID('入力1-1'!AL112,1,1),"")</f>
        <v/>
      </c>
      <c r="AL140" s="527" t="str">
        <f>IF(TRIM('入力1-1'!AL112)&lt;&gt;"",MID('入力1-1'!AL112,2,1),"")</f>
        <v/>
      </c>
      <c r="AM140" s="1007" t="str">
        <f>IF(TRIM('入力1-1'!AN112)&lt;&gt;"",MID('入力1-1'!AN112,1,1),"")</f>
        <v/>
      </c>
      <c r="AN140" s="527" t="str">
        <f>IF(TRIM('入力1-1'!AN112)&lt;&gt;"",MID('入力1-1'!AN112,2,1),"")</f>
        <v/>
      </c>
      <c r="AO140" s="1007" t="str">
        <f>IF(TRIM('入力1-1'!AP112)&lt;&gt;"",MID('入力1-1'!AP112,1,1),"")</f>
        <v/>
      </c>
      <c r="AP140" s="529" t="str">
        <f>IF(TRIM('入力1-1'!AP112)&lt;&gt;"",MID('入力1-1'!AP112,2,1),"")</f>
        <v/>
      </c>
      <c r="AQ140" s="1007" t="str">
        <f>IF(TRIM('入力1-1'!AR112)&lt;&gt;"",MID('入力1-1'!AR112,1,1),"")</f>
        <v/>
      </c>
      <c r="AR140" s="527" t="str">
        <f>IF(TRIM('入力1-1'!AR112)&lt;&gt;"",MID('入力1-1'!AR112,2,1),"")</f>
        <v/>
      </c>
      <c r="AS140" s="1007" t="str">
        <f>IF(TRIM('入力1-1'!AT112)&lt;&gt;"",MID('入力1-1'!AT112,1,1),"")</f>
        <v/>
      </c>
      <c r="AT140" s="527" t="str">
        <f>IF(TRIM('入力1-1'!AT112)&lt;&gt;"",MID('入力1-1'!AT112,2,1),"")</f>
        <v/>
      </c>
      <c r="AU140" s="1008" t="str">
        <f>IF(TRIM('入力1-1'!AV112)&lt;&gt;"",MID('入力1-1'!AV112,1,1),"")</f>
        <v/>
      </c>
      <c r="AV140" s="530" t="str">
        <f>IF(TRIM('入力1-1'!AW112)&lt;&gt;"",MID('入力1-1'!AW112,1,1),"")</f>
        <v/>
      </c>
      <c r="AW140" s="530" t="str">
        <f>IF(TRIM('入力1-1'!AX112)&lt;&gt;"",MID('入力1-1'!AX112,1,1),"")</f>
        <v/>
      </c>
      <c r="AX140" s="530" t="str">
        <f>IF(TRIM('入力1-1'!AY112)&lt;&gt;"",MID('入力1-1'!AY112,1,1),"")</f>
        <v/>
      </c>
      <c r="AY140" s="697" t="str">
        <f>IF(TRIM('入力1-1'!AZ112)&lt;&gt;"",LEFT('入力1-1'!AZ112,1),"-")</f>
        <v>-</v>
      </c>
      <c r="AZ140" s="977" t="str">
        <f>IF(TRIM('入力1-1'!AZ112)&lt;&gt;"",MID('入力1-1'!AZ112,2,1),"-")</f>
        <v>-</v>
      </c>
      <c r="BA140" s="677" t="str">
        <f>IF(TRIM('入力1-1'!BB112)&lt;&gt;"",MID('入力1-1'!BB112,1,1),"")</f>
        <v/>
      </c>
      <c r="BB140" s="987" t="str">
        <f>IF(TRIM('入力1-1'!BC112)&lt;&gt;"",IF(LEN('入力1-1'!BC112)&gt;=2,MID(TEXT('入力1-1'!BC112,"00"),1,1),"0"),"")</f>
        <v/>
      </c>
      <c r="BC140" s="531" t="str">
        <f>IF(TRIM('入力1-1'!BC112)&lt;&gt;"",IF(LEN('入力1-1'!BC112)&gt;=1,MID(TEXT('入力1-1'!BC112,"00"),2,1),""),"")</f>
        <v/>
      </c>
      <c r="BD140" s="708" t="str">
        <f>IF(TRIM('入力1-1'!$BE112)&lt;&gt;"",IF('入力1-1'!$BE112&gt;=100000,MID(TEXT('入力1-1'!$BE112,"000000"),1,1),""),"")</f>
        <v/>
      </c>
      <c r="BE140" s="709" t="str">
        <f>IF(TRIM('入力1-1'!$BE112)&lt;&gt;"",IF('入力1-1'!$BE112&gt;=10000,MID(TEXT('入力1-1'!$BE112,"000000"),2,1),""),"")</f>
        <v/>
      </c>
      <c r="BF140" s="709" t="str">
        <f>IF(TRIM('入力1-1'!$BE112)&lt;&gt;"",IF('入力1-1'!$BE112&gt;=1000,MID(TEXT('入力1-1'!$BE112,"000000"),3,1),""),"")</f>
        <v/>
      </c>
      <c r="BG140" s="709" t="str">
        <f>IF(TRIM('入力1-1'!$BE112)&lt;&gt;"",IF('入力1-1'!$BE112&gt;=100,MID(TEXT('入力1-1'!$BE112,"000000"),4,1),""),"")</f>
        <v/>
      </c>
      <c r="BH140" s="709" t="str">
        <f>IF(TRIM('入力1-1'!$BE112)&lt;&gt;"",IF('入力1-1'!$BE112&gt;=10,MID(TEXT('入力1-1'!$BE112,"000000"),5,1),""),"")</f>
        <v/>
      </c>
      <c r="BI140" s="532" t="str">
        <f>IF(TRIM('入力1-1'!$BE112)&lt;&gt;"",IF('入力1-1'!$BE112&gt;=1,MID(TEXT('入力1-1'!$BE112,"000000"),6,1),"0"),"")</f>
        <v/>
      </c>
      <c r="BJ140" s="710" t="str">
        <f>IF(TRIM('入力1-1'!$BF112)&lt;&gt;"",IF('入力1-1'!$BF112&gt;=100000,MID(TEXT('入力1-1'!$BF112,"000000"),1,1),""),"")</f>
        <v/>
      </c>
      <c r="BK140" s="711" t="str">
        <f>IF(TRIM('入力1-1'!$BF112)&lt;&gt;"",IF('入力1-1'!$BF112&gt;=10000,MID(TEXT('入力1-1'!$BF112,"000000"),2,1),""),"")</f>
        <v/>
      </c>
      <c r="BL140" s="711" t="str">
        <f>IF(TRIM('入力1-1'!$BF112)&lt;&gt;"",IF('入力1-1'!$BF112&gt;=1000,MID(TEXT('入力1-1'!$BF112,"000000"),3,1),""),"")</f>
        <v/>
      </c>
      <c r="BM140" s="711" t="str">
        <f>IF(TRIM('入力1-1'!$BF112)&lt;&gt;"",IF('入力1-1'!$BF112&gt;=100,MID(TEXT('入力1-1'!$BF112,"000000"),4,1),""),"")</f>
        <v/>
      </c>
      <c r="BN140" s="711" t="str">
        <f>IF(TRIM('入力1-1'!$BF112)&lt;&gt;"",IF('入力1-1'!$BF112&gt;=10,MID(TEXT('入力1-1'!$BF112,"000000"),5,1),""),"")</f>
        <v/>
      </c>
      <c r="BO140" s="533" t="str">
        <f>IF(TRIM('入力1-1'!$BF112)&lt;&gt;"",IF('入力1-1'!$BF112&gt;=1,MID(TEXT('入力1-1'!$BF112,"000000"),6,1),"0"),"")</f>
        <v/>
      </c>
      <c r="BP140" s="710" t="str">
        <f>IF(TRIM('入力1-1'!$BG112)&lt;&gt;"",IF('入力1-1'!$BG112&gt;=100000,MID(TEXT('入力1-1'!$BG112,"000000"),1,1),""),"")</f>
        <v/>
      </c>
      <c r="BQ140" s="711" t="str">
        <f>IF(TRIM('入力1-1'!$BG112)&lt;&gt;"",IF('入力1-1'!$BG112&gt;=10000,MID(TEXT('入力1-1'!$BG112,"000000"),2,1),""),"")</f>
        <v/>
      </c>
      <c r="BR140" s="711" t="str">
        <f>IF(TRIM('入力1-1'!$BG112)&lt;&gt;"",IF('入力1-1'!$BG112&gt;=1000,MID(TEXT('入力1-1'!$BG112,"000000"),3,1),""),"")</f>
        <v/>
      </c>
      <c r="BS140" s="711" t="str">
        <f>IF(TRIM('入力1-1'!$BG112)&lt;&gt;"",IF('入力1-1'!$BG112&gt;=100,MID(TEXT('入力1-1'!$BG112,"000000"),4,1),""),"")</f>
        <v/>
      </c>
      <c r="BT140" s="711" t="str">
        <f>IF(TRIM('入力1-1'!$BG112)&lt;&gt;"",IF('入力1-1'!$BG112&gt;=10,MID(TEXT('入力1-1'!$BG112,"000000"),5,1),""),"")</f>
        <v/>
      </c>
      <c r="BU140" s="533" t="str">
        <f>IF(TRIM('入力1-1'!$BG112)&lt;&gt;"",IF('入力1-1'!$BG112&gt;=1,MID(TEXT('入力1-1'!$BG112,"000000"),6,1),"0"),"")</f>
        <v/>
      </c>
      <c r="BV140" s="710" t="str">
        <f>IF(TRIM('入力1-1'!$BH112)&lt;&gt;"",IF('入力1-1'!$BH112&gt;=100000,MID(TEXT('入力1-1'!$BH112,"000000"),1,1),""),"")</f>
        <v/>
      </c>
      <c r="BW140" s="711" t="str">
        <f>IF(TRIM('入力1-1'!$BH112)&lt;&gt;"",IF('入力1-1'!$BH112&gt;=10000,MID(TEXT('入力1-1'!$BH112,"000000"),2,1),""),"")</f>
        <v/>
      </c>
      <c r="BX140" s="711" t="str">
        <f>IF(TRIM('入力1-1'!$BH112)&lt;&gt;"",IF('入力1-1'!$BH112&gt;=1000,MID(TEXT('入力1-1'!$BH112,"000000"),3,1),""),"")</f>
        <v/>
      </c>
      <c r="BY140" s="711" t="str">
        <f>IF(TRIM('入力1-1'!$BH112)&lt;&gt;"",IF('入力1-1'!$BH112&gt;=100,MID(TEXT('入力1-1'!$BH112,"000000"),4,1),""),"")</f>
        <v/>
      </c>
      <c r="BZ140" s="711" t="str">
        <f>IF(TRIM('入力1-1'!$BH112)&lt;&gt;"",IF('入力1-1'!$BH112&gt;=10,MID(TEXT('入力1-1'!$BH112,"000000"),5,1),""),"")</f>
        <v/>
      </c>
      <c r="CA140" s="533" t="str">
        <f>IF(TRIM('入力1-1'!$BH112)&lt;&gt;"",IF('入力1-1'!$BH112&gt;=1,MID(TEXT('入力1-1'!$BH112,"000000"),6,1),""),"0")</f>
        <v/>
      </c>
      <c r="CB140" s="749" t="str">
        <f>IF(TRIM('入力1-1'!$BI112)&lt;&gt;"",IF('入力1-1'!$BI112&gt;=10000000,MID(TEXT('入力1-1'!$BI112,"00000000"),1,1),""),"")</f>
        <v/>
      </c>
      <c r="CC140" s="750" t="str">
        <f>IF(TRIM('入力1-1'!$BI112)&lt;&gt;"",IF('入力1-1'!$BI112&gt;=1000000,MID(TEXT('入力1-1'!$BI112,"00000000"),2,1),""),"")</f>
        <v/>
      </c>
      <c r="CD140" s="750" t="str">
        <f>IF(TRIM('入力1-1'!$BI112)&lt;&gt;"",IF('入力1-1'!$BI112&gt;=100000,MID(TEXT('入力1-1'!$BI112,"00000000"),3,1),""),"")</f>
        <v/>
      </c>
      <c r="CE140" s="750" t="str">
        <f>IF(TRIM('入力1-1'!$BI112)&lt;&gt;"",IF('入力1-1'!$BI112&gt;=10000,MID(TEXT('入力1-1'!$BI112,"00000000"),4,1),""),"")</f>
        <v/>
      </c>
      <c r="CF140" s="750" t="str">
        <f>IF(TRIM('入力1-1'!$BI112)&lt;&gt;"",IF('入力1-1'!$BI112&gt;=1000,MID(TEXT('入力1-1'!$BI112,"00000000"),5,1),""),"")</f>
        <v/>
      </c>
      <c r="CG140" s="750" t="str">
        <f>IF(TRIM('入力1-1'!$BI112)&lt;&gt;"",IF('入力1-1'!$BI112&gt;=100,MID(TEXT('入力1-1'!$BI112,"00000000"),6,1),""),"")</f>
        <v/>
      </c>
      <c r="CH140" s="750" t="str">
        <f>IF(TRIM('入力1-1'!$BI112)&lt;&gt;"",IF('入力1-1'!$BI112&gt;=10,MID(TEXT('入力1-1'!$BI112,"00000000"),7,1),""),"")</f>
        <v/>
      </c>
      <c r="CI140" s="854" t="str">
        <f>IF(TRIM('入力1-1'!$BI112)&lt;&gt;"",IF('入力1-1'!$BI112&gt;=1,MID(TEXT('入力1-1'!$BI112,"00000000"),8,1),""),"")</f>
        <v/>
      </c>
    </row>
    <row r="141" spans="1:87" s="19" customFormat="1" ht="23.25" customHeight="1">
      <c r="A141" s="304" t="str">
        <f>IF(TRIM(入力1!A214)&lt;&gt;"",入力1!A214,"")</f>
        <v/>
      </c>
      <c r="B141" s="430">
        <f>IF(TRIM(入力1!B214)&lt;&gt;"",入力1!B214,"")</f>
        <v>9</v>
      </c>
      <c r="C141" s="308">
        <v>9</v>
      </c>
      <c r="D141" s="2232" t="str">
        <f>IF(TRIM(入力1!D214)&lt;&gt;"",入力1!D214,"")</f>
        <v/>
      </c>
      <c r="E141" s="2233" t="str">
        <f>IF(TRIM(入力1!E155)&lt;&gt;"",入力1!E155,"")</f>
        <v/>
      </c>
      <c r="F141" s="2233" t="str">
        <f>IF(TRIM(入力1!F155)&lt;&gt;"",入力1!F155,"")</f>
        <v/>
      </c>
      <c r="G141" s="2233" t="str">
        <f>IF(TRIM(入力1!G155)&lt;&gt;"",入力1!G155,"")</f>
        <v/>
      </c>
      <c r="H141" s="2233" t="str">
        <f>IF(TRIM(入力1!H155)&lt;&gt;"",入力1!H155,"")</f>
        <v/>
      </c>
      <c r="I141" s="2233" t="str">
        <f>IF(TRIM(入力1!I155)&lt;&gt;"",入力1!I155,"")</f>
        <v/>
      </c>
      <c r="J141" s="2233" t="str">
        <f>IF(TRIM(入力1!J155)&lt;&gt;"",入力1!J155,"")</f>
        <v/>
      </c>
      <c r="K141" s="2233" t="str">
        <f>IF(TRIM(入力1!S155)&lt;&gt;"",入力1!S155,"")</f>
        <v/>
      </c>
      <c r="L141" s="2234" t="e">
        <f>IF(TRIM(入力1!#REF!)&lt;&gt;"",入力1!#REF!,"")</f>
        <v>#REF!</v>
      </c>
      <c r="M141" s="952" t="str">
        <f>IF(TRIM(入力1!K214)&lt;&gt;"",入力1!K214,"")</f>
        <v/>
      </c>
      <c r="N141" s="434">
        <f>IF(TRIM(入力1!L214)&lt;&gt;"",入力1!L214,"")</f>
        <v>9</v>
      </c>
      <c r="O141" s="432">
        <v>9</v>
      </c>
      <c r="P141" s="999" t="str">
        <f>'入力1-1'!P113</f>
        <v/>
      </c>
      <c r="Q141" s="306" t="str">
        <f>'入力1-1'!Q113</f>
        <v/>
      </c>
      <c r="R141" s="307" t="str">
        <f>IF(TRIM('入力1-1'!R113)&lt;&gt;"",MID('入力1-1'!R113,1,1),"0")</f>
        <v>0</v>
      </c>
      <c r="S141" s="307" t="str">
        <f>IF(TRIM('入力1-1'!S113)&lt;&gt;"",MID('入力1-1'!S113,1,1),"")</f>
        <v/>
      </c>
      <c r="T141" s="307" t="str">
        <f>IF(TRIM('入力1-1'!T113)&lt;&gt;"",MID('入力1-1'!T113,1,1),"")</f>
        <v/>
      </c>
      <c r="U141" s="307" t="str">
        <f>IF(TRIM('入力1-1'!U113)&lt;&gt;"",MID('入力1-1'!U113,1,1),"")</f>
        <v/>
      </c>
      <c r="V141" s="307" t="str">
        <f>IF(TRIM('入力1-1'!V113)&lt;&gt;"",MID('入力1-1'!V113,1,1),"")</f>
        <v/>
      </c>
      <c r="W141" s="307" t="str">
        <f>IF(TRIM('入力1-1'!W113)&lt;&gt;"",MID('入力1-1'!W113,1,1),"")</f>
        <v/>
      </c>
      <c r="X141" s="307" t="str">
        <f>IF(TRIM('入力1-1'!X113)&lt;&gt;"",MID('入力1-1'!X113,1,1),"")</f>
        <v/>
      </c>
      <c r="Y141" s="307" t="str">
        <f>IF(TRIM('入力1-1'!Y113)&lt;&gt;"",MID('入力1-1'!Y113,1,1),"")</f>
        <v/>
      </c>
      <c r="Z141" s="999" t="str">
        <f>IF(TRIM('入力1-1'!AA113)&lt;&gt;"",MID('入力1-1'!AA113,1,1),"0")</f>
        <v>0</v>
      </c>
      <c r="AA141" s="306" t="str">
        <f>IF(TRIM('入力1-1'!AA113)&lt;&gt;"",MID('入力1-1'!AA113,2,1),"0")</f>
        <v>0</v>
      </c>
      <c r="AB141" s="999" t="str">
        <f>IF(TRIM('入力1-1'!AC113)&lt;&gt;"",MID('入力1-1'!AC113,1,1),"")</f>
        <v/>
      </c>
      <c r="AC141" s="306" t="str">
        <f>IF(TRIM('入力1-1'!AC113)&lt;&gt;"",MID('入力1-1'!AC113,2,1),"")</f>
        <v/>
      </c>
      <c r="AD141" s="999" t="str">
        <f>IF(TRIM('入力1-1'!AE113)&lt;&gt;"",MID('入力1-1'!AE113,1,1),"")</f>
        <v/>
      </c>
      <c r="AE141" s="306" t="str">
        <f>IF(TRIM('入力1-1'!AE113)&lt;&gt;"",MID('入力1-1'!AE113,2,1),"")</f>
        <v/>
      </c>
      <c r="AF141" s="999" t="str">
        <f>IF(TRIM('入力1-1'!AG113)&lt;&gt;"",MID('入力1-1'!AG113,1,1),"")</f>
        <v/>
      </c>
      <c r="AG141" s="306" t="str">
        <f>IF(TRIM('入力1-1'!AG113)&lt;&gt;"",MID('入力1-1'!AG113,2,1),"")</f>
        <v/>
      </c>
      <c r="AH141" s="999" t="str">
        <f>IF(TRIM('入力1-1'!AI113)&lt;&gt;"",MID('入力1-1'!AI113,1,1),"")</f>
        <v/>
      </c>
      <c r="AI141" s="309" t="str">
        <f>IF(TRIM('入力1-1'!AI113)&lt;&gt;"",MID('入力1-1'!AI113,2,1),"")</f>
        <v/>
      </c>
      <c r="AJ141" s="307" t="str">
        <f>IF(TRIM('入力1-1'!AK113)&lt;&gt;"",MID('入力1-1'!AK113,1,1),"")</f>
        <v/>
      </c>
      <c r="AK141" s="999" t="str">
        <f>IF(TRIM('入力1-1'!AL113)&lt;&gt;"",MID('入力1-1'!AL113,1,1),"")</f>
        <v/>
      </c>
      <c r="AL141" s="306" t="str">
        <f>IF(TRIM('入力1-1'!AL113)&lt;&gt;"",MID('入力1-1'!AL113,2,1),"")</f>
        <v/>
      </c>
      <c r="AM141" s="999" t="str">
        <f>IF(TRIM('入力1-1'!AN113)&lt;&gt;"",MID('入力1-1'!AN113,1,1),"")</f>
        <v/>
      </c>
      <c r="AN141" s="306" t="str">
        <f>IF(TRIM('入力1-1'!AN113)&lt;&gt;"",MID('入力1-1'!AN113,2,1),"")</f>
        <v/>
      </c>
      <c r="AO141" s="999" t="str">
        <f>IF(TRIM('入力1-1'!AP113)&lt;&gt;"",MID('入力1-1'!AP113,1,1),"")</f>
        <v/>
      </c>
      <c r="AP141" s="309" t="str">
        <f>IF(TRIM('入力1-1'!AP113)&lt;&gt;"",MID('入力1-1'!AP113,2,1),"")</f>
        <v/>
      </c>
      <c r="AQ141" s="999" t="str">
        <f>IF(TRIM('入力1-1'!AR113)&lt;&gt;"",MID('入力1-1'!AR113,1,1),"")</f>
        <v/>
      </c>
      <c r="AR141" s="306" t="str">
        <f>IF(TRIM('入力1-1'!AR113)&lt;&gt;"",MID('入力1-1'!AR113,2,1),"")</f>
        <v/>
      </c>
      <c r="AS141" s="999" t="str">
        <f>IF(TRIM('入力1-1'!AT113)&lt;&gt;"",MID('入力1-1'!AT113,1,1),"")</f>
        <v/>
      </c>
      <c r="AT141" s="306" t="str">
        <f>IF(TRIM('入力1-1'!AT113)&lt;&gt;"",MID('入力1-1'!AT113,2,1),"")</f>
        <v/>
      </c>
      <c r="AU141" s="1000" t="str">
        <f>IF(TRIM('入力1-1'!AV113)&lt;&gt;"",MID('入力1-1'!AV113,1,1),"")</f>
        <v/>
      </c>
      <c r="AV141" s="347" t="str">
        <f>IF(TRIM('入力1-1'!AW113)&lt;&gt;"",MID('入力1-1'!AW113,1,1),"")</f>
        <v/>
      </c>
      <c r="AW141" s="347" t="str">
        <f>IF(TRIM('入力1-1'!AX113)&lt;&gt;"",MID('入力1-1'!AX113,1,1),"")</f>
        <v/>
      </c>
      <c r="AX141" s="347" t="str">
        <f>IF(TRIM('入力1-1'!AY113)&lt;&gt;"",MID('入力1-1'!AY113,1,1),"")</f>
        <v/>
      </c>
      <c r="AY141" s="698" t="str">
        <f>IF(TRIM('入力1-1'!AZ113)&lt;&gt;"",LEFT('入力1-1'!AZ113,1),"-")</f>
        <v>-</v>
      </c>
      <c r="AZ141" s="974" t="str">
        <f>IF(TRIM('入力1-1'!AZ113)&lt;&gt;"",MID('入力1-1'!AZ113,2,1),"-")</f>
        <v>-</v>
      </c>
      <c r="BA141" s="678" t="str">
        <f>IF(TRIM('入力1-1'!BB113)&lt;&gt;"",MID('入力1-1'!BB113,1,1),"")</f>
        <v/>
      </c>
      <c r="BB141" s="988" t="str">
        <f>IF(TRIM('入力1-1'!BC113)&lt;&gt;"",IF(LEN('入力1-1'!BC113)&gt;=2,MID(TEXT('入力1-1'!BC113,"00"),1,1),"0"),"")</f>
        <v/>
      </c>
      <c r="BC141" s="310" t="str">
        <f>IF(TRIM('入力1-1'!BC113)&lt;&gt;"",IF(LEN('入力1-1'!BC113)&gt;=1,MID(TEXT('入力1-1'!BC113,"00"),2,1),""),"")</f>
        <v/>
      </c>
      <c r="BD141" s="712" t="str">
        <f>IF(TRIM('入力1-1'!$BE113)&lt;&gt;"",IF('入力1-1'!$BE113&gt;=100000,MID(TEXT('入力1-1'!$BE113,"000000"),1,1),""),"")</f>
        <v/>
      </c>
      <c r="BE141" s="713" t="str">
        <f>IF(TRIM('入力1-1'!$BE113)&lt;&gt;"",IF('入力1-1'!$BE113&gt;=10000,MID(TEXT('入力1-1'!$BE113,"000000"),2,1),""),"")</f>
        <v/>
      </c>
      <c r="BF141" s="713" t="str">
        <f>IF(TRIM('入力1-1'!$BE113)&lt;&gt;"",IF('入力1-1'!$BE113&gt;=1000,MID(TEXT('入力1-1'!$BE113,"000000"),3,1),""),"")</f>
        <v/>
      </c>
      <c r="BG141" s="713" t="str">
        <f>IF(TRIM('入力1-1'!$BE113)&lt;&gt;"",IF('入力1-1'!$BE113&gt;=100,MID(TEXT('入力1-1'!$BE113,"000000"),4,1),""),"")</f>
        <v/>
      </c>
      <c r="BH141" s="713" t="str">
        <f>IF(TRIM('入力1-1'!$BE113)&lt;&gt;"",IF('入力1-1'!$BE113&gt;=10,MID(TEXT('入力1-1'!$BE113,"000000"),5,1),""),"")</f>
        <v/>
      </c>
      <c r="BI141" s="466" t="str">
        <f>IF(TRIM('入力1-1'!$BE113)&lt;&gt;"",IF('入力1-1'!$BE113&gt;=1,MID(TEXT('入力1-1'!$BE113,"000000"),6,1),"0"),"")</f>
        <v/>
      </c>
      <c r="BJ141" s="714" t="str">
        <f>IF(TRIM('入力1-1'!$BF113)&lt;&gt;"",IF('入力1-1'!$BF113&gt;=100000,MID(TEXT('入力1-1'!$BF113,"000000"),1,1),""),"")</f>
        <v/>
      </c>
      <c r="BK141" s="715" t="str">
        <f>IF(TRIM('入力1-1'!$BF113)&lt;&gt;"",IF('入力1-1'!$BF113&gt;=10000,MID(TEXT('入力1-1'!$BF113,"000000"),2,1),""),"")</f>
        <v/>
      </c>
      <c r="BL141" s="715" t="str">
        <f>IF(TRIM('入力1-1'!$BF113)&lt;&gt;"",IF('入力1-1'!$BF113&gt;=1000,MID(TEXT('入力1-1'!$BF113,"000000"),3,1),""),"")</f>
        <v/>
      </c>
      <c r="BM141" s="715" t="str">
        <f>IF(TRIM('入力1-1'!$BF113)&lt;&gt;"",IF('入力1-1'!$BF113&gt;=100,MID(TEXT('入力1-1'!$BF113,"000000"),4,1),""),"")</f>
        <v/>
      </c>
      <c r="BN141" s="715" t="str">
        <f>IF(TRIM('入力1-1'!$BF113)&lt;&gt;"",IF('入力1-1'!$BF113&gt;=10,MID(TEXT('入力1-1'!$BF113,"000000"),5,1),""),"")</f>
        <v/>
      </c>
      <c r="BO141" s="468" t="str">
        <f>IF(TRIM('入力1-1'!$BF113)&lt;&gt;"",IF('入力1-1'!$BF113&gt;=1,MID(TEXT('入力1-1'!$BF113,"000000"),6,1),"0"),"")</f>
        <v/>
      </c>
      <c r="BP141" s="714" t="str">
        <f>IF(TRIM('入力1-1'!$BG113)&lt;&gt;"",IF('入力1-1'!$BG113&gt;=100000,MID(TEXT('入力1-1'!$BG113,"000000"),1,1),""),"")</f>
        <v/>
      </c>
      <c r="BQ141" s="715" t="str">
        <f>IF(TRIM('入力1-1'!$BG113)&lt;&gt;"",IF('入力1-1'!$BG113&gt;=10000,MID(TEXT('入力1-1'!$BG113,"000000"),2,1),""),"")</f>
        <v/>
      </c>
      <c r="BR141" s="715" t="str">
        <f>IF(TRIM('入力1-1'!$BG113)&lt;&gt;"",IF('入力1-1'!$BG113&gt;=1000,MID(TEXT('入力1-1'!$BG113,"000000"),3,1),""),"")</f>
        <v/>
      </c>
      <c r="BS141" s="715" t="str">
        <f>IF(TRIM('入力1-1'!$BG113)&lt;&gt;"",IF('入力1-1'!$BG113&gt;=100,MID(TEXT('入力1-1'!$BG113,"000000"),4,1),""),"")</f>
        <v/>
      </c>
      <c r="BT141" s="715" t="str">
        <f>IF(TRIM('入力1-1'!$BG113)&lt;&gt;"",IF('入力1-1'!$BG113&gt;=10,MID(TEXT('入力1-1'!$BG113,"000000"),5,1),""),"")</f>
        <v/>
      </c>
      <c r="BU141" s="468" t="str">
        <f>IF(TRIM('入力1-1'!$BG113)&lt;&gt;"",IF('入力1-1'!$BG113&gt;=1,MID(TEXT('入力1-1'!$BG113,"000000"),6,1),"0"),"")</f>
        <v/>
      </c>
      <c r="BV141" s="714" t="str">
        <f>IF(TRIM('入力1-1'!$BH113)&lt;&gt;"",IF('入力1-1'!$BH113&gt;=100000,MID(TEXT('入力1-1'!$BH113,"000000"),1,1),""),"")</f>
        <v/>
      </c>
      <c r="BW141" s="715" t="str">
        <f>IF(TRIM('入力1-1'!$BH113)&lt;&gt;"",IF('入力1-1'!$BH113&gt;=10000,MID(TEXT('入力1-1'!$BH113,"000000"),2,1),""),"")</f>
        <v/>
      </c>
      <c r="BX141" s="715" t="str">
        <f>IF(TRIM('入力1-1'!$BH113)&lt;&gt;"",IF('入力1-1'!$BH113&gt;=1000,MID(TEXT('入力1-1'!$BH113,"000000"),3,1),""),"")</f>
        <v/>
      </c>
      <c r="BY141" s="715" t="str">
        <f>IF(TRIM('入力1-1'!$BH113)&lt;&gt;"",IF('入力1-1'!$BH113&gt;=100,MID(TEXT('入力1-1'!$BH113,"000000"),4,1),""),"")</f>
        <v/>
      </c>
      <c r="BZ141" s="715" t="str">
        <f>IF(TRIM('入力1-1'!$BH113)&lt;&gt;"",IF('入力1-1'!$BH113&gt;=10,MID(TEXT('入力1-1'!$BH113,"000000"),5,1),""),"")</f>
        <v/>
      </c>
      <c r="CA141" s="468" t="str">
        <f>IF(TRIM('入力1-1'!$BH113)&lt;&gt;"",IF('入力1-1'!$BH113&gt;=1,MID(TEXT('入力1-1'!$BH113,"000000"),6,1),""),"0")</f>
        <v/>
      </c>
      <c r="CB141" s="751" t="str">
        <f>IF(TRIM('入力1-1'!$BI113)&lt;&gt;"",IF('入力1-1'!$BI113&gt;=10000000,MID(TEXT('入力1-1'!$BI113,"00000000"),1,1),""),"")</f>
        <v/>
      </c>
      <c r="CC141" s="752" t="str">
        <f>IF(TRIM('入力1-1'!$BI113)&lt;&gt;"",IF('入力1-1'!$BI113&gt;=1000000,MID(TEXT('入力1-1'!$BI113,"00000000"),2,1),""),"")</f>
        <v/>
      </c>
      <c r="CD141" s="752" t="str">
        <f>IF(TRIM('入力1-1'!$BI113)&lt;&gt;"",IF('入力1-1'!$BI113&gt;=100000,MID(TEXT('入力1-1'!$BI113,"00000000"),3,1),""),"")</f>
        <v/>
      </c>
      <c r="CE141" s="752" t="str">
        <f>IF(TRIM('入力1-1'!$BI113)&lt;&gt;"",IF('入力1-1'!$BI113&gt;=10000,MID(TEXT('入力1-1'!$BI113,"00000000"),4,1),""),"")</f>
        <v/>
      </c>
      <c r="CF141" s="752" t="str">
        <f>IF(TRIM('入力1-1'!$BI113)&lt;&gt;"",IF('入力1-1'!$BI113&gt;=1000,MID(TEXT('入力1-1'!$BI113,"00000000"),5,1),""),"")</f>
        <v/>
      </c>
      <c r="CG141" s="752" t="str">
        <f>IF(TRIM('入力1-1'!$BI113)&lt;&gt;"",IF('入力1-1'!$BI113&gt;=100,MID(TEXT('入力1-1'!$BI113,"00000000"),6,1),""),"")</f>
        <v/>
      </c>
      <c r="CH141" s="752" t="str">
        <f>IF(TRIM('入力1-1'!$BI113)&lt;&gt;"",IF('入力1-1'!$BI113&gt;=10,MID(TEXT('入力1-1'!$BI113,"00000000"),7,1),""),"")</f>
        <v/>
      </c>
      <c r="CI141" s="855" t="str">
        <f>IF(TRIM('入力1-1'!$BI113)&lt;&gt;"",IF('入力1-1'!$BI113&gt;=1,MID(TEXT('入力1-1'!$BI113,"00000000"),8,1),""),"")</f>
        <v/>
      </c>
    </row>
    <row r="142" spans="1:87" s="191" customFormat="1" ht="23.25" customHeight="1" thickBot="1">
      <c r="A142" s="537">
        <f>IF(TRIM(入力1!A216)&lt;&gt;"",入力1!A216,"")</f>
        <v>1</v>
      </c>
      <c r="B142" s="538">
        <f>IF(TRIM(入力1!B216)&lt;&gt;"",入力1!B216,"")</f>
        <v>0</v>
      </c>
      <c r="C142" s="539">
        <v>0</v>
      </c>
      <c r="D142" s="2235" t="str">
        <f>IF(TRIM(入力1!D216)&lt;&gt;"",入力1!D216,"")</f>
        <v/>
      </c>
      <c r="E142" s="2236" t="str">
        <f>IF(TRIM(入力1!E157)&lt;&gt;"",入力1!E157,"")</f>
        <v/>
      </c>
      <c r="F142" s="2236" t="str">
        <f>IF(TRIM(入力1!F157)&lt;&gt;"",入力1!F157,"")</f>
        <v/>
      </c>
      <c r="G142" s="2236" t="str">
        <f>IF(TRIM(入力1!G157)&lt;&gt;"",入力1!G157,"")</f>
        <v/>
      </c>
      <c r="H142" s="2236" t="str">
        <f>IF(TRIM(入力1!H157)&lt;&gt;"",入力1!H157,"")</f>
        <v/>
      </c>
      <c r="I142" s="2236" t="str">
        <f>IF(TRIM(入力1!I157)&lt;&gt;"",入力1!I157,"")</f>
        <v/>
      </c>
      <c r="J142" s="2236" t="str">
        <f>IF(TRIM(入力1!J157)&lt;&gt;"",入力1!J157,"")</f>
        <v/>
      </c>
      <c r="K142" s="2236" t="str">
        <f>IF(TRIM(入力1!S157)&lt;&gt;"",入力1!S157,"")</f>
        <v/>
      </c>
      <c r="L142" s="2237" t="e">
        <f>IF(TRIM(入力1!#REF!)&lt;&gt;"",入力1!#REF!,"")</f>
        <v>#REF!</v>
      </c>
      <c r="M142" s="976">
        <f>IF(TRIM(入力1!K216)&lt;&gt;"",入力1!K216,"")</f>
        <v>1</v>
      </c>
      <c r="N142" s="540">
        <f>IF(TRIM(入力1!L216)&lt;&gt;"",入力1!L216,"")</f>
        <v>0</v>
      </c>
      <c r="O142" s="541">
        <v>0</v>
      </c>
      <c r="P142" s="1003" t="str">
        <f>'入力1-1'!P114</f>
        <v/>
      </c>
      <c r="Q142" s="542" t="str">
        <f>'入力1-1'!Q114</f>
        <v/>
      </c>
      <c r="R142" s="543" t="str">
        <f>IF(TRIM('入力1-1'!R114)&lt;&gt;"",MID('入力1-1'!R114,1,1),"0")</f>
        <v>0</v>
      </c>
      <c r="S142" s="543" t="str">
        <f>IF(TRIM('入力1-1'!S114)&lt;&gt;"",MID('入力1-1'!S114,1,1),"")</f>
        <v/>
      </c>
      <c r="T142" s="543" t="str">
        <f>IF(TRIM('入力1-1'!T114)&lt;&gt;"",MID('入力1-1'!T114,1,1),"")</f>
        <v/>
      </c>
      <c r="U142" s="543" t="str">
        <f>IF(TRIM('入力1-1'!U114)&lt;&gt;"",MID('入力1-1'!U114,1,1),"")</f>
        <v/>
      </c>
      <c r="V142" s="543" t="str">
        <f>IF(TRIM('入力1-1'!V114)&lt;&gt;"",MID('入力1-1'!V114,1,1),"")</f>
        <v/>
      </c>
      <c r="W142" s="543" t="str">
        <f>IF(TRIM('入力1-1'!W114)&lt;&gt;"",MID('入力1-1'!W114,1,1),"")</f>
        <v/>
      </c>
      <c r="X142" s="543" t="str">
        <f>IF(TRIM('入力1-1'!X114)&lt;&gt;"",MID('入力1-1'!X114,1,1),"")</f>
        <v/>
      </c>
      <c r="Y142" s="543" t="str">
        <f>IF(TRIM('入力1-1'!Y114)&lt;&gt;"",MID('入力1-1'!Y114,1,1),"")</f>
        <v/>
      </c>
      <c r="Z142" s="1003" t="str">
        <f>IF(TRIM('入力1-1'!AA114)&lt;&gt;"",MID('入力1-1'!AA114,1,1),"0")</f>
        <v>0</v>
      </c>
      <c r="AA142" s="542" t="str">
        <f>IF(TRIM('入力1-1'!AA114)&lt;&gt;"",MID('入力1-1'!AA114,2,1),"0")</f>
        <v>0</v>
      </c>
      <c r="AB142" s="1003" t="str">
        <f>IF(TRIM('入力1-1'!AC114)&lt;&gt;"",MID('入力1-1'!AC114,1,1),"")</f>
        <v/>
      </c>
      <c r="AC142" s="542" t="str">
        <f>IF(TRIM('入力1-1'!AC114)&lt;&gt;"",MID('入力1-1'!AC114,2,1),"")</f>
        <v/>
      </c>
      <c r="AD142" s="1003" t="str">
        <f>IF(TRIM('入力1-1'!AE114)&lt;&gt;"",MID('入力1-1'!AE114,1,1),"")</f>
        <v/>
      </c>
      <c r="AE142" s="542" t="str">
        <f>IF(TRIM('入力1-1'!AE114)&lt;&gt;"",MID('入力1-1'!AE114,2,1),"")</f>
        <v/>
      </c>
      <c r="AF142" s="1003" t="str">
        <f>IF(TRIM('入力1-1'!AG114)&lt;&gt;"",MID('入力1-1'!AG114,1,1),"")</f>
        <v/>
      </c>
      <c r="AG142" s="542" t="str">
        <f>IF(TRIM('入力1-1'!AG114)&lt;&gt;"",MID('入力1-1'!AG114,2,1),"")</f>
        <v/>
      </c>
      <c r="AH142" s="1003" t="str">
        <f>IF(TRIM('入力1-1'!AI114)&lt;&gt;"",MID('入力1-1'!AI114,1,1),"")</f>
        <v/>
      </c>
      <c r="AI142" s="544" t="str">
        <f>IF(TRIM('入力1-1'!AI114)&lt;&gt;"",MID('入力1-1'!AI114,2,1),"")</f>
        <v/>
      </c>
      <c r="AJ142" s="543" t="str">
        <f>IF(TRIM('入力1-1'!AK114)&lt;&gt;"",MID('入力1-1'!AK114,1,1),"")</f>
        <v/>
      </c>
      <c r="AK142" s="1003" t="str">
        <f>IF(TRIM('入力1-1'!AL114)&lt;&gt;"",MID('入力1-1'!AL114,1,1),"")</f>
        <v/>
      </c>
      <c r="AL142" s="542" t="str">
        <f>IF(TRIM('入力1-1'!AL114)&lt;&gt;"",MID('入力1-1'!AL114,2,1),"")</f>
        <v/>
      </c>
      <c r="AM142" s="1003" t="str">
        <f>IF(TRIM('入力1-1'!AN114)&lt;&gt;"",MID('入力1-1'!AN114,1,1),"")</f>
        <v/>
      </c>
      <c r="AN142" s="542" t="str">
        <f>IF(TRIM('入力1-1'!AN114)&lt;&gt;"",MID('入力1-1'!AN114,2,1),"")</f>
        <v/>
      </c>
      <c r="AO142" s="1003" t="str">
        <f>IF(TRIM('入力1-1'!AP114)&lt;&gt;"",MID('入力1-1'!AP114,1,1),"")</f>
        <v/>
      </c>
      <c r="AP142" s="544" t="str">
        <f>IF(TRIM('入力1-1'!AP114)&lt;&gt;"",MID('入力1-1'!AP114,2,1),"")</f>
        <v/>
      </c>
      <c r="AQ142" s="1003" t="str">
        <f>IF(TRIM('入力1-1'!AR114)&lt;&gt;"",MID('入力1-1'!AR114,1,1),"")</f>
        <v/>
      </c>
      <c r="AR142" s="542" t="str">
        <f>IF(TRIM('入力1-1'!AR114)&lt;&gt;"",MID('入力1-1'!AR114,2,1),"")</f>
        <v/>
      </c>
      <c r="AS142" s="1003" t="str">
        <f>IF(TRIM('入力1-1'!AT114)&lt;&gt;"",MID('入力1-1'!AT114,1,1),"")</f>
        <v/>
      </c>
      <c r="AT142" s="542" t="str">
        <f>IF(TRIM('入力1-1'!AT114)&lt;&gt;"",MID('入力1-1'!AT114,2,1),"")</f>
        <v/>
      </c>
      <c r="AU142" s="1004" t="str">
        <f>IF(TRIM('入力1-1'!AV114)&lt;&gt;"",MID('入力1-1'!AV114,1,1),"")</f>
        <v/>
      </c>
      <c r="AV142" s="551" t="str">
        <f>IF(TRIM('入力1-1'!AW114)&lt;&gt;"",MID('入力1-1'!AW114,1,1),"")</f>
        <v/>
      </c>
      <c r="AW142" s="552" t="str">
        <f>IF(TRIM('入力1-1'!AX114)&lt;&gt;"",MID('入力1-1'!AX114,1,1),"")</f>
        <v/>
      </c>
      <c r="AX142" s="552" t="str">
        <f>IF(TRIM('入力1-1'!AY114)&lt;&gt;"",MID('入力1-1'!AY114,1,1),"")</f>
        <v/>
      </c>
      <c r="AY142" s="701" t="str">
        <f>IF(TRIM('入力1-1'!AZ114)&lt;&gt;"",LEFT('入力1-1'!AZ114,1),"-")</f>
        <v>-</v>
      </c>
      <c r="AZ142" s="971" t="str">
        <f>IF(TRIM('入力1-1'!AZ114)&lt;&gt;"",MID('入力1-1'!AZ114,2,1),"-")</f>
        <v>-</v>
      </c>
      <c r="BA142" s="680" t="str">
        <f>IF(TRIM('入力1-1'!BB114)&lt;&gt;"",MID('入力1-1'!BB114,1,1),"")</f>
        <v/>
      </c>
      <c r="BB142" s="991" t="str">
        <f>IF(TRIM('入力1-1'!BC114)&lt;&gt;"",IF(LEN('入力1-1'!BC114)&gt;=2,MID(TEXT('入力1-1'!BC114,"00"),1,1),"0"),"")</f>
        <v/>
      </c>
      <c r="BC142" s="553" t="str">
        <f>IF(TRIM('入力1-1'!BC114)&lt;&gt;"",IF(LEN('入力1-1'!BC114)&gt;=1,MID(TEXT('入力1-1'!BC114,"00"),2,1),""),"")</f>
        <v/>
      </c>
      <c r="BD142" s="725" t="str">
        <f>IF(TRIM('入力1-1'!$BE114)&lt;&gt;"",IF('入力1-1'!$BE114&gt;=100000,MID(TEXT('入力1-1'!$BE114,"000000"),1,1),""),"")</f>
        <v/>
      </c>
      <c r="BE142" s="726" t="str">
        <f>IF(TRIM('入力1-1'!$BE114)&lt;&gt;"",IF('入力1-1'!$BE114&gt;=10000,MID(TEXT('入力1-1'!$BE114,"000000"),2,1),""),"")</f>
        <v/>
      </c>
      <c r="BF142" s="726" t="str">
        <f>IF(TRIM('入力1-1'!$BE114)&lt;&gt;"",IF('入力1-1'!$BE114&gt;=1000,MID(TEXT('入力1-1'!$BE114,"000000"),3,1),""),"")</f>
        <v/>
      </c>
      <c r="BG142" s="726" t="str">
        <f>IF(TRIM('入力1-1'!$BE114)&lt;&gt;"",IF('入力1-1'!$BE114&gt;=100,MID(TEXT('入力1-1'!$BE114,"000000"),4,1),""),"")</f>
        <v/>
      </c>
      <c r="BH142" s="726" t="str">
        <f>IF(TRIM('入力1-1'!$BE114)&lt;&gt;"",IF('入力1-1'!$BE114&gt;=10,MID(TEXT('入力1-1'!$BE114,"000000"),5,1),""),"")</f>
        <v/>
      </c>
      <c r="BI142" s="554" t="str">
        <f>IF(TRIM('入力1-1'!$BE114)&lt;&gt;"",IF('入力1-1'!$BE114&gt;=1,MID(TEXT('入力1-1'!$BE114,"000000"),6,1),"0"),"")</f>
        <v/>
      </c>
      <c r="BJ142" s="727" t="str">
        <f>IF(TRIM('入力1-1'!$BF114)&lt;&gt;"",IF('入力1-1'!$BF114&gt;=100000,MID(TEXT('入力1-1'!$BF114,"000000"),1,1),""),"")</f>
        <v/>
      </c>
      <c r="BK142" s="728" t="str">
        <f>IF(TRIM('入力1-1'!$BF114)&lt;&gt;"",IF('入力1-1'!$BF114&gt;=10000,MID(TEXT('入力1-1'!$BF114,"000000"),2,1),""),"")</f>
        <v/>
      </c>
      <c r="BL142" s="728" t="str">
        <f>IF(TRIM('入力1-1'!$BF114)&lt;&gt;"",IF('入力1-1'!$BF114&gt;=1000,MID(TEXT('入力1-1'!$BF114,"000000"),3,1),""),"")</f>
        <v/>
      </c>
      <c r="BM142" s="728" t="str">
        <f>IF(TRIM('入力1-1'!$BF114)&lt;&gt;"",IF('入力1-1'!$BF114&gt;=100,MID(TEXT('入力1-1'!$BF114,"000000"),4,1),""),"")</f>
        <v/>
      </c>
      <c r="BN142" s="728" t="str">
        <f>IF(TRIM('入力1-1'!$BF114)&lt;&gt;"",IF('入力1-1'!$BF114&gt;=10,MID(TEXT('入力1-1'!$BF114,"000000"),5,1),""),"")</f>
        <v/>
      </c>
      <c r="BO142" s="555" t="str">
        <f>IF(TRIM('入力1-1'!$BF114)&lt;&gt;"",IF('入力1-1'!$BF114&gt;=1,MID(TEXT('入力1-1'!$BF114,"000000"),6,1),"0"),"")</f>
        <v/>
      </c>
      <c r="BP142" s="727" t="str">
        <f>IF(TRIM('入力1-1'!$BG114)&lt;&gt;"",IF('入力1-1'!$BG114&gt;=100000,MID(TEXT('入力1-1'!$BG114,"000000"),1,1),""),"")</f>
        <v/>
      </c>
      <c r="BQ142" s="728" t="str">
        <f>IF(TRIM('入力1-1'!$BG114)&lt;&gt;"",IF('入力1-1'!$BG114&gt;=10000,MID(TEXT('入力1-1'!$BG114,"000000"),2,1),""),"")</f>
        <v/>
      </c>
      <c r="BR142" s="728" t="str">
        <f>IF(TRIM('入力1-1'!$BG114)&lt;&gt;"",IF('入力1-1'!$BG114&gt;=1000,MID(TEXT('入力1-1'!$BG114,"000000"),3,1),""),"")</f>
        <v/>
      </c>
      <c r="BS142" s="728" t="str">
        <f>IF(TRIM('入力1-1'!$BG114)&lt;&gt;"",IF('入力1-1'!$BG114&gt;=100,MID(TEXT('入力1-1'!$BG114,"000000"),4,1),""),"")</f>
        <v/>
      </c>
      <c r="BT142" s="728" t="str">
        <f>IF(TRIM('入力1-1'!$BG114)&lt;&gt;"",IF('入力1-1'!$BG114&gt;=10,MID(TEXT('入力1-1'!$BG114,"000000"),5,1),""),"")</f>
        <v/>
      </c>
      <c r="BU142" s="555" t="str">
        <f>IF(TRIM('入力1-1'!$BG114)&lt;&gt;"",IF('入力1-1'!$BG114&gt;=1,MID(TEXT('入力1-1'!$BG114,"000000"),6,1),"0"),"")</f>
        <v/>
      </c>
      <c r="BV142" s="727" t="str">
        <f>IF(TRIM('入力1-1'!$BH114)&lt;&gt;"",IF('入力1-1'!$BH114&gt;=100000,MID(TEXT('入力1-1'!$BH114,"000000"),1,1),""),"")</f>
        <v/>
      </c>
      <c r="BW142" s="728" t="str">
        <f>IF(TRIM('入力1-1'!$BH114)&lt;&gt;"",IF('入力1-1'!$BH114&gt;=10000,MID(TEXT('入力1-1'!$BH114,"000000"),2,1),""),"")</f>
        <v/>
      </c>
      <c r="BX142" s="728" t="str">
        <f>IF(TRIM('入力1-1'!$BH114)&lt;&gt;"",IF('入力1-1'!$BH114&gt;=1000,MID(TEXT('入力1-1'!$BH114,"000000"),3,1),""),"")</f>
        <v/>
      </c>
      <c r="BY142" s="728" t="str">
        <f>IF(TRIM('入力1-1'!$BH114)&lt;&gt;"",IF('入力1-1'!$BH114&gt;=100,MID(TEXT('入力1-1'!$BH114,"000000"),4,1),""),"")</f>
        <v/>
      </c>
      <c r="BZ142" s="728" t="str">
        <f>IF(TRIM('入力1-1'!$BH114)&lt;&gt;"",IF('入力1-1'!$BH114&gt;=10,MID(TEXT('入力1-1'!$BH114,"000000"),5,1),""),"")</f>
        <v/>
      </c>
      <c r="CA142" s="555" t="str">
        <f>IF(TRIM('入力1-1'!$BH114)&lt;&gt;"",IF('入力1-1'!$BH114&gt;=1,MID(TEXT('入力1-1'!$BH114,"000000"),6,1),""),"0")</f>
        <v/>
      </c>
      <c r="CB142" s="757" t="str">
        <f>IF(TRIM('入力1-1'!$BI114)&lt;&gt;"",IF('入力1-1'!$BI114&gt;=10000000,MID(TEXT('入力1-1'!$BI114,"00000000"),1,1),""),"")</f>
        <v/>
      </c>
      <c r="CC142" s="758" t="str">
        <f>IF(TRIM('入力1-1'!$BI114)&lt;&gt;"",IF('入力1-1'!$BI114&gt;=1000000,MID(TEXT('入力1-1'!$BI114,"00000000"),2,1),""),"")</f>
        <v/>
      </c>
      <c r="CD142" s="758" t="str">
        <f>IF(TRIM('入力1-1'!$BI114)&lt;&gt;"",IF('入力1-1'!$BI114&gt;=100000,MID(TEXT('入力1-1'!$BI114,"00000000"),3,1),""),"")</f>
        <v/>
      </c>
      <c r="CE142" s="758" t="str">
        <f>IF(TRIM('入力1-1'!$BI114)&lt;&gt;"",IF('入力1-1'!$BI114&gt;=10000,MID(TEXT('入力1-1'!$BI114,"00000000"),4,1),""),"")</f>
        <v/>
      </c>
      <c r="CF142" s="758" t="str">
        <f>IF(TRIM('入力1-1'!$BI114)&lt;&gt;"",IF('入力1-1'!$BI114&gt;=1000,MID(TEXT('入力1-1'!$BI114,"00000000"),5,1),""),"")</f>
        <v/>
      </c>
      <c r="CG142" s="758" t="str">
        <f>IF(TRIM('入力1-1'!$BI114)&lt;&gt;"",IF('入力1-1'!$BI114&gt;=100,MID(TEXT('入力1-1'!$BI114,"00000000"),6,1),""),"")</f>
        <v/>
      </c>
      <c r="CH142" s="758" t="str">
        <f>IF(TRIM('入力1-1'!$BI114)&lt;&gt;"",IF('入力1-1'!$BI114&gt;=10,MID(TEXT('入力1-1'!$BI114,"00000000"),7,1),""),"")</f>
        <v/>
      </c>
      <c r="CI142" s="858" t="str">
        <f>IF(TRIM('入力1-1'!$BI114)&lt;&gt;"",IF('入力1-1'!$BI114&gt;=1,MID(TEXT('入力1-1'!$BI114,"00000000"),8,1),""),"")</f>
        <v/>
      </c>
    </row>
    <row r="143" spans="1:87" s="191" customFormat="1" ht="23.25" customHeight="1">
      <c r="A143" s="4"/>
      <c r="B143" s="4"/>
      <c r="C143" s="224"/>
      <c r="D143" s="723"/>
      <c r="E143" s="723"/>
      <c r="F143" s="723"/>
      <c r="G143" s="723"/>
      <c r="H143" s="723"/>
      <c r="I143" s="723"/>
      <c r="J143" s="723"/>
      <c r="K143" s="723"/>
      <c r="L143" s="723"/>
      <c r="M143" s="350" t="s">
        <v>261</v>
      </c>
      <c r="N143" s="429"/>
      <c r="O143" s="351"/>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2"/>
      <c r="AW143" s="352"/>
      <c r="AX143" s="352"/>
      <c r="AY143" s="352"/>
      <c r="AZ143" s="352"/>
      <c r="BA143" s="353"/>
      <c r="BB143" s="352"/>
      <c r="BC143" s="352"/>
      <c r="BD143" s="352"/>
      <c r="BE143" s="352"/>
      <c r="BF143" s="352"/>
      <c r="BG143" s="352"/>
      <c r="BH143" s="352"/>
      <c r="BI143" s="352"/>
      <c r="BJ143" s="352"/>
      <c r="BK143" s="352"/>
      <c r="BL143" s="352"/>
      <c r="BM143" s="352"/>
      <c r="BN143" s="352"/>
      <c r="BO143" s="352"/>
      <c r="BP143" s="352"/>
      <c r="BQ143" s="352"/>
      <c r="BR143" s="352"/>
      <c r="BS143" s="352"/>
      <c r="BT143" s="352"/>
      <c r="BU143" s="352"/>
      <c r="BV143" s="1009"/>
      <c r="BW143" s="1009"/>
      <c r="BX143" s="1009"/>
      <c r="BY143" s="1009"/>
      <c r="BZ143" s="1009"/>
      <c r="CA143" s="1009"/>
      <c r="CB143" s="746"/>
      <c r="CC143" s="746"/>
      <c r="CD143" s="746"/>
      <c r="CE143" s="746"/>
      <c r="CF143" s="746"/>
      <c r="CG143" s="746"/>
      <c r="CH143" s="746"/>
      <c r="CI143" s="859"/>
    </row>
    <row r="144" spans="1:87" s="199" customFormat="1" ht="11.25" customHeight="1">
      <c r="A144" s="227"/>
      <c r="B144" s="227"/>
      <c r="C144" s="195"/>
      <c r="D144" s="196"/>
      <c r="E144" s="196"/>
      <c r="F144" s="196"/>
      <c r="G144" s="196"/>
      <c r="H144" s="196"/>
      <c r="I144" s="196"/>
      <c r="J144" s="197"/>
      <c r="K144" s="197"/>
      <c r="L144" s="197"/>
      <c r="M144" s="52" t="s">
        <v>120</v>
      </c>
      <c r="N144" s="52"/>
      <c r="O144" s="52"/>
      <c r="P144" s="52"/>
      <c r="Q144" s="52"/>
      <c r="R144" s="52" t="s">
        <v>121</v>
      </c>
      <c r="S144" s="51"/>
      <c r="T144" s="89"/>
      <c r="U144" s="89"/>
      <c r="V144" s="89"/>
      <c r="W144" s="89"/>
      <c r="X144" s="89"/>
      <c r="Y144" s="89"/>
      <c r="Z144" s="89"/>
      <c r="AA144" s="89"/>
      <c r="AB144" s="89"/>
      <c r="AC144" s="89"/>
      <c r="AD144" s="89"/>
      <c r="AE144" s="89"/>
      <c r="AF144" s="89"/>
      <c r="AG144" s="89"/>
      <c r="AH144" s="89"/>
      <c r="AI144" s="89"/>
      <c r="AJ144" s="89"/>
      <c r="AK144" s="89"/>
      <c r="AL144" s="89"/>
      <c r="AM144" s="198"/>
      <c r="AN144" s="198"/>
      <c r="AO144" s="198"/>
      <c r="AP144" s="198"/>
      <c r="AQ144" s="198"/>
      <c r="AR144" s="198"/>
      <c r="AS144" s="198"/>
      <c r="AT144" s="198"/>
      <c r="CB144" s="745"/>
      <c r="CC144" s="745"/>
      <c r="CD144" s="745"/>
      <c r="CE144" s="745"/>
      <c r="CF144" s="745"/>
      <c r="CG144" s="745"/>
      <c r="CH144" s="745"/>
      <c r="CI144" s="745"/>
    </row>
    <row r="145" spans="1:87" s="199" customFormat="1" ht="11.25" customHeight="1">
      <c r="A145" s="227"/>
      <c r="B145" s="227"/>
      <c r="C145" s="195"/>
      <c r="D145" s="196"/>
      <c r="E145" s="196"/>
      <c r="F145" s="196"/>
      <c r="G145" s="196"/>
      <c r="H145" s="196"/>
      <c r="I145" s="196"/>
      <c r="J145" s="197"/>
      <c r="K145" s="197"/>
      <c r="L145" s="197"/>
      <c r="M145" s="52"/>
      <c r="N145" s="52"/>
      <c r="O145" s="52"/>
      <c r="P145" s="52"/>
      <c r="Q145" s="52"/>
      <c r="R145" s="52" t="s">
        <v>804</v>
      </c>
      <c r="S145" s="51"/>
      <c r="T145" s="89"/>
      <c r="U145" s="89"/>
      <c r="V145" s="89"/>
      <c r="W145" s="89"/>
      <c r="X145" s="89"/>
      <c r="Y145" s="89"/>
      <c r="Z145" s="89"/>
      <c r="AA145" s="89"/>
      <c r="AB145" s="89"/>
      <c r="AC145" s="89"/>
      <c r="AD145" s="89"/>
      <c r="AE145" s="89"/>
      <c r="AF145" s="89"/>
      <c r="AG145" s="89"/>
      <c r="AH145" s="89"/>
      <c r="AI145" s="89"/>
      <c r="AJ145" s="89"/>
      <c r="AK145" s="89"/>
      <c r="AL145" s="89"/>
      <c r="AM145" s="198"/>
      <c r="AN145" s="198"/>
      <c r="AO145" s="198"/>
      <c r="AP145" s="198"/>
      <c r="AQ145" s="198"/>
      <c r="AR145" s="198"/>
      <c r="AS145" s="198"/>
      <c r="AT145" s="198"/>
      <c r="CB145" s="745"/>
      <c r="CC145" s="745"/>
      <c r="CD145" s="745"/>
      <c r="CE145" s="745"/>
      <c r="CF145" s="745"/>
      <c r="CG145" s="745"/>
      <c r="CH145" s="745"/>
      <c r="CI145" s="745"/>
    </row>
    <row r="146" spans="1:87" s="200" customFormat="1" ht="11.25" customHeight="1">
      <c r="C146" s="201"/>
      <c r="M146" s="51"/>
      <c r="N146" s="51"/>
      <c r="O146" s="51"/>
      <c r="P146" s="51"/>
      <c r="Q146" s="51"/>
      <c r="R146" s="52" t="s">
        <v>647</v>
      </c>
      <c r="S146" s="51"/>
      <c r="T146" s="94"/>
      <c r="U146" s="94"/>
      <c r="V146" s="94"/>
      <c r="W146" s="94"/>
      <c r="X146" s="94"/>
      <c r="Y146" s="94"/>
      <c r="Z146" s="94"/>
      <c r="AA146" s="94"/>
      <c r="AB146" s="94"/>
      <c r="AC146" s="94"/>
      <c r="AD146" s="94"/>
      <c r="AE146" s="94"/>
      <c r="AF146" s="94"/>
      <c r="AG146" s="94"/>
      <c r="AH146" s="94"/>
      <c r="AI146" s="94"/>
      <c r="AJ146" s="94"/>
      <c r="AK146" s="94"/>
      <c r="AL146" s="94"/>
      <c r="AS146" s="724"/>
      <c r="AT146" s="724"/>
      <c r="AU146" s="724"/>
      <c r="CB146" s="745"/>
      <c r="CC146" s="745"/>
      <c r="CD146" s="745"/>
      <c r="CE146" s="745"/>
      <c r="CF146" s="745"/>
      <c r="CG146" s="745"/>
      <c r="CH146" s="745"/>
      <c r="CI146" s="745"/>
    </row>
    <row r="147" spans="1:87" s="200" customFormat="1" ht="11.25" customHeight="1">
      <c r="C147" s="201"/>
      <c r="M147" s="51"/>
      <c r="N147" s="51"/>
      <c r="O147" s="51"/>
      <c r="P147" s="51"/>
      <c r="Q147" s="51"/>
      <c r="R147" s="52" t="s">
        <v>648</v>
      </c>
      <c r="S147" s="52"/>
      <c r="T147" s="94"/>
      <c r="U147" s="94"/>
      <c r="V147" s="94"/>
      <c r="W147" s="94"/>
      <c r="X147" s="94"/>
      <c r="Y147" s="94"/>
      <c r="Z147" s="94"/>
      <c r="AA147" s="94"/>
      <c r="AB147" s="94"/>
      <c r="AC147" s="94"/>
      <c r="AD147" s="94"/>
      <c r="AE147" s="94"/>
      <c r="AF147" s="94"/>
      <c r="AG147" s="94"/>
      <c r="AH147" s="94"/>
      <c r="AI147" s="94"/>
      <c r="AJ147" s="94"/>
      <c r="AK147" s="94"/>
      <c r="AL147" s="94"/>
      <c r="AS147" s="724"/>
      <c r="AT147" s="724"/>
      <c r="AU147" s="724"/>
      <c r="CB147" s="745"/>
      <c r="CC147" s="745"/>
      <c r="CD147" s="745"/>
      <c r="CE147" s="745"/>
      <c r="CF147" s="745"/>
      <c r="CG147" s="745"/>
      <c r="CH147" s="745"/>
      <c r="CI147" s="745"/>
    </row>
    <row r="148" spans="1:87" s="200" customFormat="1" ht="11.25" customHeight="1">
      <c r="C148" s="201"/>
      <c r="Z148" s="94"/>
      <c r="AA148" s="94"/>
      <c r="AB148" s="94"/>
      <c r="AC148" s="94"/>
      <c r="AD148" s="94"/>
      <c r="AE148" s="94"/>
      <c r="AF148" s="94"/>
      <c r="AG148" s="94"/>
      <c r="AH148" s="94"/>
      <c r="AI148" s="94"/>
      <c r="AJ148" s="94"/>
      <c r="AK148" s="94"/>
      <c r="AL148" s="94"/>
      <c r="AS148" s="724"/>
      <c r="AT148" s="724"/>
      <c r="AU148" s="724"/>
      <c r="CB148" s="745"/>
      <c r="CC148" s="745"/>
      <c r="CD148" s="745"/>
      <c r="CE148" s="745"/>
      <c r="CF148" s="745"/>
      <c r="CG148" s="745"/>
      <c r="CH148" s="745"/>
      <c r="CI148" s="745"/>
    </row>
    <row r="149" spans="1:87" s="200" customFormat="1" ht="11.25" customHeight="1">
      <c r="C149" s="201"/>
      <c r="R149" s="94"/>
      <c r="S149" s="94"/>
      <c r="T149" s="94"/>
      <c r="U149" s="94"/>
      <c r="V149" s="94"/>
      <c r="W149" s="94"/>
      <c r="X149" s="94"/>
      <c r="Y149" s="94"/>
      <c r="Z149" s="94"/>
      <c r="AA149" s="94"/>
      <c r="AB149" s="94"/>
      <c r="AC149" s="94"/>
      <c r="AD149" s="94"/>
      <c r="AE149" s="94"/>
      <c r="AF149" s="94"/>
      <c r="AG149" s="94"/>
      <c r="AH149" s="94"/>
      <c r="AI149" s="94"/>
      <c r="AJ149" s="94"/>
      <c r="AK149" s="94"/>
      <c r="AL149" s="94"/>
      <c r="AS149" s="724"/>
      <c r="AT149" s="724"/>
      <c r="AU149" s="724"/>
      <c r="CB149" s="745"/>
      <c r="CC149" s="745"/>
      <c r="CD149" s="745"/>
      <c r="CE149" s="745"/>
      <c r="CF149" s="745"/>
      <c r="CG149" s="745"/>
      <c r="CH149" s="745"/>
      <c r="CI149" s="745"/>
    </row>
  </sheetData>
  <sheetProtection algorithmName="SHA-512" hashValue="SpzUy3WUMnkMTlQlGBlYMmwbc2/FZ9MzhAyA3RJKt2njqV6eFa7En36alBJZelI8b4sL11m+WtVAEuNjt3td2w==" saltValue="7NzrVPM2M0V0Oo87rXnOAw==" spinCount="100000" sheet="1" objects="1" scenarios="1" selectLockedCells="1" selectUnlockedCells="1"/>
  <mergeCells count="133">
    <mergeCell ref="BE3:CE3"/>
    <mergeCell ref="BE4:CE4"/>
    <mergeCell ref="BE5:CE5"/>
    <mergeCell ref="BE6:CE6"/>
    <mergeCell ref="BE7:CE7"/>
    <mergeCell ref="D123:L123"/>
    <mergeCell ref="D124:L124"/>
    <mergeCell ref="D125:L125"/>
    <mergeCell ref="D126:L126"/>
    <mergeCell ref="D99:L99"/>
    <mergeCell ref="D100:L100"/>
    <mergeCell ref="D84:L84"/>
    <mergeCell ref="D85:L85"/>
    <mergeCell ref="D86:L86"/>
    <mergeCell ref="D87:L87"/>
    <mergeCell ref="D88:L88"/>
    <mergeCell ref="D79:L79"/>
    <mergeCell ref="D80:L80"/>
    <mergeCell ref="D81:L81"/>
    <mergeCell ref="D82:L82"/>
    <mergeCell ref="D83:L83"/>
    <mergeCell ref="D75:L75"/>
    <mergeCell ref="D76:L76"/>
    <mergeCell ref="D77:L77"/>
    <mergeCell ref="D127:L127"/>
    <mergeCell ref="AS3:BD3"/>
    <mergeCell ref="AS4:BD4"/>
    <mergeCell ref="AS5:BD5"/>
    <mergeCell ref="AS6:BD6"/>
    <mergeCell ref="AS7:BD7"/>
    <mergeCell ref="D111:L111"/>
    <mergeCell ref="D112:L112"/>
    <mergeCell ref="D113:L113"/>
    <mergeCell ref="D114:L114"/>
    <mergeCell ref="D115:L115"/>
    <mergeCell ref="D106:L106"/>
    <mergeCell ref="D107:L107"/>
    <mergeCell ref="D108:L108"/>
    <mergeCell ref="D109:L109"/>
    <mergeCell ref="D110:L110"/>
    <mergeCell ref="D101:L101"/>
    <mergeCell ref="D102:L102"/>
    <mergeCell ref="D103:L103"/>
    <mergeCell ref="D104:L104"/>
    <mergeCell ref="D105:L105"/>
    <mergeCell ref="D96:L96"/>
    <mergeCell ref="D97:L97"/>
    <mergeCell ref="D98:L98"/>
    <mergeCell ref="D142:L142"/>
    <mergeCell ref="D133:L133"/>
    <mergeCell ref="D134:L134"/>
    <mergeCell ref="D135:L135"/>
    <mergeCell ref="D136:L136"/>
    <mergeCell ref="D137:L137"/>
    <mergeCell ref="D128:L128"/>
    <mergeCell ref="D129:L129"/>
    <mergeCell ref="D130:L130"/>
    <mergeCell ref="D131:L131"/>
    <mergeCell ref="D132:L132"/>
    <mergeCell ref="D138:L138"/>
    <mergeCell ref="D139:L139"/>
    <mergeCell ref="D140:L140"/>
    <mergeCell ref="D141:L141"/>
    <mergeCell ref="D78:L78"/>
    <mergeCell ref="D69:L69"/>
    <mergeCell ref="D70:L70"/>
    <mergeCell ref="D71:L71"/>
    <mergeCell ref="D72:L72"/>
    <mergeCell ref="D73:L73"/>
    <mergeCell ref="CG3:CI4"/>
    <mergeCell ref="CB11:CI12"/>
    <mergeCell ref="D74:L74"/>
    <mergeCell ref="D22:L22"/>
    <mergeCell ref="D23:L23"/>
    <mergeCell ref="D24:L24"/>
    <mergeCell ref="D18:L18"/>
    <mergeCell ref="D26:L26"/>
    <mergeCell ref="BJ11:CA11"/>
    <mergeCell ref="BV12:CA12"/>
    <mergeCell ref="AV11:AX11"/>
    <mergeCell ref="BP12:BU12"/>
    <mergeCell ref="BB11:BC12"/>
    <mergeCell ref="AY12:AZ12"/>
    <mergeCell ref="BD12:BI12"/>
    <mergeCell ref="AK11:AT11"/>
    <mergeCell ref="AK12:AL12"/>
    <mergeCell ref="AY11:BA11"/>
    <mergeCell ref="BJ12:BO12"/>
    <mergeCell ref="D16:L16"/>
    <mergeCell ref="D17:L17"/>
    <mergeCell ref="AJ11:AJ12"/>
    <mergeCell ref="AM12:AT12"/>
    <mergeCell ref="AU11:AU12"/>
    <mergeCell ref="BD11:BI11"/>
    <mergeCell ref="A11:C12"/>
    <mergeCell ref="D11:L12"/>
    <mergeCell ref="M11:O12"/>
    <mergeCell ref="Z11:AI12"/>
    <mergeCell ref="P11:Q12"/>
    <mergeCell ref="R11:Y12"/>
    <mergeCell ref="D50:L50"/>
    <mergeCell ref="D51:L51"/>
    <mergeCell ref="D42:L42"/>
    <mergeCell ref="D43:L43"/>
    <mergeCell ref="D44:L44"/>
    <mergeCell ref="D45:L45"/>
    <mergeCell ref="D46:L46"/>
    <mergeCell ref="D47:L47"/>
    <mergeCell ref="D48:L48"/>
    <mergeCell ref="D49:L49"/>
    <mergeCell ref="D34:L34"/>
    <mergeCell ref="D33:L33"/>
    <mergeCell ref="D28:L28"/>
    <mergeCell ref="D15:L15"/>
    <mergeCell ref="D19:L19"/>
    <mergeCell ref="D20:L20"/>
    <mergeCell ref="D21:L21"/>
    <mergeCell ref="D29:L29"/>
    <mergeCell ref="D32:L32"/>
    <mergeCell ref="D25:L25"/>
    <mergeCell ref="D27:L27"/>
    <mergeCell ref="D30:L30"/>
    <mergeCell ref="D31:L31"/>
    <mergeCell ref="D52:L52"/>
    <mergeCell ref="D53:L53"/>
    <mergeCell ref="D60:L60"/>
    <mergeCell ref="D61:L61"/>
    <mergeCell ref="D54:L54"/>
    <mergeCell ref="D55:L55"/>
    <mergeCell ref="D56:L56"/>
    <mergeCell ref="D57:L57"/>
    <mergeCell ref="D58:L58"/>
    <mergeCell ref="D59:L59"/>
  </mergeCells>
  <phoneticPr fontId="2"/>
  <printOptions verticalCentered="1"/>
  <pageMargins left="0.19685039370078741" right="0.19685039370078741" top="0.82677165354330717" bottom="0.27559055118110237" header="0.62992125984251968" footer="0.19685039370078741"/>
  <pageSetup paperSize="8" scale="98" firstPageNumber="74" fitToWidth="2" orientation="landscape" blackAndWhite="1" r:id="rId1"/>
  <headerFooter alignWithMargins="0"/>
  <rowBreaks count="4" manualBreakCount="4">
    <brk id="41" max="100" man="1"/>
    <brk id="68" max="99" man="1"/>
    <brk id="95" max="99" man="1"/>
    <brk id="122" max="99"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48"/>
  </sheetPr>
  <dimension ref="A1:AR303"/>
  <sheetViews>
    <sheetView view="pageBreakPreview" zoomScaleNormal="100" zoomScaleSheetLayoutView="100" workbookViewId="0">
      <selection activeCell="J1" sqref="J1"/>
    </sheetView>
  </sheetViews>
  <sheetFormatPr defaultColWidth="8" defaultRowHeight="12"/>
  <cols>
    <col min="1" max="3" width="1.75" style="96" customWidth="1"/>
    <col min="4" max="4" width="12.75" style="96" customWidth="1"/>
    <col min="5" max="5" width="1.5" style="96" customWidth="1"/>
    <col min="6" max="6" width="1.375" style="96" customWidth="1"/>
    <col min="7" max="7" width="1.125" style="96" customWidth="1"/>
    <col min="8" max="8" width="1.5" style="96" customWidth="1"/>
    <col min="9" max="11" width="2.5" style="96" customWidth="1"/>
    <col min="12" max="12" width="7.375" style="102" customWidth="1"/>
    <col min="13" max="21" width="7.375" style="96" customWidth="1"/>
    <col min="22" max="23" width="8.875" style="96" customWidth="1"/>
    <col min="24" max="33" width="7.375" style="96" customWidth="1"/>
    <col min="34" max="35" width="8.875" style="96" customWidth="1"/>
    <col min="36" max="36" width="2.375" style="96" customWidth="1"/>
    <col min="37" max="37" width="8.125" style="96" customWidth="1"/>
    <col min="38" max="44" width="8.125" style="494" customWidth="1"/>
    <col min="45" max="45" width="8.125" style="96" customWidth="1"/>
    <col min="46" max="16384" width="8" style="96"/>
  </cols>
  <sheetData>
    <row r="1" spans="1:44" ht="19.5" thickBot="1">
      <c r="A1" s="95"/>
      <c r="B1" s="95"/>
      <c r="C1" s="95"/>
      <c r="D1" s="95"/>
      <c r="E1" s="95"/>
      <c r="F1" s="95"/>
      <c r="G1" s="95"/>
      <c r="L1" s="140" t="s">
        <v>159</v>
      </c>
      <c r="M1" s="97"/>
      <c r="N1" s="98" t="s">
        <v>160</v>
      </c>
      <c r="O1" s="97"/>
      <c r="P1" s="97"/>
      <c r="R1" s="98"/>
      <c r="S1" s="97"/>
      <c r="T1" s="97"/>
      <c r="AI1" s="361" t="s">
        <v>434</v>
      </c>
    </row>
    <row r="2" spans="1:44" ht="26.25" customHeight="1" thickTop="1">
      <c r="A2" s="95"/>
      <c r="B2" s="95"/>
      <c r="C2" s="95"/>
      <c r="D2" s="99"/>
      <c r="E2" s="95"/>
      <c r="F2" s="95"/>
      <c r="G2" s="95"/>
      <c r="L2" s="100"/>
      <c r="M2" s="97"/>
      <c r="N2" s="98" t="str">
        <f>入力1!Y3</f>
        <v>【令和５年１０月調査】</v>
      </c>
      <c r="O2" s="98"/>
      <c r="P2" s="98"/>
      <c r="R2" s="98"/>
      <c r="S2" s="98"/>
      <c r="T2" s="98"/>
      <c r="W2" s="2419" t="s">
        <v>66</v>
      </c>
      <c r="X2" s="2420"/>
      <c r="Y2" s="2420"/>
      <c r="Z2" s="2404" t="str">
        <f>IF(TRIM(入力1!BJ2)&lt;&gt;"",入力1!BJ2,"")</f>
        <v/>
      </c>
      <c r="AA2" s="2405"/>
      <c r="AB2" s="2405"/>
      <c r="AC2" s="2405"/>
      <c r="AD2" s="2405"/>
      <c r="AE2" s="2405"/>
      <c r="AF2" s="2405"/>
      <c r="AG2" s="2406"/>
      <c r="AH2" s="682"/>
      <c r="AI2" s="2402" t="str">
        <f>IF(TRIM(入力1!W5)&lt;&gt;"",入力1!W5,"")</f>
        <v/>
      </c>
    </row>
    <row r="3" spans="1:44" ht="20.25" customHeight="1" thickBot="1">
      <c r="A3" s="101"/>
      <c r="B3" s="101"/>
      <c r="C3" s="101"/>
      <c r="D3" s="101"/>
      <c r="E3" s="101"/>
      <c r="F3" s="101"/>
      <c r="G3" s="95"/>
      <c r="L3" s="992"/>
      <c r="M3" s="237"/>
      <c r="N3" s="238"/>
      <c r="O3" s="239"/>
      <c r="P3" s="731"/>
      <c r="Q3" s="240"/>
      <c r="R3" s="238"/>
      <c r="S3" s="239"/>
      <c r="T3" s="731"/>
      <c r="U3" s="240"/>
      <c r="V3" s="240"/>
      <c r="W3" s="2421" t="s">
        <v>65</v>
      </c>
      <c r="X3" s="2422"/>
      <c r="Y3" s="2422"/>
      <c r="Z3" s="2407" t="str">
        <f>IF(TRIM(入力1!BJ4)&lt;&gt;"",入力1!BJ4,"")</f>
        <v/>
      </c>
      <c r="AA3" s="2408"/>
      <c r="AB3" s="2408"/>
      <c r="AC3" s="2408"/>
      <c r="AD3" s="2408"/>
      <c r="AE3" s="2408"/>
      <c r="AF3" s="2408"/>
      <c r="AG3" s="2409"/>
      <c r="AH3" s="683"/>
      <c r="AI3" s="2403"/>
    </row>
    <row r="4" spans="1:44" ht="20.25" customHeight="1" thickTop="1">
      <c r="A4" s="95"/>
      <c r="B4" s="95"/>
      <c r="C4" s="95"/>
      <c r="D4" s="95"/>
      <c r="E4" s="95"/>
      <c r="F4" s="95"/>
      <c r="G4" s="95"/>
      <c r="W4" s="2423" t="s">
        <v>67</v>
      </c>
      <c r="X4" s="2424"/>
      <c r="Y4" s="2424"/>
      <c r="Z4" s="2410" t="str">
        <f>IF(TRIM(入力1!BJ5)&lt;&gt;"",入力1!BJ5,"")</f>
        <v/>
      </c>
      <c r="AA4" s="2411"/>
      <c r="AB4" s="2411"/>
      <c r="AC4" s="2411"/>
      <c r="AD4" s="2411"/>
      <c r="AE4" s="2411"/>
      <c r="AF4" s="2411"/>
      <c r="AG4" s="2412"/>
      <c r="AH4" s="684"/>
      <c r="AI4" s="103" t="s">
        <v>139</v>
      </c>
    </row>
    <row r="5" spans="1:44" ht="20.25" customHeight="1">
      <c r="A5" s="95"/>
      <c r="B5" s="95"/>
      <c r="C5" s="95"/>
      <c r="D5" s="95"/>
      <c r="E5" s="95"/>
      <c r="F5" s="95"/>
      <c r="G5" s="95"/>
      <c r="W5" s="2423" t="s">
        <v>128</v>
      </c>
      <c r="X5" s="2424"/>
      <c r="Y5" s="2424"/>
      <c r="Z5" s="2413" t="str">
        <f>IF(TRIM(入力1!BJ10)&lt;&gt;"",入力1!BJ10,"")</f>
        <v/>
      </c>
      <c r="AA5" s="2414"/>
      <c r="AB5" s="2414"/>
      <c r="AC5" s="2414"/>
      <c r="AD5" s="2414"/>
      <c r="AE5" s="2414"/>
      <c r="AF5" s="2414"/>
      <c r="AG5" s="2415"/>
      <c r="AH5" s="682"/>
      <c r="AI5" s="682"/>
    </row>
    <row r="6" spans="1:44" ht="20.25" customHeight="1" thickBot="1">
      <c r="A6" s="112"/>
      <c r="B6" s="112"/>
      <c r="W6" s="2425" t="s">
        <v>161</v>
      </c>
      <c r="X6" s="2426"/>
      <c r="Y6" s="2426"/>
      <c r="Z6" s="2416"/>
      <c r="AA6" s="2417"/>
      <c r="AB6" s="2417"/>
      <c r="AC6" s="2417"/>
      <c r="AD6" s="2417"/>
      <c r="AE6" s="2417"/>
      <c r="AF6" s="2417"/>
      <c r="AG6" s="2418"/>
      <c r="AH6" s="682"/>
      <c r="AI6" s="682"/>
    </row>
    <row r="7" spans="1:44" ht="17.25" customHeight="1" thickBot="1">
      <c r="AI7" s="103" t="s">
        <v>162</v>
      </c>
    </row>
    <row r="8" spans="1:44" s="112" customFormat="1" ht="16.5" customHeight="1">
      <c r="A8" s="104"/>
      <c r="B8" s="105"/>
      <c r="C8" s="105"/>
      <c r="D8" s="1636" t="s">
        <v>129</v>
      </c>
      <c r="E8" s="1636"/>
      <c r="F8" s="1636"/>
      <c r="G8" s="1636"/>
      <c r="H8" s="106"/>
      <c r="I8" s="104"/>
      <c r="J8" s="105"/>
      <c r="K8" s="107"/>
      <c r="L8" s="108" t="s">
        <v>130</v>
      </c>
      <c r="M8" s="109"/>
      <c r="N8" s="109"/>
      <c r="O8" s="109"/>
      <c r="P8" s="109"/>
      <c r="Q8" s="109"/>
      <c r="R8" s="109"/>
      <c r="S8" s="109"/>
      <c r="T8" s="109"/>
      <c r="U8" s="109"/>
      <c r="V8" s="109"/>
      <c r="W8" s="110"/>
      <c r="X8" s="111" t="s">
        <v>131</v>
      </c>
      <c r="Y8" s="109"/>
      <c r="Z8" s="109"/>
      <c r="AA8" s="109"/>
      <c r="AB8" s="109"/>
      <c r="AC8" s="109"/>
      <c r="AD8" s="109"/>
      <c r="AE8" s="109"/>
      <c r="AF8" s="109"/>
      <c r="AG8" s="109"/>
      <c r="AH8" s="109"/>
      <c r="AI8" s="110"/>
      <c r="AL8" s="495"/>
      <c r="AO8" s="495"/>
      <c r="AP8" s="495"/>
      <c r="AQ8" s="495"/>
      <c r="AR8" s="495"/>
    </row>
    <row r="9" spans="1:44" s="112" customFormat="1" ht="16.5" customHeight="1">
      <c r="A9" s="113"/>
      <c r="B9" s="114"/>
      <c r="C9" s="114"/>
      <c r="D9" s="1637" t="s">
        <v>132</v>
      </c>
      <c r="E9" s="1637"/>
      <c r="F9" s="1637"/>
      <c r="G9" s="1637"/>
      <c r="H9" s="115"/>
      <c r="I9" s="116"/>
      <c r="J9" s="422"/>
      <c r="K9" s="117"/>
      <c r="L9" s="118">
        <v>1</v>
      </c>
      <c r="M9" s="118">
        <v>2</v>
      </c>
      <c r="N9" s="118">
        <v>3</v>
      </c>
      <c r="O9" s="118">
        <v>4</v>
      </c>
      <c r="P9" s="118">
        <v>5</v>
      </c>
      <c r="Q9" s="118">
        <v>6</v>
      </c>
      <c r="R9" s="118">
        <v>7</v>
      </c>
      <c r="S9" s="118">
        <v>8</v>
      </c>
      <c r="T9" s="118">
        <v>9</v>
      </c>
      <c r="U9" s="118">
        <v>10</v>
      </c>
      <c r="V9" s="119"/>
      <c r="W9" s="120"/>
      <c r="X9" s="121">
        <v>1</v>
      </c>
      <c r="Y9" s="118">
        <v>2</v>
      </c>
      <c r="Z9" s="118">
        <v>3</v>
      </c>
      <c r="AA9" s="118">
        <v>4</v>
      </c>
      <c r="AB9" s="118">
        <v>5</v>
      </c>
      <c r="AC9" s="118">
        <v>6</v>
      </c>
      <c r="AD9" s="118">
        <v>7</v>
      </c>
      <c r="AE9" s="118">
        <v>8</v>
      </c>
      <c r="AF9" s="118">
        <v>9</v>
      </c>
      <c r="AG9" s="118">
        <v>10</v>
      </c>
      <c r="AH9" s="119"/>
      <c r="AI9" s="120"/>
      <c r="AL9" s="495"/>
      <c r="AM9" s="495"/>
      <c r="AN9" s="495"/>
      <c r="AO9" s="495"/>
      <c r="AP9" s="495"/>
      <c r="AQ9" s="495"/>
      <c r="AR9" s="495"/>
    </row>
    <row r="10" spans="1:44" s="112" customFormat="1" ht="16.5" customHeight="1">
      <c r="A10" s="113"/>
      <c r="B10" s="114"/>
      <c r="C10" s="114"/>
      <c r="D10" s="1637" t="s">
        <v>133</v>
      </c>
      <c r="E10" s="1637"/>
      <c r="F10" s="1637"/>
      <c r="G10" s="1637"/>
      <c r="H10" s="115"/>
      <c r="I10" s="113"/>
      <c r="J10" s="114"/>
      <c r="K10" s="122"/>
      <c r="L10" s="202" t="str">
        <f>IF(TRIM(入力2!L10)&lt;&gt;"",入力2!L10,"")</f>
        <v/>
      </c>
      <c r="M10" s="202" t="str">
        <f>IF(TRIM(入力2!M10)&lt;&gt;"",入力2!M10,"")</f>
        <v/>
      </c>
      <c r="N10" s="202" t="str">
        <f>IF(TRIM(入力2!N10)&lt;&gt;"",入力2!N10,"")</f>
        <v/>
      </c>
      <c r="O10" s="202" t="str">
        <f>IF(TRIM(入力2!O10)&lt;&gt;"",入力2!O10,"")</f>
        <v/>
      </c>
      <c r="P10" s="202" t="str">
        <f>IF(TRIM(入力2!P10)&lt;&gt;"",入力2!P10,"")</f>
        <v/>
      </c>
      <c r="Q10" s="202" t="str">
        <f>IF(TRIM(入力2!Q10)&lt;&gt;"",入力2!Q10,"")</f>
        <v/>
      </c>
      <c r="R10" s="202" t="str">
        <f>IF(TRIM(入力2!R10)&lt;&gt;"",入力2!R10,"")</f>
        <v/>
      </c>
      <c r="S10" s="202" t="str">
        <f>IF(TRIM(入力2!S10)&lt;&gt;"",入力2!S10,"")</f>
        <v/>
      </c>
      <c r="T10" s="202" t="str">
        <f>IF(TRIM(入力2!T10)&lt;&gt;"",入力2!T10,"")</f>
        <v/>
      </c>
      <c r="U10" s="202" t="str">
        <f>IF(TRIM(入力2!U10)&lt;&gt;"",入力2!U10,"")</f>
        <v/>
      </c>
      <c r="V10" s="123" t="s">
        <v>134</v>
      </c>
      <c r="W10" s="475" t="s">
        <v>135</v>
      </c>
      <c r="X10" s="203" t="str">
        <f>IF(TRIM(入力2!X10)&lt;&gt;"",入力2!X10,"")</f>
        <v/>
      </c>
      <c r="Y10" s="202" t="str">
        <f>IF(TRIM(入力2!Y10)&lt;&gt;"",入力2!Y10,"")</f>
        <v/>
      </c>
      <c r="Z10" s="202" t="str">
        <f>IF(TRIM(入力2!Z10)&lt;&gt;"",入力2!Z10,"")</f>
        <v/>
      </c>
      <c r="AA10" s="202" t="str">
        <f>IF(TRIM(入力2!AA10)&lt;&gt;"",入力2!AA10,"")</f>
        <v/>
      </c>
      <c r="AB10" s="202" t="str">
        <f>IF(TRIM(入力2!AB10)&lt;&gt;"",入力2!AB10,"")</f>
        <v/>
      </c>
      <c r="AC10" s="202" t="str">
        <f>IF(TRIM(入力2!AC10)&lt;&gt;"",入力2!AC10,"")</f>
        <v/>
      </c>
      <c r="AD10" s="202" t="str">
        <f>IF(TRIM(入力2!AD10)&lt;&gt;"",入力2!AD10,"")</f>
        <v/>
      </c>
      <c r="AE10" s="202" t="str">
        <f>IF(TRIM(入力2!AE10)&lt;&gt;"",入力2!AE10,"")</f>
        <v/>
      </c>
      <c r="AF10" s="202" t="str">
        <f>IF(TRIM(入力2!AF10)&lt;&gt;"",入力2!AF10,"")</f>
        <v/>
      </c>
      <c r="AG10" s="202" t="str">
        <f>IF(TRIM(入力2!AG10)&lt;&gt;"",入力2!AG10,"")</f>
        <v/>
      </c>
      <c r="AH10" s="123" t="s">
        <v>136</v>
      </c>
      <c r="AI10" s="475" t="s">
        <v>135</v>
      </c>
      <c r="AL10" s="495"/>
      <c r="AM10" s="495"/>
      <c r="AN10" s="495"/>
      <c r="AO10" s="495"/>
      <c r="AP10" s="495"/>
      <c r="AQ10" s="495"/>
      <c r="AR10" s="495"/>
    </row>
    <row r="11" spans="1:44" s="112" customFormat="1" ht="16.5" customHeight="1">
      <c r="A11" s="113"/>
      <c r="B11" s="114"/>
      <c r="C11" s="114"/>
      <c r="D11" s="1637" t="s">
        <v>137</v>
      </c>
      <c r="E11" s="1637"/>
      <c r="F11" s="1637"/>
      <c r="G11" s="1637"/>
      <c r="H11" s="115"/>
      <c r="I11" s="116"/>
      <c r="J11" s="422"/>
      <c r="K11" s="117"/>
      <c r="L11" s="204" t="str">
        <f>IF(TRIM(入力2!L11)&lt;&gt;"",入力2!L11,"")</f>
        <v/>
      </c>
      <c r="M11" s="204" t="str">
        <f>IF(TRIM(入力2!M11)&lt;&gt;"",入力2!M11,"")</f>
        <v/>
      </c>
      <c r="N11" s="204" t="str">
        <f>IF(TRIM(入力2!N11)&lt;&gt;"",入力2!N11,"")</f>
        <v/>
      </c>
      <c r="O11" s="204" t="str">
        <f>IF(TRIM(入力2!O11)&lt;&gt;"",入力2!O11,"")</f>
        <v/>
      </c>
      <c r="P11" s="204" t="str">
        <f>IF(TRIM(入力2!P11)&lt;&gt;"",入力2!P11,"")</f>
        <v/>
      </c>
      <c r="Q11" s="204" t="str">
        <f>IF(TRIM(入力2!Q11)&lt;&gt;"",入力2!Q11,"")</f>
        <v/>
      </c>
      <c r="R11" s="204" t="str">
        <f>IF(TRIM(入力2!R11)&lt;&gt;"",入力2!R11,"")</f>
        <v/>
      </c>
      <c r="S11" s="204" t="str">
        <f>IF(TRIM(入力2!S11)&lt;&gt;"",入力2!S11,"")</f>
        <v/>
      </c>
      <c r="T11" s="204" t="str">
        <f>IF(TRIM(入力2!T11)&lt;&gt;"",入力2!T11,"")</f>
        <v/>
      </c>
      <c r="U11" s="204" t="str">
        <f>IF(TRIM(入力2!U11)&lt;&gt;"",入力2!U11,"")</f>
        <v/>
      </c>
      <c r="V11" s="473" t="s">
        <v>141</v>
      </c>
      <c r="W11" s="476" t="s">
        <v>142</v>
      </c>
      <c r="X11" s="205" t="str">
        <f>IF(TRIM(入力2!X11)&lt;&gt;"",入力2!X11,"")</f>
        <v/>
      </c>
      <c r="Y11" s="204" t="str">
        <f>IF(TRIM(入力2!Y11)&lt;&gt;"",入力2!Y11,"")</f>
        <v/>
      </c>
      <c r="Z11" s="204" t="str">
        <f>IF(TRIM(入力2!Z11)&lt;&gt;"",入力2!Z11,"")</f>
        <v/>
      </c>
      <c r="AA11" s="204" t="str">
        <f>IF(TRIM(入力2!AA11)&lt;&gt;"",入力2!AA11,"")</f>
        <v/>
      </c>
      <c r="AB11" s="204" t="str">
        <f>IF(TRIM(入力2!AB11)&lt;&gt;"",入力2!AB11,"")</f>
        <v/>
      </c>
      <c r="AC11" s="204" t="str">
        <f>IF(TRIM(入力2!AC11)&lt;&gt;"",入力2!AC11,"")</f>
        <v/>
      </c>
      <c r="AD11" s="204" t="str">
        <f>IF(TRIM(入力2!AD11)&lt;&gt;"",入力2!AD11,"")</f>
        <v/>
      </c>
      <c r="AE11" s="204" t="str">
        <f>IF(TRIM(入力2!AE11)&lt;&gt;"",入力2!AE11,"")</f>
        <v/>
      </c>
      <c r="AF11" s="204" t="str">
        <f>IF(TRIM(入力2!AF11)&lt;&gt;"",入力2!AF11,"")</f>
        <v/>
      </c>
      <c r="AG11" s="204" t="str">
        <f>IF(TRIM(入力2!AG11)&lt;&gt;"",入力2!AG11,"")</f>
        <v/>
      </c>
      <c r="AH11" s="473" t="s">
        <v>141</v>
      </c>
      <c r="AI11" s="476" t="s">
        <v>142</v>
      </c>
      <c r="AL11" s="495"/>
      <c r="AM11" s="495"/>
      <c r="AN11" s="496" t="s">
        <v>140</v>
      </c>
      <c r="AO11" s="496" t="s">
        <v>138</v>
      </c>
      <c r="AP11" s="496" t="s">
        <v>139</v>
      </c>
      <c r="AQ11" s="495"/>
      <c r="AR11" s="495"/>
    </row>
    <row r="12" spans="1:44" s="112" customFormat="1" ht="16.5" customHeight="1">
      <c r="A12" s="113"/>
      <c r="B12" s="114"/>
      <c r="C12" s="114"/>
      <c r="D12" s="1677" t="s">
        <v>769</v>
      </c>
      <c r="E12" s="1677"/>
      <c r="F12" s="1677"/>
      <c r="G12" s="1677"/>
      <c r="H12" s="120"/>
      <c r="I12" s="116"/>
      <c r="J12" s="422"/>
      <c r="K12" s="117"/>
      <c r="L12" s="284" t="str">
        <f>IF(入力2!L12,"■","□")</f>
        <v>□</v>
      </c>
      <c r="M12" s="284" t="str">
        <f>IF(入力2!M12,"■","□")</f>
        <v>□</v>
      </c>
      <c r="N12" s="284" t="str">
        <f>IF(入力2!N12,"■","□")</f>
        <v>□</v>
      </c>
      <c r="O12" s="284" t="str">
        <f>IF(入力2!O12,"■","□")</f>
        <v>□</v>
      </c>
      <c r="P12" s="284" t="str">
        <f>IF(入力2!P12,"■","□")</f>
        <v>□</v>
      </c>
      <c r="Q12" s="284" t="str">
        <f>IF(入力2!Q12,"■","□")</f>
        <v>□</v>
      </c>
      <c r="R12" s="284" t="str">
        <f>IF(入力2!R12,"■","□")</f>
        <v>□</v>
      </c>
      <c r="S12" s="284" t="str">
        <f>IF(入力2!S12,"■","□")</f>
        <v>□</v>
      </c>
      <c r="T12" s="284" t="str">
        <f>IF(入力2!T12,"■","□")</f>
        <v>□</v>
      </c>
      <c r="U12" s="284" t="str">
        <f>IF(入力2!U12,"■","□")</f>
        <v>□</v>
      </c>
      <c r="V12" s="473" t="s">
        <v>777</v>
      </c>
      <c r="W12" s="476" t="s">
        <v>778</v>
      </c>
      <c r="X12" s="395" t="str">
        <f>IF(入力2!X12,"■","□")</f>
        <v>□</v>
      </c>
      <c r="Y12" s="284" t="str">
        <f>IF(入力2!Y12,"■","□")</f>
        <v>□</v>
      </c>
      <c r="Z12" s="284" t="str">
        <f>IF(入力2!Z12,"■","□")</f>
        <v>□</v>
      </c>
      <c r="AA12" s="284" t="str">
        <f>IF(入力2!AA12,"■","□")</f>
        <v>□</v>
      </c>
      <c r="AB12" s="284" t="str">
        <f>IF(入力2!AB12,"■","□")</f>
        <v>□</v>
      </c>
      <c r="AC12" s="284" t="str">
        <f>IF(入力2!AC12,"■","□")</f>
        <v>□</v>
      </c>
      <c r="AD12" s="284" t="str">
        <f>IF(入力2!AD12,"■","□")</f>
        <v>□</v>
      </c>
      <c r="AE12" s="284" t="str">
        <f>IF(入力2!AE12,"■","□")</f>
        <v>□</v>
      </c>
      <c r="AF12" s="284" t="str">
        <f>IF(入力2!AF12,"■","□")</f>
        <v>□</v>
      </c>
      <c r="AG12" s="284" t="str">
        <f>IF(入力2!AG12,"■","□")</f>
        <v>□</v>
      </c>
      <c r="AH12" s="473" t="s">
        <v>779</v>
      </c>
      <c r="AI12" s="476" t="s">
        <v>778</v>
      </c>
      <c r="AL12" s="495"/>
      <c r="AM12" s="495"/>
      <c r="AN12" s="495"/>
      <c r="AO12" s="495"/>
      <c r="AP12" s="495"/>
      <c r="AQ12" s="495"/>
      <c r="AR12" s="495"/>
    </row>
    <row r="13" spans="1:44" s="112" customFormat="1" ht="16.5" customHeight="1">
      <c r="A13" s="113"/>
      <c r="B13" s="114"/>
      <c r="C13" s="114"/>
      <c r="D13" s="1637" t="s">
        <v>143</v>
      </c>
      <c r="E13" s="1637"/>
      <c r="F13" s="1637"/>
      <c r="G13" s="1637"/>
      <c r="H13" s="126"/>
      <c r="I13" s="113"/>
      <c r="J13" s="114"/>
      <c r="K13" s="122"/>
      <c r="L13" s="327" t="s">
        <v>144</v>
      </c>
      <c r="M13" s="327" t="s">
        <v>144</v>
      </c>
      <c r="N13" s="327" t="s">
        <v>144</v>
      </c>
      <c r="O13" s="327" t="s">
        <v>144</v>
      </c>
      <c r="P13" s="327" t="s">
        <v>144</v>
      </c>
      <c r="Q13" s="327" t="s">
        <v>144</v>
      </c>
      <c r="R13" s="327" t="s">
        <v>144</v>
      </c>
      <c r="S13" s="327" t="s">
        <v>144</v>
      </c>
      <c r="T13" s="327" t="s">
        <v>144</v>
      </c>
      <c r="U13" s="327" t="s">
        <v>144</v>
      </c>
      <c r="V13" s="473"/>
      <c r="W13" s="476"/>
      <c r="X13" s="328" t="s">
        <v>144</v>
      </c>
      <c r="Y13" s="327" t="s">
        <v>144</v>
      </c>
      <c r="Z13" s="327" t="s">
        <v>144</v>
      </c>
      <c r="AA13" s="327" t="s">
        <v>144</v>
      </c>
      <c r="AB13" s="327" t="s">
        <v>144</v>
      </c>
      <c r="AC13" s="327" t="s">
        <v>144</v>
      </c>
      <c r="AD13" s="327" t="s">
        <v>144</v>
      </c>
      <c r="AE13" s="327" t="s">
        <v>144</v>
      </c>
      <c r="AF13" s="327" t="s">
        <v>144</v>
      </c>
      <c r="AG13" s="327" t="s">
        <v>144</v>
      </c>
      <c r="AH13" s="473"/>
      <c r="AI13" s="476"/>
      <c r="AL13" s="495"/>
      <c r="AM13" s="495"/>
      <c r="AN13" s="495"/>
      <c r="AO13" s="495"/>
      <c r="AP13" s="495"/>
      <c r="AQ13" s="495"/>
      <c r="AR13" s="495"/>
    </row>
    <row r="14" spans="1:44" s="112" customFormat="1" ht="16.5" customHeight="1" thickBot="1">
      <c r="A14" s="1623" t="s">
        <v>82</v>
      </c>
      <c r="B14" s="1624"/>
      <c r="C14" s="1625"/>
      <c r="D14" s="128" t="s">
        <v>640</v>
      </c>
      <c r="E14" s="129"/>
      <c r="F14" s="2397" t="s">
        <v>145</v>
      </c>
      <c r="G14" s="2398"/>
      <c r="H14" s="130"/>
      <c r="I14" s="1623" t="s">
        <v>82</v>
      </c>
      <c r="J14" s="1624"/>
      <c r="K14" s="1625"/>
      <c r="L14" s="131" t="str">
        <f>IF(TRIM(入力2!L14)&lt;&gt;"",入力2!L14,"")</f>
        <v/>
      </c>
      <c r="M14" s="131" t="str">
        <f>IF(TRIM(入力2!M14)&lt;&gt;"",入力2!M14,"")</f>
        <v/>
      </c>
      <c r="N14" s="131" t="str">
        <f>IF(TRIM(入力2!N14)&lt;&gt;"",入力2!N14,"")</f>
        <v/>
      </c>
      <c r="O14" s="131" t="str">
        <f>IF(TRIM(入力2!O14)&lt;&gt;"",入力2!O14,"")</f>
        <v/>
      </c>
      <c r="P14" s="131" t="str">
        <f>IF(TRIM(入力2!P14)&lt;&gt;"",入力2!P14,"")</f>
        <v/>
      </c>
      <c r="Q14" s="131" t="str">
        <f>IF(TRIM(入力2!Q14)&lt;&gt;"",入力2!Q14,"")</f>
        <v/>
      </c>
      <c r="R14" s="131" t="str">
        <f>IF(TRIM(入力2!R14)&lt;&gt;"",入力2!R14,"")</f>
        <v/>
      </c>
      <c r="S14" s="131" t="str">
        <f>IF(TRIM(入力2!S14)&lt;&gt;"",入力2!S14,"")</f>
        <v/>
      </c>
      <c r="T14" s="131" t="str">
        <f>IF(TRIM(入力2!T14)&lt;&gt;"",入力2!T14,"")</f>
        <v/>
      </c>
      <c r="U14" s="131" t="str">
        <f>IF(TRIM(入力2!U14)&lt;&gt;"",入力2!U14,"")</f>
        <v/>
      </c>
      <c r="V14" s="474" t="s">
        <v>142</v>
      </c>
      <c r="W14" s="132" t="s">
        <v>146</v>
      </c>
      <c r="X14" s="206" t="str">
        <f>IF(TRIM(入力2!X14)&lt;&gt;"",入力2!X14,"")</f>
        <v/>
      </c>
      <c r="Y14" s="131" t="str">
        <f>IF(TRIM(入力2!Y14)&lt;&gt;"",入力2!Y14,"")</f>
        <v/>
      </c>
      <c r="Z14" s="131" t="str">
        <f>IF(TRIM(入力2!Z14)&lt;&gt;"",入力2!Z14,"")</f>
        <v/>
      </c>
      <c r="AA14" s="131" t="str">
        <f>IF(TRIM(入力2!AA14)&lt;&gt;"",入力2!AA14,"")</f>
        <v/>
      </c>
      <c r="AB14" s="131" t="str">
        <f>IF(TRIM(入力2!AB14)&lt;&gt;"",入力2!AB14,"")</f>
        <v/>
      </c>
      <c r="AC14" s="131" t="str">
        <f>IF(TRIM(入力2!AC14)&lt;&gt;"",入力2!AC14,"")</f>
        <v/>
      </c>
      <c r="AD14" s="131" t="str">
        <f>IF(TRIM(入力2!AD14)&lt;&gt;"",入力2!AD14,"")</f>
        <v/>
      </c>
      <c r="AE14" s="131" t="str">
        <f>IF(TRIM(入力2!AE14)&lt;&gt;"",入力2!AE14,"")</f>
        <v/>
      </c>
      <c r="AF14" s="131" t="str">
        <f>IF(TRIM(入力2!AF14)&lt;&gt;"",入力2!AF14,"")</f>
        <v/>
      </c>
      <c r="AG14" s="131" t="str">
        <f>IF(TRIM(入力2!AG14)&lt;&gt;"",入力2!AG14,"")</f>
        <v/>
      </c>
      <c r="AH14" s="474" t="s">
        <v>142</v>
      </c>
      <c r="AI14" s="132" t="s">
        <v>147</v>
      </c>
      <c r="AL14" s="495"/>
      <c r="AM14" s="495"/>
      <c r="AN14" s="495"/>
      <c r="AO14" s="495"/>
      <c r="AP14" s="495"/>
      <c r="AQ14" s="495"/>
      <c r="AR14" s="495"/>
    </row>
    <row r="15" spans="1:44" ht="11.25" customHeight="1">
      <c r="A15" s="2396" t="str">
        <f>IF(TRIM(入力1!A18)&lt;&gt;"",入力1!A18,"")</f>
        <v/>
      </c>
      <c r="B15" s="2395" t="str">
        <f>IF(TRIM(入力1!B18)&lt;&gt;"",入力1!B18,"")</f>
        <v/>
      </c>
      <c r="C15" s="2394">
        <f>IF(TRIM(入力1!C18)&lt;&gt;"",入力1!C18,"")</f>
        <v>1</v>
      </c>
      <c r="D15" s="2343" t="str">
        <f>IF(TRIM(入力1!D18)&lt;&gt;"",入力1!D18,"")</f>
        <v/>
      </c>
      <c r="E15" s="2344"/>
      <c r="F15" s="2399" t="str">
        <f>IF(入力2!F15,"■","□")</f>
        <v>□</v>
      </c>
      <c r="G15" s="2400"/>
      <c r="H15" s="2401"/>
      <c r="I15" s="2338" t="str">
        <f>IF(TRIM(入力1!A18)&lt;&gt;"",入力1!A18,"")</f>
        <v/>
      </c>
      <c r="J15" s="2427" t="str">
        <f>IF(TRIM(入力1!B18)&lt;&gt;"",入力1!B18,"")</f>
        <v/>
      </c>
      <c r="K15" s="2387">
        <f>C15</f>
        <v>1</v>
      </c>
      <c r="L15" s="634" t="str">
        <f>IF(TRIM(入力2!L15)&lt;&gt;"",入力2!L15,"")</f>
        <v/>
      </c>
      <c r="M15" s="634" t="str">
        <f>IF(TRIM(入力2!M15)&lt;&gt;"",入力2!M15,"")</f>
        <v/>
      </c>
      <c r="N15" s="634" t="str">
        <f>IF(TRIM(入力2!N15)&lt;&gt;"",入力2!N15,"")</f>
        <v/>
      </c>
      <c r="O15" s="634" t="str">
        <f>IF(TRIM(入力2!O15)&lt;&gt;"",入力2!O15,"")</f>
        <v/>
      </c>
      <c r="P15" s="634" t="str">
        <f>IF(TRIM(入力2!P15)&lt;&gt;"",入力2!P15,"")</f>
        <v/>
      </c>
      <c r="Q15" s="634" t="str">
        <f>IF(TRIM(入力2!Q15)&lt;&gt;"",入力2!Q15,"")</f>
        <v/>
      </c>
      <c r="R15" s="634" t="str">
        <f>IF(TRIM(入力2!R15)&lt;&gt;"",入力2!R15,"")</f>
        <v/>
      </c>
      <c r="S15" s="634" t="str">
        <f>IF(TRIM(入力2!S15)&lt;&gt;"",入力2!S15,"")</f>
        <v/>
      </c>
      <c r="T15" s="634" t="str">
        <f>IF(TRIM(入力2!T15)&lt;&gt;"",入力2!T15,"")</f>
        <v/>
      </c>
      <c r="U15" s="634" t="str">
        <f>IF(TRIM(入力2!U15)&lt;&gt;"",入力2!U15,"")</f>
        <v/>
      </c>
      <c r="V15" s="634" t="str">
        <f>IF(TRIM(入力2!V15)&lt;&gt;"",入力2!V15,"")</f>
        <v/>
      </c>
      <c r="W15" s="635" t="str">
        <f>IF(TRIM(入力2!W15)&lt;&gt;"",入力2!W15,"")</f>
        <v/>
      </c>
      <c r="X15" s="636" t="str">
        <f>IF(TRIM(入力2!X15)&lt;&gt;"",入力2!X15,"")</f>
        <v/>
      </c>
      <c r="Y15" s="634" t="str">
        <f>IF(TRIM(入力2!Y15)&lt;&gt;"",入力2!Y15,"")</f>
        <v/>
      </c>
      <c r="Z15" s="634" t="str">
        <f>IF(TRIM(入力2!Z15)&lt;&gt;"",入力2!Z15,"")</f>
        <v/>
      </c>
      <c r="AA15" s="634" t="str">
        <f>IF(TRIM(入力2!AA15)&lt;&gt;"",入力2!AA15,"")</f>
        <v/>
      </c>
      <c r="AB15" s="634" t="str">
        <f>IF(TRIM(入力2!AB15)&lt;&gt;"",入力2!AB15,"")</f>
        <v/>
      </c>
      <c r="AC15" s="634" t="str">
        <f>IF(TRIM(入力2!AC15)&lt;&gt;"",入力2!AC15,"")</f>
        <v/>
      </c>
      <c r="AD15" s="634" t="str">
        <f>IF(TRIM(入力2!AD15)&lt;&gt;"",入力2!AD15,"")</f>
        <v/>
      </c>
      <c r="AE15" s="634" t="str">
        <f>IF(TRIM(入力2!AE15)&lt;&gt;"",入力2!AE15,"")</f>
        <v/>
      </c>
      <c r="AF15" s="634" t="str">
        <f>IF(TRIM(入力2!AF15)&lt;&gt;"",入力2!AF15,"")</f>
        <v/>
      </c>
      <c r="AG15" s="634" t="str">
        <f>IF(TRIM(入力2!AG15)&lt;&gt;"",入力2!AG15,"")</f>
        <v/>
      </c>
      <c r="AH15" s="634" t="str">
        <f>IF(TRIM(入力2!AH15)&lt;&gt;"",入力2!AH15,"")</f>
        <v/>
      </c>
      <c r="AI15" s="635" t="str">
        <f>IF(TRIM(入力2!AI15)&lt;&gt;"",入力2!AI15,"")</f>
        <v/>
      </c>
      <c r="AN15" s="494">
        <v>0</v>
      </c>
      <c r="AO15" s="494">
        <f>IF(AN15=1,IF(W15&gt;0,W15,W16),W16)</f>
        <v>0</v>
      </c>
      <c r="AP15" s="494">
        <f>IF(AN15=1,IF(AI15&gt;0,AI15,AI16),AI16)</f>
        <v>0</v>
      </c>
    </row>
    <row r="16" spans="1:44" ht="11.25" customHeight="1">
      <c r="A16" s="2338"/>
      <c r="B16" s="2340"/>
      <c r="C16" s="2342"/>
      <c r="D16" s="2345"/>
      <c r="E16" s="2346"/>
      <c r="F16" s="2391"/>
      <c r="G16" s="2392"/>
      <c r="H16" s="2393"/>
      <c r="I16" s="2353"/>
      <c r="J16" s="2354"/>
      <c r="K16" s="2356"/>
      <c r="L16" s="591" t="str">
        <f>IF(TRIM(入力2!L16)&lt;&gt;"",入力2!L16,"")</f>
        <v/>
      </c>
      <c r="M16" s="592" t="str">
        <f>IF(TRIM(入力2!M16)&lt;&gt;"",入力2!M16,"")</f>
        <v/>
      </c>
      <c r="N16" s="592" t="str">
        <f>IF(TRIM(入力2!N16)&lt;&gt;"",入力2!N16,"")</f>
        <v/>
      </c>
      <c r="O16" s="592" t="str">
        <f>IF(TRIM(入力2!O16)&lt;&gt;"",入力2!O16,"")</f>
        <v/>
      </c>
      <c r="P16" s="592" t="str">
        <f>IF(TRIM(入力2!P16)&lt;&gt;"",入力2!P16,"")</f>
        <v/>
      </c>
      <c r="Q16" s="592" t="str">
        <f>IF(TRIM(入力2!Q16)&lt;&gt;"",入力2!Q16,"")</f>
        <v/>
      </c>
      <c r="R16" s="592" t="str">
        <f>IF(TRIM(入力2!R16)&lt;&gt;"",入力2!R16,"")</f>
        <v/>
      </c>
      <c r="S16" s="592" t="str">
        <f>IF(TRIM(入力2!S16)&lt;&gt;"",入力2!S16,"")</f>
        <v/>
      </c>
      <c r="T16" s="592" t="str">
        <f>IF(TRIM(入力2!T16)&lt;&gt;"",入力2!T16,"")</f>
        <v/>
      </c>
      <c r="U16" s="592" t="str">
        <f>IF(TRIM(入力2!U16)&lt;&gt;"",入力2!U16,"")</f>
        <v/>
      </c>
      <c r="V16" s="593" t="str">
        <f>IF(TRIM(入力2!V16)&lt;&gt;"",入力2!V16,"")</f>
        <v>0</v>
      </c>
      <c r="W16" s="594">
        <f>IF(TRIM(入力2!W16)&lt;&gt;"",入力2!W16,"")</f>
        <v>0</v>
      </c>
      <c r="X16" s="595" t="str">
        <f>IF(TRIM(入力2!X16)&lt;&gt;"",入力2!X16,"")</f>
        <v/>
      </c>
      <c r="Y16" s="592" t="str">
        <f>IF(TRIM(入力2!Y16)&lt;&gt;"",入力2!Y16,"")</f>
        <v/>
      </c>
      <c r="Z16" s="592" t="str">
        <f>IF(TRIM(入力2!Z16)&lt;&gt;"",入力2!Z16,"")</f>
        <v/>
      </c>
      <c r="AA16" s="592" t="str">
        <f>IF(TRIM(入力2!AA16)&lt;&gt;"",入力2!AA16,"")</f>
        <v/>
      </c>
      <c r="AB16" s="592" t="str">
        <f>IF(TRIM(入力2!AB16)&lt;&gt;"",入力2!AB16,"")</f>
        <v/>
      </c>
      <c r="AC16" s="592" t="str">
        <f>IF(TRIM(入力2!AC16)&lt;&gt;"",入力2!AC16,"")</f>
        <v/>
      </c>
      <c r="AD16" s="592" t="str">
        <f>IF(TRIM(入力2!AD16)&lt;&gt;"",入力2!AD16,"")</f>
        <v/>
      </c>
      <c r="AE16" s="592" t="str">
        <f>IF(TRIM(入力2!AE16)&lt;&gt;"",入力2!AE16,"")</f>
        <v/>
      </c>
      <c r="AF16" s="592" t="str">
        <f>IF(TRIM(入力2!AF16)&lt;&gt;"",入力2!AF16,"")</f>
        <v/>
      </c>
      <c r="AG16" s="592" t="str">
        <f>IF(TRIM(入力2!AG16)&lt;&gt;"",入力2!AG16,"")</f>
        <v/>
      </c>
      <c r="AH16" s="591" t="str">
        <f>IF(TRIM(入力2!AH16)&lt;&gt;"",入力2!AH16,"")</f>
        <v>0</v>
      </c>
      <c r="AI16" s="596">
        <f>IF(TRIM(入力2!AI16)&lt;&gt;"",入力2!AI16,"")</f>
        <v>0</v>
      </c>
      <c r="AN16" s="494">
        <v>0</v>
      </c>
      <c r="AO16" s="494">
        <f>IF(AN16=1,IF(W17&gt;0,W17,W18),W18)</f>
        <v>0</v>
      </c>
      <c r="AP16" s="494">
        <f>IF(AN16=1,IF(AI17&gt;0,AI17,AI18),AI18)</f>
        <v>0</v>
      </c>
    </row>
    <row r="17" spans="1:42" ht="11.25" customHeight="1">
      <c r="A17" s="2312" t="str">
        <f>IF(TRIM(入力1!A20)&lt;&gt;"",入力1!A20,"")</f>
        <v/>
      </c>
      <c r="B17" s="2314" t="str">
        <f>IF(TRIM(入力1!B20)&lt;&gt;"",入力1!B20,"")</f>
        <v/>
      </c>
      <c r="C17" s="2316">
        <f>IF(TRIM(入力1!C20)&lt;&gt;"",入力1!C20,"")</f>
        <v>2</v>
      </c>
      <c r="D17" s="2318" t="str">
        <f>IF(TRIM(入力1!D20)&lt;&gt;"",入力1!D20,"")</f>
        <v/>
      </c>
      <c r="E17" s="2319"/>
      <c r="F17" s="2322" t="str">
        <f>IF(入力2!F17,"■","□")</f>
        <v>□</v>
      </c>
      <c r="G17" s="2323"/>
      <c r="H17" s="2324"/>
      <c r="I17" s="2328" t="str">
        <f>IF(TRIM(入力1!A20)&lt;&gt;"",入力1!A20,"")</f>
        <v/>
      </c>
      <c r="J17" s="2308" t="str">
        <f>IF(TRIM(入力1!B20)&lt;&gt;"",入力1!B20,"")</f>
        <v/>
      </c>
      <c r="K17" s="2310">
        <f>C17</f>
        <v>2</v>
      </c>
      <c r="L17" s="637" t="str">
        <f>IF(TRIM(入力2!L17)&lt;&gt;"",入力2!L17,"")</f>
        <v/>
      </c>
      <c r="M17" s="637" t="str">
        <f>IF(TRIM(入力2!M17)&lt;&gt;"",入力2!M17,"")</f>
        <v/>
      </c>
      <c r="N17" s="637" t="str">
        <f>IF(TRIM(入力2!N17)&lt;&gt;"",入力2!N17,"")</f>
        <v/>
      </c>
      <c r="O17" s="637" t="str">
        <f>IF(TRIM(入力2!O17)&lt;&gt;"",入力2!O17,"")</f>
        <v/>
      </c>
      <c r="P17" s="637" t="str">
        <f>IF(TRIM(入力2!P17)&lt;&gt;"",入力2!P17,"")</f>
        <v/>
      </c>
      <c r="Q17" s="637" t="str">
        <f>IF(TRIM(入力2!Q17)&lt;&gt;"",入力2!Q17,"")</f>
        <v/>
      </c>
      <c r="R17" s="637" t="str">
        <f>IF(TRIM(入力2!R17)&lt;&gt;"",入力2!R17,"")</f>
        <v/>
      </c>
      <c r="S17" s="637" t="str">
        <f>IF(TRIM(入力2!S17)&lt;&gt;"",入力2!S17,"")</f>
        <v/>
      </c>
      <c r="T17" s="637" t="str">
        <f>IF(TRIM(入力2!T17)&lt;&gt;"",入力2!T17,"")</f>
        <v/>
      </c>
      <c r="U17" s="637" t="str">
        <f>IF(TRIM(入力2!U17)&lt;&gt;"",入力2!U17,"")</f>
        <v/>
      </c>
      <c r="V17" s="637" t="str">
        <f>IF(TRIM(入力2!V17)&lt;&gt;"",入力2!V17,"")</f>
        <v/>
      </c>
      <c r="W17" s="638" t="str">
        <f>IF(TRIM(入力2!W17)&lt;&gt;"",入力2!W17,"")</f>
        <v/>
      </c>
      <c r="X17" s="639" t="str">
        <f>IF(TRIM(入力2!X17)&lt;&gt;"",入力2!X17,"")</f>
        <v/>
      </c>
      <c r="Y17" s="637" t="str">
        <f>IF(TRIM(入力2!Y17)&lt;&gt;"",入力2!Y17,"")</f>
        <v/>
      </c>
      <c r="Z17" s="637" t="str">
        <f>IF(TRIM(入力2!Z17)&lt;&gt;"",入力2!Z17,"")</f>
        <v/>
      </c>
      <c r="AA17" s="637" t="str">
        <f>IF(TRIM(入力2!AA17)&lt;&gt;"",入力2!AA17,"")</f>
        <v/>
      </c>
      <c r="AB17" s="637" t="str">
        <f>IF(TRIM(入力2!AB17)&lt;&gt;"",入力2!AB17,"")</f>
        <v/>
      </c>
      <c r="AC17" s="637" t="str">
        <f>IF(TRIM(入力2!AC17)&lt;&gt;"",入力2!AC17,"")</f>
        <v/>
      </c>
      <c r="AD17" s="637" t="str">
        <f>IF(TRIM(入力2!AD17)&lt;&gt;"",入力2!AD17,"")</f>
        <v/>
      </c>
      <c r="AE17" s="637" t="str">
        <f>IF(TRIM(入力2!AE17)&lt;&gt;"",入力2!AE17,"")</f>
        <v/>
      </c>
      <c r="AF17" s="637" t="str">
        <f>IF(TRIM(入力2!AF17)&lt;&gt;"",入力2!AF17,"")</f>
        <v/>
      </c>
      <c r="AG17" s="637" t="str">
        <f>IF(TRIM(入力2!AG17)&lt;&gt;"",入力2!AG17,"")</f>
        <v/>
      </c>
      <c r="AH17" s="637" t="str">
        <f>IF(TRIM(入力2!AH17)&lt;&gt;"",入力2!AH17,"")</f>
        <v/>
      </c>
      <c r="AI17" s="638" t="str">
        <f>IF(TRIM(入力2!AI17)&lt;&gt;"",入力2!AI17,"")</f>
        <v/>
      </c>
      <c r="AN17" s="494">
        <v>0</v>
      </c>
      <c r="AO17" s="494">
        <f>IF(AN17=1,IF(W19&gt;0,W19,W20),W20)</f>
        <v>0</v>
      </c>
      <c r="AP17" s="494">
        <f>IF(AN17=1,IF(AI19&gt;0,AI19,AI20),AI20)</f>
        <v>0</v>
      </c>
    </row>
    <row r="18" spans="1:42" ht="11.25" customHeight="1">
      <c r="A18" s="2328"/>
      <c r="B18" s="2308"/>
      <c r="C18" s="2330"/>
      <c r="D18" s="2331"/>
      <c r="E18" s="2332"/>
      <c r="F18" s="2333"/>
      <c r="G18" s="2334"/>
      <c r="H18" s="2335"/>
      <c r="I18" s="2329"/>
      <c r="J18" s="2336"/>
      <c r="K18" s="2311"/>
      <c r="L18" s="597" t="str">
        <f>IF(TRIM(入力2!L18)&lt;&gt;"",入力2!L18,"")</f>
        <v/>
      </c>
      <c r="M18" s="597" t="str">
        <f>IF(TRIM(入力2!M18)&lt;&gt;"",入力2!M18,"")</f>
        <v/>
      </c>
      <c r="N18" s="597" t="str">
        <f>IF(TRIM(入力2!N18)&lt;&gt;"",入力2!N18,"")</f>
        <v/>
      </c>
      <c r="O18" s="597" t="str">
        <f>IF(TRIM(入力2!O18)&lt;&gt;"",入力2!O18,"")</f>
        <v/>
      </c>
      <c r="P18" s="597" t="str">
        <f>IF(TRIM(入力2!P18)&lt;&gt;"",入力2!P18,"")</f>
        <v/>
      </c>
      <c r="Q18" s="597" t="str">
        <f>IF(TRIM(入力2!Q18)&lt;&gt;"",入力2!Q18,"")</f>
        <v/>
      </c>
      <c r="R18" s="597" t="str">
        <f>IF(TRIM(入力2!R18)&lt;&gt;"",入力2!R18,"")</f>
        <v/>
      </c>
      <c r="S18" s="597" t="str">
        <f>IF(TRIM(入力2!S18)&lt;&gt;"",入力2!S18,"")</f>
        <v/>
      </c>
      <c r="T18" s="597" t="str">
        <f>IF(TRIM(入力2!T18)&lt;&gt;"",入力2!T18,"")</f>
        <v/>
      </c>
      <c r="U18" s="597" t="str">
        <f>IF(TRIM(入力2!U18)&lt;&gt;"",入力2!U18,"")</f>
        <v/>
      </c>
      <c r="V18" s="597" t="str">
        <f>IF(TRIM(入力2!V18)&lt;&gt;"",入力2!V18,"")</f>
        <v>0</v>
      </c>
      <c r="W18" s="598">
        <f>IF(TRIM(入力2!W18)&lt;&gt;"",入力2!W18,"")</f>
        <v>0</v>
      </c>
      <c r="X18" s="599" t="str">
        <f>IF(TRIM(入力2!X18)&lt;&gt;"",入力2!X18,"")</f>
        <v/>
      </c>
      <c r="Y18" s="597" t="str">
        <f>IF(TRIM(入力2!Y18)&lt;&gt;"",入力2!Y18,"")</f>
        <v/>
      </c>
      <c r="Z18" s="597" t="str">
        <f>IF(TRIM(入力2!Z18)&lt;&gt;"",入力2!Z18,"")</f>
        <v/>
      </c>
      <c r="AA18" s="597" t="str">
        <f>IF(TRIM(入力2!AA18)&lt;&gt;"",入力2!AA18,"")</f>
        <v/>
      </c>
      <c r="AB18" s="597" t="str">
        <f>IF(TRIM(入力2!AB18)&lt;&gt;"",入力2!AB18,"")</f>
        <v/>
      </c>
      <c r="AC18" s="597" t="str">
        <f>IF(TRIM(入力2!AC18)&lt;&gt;"",入力2!AC18,"")</f>
        <v/>
      </c>
      <c r="AD18" s="597" t="str">
        <f>IF(TRIM(入力2!AD18)&lt;&gt;"",入力2!AD18,"")</f>
        <v/>
      </c>
      <c r="AE18" s="597" t="str">
        <f>IF(TRIM(入力2!AE18)&lt;&gt;"",入力2!AE18,"")</f>
        <v/>
      </c>
      <c r="AF18" s="597" t="str">
        <f>IF(TRIM(入力2!AF18)&lt;&gt;"",入力2!AF18,"")</f>
        <v/>
      </c>
      <c r="AG18" s="597" t="str">
        <f>IF(TRIM(入力2!AG18)&lt;&gt;"",入力2!AG18,"")</f>
        <v/>
      </c>
      <c r="AH18" s="597" t="str">
        <f>IF(TRIM(入力2!AH18)&lt;&gt;"",入力2!AH18,"")</f>
        <v>0</v>
      </c>
      <c r="AI18" s="598">
        <f>IF(TRIM(入力2!AI18)&lt;&gt;"",入力2!AI18,"")</f>
        <v>0</v>
      </c>
      <c r="AN18" s="494">
        <v>0</v>
      </c>
      <c r="AO18" s="494">
        <f>IF(AN18=1,IF(W21&gt;0,W21,W22),W22)</f>
        <v>0</v>
      </c>
      <c r="AP18" s="494">
        <f>IF(AN18=1,IF(AI21&gt;0,AI21,AI22),AI22)</f>
        <v>0</v>
      </c>
    </row>
    <row r="19" spans="1:42" ht="11.25" customHeight="1">
      <c r="A19" s="2337" t="str">
        <f>IF(TRIM(入力1!A22)&lt;&gt;"",入力1!A22,"")</f>
        <v/>
      </c>
      <c r="B19" s="2339" t="str">
        <f>IF(TRIM(入力1!B22)&lt;&gt;"",入力1!B22,"")</f>
        <v/>
      </c>
      <c r="C19" s="2341">
        <f>IF(TRIM(入力1!C22)&lt;&gt;"",入力1!C22,"")</f>
        <v>3</v>
      </c>
      <c r="D19" s="2343" t="str">
        <f>IF(TRIM(入力1!D22)&lt;&gt;"",入力1!D22,"")</f>
        <v/>
      </c>
      <c r="E19" s="2344"/>
      <c r="F19" s="2347" t="str">
        <f>IF(入力2!F19,"■","□")</f>
        <v>□</v>
      </c>
      <c r="G19" s="2348"/>
      <c r="H19" s="2349"/>
      <c r="I19" s="2338" t="str">
        <f>IF(TRIM(入力1!A22)&lt;&gt;"",入力1!A22,"")</f>
        <v/>
      </c>
      <c r="J19" s="2340" t="str">
        <f>IF(TRIM(入力1!B22)&lt;&gt;"",入力1!B22,"")</f>
        <v/>
      </c>
      <c r="K19" s="2355">
        <f>C19</f>
        <v>3</v>
      </c>
      <c r="L19" s="640" t="str">
        <f>IF(TRIM(入力2!L19)&lt;&gt;"",入力2!L19,"")</f>
        <v/>
      </c>
      <c r="M19" s="640" t="str">
        <f>IF(TRIM(入力2!M19)&lt;&gt;"",入力2!M19,"")</f>
        <v/>
      </c>
      <c r="N19" s="640" t="str">
        <f>IF(TRIM(入力2!N19)&lt;&gt;"",入力2!N19,"")</f>
        <v/>
      </c>
      <c r="O19" s="640" t="str">
        <f>IF(TRIM(入力2!O19)&lt;&gt;"",入力2!O19,"")</f>
        <v/>
      </c>
      <c r="P19" s="640" t="str">
        <f>IF(TRIM(入力2!P19)&lt;&gt;"",入力2!P19,"")</f>
        <v/>
      </c>
      <c r="Q19" s="640" t="str">
        <f>IF(TRIM(入力2!Q19)&lt;&gt;"",入力2!Q19,"")</f>
        <v/>
      </c>
      <c r="R19" s="640" t="str">
        <f>IF(TRIM(入力2!R19)&lt;&gt;"",入力2!R19,"")</f>
        <v/>
      </c>
      <c r="S19" s="640" t="str">
        <f>IF(TRIM(入力2!S19)&lt;&gt;"",入力2!S19,"")</f>
        <v/>
      </c>
      <c r="T19" s="640" t="str">
        <f>IF(TRIM(入力2!T19)&lt;&gt;"",入力2!T19,"")</f>
        <v/>
      </c>
      <c r="U19" s="640" t="str">
        <f>IF(TRIM(入力2!U19)&lt;&gt;"",入力2!U19,"")</f>
        <v/>
      </c>
      <c r="V19" s="641" t="str">
        <f>IF(TRIM(入力2!V19)&lt;&gt;"",入力2!V19,"")</f>
        <v/>
      </c>
      <c r="W19" s="642" t="str">
        <f>IF(TRIM(入力2!W19)&lt;&gt;"",入力2!W19,"")</f>
        <v/>
      </c>
      <c r="X19" s="643" t="str">
        <f>IF(TRIM(入力2!X19)&lt;&gt;"",入力2!X19,"")</f>
        <v/>
      </c>
      <c r="Y19" s="640" t="str">
        <f>IF(TRIM(入力2!Y19)&lt;&gt;"",入力2!Y19,"")</f>
        <v/>
      </c>
      <c r="Z19" s="640" t="str">
        <f>IF(TRIM(入力2!Z19)&lt;&gt;"",入力2!Z19,"")</f>
        <v/>
      </c>
      <c r="AA19" s="640" t="str">
        <f>IF(TRIM(入力2!AA19)&lt;&gt;"",入力2!AA19,"")</f>
        <v/>
      </c>
      <c r="AB19" s="640" t="str">
        <f>IF(TRIM(入力2!AB19)&lt;&gt;"",入力2!AB19,"")</f>
        <v/>
      </c>
      <c r="AC19" s="640" t="str">
        <f>IF(TRIM(入力2!AC19)&lt;&gt;"",入力2!AC19,"")</f>
        <v/>
      </c>
      <c r="AD19" s="640" t="str">
        <f>IF(TRIM(入力2!AD19)&lt;&gt;"",入力2!AD19,"")</f>
        <v/>
      </c>
      <c r="AE19" s="640" t="str">
        <f>IF(TRIM(入力2!AE19)&lt;&gt;"",入力2!AE19,"")</f>
        <v/>
      </c>
      <c r="AF19" s="640" t="str">
        <f>IF(TRIM(入力2!AF19)&lt;&gt;"",入力2!AF19,"")</f>
        <v/>
      </c>
      <c r="AG19" s="640" t="str">
        <f>IF(TRIM(入力2!AG19)&lt;&gt;"",入力2!AG19,"")</f>
        <v/>
      </c>
      <c r="AH19" s="640" t="str">
        <f>IF(TRIM(入力2!AH19)&lt;&gt;"",入力2!AH19,"")</f>
        <v/>
      </c>
      <c r="AI19" s="644" t="str">
        <f>IF(TRIM(入力2!AI19)&lt;&gt;"",入力2!AI19,"")</f>
        <v/>
      </c>
      <c r="AN19" s="494">
        <v>0</v>
      </c>
      <c r="AO19" s="494">
        <f>IF(AN19=1,IF(W23&gt;0,W23,W24),W24)</f>
        <v>0</v>
      </c>
      <c r="AP19" s="494">
        <f>IF(AN19=1,IF(AI23&gt;0,AI23,AI24),AI24)</f>
        <v>0</v>
      </c>
    </row>
    <row r="20" spans="1:42" ht="11.25" customHeight="1">
      <c r="A20" s="2338"/>
      <c r="B20" s="2340"/>
      <c r="C20" s="2342"/>
      <c r="D20" s="2345"/>
      <c r="E20" s="2346"/>
      <c r="F20" s="2350"/>
      <c r="G20" s="2351"/>
      <c r="H20" s="2352"/>
      <c r="I20" s="2353"/>
      <c r="J20" s="2354"/>
      <c r="K20" s="2356"/>
      <c r="L20" s="591" t="str">
        <f>IF(TRIM(入力2!L20)&lt;&gt;"",入力2!L20,"")</f>
        <v/>
      </c>
      <c r="M20" s="591" t="str">
        <f>IF(TRIM(入力2!M20)&lt;&gt;"",入力2!M20,"")</f>
        <v/>
      </c>
      <c r="N20" s="591" t="str">
        <f>IF(TRIM(入力2!N20)&lt;&gt;"",入力2!N20,"")</f>
        <v/>
      </c>
      <c r="O20" s="591" t="str">
        <f>IF(TRIM(入力2!O20)&lt;&gt;"",入力2!O20,"")</f>
        <v/>
      </c>
      <c r="P20" s="591" t="str">
        <f>IF(TRIM(入力2!P20)&lt;&gt;"",入力2!P20,"")</f>
        <v/>
      </c>
      <c r="Q20" s="591" t="str">
        <f>IF(TRIM(入力2!Q20)&lt;&gt;"",入力2!Q20,"")</f>
        <v/>
      </c>
      <c r="R20" s="591" t="str">
        <f>IF(TRIM(入力2!R20)&lt;&gt;"",入力2!R20,"")</f>
        <v/>
      </c>
      <c r="S20" s="591" t="str">
        <f>IF(TRIM(入力2!S20)&lt;&gt;"",入力2!S20,"")</f>
        <v/>
      </c>
      <c r="T20" s="591" t="str">
        <f>IF(TRIM(入力2!T20)&lt;&gt;"",入力2!T20,"")</f>
        <v/>
      </c>
      <c r="U20" s="591" t="str">
        <f>IF(TRIM(入力2!U20)&lt;&gt;"",入力2!U20,"")</f>
        <v/>
      </c>
      <c r="V20" s="593" t="str">
        <f>IF(TRIM(入力2!V20)&lt;&gt;"",入力2!V20,"")</f>
        <v>0</v>
      </c>
      <c r="W20" s="594">
        <f>IF(TRIM(入力2!W20)&lt;&gt;"",入力2!W20,"")</f>
        <v>0</v>
      </c>
      <c r="X20" s="600" t="str">
        <f>IF(TRIM(入力2!X20)&lt;&gt;"",入力2!X20,"")</f>
        <v/>
      </c>
      <c r="Y20" s="591" t="str">
        <f>IF(TRIM(入力2!Y20)&lt;&gt;"",入力2!Y20,"")</f>
        <v/>
      </c>
      <c r="Z20" s="591" t="str">
        <f>IF(TRIM(入力2!Z20)&lt;&gt;"",入力2!Z20,"")</f>
        <v/>
      </c>
      <c r="AA20" s="591" t="str">
        <f>IF(TRIM(入力2!AA20)&lt;&gt;"",入力2!AA20,"")</f>
        <v/>
      </c>
      <c r="AB20" s="591" t="str">
        <f>IF(TRIM(入力2!AB20)&lt;&gt;"",入力2!AB20,"")</f>
        <v/>
      </c>
      <c r="AC20" s="591" t="str">
        <f>IF(TRIM(入力2!AC20)&lt;&gt;"",入力2!AC20,"")</f>
        <v/>
      </c>
      <c r="AD20" s="591" t="str">
        <f>IF(TRIM(入力2!AD20)&lt;&gt;"",入力2!AD20,"")</f>
        <v/>
      </c>
      <c r="AE20" s="591" t="str">
        <f>IF(TRIM(入力2!AE20)&lt;&gt;"",入力2!AE20,"")</f>
        <v/>
      </c>
      <c r="AF20" s="591" t="str">
        <f>IF(TRIM(入力2!AF20)&lt;&gt;"",入力2!AF20,"")</f>
        <v/>
      </c>
      <c r="AG20" s="591" t="str">
        <f>IF(TRIM(入力2!AG20)&lt;&gt;"",入力2!AG20,"")</f>
        <v/>
      </c>
      <c r="AH20" s="591" t="str">
        <f>IF(TRIM(入力2!AH20)&lt;&gt;"",入力2!AH20,"")</f>
        <v>0</v>
      </c>
      <c r="AI20" s="596">
        <f>IF(TRIM(入力2!AI20)&lt;&gt;"",入力2!AI20,"")</f>
        <v>0</v>
      </c>
      <c r="AN20" s="494">
        <v>0</v>
      </c>
      <c r="AO20" s="494">
        <f>IF(AN20=1,IF(W25&gt;0,W25,W26),W26)</f>
        <v>0</v>
      </c>
      <c r="AP20" s="494">
        <f>IF(AN20=1,IF(AI25&gt;0,AI25,AI26),AI26)</f>
        <v>0</v>
      </c>
    </row>
    <row r="21" spans="1:42" ht="11.25" customHeight="1">
      <c r="A21" s="2312" t="str">
        <f>IF(TRIM(入力1!A24)&lt;&gt;"",入力1!A24,"")</f>
        <v/>
      </c>
      <c r="B21" s="2314" t="str">
        <f>IF(TRIM(入力1!B24)&lt;&gt;"",入力1!B24,"")</f>
        <v/>
      </c>
      <c r="C21" s="2316">
        <f>IF(TRIM(入力1!C24)&lt;&gt;"",入力1!C24,"")</f>
        <v>4</v>
      </c>
      <c r="D21" s="2318" t="str">
        <f>IF(TRIM(入力1!D24)&lt;&gt;"",入力1!D24,"")</f>
        <v/>
      </c>
      <c r="E21" s="2319"/>
      <c r="F21" s="2322" t="str">
        <f>IF(入力2!F21,"■","□")</f>
        <v>□</v>
      </c>
      <c r="G21" s="2323"/>
      <c r="H21" s="2324"/>
      <c r="I21" s="2328" t="str">
        <f>IF(TRIM(入力1!A24)&lt;&gt;"",入力1!A24,"")</f>
        <v/>
      </c>
      <c r="J21" s="2308" t="str">
        <f>IF(TRIM(入力1!B24)&lt;&gt;"",入力1!B24,"")</f>
        <v/>
      </c>
      <c r="K21" s="2310">
        <f>C21</f>
        <v>4</v>
      </c>
      <c r="L21" s="637" t="str">
        <f>IF(TRIM(入力2!L21)&lt;&gt;"",入力2!L21,"")</f>
        <v/>
      </c>
      <c r="M21" s="637" t="str">
        <f>IF(TRIM(入力2!M21)&lt;&gt;"",入力2!M21,"")</f>
        <v/>
      </c>
      <c r="N21" s="637" t="str">
        <f>IF(TRIM(入力2!N21)&lt;&gt;"",入力2!N21,"")</f>
        <v/>
      </c>
      <c r="O21" s="637" t="str">
        <f>IF(TRIM(入力2!O21)&lt;&gt;"",入力2!O21,"")</f>
        <v/>
      </c>
      <c r="P21" s="637" t="str">
        <f>IF(TRIM(入力2!P21)&lt;&gt;"",入力2!P21,"")</f>
        <v/>
      </c>
      <c r="Q21" s="637" t="str">
        <f>IF(TRIM(入力2!Q21)&lt;&gt;"",入力2!Q21,"")</f>
        <v/>
      </c>
      <c r="R21" s="637" t="str">
        <f>IF(TRIM(入力2!R21)&lt;&gt;"",入力2!R21,"")</f>
        <v/>
      </c>
      <c r="S21" s="637" t="str">
        <f>IF(TRIM(入力2!S21)&lt;&gt;"",入力2!S21,"")</f>
        <v/>
      </c>
      <c r="T21" s="637" t="str">
        <f>IF(TRIM(入力2!T21)&lt;&gt;"",入力2!T21,"")</f>
        <v/>
      </c>
      <c r="U21" s="637" t="str">
        <f>IF(TRIM(入力2!U21)&lt;&gt;"",入力2!U21,"")</f>
        <v/>
      </c>
      <c r="V21" s="637" t="str">
        <f>IF(TRIM(入力2!V21)&lt;&gt;"",入力2!V21,"")</f>
        <v/>
      </c>
      <c r="W21" s="638" t="str">
        <f>IF(TRIM(入力2!W21)&lt;&gt;"",入力2!W21,"")</f>
        <v/>
      </c>
      <c r="X21" s="639" t="str">
        <f>IF(TRIM(入力2!X21)&lt;&gt;"",入力2!X21,"")</f>
        <v/>
      </c>
      <c r="Y21" s="637" t="str">
        <f>IF(TRIM(入力2!Y21)&lt;&gt;"",入力2!Y21,"")</f>
        <v/>
      </c>
      <c r="Z21" s="637" t="str">
        <f>IF(TRIM(入力2!Z21)&lt;&gt;"",入力2!Z21,"")</f>
        <v/>
      </c>
      <c r="AA21" s="637" t="str">
        <f>IF(TRIM(入力2!AA21)&lt;&gt;"",入力2!AA21,"")</f>
        <v/>
      </c>
      <c r="AB21" s="637" t="str">
        <f>IF(TRIM(入力2!AB21)&lt;&gt;"",入力2!AB21,"")</f>
        <v/>
      </c>
      <c r="AC21" s="637" t="str">
        <f>IF(TRIM(入力2!AC21)&lt;&gt;"",入力2!AC21,"")</f>
        <v/>
      </c>
      <c r="AD21" s="637" t="str">
        <f>IF(TRIM(入力2!AD21)&lt;&gt;"",入力2!AD21,"")</f>
        <v/>
      </c>
      <c r="AE21" s="637" t="str">
        <f>IF(TRIM(入力2!AE21)&lt;&gt;"",入力2!AE21,"")</f>
        <v/>
      </c>
      <c r="AF21" s="637" t="str">
        <f>IF(TRIM(入力2!AF21)&lt;&gt;"",入力2!AF21,"")</f>
        <v/>
      </c>
      <c r="AG21" s="637" t="str">
        <f>IF(TRIM(入力2!AG21)&lt;&gt;"",入力2!AG21,"")</f>
        <v/>
      </c>
      <c r="AH21" s="637" t="str">
        <f>IF(TRIM(入力2!AH21)&lt;&gt;"",入力2!AH21,"")</f>
        <v/>
      </c>
      <c r="AI21" s="638" t="str">
        <f>IF(TRIM(入力2!AI21)&lt;&gt;"",入力2!AI21,"")</f>
        <v/>
      </c>
      <c r="AN21" s="494">
        <v>0</v>
      </c>
      <c r="AO21" s="494">
        <f>IF(AN21=1,IF(W27&gt;0,W27,W28),W28)</f>
        <v>0</v>
      </c>
      <c r="AP21" s="494">
        <f>IF(AN21=1,IF(AI27&gt;0,AI27,AI28),AI28)</f>
        <v>0</v>
      </c>
    </row>
    <row r="22" spans="1:42" ht="11.25" customHeight="1">
      <c r="A22" s="2328"/>
      <c r="B22" s="2308"/>
      <c r="C22" s="2330"/>
      <c r="D22" s="2331"/>
      <c r="E22" s="2332"/>
      <c r="F22" s="2333"/>
      <c r="G22" s="2334"/>
      <c r="H22" s="2335"/>
      <c r="I22" s="2329"/>
      <c r="J22" s="2336"/>
      <c r="K22" s="2311"/>
      <c r="L22" s="597" t="str">
        <f>IF(TRIM(入力2!L22)&lt;&gt;"",入力2!L22,"")</f>
        <v/>
      </c>
      <c r="M22" s="597" t="str">
        <f>IF(TRIM(入力2!M22)&lt;&gt;"",入力2!M22,"")</f>
        <v/>
      </c>
      <c r="N22" s="597" t="str">
        <f>IF(TRIM(入力2!N22)&lt;&gt;"",入力2!N22,"")</f>
        <v/>
      </c>
      <c r="O22" s="597" t="str">
        <f>IF(TRIM(入力2!O22)&lt;&gt;"",入力2!O22,"")</f>
        <v/>
      </c>
      <c r="P22" s="597" t="str">
        <f>IF(TRIM(入力2!P22)&lt;&gt;"",入力2!P22,"")</f>
        <v/>
      </c>
      <c r="Q22" s="597" t="str">
        <f>IF(TRIM(入力2!Q22)&lt;&gt;"",入力2!Q22,"")</f>
        <v/>
      </c>
      <c r="R22" s="597" t="str">
        <f>IF(TRIM(入力2!R22)&lt;&gt;"",入力2!R22,"")</f>
        <v/>
      </c>
      <c r="S22" s="597" t="str">
        <f>IF(TRIM(入力2!S22)&lt;&gt;"",入力2!S22,"")</f>
        <v/>
      </c>
      <c r="T22" s="597" t="str">
        <f>IF(TRIM(入力2!T22)&lt;&gt;"",入力2!T22,"")</f>
        <v/>
      </c>
      <c r="U22" s="597" t="str">
        <f>IF(TRIM(入力2!U22)&lt;&gt;"",入力2!U22,"")</f>
        <v/>
      </c>
      <c r="V22" s="597" t="str">
        <f>IF(TRIM(入力2!V22)&lt;&gt;"",入力2!V22,"")</f>
        <v>0</v>
      </c>
      <c r="W22" s="598">
        <f>IF(TRIM(入力2!W22)&lt;&gt;"",入力2!W22,"")</f>
        <v>0</v>
      </c>
      <c r="X22" s="599" t="str">
        <f>IF(TRIM(入力2!X22)&lt;&gt;"",入力2!X22,"")</f>
        <v/>
      </c>
      <c r="Y22" s="597" t="str">
        <f>IF(TRIM(入力2!Y22)&lt;&gt;"",入力2!Y22,"")</f>
        <v/>
      </c>
      <c r="Z22" s="597" t="str">
        <f>IF(TRIM(入力2!Z22)&lt;&gt;"",入力2!Z22,"")</f>
        <v/>
      </c>
      <c r="AA22" s="597" t="str">
        <f>IF(TRIM(入力2!AA22)&lt;&gt;"",入力2!AA22,"")</f>
        <v/>
      </c>
      <c r="AB22" s="597" t="str">
        <f>IF(TRIM(入力2!AB22)&lt;&gt;"",入力2!AB22,"")</f>
        <v/>
      </c>
      <c r="AC22" s="597" t="str">
        <f>IF(TRIM(入力2!AC22)&lt;&gt;"",入力2!AC22,"")</f>
        <v/>
      </c>
      <c r="AD22" s="597" t="str">
        <f>IF(TRIM(入力2!AD22)&lt;&gt;"",入力2!AD22,"")</f>
        <v/>
      </c>
      <c r="AE22" s="597" t="str">
        <f>IF(TRIM(入力2!AE22)&lt;&gt;"",入力2!AE22,"")</f>
        <v/>
      </c>
      <c r="AF22" s="597" t="str">
        <f>IF(TRIM(入力2!AF22)&lt;&gt;"",入力2!AF22,"")</f>
        <v/>
      </c>
      <c r="AG22" s="597" t="str">
        <f>IF(TRIM(入力2!AG22)&lt;&gt;"",入力2!AG22,"")</f>
        <v/>
      </c>
      <c r="AH22" s="597" t="str">
        <f>IF(TRIM(入力2!AH22)&lt;&gt;"",入力2!AH22,"")</f>
        <v>0</v>
      </c>
      <c r="AI22" s="598">
        <f>IF(TRIM(入力2!AI22)&lt;&gt;"",入力2!AI22,"")</f>
        <v>0</v>
      </c>
      <c r="AN22" s="494">
        <v>0</v>
      </c>
      <c r="AO22" s="494">
        <f>IF(AN22=1,IF(W29&gt;0,W29,W30),W30)</f>
        <v>0</v>
      </c>
      <c r="AP22" s="494">
        <f>IF(AN22=1,IF(AI29&gt;0,AI29,AI30),AI30)</f>
        <v>0</v>
      </c>
    </row>
    <row r="23" spans="1:42" ht="11.25" customHeight="1">
      <c r="A23" s="2337" t="str">
        <f>IF(TRIM(入力1!A26)&lt;&gt;"",入力1!A26,"")</f>
        <v/>
      </c>
      <c r="B23" s="2339" t="str">
        <f>IF(TRIM(入力1!B26)&lt;&gt;"",入力1!B26,"")</f>
        <v/>
      </c>
      <c r="C23" s="2341">
        <f>IF(TRIM(入力1!C26)&lt;&gt;"",入力1!C26,"")</f>
        <v>5</v>
      </c>
      <c r="D23" s="2343" t="str">
        <f>IF(TRIM(入力1!D26)&lt;&gt;"",入力1!D26,"")</f>
        <v/>
      </c>
      <c r="E23" s="2344"/>
      <c r="F23" s="2347" t="str">
        <f>IF(入力2!F23,"■","□")</f>
        <v>□</v>
      </c>
      <c r="G23" s="2348"/>
      <c r="H23" s="2349"/>
      <c r="I23" s="2353" t="str">
        <f>IF(TRIM(入力1!A26)&lt;&gt;"",入力1!A26,"")</f>
        <v/>
      </c>
      <c r="J23" s="2354" t="str">
        <f>IF(TRIM(入力1!B26)&lt;&gt;"",入力1!B26,"")</f>
        <v/>
      </c>
      <c r="K23" s="2355">
        <f>C23</f>
        <v>5</v>
      </c>
      <c r="L23" s="640" t="str">
        <f>IF(TRIM(入力2!L23)&lt;&gt;"",入力2!L23,"")</f>
        <v/>
      </c>
      <c r="M23" s="640" t="str">
        <f>IF(TRIM(入力2!M23)&lt;&gt;"",入力2!M23,"")</f>
        <v/>
      </c>
      <c r="N23" s="640" t="str">
        <f>IF(TRIM(入力2!N23)&lt;&gt;"",入力2!N23,"")</f>
        <v/>
      </c>
      <c r="O23" s="640" t="str">
        <f>IF(TRIM(入力2!O23)&lt;&gt;"",入力2!O23,"")</f>
        <v/>
      </c>
      <c r="P23" s="640" t="str">
        <f>IF(TRIM(入力2!P23)&lt;&gt;"",入力2!P23,"")</f>
        <v/>
      </c>
      <c r="Q23" s="640" t="str">
        <f>IF(TRIM(入力2!Q23)&lt;&gt;"",入力2!Q23,"")</f>
        <v/>
      </c>
      <c r="R23" s="640" t="str">
        <f>IF(TRIM(入力2!R23)&lt;&gt;"",入力2!R23,"")</f>
        <v/>
      </c>
      <c r="S23" s="640" t="str">
        <f>IF(TRIM(入力2!S23)&lt;&gt;"",入力2!S23,"")</f>
        <v/>
      </c>
      <c r="T23" s="640" t="str">
        <f>IF(TRIM(入力2!T23)&lt;&gt;"",入力2!T23,"")</f>
        <v/>
      </c>
      <c r="U23" s="640" t="str">
        <f>IF(TRIM(入力2!U23)&lt;&gt;"",入力2!U23,"")</f>
        <v/>
      </c>
      <c r="V23" s="640" t="str">
        <f>IF(TRIM(入力2!V23)&lt;&gt;"",入力2!V23,"")</f>
        <v/>
      </c>
      <c r="W23" s="644" t="str">
        <f>IF(TRIM(入力2!W23)&lt;&gt;"",入力2!W23,"")</f>
        <v/>
      </c>
      <c r="X23" s="643" t="str">
        <f>IF(TRIM(入力2!X23)&lt;&gt;"",入力2!X23,"")</f>
        <v/>
      </c>
      <c r="Y23" s="640" t="str">
        <f>IF(TRIM(入力2!Y23)&lt;&gt;"",入力2!Y23,"")</f>
        <v/>
      </c>
      <c r="Z23" s="640" t="str">
        <f>IF(TRIM(入力2!Z23)&lt;&gt;"",入力2!Z23,"")</f>
        <v/>
      </c>
      <c r="AA23" s="640" t="str">
        <f>IF(TRIM(入力2!AA23)&lt;&gt;"",入力2!AA23,"")</f>
        <v/>
      </c>
      <c r="AB23" s="640" t="str">
        <f>IF(TRIM(入力2!AB23)&lt;&gt;"",入力2!AB23,"")</f>
        <v/>
      </c>
      <c r="AC23" s="640" t="str">
        <f>IF(TRIM(入力2!AC23)&lt;&gt;"",入力2!AC23,"")</f>
        <v/>
      </c>
      <c r="AD23" s="640" t="str">
        <f>IF(TRIM(入力2!AD23)&lt;&gt;"",入力2!AD23,"")</f>
        <v/>
      </c>
      <c r="AE23" s="640" t="str">
        <f>IF(TRIM(入力2!AE23)&lt;&gt;"",入力2!AE23,"")</f>
        <v/>
      </c>
      <c r="AF23" s="640" t="str">
        <f>IF(TRIM(入力2!AF23)&lt;&gt;"",入力2!AF23,"")</f>
        <v/>
      </c>
      <c r="AG23" s="640" t="str">
        <f>IF(TRIM(入力2!AG23)&lt;&gt;"",入力2!AG23,"")</f>
        <v/>
      </c>
      <c r="AH23" s="640" t="str">
        <f>IF(TRIM(入力2!AH23)&lt;&gt;"",入力2!AH23,"")</f>
        <v/>
      </c>
      <c r="AI23" s="644" t="str">
        <f>IF(TRIM(入力2!AI23)&lt;&gt;"",入力2!AI23,"")</f>
        <v/>
      </c>
      <c r="AN23" s="494">
        <v>0</v>
      </c>
      <c r="AO23" s="494">
        <f>IF(AN23=1,IF(W31&gt;0,W31,W32),W32)</f>
        <v>0</v>
      </c>
      <c r="AP23" s="494">
        <f>IF(AN23=1,IF(AI31&gt;0,AI31,AI32),AI32)</f>
        <v>0</v>
      </c>
    </row>
    <row r="24" spans="1:42" ht="11.25" customHeight="1" thickBot="1">
      <c r="A24" s="2366"/>
      <c r="B24" s="2367"/>
      <c r="C24" s="2368"/>
      <c r="D24" s="2369"/>
      <c r="E24" s="2370"/>
      <c r="F24" s="2371"/>
      <c r="G24" s="2372"/>
      <c r="H24" s="2373"/>
      <c r="I24" s="2374"/>
      <c r="J24" s="2375"/>
      <c r="K24" s="2376"/>
      <c r="L24" s="601" t="str">
        <f>IF(TRIM(入力2!L24)&lt;&gt;"",入力2!L24,"")</f>
        <v/>
      </c>
      <c r="M24" s="601" t="str">
        <f>IF(TRIM(入力2!M24)&lt;&gt;"",入力2!M24,"")</f>
        <v/>
      </c>
      <c r="N24" s="601" t="str">
        <f>IF(TRIM(入力2!N24)&lt;&gt;"",入力2!N24,"")</f>
        <v/>
      </c>
      <c r="O24" s="601" t="str">
        <f>IF(TRIM(入力2!O24)&lt;&gt;"",入力2!O24,"")</f>
        <v/>
      </c>
      <c r="P24" s="601" t="str">
        <f>IF(TRIM(入力2!P24)&lt;&gt;"",入力2!P24,"")</f>
        <v/>
      </c>
      <c r="Q24" s="601" t="str">
        <f>IF(TRIM(入力2!Q24)&lt;&gt;"",入力2!Q24,"")</f>
        <v/>
      </c>
      <c r="R24" s="601" t="str">
        <f>IF(TRIM(入力2!R24)&lt;&gt;"",入力2!R24,"")</f>
        <v/>
      </c>
      <c r="S24" s="601" t="str">
        <f>IF(TRIM(入力2!S24)&lt;&gt;"",入力2!S24,"")</f>
        <v/>
      </c>
      <c r="T24" s="601" t="str">
        <f>IF(TRIM(入力2!T24)&lt;&gt;"",入力2!T24,"")</f>
        <v/>
      </c>
      <c r="U24" s="601" t="str">
        <f>IF(TRIM(入力2!U24)&lt;&gt;"",入力2!U24,"")</f>
        <v/>
      </c>
      <c r="V24" s="601" t="str">
        <f>IF(TRIM(入力2!V24)&lt;&gt;"",入力2!V24,"")</f>
        <v>0</v>
      </c>
      <c r="W24" s="602">
        <f>IF(TRIM(入力2!W24)&lt;&gt;"",入力2!W24,"")</f>
        <v>0</v>
      </c>
      <c r="X24" s="603" t="str">
        <f>IF(TRIM(入力2!X24)&lt;&gt;"",入力2!X24,"")</f>
        <v/>
      </c>
      <c r="Y24" s="601" t="str">
        <f>IF(TRIM(入力2!Y24)&lt;&gt;"",入力2!Y24,"")</f>
        <v/>
      </c>
      <c r="Z24" s="601" t="str">
        <f>IF(TRIM(入力2!Z24)&lt;&gt;"",入力2!Z24,"")</f>
        <v/>
      </c>
      <c r="AA24" s="601" t="str">
        <f>IF(TRIM(入力2!AA24)&lt;&gt;"",入力2!AA24,"")</f>
        <v/>
      </c>
      <c r="AB24" s="601" t="str">
        <f>IF(TRIM(入力2!AB24)&lt;&gt;"",入力2!AB24,"")</f>
        <v/>
      </c>
      <c r="AC24" s="601" t="str">
        <f>IF(TRIM(入力2!AC24)&lt;&gt;"",入力2!AC24,"")</f>
        <v/>
      </c>
      <c r="AD24" s="601" t="str">
        <f>IF(TRIM(入力2!AD24)&lt;&gt;"",入力2!AD24,"")</f>
        <v/>
      </c>
      <c r="AE24" s="601" t="str">
        <f>IF(TRIM(入力2!AE24)&lt;&gt;"",入力2!AE24,"")</f>
        <v/>
      </c>
      <c r="AF24" s="601" t="str">
        <f>IF(TRIM(入力2!AF24)&lt;&gt;"",入力2!AF24,"")</f>
        <v/>
      </c>
      <c r="AG24" s="601" t="str">
        <f>IF(TRIM(入力2!AG24)&lt;&gt;"",入力2!AG24,"")</f>
        <v/>
      </c>
      <c r="AH24" s="601" t="str">
        <f>IF(TRIM(入力2!AH24)&lt;&gt;"",入力2!AH24,"")</f>
        <v>0</v>
      </c>
      <c r="AI24" s="602">
        <f>IF(TRIM(入力2!AI24)&lt;&gt;"",入力2!AI24,"")</f>
        <v>0</v>
      </c>
      <c r="AN24" s="494">
        <v>0</v>
      </c>
      <c r="AO24" s="494">
        <f>IF(AN24=1,IF(W33&gt;0,W33,W34),W34)</f>
        <v>0</v>
      </c>
      <c r="AP24" s="494">
        <f>IF(AN24=1,IF(AI33&gt;0,AI33,AI34),AI34)</f>
        <v>0</v>
      </c>
    </row>
    <row r="25" spans="1:42" ht="11.25" customHeight="1">
      <c r="A25" s="2357" t="str">
        <f>IF(TRIM(入力1!A28)&lt;&gt;"",入力1!A28,"")</f>
        <v/>
      </c>
      <c r="B25" s="2358" t="str">
        <f>IF(TRIM(入力1!B28)&lt;&gt;"",入力1!B28,"")</f>
        <v/>
      </c>
      <c r="C25" s="2359">
        <f>IF(TRIM(入力1!C28)&lt;&gt;"",入力1!C28,"")</f>
        <v>6</v>
      </c>
      <c r="D25" s="2360" t="str">
        <f>IF(TRIM(入力1!D28)&lt;&gt;"",入力1!D28,"")</f>
        <v/>
      </c>
      <c r="E25" s="2361"/>
      <c r="F25" s="2362" t="str">
        <f>IF(入力2!F25,"■","□")</f>
        <v>□</v>
      </c>
      <c r="G25" s="2363"/>
      <c r="H25" s="2364"/>
      <c r="I25" s="2328" t="str">
        <f>IF(TRIM(入力1!A28)&lt;&gt;"",入力1!A28,"")</f>
        <v/>
      </c>
      <c r="J25" s="2308" t="str">
        <f>IF(TRIM(入力1!B28)&lt;&gt;"",入力1!B28,"")</f>
        <v/>
      </c>
      <c r="K25" s="2365">
        <f>C25</f>
        <v>6</v>
      </c>
      <c r="L25" s="645" t="str">
        <f>IF(TRIM(入力2!L25)&lt;&gt;"",入力2!L25,"")</f>
        <v/>
      </c>
      <c r="M25" s="645" t="str">
        <f>IF(TRIM(入力2!M25)&lt;&gt;"",入力2!M25,"")</f>
        <v/>
      </c>
      <c r="N25" s="645" t="str">
        <f>IF(TRIM(入力2!N25)&lt;&gt;"",入力2!N25,"")</f>
        <v/>
      </c>
      <c r="O25" s="645" t="str">
        <f>IF(TRIM(入力2!O25)&lt;&gt;"",入力2!O25,"")</f>
        <v/>
      </c>
      <c r="P25" s="645" t="str">
        <f>IF(TRIM(入力2!P25)&lt;&gt;"",入力2!P25,"")</f>
        <v/>
      </c>
      <c r="Q25" s="645" t="str">
        <f>IF(TRIM(入力2!Q25)&lt;&gt;"",入力2!Q25,"")</f>
        <v/>
      </c>
      <c r="R25" s="645" t="str">
        <f>IF(TRIM(入力2!R25)&lt;&gt;"",入力2!R25,"")</f>
        <v/>
      </c>
      <c r="S25" s="645" t="str">
        <f>IF(TRIM(入力2!S25)&lt;&gt;"",入力2!S25,"")</f>
        <v/>
      </c>
      <c r="T25" s="645" t="str">
        <f>IF(TRIM(入力2!T25)&lt;&gt;"",入力2!T25,"")</f>
        <v/>
      </c>
      <c r="U25" s="645" t="str">
        <f>IF(TRIM(入力2!U25)&lt;&gt;"",入力2!U25,"")</f>
        <v/>
      </c>
      <c r="V25" s="645" t="str">
        <f>IF(TRIM(入力2!V25)&lt;&gt;"",入力2!V25,"")</f>
        <v/>
      </c>
      <c r="W25" s="646" t="str">
        <f>IF(TRIM(入力2!W25)&lt;&gt;"",入力2!W25,"")</f>
        <v/>
      </c>
      <c r="X25" s="647" t="str">
        <f>IF(TRIM(入力2!X25)&lt;&gt;"",入力2!X25,"")</f>
        <v/>
      </c>
      <c r="Y25" s="645" t="str">
        <f>IF(TRIM(入力2!Y25)&lt;&gt;"",入力2!Y25,"")</f>
        <v/>
      </c>
      <c r="Z25" s="645" t="str">
        <f>IF(TRIM(入力2!Z25)&lt;&gt;"",入力2!Z25,"")</f>
        <v/>
      </c>
      <c r="AA25" s="645" t="str">
        <f>IF(TRIM(入力2!AA25)&lt;&gt;"",入力2!AA25,"")</f>
        <v/>
      </c>
      <c r="AB25" s="645" t="str">
        <f>IF(TRIM(入力2!AB25)&lt;&gt;"",入力2!AB25,"")</f>
        <v/>
      </c>
      <c r="AC25" s="645" t="str">
        <f>IF(TRIM(入力2!AC25)&lt;&gt;"",入力2!AC25,"")</f>
        <v/>
      </c>
      <c r="AD25" s="645" t="str">
        <f>IF(TRIM(入力2!AD25)&lt;&gt;"",入力2!AD25,"")</f>
        <v/>
      </c>
      <c r="AE25" s="645" t="str">
        <f>IF(TRIM(入力2!AE25)&lt;&gt;"",入力2!AE25,"")</f>
        <v/>
      </c>
      <c r="AF25" s="645" t="str">
        <f>IF(TRIM(入力2!AF25)&lt;&gt;"",入力2!AF25,"")</f>
        <v/>
      </c>
      <c r="AG25" s="645" t="str">
        <f>IF(TRIM(入力2!AG25)&lt;&gt;"",入力2!AG25,"")</f>
        <v/>
      </c>
      <c r="AH25" s="645" t="str">
        <f>IF(TRIM(入力2!AH25)&lt;&gt;"",入力2!AH25,"")</f>
        <v/>
      </c>
      <c r="AI25" s="646" t="str">
        <f>IF(TRIM(入力2!AI25)&lt;&gt;"",入力2!AI25,"")</f>
        <v/>
      </c>
      <c r="AN25" s="494">
        <v>0</v>
      </c>
      <c r="AO25" s="494">
        <f>IF(AN25=1,IF(W35&gt;0,W35,W36),W36)</f>
        <v>0</v>
      </c>
      <c r="AP25" s="494">
        <f>IF(AN25=1,IF(AI35&gt;0,AI35,AI36),AI36)</f>
        <v>0</v>
      </c>
    </row>
    <row r="26" spans="1:42" ht="11.25" customHeight="1">
      <c r="A26" s="2328"/>
      <c r="B26" s="2308"/>
      <c r="C26" s="2330"/>
      <c r="D26" s="2331"/>
      <c r="E26" s="2332"/>
      <c r="F26" s="2333"/>
      <c r="G26" s="2334"/>
      <c r="H26" s="2335"/>
      <c r="I26" s="2329"/>
      <c r="J26" s="2336"/>
      <c r="K26" s="2311"/>
      <c r="L26" s="597" t="str">
        <f>IF(TRIM(入力2!L26)&lt;&gt;"",入力2!L26,"")</f>
        <v/>
      </c>
      <c r="M26" s="597" t="str">
        <f>IF(TRIM(入力2!M26)&lt;&gt;"",入力2!M26,"")</f>
        <v/>
      </c>
      <c r="N26" s="597" t="str">
        <f>IF(TRIM(入力2!N26)&lt;&gt;"",入力2!N26,"")</f>
        <v/>
      </c>
      <c r="O26" s="597" t="str">
        <f>IF(TRIM(入力2!O26)&lt;&gt;"",入力2!O26,"")</f>
        <v/>
      </c>
      <c r="P26" s="597" t="str">
        <f>IF(TRIM(入力2!P26)&lt;&gt;"",入力2!P26,"")</f>
        <v/>
      </c>
      <c r="Q26" s="597" t="str">
        <f>IF(TRIM(入力2!Q26)&lt;&gt;"",入力2!Q26,"")</f>
        <v/>
      </c>
      <c r="R26" s="597" t="str">
        <f>IF(TRIM(入力2!R26)&lt;&gt;"",入力2!R26,"")</f>
        <v/>
      </c>
      <c r="S26" s="597" t="str">
        <f>IF(TRIM(入力2!S26)&lt;&gt;"",入力2!S26,"")</f>
        <v/>
      </c>
      <c r="T26" s="597" t="str">
        <f>IF(TRIM(入力2!T26)&lt;&gt;"",入力2!T26,"")</f>
        <v/>
      </c>
      <c r="U26" s="597" t="str">
        <f>IF(TRIM(入力2!U26)&lt;&gt;"",入力2!U26,"")</f>
        <v/>
      </c>
      <c r="V26" s="597" t="str">
        <f>IF(TRIM(入力2!V26)&lt;&gt;"",入力2!V26,"")</f>
        <v>0</v>
      </c>
      <c r="W26" s="598">
        <f>IF(TRIM(入力2!W26)&lt;&gt;"",入力2!W26,"")</f>
        <v>0</v>
      </c>
      <c r="X26" s="599" t="str">
        <f>IF(TRIM(入力2!X26)&lt;&gt;"",入力2!X26,"")</f>
        <v/>
      </c>
      <c r="Y26" s="597" t="str">
        <f>IF(TRIM(入力2!Y26)&lt;&gt;"",入力2!Y26,"")</f>
        <v/>
      </c>
      <c r="Z26" s="597" t="str">
        <f>IF(TRIM(入力2!Z26)&lt;&gt;"",入力2!Z26,"")</f>
        <v/>
      </c>
      <c r="AA26" s="597" t="str">
        <f>IF(TRIM(入力2!AA26)&lt;&gt;"",入力2!AA26,"")</f>
        <v/>
      </c>
      <c r="AB26" s="597" t="str">
        <f>IF(TRIM(入力2!AB26)&lt;&gt;"",入力2!AB26,"")</f>
        <v/>
      </c>
      <c r="AC26" s="597" t="str">
        <f>IF(TRIM(入力2!AC26)&lt;&gt;"",入力2!AC26,"")</f>
        <v/>
      </c>
      <c r="AD26" s="597" t="str">
        <f>IF(TRIM(入力2!AD26)&lt;&gt;"",入力2!AD26,"")</f>
        <v/>
      </c>
      <c r="AE26" s="597" t="str">
        <f>IF(TRIM(入力2!AE26)&lt;&gt;"",入力2!AE26,"")</f>
        <v/>
      </c>
      <c r="AF26" s="597" t="str">
        <f>IF(TRIM(入力2!AF26)&lt;&gt;"",入力2!AF26,"")</f>
        <v/>
      </c>
      <c r="AG26" s="597" t="str">
        <f>IF(TRIM(入力2!AG26)&lt;&gt;"",入力2!AG26,"")</f>
        <v/>
      </c>
      <c r="AH26" s="597" t="str">
        <f>IF(TRIM(入力2!AH26)&lt;&gt;"",入力2!AH26,"")</f>
        <v>0</v>
      </c>
      <c r="AI26" s="598">
        <f>IF(TRIM(入力2!AI26)&lt;&gt;"",入力2!AI26,"")</f>
        <v>0</v>
      </c>
      <c r="AN26" s="494">
        <v>0</v>
      </c>
      <c r="AO26" s="494">
        <f>IF(AN26=1,IF(W37&gt;0,W37,W38),W38)</f>
        <v>0</v>
      </c>
      <c r="AP26" s="494">
        <f>IF(AN26=1,IF(AI37&gt;0,AI37,AI38),AI38)</f>
        <v>0</v>
      </c>
    </row>
    <row r="27" spans="1:42" ht="11.25" customHeight="1">
      <c r="A27" s="2337" t="str">
        <f>IF(TRIM(入力1!A30)&lt;&gt;"",入力1!A30,"")</f>
        <v/>
      </c>
      <c r="B27" s="2339" t="str">
        <f>IF(TRIM(入力1!B30)&lt;&gt;"",入力1!B30,"")</f>
        <v/>
      </c>
      <c r="C27" s="2341">
        <f>IF(TRIM(入力1!C30)&lt;&gt;"",入力1!C30,"")</f>
        <v>7</v>
      </c>
      <c r="D27" s="2343" t="str">
        <f>IF(TRIM(入力1!D30)&lt;&gt;"",入力1!D30,"")</f>
        <v/>
      </c>
      <c r="E27" s="2344"/>
      <c r="F27" s="2347" t="str">
        <f>IF(入力2!F27,"■","□")</f>
        <v>□</v>
      </c>
      <c r="G27" s="2348"/>
      <c r="H27" s="2349"/>
      <c r="I27" s="2338" t="str">
        <f>IF(TRIM(入力1!A30)&lt;&gt;"",入力1!A30,"")</f>
        <v/>
      </c>
      <c r="J27" s="2340" t="str">
        <f>IF(TRIM(入力1!B30)&lt;&gt;"",入力1!B30,"")</f>
        <v/>
      </c>
      <c r="K27" s="2355">
        <f>C27</f>
        <v>7</v>
      </c>
      <c r="L27" s="640" t="str">
        <f>IF(TRIM(入力2!L27)&lt;&gt;"",入力2!L27,"")</f>
        <v/>
      </c>
      <c r="M27" s="640" t="str">
        <f>IF(TRIM(入力2!M27)&lt;&gt;"",入力2!M27,"")</f>
        <v/>
      </c>
      <c r="N27" s="640" t="str">
        <f>IF(TRIM(入力2!N27)&lt;&gt;"",入力2!N27,"")</f>
        <v/>
      </c>
      <c r="O27" s="640" t="str">
        <f>IF(TRIM(入力2!O27)&lt;&gt;"",入力2!O27,"")</f>
        <v/>
      </c>
      <c r="P27" s="640" t="str">
        <f>IF(TRIM(入力2!P27)&lt;&gt;"",入力2!P27,"")</f>
        <v/>
      </c>
      <c r="Q27" s="640" t="str">
        <f>IF(TRIM(入力2!Q27)&lt;&gt;"",入力2!Q27,"")</f>
        <v/>
      </c>
      <c r="R27" s="640" t="str">
        <f>IF(TRIM(入力2!R27)&lt;&gt;"",入力2!R27,"")</f>
        <v/>
      </c>
      <c r="S27" s="640" t="str">
        <f>IF(TRIM(入力2!S27)&lt;&gt;"",入力2!S27,"")</f>
        <v/>
      </c>
      <c r="T27" s="640" t="str">
        <f>IF(TRIM(入力2!T27)&lt;&gt;"",入力2!T27,"")</f>
        <v/>
      </c>
      <c r="U27" s="640" t="str">
        <f>IF(TRIM(入力2!U27)&lt;&gt;"",入力2!U27,"")</f>
        <v/>
      </c>
      <c r="V27" s="641" t="str">
        <f>IF(TRIM(入力2!V27)&lt;&gt;"",入力2!V27,"")</f>
        <v/>
      </c>
      <c r="W27" s="642" t="str">
        <f>IF(TRIM(入力2!W27)&lt;&gt;"",入力2!W27,"")</f>
        <v/>
      </c>
      <c r="X27" s="643" t="str">
        <f>IF(TRIM(入力2!X27)&lt;&gt;"",入力2!X27,"")</f>
        <v/>
      </c>
      <c r="Y27" s="640" t="str">
        <f>IF(TRIM(入力2!Y27)&lt;&gt;"",入力2!Y27,"")</f>
        <v/>
      </c>
      <c r="Z27" s="640" t="str">
        <f>IF(TRIM(入力2!Z27)&lt;&gt;"",入力2!Z27,"")</f>
        <v/>
      </c>
      <c r="AA27" s="640" t="str">
        <f>IF(TRIM(入力2!AA27)&lt;&gt;"",入力2!AA27,"")</f>
        <v/>
      </c>
      <c r="AB27" s="640" t="str">
        <f>IF(TRIM(入力2!AB27)&lt;&gt;"",入力2!AB27,"")</f>
        <v/>
      </c>
      <c r="AC27" s="640" t="str">
        <f>IF(TRIM(入力2!AC27)&lt;&gt;"",入力2!AC27,"")</f>
        <v/>
      </c>
      <c r="AD27" s="640" t="str">
        <f>IF(TRIM(入力2!AD27)&lt;&gt;"",入力2!AD27,"")</f>
        <v/>
      </c>
      <c r="AE27" s="640" t="str">
        <f>IF(TRIM(入力2!AE27)&lt;&gt;"",入力2!AE27,"")</f>
        <v/>
      </c>
      <c r="AF27" s="640" t="str">
        <f>IF(TRIM(入力2!AF27)&lt;&gt;"",入力2!AF27,"")</f>
        <v/>
      </c>
      <c r="AG27" s="640" t="str">
        <f>IF(TRIM(入力2!AG27)&lt;&gt;"",入力2!AG27,"")</f>
        <v/>
      </c>
      <c r="AH27" s="640" t="str">
        <f>IF(TRIM(入力2!AH27)&lt;&gt;"",入力2!AH27,"")</f>
        <v/>
      </c>
      <c r="AI27" s="644" t="str">
        <f>IF(TRIM(入力2!AI27)&lt;&gt;"",入力2!AI27,"")</f>
        <v/>
      </c>
      <c r="AN27" s="494">
        <v>0</v>
      </c>
      <c r="AO27" s="494">
        <f>IF(AN27=1,IF(W39&gt;0,W39,W40),W40)</f>
        <v>0</v>
      </c>
      <c r="AP27" s="494">
        <f>IF(AN27=1,IF(AI39&gt;0,AI39,AI40),AI40)</f>
        <v>0</v>
      </c>
    </row>
    <row r="28" spans="1:42" ht="11.25" customHeight="1">
      <c r="A28" s="2338"/>
      <c r="B28" s="2340"/>
      <c r="C28" s="2342"/>
      <c r="D28" s="2345"/>
      <c r="E28" s="2346"/>
      <c r="F28" s="2350"/>
      <c r="G28" s="2351"/>
      <c r="H28" s="2352"/>
      <c r="I28" s="2353"/>
      <c r="J28" s="2354"/>
      <c r="K28" s="2356"/>
      <c r="L28" s="591" t="str">
        <f>IF(TRIM(入力2!L28)&lt;&gt;"",入力2!L28,"")</f>
        <v/>
      </c>
      <c r="M28" s="591" t="str">
        <f>IF(TRIM(入力2!M28)&lt;&gt;"",入力2!M28,"")</f>
        <v/>
      </c>
      <c r="N28" s="591" t="str">
        <f>IF(TRIM(入力2!N28)&lt;&gt;"",入力2!N28,"")</f>
        <v/>
      </c>
      <c r="O28" s="591" t="str">
        <f>IF(TRIM(入力2!O28)&lt;&gt;"",入力2!O28,"")</f>
        <v/>
      </c>
      <c r="P28" s="591" t="str">
        <f>IF(TRIM(入力2!P28)&lt;&gt;"",入力2!P28,"")</f>
        <v/>
      </c>
      <c r="Q28" s="591" t="str">
        <f>IF(TRIM(入力2!Q28)&lt;&gt;"",入力2!Q28,"")</f>
        <v/>
      </c>
      <c r="R28" s="591" t="str">
        <f>IF(TRIM(入力2!R28)&lt;&gt;"",入力2!R28,"")</f>
        <v/>
      </c>
      <c r="S28" s="591" t="str">
        <f>IF(TRIM(入力2!S28)&lt;&gt;"",入力2!S28,"")</f>
        <v/>
      </c>
      <c r="T28" s="591" t="str">
        <f>IF(TRIM(入力2!T28)&lt;&gt;"",入力2!T28,"")</f>
        <v/>
      </c>
      <c r="U28" s="591" t="str">
        <f>IF(TRIM(入力2!U28)&lt;&gt;"",入力2!U28,"")</f>
        <v/>
      </c>
      <c r="V28" s="593" t="str">
        <f>IF(TRIM(入力2!V28)&lt;&gt;"",入力2!V28,"")</f>
        <v>0</v>
      </c>
      <c r="W28" s="594">
        <f>IF(TRIM(入力2!W28)&lt;&gt;"",入力2!W28,"")</f>
        <v>0</v>
      </c>
      <c r="X28" s="600" t="str">
        <f>IF(TRIM(入力2!X28)&lt;&gt;"",入力2!X28,"")</f>
        <v/>
      </c>
      <c r="Y28" s="591" t="str">
        <f>IF(TRIM(入力2!Y28)&lt;&gt;"",入力2!Y28,"")</f>
        <v/>
      </c>
      <c r="Z28" s="591" t="str">
        <f>IF(TRIM(入力2!Z28)&lt;&gt;"",入力2!Z28,"")</f>
        <v/>
      </c>
      <c r="AA28" s="591" t="str">
        <f>IF(TRIM(入力2!AA28)&lt;&gt;"",入力2!AA28,"")</f>
        <v/>
      </c>
      <c r="AB28" s="591" t="str">
        <f>IF(TRIM(入力2!AB28)&lt;&gt;"",入力2!AB28,"")</f>
        <v/>
      </c>
      <c r="AC28" s="591" t="str">
        <f>IF(TRIM(入力2!AC28)&lt;&gt;"",入力2!AC28,"")</f>
        <v/>
      </c>
      <c r="AD28" s="591" t="str">
        <f>IF(TRIM(入力2!AD28)&lt;&gt;"",入力2!AD28,"")</f>
        <v/>
      </c>
      <c r="AE28" s="591" t="str">
        <f>IF(TRIM(入力2!AE28)&lt;&gt;"",入力2!AE28,"")</f>
        <v/>
      </c>
      <c r="AF28" s="591" t="str">
        <f>IF(TRIM(入力2!AF28)&lt;&gt;"",入力2!AF28,"")</f>
        <v/>
      </c>
      <c r="AG28" s="591" t="str">
        <f>IF(TRIM(入力2!AG28)&lt;&gt;"",入力2!AG28,"")</f>
        <v/>
      </c>
      <c r="AH28" s="591" t="str">
        <f>IF(TRIM(入力2!AH28)&lt;&gt;"",入力2!AH28,"")</f>
        <v>0</v>
      </c>
      <c r="AI28" s="596">
        <f>IF(TRIM(入力2!AI28)&lt;&gt;"",入力2!AI28,"")</f>
        <v>0</v>
      </c>
      <c r="AN28" s="494">
        <v>0</v>
      </c>
      <c r="AO28" s="494">
        <f>IF(AN28=1,IF(W41&gt;0,W41,W42),W42)</f>
        <v>0</v>
      </c>
      <c r="AP28" s="494">
        <f>IF(AN28=1,IF(AI41&gt;0,AI41,AI42),AI42)</f>
        <v>0</v>
      </c>
    </row>
    <row r="29" spans="1:42" ht="11.25" customHeight="1">
      <c r="A29" s="2312" t="str">
        <f>IF(TRIM(入力1!A32)&lt;&gt;"",入力1!A32,"")</f>
        <v/>
      </c>
      <c r="B29" s="2314" t="str">
        <f>IF(TRIM(入力1!B32)&lt;&gt;"",入力1!B32,"")</f>
        <v/>
      </c>
      <c r="C29" s="2316">
        <f>IF(TRIM(入力1!C32)&lt;&gt;"",入力1!C32,"")</f>
        <v>8</v>
      </c>
      <c r="D29" s="2318" t="str">
        <f>IF(TRIM(入力1!D32)&lt;&gt;"",入力1!D32,"")</f>
        <v/>
      </c>
      <c r="E29" s="2319"/>
      <c r="F29" s="2322" t="str">
        <f>IF(入力2!F29,"■","□")</f>
        <v>□</v>
      </c>
      <c r="G29" s="2323"/>
      <c r="H29" s="2324"/>
      <c r="I29" s="2328" t="str">
        <f>IF(TRIM(入力1!A32)&lt;&gt;"",入力1!A32,"")</f>
        <v/>
      </c>
      <c r="J29" s="2308" t="str">
        <f>IF(TRIM(入力1!B32)&lt;&gt;"",入力1!B32,"")</f>
        <v/>
      </c>
      <c r="K29" s="2310">
        <f>C29</f>
        <v>8</v>
      </c>
      <c r="L29" s="637" t="str">
        <f>IF(TRIM(入力2!L29)&lt;&gt;"",入力2!L29,"")</f>
        <v/>
      </c>
      <c r="M29" s="637" t="str">
        <f>IF(TRIM(入力2!M29)&lt;&gt;"",入力2!M29,"")</f>
        <v/>
      </c>
      <c r="N29" s="637" t="str">
        <f>IF(TRIM(入力2!N29)&lt;&gt;"",入力2!N29,"")</f>
        <v/>
      </c>
      <c r="O29" s="637" t="str">
        <f>IF(TRIM(入力2!O29)&lt;&gt;"",入力2!O29,"")</f>
        <v/>
      </c>
      <c r="P29" s="637" t="str">
        <f>IF(TRIM(入力2!P29)&lt;&gt;"",入力2!P29,"")</f>
        <v/>
      </c>
      <c r="Q29" s="637" t="str">
        <f>IF(TRIM(入力2!Q29)&lt;&gt;"",入力2!Q29,"")</f>
        <v/>
      </c>
      <c r="R29" s="637" t="str">
        <f>IF(TRIM(入力2!R29)&lt;&gt;"",入力2!R29,"")</f>
        <v/>
      </c>
      <c r="S29" s="637" t="str">
        <f>IF(TRIM(入力2!S29)&lt;&gt;"",入力2!S29,"")</f>
        <v/>
      </c>
      <c r="T29" s="637" t="str">
        <f>IF(TRIM(入力2!T29)&lt;&gt;"",入力2!T29,"")</f>
        <v/>
      </c>
      <c r="U29" s="637" t="str">
        <f>IF(TRIM(入力2!U29)&lt;&gt;"",入力2!U29,"")</f>
        <v/>
      </c>
      <c r="V29" s="637" t="str">
        <f>IF(TRIM(入力2!V29)&lt;&gt;"",入力2!V29,"")</f>
        <v/>
      </c>
      <c r="W29" s="638" t="str">
        <f>IF(TRIM(入力2!W29)&lt;&gt;"",入力2!W29,"")</f>
        <v/>
      </c>
      <c r="X29" s="639" t="str">
        <f>IF(TRIM(入力2!X29)&lt;&gt;"",入力2!X29,"")</f>
        <v/>
      </c>
      <c r="Y29" s="637" t="str">
        <f>IF(TRIM(入力2!Y29)&lt;&gt;"",入力2!Y29,"")</f>
        <v/>
      </c>
      <c r="Z29" s="637" t="str">
        <f>IF(TRIM(入力2!Z29)&lt;&gt;"",入力2!Z29,"")</f>
        <v/>
      </c>
      <c r="AA29" s="637" t="str">
        <f>IF(TRIM(入力2!AA29)&lt;&gt;"",入力2!AA29,"")</f>
        <v/>
      </c>
      <c r="AB29" s="637" t="str">
        <f>IF(TRIM(入力2!AB29)&lt;&gt;"",入力2!AB29,"")</f>
        <v/>
      </c>
      <c r="AC29" s="637" t="str">
        <f>IF(TRIM(入力2!AC29)&lt;&gt;"",入力2!AC29,"")</f>
        <v/>
      </c>
      <c r="AD29" s="637" t="str">
        <f>IF(TRIM(入力2!AD29)&lt;&gt;"",入力2!AD29,"")</f>
        <v/>
      </c>
      <c r="AE29" s="637" t="str">
        <f>IF(TRIM(入力2!AE29)&lt;&gt;"",入力2!AE29,"")</f>
        <v/>
      </c>
      <c r="AF29" s="637" t="str">
        <f>IF(TRIM(入力2!AF29)&lt;&gt;"",入力2!AF29,"")</f>
        <v/>
      </c>
      <c r="AG29" s="637" t="str">
        <f>IF(TRIM(入力2!AG29)&lt;&gt;"",入力2!AG29,"")</f>
        <v/>
      </c>
      <c r="AH29" s="637" t="str">
        <f>IF(TRIM(入力2!AH29)&lt;&gt;"",入力2!AH29,"")</f>
        <v/>
      </c>
      <c r="AI29" s="638" t="str">
        <f>IF(TRIM(入力2!AI29)&lt;&gt;"",入力2!AI29,"")</f>
        <v/>
      </c>
      <c r="AN29" s="494">
        <v>0</v>
      </c>
      <c r="AO29" s="494">
        <f>IF(AN29=1,IF(W43&gt;0,W43,W44),W44)</f>
        <v>0</v>
      </c>
      <c r="AP29" s="494">
        <f>IF(AN29=1,IF(AI43&gt;0,AI43,AI44),AI44)</f>
        <v>0</v>
      </c>
    </row>
    <row r="30" spans="1:42" ht="11.25" customHeight="1">
      <c r="A30" s="2328"/>
      <c r="B30" s="2308"/>
      <c r="C30" s="2330"/>
      <c r="D30" s="2331"/>
      <c r="E30" s="2332"/>
      <c r="F30" s="2333"/>
      <c r="G30" s="2334"/>
      <c r="H30" s="2335"/>
      <c r="I30" s="2329"/>
      <c r="J30" s="2336"/>
      <c r="K30" s="2311"/>
      <c r="L30" s="597" t="str">
        <f>IF(TRIM(入力2!L30)&lt;&gt;"",入力2!L30,"")</f>
        <v/>
      </c>
      <c r="M30" s="597" t="str">
        <f>IF(TRIM(入力2!M30)&lt;&gt;"",入力2!M30,"")</f>
        <v/>
      </c>
      <c r="N30" s="597" t="str">
        <f>IF(TRIM(入力2!N30)&lt;&gt;"",入力2!N30,"")</f>
        <v/>
      </c>
      <c r="O30" s="597" t="str">
        <f>IF(TRIM(入力2!O30)&lt;&gt;"",入力2!O30,"")</f>
        <v/>
      </c>
      <c r="P30" s="597" t="str">
        <f>IF(TRIM(入力2!P30)&lt;&gt;"",入力2!P30,"")</f>
        <v/>
      </c>
      <c r="Q30" s="597" t="str">
        <f>IF(TRIM(入力2!Q30)&lt;&gt;"",入力2!Q30,"")</f>
        <v/>
      </c>
      <c r="R30" s="597" t="str">
        <f>IF(TRIM(入力2!R30)&lt;&gt;"",入力2!R30,"")</f>
        <v/>
      </c>
      <c r="S30" s="597" t="str">
        <f>IF(TRIM(入力2!S30)&lt;&gt;"",入力2!S30,"")</f>
        <v/>
      </c>
      <c r="T30" s="597" t="str">
        <f>IF(TRIM(入力2!T30)&lt;&gt;"",入力2!T30,"")</f>
        <v/>
      </c>
      <c r="U30" s="597" t="str">
        <f>IF(TRIM(入力2!U30)&lt;&gt;"",入力2!U30,"")</f>
        <v/>
      </c>
      <c r="V30" s="597" t="str">
        <f>IF(TRIM(入力2!V30)&lt;&gt;"",入力2!V30,"")</f>
        <v>0</v>
      </c>
      <c r="W30" s="598">
        <f>IF(TRIM(入力2!W30)&lt;&gt;"",入力2!W30,"")</f>
        <v>0</v>
      </c>
      <c r="X30" s="599" t="str">
        <f>IF(TRIM(入力2!X30)&lt;&gt;"",入力2!X30,"")</f>
        <v/>
      </c>
      <c r="Y30" s="597" t="str">
        <f>IF(TRIM(入力2!Y30)&lt;&gt;"",入力2!Y30,"")</f>
        <v/>
      </c>
      <c r="Z30" s="597" t="str">
        <f>IF(TRIM(入力2!Z30)&lt;&gt;"",入力2!Z30,"")</f>
        <v/>
      </c>
      <c r="AA30" s="597" t="str">
        <f>IF(TRIM(入力2!AA30)&lt;&gt;"",入力2!AA30,"")</f>
        <v/>
      </c>
      <c r="AB30" s="597" t="str">
        <f>IF(TRIM(入力2!AB30)&lt;&gt;"",入力2!AB30,"")</f>
        <v/>
      </c>
      <c r="AC30" s="597" t="str">
        <f>IF(TRIM(入力2!AC30)&lt;&gt;"",入力2!AC30,"")</f>
        <v/>
      </c>
      <c r="AD30" s="597" t="str">
        <f>IF(TRIM(入力2!AD30)&lt;&gt;"",入力2!AD30,"")</f>
        <v/>
      </c>
      <c r="AE30" s="597" t="str">
        <f>IF(TRIM(入力2!AE30)&lt;&gt;"",入力2!AE30,"")</f>
        <v/>
      </c>
      <c r="AF30" s="597" t="str">
        <f>IF(TRIM(入力2!AF30)&lt;&gt;"",入力2!AF30,"")</f>
        <v/>
      </c>
      <c r="AG30" s="597" t="str">
        <f>IF(TRIM(入力2!AG30)&lt;&gt;"",入力2!AG30,"")</f>
        <v/>
      </c>
      <c r="AH30" s="597" t="str">
        <f>IF(TRIM(入力2!AH30)&lt;&gt;"",入力2!AH30,"")</f>
        <v>0</v>
      </c>
      <c r="AI30" s="598">
        <f>IF(TRIM(入力2!AI30)&lt;&gt;"",入力2!AI30,"")</f>
        <v>0</v>
      </c>
      <c r="AN30" s="494">
        <v>0</v>
      </c>
      <c r="AO30" s="494">
        <f>IF(AN30=1,IF(W45&gt;0,W45,W46),W46)</f>
        <v>0</v>
      </c>
      <c r="AP30" s="494">
        <f>IF(AN30=1,IF(AI45&gt;0,AI45,AI46),AI46)</f>
        <v>0</v>
      </c>
    </row>
    <row r="31" spans="1:42" ht="11.25" customHeight="1">
      <c r="A31" s="2337" t="str">
        <f>IF(TRIM(入力1!A34)&lt;&gt;"",入力1!A34,"")</f>
        <v/>
      </c>
      <c r="B31" s="2339" t="str">
        <f>IF(TRIM(入力1!B34)&lt;&gt;"",入力1!B34,"")</f>
        <v/>
      </c>
      <c r="C31" s="2341">
        <f>IF(TRIM(入力1!C34)&lt;&gt;"",入力1!C34,"")</f>
        <v>9</v>
      </c>
      <c r="D31" s="2343" t="str">
        <f>IF(TRIM(入力1!D34)&lt;&gt;"",入力1!D34,"")</f>
        <v/>
      </c>
      <c r="E31" s="2344"/>
      <c r="F31" s="2347" t="str">
        <f>IF(入力2!F31,"■","□")</f>
        <v>□</v>
      </c>
      <c r="G31" s="2348"/>
      <c r="H31" s="2349"/>
      <c r="I31" s="2338" t="str">
        <f>IF(TRIM(入力1!A34)&lt;&gt;"",入力1!A34,"")</f>
        <v/>
      </c>
      <c r="J31" s="2340" t="str">
        <f>IF(TRIM(入力1!B34)&lt;&gt;"",入力1!B34,"")</f>
        <v/>
      </c>
      <c r="K31" s="2355">
        <f>C31</f>
        <v>9</v>
      </c>
      <c r="L31" s="640" t="str">
        <f>IF(TRIM(入力2!L31)&lt;&gt;"",入力2!L31,"")</f>
        <v/>
      </c>
      <c r="M31" s="640" t="str">
        <f>IF(TRIM(入力2!M31)&lt;&gt;"",入力2!M31,"")</f>
        <v/>
      </c>
      <c r="N31" s="640" t="str">
        <f>IF(TRIM(入力2!N31)&lt;&gt;"",入力2!N31,"")</f>
        <v/>
      </c>
      <c r="O31" s="640" t="str">
        <f>IF(TRIM(入力2!O31)&lt;&gt;"",入力2!O31,"")</f>
        <v/>
      </c>
      <c r="P31" s="640" t="str">
        <f>IF(TRIM(入力2!P31)&lt;&gt;"",入力2!P31,"")</f>
        <v/>
      </c>
      <c r="Q31" s="640" t="str">
        <f>IF(TRIM(入力2!Q31)&lt;&gt;"",入力2!Q31,"")</f>
        <v/>
      </c>
      <c r="R31" s="640" t="str">
        <f>IF(TRIM(入力2!R31)&lt;&gt;"",入力2!R31,"")</f>
        <v/>
      </c>
      <c r="S31" s="640" t="str">
        <f>IF(TRIM(入力2!S31)&lt;&gt;"",入力2!S31,"")</f>
        <v/>
      </c>
      <c r="T31" s="640" t="str">
        <f>IF(TRIM(入力2!T31)&lt;&gt;"",入力2!T31,"")</f>
        <v/>
      </c>
      <c r="U31" s="640" t="str">
        <f>IF(TRIM(入力2!U31)&lt;&gt;"",入力2!U31,"")</f>
        <v/>
      </c>
      <c r="V31" s="641" t="str">
        <f>IF(TRIM(入力2!V31)&lt;&gt;"",入力2!V31,"")</f>
        <v/>
      </c>
      <c r="W31" s="642" t="str">
        <f>IF(TRIM(入力2!W31)&lt;&gt;"",入力2!W31,"")</f>
        <v/>
      </c>
      <c r="X31" s="643" t="str">
        <f>IF(TRIM(入力2!X31)&lt;&gt;"",入力2!X31,"")</f>
        <v/>
      </c>
      <c r="Y31" s="640" t="str">
        <f>IF(TRIM(入力2!Y31)&lt;&gt;"",入力2!Y31,"")</f>
        <v/>
      </c>
      <c r="Z31" s="640" t="str">
        <f>IF(TRIM(入力2!Z31)&lt;&gt;"",入力2!Z31,"")</f>
        <v/>
      </c>
      <c r="AA31" s="640" t="str">
        <f>IF(TRIM(入力2!AA31)&lt;&gt;"",入力2!AA31,"")</f>
        <v/>
      </c>
      <c r="AB31" s="640" t="str">
        <f>IF(TRIM(入力2!AB31)&lt;&gt;"",入力2!AB31,"")</f>
        <v/>
      </c>
      <c r="AC31" s="640" t="str">
        <f>IF(TRIM(入力2!AC31)&lt;&gt;"",入力2!AC31,"")</f>
        <v/>
      </c>
      <c r="AD31" s="640" t="str">
        <f>IF(TRIM(入力2!AD31)&lt;&gt;"",入力2!AD31,"")</f>
        <v/>
      </c>
      <c r="AE31" s="640" t="str">
        <f>IF(TRIM(入力2!AE31)&lt;&gt;"",入力2!AE31,"")</f>
        <v/>
      </c>
      <c r="AF31" s="640" t="str">
        <f>IF(TRIM(入力2!AF31)&lt;&gt;"",入力2!AF31,"")</f>
        <v/>
      </c>
      <c r="AG31" s="640" t="str">
        <f>IF(TRIM(入力2!AG31)&lt;&gt;"",入力2!AG31,"")</f>
        <v/>
      </c>
      <c r="AH31" s="640" t="str">
        <f>IF(TRIM(入力2!AH31)&lt;&gt;"",入力2!AH31,"")</f>
        <v/>
      </c>
      <c r="AI31" s="644" t="str">
        <f>IF(TRIM(入力2!AI31)&lt;&gt;"",入力2!AI31,"")</f>
        <v/>
      </c>
      <c r="AN31" s="494">
        <v>0</v>
      </c>
      <c r="AO31" s="494">
        <f>IF(AN31=1,IF(W47&gt;0,W47,W48),W48)</f>
        <v>0</v>
      </c>
      <c r="AP31" s="494">
        <f>IF(AN31=1,IF(AI47&gt;0,AI47,AI48),AI48)</f>
        <v>0</v>
      </c>
    </row>
    <row r="32" spans="1:42" ht="11.25" customHeight="1">
      <c r="A32" s="2338"/>
      <c r="B32" s="2340"/>
      <c r="C32" s="2342"/>
      <c r="D32" s="2345"/>
      <c r="E32" s="2346"/>
      <c r="F32" s="2350"/>
      <c r="G32" s="2351"/>
      <c r="H32" s="2352"/>
      <c r="I32" s="2353"/>
      <c r="J32" s="2354"/>
      <c r="K32" s="2356"/>
      <c r="L32" s="591" t="str">
        <f>IF(TRIM(入力2!L32)&lt;&gt;"",入力2!L32,"")</f>
        <v/>
      </c>
      <c r="M32" s="591" t="str">
        <f>IF(TRIM(入力2!M32)&lt;&gt;"",入力2!M32,"")</f>
        <v/>
      </c>
      <c r="N32" s="591" t="str">
        <f>IF(TRIM(入力2!N32)&lt;&gt;"",入力2!N32,"")</f>
        <v/>
      </c>
      <c r="O32" s="591" t="str">
        <f>IF(TRIM(入力2!O32)&lt;&gt;"",入力2!O32,"")</f>
        <v/>
      </c>
      <c r="P32" s="591" t="str">
        <f>IF(TRIM(入力2!P32)&lt;&gt;"",入力2!P32,"")</f>
        <v/>
      </c>
      <c r="Q32" s="591" t="str">
        <f>IF(TRIM(入力2!Q32)&lt;&gt;"",入力2!Q32,"")</f>
        <v/>
      </c>
      <c r="R32" s="591" t="str">
        <f>IF(TRIM(入力2!R32)&lt;&gt;"",入力2!R32,"")</f>
        <v/>
      </c>
      <c r="S32" s="591" t="str">
        <f>IF(TRIM(入力2!S32)&lt;&gt;"",入力2!S32,"")</f>
        <v/>
      </c>
      <c r="T32" s="591" t="str">
        <f>IF(TRIM(入力2!T32)&lt;&gt;"",入力2!T32,"")</f>
        <v/>
      </c>
      <c r="U32" s="591" t="str">
        <f>IF(TRIM(入力2!U32)&lt;&gt;"",入力2!U32,"")</f>
        <v/>
      </c>
      <c r="V32" s="593" t="str">
        <f>IF(TRIM(入力2!V32)&lt;&gt;"",入力2!V32,"")</f>
        <v>0</v>
      </c>
      <c r="W32" s="594">
        <f>IF(TRIM(入力2!W32)&lt;&gt;"",入力2!W32,"")</f>
        <v>0</v>
      </c>
      <c r="X32" s="600" t="str">
        <f>IF(TRIM(入力2!X32)&lt;&gt;"",入力2!X32,"")</f>
        <v/>
      </c>
      <c r="Y32" s="591" t="str">
        <f>IF(TRIM(入力2!Y32)&lt;&gt;"",入力2!Y32,"")</f>
        <v/>
      </c>
      <c r="Z32" s="591" t="str">
        <f>IF(TRIM(入力2!Z32)&lt;&gt;"",入力2!Z32,"")</f>
        <v/>
      </c>
      <c r="AA32" s="591" t="str">
        <f>IF(TRIM(入力2!AA32)&lt;&gt;"",入力2!AA32,"")</f>
        <v/>
      </c>
      <c r="AB32" s="591" t="str">
        <f>IF(TRIM(入力2!AB32)&lt;&gt;"",入力2!AB32,"")</f>
        <v/>
      </c>
      <c r="AC32" s="591" t="str">
        <f>IF(TRIM(入力2!AC32)&lt;&gt;"",入力2!AC32,"")</f>
        <v/>
      </c>
      <c r="AD32" s="591" t="str">
        <f>IF(TRIM(入力2!AD32)&lt;&gt;"",入力2!AD32,"")</f>
        <v/>
      </c>
      <c r="AE32" s="591" t="str">
        <f>IF(TRIM(入力2!AE32)&lt;&gt;"",入力2!AE32,"")</f>
        <v/>
      </c>
      <c r="AF32" s="591" t="str">
        <f>IF(TRIM(入力2!AF32)&lt;&gt;"",入力2!AF32,"")</f>
        <v/>
      </c>
      <c r="AG32" s="591" t="str">
        <f>IF(TRIM(入力2!AG32)&lt;&gt;"",入力2!AG32,"")</f>
        <v/>
      </c>
      <c r="AH32" s="591" t="str">
        <f>IF(TRIM(入力2!AH32)&lt;&gt;"",入力2!AH32,"")</f>
        <v>0</v>
      </c>
      <c r="AI32" s="596">
        <f>IF(TRIM(入力2!AI32)&lt;&gt;"",入力2!AI32,"")</f>
        <v>0</v>
      </c>
      <c r="AN32" s="494">
        <v>0</v>
      </c>
      <c r="AO32" s="494">
        <f>IF(AN32=1,IF(W49&gt;0,W49,W50),W50)</f>
        <v>0</v>
      </c>
      <c r="AP32" s="494">
        <f>IF(AN32=1,IF(AI49&gt;0,AI49,AI50),AI50)</f>
        <v>0</v>
      </c>
    </row>
    <row r="33" spans="1:42" ht="11.25" customHeight="1">
      <c r="A33" s="2312" t="str">
        <f>IF(TRIM(入力1!A36)&lt;&gt;"",入力1!A36,"")</f>
        <v/>
      </c>
      <c r="B33" s="2314">
        <f>IF(TRIM(入力1!B36)&lt;&gt;"",入力1!B36,"")</f>
        <v>1</v>
      </c>
      <c r="C33" s="2316">
        <f>IF(TRIM(入力1!C36)&lt;&gt;"",入力1!C36,"")</f>
        <v>0</v>
      </c>
      <c r="D33" s="2318" t="str">
        <f>IF(TRIM(入力1!D36)&lt;&gt;"",入力1!D36,"")</f>
        <v/>
      </c>
      <c r="E33" s="2319"/>
      <c r="F33" s="2322" t="str">
        <f>IF(入力2!F33,"■","□")</f>
        <v>□</v>
      </c>
      <c r="G33" s="2323"/>
      <c r="H33" s="2324"/>
      <c r="I33" s="2329" t="str">
        <f>IF(TRIM(入力1!A36)&lt;&gt;"",入力1!A36,"")</f>
        <v/>
      </c>
      <c r="J33" s="2336">
        <f>IF(TRIM(入力1!B36)&lt;&gt;"",入力1!B36,"")</f>
        <v>1</v>
      </c>
      <c r="K33" s="2310">
        <f>C33</f>
        <v>0</v>
      </c>
      <c r="L33" s="637" t="str">
        <f>IF(TRIM(入力2!L33)&lt;&gt;"",入力2!L33,"")</f>
        <v/>
      </c>
      <c r="M33" s="637" t="str">
        <f>IF(TRIM(入力2!M33)&lt;&gt;"",入力2!M33,"")</f>
        <v/>
      </c>
      <c r="N33" s="637" t="str">
        <f>IF(TRIM(入力2!N33)&lt;&gt;"",入力2!N33,"")</f>
        <v/>
      </c>
      <c r="O33" s="637" t="str">
        <f>IF(TRIM(入力2!O33)&lt;&gt;"",入力2!O33,"")</f>
        <v/>
      </c>
      <c r="P33" s="637" t="str">
        <f>IF(TRIM(入力2!P33)&lt;&gt;"",入力2!P33,"")</f>
        <v/>
      </c>
      <c r="Q33" s="637" t="str">
        <f>IF(TRIM(入力2!Q33)&lt;&gt;"",入力2!Q33,"")</f>
        <v/>
      </c>
      <c r="R33" s="637" t="str">
        <f>IF(TRIM(入力2!R33)&lt;&gt;"",入力2!R33,"")</f>
        <v/>
      </c>
      <c r="S33" s="637" t="str">
        <f>IF(TRIM(入力2!S33)&lt;&gt;"",入力2!S33,"")</f>
        <v/>
      </c>
      <c r="T33" s="637" t="str">
        <f>IF(TRIM(入力2!T33)&lt;&gt;"",入力2!T33,"")</f>
        <v/>
      </c>
      <c r="U33" s="637" t="str">
        <f>IF(TRIM(入力2!U33)&lt;&gt;"",入力2!U33,"")</f>
        <v/>
      </c>
      <c r="V33" s="637" t="str">
        <f>IF(TRIM(入力2!V33)&lt;&gt;"",入力2!V33,"")</f>
        <v/>
      </c>
      <c r="W33" s="638" t="str">
        <f>IF(TRIM(入力2!W33)&lt;&gt;"",入力2!W33,"")</f>
        <v/>
      </c>
      <c r="X33" s="639" t="str">
        <f>IF(TRIM(入力2!X33)&lt;&gt;"",入力2!X33,"")</f>
        <v/>
      </c>
      <c r="Y33" s="637" t="str">
        <f>IF(TRIM(入力2!Y33)&lt;&gt;"",入力2!Y33,"")</f>
        <v/>
      </c>
      <c r="Z33" s="637" t="str">
        <f>IF(TRIM(入力2!Z33)&lt;&gt;"",入力2!Z33,"")</f>
        <v/>
      </c>
      <c r="AA33" s="637" t="str">
        <f>IF(TRIM(入力2!AA33)&lt;&gt;"",入力2!AA33,"")</f>
        <v/>
      </c>
      <c r="AB33" s="637" t="str">
        <f>IF(TRIM(入力2!AB33)&lt;&gt;"",入力2!AB33,"")</f>
        <v/>
      </c>
      <c r="AC33" s="637" t="str">
        <f>IF(TRIM(入力2!AC33)&lt;&gt;"",入力2!AC33,"")</f>
        <v/>
      </c>
      <c r="AD33" s="637" t="str">
        <f>IF(TRIM(入力2!AD33)&lt;&gt;"",入力2!AD33,"")</f>
        <v/>
      </c>
      <c r="AE33" s="637" t="str">
        <f>IF(TRIM(入力2!AE33)&lt;&gt;"",入力2!AE33,"")</f>
        <v/>
      </c>
      <c r="AF33" s="637" t="str">
        <f>IF(TRIM(入力2!AF33)&lt;&gt;"",入力2!AF33,"")</f>
        <v/>
      </c>
      <c r="AG33" s="637" t="str">
        <f>IF(TRIM(入力2!AG33)&lt;&gt;"",入力2!AG33,"")</f>
        <v/>
      </c>
      <c r="AH33" s="637" t="str">
        <f>IF(TRIM(入力2!AH33)&lt;&gt;"",入力2!AH33,"")</f>
        <v/>
      </c>
      <c r="AI33" s="638" t="str">
        <f>IF(TRIM(入力2!AI33)&lt;&gt;"",入力2!AI33,"")</f>
        <v/>
      </c>
      <c r="AN33" s="494">
        <v>0</v>
      </c>
      <c r="AO33" s="494">
        <f>IF(AN33=1,IF(W51&gt;0,W51,W52),W52)</f>
        <v>0</v>
      </c>
      <c r="AP33" s="494">
        <f>IF(AN33=1,IF(AI51&gt;0,AI51,AI52),AI52)</f>
        <v>0</v>
      </c>
    </row>
    <row r="34" spans="1:42" ht="11.25" customHeight="1" thickBot="1">
      <c r="A34" s="2313"/>
      <c r="B34" s="2315"/>
      <c r="C34" s="2317"/>
      <c r="D34" s="2320"/>
      <c r="E34" s="2321"/>
      <c r="F34" s="2325"/>
      <c r="G34" s="2326"/>
      <c r="H34" s="2327"/>
      <c r="I34" s="2377"/>
      <c r="J34" s="2309"/>
      <c r="K34" s="2378"/>
      <c r="L34" s="604" t="str">
        <f>IF(TRIM(入力2!L34)&lt;&gt;"",入力2!L34,"")</f>
        <v/>
      </c>
      <c r="M34" s="604" t="str">
        <f>IF(TRIM(入力2!M34)&lt;&gt;"",入力2!M34,"")</f>
        <v/>
      </c>
      <c r="N34" s="604" t="str">
        <f>IF(TRIM(入力2!N34)&lt;&gt;"",入力2!N34,"")</f>
        <v/>
      </c>
      <c r="O34" s="604" t="str">
        <f>IF(TRIM(入力2!O34)&lt;&gt;"",入力2!O34,"")</f>
        <v/>
      </c>
      <c r="P34" s="604" t="str">
        <f>IF(TRIM(入力2!P34)&lt;&gt;"",入力2!P34,"")</f>
        <v/>
      </c>
      <c r="Q34" s="604" t="str">
        <f>IF(TRIM(入力2!Q34)&lt;&gt;"",入力2!Q34,"")</f>
        <v/>
      </c>
      <c r="R34" s="604" t="str">
        <f>IF(TRIM(入力2!R34)&lt;&gt;"",入力2!R34,"")</f>
        <v/>
      </c>
      <c r="S34" s="604" t="str">
        <f>IF(TRIM(入力2!S34)&lt;&gt;"",入力2!S34,"")</f>
        <v/>
      </c>
      <c r="T34" s="604" t="str">
        <f>IF(TRIM(入力2!T34)&lt;&gt;"",入力2!T34,"")</f>
        <v/>
      </c>
      <c r="U34" s="604" t="str">
        <f>IF(TRIM(入力2!U34)&lt;&gt;"",入力2!U34,"")</f>
        <v/>
      </c>
      <c r="V34" s="604" t="str">
        <f>IF(TRIM(入力2!V34)&lt;&gt;"",入力2!V34,"")</f>
        <v>0</v>
      </c>
      <c r="W34" s="605">
        <f>IF(TRIM(入力2!W34)&lt;&gt;"",入力2!W34,"")</f>
        <v>0</v>
      </c>
      <c r="X34" s="606" t="str">
        <f>IF(TRIM(入力2!X34)&lt;&gt;"",入力2!X34,"")</f>
        <v/>
      </c>
      <c r="Y34" s="604" t="str">
        <f>IF(TRIM(入力2!Y34)&lt;&gt;"",入力2!Y34,"")</f>
        <v/>
      </c>
      <c r="Z34" s="604" t="str">
        <f>IF(TRIM(入力2!Z34)&lt;&gt;"",入力2!Z34,"")</f>
        <v/>
      </c>
      <c r="AA34" s="604" t="str">
        <f>IF(TRIM(入力2!AA34)&lt;&gt;"",入力2!AA34,"")</f>
        <v/>
      </c>
      <c r="AB34" s="604" t="str">
        <f>IF(TRIM(入力2!AB34)&lt;&gt;"",入力2!AB34,"")</f>
        <v/>
      </c>
      <c r="AC34" s="604" t="str">
        <f>IF(TRIM(入力2!AC34)&lt;&gt;"",入力2!AC34,"")</f>
        <v/>
      </c>
      <c r="AD34" s="604" t="str">
        <f>IF(TRIM(入力2!AD34)&lt;&gt;"",入力2!AD34,"")</f>
        <v/>
      </c>
      <c r="AE34" s="604" t="str">
        <f>IF(TRIM(入力2!AE34)&lt;&gt;"",入力2!AE34,"")</f>
        <v/>
      </c>
      <c r="AF34" s="604" t="str">
        <f>IF(TRIM(入力2!AF34)&lt;&gt;"",入力2!AF34,"")</f>
        <v/>
      </c>
      <c r="AG34" s="604" t="str">
        <f>IF(TRIM(入力2!AG34)&lt;&gt;"",入力2!AG34,"")</f>
        <v/>
      </c>
      <c r="AH34" s="604" t="str">
        <f>IF(TRIM(入力2!AH34)&lt;&gt;"",入力2!AH34,"")</f>
        <v>0</v>
      </c>
      <c r="AI34" s="605">
        <f>IF(TRIM(入力2!AI34)&lt;&gt;"",入力2!AI34,"")</f>
        <v>0</v>
      </c>
      <c r="AN34" s="494">
        <v>0</v>
      </c>
      <c r="AO34" s="494">
        <f>IF(AN34=1,IF(W53&gt;0,W53,W54),W54)</f>
        <v>0</v>
      </c>
      <c r="AP34" s="494">
        <f>IF(AN34=1,IF(AI53&gt;0,AI53,AI54),AI54)</f>
        <v>0</v>
      </c>
    </row>
    <row r="35" spans="1:42" ht="11.25" customHeight="1">
      <c r="A35" s="2379" t="str">
        <f>IF(TRIM(入力1!A38)&lt;&gt;"",入力1!A38,"")</f>
        <v/>
      </c>
      <c r="B35" s="2380">
        <f>IF(TRIM(入力1!B38)&lt;&gt;"",入力1!B38,"")</f>
        <v>1</v>
      </c>
      <c r="C35" s="2381">
        <f>IF(TRIM(入力1!C38)&lt;&gt;"",入力1!C38,"")</f>
        <v>1</v>
      </c>
      <c r="D35" s="2382" t="str">
        <f>IF(TRIM(入力1!D38)&lt;&gt;"",入力1!D38,"")</f>
        <v/>
      </c>
      <c r="E35" s="2383"/>
      <c r="F35" s="2384" t="str">
        <f>IF(入力2!F35,"■","□")</f>
        <v>□</v>
      </c>
      <c r="G35" s="2385"/>
      <c r="H35" s="2386"/>
      <c r="I35" s="2338" t="str">
        <f>IF(TRIM(入力1!A38)&lt;&gt;"",入力1!A38,"")</f>
        <v/>
      </c>
      <c r="J35" s="2340">
        <f>IF(TRIM(入力1!B38)&lt;&gt;"",入力1!B38,"")</f>
        <v>1</v>
      </c>
      <c r="K35" s="2387">
        <f>C35</f>
        <v>1</v>
      </c>
      <c r="L35" s="648" t="str">
        <f>IF(TRIM(入力2!L35)&lt;&gt;"",入力2!L35,"")</f>
        <v/>
      </c>
      <c r="M35" s="641" t="str">
        <f>IF(TRIM(入力2!M35)&lt;&gt;"",入力2!M35,"")</f>
        <v/>
      </c>
      <c r="N35" s="641" t="str">
        <f>IF(TRIM(入力2!N35)&lt;&gt;"",入力2!N35,"")</f>
        <v/>
      </c>
      <c r="O35" s="641" t="str">
        <f>IF(TRIM(入力2!O35)&lt;&gt;"",入力2!O35,"")</f>
        <v/>
      </c>
      <c r="P35" s="641" t="str">
        <f>IF(TRIM(入力2!P35)&lt;&gt;"",入力2!P35,"")</f>
        <v/>
      </c>
      <c r="Q35" s="641" t="str">
        <f>IF(TRIM(入力2!Q35)&lt;&gt;"",入力2!Q35,"")</f>
        <v/>
      </c>
      <c r="R35" s="641" t="str">
        <f>IF(TRIM(入力2!R35)&lt;&gt;"",入力2!R35,"")</f>
        <v/>
      </c>
      <c r="S35" s="641" t="str">
        <f>IF(TRIM(入力2!S35)&lt;&gt;"",入力2!S35,"")</f>
        <v/>
      </c>
      <c r="T35" s="641" t="str">
        <f>IF(TRIM(入力2!T35)&lt;&gt;"",入力2!T35,"")</f>
        <v/>
      </c>
      <c r="U35" s="641" t="str">
        <f>IF(TRIM(入力2!U35)&lt;&gt;"",入力2!U35,"")</f>
        <v/>
      </c>
      <c r="V35" s="641" t="str">
        <f>IF(TRIM(入力2!V35)&lt;&gt;"",入力2!V35,"")</f>
        <v/>
      </c>
      <c r="W35" s="642" t="str">
        <f>IF(TRIM(入力2!W35)&lt;&gt;"",入力2!W35,"")</f>
        <v/>
      </c>
      <c r="X35" s="649" t="str">
        <f>IF(TRIM(入力2!X35)&lt;&gt;"",入力2!X35,"")</f>
        <v/>
      </c>
      <c r="Y35" s="641" t="str">
        <f>IF(TRIM(入力2!Y35)&lt;&gt;"",入力2!Y35,"")</f>
        <v/>
      </c>
      <c r="Z35" s="641" t="str">
        <f>IF(TRIM(入力2!Z35)&lt;&gt;"",入力2!Z35,"")</f>
        <v/>
      </c>
      <c r="AA35" s="641" t="str">
        <f>IF(TRIM(入力2!AA35)&lt;&gt;"",入力2!AA35,"")</f>
        <v/>
      </c>
      <c r="AB35" s="641" t="str">
        <f>IF(TRIM(入力2!AB35)&lt;&gt;"",入力2!AB35,"")</f>
        <v/>
      </c>
      <c r="AC35" s="641" t="str">
        <f>IF(TRIM(入力2!AC35)&lt;&gt;"",入力2!AC35,"")</f>
        <v/>
      </c>
      <c r="AD35" s="641" t="str">
        <f>IF(TRIM(入力2!AD35)&lt;&gt;"",入力2!AD35,"")</f>
        <v/>
      </c>
      <c r="AE35" s="641" t="str">
        <f>IF(TRIM(入力2!AE35)&lt;&gt;"",入力2!AE35,"")</f>
        <v/>
      </c>
      <c r="AF35" s="641" t="str">
        <f>IF(TRIM(入力2!AF35)&lt;&gt;"",入力2!AF35,"")</f>
        <v/>
      </c>
      <c r="AG35" s="641" t="str">
        <f>IF(TRIM(入力2!AG35)&lt;&gt;"",入力2!AG35,"")</f>
        <v/>
      </c>
      <c r="AH35" s="641" t="str">
        <f>IF(TRIM(入力2!AH35)&lt;&gt;"",入力2!AH35,"")</f>
        <v/>
      </c>
      <c r="AI35" s="642" t="str">
        <f>IF(TRIM(入力2!AI35)&lt;&gt;"",入力2!AI35,"")</f>
        <v/>
      </c>
    </row>
    <row r="36" spans="1:42" ht="11.25" customHeight="1">
      <c r="A36" s="2338"/>
      <c r="B36" s="2340"/>
      <c r="C36" s="2342"/>
      <c r="D36" s="2345"/>
      <c r="E36" s="2346"/>
      <c r="F36" s="2350"/>
      <c r="G36" s="2351"/>
      <c r="H36" s="2352"/>
      <c r="I36" s="2353"/>
      <c r="J36" s="2354"/>
      <c r="K36" s="2356"/>
      <c r="L36" s="592" t="str">
        <f>IF(TRIM(入力2!L36)&lt;&gt;"",入力2!L36,"")</f>
        <v/>
      </c>
      <c r="M36" s="592" t="str">
        <f>IF(TRIM(入力2!M36)&lt;&gt;"",入力2!M36,"")</f>
        <v/>
      </c>
      <c r="N36" s="592" t="str">
        <f>IF(TRIM(入力2!N36)&lt;&gt;"",入力2!N36,"")</f>
        <v/>
      </c>
      <c r="O36" s="592" t="str">
        <f>IF(TRIM(入力2!O36)&lt;&gt;"",入力2!O36,"")</f>
        <v/>
      </c>
      <c r="P36" s="592" t="str">
        <f>IF(TRIM(入力2!P36)&lt;&gt;"",入力2!P36,"")</f>
        <v/>
      </c>
      <c r="Q36" s="592" t="str">
        <f>IF(TRIM(入力2!Q36)&lt;&gt;"",入力2!Q36,"")</f>
        <v/>
      </c>
      <c r="R36" s="592" t="str">
        <f>IF(TRIM(入力2!R36)&lt;&gt;"",入力2!R36,"")</f>
        <v/>
      </c>
      <c r="S36" s="592" t="str">
        <f>IF(TRIM(入力2!S36)&lt;&gt;"",入力2!S36,"")</f>
        <v/>
      </c>
      <c r="T36" s="592" t="str">
        <f>IF(TRIM(入力2!T36)&lt;&gt;"",入力2!T36,"")</f>
        <v/>
      </c>
      <c r="U36" s="592" t="str">
        <f>IF(TRIM(入力2!U36)&lt;&gt;"",入力2!U36,"")</f>
        <v/>
      </c>
      <c r="V36" s="593" t="str">
        <f>IF(TRIM(入力2!V36)&lt;&gt;"",入力2!V36,"")</f>
        <v>0</v>
      </c>
      <c r="W36" s="594">
        <f>IF(TRIM(入力2!W36)&lt;&gt;"",入力2!W36,"")</f>
        <v>0</v>
      </c>
      <c r="X36" s="595" t="str">
        <f>IF(TRIM(入力2!X36)&lt;&gt;"",入力2!X36,"")</f>
        <v/>
      </c>
      <c r="Y36" s="592" t="str">
        <f>IF(TRIM(入力2!Y36)&lt;&gt;"",入力2!Y36,"")</f>
        <v/>
      </c>
      <c r="Z36" s="592" t="str">
        <f>IF(TRIM(入力2!Z36)&lt;&gt;"",入力2!Z36,"")</f>
        <v/>
      </c>
      <c r="AA36" s="592" t="str">
        <f>IF(TRIM(入力2!AA36)&lt;&gt;"",入力2!AA36,"")</f>
        <v/>
      </c>
      <c r="AB36" s="592" t="str">
        <f>IF(TRIM(入力2!AB36)&lt;&gt;"",入力2!AB36,"")</f>
        <v/>
      </c>
      <c r="AC36" s="592" t="str">
        <f>IF(TRIM(入力2!AC36)&lt;&gt;"",入力2!AC36,"")</f>
        <v/>
      </c>
      <c r="AD36" s="592" t="str">
        <f>IF(TRIM(入力2!AD36)&lt;&gt;"",入力2!AD36,"")</f>
        <v/>
      </c>
      <c r="AE36" s="592" t="str">
        <f>IF(TRIM(入力2!AE36)&lt;&gt;"",入力2!AE36,"")</f>
        <v/>
      </c>
      <c r="AF36" s="592" t="str">
        <f>IF(TRIM(入力2!AF36)&lt;&gt;"",入力2!AF36,"")</f>
        <v/>
      </c>
      <c r="AG36" s="592" t="str">
        <f>IF(TRIM(入力2!AG36)&lt;&gt;"",入力2!AG36,"")</f>
        <v/>
      </c>
      <c r="AH36" s="591" t="str">
        <f>IF(TRIM(入力2!AH36)&lt;&gt;"",入力2!AH36,"")</f>
        <v>0</v>
      </c>
      <c r="AI36" s="596">
        <f>IF(TRIM(入力2!AI36)&lt;&gt;"",入力2!AI36,"")</f>
        <v>0</v>
      </c>
    </row>
    <row r="37" spans="1:42" ht="11.25" customHeight="1">
      <c r="A37" s="2312" t="str">
        <f>IF(TRIM(入力1!A40)&lt;&gt;"",入力1!A40,"")</f>
        <v/>
      </c>
      <c r="B37" s="2314">
        <f>IF(TRIM(入力1!B40)&lt;&gt;"",入力1!B40,"")</f>
        <v>1</v>
      </c>
      <c r="C37" s="2316">
        <f>IF(TRIM(入力1!C40)&lt;&gt;"",入力1!C40,"")</f>
        <v>2</v>
      </c>
      <c r="D37" s="2318" t="str">
        <f>IF(TRIM(入力1!D40)&lt;&gt;"",入力1!D40,"")</f>
        <v/>
      </c>
      <c r="E37" s="2319"/>
      <c r="F37" s="2322" t="str">
        <f>IF(入力2!F37,"■","□")</f>
        <v>□</v>
      </c>
      <c r="G37" s="2323"/>
      <c r="H37" s="2324"/>
      <c r="I37" s="2328" t="str">
        <f>IF(TRIM(入力1!A40)&lt;&gt;"",入力1!A40,"")</f>
        <v/>
      </c>
      <c r="J37" s="2308">
        <f>IF(TRIM(入力1!B40)&lt;&gt;"",入力1!B40,"")</f>
        <v>1</v>
      </c>
      <c r="K37" s="2310">
        <f>C37</f>
        <v>2</v>
      </c>
      <c r="L37" s="637" t="str">
        <f>IF(TRIM(入力2!L37)&lt;&gt;"",入力2!L37,"")</f>
        <v/>
      </c>
      <c r="M37" s="637" t="str">
        <f>IF(TRIM(入力2!M37)&lt;&gt;"",入力2!M37,"")</f>
        <v/>
      </c>
      <c r="N37" s="637" t="str">
        <f>IF(TRIM(入力2!N37)&lt;&gt;"",入力2!N37,"")</f>
        <v/>
      </c>
      <c r="O37" s="637" t="str">
        <f>IF(TRIM(入力2!O37)&lt;&gt;"",入力2!O37,"")</f>
        <v/>
      </c>
      <c r="P37" s="637" t="str">
        <f>IF(TRIM(入力2!P37)&lt;&gt;"",入力2!P37,"")</f>
        <v/>
      </c>
      <c r="Q37" s="637" t="str">
        <f>IF(TRIM(入力2!Q37)&lt;&gt;"",入力2!Q37,"")</f>
        <v/>
      </c>
      <c r="R37" s="637" t="str">
        <f>IF(TRIM(入力2!R37)&lt;&gt;"",入力2!R37,"")</f>
        <v/>
      </c>
      <c r="S37" s="637" t="str">
        <f>IF(TRIM(入力2!S37)&lt;&gt;"",入力2!S37,"")</f>
        <v/>
      </c>
      <c r="T37" s="637" t="str">
        <f>IF(TRIM(入力2!T37)&lt;&gt;"",入力2!T37,"")</f>
        <v/>
      </c>
      <c r="U37" s="637" t="str">
        <f>IF(TRIM(入力2!U37)&lt;&gt;"",入力2!U37,"")</f>
        <v/>
      </c>
      <c r="V37" s="637" t="str">
        <f>IF(TRIM(入力2!V37)&lt;&gt;"",入力2!V37,"")</f>
        <v/>
      </c>
      <c r="W37" s="638" t="str">
        <f>IF(TRIM(入力2!W37)&lt;&gt;"",入力2!W37,"")</f>
        <v/>
      </c>
      <c r="X37" s="639" t="str">
        <f>IF(TRIM(入力2!X37)&lt;&gt;"",入力2!X37,"")</f>
        <v/>
      </c>
      <c r="Y37" s="637" t="str">
        <f>IF(TRIM(入力2!Y37)&lt;&gt;"",入力2!Y37,"")</f>
        <v/>
      </c>
      <c r="Z37" s="637" t="str">
        <f>IF(TRIM(入力2!Z37)&lt;&gt;"",入力2!Z37,"")</f>
        <v/>
      </c>
      <c r="AA37" s="637" t="str">
        <f>IF(TRIM(入力2!AA37)&lt;&gt;"",入力2!AA37,"")</f>
        <v/>
      </c>
      <c r="AB37" s="637" t="str">
        <f>IF(TRIM(入力2!AB37)&lt;&gt;"",入力2!AB37,"")</f>
        <v/>
      </c>
      <c r="AC37" s="637" t="str">
        <f>IF(TRIM(入力2!AC37)&lt;&gt;"",入力2!AC37,"")</f>
        <v/>
      </c>
      <c r="AD37" s="637" t="str">
        <f>IF(TRIM(入力2!AD37)&lt;&gt;"",入力2!AD37,"")</f>
        <v/>
      </c>
      <c r="AE37" s="637" t="str">
        <f>IF(TRIM(入力2!AE37)&lt;&gt;"",入力2!AE37,"")</f>
        <v/>
      </c>
      <c r="AF37" s="637" t="str">
        <f>IF(TRIM(入力2!AF37)&lt;&gt;"",入力2!AF37,"")</f>
        <v/>
      </c>
      <c r="AG37" s="637" t="str">
        <f>IF(TRIM(入力2!AG37)&lt;&gt;"",入力2!AG37,"")</f>
        <v/>
      </c>
      <c r="AH37" s="637" t="str">
        <f>IF(TRIM(入力2!AH37)&lt;&gt;"",入力2!AH37,"")</f>
        <v/>
      </c>
      <c r="AI37" s="638" t="str">
        <f>IF(TRIM(入力2!AI37)&lt;&gt;"",入力2!AI37,"")</f>
        <v/>
      </c>
    </row>
    <row r="38" spans="1:42" ht="11.25" customHeight="1">
      <c r="A38" s="2328"/>
      <c r="B38" s="2308"/>
      <c r="C38" s="2330"/>
      <c r="D38" s="2331"/>
      <c r="E38" s="2332"/>
      <c r="F38" s="2333"/>
      <c r="G38" s="2334"/>
      <c r="H38" s="2335"/>
      <c r="I38" s="2329"/>
      <c r="J38" s="2336"/>
      <c r="K38" s="2311"/>
      <c r="L38" s="597" t="str">
        <f>IF(TRIM(入力2!L38)&lt;&gt;"",入力2!L38,"")</f>
        <v/>
      </c>
      <c r="M38" s="597" t="str">
        <f>IF(TRIM(入力2!M38)&lt;&gt;"",入力2!M38,"")</f>
        <v/>
      </c>
      <c r="N38" s="597" t="str">
        <f>IF(TRIM(入力2!N38)&lt;&gt;"",入力2!N38,"")</f>
        <v/>
      </c>
      <c r="O38" s="597" t="str">
        <f>IF(TRIM(入力2!O38)&lt;&gt;"",入力2!O38,"")</f>
        <v/>
      </c>
      <c r="P38" s="597" t="str">
        <f>IF(TRIM(入力2!P38)&lt;&gt;"",入力2!P38,"")</f>
        <v/>
      </c>
      <c r="Q38" s="597" t="str">
        <f>IF(TRIM(入力2!Q38)&lt;&gt;"",入力2!Q38,"")</f>
        <v/>
      </c>
      <c r="R38" s="597" t="str">
        <f>IF(TRIM(入力2!R38)&lt;&gt;"",入力2!R38,"")</f>
        <v/>
      </c>
      <c r="S38" s="597" t="str">
        <f>IF(TRIM(入力2!S38)&lt;&gt;"",入力2!S38,"")</f>
        <v/>
      </c>
      <c r="T38" s="597" t="str">
        <f>IF(TRIM(入力2!T38)&lt;&gt;"",入力2!T38,"")</f>
        <v/>
      </c>
      <c r="U38" s="597" t="str">
        <f>IF(TRIM(入力2!U38)&lt;&gt;"",入力2!U38,"")</f>
        <v/>
      </c>
      <c r="V38" s="597" t="str">
        <f>IF(TRIM(入力2!V38)&lt;&gt;"",入力2!V38,"")</f>
        <v>0</v>
      </c>
      <c r="W38" s="598">
        <f>IF(TRIM(入力2!W38)&lt;&gt;"",入力2!W38,"")</f>
        <v>0</v>
      </c>
      <c r="X38" s="599" t="str">
        <f>IF(TRIM(入力2!X38)&lt;&gt;"",入力2!X38,"")</f>
        <v/>
      </c>
      <c r="Y38" s="597" t="str">
        <f>IF(TRIM(入力2!Y38)&lt;&gt;"",入力2!Y38,"")</f>
        <v/>
      </c>
      <c r="Z38" s="597" t="str">
        <f>IF(TRIM(入力2!Z38)&lt;&gt;"",入力2!Z38,"")</f>
        <v/>
      </c>
      <c r="AA38" s="597" t="str">
        <f>IF(TRIM(入力2!AA38)&lt;&gt;"",入力2!AA38,"")</f>
        <v/>
      </c>
      <c r="AB38" s="597" t="str">
        <f>IF(TRIM(入力2!AB38)&lt;&gt;"",入力2!AB38,"")</f>
        <v/>
      </c>
      <c r="AC38" s="597" t="str">
        <f>IF(TRIM(入力2!AC38)&lt;&gt;"",入力2!AC38,"")</f>
        <v/>
      </c>
      <c r="AD38" s="597" t="str">
        <f>IF(TRIM(入力2!AD38)&lt;&gt;"",入力2!AD38,"")</f>
        <v/>
      </c>
      <c r="AE38" s="597" t="str">
        <f>IF(TRIM(入力2!AE38)&lt;&gt;"",入力2!AE38,"")</f>
        <v/>
      </c>
      <c r="AF38" s="597" t="str">
        <f>IF(TRIM(入力2!AF38)&lt;&gt;"",入力2!AF38,"")</f>
        <v/>
      </c>
      <c r="AG38" s="597" t="str">
        <f>IF(TRIM(入力2!AG38)&lt;&gt;"",入力2!AG38,"")</f>
        <v/>
      </c>
      <c r="AH38" s="597" t="str">
        <f>IF(TRIM(入力2!AH38)&lt;&gt;"",入力2!AH38,"")</f>
        <v>0</v>
      </c>
      <c r="AI38" s="598">
        <f>IF(TRIM(入力2!AI38)&lt;&gt;"",入力2!AI38,"")</f>
        <v>0</v>
      </c>
    </row>
    <row r="39" spans="1:42" ht="11.25" customHeight="1">
      <c r="A39" s="2337" t="str">
        <f>IF(TRIM(入力1!A42)&lt;&gt;"",入力1!A42,"")</f>
        <v/>
      </c>
      <c r="B39" s="2339">
        <f>IF(TRIM(入力1!B42)&lt;&gt;"",入力1!B42,"")</f>
        <v>1</v>
      </c>
      <c r="C39" s="2341">
        <f>IF(TRIM(入力1!C42)&lt;&gt;"",入力1!C42,"")</f>
        <v>3</v>
      </c>
      <c r="D39" s="2343" t="str">
        <f>IF(TRIM(入力1!D42)&lt;&gt;"",入力1!D42,"")</f>
        <v/>
      </c>
      <c r="E39" s="2344"/>
      <c r="F39" s="2347" t="str">
        <f>IF(入力2!F39,"■","□")</f>
        <v>□</v>
      </c>
      <c r="G39" s="2348"/>
      <c r="H39" s="2349"/>
      <c r="I39" s="2338" t="str">
        <f>IF(TRIM(入力1!A42)&lt;&gt;"",入力1!A42,"")</f>
        <v/>
      </c>
      <c r="J39" s="2340">
        <f>IF(TRIM(入力1!B42)&lt;&gt;"",入力1!B42,"")</f>
        <v>1</v>
      </c>
      <c r="K39" s="2355">
        <f>C39</f>
        <v>3</v>
      </c>
      <c r="L39" s="640" t="str">
        <f>IF(TRIM(入力2!L39)&lt;&gt;"",入力2!L39,"")</f>
        <v/>
      </c>
      <c r="M39" s="640" t="str">
        <f>IF(TRIM(入力2!M39)&lt;&gt;"",入力2!M39,"")</f>
        <v/>
      </c>
      <c r="N39" s="640" t="str">
        <f>IF(TRIM(入力2!N39)&lt;&gt;"",入力2!N39,"")</f>
        <v/>
      </c>
      <c r="O39" s="640" t="str">
        <f>IF(TRIM(入力2!O39)&lt;&gt;"",入力2!O39,"")</f>
        <v/>
      </c>
      <c r="P39" s="640" t="str">
        <f>IF(TRIM(入力2!P39)&lt;&gt;"",入力2!P39,"")</f>
        <v/>
      </c>
      <c r="Q39" s="640" t="str">
        <f>IF(TRIM(入力2!Q39)&lt;&gt;"",入力2!Q39,"")</f>
        <v/>
      </c>
      <c r="R39" s="640" t="str">
        <f>IF(TRIM(入力2!R39)&lt;&gt;"",入力2!R39,"")</f>
        <v/>
      </c>
      <c r="S39" s="640" t="str">
        <f>IF(TRIM(入力2!S39)&lt;&gt;"",入力2!S39,"")</f>
        <v/>
      </c>
      <c r="T39" s="640" t="str">
        <f>IF(TRIM(入力2!T39)&lt;&gt;"",入力2!T39,"")</f>
        <v/>
      </c>
      <c r="U39" s="640" t="str">
        <f>IF(TRIM(入力2!U39)&lt;&gt;"",入力2!U39,"")</f>
        <v/>
      </c>
      <c r="V39" s="641" t="str">
        <f>IF(TRIM(入力2!V39)&lt;&gt;"",入力2!V39,"")</f>
        <v/>
      </c>
      <c r="W39" s="642" t="str">
        <f>IF(TRIM(入力2!W39)&lt;&gt;"",入力2!W39,"")</f>
        <v/>
      </c>
      <c r="X39" s="643" t="str">
        <f>IF(TRIM(入力2!X39)&lt;&gt;"",入力2!X39,"")</f>
        <v/>
      </c>
      <c r="Y39" s="640" t="str">
        <f>IF(TRIM(入力2!Y39)&lt;&gt;"",入力2!Y39,"")</f>
        <v/>
      </c>
      <c r="Z39" s="640" t="str">
        <f>IF(TRIM(入力2!Z39)&lt;&gt;"",入力2!Z39,"")</f>
        <v/>
      </c>
      <c r="AA39" s="640" t="str">
        <f>IF(TRIM(入力2!AA39)&lt;&gt;"",入力2!AA39,"")</f>
        <v/>
      </c>
      <c r="AB39" s="640" t="str">
        <f>IF(TRIM(入力2!AB39)&lt;&gt;"",入力2!AB39,"")</f>
        <v/>
      </c>
      <c r="AC39" s="640" t="str">
        <f>IF(TRIM(入力2!AC39)&lt;&gt;"",入力2!AC39,"")</f>
        <v/>
      </c>
      <c r="AD39" s="640" t="str">
        <f>IF(TRIM(入力2!AD39)&lt;&gt;"",入力2!AD39,"")</f>
        <v/>
      </c>
      <c r="AE39" s="640" t="str">
        <f>IF(TRIM(入力2!AE39)&lt;&gt;"",入力2!AE39,"")</f>
        <v/>
      </c>
      <c r="AF39" s="640" t="str">
        <f>IF(TRIM(入力2!AF39)&lt;&gt;"",入力2!AF39,"")</f>
        <v/>
      </c>
      <c r="AG39" s="640" t="str">
        <f>IF(TRIM(入力2!AG39)&lt;&gt;"",入力2!AG39,"")</f>
        <v/>
      </c>
      <c r="AH39" s="640" t="str">
        <f>IF(TRIM(入力2!AH39)&lt;&gt;"",入力2!AH39,"")</f>
        <v/>
      </c>
      <c r="AI39" s="644" t="str">
        <f>IF(TRIM(入力2!AI39)&lt;&gt;"",入力2!AI39,"")</f>
        <v/>
      </c>
    </row>
    <row r="40" spans="1:42" ht="11.25" customHeight="1">
      <c r="A40" s="2338"/>
      <c r="B40" s="2340"/>
      <c r="C40" s="2342"/>
      <c r="D40" s="2345"/>
      <c r="E40" s="2346"/>
      <c r="F40" s="2350"/>
      <c r="G40" s="2351"/>
      <c r="H40" s="2352"/>
      <c r="I40" s="2353"/>
      <c r="J40" s="2354"/>
      <c r="K40" s="2356"/>
      <c r="L40" s="591" t="str">
        <f>IF(TRIM(入力2!L40)&lt;&gt;"",入力2!L40,"")</f>
        <v/>
      </c>
      <c r="M40" s="591" t="str">
        <f>IF(TRIM(入力2!M40)&lt;&gt;"",入力2!M40,"")</f>
        <v/>
      </c>
      <c r="N40" s="591" t="str">
        <f>IF(TRIM(入力2!N40)&lt;&gt;"",入力2!N40,"")</f>
        <v/>
      </c>
      <c r="O40" s="591" t="str">
        <f>IF(TRIM(入力2!O40)&lt;&gt;"",入力2!O40,"")</f>
        <v/>
      </c>
      <c r="P40" s="591" t="str">
        <f>IF(TRIM(入力2!P40)&lt;&gt;"",入力2!P40,"")</f>
        <v/>
      </c>
      <c r="Q40" s="591" t="str">
        <f>IF(TRIM(入力2!Q40)&lt;&gt;"",入力2!Q40,"")</f>
        <v/>
      </c>
      <c r="R40" s="591" t="str">
        <f>IF(TRIM(入力2!R40)&lt;&gt;"",入力2!R40,"")</f>
        <v/>
      </c>
      <c r="S40" s="591" t="str">
        <f>IF(TRIM(入力2!S40)&lt;&gt;"",入力2!S40,"")</f>
        <v/>
      </c>
      <c r="T40" s="591" t="str">
        <f>IF(TRIM(入力2!T40)&lt;&gt;"",入力2!T40,"")</f>
        <v/>
      </c>
      <c r="U40" s="591" t="str">
        <f>IF(TRIM(入力2!U40)&lt;&gt;"",入力2!U40,"")</f>
        <v/>
      </c>
      <c r="V40" s="593" t="str">
        <f>IF(TRIM(入力2!V40)&lt;&gt;"",入力2!V40,"")</f>
        <v>0</v>
      </c>
      <c r="W40" s="594">
        <f>IF(TRIM(入力2!W40)&lt;&gt;"",入力2!W40,"")</f>
        <v>0</v>
      </c>
      <c r="X40" s="600" t="str">
        <f>IF(TRIM(入力2!X40)&lt;&gt;"",入力2!X40,"")</f>
        <v/>
      </c>
      <c r="Y40" s="591" t="str">
        <f>IF(TRIM(入力2!Y40)&lt;&gt;"",入力2!Y40,"")</f>
        <v/>
      </c>
      <c r="Z40" s="591" t="str">
        <f>IF(TRIM(入力2!Z40)&lt;&gt;"",入力2!Z40,"")</f>
        <v/>
      </c>
      <c r="AA40" s="591" t="str">
        <f>IF(TRIM(入力2!AA40)&lt;&gt;"",入力2!AA40,"")</f>
        <v/>
      </c>
      <c r="AB40" s="591" t="str">
        <f>IF(TRIM(入力2!AB40)&lt;&gt;"",入力2!AB40,"")</f>
        <v/>
      </c>
      <c r="AC40" s="591" t="str">
        <f>IF(TRIM(入力2!AC40)&lt;&gt;"",入力2!AC40,"")</f>
        <v/>
      </c>
      <c r="AD40" s="591" t="str">
        <f>IF(TRIM(入力2!AD40)&lt;&gt;"",入力2!AD40,"")</f>
        <v/>
      </c>
      <c r="AE40" s="591" t="str">
        <f>IF(TRIM(入力2!AE40)&lt;&gt;"",入力2!AE40,"")</f>
        <v/>
      </c>
      <c r="AF40" s="591" t="str">
        <f>IF(TRIM(入力2!AF40)&lt;&gt;"",入力2!AF40,"")</f>
        <v/>
      </c>
      <c r="AG40" s="591" t="str">
        <f>IF(TRIM(入力2!AG40)&lt;&gt;"",入力2!AG40,"")</f>
        <v/>
      </c>
      <c r="AH40" s="591" t="str">
        <f>IF(TRIM(入力2!AH40)&lt;&gt;"",入力2!AH40,"")</f>
        <v>0</v>
      </c>
      <c r="AI40" s="596">
        <f>IF(TRIM(入力2!AI40)&lt;&gt;"",入力2!AI40,"")</f>
        <v>0</v>
      </c>
    </row>
    <row r="41" spans="1:42" ht="11.25" customHeight="1">
      <c r="A41" s="2312" t="str">
        <f>IF(TRIM(入力1!A44)&lt;&gt;"",入力1!A44,"")</f>
        <v/>
      </c>
      <c r="B41" s="2314">
        <f>IF(TRIM(入力1!B44)&lt;&gt;"",入力1!B44,"")</f>
        <v>1</v>
      </c>
      <c r="C41" s="2316">
        <f>IF(TRIM(入力1!C44)&lt;&gt;"",入力1!C44,"")</f>
        <v>4</v>
      </c>
      <c r="D41" s="2318" t="str">
        <f>IF(TRIM(入力1!D44)&lt;&gt;"",入力1!D44,"")</f>
        <v/>
      </c>
      <c r="E41" s="2319"/>
      <c r="F41" s="2322" t="str">
        <f>IF(入力2!F41,"■","□")</f>
        <v>□</v>
      </c>
      <c r="G41" s="2323"/>
      <c r="H41" s="2324"/>
      <c r="I41" s="2328" t="str">
        <f>IF(TRIM(入力1!A44)&lt;&gt;"",入力1!A44,"")</f>
        <v/>
      </c>
      <c r="J41" s="2308">
        <f>IF(TRIM(入力1!B44)&lt;&gt;"",入力1!B44,"")</f>
        <v>1</v>
      </c>
      <c r="K41" s="2310">
        <f>C41</f>
        <v>4</v>
      </c>
      <c r="L41" s="637" t="str">
        <f>IF(TRIM(入力2!L41)&lt;&gt;"",入力2!L41,"")</f>
        <v/>
      </c>
      <c r="M41" s="637" t="str">
        <f>IF(TRIM(入力2!M41)&lt;&gt;"",入力2!M41,"")</f>
        <v/>
      </c>
      <c r="N41" s="637" t="str">
        <f>IF(TRIM(入力2!N41)&lt;&gt;"",入力2!N41,"")</f>
        <v/>
      </c>
      <c r="O41" s="637" t="str">
        <f>IF(TRIM(入力2!O41)&lt;&gt;"",入力2!O41,"")</f>
        <v/>
      </c>
      <c r="P41" s="637" t="str">
        <f>IF(TRIM(入力2!P41)&lt;&gt;"",入力2!P41,"")</f>
        <v/>
      </c>
      <c r="Q41" s="637" t="str">
        <f>IF(TRIM(入力2!Q41)&lt;&gt;"",入力2!Q41,"")</f>
        <v/>
      </c>
      <c r="R41" s="637" t="str">
        <f>IF(TRIM(入力2!R41)&lt;&gt;"",入力2!R41,"")</f>
        <v/>
      </c>
      <c r="S41" s="637" t="str">
        <f>IF(TRIM(入力2!S41)&lt;&gt;"",入力2!S41,"")</f>
        <v/>
      </c>
      <c r="T41" s="637" t="str">
        <f>IF(TRIM(入力2!T41)&lt;&gt;"",入力2!T41,"")</f>
        <v/>
      </c>
      <c r="U41" s="637" t="str">
        <f>IF(TRIM(入力2!U41)&lt;&gt;"",入力2!U41,"")</f>
        <v/>
      </c>
      <c r="V41" s="637" t="str">
        <f>IF(TRIM(入力2!V41)&lt;&gt;"",入力2!V41,"")</f>
        <v/>
      </c>
      <c r="W41" s="638" t="str">
        <f>IF(TRIM(入力2!W41)&lt;&gt;"",入力2!W41,"")</f>
        <v/>
      </c>
      <c r="X41" s="639" t="str">
        <f>IF(TRIM(入力2!X41)&lt;&gt;"",入力2!X41,"")</f>
        <v/>
      </c>
      <c r="Y41" s="637" t="str">
        <f>IF(TRIM(入力2!Y41)&lt;&gt;"",入力2!Y41,"")</f>
        <v/>
      </c>
      <c r="Z41" s="637" t="str">
        <f>IF(TRIM(入力2!Z41)&lt;&gt;"",入力2!Z41,"")</f>
        <v/>
      </c>
      <c r="AA41" s="637" t="str">
        <f>IF(TRIM(入力2!AA41)&lt;&gt;"",入力2!AA41,"")</f>
        <v/>
      </c>
      <c r="AB41" s="637" t="str">
        <f>IF(TRIM(入力2!AB41)&lt;&gt;"",入力2!AB41,"")</f>
        <v/>
      </c>
      <c r="AC41" s="637" t="str">
        <f>IF(TRIM(入力2!AC41)&lt;&gt;"",入力2!AC41,"")</f>
        <v/>
      </c>
      <c r="AD41" s="637" t="str">
        <f>IF(TRIM(入力2!AD41)&lt;&gt;"",入力2!AD41,"")</f>
        <v/>
      </c>
      <c r="AE41" s="637" t="str">
        <f>IF(TRIM(入力2!AE41)&lt;&gt;"",入力2!AE41,"")</f>
        <v/>
      </c>
      <c r="AF41" s="637" t="str">
        <f>IF(TRIM(入力2!AF41)&lt;&gt;"",入力2!AF41,"")</f>
        <v/>
      </c>
      <c r="AG41" s="637" t="str">
        <f>IF(TRIM(入力2!AG41)&lt;&gt;"",入力2!AG41,"")</f>
        <v/>
      </c>
      <c r="AH41" s="637" t="str">
        <f>IF(TRIM(入力2!AH41)&lt;&gt;"",入力2!AH41,"")</f>
        <v/>
      </c>
      <c r="AI41" s="638" t="str">
        <f>IF(TRIM(入力2!AI41)&lt;&gt;"",入力2!AI41,"")</f>
        <v/>
      </c>
    </row>
    <row r="42" spans="1:42" ht="11.25" customHeight="1">
      <c r="A42" s="2328"/>
      <c r="B42" s="2308"/>
      <c r="C42" s="2330"/>
      <c r="D42" s="2331"/>
      <c r="E42" s="2332"/>
      <c r="F42" s="2333"/>
      <c r="G42" s="2334"/>
      <c r="H42" s="2335"/>
      <c r="I42" s="2329"/>
      <c r="J42" s="2336"/>
      <c r="K42" s="2311"/>
      <c r="L42" s="597" t="str">
        <f>IF(TRIM(入力2!L42)&lt;&gt;"",入力2!L42,"")</f>
        <v/>
      </c>
      <c r="M42" s="597" t="str">
        <f>IF(TRIM(入力2!M42)&lt;&gt;"",入力2!M42,"")</f>
        <v/>
      </c>
      <c r="N42" s="597" t="str">
        <f>IF(TRIM(入力2!N42)&lt;&gt;"",入力2!N42,"")</f>
        <v/>
      </c>
      <c r="O42" s="597" t="str">
        <f>IF(TRIM(入力2!O42)&lt;&gt;"",入力2!O42,"")</f>
        <v/>
      </c>
      <c r="P42" s="597" t="str">
        <f>IF(TRIM(入力2!P42)&lt;&gt;"",入力2!P42,"")</f>
        <v/>
      </c>
      <c r="Q42" s="597" t="str">
        <f>IF(TRIM(入力2!Q42)&lt;&gt;"",入力2!Q42,"")</f>
        <v/>
      </c>
      <c r="R42" s="597" t="str">
        <f>IF(TRIM(入力2!R42)&lt;&gt;"",入力2!R42,"")</f>
        <v/>
      </c>
      <c r="S42" s="597" t="str">
        <f>IF(TRIM(入力2!S42)&lt;&gt;"",入力2!S42,"")</f>
        <v/>
      </c>
      <c r="T42" s="597" t="str">
        <f>IF(TRIM(入力2!T42)&lt;&gt;"",入力2!T42,"")</f>
        <v/>
      </c>
      <c r="U42" s="597" t="str">
        <f>IF(TRIM(入力2!U42)&lt;&gt;"",入力2!U42,"")</f>
        <v/>
      </c>
      <c r="V42" s="597" t="str">
        <f>IF(TRIM(入力2!V42)&lt;&gt;"",入力2!V42,"")</f>
        <v>0</v>
      </c>
      <c r="W42" s="598">
        <f>IF(TRIM(入力2!W42)&lt;&gt;"",入力2!W42,"")</f>
        <v>0</v>
      </c>
      <c r="X42" s="599" t="str">
        <f>IF(TRIM(入力2!X42)&lt;&gt;"",入力2!X42,"")</f>
        <v/>
      </c>
      <c r="Y42" s="597" t="str">
        <f>IF(TRIM(入力2!Y42)&lt;&gt;"",入力2!Y42,"")</f>
        <v/>
      </c>
      <c r="Z42" s="597" t="str">
        <f>IF(TRIM(入力2!Z42)&lt;&gt;"",入力2!Z42,"")</f>
        <v/>
      </c>
      <c r="AA42" s="597" t="str">
        <f>IF(TRIM(入力2!AA42)&lt;&gt;"",入力2!AA42,"")</f>
        <v/>
      </c>
      <c r="AB42" s="597" t="str">
        <f>IF(TRIM(入力2!AB42)&lt;&gt;"",入力2!AB42,"")</f>
        <v/>
      </c>
      <c r="AC42" s="597" t="str">
        <f>IF(TRIM(入力2!AC42)&lt;&gt;"",入力2!AC42,"")</f>
        <v/>
      </c>
      <c r="AD42" s="597" t="str">
        <f>IF(TRIM(入力2!AD42)&lt;&gt;"",入力2!AD42,"")</f>
        <v/>
      </c>
      <c r="AE42" s="597" t="str">
        <f>IF(TRIM(入力2!AE42)&lt;&gt;"",入力2!AE42,"")</f>
        <v/>
      </c>
      <c r="AF42" s="597" t="str">
        <f>IF(TRIM(入力2!AF42)&lt;&gt;"",入力2!AF42,"")</f>
        <v/>
      </c>
      <c r="AG42" s="597" t="str">
        <f>IF(TRIM(入力2!AG42)&lt;&gt;"",入力2!AG42,"")</f>
        <v/>
      </c>
      <c r="AH42" s="597" t="str">
        <f>IF(TRIM(入力2!AH42)&lt;&gt;"",入力2!AH42,"")</f>
        <v>0</v>
      </c>
      <c r="AI42" s="598">
        <f>IF(TRIM(入力2!AI42)&lt;&gt;"",入力2!AI42,"")</f>
        <v>0</v>
      </c>
    </row>
    <row r="43" spans="1:42" ht="11.25" customHeight="1">
      <c r="A43" s="2337" t="str">
        <f>IF(TRIM(入力1!A46)&lt;&gt;"",入力1!A46,"")</f>
        <v/>
      </c>
      <c r="B43" s="2339">
        <f>IF(TRIM(入力1!B46)&lt;&gt;"",入力1!B46,"")</f>
        <v>1</v>
      </c>
      <c r="C43" s="2341">
        <f>IF(TRIM(入力1!C46)&lt;&gt;"",入力1!C46,"")</f>
        <v>5</v>
      </c>
      <c r="D43" s="2343" t="str">
        <f>IF(TRIM(入力1!D46)&lt;&gt;"",入力1!D46,"")</f>
        <v/>
      </c>
      <c r="E43" s="2344"/>
      <c r="F43" s="2347" t="str">
        <f>IF(入力2!F43,"■","□")</f>
        <v>□</v>
      </c>
      <c r="G43" s="2348"/>
      <c r="H43" s="2349"/>
      <c r="I43" s="2353" t="str">
        <f>IF(TRIM(入力1!A46)&lt;&gt;"",入力1!A46,"")</f>
        <v/>
      </c>
      <c r="J43" s="2354">
        <f>IF(TRIM(入力1!B46)&lt;&gt;"",入力1!B46,"")</f>
        <v>1</v>
      </c>
      <c r="K43" s="2355">
        <f>C43</f>
        <v>5</v>
      </c>
      <c r="L43" s="640" t="str">
        <f>IF(TRIM(入力2!L43)&lt;&gt;"",入力2!L43,"")</f>
        <v/>
      </c>
      <c r="M43" s="640" t="str">
        <f>IF(TRIM(入力2!M43)&lt;&gt;"",入力2!M43,"")</f>
        <v/>
      </c>
      <c r="N43" s="640" t="str">
        <f>IF(TRIM(入力2!N43)&lt;&gt;"",入力2!N43,"")</f>
        <v/>
      </c>
      <c r="O43" s="640" t="str">
        <f>IF(TRIM(入力2!O43)&lt;&gt;"",入力2!O43,"")</f>
        <v/>
      </c>
      <c r="P43" s="640" t="str">
        <f>IF(TRIM(入力2!P43)&lt;&gt;"",入力2!P43,"")</f>
        <v/>
      </c>
      <c r="Q43" s="640" t="str">
        <f>IF(TRIM(入力2!Q43)&lt;&gt;"",入力2!Q43,"")</f>
        <v/>
      </c>
      <c r="R43" s="640" t="str">
        <f>IF(TRIM(入力2!R43)&lt;&gt;"",入力2!R43,"")</f>
        <v/>
      </c>
      <c r="S43" s="640" t="str">
        <f>IF(TRIM(入力2!S43)&lt;&gt;"",入力2!S43,"")</f>
        <v/>
      </c>
      <c r="T43" s="640" t="str">
        <f>IF(TRIM(入力2!T43)&lt;&gt;"",入力2!T43,"")</f>
        <v/>
      </c>
      <c r="U43" s="640" t="str">
        <f>IF(TRIM(入力2!U43)&lt;&gt;"",入力2!U43,"")</f>
        <v/>
      </c>
      <c r="V43" s="640" t="str">
        <f>IF(TRIM(入力2!V43)&lt;&gt;"",入力2!V43,"")</f>
        <v/>
      </c>
      <c r="W43" s="644" t="str">
        <f>IF(TRIM(入力2!W43)&lt;&gt;"",入力2!W43,"")</f>
        <v/>
      </c>
      <c r="X43" s="643" t="str">
        <f>IF(TRIM(入力2!X43)&lt;&gt;"",入力2!X43,"")</f>
        <v/>
      </c>
      <c r="Y43" s="640" t="str">
        <f>IF(TRIM(入力2!Y43)&lt;&gt;"",入力2!Y43,"")</f>
        <v/>
      </c>
      <c r="Z43" s="640" t="str">
        <f>IF(TRIM(入力2!Z43)&lt;&gt;"",入力2!Z43,"")</f>
        <v/>
      </c>
      <c r="AA43" s="640" t="str">
        <f>IF(TRIM(入力2!AA43)&lt;&gt;"",入力2!AA43,"")</f>
        <v/>
      </c>
      <c r="AB43" s="640" t="str">
        <f>IF(TRIM(入力2!AB43)&lt;&gt;"",入力2!AB43,"")</f>
        <v/>
      </c>
      <c r="AC43" s="640" t="str">
        <f>IF(TRIM(入力2!AC43)&lt;&gt;"",入力2!AC43,"")</f>
        <v/>
      </c>
      <c r="AD43" s="640" t="str">
        <f>IF(TRIM(入力2!AD43)&lt;&gt;"",入力2!AD43,"")</f>
        <v/>
      </c>
      <c r="AE43" s="640" t="str">
        <f>IF(TRIM(入力2!AE43)&lt;&gt;"",入力2!AE43,"")</f>
        <v/>
      </c>
      <c r="AF43" s="640" t="str">
        <f>IF(TRIM(入力2!AF43)&lt;&gt;"",入力2!AF43,"")</f>
        <v/>
      </c>
      <c r="AG43" s="640" t="str">
        <f>IF(TRIM(入力2!AG43)&lt;&gt;"",入力2!AG43,"")</f>
        <v/>
      </c>
      <c r="AH43" s="640" t="str">
        <f>IF(TRIM(入力2!AH43)&lt;&gt;"",入力2!AH43,"")</f>
        <v/>
      </c>
      <c r="AI43" s="644" t="str">
        <f>IF(TRIM(入力2!AI43)&lt;&gt;"",入力2!AI43,"")</f>
        <v/>
      </c>
    </row>
    <row r="44" spans="1:42" ht="11.25" customHeight="1" thickBot="1">
      <c r="A44" s="2366"/>
      <c r="B44" s="2367"/>
      <c r="C44" s="2368"/>
      <c r="D44" s="2369"/>
      <c r="E44" s="2370"/>
      <c r="F44" s="2371"/>
      <c r="G44" s="2372"/>
      <c r="H44" s="2373"/>
      <c r="I44" s="2374"/>
      <c r="J44" s="2375"/>
      <c r="K44" s="2376"/>
      <c r="L44" s="601" t="str">
        <f>IF(TRIM(入力2!L44)&lt;&gt;"",入力2!L44,"")</f>
        <v/>
      </c>
      <c r="M44" s="601" t="str">
        <f>IF(TRIM(入力2!M44)&lt;&gt;"",入力2!M44,"")</f>
        <v/>
      </c>
      <c r="N44" s="601" t="str">
        <f>IF(TRIM(入力2!N44)&lt;&gt;"",入力2!N44,"")</f>
        <v/>
      </c>
      <c r="O44" s="601" t="str">
        <f>IF(TRIM(入力2!O44)&lt;&gt;"",入力2!O44,"")</f>
        <v/>
      </c>
      <c r="P44" s="601" t="str">
        <f>IF(TRIM(入力2!P44)&lt;&gt;"",入力2!P44,"")</f>
        <v/>
      </c>
      <c r="Q44" s="601" t="str">
        <f>IF(TRIM(入力2!Q44)&lt;&gt;"",入力2!Q44,"")</f>
        <v/>
      </c>
      <c r="R44" s="601" t="str">
        <f>IF(TRIM(入力2!R44)&lt;&gt;"",入力2!R44,"")</f>
        <v/>
      </c>
      <c r="S44" s="601" t="str">
        <f>IF(TRIM(入力2!S44)&lt;&gt;"",入力2!S44,"")</f>
        <v/>
      </c>
      <c r="T44" s="601" t="str">
        <f>IF(TRIM(入力2!T44)&lt;&gt;"",入力2!T44,"")</f>
        <v/>
      </c>
      <c r="U44" s="601" t="str">
        <f>IF(TRIM(入力2!U44)&lt;&gt;"",入力2!U44,"")</f>
        <v/>
      </c>
      <c r="V44" s="601" t="str">
        <f>IF(TRIM(入力2!V44)&lt;&gt;"",入力2!V44,"")</f>
        <v>0</v>
      </c>
      <c r="W44" s="602">
        <f>IF(TRIM(入力2!W44)&lt;&gt;"",入力2!W44,"")</f>
        <v>0</v>
      </c>
      <c r="X44" s="603" t="str">
        <f>IF(TRIM(入力2!X44)&lt;&gt;"",入力2!X44,"")</f>
        <v/>
      </c>
      <c r="Y44" s="601" t="str">
        <f>IF(TRIM(入力2!Y44)&lt;&gt;"",入力2!Y44,"")</f>
        <v/>
      </c>
      <c r="Z44" s="601" t="str">
        <f>IF(TRIM(入力2!Z44)&lt;&gt;"",入力2!Z44,"")</f>
        <v/>
      </c>
      <c r="AA44" s="601" t="str">
        <f>IF(TRIM(入力2!AA44)&lt;&gt;"",入力2!AA44,"")</f>
        <v/>
      </c>
      <c r="AB44" s="601" t="str">
        <f>IF(TRIM(入力2!AB44)&lt;&gt;"",入力2!AB44,"")</f>
        <v/>
      </c>
      <c r="AC44" s="601" t="str">
        <f>IF(TRIM(入力2!AC44)&lt;&gt;"",入力2!AC44,"")</f>
        <v/>
      </c>
      <c r="AD44" s="601" t="str">
        <f>IF(TRIM(入力2!AD44)&lt;&gt;"",入力2!AD44,"")</f>
        <v/>
      </c>
      <c r="AE44" s="601" t="str">
        <f>IF(TRIM(入力2!AE44)&lt;&gt;"",入力2!AE44,"")</f>
        <v/>
      </c>
      <c r="AF44" s="601" t="str">
        <f>IF(TRIM(入力2!AF44)&lt;&gt;"",入力2!AF44,"")</f>
        <v/>
      </c>
      <c r="AG44" s="601" t="str">
        <f>IF(TRIM(入力2!AG44)&lt;&gt;"",入力2!AG44,"")</f>
        <v/>
      </c>
      <c r="AH44" s="601" t="str">
        <f>IF(TRIM(入力2!AH44)&lt;&gt;"",入力2!AH44,"")</f>
        <v>0</v>
      </c>
      <c r="AI44" s="602">
        <f>IF(TRIM(入力2!AI44)&lt;&gt;"",入力2!AI44,"")</f>
        <v>0</v>
      </c>
    </row>
    <row r="45" spans="1:42" ht="11.25" customHeight="1">
      <c r="A45" s="2357" t="str">
        <f>IF(TRIM(入力1!A48)&lt;&gt;"",入力1!A48,"")</f>
        <v/>
      </c>
      <c r="B45" s="2358">
        <f>IF(TRIM(入力1!B48)&lt;&gt;"",入力1!B48,"")</f>
        <v>1</v>
      </c>
      <c r="C45" s="2359">
        <f>IF(TRIM(入力1!C48)&lt;&gt;"",入力1!C48,"")</f>
        <v>6</v>
      </c>
      <c r="D45" s="2360" t="str">
        <f>IF(TRIM(入力1!D48)&lt;&gt;"",入力1!D48,"")</f>
        <v/>
      </c>
      <c r="E45" s="2361"/>
      <c r="F45" s="2362" t="str">
        <f>IF(入力2!F45,"■","□")</f>
        <v>□</v>
      </c>
      <c r="G45" s="2363"/>
      <c r="H45" s="2364"/>
      <c r="I45" s="2328" t="str">
        <f>IF(TRIM(入力1!A48)&lt;&gt;"",入力1!A48,"")</f>
        <v/>
      </c>
      <c r="J45" s="2308">
        <f>IF(TRIM(入力1!B48)&lt;&gt;"",入力1!B48,"")</f>
        <v>1</v>
      </c>
      <c r="K45" s="2365">
        <f>C45</f>
        <v>6</v>
      </c>
      <c r="L45" s="645" t="str">
        <f>IF(TRIM(入力2!L45)&lt;&gt;"",入力2!L45,"")</f>
        <v/>
      </c>
      <c r="M45" s="645" t="str">
        <f>IF(TRIM(入力2!M45)&lt;&gt;"",入力2!M45,"")</f>
        <v/>
      </c>
      <c r="N45" s="645" t="str">
        <f>IF(TRIM(入力2!N45)&lt;&gt;"",入力2!N45,"")</f>
        <v/>
      </c>
      <c r="O45" s="645" t="str">
        <f>IF(TRIM(入力2!O45)&lt;&gt;"",入力2!O45,"")</f>
        <v/>
      </c>
      <c r="P45" s="645" t="str">
        <f>IF(TRIM(入力2!P45)&lt;&gt;"",入力2!P45,"")</f>
        <v/>
      </c>
      <c r="Q45" s="645" t="str">
        <f>IF(TRIM(入力2!Q45)&lt;&gt;"",入力2!Q45,"")</f>
        <v/>
      </c>
      <c r="R45" s="645" t="str">
        <f>IF(TRIM(入力2!R45)&lt;&gt;"",入力2!R45,"")</f>
        <v/>
      </c>
      <c r="S45" s="645" t="str">
        <f>IF(TRIM(入力2!S45)&lt;&gt;"",入力2!S45,"")</f>
        <v/>
      </c>
      <c r="T45" s="645" t="str">
        <f>IF(TRIM(入力2!T45)&lt;&gt;"",入力2!T45,"")</f>
        <v/>
      </c>
      <c r="U45" s="645" t="str">
        <f>IF(TRIM(入力2!U45)&lt;&gt;"",入力2!U45,"")</f>
        <v/>
      </c>
      <c r="V45" s="645" t="str">
        <f>IF(TRIM(入力2!V45)&lt;&gt;"",入力2!V45,"")</f>
        <v/>
      </c>
      <c r="W45" s="646" t="str">
        <f>IF(TRIM(入力2!W45)&lt;&gt;"",入力2!W45,"")</f>
        <v/>
      </c>
      <c r="X45" s="647" t="str">
        <f>IF(TRIM(入力2!X45)&lt;&gt;"",入力2!X45,"")</f>
        <v/>
      </c>
      <c r="Y45" s="645" t="str">
        <f>IF(TRIM(入力2!Y45)&lt;&gt;"",入力2!Y45,"")</f>
        <v/>
      </c>
      <c r="Z45" s="645" t="str">
        <f>IF(TRIM(入力2!Z45)&lt;&gt;"",入力2!Z45,"")</f>
        <v/>
      </c>
      <c r="AA45" s="645" t="str">
        <f>IF(TRIM(入力2!AA45)&lt;&gt;"",入力2!AA45,"")</f>
        <v/>
      </c>
      <c r="AB45" s="645" t="str">
        <f>IF(TRIM(入力2!AB45)&lt;&gt;"",入力2!AB45,"")</f>
        <v/>
      </c>
      <c r="AC45" s="645" t="str">
        <f>IF(TRIM(入力2!AC45)&lt;&gt;"",入力2!AC45,"")</f>
        <v/>
      </c>
      <c r="AD45" s="645" t="str">
        <f>IF(TRIM(入力2!AD45)&lt;&gt;"",入力2!AD45,"")</f>
        <v/>
      </c>
      <c r="AE45" s="645" t="str">
        <f>IF(TRIM(入力2!AE45)&lt;&gt;"",入力2!AE45,"")</f>
        <v/>
      </c>
      <c r="AF45" s="645" t="str">
        <f>IF(TRIM(入力2!AF45)&lt;&gt;"",入力2!AF45,"")</f>
        <v/>
      </c>
      <c r="AG45" s="645" t="str">
        <f>IF(TRIM(入力2!AG45)&lt;&gt;"",入力2!AG45,"")</f>
        <v/>
      </c>
      <c r="AH45" s="645" t="str">
        <f>IF(TRIM(入力2!AH45)&lt;&gt;"",入力2!AH45,"")</f>
        <v/>
      </c>
      <c r="AI45" s="646" t="str">
        <f>IF(TRIM(入力2!AI45)&lt;&gt;"",入力2!AI45,"")</f>
        <v/>
      </c>
    </row>
    <row r="46" spans="1:42" ht="11.25" customHeight="1">
      <c r="A46" s="2328"/>
      <c r="B46" s="2308"/>
      <c r="C46" s="2330"/>
      <c r="D46" s="2331"/>
      <c r="E46" s="2332"/>
      <c r="F46" s="2333"/>
      <c r="G46" s="2334"/>
      <c r="H46" s="2335"/>
      <c r="I46" s="2329"/>
      <c r="J46" s="2336"/>
      <c r="K46" s="2311"/>
      <c r="L46" s="597" t="str">
        <f>IF(TRIM(入力2!L46)&lt;&gt;"",入力2!L46,"")</f>
        <v/>
      </c>
      <c r="M46" s="597" t="str">
        <f>IF(TRIM(入力2!M46)&lt;&gt;"",入力2!M46,"")</f>
        <v/>
      </c>
      <c r="N46" s="597" t="str">
        <f>IF(TRIM(入力2!N46)&lt;&gt;"",入力2!N46,"")</f>
        <v/>
      </c>
      <c r="O46" s="597" t="str">
        <f>IF(TRIM(入力2!O46)&lt;&gt;"",入力2!O46,"")</f>
        <v/>
      </c>
      <c r="P46" s="597" t="str">
        <f>IF(TRIM(入力2!P46)&lt;&gt;"",入力2!P46,"")</f>
        <v/>
      </c>
      <c r="Q46" s="597" t="str">
        <f>IF(TRIM(入力2!Q46)&lt;&gt;"",入力2!Q46,"")</f>
        <v/>
      </c>
      <c r="R46" s="597" t="str">
        <f>IF(TRIM(入力2!R46)&lt;&gt;"",入力2!R46,"")</f>
        <v/>
      </c>
      <c r="S46" s="597" t="str">
        <f>IF(TRIM(入力2!S46)&lt;&gt;"",入力2!S46,"")</f>
        <v/>
      </c>
      <c r="T46" s="597" t="str">
        <f>IF(TRIM(入力2!T46)&lt;&gt;"",入力2!T46,"")</f>
        <v/>
      </c>
      <c r="U46" s="597" t="str">
        <f>IF(TRIM(入力2!U46)&lt;&gt;"",入力2!U46,"")</f>
        <v/>
      </c>
      <c r="V46" s="597" t="str">
        <f>IF(TRIM(入力2!V46)&lt;&gt;"",入力2!V46,"")</f>
        <v>0</v>
      </c>
      <c r="W46" s="598">
        <f>IF(TRIM(入力2!W46)&lt;&gt;"",入力2!W46,"")</f>
        <v>0</v>
      </c>
      <c r="X46" s="599" t="str">
        <f>IF(TRIM(入力2!X46)&lt;&gt;"",入力2!X46,"")</f>
        <v/>
      </c>
      <c r="Y46" s="597" t="str">
        <f>IF(TRIM(入力2!Y46)&lt;&gt;"",入力2!Y46,"")</f>
        <v/>
      </c>
      <c r="Z46" s="597" t="str">
        <f>IF(TRIM(入力2!Z46)&lt;&gt;"",入力2!Z46,"")</f>
        <v/>
      </c>
      <c r="AA46" s="597" t="str">
        <f>IF(TRIM(入力2!AA46)&lt;&gt;"",入力2!AA46,"")</f>
        <v/>
      </c>
      <c r="AB46" s="597" t="str">
        <f>IF(TRIM(入力2!AB46)&lt;&gt;"",入力2!AB46,"")</f>
        <v/>
      </c>
      <c r="AC46" s="597" t="str">
        <f>IF(TRIM(入力2!AC46)&lt;&gt;"",入力2!AC46,"")</f>
        <v/>
      </c>
      <c r="AD46" s="597" t="str">
        <f>IF(TRIM(入力2!AD46)&lt;&gt;"",入力2!AD46,"")</f>
        <v/>
      </c>
      <c r="AE46" s="597" t="str">
        <f>IF(TRIM(入力2!AE46)&lt;&gt;"",入力2!AE46,"")</f>
        <v/>
      </c>
      <c r="AF46" s="597" t="str">
        <f>IF(TRIM(入力2!AF46)&lt;&gt;"",入力2!AF46,"")</f>
        <v/>
      </c>
      <c r="AG46" s="597" t="str">
        <f>IF(TRIM(入力2!AG46)&lt;&gt;"",入力2!AG46,"")</f>
        <v/>
      </c>
      <c r="AH46" s="597" t="str">
        <f>IF(TRIM(入力2!AH46)&lt;&gt;"",入力2!AH46,"")</f>
        <v>0</v>
      </c>
      <c r="AI46" s="598">
        <f>IF(TRIM(入力2!AI46)&lt;&gt;"",入力2!AI46,"")</f>
        <v>0</v>
      </c>
    </row>
    <row r="47" spans="1:42" ht="11.25" customHeight="1">
      <c r="A47" s="2337" t="str">
        <f>IF(TRIM(入力1!A50)&lt;&gt;"",入力1!A50,"")</f>
        <v/>
      </c>
      <c r="B47" s="2339">
        <f>IF(TRIM(入力1!B50)&lt;&gt;"",入力1!B50,"")</f>
        <v>1</v>
      </c>
      <c r="C47" s="2341">
        <f>IF(TRIM(入力1!C50)&lt;&gt;"",入力1!C50,"")</f>
        <v>7</v>
      </c>
      <c r="D47" s="2343" t="str">
        <f>IF(TRIM(入力1!D50)&lt;&gt;"",入力1!D50,"")</f>
        <v/>
      </c>
      <c r="E47" s="2344"/>
      <c r="F47" s="2347" t="str">
        <f>IF(入力2!F47,"■","□")</f>
        <v>□</v>
      </c>
      <c r="G47" s="2348"/>
      <c r="H47" s="2349"/>
      <c r="I47" s="2338" t="str">
        <f>IF(TRIM(入力1!A50)&lt;&gt;"",入力1!A50,"")</f>
        <v/>
      </c>
      <c r="J47" s="2340">
        <f>IF(TRIM(入力1!B50)&lt;&gt;"",入力1!B50,"")</f>
        <v>1</v>
      </c>
      <c r="K47" s="2355">
        <f>C47</f>
        <v>7</v>
      </c>
      <c r="L47" s="640" t="str">
        <f>IF(TRIM(入力2!L47)&lt;&gt;"",入力2!L47,"")</f>
        <v/>
      </c>
      <c r="M47" s="640" t="str">
        <f>IF(TRIM(入力2!M47)&lt;&gt;"",入力2!M47,"")</f>
        <v/>
      </c>
      <c r="N47" s="640" t="str">
        <f>IF(TRIM(入力2!N47)&lt;&gt;"",入力2!N47,"")</f>
        <v/>
      </c>
      <c r="O47" s="640" t="str">
        <f>IF(TRIM(入力2!O47)&lt;&gt;"",入力2!O47,"")</f>
        <v/>
      </c>
      <c r="P47" s="640" t="str">
        <f>IF(TRIM(入力2!P47)&lt;&gt;"",入力2!P47,"")</f>
        <v/>
      </c>
      <c r="Q47" s="640" t="str">
        <f>IF(TRIM(入力2!Q47)&lt;&gt;"",入力2!Q47,"")</f>
        <v/>
      </c>
      <c r="R47" s="640" t="str">
        <f>IF(TRIM(入力2!R47)&lt;&gt;"",入力2!R47,"")</f>
        <v/>
      </c>
      <c r="S47" s="640" t="str">
        <f>IF(TRIM(入力2!S47)&lt;&gt;"",入力2!S47,"")</f>
        <v/>
      </c>
      <c r="T47" s="640" t="str">
        <f>IF(TRIM(入力2!T47)&lt;&gt;"",入力2!T47,"")</f>
        <v/>
      </c>
      <c r="U47" s="640" t="str">
        <f>IF(TRIM(入力2!U47)&lt;&gt;"",入力2!U47,"")</f>
        <v/>
      </c>
      <c r="V47" s="641" t="str">
        <f>IF(TRIM(入力2!V47)&lt;&gt;"",入力2!V47,"")</f>
        <v/>
      </c>
      <c r="W47" s="642" t="str">
        <f>IF(TRIM(入力2!W47)&lt;&gt;"",入力2!W47,"")</f>
        <v/>
      </c>
      <c r="X47" s="643" t="str">
        <f>IF(TRIM(入力2!X47)&lt;&gt;"",入力2!X47,"")</f>
        <v/>
      </c>
      <c r="Y47" s="640" t="str">
        <f>IF(TRIM(入力2!Y47)&lt;&gt;"",入力2!Y47,"")</f>
        <v/>
      </c>
      <c r="Z47" s="640" t="str">
        <f>IF(TRIM(入力2!Z47)&lt;&gt;"",入力2!Z47,"")</f>
        <v/>
      </c>
      <c r="AA47" s="640" t="str">
        <f>IF(TRIM(入力2!AA47)&lt;&gt;"",入力2!AA47,"")</f>
        <v/>
      </c>
      <c r="AB47" s="640" t="str">
        <f>IF(TRIM(入力2!AB47)&lt;&gt;"",入力2!AB47,"")</f>
        <v/>
      </c>
      <c r="AC47" s="640" t="str">
        <f>IF(TRIM(入力2!AC47)&lt;&gt;"",入力2!AC47,"")</f>
        <v/>
      </c>
      <c r="AD47" s="640" t="str">
        <f>IF(TRIM(入力2!AD47)&lt;&gt;"",入力2!AD47,"")</f>
        <v/>
      </c>
      <c r="AE47" s="640" t="str">
        <f>IF(TRIM(入力2!AE47)&lt;&gt;"",入力2!AE47,"")</f>
        <v/>
      </c>
      <c r="AF47" s="640" t="str">
        <f>IF(TRIM(入力2!AF47)&lt;&gt;"",入力2!AF47,"")</f>
        <v/>
      </c>
      <c r="AG47" s="640" t="str">
        <f>IF(TRIM(入力2!AG47)&lt;&gt;"",入力2!AG47,"")</f>
        <v/>
      </c>
      <c r="AH47" s="640" t="str">
        <f>IF(TRIM(入力2!AH47)&lt;&gt;"",入力2!AH47,"")</f>
        <v/>
      </c>
      <c r="AI47" s="644" t="str">
        <f>IF(TRIM(入力2!AI47)&lt;&gt;"",入力2!AI47,"")</f>
        <v/>
      </c>
    </row>
    <row r="48" spans="1:42" ht="11.25" customHeight="1">
      <c r="A48" s="2338"/>
      <c r="B48" s="2340"/>
      <c r="C48" s="2342"/>
      <c r="D48" s="2345"/>
      <c r="E48" s="2346"/>
      <c r="F48" s="2350"/>
      <c r="G48" s="2351"/>
      <c r="H48" s="2352"/>
      <c r="I48" s="2353"/>
      <c r="J48" s="2354"/>
      <c r="K48" s="2356"/>
      <c r="L48" s="591" t="str">
        <f>IF(TRIM(入力2!L48)&lt;&gt;"",入力2!L48,"")</f>
        <v/>
      </c>
      <c r="M48" s="591" t="str">
        <f>IF(TRIM(入力2!M48)&lt;&gt;"",入力2!M48,"")</f>
        <v/>
      </c>
      <c r="N48" s="591" t="str">
        <f>IF(TRIM(入力2!N48)&lt;&gt;"",入力2!N48,"")</f>
        <v/>
      </c>
      <c r="O48" s="591" t="str">
        <f>IF(TRIM(入力2!O48)&lt;&gt;"",入力2!O48,"")</f>
        <v/>
      </c>
      <c r="P48" s="591" t="str">
        <f>IF(TRIM(入力2!P48)&lt;&gt;"",入力2!P48,"")</f>
        <v/>
      </c>
      <c r="Q48" s="591" t="str">
        <f>IF(TRIM(入力2!Q48)&lt;&gt;"",入力2!Q48,"")</f>
        <v/>
      </c>
      <c r="R48" s="591" t="str">
        <f>IF(TRIM(入力2!R48)&lt;&gt;"",入力2!R48,"")</f>
        <v/>
      </c>
      <c r="S48" s="591" t="str">
        <f>IF(TRIM(入力2!S48)&lt;&gt;"",入力2!S48,"")</f>
        <v/>
      </c>
      <c r="T48" s="591" t="str">
        <f>IF(TRIM(入力2!T48)&lt;&gt;"",入力2!T48,"")</f>
        <v/>
      </c>
      <c r="U48" s="591" t="str">
        <f>IF(TRIM(入力2!U48)&lt;&gt;"",入力2!U48,"")</f>
        <v/>
      </c>
      <c r="V48" s="593" t="str">
        <f>IF(TRIM(入力2!V48)&lt;&gt;"",入力2!V48,"")</f>
        <v>0</v>
      </c>
      <c r="W48" s="594">
        <f>IF(TRIM(入力2!W48)&lt;&gt;"",入力2!W48,"")</f>
        <v>0</v>
      </c>
      <c r="X48" s="600" t="str">
        <f>IF(TRIM(入力2!X48)&lt;&gt;"",入力2!X48,"")</f>
        <v/>
      </c>
      <c r="Y48" s="591" t="str">
        <f>IF(TRIM(入力2!Y48)&lt;&gt;"",入力2!Y48,"")</f>
        <v/>
      </c>
      <c r="Z48" s="591" t="str">
        <f>IF(TRIM(入力2!Z48)&lt;&gt;"",入力2!Z48,"")</f>
        <v/>
      </c>
      <c r="AA48" s="591" t="str">
        <f>IF(TRIM(入力2!AA48)&lt;&gt;"",入力2!AA48,"")</f>
        <v/>
      </c>
      <c r="AB48" s="591" t="str">
        <f>IF(TRIM(入力2!AB48)&lt;&gt;"",入力2!AB48,"")</f>
        <v/>
      </c>
      <c r="AC48" s="591" t="str">
        <f>IF(TRIM(入力2!AC48)&lt;&gt;"",入力2!AC48,"")</f>
        <v/>
      </c>
      <c r="AD48" s="591" t="str">
        <f>IF(TRIM(入力2!AD48)&lt;&gt;"",入力2!AD48,"")</f>
        <v/>
      </c>
      <c r="AE48" s="591" t="str">
        <f>IF(TRIM(入力2!AE48)&lt;&gt;"",入力2!AE48,"")</f>
        <v/>
      </c>
      <c r="AF48" s="591" t="str">
        <f>IF(TRIM(入力2!AF48)&lt;&gt;"",入力2!AF48,"")</f>
        <v/>
      </c>
      <c r="AG48" s="591" t="str">
        <f>IF(TRIM(入力2!AG48)&lt;&gt;"",入力2!AG48,"")</f>
        <v/>
      </c>
      <c r="AH48" s="591" t="str">
        <f>IF(TRIM(入力2!AH48)&lt;&gt;"",入力2!AH48,"")</f>
        <v>0</v>
      </c>
      <c r="AI48" s="596">
        <f>IF(TRIM(入力2!AI48)&lt;&gt;"",入力2!AI48,"")</f>
        <v>0</v>
      </c>
    </row>
    <row r="49" spans="1:44" ht="11.25" customHeight="1">
      <c r="A49" s="2312" t="str">
        <f>IF(TRIM(入力1!A52)&lt;&gt;"",入力1!A52,"")</f>
        <v/>
      </c>
      <c r="B49" s="2314">
        <f>IF(TRIM(入力1!B52)&lt;&gt;"",入力1!B52,"")</f>
        <v>1</v>
      </c>
      <c r="C49" s="2316">
        <f>IF(TRIM(入力1!C52)&lt;&gt;"",入力1!C52,"")</f>
        <v>8</v>
      </c>
      <c r="D49" s="2318" t="str">
        <f>IF(TRIM(入力1!D52)&lt;&gt;"",入力1!D52,"")</f>
        <v/>
      </c>
      <c r="E49" s="2319"/>
      <c r="F49" s="2322" t="str">
        <f>IF(入力2!F49,"■","□")</f>
        <v>□</v>
      </c>
      <c r="G49" s="2323"/>
      <c r="H49" s="2324"/>
      <c r="I49" s="2328" t="str">
        <f>IF(TRIM(入力1!A52)&lt;&gt;"",入力1!A52,"")</f>
        <v/>
      </c>
      <c r="J49" s="2308">
        <f>IF(TRIM(入力1!B52)&lt;&gt;"",入力1!B52,"")</f>
        <v>1</v>
      </c>
      <c r="K49" s="2310">
        <f>C49</f>
        <v>8</v>
      </c>
      <c r="L49" s="637" t="str">
        <f>IF(TRIM(入力2!L49)&lt;&gt;"",入力2!L49,"")</f>
        <v/>
      </c>
      <c r="M49" s="637" t="str">
        <f>IF(TRIM(入力2!M49)&lt;&gt;"",入力2!M49,"")</f>
        <v/>
      </c>
      <c r="N49" s="637" t="str">
        <f>IF(TRIM(入力2!N49)&lt;&gt;"",入力2!N49,"")</f>
        <v/>
      </c>
      <c r="O49" s="637" t="str">
        <f>IF(TRIM(入力2!O49)&lt;&gt;"",入力2!O49,"")</f>
        <v/>
      </c>
      <c r="P49" s="637" t="str">
        <f>IF(TRIM(入力2!P49)&lt;&gt;"",入力2!P49,"")</f>
        <v/>
      </c>
      <c r="Q49" s="637" t="str">
        <f>IF(TRIM(入力2!Q49)&lt;&gt;"",入力2!Q49,"")</f>
        <v/>
      </c>
      <c r="R49" s="637" t="str">
        <f>IF(TRIM(入力2!R49)&lt;&gt;"",入力2!R49,"")</f>
        <v/>
      </c>
      <c r="S49" s="637" t="str">
        <f>IF(TRIM(入力2!S49)&lt;&gt;"",入力2!S49,"")</f>
        <v/>
      </c>
      <c r="T49" s="637" t="str">
        <f>IF(TRIM(入力2!T49)&lt;&gt;"",入力2!T49,"")</f>
        <v/>
      </c>
      <c r="U49" s="637" t="str">
        <f>IF(TRIM(入力2!U49)&lt;&gt;"",入力2!U49,"")</f>
        <v/>
      </c>
      <c r="V49" s="637" t="str">
        <f>IF(TRIM(入力2!V49)&lt;&gt;"",入力2!V49,"")</f>
        <v/>
      </c>
      <c r="W49" s="638" t="str">
        <f>IF(TRIM(入力2!W49)&lt;&gt;"",入力2!W49,"")</f>
        <v/>
      </c>
      <c r="X49" s="639" t="str">
        <f>IF(TRIM(入力2!X49)&lt;&gt;"",入力2!X49,"")</f>
        <v/>
      </c>
      <c r="Y49" s="637" t="str">
        <f>IF(TRIM(入力2!Y49)&lt;&gt;"",入力2!Y49,"")</f>
        <v/>
      </c>
      <c r="Z49" s="637" t="str">
        <f>IF(TRIM(入力2!Z49)&lt;&gt;"",入力2!Z49,"")</f>
        <v/>
      </c>
      <c r="AA49" s="637" t="str">
        <f>IF(TRIM(入力2!AA49)&lt;&gt;"",入力2!AA49,"")</f>
        <v/>
      </c>
      <c r="AB49" s="637" t="str">
        <f>IF(TRIM(入力2!AB49)&lt;&gt;"",入力2!AB49,"")</f>
        <v/>
      </c>
      <c r="AC49" s="637" t="str">
        <f>IF(TRIM(入力2!AC49)&lt;&gt;"",入力2!AC49,"")</f>
        <v/>
      </c>
      <c r="AD49" s="637" t="str">
        <f>IF(TRIM(入力2!AD49)&lt;&gt;"",入力2!AD49,"")</f>
        <v/>
      </c>
      <c r="AE49" s="637" t="str">
        <f>IF(TRIM(入力2!AE49)&lt;&gt;"",入力2!AE49,"")</f>
        <v/>
      </c>
      <c r="AF49" s="637" t="str">
        <f>IF(TRIM(入力2!AF49)&lt;&gt;"",入力2!AF49,"")</f>
        <v/>
      </c>
      <c r="AG49" s="637" t="str">
        <f>IF(TRIM(入力2!AG49)&lt;&gt;"",入力2!AG49,"")</f>
        <v/>
      </c>
      <c r="AH49" s="637" t="str">
        <f>IF(TRIM(入力2!AH49)&lt;&gt;"",入力2!AH49,"")</f>
        <v/>
      </c>
      <c r="AI49" s="638" t="str">
        <f>IF(TRIM(入力2!AI49)&lt;&gt;"",入力2!AI49,"")</f>
        <v/>
      </c>
    </row>
    <row r="50" spans="1:44" ht="11.25" customHeight="1">
      <c r="A50" s="2328"/>
      <c r="B50" s="2308"/>
      <c r="C50" s="2330"/>
      <c r="D50" s="2331"/>
      <c r="E50" s="2332"/>
      <c r="F50" s="2333"/>
      <c r="G50" s="2334"/>
      <c r="H50" s="2335"/>
      <c r="I50" s="2329"/>
      <c r="J50" s="2336"/>
      <c r="K50" s="2311"/>
      <c r="L50" s="597" t="str">
        <f>IF(TRIM(入力2!L50)&lt;&gt;"",入力2!L50,"")</f>
        <v/>
      </c>
      <c r="M50" s="597" t="str">
        <f>IF(TRIM(入力2!M50)&lt;&gt;"",入力2!M50,"")</f>
        <v/>
      </c>
      <c r="N50" s="597" t="str">
        <f>IF(TRIM(入力2!N50)&lt;&gt;"",入力2!N50,"")</f>
        <v/>
      </c>
      <c r="O50" s="597" t="str">
        <f>IF(TRIM(入力2!O50)&lt;&gt;"",入力2!O50,"")</f>
        <v/>
      </c>
      <c r="P50" s="597" t="str">
        <f>IF(TRIM(入力2!P50)&lt;&gt;"",入力2!P50,"")</f>
        <v/>
      </c>
      <c r="Q50" s="597" t="str">
        <f>IF(TRIM(入力2!Q50)&lt;&gt;"",入力2!Q50,"")</f>
        <v/>
      </c>
      <c r="R50" s="597" t="str">
        <f>IF(TRIM(入力2!R50)&lt;&gt;"",入力2!R50,"")</f>
        <v/>
      </c>
      <c r="S50" s="597" t="str">
        <f>IF(TRIM(入力2!S50)&lt;&gt;"",入力2!S50,"")</f>
        <v/>
      </c>
      <c r="T50" s="597" t="str">
        <f>IF(TRIM(入力2!T50)&lt;&gt;"",入力2!T50,"")</f>
        <v/>
      </c>
      <c r="U50" s="597" t="str">
        <f>IF(TRIM(入力2!U50)&lt;&gt;"",入力2!U50,"")</f>
        <v/>
      </c>
      <c r="V50" s="597" t="str">
        <f>IF(TRIM(入力2!V50)&lt;&gt;"",入力2!V50,"")</f>
        <v>0</v>
      </c>
      <c r="W50" s="598">
        <f>IF(TRIM(入力2!W50)&lt;&gt;"",入力2!W50,"")</f>
        <v>0</v>
      </c>
      <c r="X50" s="599" t="str">
        <f>IF(TRIM(入力2!X50)&lt;&gt;"",入力2!X50,"")</f>
        <v/>
      </c>
      <c r="Y50" s="597" t="str">
        <f>IF(TRIM(入力2!Y50)&lt;&gt;"",入力2!Y50,"")</f>
        <v/>
      </c>
      <c r="Z50" s="597" t="str">
        <f>IF(TRIM(入力2!Z50)&lt;&gt;"",入力2!Z50,"")</f>
        <v/>
      </c>
      <c r="AA50" s="597" t="str">
        <f>IF(TRIM(入力2!AA50)&lt;&gt;"",入力2!AA50,"")</f>
        <v/>
      </c>
      <c r="AB50" s="597" t="str">
        <f>IF(TRIM(入力2!AB50)&lt;&gt;"",入力2!AB50,"")</f>
        <v/>
      </c>
      <c r="AC50" s="597" t="str">
        <f>IF(TRIM(入力2!AC50)&lt;&gt;"",入力2!AC50,"")</f>
        <v/>
      </c>
      <c r="AD50" s="597" t="str">
        <f>IF(TRIM(入力2!AD50)&lt;&gt;"",入力2!AD50,"")</f>
        <v/>
      </c>
      <c r="AE50" s="597" t="str">
        <f>IF(TRIM(入力2!AE50)&lt;&gt;"",入力2!AE50,"")</f>
        <v/>
      </c>
      <c r="AF50" s="597" t="str">
        <f>IF(TRIM(入力2!AF50)&lt;&gt;"",入力2!AF50,"")</f>
        <v/>
      </c>
      <c r="AG50" s="597" t="str">
        <f>IF(TRIM(入力2!AG50)&lt;&gt;"",入力2!AG50,"")</f>
        <v/>
      </c>
      <c r="AH50" s="597" t="str">
        <f>IF(TRIM(入力2!AH50)&lt;&gt;"",入力2!AH50,"")</f>
        <v>0</v>
      </c>
      <c r="AI50" s="598">
        <f>IF(TRIM(入力2!AI50)&lt;&gt;"",入力2!AI50,"")</f>
        <v>0</v>
      </c>
    </row>
    <row r="51" spans="1:44" ht="11.25" customHeight="1">
      <c r="A51" s="2337" t="str">
        <f>IF(TRIM(入力1!A54)&lt;&gt;"",入力1!A54,"")</f>
        <v/>
      </c>
      <c r="B51" s="2339">
        <f>IF(TRIM(入力1!B54)&lt;&gt;"",入力1!B54,"")</f>
        <v>1</v>
      </c>
      <c r="C51" s="2341">
        <f>IF(TRIM(入力1!C54)&lt;&gt;"",入力1!C54,"")</f>
        <v>9</v>
      </c>
      <c r="D51" s="2343" t="str">
        <f>IF(TRIM(入力1!D54)&lt;&gt;"",入力1!D54,"")</f>
        <v/>
      </c>
      <c r="E51" s="2344"/>
      <c r="F51" s="2347" t="str">
        <f>IF(入力2!F51,"■","□")</f>
        <v>□</v>
      </c>
      <c r="G51" s="2348"/>
      <c r="H51" s="2349"/>
      <c r="I51" s="2338" t="str">
        <f>IF(TRIM(入力1!A54)&lt;&gt;"",入力1!A54,"")</f>
        <v/>
      </c>
      <c r="J51" s="2340">
        <f>IF(TRIM(入力1!B54)&lt;&gt;"",入力1!B54,"")</f>
        <v>1</v>
      </c>
      <c r="K51" s="2355">
        <f>C51</f>
        <v>9</v>
      </c>
      <c r="L51" s="640" t="str">
        <f>IF(TRIM(入力2!L51)&lt;&gt;"",入力2!L51,"")</f>
        <v/>
      </c>
      <c r="M51" s="640" t="str">
        <f>IF(TRIM(入力2!M51)&lt;&gt;"",入力2!M51,"")</f>
        <v/>
      </c>
      <c r="N51" s="640" t="str">
        <f>IF(TRIM(入力2!N51)&lt;&gt;"",入力2!N51,"")</f>
        <v/>
      </c>
      <c r="O51" s="640" t="str">
        <f>IF(TRIM(入力2!O51)&lt;&gt;"",入力2!O51,"")</f>
        <v/>
      </c>
      <c r="P51" s="640" t="str">
        <f>IF(TRIM(入力2!P51)&lt;&gt;"",入力2!P51,"")</f>
        <v/>
      </c>
      <c r="Q51" s="640" t="str">
        <f>IF(TRIM(入力2!Q51)&lt;&gt;"",入力2!Q51,"")</f>
        <v/>
      </c>
      <c r="R51" s="640" t="str">
        <f>IF(TRIM(入力2!R51)&lt;&gt;"",入力2!R51,"")</f>
        <v/>
      </c>
      <c r="S51" s="640" t="str">
        <f>IF(TRIM(入力2!S51)&lt;&gt;"",入力2!S51,"")</f>
        <v/>
      </c>
      <c r="T51" s="640" t="str">
        <f>IF(TRIM(入力2!T51)&lt;&gt;"",入力2!T51,"")</f>
        <v/>
      </c>
      <c r="U51" s="640" t="str">
        <f>IF(TRIM(入力2!U51)&lt;&gt;"",入力2!U51,"")</f>
        <v/>
      </c>
      <c r="V51" s="641" t="str">
        <f>IF(TRIM(入力2!V51)&lt;&gt;"",入力2!V51,"")</f>
        <v/>
      </c>
      <c r="W51" s="642" t="str">
        <f>IF(TRIM(入力2!W51)&lt;&gt;"",入力2!W51,"")</f>
        <v/>
      </c>
      <c r="X51" s="643" t="str">
        <f>IF(TRIM(入力2!X51)&lt;&gt;"",入力2!X51,"")</f>
        <v/>
      </c>
      <c r="Y51" s="640" t="str">
        <f>IF(TRIM(入力2!Y51)&lt;&gt;"",入力2!Y51,"")</f>
        <v/>
      </c>
      <c r="Z51" s="640" t="str">
        <f>IF(TRIM(入力2!Z51)&lt;&gt;"",入力2!Z51,"")</f>
        <v/>
      </c>
      <c r="AA51" s="640" t="str">
        <f>IF(TRIM(入力2!AA51)&lt;&gt;"",入力2!AA51,"")</f>
        <v/>
      </c>
      <c r="AB51" s="640" t="str">
        <f>IF(TRIM(入力2!AB51)&lt;&gt;"",入力2!AB51,"")</f>
        <v/>
      </c>
      <c r="AC51" s="640" t="str">
        <f>IF(TRIM(入力2!AC51)&lt;&gt;"",入力2!AC51,"")</f>
        <v/>
      </c>
      <c r="AD51" s="640" t="str">
        <f>IF(TRIM(入力2!AD51)&lt;&gt;"",入力2!AD51,"")</f>
        <v/>
      </c>
      <c r="AE51" s="640" t="str">
        <f>IF(TRIM(入力2!AE51)&lt;&gt;"",入力2!AE51,"")</f>
        <v/>
      </c>
      <c r="AF51" s="640" t="str">
        <f>IF(TRIM(入力2!AF51)&lt;&gt;"",入力2!AF51,"")</f>
        <v/>
      </c>
      <c r="AG51" s="640" t="str">
        <f>IF(TRIM(入力2!AG51)&lt;&gt;"",入力2!AG51,"")</f>
        <v/>
      </c>
      <c r="AH51" s="640" t="str">
        <f>IF(TRIM(入力2!AH51)&lt;&gt;"",入力2!AH51,"")</f>
        <v/>
      </c>
      <c r="AI51" s="644" t="str">
        <f>IF(TRIM(入力2!AI51)&lt;&gt;"",入力2!AI51,"")</f>
        <v/>
      </c>
    </row>
    <row r="52" spans="1:44" ht="11.25" customHeight="1">
      <c r="A52" s="2338"/>
      <c r="B52" s="2340"/>
      <c r="C52" s="2342"/>
      <c r="D52" s="2345"/>
      <c r="E52" s="2346"/>
      <c r="F52" s="2350"/>
      <c r="G52" s="2351"/>
      <c r="H52" s="2352"/>
      <c r="I52" s="2353"/>
      <c r="J52" s="2354"/>
      <c r="K52" s="2356"/>
      <c r="L52" s="591" t="str">
        <f>IF(TRIM(入力2!L52)&lt;&gt;"",入力2!L52,"")</f>
        <v/>
      </c>
      <c r="M52" s="591" t="str">
        <f>IF(TRIM(入力2!M52)&lt;&gt;"",入力2!M52,"")</f>
        <v/>
      </c>
      <c r="N52" s="591" t="str">
        <f>IF(TRIM(入力2!N52)&lt;&gt;"",入力2!N52,"")</f>
        <v/>
      </c>
      <c r="O52" s="591" t="str">
        <f>IF(TRIM(入力2!O52)&lt;&gt;"",入力2!O52,"")</f>
        <v/>
      </c>
      <c r="P52" s="591" t="str">
        <f>IF(TRIM(入力2!P52)&lt;&gt;"",入力2!P52,"")</f>
        <v/>
      </c>
      <c r="Q52" s="591" t="str">
        <f>IF(TRIM(入力2!Q52)&lt;&gt;"",入力2!Q52,"")</f>
        <v/>
      </c>
      <c r="R52" s="591" t="str">
        <f>IF(TRIM(入力2!R52)&lt;&gt;"",入力2!R52,"")</f>
        <v/>
      </c>
      <c r="S52" s="591" t="str">
        <f>IF(TRIM(入力2!S52)&lt;&gt;"",入力2!S52,"")</f>
        <v/>
      </c>
      <c r="T52" s="591" t="str">
        <f>IF(TRIM(入力2!T52)&lt;&gt;"",入力2!T52,"")</f>
        <v/>
      </c>
      <c r="U52" s="591" t="str">
        <f>IF(TRIM(入力2!U52)&lt;&gt;"",入力2!U52,"")</f>
        <v/>
      </c>
      <c r="V52" s="591" t="str">
        <f>IF(TRIM(入力2!V52)&lt;&gt;"",入力2!V52,"")</f>
        <v>0</v>
      </c>
      <c r="W52" s="596">
        <f>IF(TRIM(入力2!W52)&lt;&gt;"",入力2!W52,"")</f>
        <v>0</v>
      </c>
      <c r="X52" s="600" t="str">
        <f>IF(TRIM(入力2!X52)&lt;&gt;"",入力2!X52,"")</f>
        <v/>
      </c>
      <c r="Y52" s="591" t="str">
        <f>IF(TRIM(入力2!Y52)&lt;&gt;"",入力2!Y52,"")</f>
        <v/>
      </c>
      <c r="Z52" s="591" t="str">
        <f>IF(TRIM(入力2!Z52)&lt;&gt;"",入力2!Z52,"")</f>
        <v/>
      </c>
      <c r="AA52" s="591" t="str">
        <f>IF(TRIM(入力2!AA52)&lt;&gt;"",入力2!AA52,"")</f>
        <v/>
      </c>
      <c r="AB52" s="591" t="str">
        <f>IF(TRIM(入力2!AB52)&lt;&gt;"",入力2!AB52,"")</f>
        <v/>
      </c>
      <c r="AC52" s="591" t="str">
        <f>IF(TRIM(入力2!AC52)&lt;&gt;"",入力2!AC52,"")</f>
        <v/>
      </c>
      <c r="AD52" s="591" t="str">
        <f>IF(TRIM(入力2!AD52)&lt;&gt;"",入力2!AD52,"")</f>
        <v/>
      </c>
      <c r="AE52" s="591" t="str">
        <f>IF(TRIM(入力2!AE52)&lt;&gt;"",入力2!AE52,"")</f>
        <v/>
      </c>
      <c r="AF52" s="591" t="str">
        <f>IF(TRIM(入力2!AF52)&lt;&gt;"",入力2!AF52,"")</f>
        <v/>
      </c>
      <c r="AG52" s="591" t="str">
        <f>IF(TRIM(入力2!AG52)&lt;&gt;"",入力2!AG52,"")</f>
        <v/>
      </c>
      <c r="AH52" s="591" t="str">
        <f>IF(TRIM(入力2!AH52)&lt;&gt;"",入力2!AH52,"")</f>
        <v>0</v>
      </c>
      <c r="AI52" s="596">
        <f>IF(TRIM(入力2!AI52)&lt;&gt;"",入力2!AI52,"")</f>
        <v>0</v>
      </c>
    </row>
    <row r="53" spans="1:44" ht="11.25" customHeight="1">
      <c r="A53" s="2312" t="str">
        <f>IF(TRIM(入力1!A56)&lt;&gt;"",入力1!A56,"")</f>
        <v/>
      </c>
      <c r="B53" s="2314">
        <f>IF(TRIM(入力1!B56)&lt;&gt;"",入力1!B56,"")</f>
        <v>2</v>
      </c>
      <c r="C53" s="2316">
        <f>IF(TRIM(入力1!C56)&lt;&gt;"",入力1!C56,"")</f>
        <v>0</v>
      </c>
      <c r="D53" s="2318" t="str">
        <f>IF(TRIM(入力1!D56)&lt;&gt;"",入力1!D56,"")</f>
        <v/>
      </c>
      <c r="E53" s="2319"/>
      <c r="F53" s="2322" t="str">
        <f>IF(入力2!F53,"■","□")</f>
        <v>□</v>
      </c>
      <c r="G53" s="2323"/>
      <c r="H53" s="2324"/>
      <c r="I53" s="2329" t="str">
        <f>IF(TRIM(入力1!A56)&lt;&gt;"",入力1!A56,"")</f>
        <v/>
      </c>
      <c r="J53" s="2336">
        <f>IF(TRIM(入力1!B56)&lt;&gt;"",入力1!B56,"")</f>
        <v>2</v>
      </c>
      <c r="K53" s="2310">
        <f>C53</f>
        <v>0</v>
      </c>
      <c r="L53" s="637" t="str">
        <f>IF(TRIM(入力2!L53)&lt;&gt;"",入力2!L53,"")</f>
        <v/>
      </c>
      <c r="M53" s="637" t="str">
        <f>IF(TRIM(入力2!M53)&lt;&gt;"",入力2!M53,"")</f>
        <v/>
      </c>
      <c r="N53" s="637" t="str">
        <f>IF(TRIM(入力2!N53)&lt;&gt;"",入力2!N53,"")</f>
        <v/>
      </c>
      <c r="O53" s="637" t="str">
        <f>IF(TRIM(入力2!O53)&lt;&gt;"",入力2!O53,"")</f>
        <v/>
      </c>
      <c r="P53" s="637" t="str">
        <f>IF(TRIM(入力2!P53)&lt;&gt;"",入力2!P53,"")</f>
        <v/>
      </c>
      <c r="Q53" s="637" t="str">
        <f>IF(TRIM(入力2!Q53)&lt;&gt;"",入力2!Q53,"")</f>
        <v/>
      </c>
      <c r="R53" s="637" t="str">
        <f>IF(TRIM(入力2!R53)&lt;&gt;"",入力2!R53,"")</f>
        <v/>
      </c>
      <c r="S53" s="637" t="str">
        <f>IF(TRIM(入力2!S53)&lt;&gt;"",入力2!S53,"")</f>
        <v/>
      </c>
      <c r="T53" s="637" t="str">
        <f>IF(TRIM(入力2!T53)&lt;&gt;"",入力2!T53,"")</f>
        <v/>
      </c>
      <c r="U53" s="637" t="str">
        <f>IF(TRIM(入力2!U53)&lt;&gt;"",入力2!U53,"")</f>
        <v/>
      </c>
      <c r="V53" s="637" t="str">
        <f>IF(TRIM(入力2!V53)&lt;&gt;"",入力2!V53,"")</f>
        <v/>
      </c>
      <c r="W53" s="638" t="str">
        <f>IF(TRIM(入力2!W53)&lt;&gt;"",入力2!W53,"")</f>
        <v/>
      </c>
      <c r="X53" s="639" t="str">
        <f>IF(TRIM(入力2!X53)&lt;&gt;"",入力2!X53,"")</f>
        <v/>
      </c>
      <c r="Y53" s="637" t="str">
        <f>IF(TRIM(入力2!Y53)&lt;&gt;"",入力2!Y53,"")</f>
        <v/>
      </c>
      <c r="Z53" s="637" t="str">
        <f>IF(TRIM(入力2!Z53)&lt;&gt;"",入力2!Z53,"")</f>
        <v/>
      </c>
      <c r="AA53" s="637" t="str">
        <f>IF(TRIM(入力2!AA53)&lt;&gt;"",入力2!AA53,"")</f>
        <v/>
      </c>
      <c r="AB53" s="637" t="str">
        <f>IF(TRIM(入力2!AB53)&lt;&gt;"",入力2!AB53,"")</f>
        <v/>
      </c>
      <c r="AC53" s="637" t="str">
        <f>IF(TRIM(入力2!AC53)&lt;&gt;"",入力2!AC53,"")</f>
        <v/>
      </c>
      <c r="AD53" s="637" t="str">
        <f>IF(TRIM(入力2!AD53)&lt;&gt;"",入力2!AD53,"")</f>
        <v/>
      </c>
      <c r="AE53" s="637" t="str">
        <f>IF(TRIM(入力2!AE53)&lt;&gt;"",入力2!AE53,"")</f>
        <v/>
      </c>
      <c r="AF53" s="637" t="str">
        <f>IF(TRIM(入力2!AF53)&lt;&gt;"",入力2!AF53,"")</f>
        <v/>
      </c>
      <c r="AG53" s="637" t="str">
        <f>IF(TRIM(入力2!AG53)&lt;&gt;"",入力2!AG53,"")</f>
        <v/>
      </c>
      <c r="AH53" s="637" t="str">
        <f>IF(TRIM(入力2!AH53)&lt;&gt;"",入力2!AH53,"")</f>
        <v/>
      </c>
      <c r="AI53" s="638" t="str">
        <f>IF(TRIM(入力2!AI53)&lt;&gt;"",入力2!AI53,"")</f>
        <v/>
      </c>
    </row>
    <row r="54" spans="1:44" ht="11.25" customHeight="1" thickBot="1">
      <c r="A54" s="2313"/>
      <c r="B54" s="2315"/>
      <c r="C54" s="2317"/>
      <c r="D54" s="2320"/>
      <c r="E54" s="2321"/>
      <c r="F54" s="2325"/>
      <c r="G54" s="2326"/>
      <c r="H54" s="2327"/>
      <c r="I54" s="2377"/>
      <c r="J54" s="2309"/>
      <c r="K54" s="2378"/>
      <c r="L54" s="604" t="str">
        <f>IF(TRIM(入力2!L54)&lt;&gt;"",入力2!L54,"")</f>
        <v/>
      </c>
      <c r="M54" s="604" t="str">
        <f>IF(TRIM(入力2!M54)&lt;&gt;"",入力2!M54,"")</f>
        <v/>
      </c>
      <c r="N54" s="604" t="str">
        <f>IF(TRIM(入力2!N54)&lt;&gt;"",入力2!N54,"")</f>
        <v/>
      </c>
      <c r="O54" s="604" t="str">
        <f>IF(TRIM(入力2!O54)&lt;&gt;"",入力2!O54,"")</f>
        <v/>
      </c>
      <c r="P54" s="604" t="str">
        <f>IF(TRIM(入力2!P54)&lt;&gt;"",入力2!P54,"")</f>
        <v/>
      </c>
      <c r="Q54" s="604" t="str">
        <f>IF(TRIM(入力2!Q54)&lt;&gt;"",入力2!Q54,"")</f>
        <v/>
      </c>
      <c r="R54" s="604" t="str">
        <f>IF(TRIM(入力2!R54)&lt;&gt;"",入力2!R54,"")</f>
        <v/>
      </c>
      <c r="S54" s="604" t="str">
        <f>IF(TRIM(入力2!S54)&lt;&gt;"",入力2!S54,"")</f>
        <v/>
      </c>
      <c r="T54" s="604" t="str">
        <f>IF(TRIM(入力2!T54)&lt;&gt;"",入力2!T54,"")</f>
        <v/>
      </c>
      <c r="U54" s="604" t="str">
        <f>IF(TRIM(入力2!U54)&lt;&gt;"",入力2!U54,"")</f>
        <v/>
      </c>
      <c r="V54" s="604" t="str">
        <f>IF(TRIM(入力2!V54)&lt;&gt;"",入力2!V54,"")</f>
        <v>0</v>
      </c>
      <c r="W54" s="605">
        <f>IF(TRIM(入力2!W54)&lt;&gt;"",入力2!W54,"")</f>
        <v>0</v>
      </c>
      <c r="X54" s="606" t="str">
        <f>IF(TRIM(入力2!X54)&lt;&gt;"",入力2!X54,"")</f>
        <v/>
      </c>
      <c r="Y54" s="604" t="str">
        <f>IF(TRIM(入力2!Y54)&lt;&gt;"",入力2!Y54,"")</f>
        <v/>
      </c>
      <c r="Z54" s="604" t="str">
        <f>IF(TRIM(入力2!Z54)&lt;&gt;"",入力2!Z54,"")</f>
        <v/>
      </c>
      <c r="AA54" s="604" t="str">
        <f>IF(TRIM(入力2!AA54)&lt;&gt;"",入力2!AA54,"")</f>
        <v/>
      </c>
      <c r="AB54" s="604" t="str">
        <f>IF(TRIM(入力2!AB54)&lt;&gt;"",入力2!AB54,"")</f>
        <v/>
      </c>
      <c r="AC54" s="604" t="str">
        <f>IF(TRIM(入力2!AC54)&lt;&gt;"",入力2!AC54,"")</f>
        <v/>
      </c>
      <c r="AD54" s="604" t="str">
        <f>IF(TRIM(入力2!AD54)&lt;&gt;"",入力2!AD54,"")</f>
        <v/>
      </c>
      <c r="AE54" s="604" t="str">
        <f>IF(TRIM(入力2!AE54)&lt;&gt;"",入力2!AE54,"")</f>
        <v/>
      </c>
      <c r="AF54" s="604" t="str">
        <f>IF(TRIM(入力2!AF54)&lt;&gt;"",入力2!AF54,"")</f>
        <v/>
      </c>
      <c r="AG54" s="604" t="str">
        <f>IF(TRIM(入力2!AG54)&lt;&gt;"",入力2!AG54,"")</f>
        <v/>
      </c>
      <c r="AH54" s="604" t="str">
        <f>IF(TRIM(入力2!AH54)&lt;&gt;"",入力2!AH54,"")</f>
        <v>0</v>
      </c>
      <c r="AI54" s="605">
        <f>IF(TRIM(入力2!AI54)&lt;&gt;"",入力2!AI54,"")</f>
        <v>0</v>
      </c>
    </row>
    <row r="55" spans="1:44" ht="22.5" customHeight="1">
      <c r="I55" s="318" t="s">
        <v>163</v>
      </c>
      <c r="J55" s="437"/>
      <c r="K55" s="319"/>
      <c r="L55" s="319"/>
      <c r="M55" s="319"/>
      <c r="N55" s="319"/>
      <c r="O55" s="319"/>
      <c r="P55" s="319"/>
      <c r="Q55" s="319"/>
      <c r="R55" s="319"/>
      <c r="S55" s="319"/>
      <c r="T55" s="319"/>
      <c r="U55" s="319"/>
      <c r="V55" s="319"/>
      <c r="W55" s="319"/>
      <c r="X55" s="320" t="s">
        <v>164</v>
      </c>
      <c r="Y55" s="319"/>
      <c r="Z55" s="319"/>
      <c r="AA55" s="319"/>
      <c r="AB55" s="319"/>
      <c r="AC55" s="319"/>
      <c r="AD55" s="319"/>
      <c r="AE55" s="319"/>
      <c r="AF55" s="319"/>
      <c r="AG55" s="319"/>
      <c r="AH55" s="319"/>
      <c r="AI55" s="321"/>
    </row>
    <row r="56" spans="1:44" ht="11.25" customHeight="1">
      <c r="I56" s="144" t="s">
        <v>120</v>
      </c>
      <c r="J56" s="144"/>
      <c r="K56" s="134"/>
      <c r="L56" s="134" t="s">
        <v>166</v>
      </c>
    </row>
    <row r="57" spans="1:44" ht="11.25" customHeight="1">
      <c r="I57" s="134"/>
      <c r="J57" s="134"/>
      <c r="K57" s="134"/>
      <c r="L57" s="134" t="s">
        <v>544</v>
      </c>
    </row>
    <row r="58" spans="1:44" ht="11.25" customHeight="1">
      <c r="I58" s="134"/>
      <c r="J58" s="134"/>
      <c r="K58" s="134"/>
      <c r="L58" s="134" t="s">
        <v>543</v>
      </c>
    </row>
    <row r="59" spans="1:44" ht="11.25" customHeight="1">
      <c r="I59" s="134"/>
      <c r="J59" s="134"/>
      <c r="K59" s="134"/>
      <c r="L59" s="134" t="s">
        <v>542</v>
      </c>
    </row>
    <row r="60" spans="1:44" ht="11.25" customHeight="1">
      <c r="I60" s="134"/>
      <c r="J60" s="134"/>
      <c r="K60" s="134"/>
      <c r="L60" s="134" t="s">
        <v>545</v>
      </c>
    </row>
    <row r="61" spans="1:44" ht="11.25" customHeight="1">
      <c r="I61" s="134"/>
      <c r="J61" s="134"/>
      <c r="K61" s="134"/>
      <c r="L61" s="134" t="s">
        <v>805</v>
      </c>
    </row>
    <row r="62" spans="1:44" ht="11.25" customHeight="1">
      <c r="I62" s="134"/>
      <c r="J62" s="134"/>
      <c r="K62" s="134"/>
      <c r="L62" s="134" t="s">
        <v>600</v>
      </c>
    </row>
    <row r="63" spans="1:44" s="446" customFormat="1" ht="11.25" customHeight="1">
      <c r="A63" s="96"/>
      <c r="B63" s="96"/>
      <c r="C63" s="96"/>
      <c r="D63" s="96"/>
      <c r="E63" s="96"/>
      <c r="F63" s="96"/>
      <c r="G63" s="96"/>
      <c r="H63" s="96"/>
      <c r="I63" s="96"/>
      <c r="J63" s="96"/>
      <c r="K63" s="96"/>
      <c r="L63" s="144" t="s">
        <v>601</v>
      </c>
      <c r="M63" s="96"/>
      <c r="N63" s="96"/>
      <c r="O63" s="96"/>
      <c r="P63" s="96"/>
      <c r="Q63" s="96"/>
      <c r="R63" s="96"/>
      <c r="S63" s="96"/>
      <c r="T63" s="96"/>
      <c r="U63" s="96"/>
      <c r="V63" s="96"/>
      <c r="W63" s="96"/>
      <c r="X63" s="96"/>
      <c r="Y63" s="96"/>
      <c r="Z63" s="96"/>
      <c r="AA63" s="96"/>
      <c r="AB63" s="96"/>
      <c r="AC63" s="96"/>
      <c r="AD63" s="96"/>
      <c r="AE63" s="96"/>
      <c r="AF63" s="96"/>
      <c r="AG63" s="96"/>
      <c r="AH63" s="96"/>
      <c r="AI63" s="96"/>
      <c r="AL63" s="494"/>
      <c r="AM63" s="494"/>
      <c r="AN63" s="494"/>
      <c r="AO63" s="494"/>
      <c r="AP63" s="494"/>
      <c r="AQ63" s="494"/>
      <c r="AR63" s="494"/>
    </row>
    <row r="64" spans="1:44" ht="11.25" customHeight="1">
      <c r="A64" s="2379" t="str">
        <f>IF(TRIM(入力1!A58)&lt;&gt;"",入力1!A58,"")</f>
        <v/>
      </c>
      <c r="B64" s="2380">
        <f>IF(TRIM(入力1!B58)&lt;&gt;"",入力1!B58,"")</f>
        <v>2</v>
      </c>
      <c r="C64" s="2381">
        <f>IF(TRIM(入力1!C58)&lt;&gt;"",入力1!C58,"")</f>
        <v>1</v>
      </c>
      <c r="D64" s="2382" t="str">
        <f>IF(TRIM(入力1!D58)&lt;&gt;"",入力1!D58,"")</f>
        <v/>
      </c>
      <c r="E64" s="2383"/>
      <c r="F64" s="2388" t="str">
        <f>IF(入力2!F55,"■","□")</f>
        <v>□</v>
      </c>
      <c r="G64" s="2389"/>
      <c r="H64" s="2390"/>
      <c r="I64" s="2338" t="str">
        <f>IF(TRIM(入力1!A58)&lt;&gt;"",入力1!A58,"")</f>
        <v/>
      </c>
      <c r="J64" s="2340">
        <f>IF(TRIM(入力1!B58)&lt;&gt;"",入力1!B58,"")</f>
        <v>2</v>
      </c>
      <c r="K64" s="2387">
        <f>C64</f>
        <v>1</v>
      </c>
      <c r="L64" s="641" t="str">
        <f>IF(TRIM(入力2!L55)&lt;&gt;"",入力2!L55,"")</f>
        <v/>
      </c>
      <c r="M64" s="641" t="str">
        <f>IF(TRIM(入力2!M55)&lt;&gt;"",入力2!M55,"")</f>
        <v/>
      </c>
      <c r="N64" s="641" t="str">
        <f>IF(TRIM(入力2!N55)&lt;&gt;"",入力2!N55,"")</f>
        <v/>
      </c>
      <c r="O64" s="641" t="str">
        <f>IF(TRIM(入力2!O55)&lt;&gt;"",入力2!O55,"")</f>
        <v/>
      </c>
      <c r="P64" s="641" t="str">
        <f>IF(TRIM(入力2!P55)&lt;&gt;"",入力2!P55,"")</f>
        <v/>
      </c>
      <c r="Q64" s="641" t="str">
        <f>IF(TRIM(入力2!Q55)&lt;&gt;"",入力2!Q55,"")</f>
        <v/>
      </c>
      <c r="R64" s="641" t="str">
        <f>IF(TRIM(入力2!R55)&lt;&gt;"",入力2!R55,"")</f>
        <v/>
      </c>
      <c r="S64" s="641" t="str">
        <f>IF(TRIM(入力2!S55)&lt;&gt;"",入力2!S55,"")</f>
        <v/>
      </c>
      <c r="T64" s="641" t="str">
        <f>IF(TRIM(入力2!T55)&lt;&gt;"",入力2!T55,"")</f>
        <v/>
      </c>
      <c r="U64" s="641" t="str">
        <f>IF(TRIM(入力2!U55)&lt;&gt;"",入力2!U55,"")</f>
        <v/>
      </c>
      <c r="V64" s="641" t="str">
        <f>IF(TRIM(入力2!V55)&lt;&gt;"",入力2!V55,"")</f>
        <v/>
      </c>
      <c r="W64" s="642" t="str">
        <f>IF(TRIM(入力2!W55)&lt;&gt;"",入力2!W55,"")</f>
        <v/>
      </c>
      <c r="X64" s="649" t="str">
        <f>IF(TRIM(入力2!X55)&lt;&gt;"",入力2!X55,"")</f>
        <v/>
      </c>
      <c r="Y64" s="641" t="str">
        <f>IF(TRIM(入力2!Y55)&lt;&gt;"",入力2!Y55,"")</f>
        <v/>
      </c>
      <c r="Z64" s="641" t="str">
        <f>IF(TRIM(入力2!Z55)&lt;&gt;"",入力2!Z55,"")</f>
        <v/>
      </c>
      <c r="AA64" s="641" t="str">
        <f>IF(TRIM(入力2!AA55)&lt;&gt;"",入力2!AA55,"")</f>
        <v/>
      </c>
      <c r="AB64" s="641" t="str">
        <f>IF(TRIM(入力2!AB55)&lt;&gt;"",入力2!AB55,"")</f>
        <v/>
      </c>
      <c r="AC64" s="641" t="str">
        <f>IF(TRIM(入力2!AC55)&lt;&gt;"",入力2!AC55,"")</f>
        <v/>
      </c>
      <c r="AD64" s="641" t="str">
        <f>IF(TRIM(入力2!AD55)&lt;&gt;"",入力2!AD55,"")</f>
        <v/>
      </c>
      <c r="AE64" s="641" t="str">
        <f>IF(TRIM(入力2!AE55)&lt;&gt;"",入力2!AE55,"")</f>
        <v/>
      </c>
      <c r="AF64" s="641" t="str">
        <f>IF(TRIM(入力2!AF55)&lt;&gt;"",入力2!AF55,"")</f>
        <v/>
      </c>
      <c r="AG64" s="641" t="str">
        <f>IF(TRIM(入力2!AG55)&lt;&gt;"",入力2!AG55,"")</f>
        <v/>
      </c>
      <c r="AH64" s="641" t="str">
        <f>IF(TRIM(入力2!AH55)&lt;&gt;"",入力2!AH55,"")</f>
        <v/>
      </c>
      <c r="AI64" s="642" t="str">
        <f>IF(TRIM(入力2!AI55)&lt;&gt;"",入力2!AI55,"")</f>
        <v/>
      </c>
      <c r="AN64" s="494">
        <v>0</v>
      </c>
      <c r="AO64" s="494">
        <f>IF(AN64=1,IF(W64&gt;0,W64,W65),W65)</f>
        <v>0</v>
      </c>
      <c r="AP64" s="494">
        <f>IF(AN64=1,IF(AI64&gt;0,AI64,AI65),AI65)</f>
        <v>0</v>
      </c>
    </row>
    <row r="65" spans="1:42" ht="11.25" customHeight="1">
      <c r="A65" s="2338"/>
      <c r="B65" s="2340"/>
      <c r="C65" s="2342"/>
      <c r="D65" s="2345"/>
      <c r="E65" s="2346"/>
      <c r="F65" s="2391"/>
      <c r="G65" s="2392"/>
      <c r="H65" s="2393"/>
      <c r="I65" s="2353"/>
      <c r="J65" s="2354"/>
      <c r="K65" s="2356"/>
      <c r="L65" s="591" t="str">
        <f>IF(TRIM(入力2!L56)&lt;&gt;"",入力2!L56,"")</f>
        <v/>
      </c>
      <c r="M65" s="592" t="str">
        <f>IF(TRIM(入力2!M56)&lt;&gt;"",入力2!M56,"")</f>
        <v/>
      </c>
      <c r="N65" s="592" t="str">
        <f>IF(TRIM(入力2!N56)&lt;&gt;"",入力2!N56,"")</f>
        <v/>
      </c>
      <c r="O65" s="592" t="str">
        <f>IF(TRIM(入力2!O56)&lt;&gt;"",入力2!O56,"")</f>
        <v/>
      </c>
      <c r="P65" s="592" t="str">
        <f>IF(TRIM(入力2!P56)&lt;&gt;"",入力2!P56,"")</f>
        <v/>
      </c>
      <c r="Q65" s="592" t="str">
        <f>IF(TRIM(入力2!Q56)&lt;&gt;"",入力2!Q56,"")</f>
        <v/>
      </c>
      <c r="R65" s="592" t="str">
        <f>IF(TRIM(入力2!R56)&lt;&gt;"",入力2!R56,"")</f>
        <v/>
      </c>
      <c r="S65" s="592" t="str">
        <f>IF(TRIM(入力2!S56)&lt;&gt;"",入力2!S56,"")</f>
        <v/>
      </c>
      <c r="T65" s="592" t="str">
        <f>IF(TRIM(入力2!T56)&lt;&gt;"",入力2!T56,"")</f>
        <v/>
      </c>
      <c r="U65" s="592" t="str">
        <f>IF(TRIM(入力2!U56)&lt;&gt;"",入力2!U56,"")</f>
        <v/>
      </c>
      <c r="V65" s="593" t="str">
        <f>IF(TRIM(入力2!V56)&lt;&gt;"",入力2!V56,"")</f>
        <v>0</v>
      </c>
      <c r="W65" s="594">
        <f>IF(TRIM(入力2!W56)&lt;&gt;"",入力2!W56,"")</f>
        <v>0</v>
      </c>
      <c r="X65" s="595" t="str">
        <f>IF(TRIM(入力2!X56)&lt;&gt;"",入力2!X56,"")</f>
        <v/>
      </c>
      <c r="Y65" s="592" t="str">
        <f>IF(TRIM(入力2!Y56)&lt;&gt;"",入力2!Y56,"")</f>
        <v/>
      </c>
      <c r="Z65" s="592" t="str">
        <f>IF(TRIM(入力2!Z56)&lt;&gt;"",入力2!Z56,"")</f>
        <v/>
      </c>
      <c r="AA65" s="592" t="str">
        <f>IF(TRIM(入力2!AA56)&lt;&gt;"",入力2!AA56,"")</f>
        <v/>
      </c>
      <c r="AB65" s="592" t="str">
        <f>IF(TRIM(入力2!AB56)&lt;&gt;"",入力2!AB56,"")</f>
        <v/>
      </c>
      <c r="AC65" s="592" t="str">
        <f>IF(TRIM(入力2!AC56)&lt;&gt;"",入力2!AC56,"")</f>
        <v/>
      </c>
      <c r="AD65" s="592" t="str">
        <f>IF(TRIM(入力2!AD56)&lt;&gt;"",入力2!AD56,"")</f>
        <v/>
      </c>
      <c r="AE65" s="592" t="str">
        <f>IF(TRIM(入力2!AE56)&lt;&gt;"",入力2!AE56,"")</f>
        <v/>
      </c>
      <c r="AF65" s="592" t="str">
        <f>IF(TRIM(入力2!AF56)&lt;&gt;"",入力2!AF56,"")</f>
        <v/>
      </c>
      <c r="AG65" s="592" t="str">
        <f>IF(TRIM(入力2!AG56)&lt;&gt;"",入力2!AG56,"")</f>
        <v/>
      </c>
      <c r="AH65" s="591" t="str">
        <f>IF(TRIM(入力2!AH56)&lt;&gt;"",入力2!AH56,"")</f>
        <v>0</v>
      </c>
      <c r="AI65" s="596">
        <f>IF(TRIM(入力2!AI56)&lt;&gt;"",入力2!AI56,"")</f>
        <v>0</v>
      </c>
      <c r="AN65" s="494">
        <v>0</v>
      </c>
      <c r="AO65" s="494">
        <f>IF(AN65=1,IF(W66&gt;0,W66,W67),W67)</f>
        <v>0</v>
      </c>
      <c r="AP65" s="494">
        <f>IF(AN65=1,IF(AI66&gt;0,AI66,AI67),AI67)</f>
        <v>0</v>
      </c>
    </row>
    <row r="66" spans="1:42" ht="11.25" customHeight="1">
      <c r="A66" s="2312" t="str">
        <f>IF(TRIM(入力1!A60)&lt;&gt;"",入力1!A60,"")</f>
        <v/>
      </c>
      <c r="B66" s="2314">
        <f>IF(TRIM(入力1!B60)&lt;&gt;"",入力1!B60,"")</f>
        <v>2</v>
      </c>
      <c r="C66" s="2316">
        <f>IF(TRIM(入力1!C60)&lt;&gt;"",入力1!C60,"")</f>
        <v>2</v>
      </c>
      <c r="D66" s="2318" t="str">
        <f>IF(TRIM(入力1!D60)&lt;&gt;"",入力1!D60,"")</f>
        <v/>
      </c>
      <c r="E66" s="2319"/>
      <c r="F66" s="2322" t="str">
        <f>IF(入力2!F57,"■","□")</f>
        <v>□</v>
      </c>
      <c r="G66" s="2323"/>
      <c r="H66" s="2324"/>
      <c r="I66" s="2328" t="str">
        <f>IF(TRIM(入力1!A60)&lt;&gt;"",入力1!A60,"")</f>
        <v/>
      </c>
      <c r="J66" s="2308">
        <f>IF(TRIM(入力1!B60)&lt;&gt;"",入力1!B60,"")</f>
        <v>2</v>
      </c>
      <c r="K66" s="2310">
        <f>C66</f>
        <v>2</v>
      </c>
      <c r="L66" s="637" t="str">
        <f>IF(TRIM(入力2!L57)&lt;&gt;"",入力2!L57,"")</f>
        <v/>
      </c>
      <c r="M66" s="637" t="str">
        <f>IF(TRIM(入力2!M57)&lt;&gt;"",入力2!M57,"")</f>
        <v/>
      </c>
      <c r="N66" s="637" t="str">
        <f>IF(TRIM(入力2!N57)&lt;&gt;"",入力2!N57,"")</f>
        <v/>
      </c>
      <c r="O66" s="637" t="str">
        <f>IF(TRIM(入力2!O57)&lt;&gt;"",入力2!O57,"")</f>
        <v/>
      </c>
      <c r="P66" s="637" t="str">
        <f>IF(TRIM(入力2!P57)&lt;&gt;"",入力2!P57,"")</f>
        <v/>
      </c>
      <c r="Q66" s="637" t="str">
        <f>IF(TRIM(入力2!Q57)&lt;&gt;"",入力2!Q57,"")</f>
        <v/>
      </c>
      <c r="R66" s="637" t="str">
        <f>IF(TRIM(入力2!R57)&lt;&gt;"",入力2!R57,"")</f>
        <v/>
      </c>
      <c r="S66" s="637" t="str">
        <f>IF(TRIM(入力2!S57)&lt;&gt;"",入力2!S57,"")</f>
        <v/>
      </c>
      <c r="T66" s="637" t="str">
        <f>IF(TRIM(入力2!T57)&lt;&gt;"",入力2!T57,"")</f>
        <v/>
      </c>
      <c r="U66" s="637" t="str">
        <f>IF(TRIM(入力2!U57)&lt;&gt;"",入力2!U57,"")</f>
        <v/>
      </c>
      <c r="V66" s="637" t="str">
        <f>IF(TRIM(入力2!V57)&lt;&gt;"",入力2!V57,"")</f>
        <v/>
      </c>
      <c r="W66" s="638" t="str">
        <f>IF(TRIM(入力2!W57)&lt;&gt;"",入力2!W57,"")</f>
        <v/>
      </c>
      <c r="X66" s="639" t="str">
        <f>IF(TRIM(入力2!X57)&lt;&gt;"",入力2!X57,"")</f>
        <v/>
      </c>
      <c r="Y66" s="637" t="str">
        <f>IF(TRIM(入力2!Y57)&lt;&gt;"",入力2!Y57,"")</f>
        <v/>
      </c>
      <c r="Z66" s="637" t="str">
        <f>IF(TRIM(入力2!Z57)&lt;&gt;"",入力2!Z57,"")</f>
        <v/>
      </c>
      <c r="AA66" s="637" t="str">
        <f>IF(TRIM(入力2!AA57)&lt;&gt;"",入力2!AA57,"")</f>
        <v/>
      </c>
      <c r="AB66" s="637" t="str">
        <f>IF(TRIM(入力2!AB57)&lt;&gt;"",入力2!AB57,"")</f>
        <v/>
      </c>
      <c r="AC66" s="637" t="str">
        <f>IF(TRIM(入力2!AC57)&lt;&gt;"",入力2!AC57,"")</f>
        <v/>
      </c>
      <c r="AD66" s="637" t="str">
        <f>IF(TRIM(入力2!AD57)&lt;&gt;"",入力2!AD57,"")</f>
        <v/>
      </c>
      <c r="AE66" s="637" t="str">
        <f>IF(TRIM(入力2!AE57)&lt;&gt;"",入力2!AE57,"")</f>
        <v/>
      </c>
      <c r="AF66" s="637" t="str">
        <f>IF(TRIM(入力2!AF57)&lt;&gt;"",入力2!AF57,"")</f>
        <v/>
      </c>
      <c r="AG66" s="637" t="str">
        <f>IF(TRIM(入力2!AG57)&lt;&gt;"",入力2!AG57,"")</f>
        <v/>
      </c>
      <c r="AH66" s="637" t="str">
        <f>IF(TRIM(入力2!AH57)&lt;&gt;"",入力2!AH57,"")</f>
        <v/>
      </c>
      <c r="AI66" s="638" t="str">
        <f>IF(TRIM(入力2!AI57)&lt;&gt;"",入力2!AI57,"")</f>
        <v/>
      </c>
      <c r="AN66" s="494">
        <v>0</v>
      </c>
      <c r="AO66" s="494">
        <f>IF(AN66=1,IF(W68&gt;0,W68,W69),W69)</f>
        <v>0</v>
      </c>
      <c r="AP66" s="494">
        <f>IF(AN66=1,IF(AI68&gt;0,AI68,AI69),AI69)</f>
        <v>0</v>
      </c>
    </row>
    <row r="67" spans="1:42" ht="11.25" customHeight="1">
      <c r="A67" s="2328"/>
      <c r="B67" s="2308"/>
      <c r="C67" s="2330"/>
      <c r="D67" s="2331"/>
      <c r="E67" s="2332"/>
      <c r="F67" s="2333"/>
      <c r="G67" s="2334"/>
      <c r="H67" s="2335"/>
      <c r="I67" s="2329"/>
      <c r="J67" s="2336"/>
      <c r="K67" s="2311"/>
      <c r="L67" s="597" t="str">
        <f>IF(TRIM(入力2!L58)&lt;&gt;"",入力2!L58,"")</f>
        <v/>
      </c>
      <c r="M67" s="597" t="str">
        <f>IF(TRIM(入力2!M58)&lt;&gt;"",入力2!M58,"")</f>
        <v/>
      </c>
      <c r="N67" s="597" t="str">
        <f>IF(TRIM(入力2!N58)&lt;&gt;"",入力2!N58,"")</f>
        <v/>
      </c>
      <c r="O67" s="597" t="str">
        <f>IF(TRIM(入力2!O58)&lt;&gt;"",入力2!O58,"")</f>
        <v/>
      </c>
      <c r="P67" s="597" t="str">
        <f>IF(TRIM(入力2!P58)&lt;&gt;"",入力2!P58,"")</f>
        <v/>
      </c>
      <c r="Q67" s="597" t="str">
        <f>IF(TRIM(入力2!Q58)&lt;&gt;"",入力2!Q58,"")</f>
        <v/>
      </c>
      <c r="R67" s="597" t="str">
        <f>IF(TRIM(入力2!R58)&lt;&gt;"",入力2!R58,"")</f>
        <v/>
      </c>
      <c r="S67" s="597" t="str">
        <f>IF(TRIM(入力2!S58)&lt;&gt;"",入力2!S58,"")</f>
        <v/>
      </c>
      <c r="T67" s="597" t="str">
        <f>IF(TRIM(入力2!T58)&lt;&gt;"",入力2!T58,"")</f>
        <v/>
      </c>
      <c r="U67" s="597" t="str">
        <f>IF(TRIM(入力2!U58)&lt;&gt;"",入力2!U58,"")</f>
        <v/>
      </c>
      <c r="V67" s="597" t="str">
        <f>IF(TRIM(入力2!V58)&lt;&gt;"",入力2!V58,"")</f>
        <v>0</v>
      </c>
      <c r="W67" s="598">
        <f>IF(TRIM(入力2!W58)&lt;&gt;"",入力2!W58,"")</f>
        <v>0</v>
      </c>
      <c r="X67" s="599" t="str">
        <f>IF(TRIM(入力2!X58)&lt;&gt;"",入力2!X58,"")</f>
        <v/>
      </c>
      <c r="Y67" s="597" t="str">
        <f>IF(TRIM(入力2!Y58)&lt;&gt;"",入力2!Y58,"")</f>
        <v/>
      </c>
      <c r="Z67" s="597" t="str">
        <f>IF(TRIM(入力2!Z58)&lt;&gt;"",入力2!Z58,"")</f>
        <v/>
      </c>
      <c r="AA67" s="597" t="str">
        <f>IF(TRIM(入力2!AA58)&lt;&gt;"",入力2!AA58,"")</f>
        <v/>
      </c>
      <c r="AB67" s="597" t="str">
        <f>IF(TRIM(入力2!AB58)&lt;&gt;"",入力2!AB58,"")</f>
        <v/>
      </c>
      <c r="AC67" s="597" t="str">
        <f>IF(TRIM(入力2!AC58)&lt;&gt;"",入力2!AC58,"")</f>
        <v/>
      </c>
      <c r="AD67" s="597" t="str">
        <f>IF(TRIM(入力2!AD58)&lt;&gt;"",入力2!AD58,"")</f>
        <v/>
      </c>
      <c r="AE67" s="597" t="str">
        <f>IF(TRIM(入力2!AE58)&lt;&gt;"",入力2!AE58,"")</f>
        <v/>
      </c>
      <c r="AF67" s="597" t="str">
        <f>IF(TRIM(入力2!AF58)&lt;&gt;"",入力2!AF58,"")</f>
        <v/>
      </c>
      <c r="AG67" s="597" t="str">
        <f>IF(TRIM(入力2!AG58)&lt;&gt;"",入力2!AG58,"")</f>
        <v/>
      </c>
      <c r="AH67" s="597" t="str">
        <f>IF(TRIM(入力2!AH58)&lt;&gt;"",入力2!AH58,"")</f>
        <v>0</v>
      </c>
      <c r="AI67" s="598">
        <f>IF(TRIM(入力2!AI58)&lt;&gt;"",入力2!AI58,"")</f>
        <v>0</v>
      </c>
      <c r="AN67" s="494">
        <v>0</v>
      </c>
      <c r="AO67" s="494">
        <f>IF(AN67=1,IF(W70&gt;0,W70,W71),W71)</f>
        <v>0</v>
      </c>
      <c r="AP67" s="494">
        <f>IF(AN67=1,IF(AI70&gt;0,AI70,AI71),AI71)</f>
        <v>0</v>
      </c>
    </row>
    <row r="68" spans="1:42" ht="11.25" customHeight="1">
      <c r="A68" s="2337" t="str">
        <f>IF(TRIM(入力1!A62)&lt;&gt;"",入力1!A62,"")</f>
        <v/>
      </c>
      <c r="B68" s="2339">
        <f>IF(TRIM(入力1!B62)&lt;&gt;"",入力1!B62,"")</f>
        <v>2</v>
      </c>
      <c r="C68" s="2341">
        <f>IF(TRIM(入力1!C62)&lt;&gt;"",入力1!C62,"")</f>
        <v>3</v>
      </c>
      <c r="D68" s="2343" t="str">
        <f>IF(TRIM(入力1!D62)&lt;&gt;"",入力1!D62,"")</f>
        <v/>
      </c>
      <c r="E68" s="2344"/>
      <c r="F68" s="2347" t="str">
        <f>IF(入力2!F59,"■","□")</f>
        <v>□</v>
      </c>
      <c r="G68" s="2348"/>
      <c r="H68" s="2349"/>
      <c r="I68" s="2338" t="str">
        <f>IF(TRIM(入力1!A62)&lt;&gt;"",入力1!A62,"")</f>
        <v/>
      </c>
      <c r="J68" s="2340">
        <f>IF(TRIM(入力1!B62)&lt;&gt;"",入力1!B62,"")</f>
        <v>2</v>
      </c>
      <c r="K68" s="2355">
        <f>C68</f>
        <v>3</v>
      </c>
      <c r="L68" s="640" t="str">
        <f>IF(TRIM(入力2!L59)&lt;&gt;"",入力2!L59,"")</f>
        <v/>
      </c>
      <c r="M68" s="640" t="str">
        <f>IF(TRIM(入力2!M59)&lt;&gt;"",入力2!M59,"")</f>
        <v/>
      </c>
      <c r="N68" s="640" t="str">
        <f>IF(TRIM(入力2!N59)&lt;&gt;"",入力2!N59,"")</f>
        <v/>
      </c>
      <c r="O68" s="640" t="str">
        <f>IF(TRIM(入力2!O59)&lt;&gt;"",入力2!O59,"")</f>
        <v/>
      </c>
      <c r="P68" s="640" t="str">
        <f>IF(TRIM(入力2!P59)&lt;&gt;"",入力2!P59,"")</f>
        <v/>
      </c>
      <c r="Q68" s="640" t="str">
        <f>IF(TRIM(入力2!Q59)&lt;&gt;"",入力2!Q59,"")</f>
        <v/>
      </c>
      <c r="R68" s="640" t="str">
        <f>IF(TRIM(入力2!R59)&lt;&gt;"",入力2!R59,"")</f>
        <v/>
      </c>
      <c r="S68" s="640" t="str">
        <f>IF(TRIM(入力2!S59)&lt;&gt;"",入力2!S59,"")</f>
        <v/>
      </c>
      <c r="T68" s="640" t="str">
        <f>IF(TRIM(入力2!T59)&lt;&gt;"",入力2!T59,"")</f>
        <v/>
      </c>
      <c r="U68" s="640" t="str">
        <f>IF(TRIM(入力2!U59)&lt;&gt;"",入力2!U59,"")</f>
        <v/>
      </c>
      <c r="V68" s="641" t="str">
        <f>IF(TRIM(入力2!V59)&lt;&gt;"",入力2!V59,"")</f>
        <v/>
      </c>
      <c r="W68" s="642" t="str">
        <f>IF(TRIM(入力2!W59)&lt;&gt;"",入力2!W59,"")</f>
        <v/>
      </c>
      <c r="X68" s="643" t="str">
        <f>IF(TRIM(入力2!X59)&lt;&gt;"",入力2!X59,"")</f>
        <v/>
      </c>
      <c r="Y68" s="640" t="str">
        <f>IF(TRIM(入力2!Y59)&lt;&gt;"",入力2!Y59,"")</f>
        <v/>
      </c>
      <c r="Z68" s="640" t="str">
        <f>IF(TRIM(入力2!Z59)&lt;&gt;"",入力2!Z59,"")</f>
        <v/>
      </c>
      <c r="AA68" s="640" t="str">
        <f>IF(TRIM(入力2!AA59)&lt;&gt;"",入力2!AA59,"")</f>
        <v/>
      </c>
      <c r="AB68" s="640" t="str">
        <f>IF(TRIM(入力2!AB59)&lt;&gt;"",入力2!AB59,"")</f>
        <v/>
      </c>
      <c r="AC68" s="640" t="str">
        <f>IF(TRIM(入力2!AC59)&lt;&gt;"",入力2!AC59,"")</f>
        <v/>
      </c>
      <c r="AD68" s="640" t="str">
        <f>IF(TRIM(入力2!AD59)&lt;&gt;"",入力2!AD59,"")</f>
        <v/>
      </c>
      <c r="AE68" s="640" t="str">
        <f>IF(TRIM(入力2!AE59)&lt;&gt;"",入力2!AE59,"")</f>
        <v/>
      </c>
      <c r="AF68" s="640" t="str">
        <f>IF(TRIM(入力2!AF59)&lt;&gt;"",入力2!AF59,"")</f>
        <v/>
      </c>
      <c r="AG68" s="640" t="str">
        <f>IF(TRIM(入力2!AG59)&lt;&gt;"",入力2!AG59,"")</f>
        <v/>
      </c>
      <c r="AH68" s="640" t="str">
        <f>IF(TRIM(入力2!AH59)&lt;&gt;"",入力2!AH59,"")</f>
        <v/>
      </c>
      <c r="AI68" s="644" t="str">
        <f>IF(TRIM(入力2!AI59)&lt;&gt;"",入力2!AI59,"")</f>
        <v/>
      </c>
      <c r="AN68" s="494">
        <v>0</v>
      </c>
      <c r="AO68" s="494">
        <f>IF(AN68=1,IF(W72&gt;0,W72,W73),W73)</f>
        <v>0</v>
      </c>
      <c r="AP68" s="494">
        <f>IF(AN68=1,IF(AI72&gt;0,AI72,AI73),AI73)</f>
        <v>0</v>
      </c>
    </row>
    <row r="69" spans="1:42" ht="11.25" customHeight="1">
      <c r="A69" s="2338"/>
      <c r="B69" s="2340"/>
      <c r="C69" s="2342"/>
      <c r="D69" s="2345"/>
      <c r="E69" s="2346"/>
      <c r="F69" s="2350"/>
      <c r="G69" s="2351"/>
      <c r="H69" s="2352"/>
      <c r="I69" s="2353"/>
      <c r="J69" s="2354"/>
      <c r="K69" s="2356"/>
      <c r="L69" s="591" t="str">
        <f>IF(TRIM(入力2!L60)&lt;&gt;"",入力2!L60,"")</f>
        <v/>
      </c>
      <c r="M69" s="591" t="str">
        <f>IF(TRIM(入力2!M60)&lt;&gt;"",入力2!M60,"")</f>
        <v/>
      </c>
      <c r="N69" s="591" t="str">
        <f>IF(TRIM(入力2!N60)&lt;&gt;"",入力2!N60,"")</f>
        <v/>
      </c>
      <c r="O69" s="591" t="str">
        <f>IF(TRIM(入力2!O60)&lt;&gt;"",入力2!O60,"")</f>
        <v/>
      </c>
      <c r="P69" s="591" t="str">
        <f>IF(TRIM(入力2!P60)&lt;&gt;"",入力2!P60,"")</f>
        <v/>
      </c>
      <c r="Q69" s="591" t="str">
        <f>IF(TRIM(入力2!Q60)&lt;&gt;"",入力2!Q60,"")</f>
        <v/>
      </c>
      <c r="R69" s="591" t="str">
        <f>IF(TRIM(入力2!R60)&lt;&gt;"",入力2!R60,"")</f>
        <v/>
      </c>
      <c r="S69" s="591" t="str">
        <f>IF(TRIM(入力2!S60)&lt;&gt;"",入力2!S60,"")</f>
        <v/>
      </c>
      <c r="T69" s="591" t="str">
        <f>IF(TRIM(入力2!T60)&lt;&gt;"",入力2!T60,"")</f>
        <v/>
      </c>
      <c r="U69" s="591" t="str">
        <f>IF(TRIM(入力2!U60)&lt;&gt;"",入力2!U60,"")</f>
        <v/>
      </c>
      <c r="V69" s="593" t="str">
        <f>IF(TRIM(入力2!V60)&lt;&gt;"",入力2!V60,"")</f>
        <v>0</v>
      </c>
      <c r="W69" s="594">
        <f>IF(TRIM(入力2!W60)&lt;&gt;"",入力2!W60,"")</f>
        <v>0</v>
      </c>
      <c r="X69" s="600" t="str">
        <f>IF(TRIM(入力2!X60)&lt;&gt;"",入力2!X60,"")</f>
        <v/>
      </c>
      <c r="Y69" s="591" t="str">
        <f>IF(TRIM(入力2!Y60)&lt;&gt;"",入力2!Y60,"")</f>
        <v/>
      </c>
      <c r="Z69" s="591" t="str">
        <f>IF(TRIM(入力2!Z60)&lt;&gt;"",入力2!Z60,"")</f>
        <v/>
      </c>
      <c r="AA69" s="591" t="str">
        <f>IF(TRIM(入力2!AA60)&lt;&gt;"",入力2!AA60,"")</f>
        <v/>
      </c>
      <c r="AB69" s="591" t="str">
        <f>IF(TRIM(入力2!AB60)&lt;&gt;"",入力2!AB60,"")</f>
        <v/>
      </c>
      <c r="AC69" s="591" t="str">
        <f>IF(TRIM(入力2!AC60)&lt;&gt;"",入力2!AC60,"")</f>
        <v/>
      </c>
      <c r="AD69" s="591" t="str">
        <f>IF(TRIM(入力2!AD60)&lt;&gt;"",入力2!AD60,"")</f>
        <v/>
      </c>
      <c r="AE69" s="591" t="str">
        <f>IF(TRIM(入力2!AE60)&lt;&gt;"",入力2!AE60,"")</f>
        <v/>
      </c>
      <c r="AF69" s="591" t="str">
        <f>IF(TRIM(入力2!AF60)&lt;&gt;"",入力2!AF60,"")</f>
        <v/>
      </c>
      <c r="AG69" s="591" t="str">
        <f>IF(TRIM(入力2!AG60)&lt;&gt;"",入力2!AG60,"")</f>
        <v/>
      </c>
      <c r="AH69" s="591" t="str">
        <f>IF(TRIM(入力2!AH60)&lt;&gt;"",入力2!AH60,"")</f>
        <v>0</v>
      </c>
      <c r="AI69" s="596">
        <f>IF(TRIM(入力2!AI60)&lt;&gt;"",入力2!AI60,"")</f>
        <v>0</v>
      </c>
      <c r="AN69" s="494">
        <v>0</v>
      </c>
      <c r="AO69" s="494">
        <f>IF(AN69=1,IF(W74&gt;0,W74,W75),W75)</f>
        <v>0</v>
      </c>
      <c r="AP69" s="494">
        <f>IF(AN69=1,IF(AI74&gt;0,AI74,AI75),AI75)</f>
        <v>0</v>
      </c>
    </row>
    <row r="70" spans="1:42" ht="11.25" customHeight="1">
      <c r="A70" s="2312" t="str">
        <f>IF(TRIM(入力1!A64)&lt;&gt;"",入力1!A64,"")</f>
        <v/>
      </c>
      <c r="B70" s="2314">
        <f>IF(TRIM(入力1!B64)&lt;&gt;"",入力1!B64,"")</f>
        <v>2</v>
      </c>
      <c r="C70" s="2316">
        <f>IF(TRIM(入力1!C64)&lt;&gt;"",入力1!C64,"")</f>
        <v>4</v>
      </c>
      <c r="D70" s="2318" t="str">
        <f>IF(TRIM(入力1!D64)&lt;&gt;"",入力1!D64,"")</f>
        <v/>
      </c>
      <c r="E70" s="2319"/>
      <c r="F70" s="2322" t="str">
        <f>IF(入力2!F61,"■","□")</f>
        <v>□</v>
      </c>
      <c r="G70" s="2323"/>
      <c r="H70" s="2324"/>
      <c r="I70" s="2328" t="str">
        <f>IF(TRIM(入力1!A64)&lt;&gt;"",入力1!A64,"")</f>
        <v/>
      </c>
      <c r="J70" s="2308">
        <f>IF(TRIM(入力1!B64)&lt;&gt;"",入力1!B64,"")</f>
        <v>2</v>
      </c>
      <c r="K70" s="2310">
        <f>C70</f>
        <v>4</v>
      </c>
      <c r="L70" s="637" t="str">
        <f>IF(TRIM(入力2!L61)&lt;&gt;"",入力2!L61,"")</f>
        <v/>
      </c>
      <c r="M70" s="637" t="str">
        <f>IF(TRIM(入力2!M61)&lt;&gt;"",入力2!M61,"")</f>
        <v/>
      </c>
      <c r="N70" s="637" t="str">
        <f>IF(TRIM(入力2!N61)&lt;&gt;"",入力2!N61,"")</f>
        <v/>
      </c>
      <c r="O70" s="637" t="str">
        <f>IF(TRIM(入力2!O61)&lt;&gt;"",入力2!O61,"")</f>
        <v/>
      </c>
      <c r="P70" s="637" t="str">
        <f>IF(TRIM(入力2!P61)&lt;&gt;"",入力2!P61,"")</f>
        <v/>
      </c>
      <c r="Q70" s="637" t="str">
        <f>IF(TRIM(入力2!Q61)&lt;&gt;"",入力2!Q61,"")</f>
        <v/>
      </c>
      <c r="R70" s="637" t="str">
        <f>IF(TRIM(入力2!R61)&lt;&gt;"",入力2!R61,"")</f>
        <v/>
      </c>
      <c r="S70" s="637" t="str">
        <f>IF(TRIM(入力2!S61)&lt;&gt;"",入力2!S61,"")</f>
        <v/>
      </c>
      <c r="T70" s="637" t="str">
        <f>IF(TRIM(入力2!T61)&lt;&gt;"",入力2!T61,"")</f>
        <v/>
      </c>
      <c r="U70" s="637" t="str">
        <f>IF(TRIM(入力2!U61)&lt;&gt;"",入力2!U61,"")</f>
        <v/>
      </c>
      <c r="V70" s="637" t="str">
        <f>IF(TRIM(入力2!V61)&lt;&gt;"",入力2!V61,"")</f>
        <v/>
      </c>
      <c r="W70" s="638" t="str">
        <f>IF(TRIM(入力2!W61)&lt;&gt;"",入力2!W61,"")</f>
        <v/>
      </c>
      <c r="X70" s="639" t="str">
        <f>IF(TRIM(入力2!X61)&lt;&gt;"",入力2!X61,"")</f>
        <v/>
      </c>
      <c r="Y70" s="637" t="str">
        <f>IF(TRIM(入力2!Y61)&lt;&gt;"",入力2!Y61,"")</f>
        <v/>
      </c>
      <c r="Z70" s="637" t="str">
        <f>IF(TRIM(入力2!Z61)&lt;&gt;"",入力2!Z61,"")</f>
        <v/>
      </c>
      <c r="AA70" s="637" t="str">
        <f>IF(TRIM(入力2!AA61)&lt;&gt;"",入力2!AA61,"")</f>
        <v/>
      </c>
      <c r="AB70" s="637" t="str">
        <f>IF(TRIM(入力2!AB61)&lt;&gt;"",入力2!AB61,"")</f>
        <v/>
      </c>
      <c r="AC70" s="637" t="str">
        <f>IF(TRIM(入力2!AC61)&lt;&gt;"",入力2!AC61,"")</f>
        <v/>
      </c>
      <c r="AD70" s="637" t="str">
        <f>IF(TRIM(入力2!AD61)&lt;&gt;"",入力2!AD61,"")</f>
        <v/>
      </c>
      <c r="AE70" s="637" t="str">
        <f>IF(TRIM(入力2!AE61)&lt;&gt;"",入力2!AE61,"")</f>
        <v/>
      </c>
      <c r="AF70" s="637" t="str">
        <f>IF(TRIM(入力2!AF61)&lt;&gt;"",入力2!AF61,"")</f>
        <v/>
      </c>
      <c r="AG70" s="637" t="str">
        <f>IF(TRIM(入力2!AG61)&lt;&gt;"",入力2!AG61,"")</f>
        <v/>
      </c>
      <c r="AH70" s="637" t="str">
        <f>IF(TRIM(入力2!AH61)&lt;&gt;"",入力2!AH61,"")</f>
        <v/>
      </c>
      <c r="AI70" s="638" t="str">
        <f>IF(TRIM(入力2!AI61)&lt;&gt;"",入力2!AI61,"")</f>
        <v/>
      </c>
      <c r="AN70" s="494">
        <v>0</v>
      </c>
      <c r="AO70" s="494">
        <f>IF(AN70=1,IF(W76&gt;0,W76,W77),W77)</f>
        <v>0</v>
      </c>
      <c r="AP70" s="494">
        <f>IF(AN70=1,IF(AI76&gt;0,AI76,AI77),AI77)</f>
        <v>0</v>
      </c>
    </row>
    <row r="71" spans="1:42" ht="11.25" customHeight="1">
      <c r="A71" s="2328"/>
      <c r="B71" s="2308"/>
      <c r="C71" s="2330"/>
      <c r="D71" s="2331"/>
      <c r="E71" s="2332"/>
      <c r="F71" s="2333"/>
      <c r="G71" s="2334"/>
      <c r="H71" s="2335"/>
      <c r="I71" s="2329"/>
      <c r="J71" s="2336"/>
      <c r="K71" s="2311"/>
      <c r="L71" s="597" t="str">
        <f>IF(TRIM(入力2!L62)&lt;&gt;"",入力2!L62,"")</f>
        <v/>
      </c>
      <c r="M71" s="597" t="str">
        <f>IF(TRIM(入力2!M62)&lt;&gt;"",入力2!M62,"")</f>
        <v/>
      </c>
      <c r="N71" s="597" t="str">
        <f>IF(TRIM(入力2!N62)&lt;&gt;"",入力2!N62,"")</f>
        <v/>
      </c>
      <c r="O71" s="597" t="str">
        <f>IF(TRIM(入力2!O62)&lt;&gt;"",入力2!O62,"")</f>
        <v/>
      </c>
      <c r="P71" s="597" t="str">
        <f>IF(TRIM(入力2!P62)&lt;&gt;"",入力2!P62,"")</f>
        <v/>
      </c>
      <c r="Q71" s="597" t="str">
        <f>IF(TRIM(入力2!Q62)&lt;&gt;"",入力2!Q62,"")</f>
        <v/>
      </c>
      <c r="R71" s="597" t="str">
        <f>IF(TRIM(入力2!R62)&lt;&gt;"",入力2!R62,"")</f>
        <v/>
      </c>
      <c r="S71" s="597" t="str">
        <f>IF(TRIM(入力2!S62)&lt;&gt;"",入力2!S62,"")</f>
        <v/>
      </c>
      <c r="T71" s="597" t="str">
        <f>IF(TRIM(入力2!T62)&lt;&gt;"",入力2!T62,"")</f>
        <v/>
      </c>
      <c r="U71" s="597" t="str">
        <f>IF(TRIM(入力2!U62)&lt;&gt;"",入力2!U62,"")</f>
        <v/>
      </c>
      <c r="V71" s="597" t="str">
        <f>IF(TRIM(入力2!V62)&lt;&gt;"",入力2!V62,"")</f>
        <v>0</v>
      </c>
      <c r="W71" s="598">
        <f>IF(TRIM(入力2!W62)&lt;&gt;"",入力2!W62,"")</f>
        <v>0</v>
      </c>
      <c r="X71" s="599" t="str">
        <f>IF(TRIM(入力2!X62)&lt;&gt;"",入力2!X62,"")</f>
        <v/>
      </c>
      <c r="Y71" s="597" t="str">
        <f>IF(TRIM(入力2!Y62)&lt;&gt;"",入力2!Y62,"")</f>
        <v/>
      </c>
      <c r="Z71" s="597" t="str">
        <f>IF(TRIM(入力2!Z62)&lt;&gt;"",入力2!Z62,"")</f>
        <v/>
      </c>
      <c r="AA71" s="597" t="str">
        <f>IF(TRIM(入力2!AA62)&lt;&gt;"",入力2!AA62,"")</f>
        <v/>
      </c>
      <c r="AB71" s="597" t="str">
        <f>IF(TRIM(入力2!AB62)&lt;&gt;"",入力2!AB62,"")</f>
        <v/>
      </c>
      <c r="AC71" s="597" t="str">
        <f>IF(TRIM(入力2!AC62)&lt;&gt;"",入力2!AC62,"")</f>
        <v/>
      </c>
      <c r="AD71" s="597" t="str">
        <f>IF(TRIM(入力2!AD62)&lt;&gt;"",入力2!AD62,"")</f>
        <v/>
      </c>
      <c r="AE71" s="597" t="str">
        <f>IF(TRIM(入力2!AE62)&lt;&gt;"",入力2!AE62,"")</f>
        <v/>
      </c>
      <c r="AF71" s="597" t="str">
        <f>IF(TRIM(入力2!AF62)&lt;&gt;"",入力2!AF62,"")</f>
        <v/>
      </c>
      <c r="AG71" s="597" t="str">
        <f>IF(TRIM(入力2!AG62)&lt;&gt;"",入力2!AG62,"")</f>
        <v/>
      </c>
      <c r="AH71" s="597" t="str">
        <f>IF(TRIM(入力2!AH62)&lt;&gt;"",入力2!AH62,"")</f>
        <v>0</v>
      </c>
      <c r="AI71" s="598">
        <f>IF(TRIM(入力2!AI62)&lt;&gt;"",入力2!AI62,"")</f>
        <v>0</v>
      </c>
      <c r="AN71" s="494">
        <v>0</v>
      </c>
      <c r="AO71" s="494">
        <f>IF(AN71=1,IF(W78&gt;0,W78,W79),W79)</f>
        <v>0</v>
      </c>
      <c r="AP71" s="494">
        <f>IF(AN71=1,IF(AI78&gt;0,AI78,AI79),AI79)</f>
        <v>0</v>
      </c>
    </row>
    <row r="72" spans="1:42" ht="11.25" customHeight="1">
      <c r="A72" s="2337" t="str">
        <f>IF(TRIM(入力1!A66)&lt;&gt;"",入力1!A66,"")</f>
        <v/>
      </c>
      <c r="B72" s="2339">
        <f>IF(TRIM(入力1!B66)&lt;&gt;"",入力1!B66,"")</f>
        <v>2</v>
      </c>
      <c r="C72" s="2341">
        <f>IF(TRIM(入力1!C66)&lt;&gt;"",入力1!C66,"")</f>
        <v>5</v>
      </c>
      <c r="D72" s="2343" t="str">
        <f>IF(TRIM(入力1!D66)&lt;&gt;"",入力1!D66,"")</f>
        <v/>
      </c>
      <c r="E72" s="2344"/>
      <c r="F72" s="2347" t="str">
        <f>IF(入力2!F63,"■","□")</f>
        <v>□</v>
      </c>
      <c r="G72" s="2348"/>
      <c r="H72" s="2349"/>
      <c r="I72" s="2353" t="str">
        <f>IF(TRIM(入力1!A66)&lt;&gt;"",入力1!A66,"")</f>
        <v/>
      </c>
      <c r="J72" s="2354">
        <f>IF(TRIM(入力1!B66)&lt;&gt;"",入力1!B66,"")</f>
        <v>2</v>
      </c>
      <c r="K72" s="2355">
        <f>C72</f>
        <v>5</v>
      </c>
      <c r="L72" s="640" t="str">
        <f>IF(TRIM(入力2!L63)&lt;&gt;"",入力2!L63,"")</f>
        <v/>
      </c>
      <c r="M72" s="640" t="str">
        <f>IF(TRIM(入力2!M63)&lt;&gt;"",入力2!M63,"")</f>
        <v/>
      </c>
      <c r="N72" s="640" t="str">
        <f>IF(TRIM(入力2!N63)&lt;&gt;"",入力2!N63,"")</f>
        <v/>
      </c>
      <c r="O72" s="640" t="str">
        <f>IF(TRIM(入力2!O63)&lt;&gt;"",入力2!O63,"")</f>
        <v/>
      </c>
      <c r="P72" s="640" t="str">
        <f>IF(TRIM(入力2!P63)&lt;&gt;"",入力2!P63,"")</f>
        <v/>
      </c>
      <c r="Q72" s="640" t="str">
        <f>IF(TRIM(入力2!Q63)&lt;&gt;"",入力2!Q63,"")</f>
        <v/>
      </c>
      <c r="R72" s="640" t="str">
        <f>IF(TRIM(入力2!R63)&lt;&gt;"",入力2!R63,"")</f>
        <v/>
      </c>
      <c r="S72" s="640" t="str">
        <f>IF(TRIM(入力2!S63)&lt;&gt;"",入力2!S63,"")</f>
        <v/>
      </c>
      <c r="T72" s="640" t="str">
        <f>IF(TRIM(入力2!T63)&lt;&gt;"",入力2!T63,"")</f>
        <v/>
      </c>
      <c r="U72" s="640" t="str">
        <f>IF(TRIM(入力2!U63)&lt;&gt;"",入力2!U63,"")</f>
        <v/>
      </c>
      <c r="V72" s="640" t="str">
        <f>IF(TRIM(入力2!V63)&lt;&gt;"",入力2!V63,"")</f>
        <v/>
      </c>
      <c r="W72" s="644" t="str">
        <f>IF(TRIM(入力2!W63)&lt;&gt;"",入力2!W63,"")</f>
        <v/>
      </c>
      <c r="X72" s="643" t="str">
        <f>IF(TRIM(入力2!X63)&lt;&gt;"",入力2!X63,"")</f>
        <v/>
      </c>
      <c r="Y72" s="640" t="str">
        <f>IF(TRIM(入力2!Y63)&lt;&gt;"",入力2!Y63,"")</f>
        <v/>
      </c>
      <c r="Z72" s="640" t="str">
        <f>IF(TRIM(入力2!Z63)&lt;&gt;"",入力2!Z63,"")</f>
        <v/>
      </c>
      <c r="AA72" s="640" t="str">
        <f>IF(TRIM(入力2!AA63)&lt;&gt;"",入力2!AA63,"")</f>
        <v/>
      </c>
      <c r="AB72" s="640" t="str">
        <f>IF(TRIM(入力2!AB63)&lt;&gt;"",入力2!AB63,"")</f>
        <v/>
      </c>
      <c r="AC72" s="640" t="str">
        <f>IF(TRIM(入力2!AC63)&lt;&gt;"",入力2!AC63,"")</f>
        <v/>
      </c>
      <c r="AD72" s="640" t="str">
        <f>IF(TRIM(入力2!AD63)&lt;&gt;"",入力2!AD63,"")</f>
        <v/>
      </c>
      <c r="AE72" s="640" t="str">
        <f>IF(TRIM(入力2!AE63)&lt;&gt;"",入力2!AE63,"")</f>
        <v/>
      </c>
      <c r="AF72" s="640" t="str">
        <f>IF(TRIM(入力2!AF63)&lt;&gt;"",入力2!AF63,"")</f>
        <v/>
      </c>
      <c r="AG72" s="640" t="str">
        <f>IF(TRIM(入力2!AG63)&lt;&gt;"",入力2!AG63,"")</f>
        <v/>
      </c>
      <c r="AH72" s="640" t="str">
        <f>IF(TRIM(入力2!AH63)&lt;&gt;"",入力2!AH63,"")</f>
        <v/>
      </c>
      <c r="AI72" s="644" t="str">
        <f>IF(TRIM(入力2!AI63)&lt;&gt;"",入力2!AI63,"")</f>
        <v/>
      </c>
      <c r="AN72" s="494">
        <v>0</v>
      </c>
      <c r="AO72" s="494">
        <f>IF(AN72=1,IF(W80&gt;0,W80,W81),W81)</f>
        <v>0</v>
      </c>
      <c r="AP72" s="494">
        <f>IF(AN72=1,IF(AI80&gt;0,AI80,AI81),AI81)</f>
        <v>0</v>
      </c>
    </row>
    <row r="73" spans="1:42" ht="11.25" customHeight="1" thickBot="1">
      <c r="A73" s="2366"/>
      <c r="B73" s="2367"/>
      <c r="C73" s="2368"/>
      <c r="D73" s="2369"/>
      <c r="E73" s="2370"/>
      <c r="F73" s="2371"/>
      <c r="G73" s="2372"/>
      <c r="H73" s="2373"/>
      <c r="I73" s="2374"/>
      <c r="J73" s="2375"/>
      <c r="K73" s="2376"/>
      <c r="L73" s="601" t="str">
        <f>IF(TRIM(入力2!L64)&lt;&gt;"",入力2!L64,"")</f>
        <v/>
      </c>
      <c r="M73" s="601" t="str">
        <f>IF(TRIM(入力2!M64)&lt;&gt;"",入力2!M64,"")</f>
        <v/>
      </c>
      <c r="N73" s="601" t="str">
        <f>IF(TRIM(入力2!N64)&lt;&gt;"",入力2!N64,"")</f>
        <v/>
      </c>
      <c r="O73" s="601" t="str">
        <f>IF(TRIM(入力2!O64)&lt;&gt;"",入力2!O64,"")</f>
        <v/>
      </c>
      <c r="P73" s="601" t="str">
        <f>IF(TRIM(入力2!P64)&lt;&gt;"",入力2!P64,"")</f>
        <v/>
      </c>
      <c r="Q73" s="601" t="str">
        <f>IF(TRIM(入力2!Q64)&lt;&gt;"",入力2!Q64,"")</f>
        <v/>
      </c>
      <c r="R73" s="601" t="str">
        <f>IF(TRIM(入力2!R64)&lt;&gt;"",入力2!R64,"")</f>
        <v/>
      </c>
      <c r="S73" s="601" t="str">
        <f>IF(TRIM(入力2!S64)&lt;&gt;"",入力2!S64,"")</f>
        <v/>
      </c>
      <c r="T73" s="601" t="str">
        <f>IF(TRIM(入力2!T64)&lt;&gt;"",入力2!T64,"")</f>
        <v/>
      </c>
      <c r="U73" s="601" t="str">
        <f>IF(TRIM(入力2!U64)&lt;&gt;"",入力2!U64,"")</f>
        <v/>
      </c>
      <c r="V73" s="601" t="str">
        <f>IF(TRIM(入力2!V64)&lt;&gt;"",入力2!V64,"")</f>
        <v>0</v>
      </c>
      <c r="W73" s="602">
        <f>IF(TRIM(入力2!W64)&lt;&gt;"",入力2!W64,"")</f>
        <v>0</v>
      </c>
      <c r="X73" s="603" t="str">
        <f>IF(TRIM(入力2!X64)&lt;&gt;"",入力2!X64,"")</f>
        <v/>
      </c>
      <c r="Y73" s="601" t="str">
        <f>IF(TRIM(入力2!Y64)&lt;&gt;"",入力2!Y64,"")</f>
        <v/>
      </c>
      <c r="Z73" s="601" t="str">
        <f>IF(TRIM(入力2!Z64)&lt;&gt;"",入力2!Z64,"")</f>
        <v/>
      </c>
      <c r="AA73" s="601" t="str">
        <f>IF(TRIM(入力2!AA64)&lt;&gt;"",入力2!AA64,"")</f>
        <v/>
      </c>
      <c r="AB73" s="601" t="str">
        <f>IF(TRIM(入力2!AB64)&lt;&gt;"",入力2!AB64,"")</f>
        <v/>
      </c>
      <c r="AC73" s="601" t="str">
        <f>IF(TRIM(入力2!AC64)&lt;&gt;"",入力2!AC64,"")</f>
        <v/>
      </c>
      <c r="AD73" s="601" t="str">
        <f>IF(TRIM(入力2!AD64)&lt;&gt;"",入力2!AD64,"")</f>
        <v/>
      </c>
      <c r="AE73" s="601" t="str">
        <f>IF(TRIM(入力2!AE64)&lt;&gt;"",入力2!AE64,"")</f>
        <v/>
      </c>
      <c r="AF73" s="601" t="str">
        <f>IF(TRIM(入力2!AF64)&lt;&gt;"",入力2!AF64,"")</f>
        <v/>
      </c>
      <c r="AG73" s="601" t="str">
        <f>IF(TRIM(入力2!AG64)&lt;&gt;"",入力2!AG64,"")</f>
        <v/>
      </c>
      <c r="AH73" s="601" t="str">
        <f>IF(TRIM(入力2!AH64)&lt;&gt;"",入力2!AH64,"")</f>
        <v>0</v>
      </c>
      <c r="AI73" s="602">
        <f>IF(TRIM(入力2!AI64)&lt;&gt;"",入力2!AI64,"")</f>
        <v>0</v>
      </c>
      <c r="AN73" s="494">
        <v>0</v>
      </c>
      <c r="AO73" s="494">
        <f>IF(AN73=1,IF(W82&gt;0,W82,W83),W83)</f>
        <v>0</v>
      </c>
      <c r="AP73" s="494">
        <f>IF(AN73=1,IF(AI82&gt;0,AI82,AI83),AI83)</f>
        <v>0</v>
      </c>
    </row>
    <row r="74" spans="1:42" ht="11.25" customHeight="1">
      <c r="A74" s="2357" t="str">
        <f>IF(TRIM(入力1!A68)&lt;&gt;"",入力1!A68,"")</f>
        <v/>
      </c>
      <c r="B74" s="2358">
        <f>IF(TRIM(入力1!B68)&lt;&gt;"",入力1!B68,"")</f>
        <v>2</v>
      </c>
      <c r="C74" s="2359">
        <f>IF(TRIM(入力1!C68)&lt;&gt;"",入力1!C68,"")</f>
        <v>6</v>
      </c>
      <c r="D74" s="2360" t="str">
        <f>IF(TRIM(入力1!D68)&lt;&gt;"",入力1!D68,"")</f>
        <v/>
      </c>
      <c r="E74" s="2361"/>
      <c r="F74" s="2362" t="str">
        <f>IF(入力2!F65,"■","□")</f>
        <v>□</v>
      </c>
      <c r="G74" s="2363"/>
      <c r="H74" s="2364"/>
      <c r="I74" s="2328" t="str">
        <f>IF(TRIM(入力1!A68)&lt;&gt;"",入力1!A68,"")</f>
        <v/>
      </c>
      <c r="J74" s="2308">
        <f>IF(TRIM(入力1!B68)&lt;&gt;"",入力1!B68,"")</f>
        <v>2</v>
      </c>
      <c r="K74" s="2365">
        <f>C74</f>
        <v>6</v>
      </c>
      <c r="L74" s="645" t="str">
        <f>IF(TRIM(入力2!L65)&lt;&gt;"",入力2!L65,"")</f>
        <v/>
      </c>
      <c r="M74" s="645" t="str">
        <f>IF(TRIM(入力2!M65)&lt;&gt;"",入力2!M65,"")</f>
        <v/>
      </c>
      <c r="N74" s="645" t="str">
        <f>IF(TRIM(入力2!N65)&lt;&gt;"",入力2!N65,"")</f>
        <v/>
      </c>
      <c r="O74" s="645" t="str">
        <f>IF(TRIM(入力2!O65)&lt;&gt;"",入力2!O65,"")</f>
        <v/>
      </c>
      <c r="P74" s="645" t="str">
        <f>IF(TRIM(入力2!P65)&lt;&gt;"",入力2!P65,"")</f>
        <v/>
      </c>
      <c r="Q74" s="645" t="str">
        <f>IF(TRIM(入力2!Q65)&lt;&gt;"",入力2!Q65,"")</f>
        <v/>
      </c>
      <c r="R74" s="645" t="str">
        <f>IF(TRIM(入力2!R65)&lt;&gt;"",入力2!R65,"")</f>
        <v/>
      </c>
      <c r="S74" s="645" t="str">
        <f>IF(TRIM(入力2!S65)&lt;&gt;"",入力2!S65,"")</f>
        <v/>
      </c>
      <c r="T74" s="645" t="str">
        <f>IF(TRIM(入力2!T65)&lt;&gt;"",入力2!T65,"")</f>
        <v/>
      </c>
      <c r="U74" s="645" t="str">
        <f>IF(TRIM(入力2!U65)&lt;&gt;"",入力2!U65,"")</f>
        <v/>
      </c>
      <c r="V74" s="645" t="str">
        <f>IF(TRIM(入力2!V65)&lt;&gt;"",入力2!V65,"")</f>
        <v/>
      </c>
      <c r="W74" s="646" t="str">
        <f>IF(TRIM(入力2!W65)&lt;&gt;"",入力2!W65,"")</f>
        <v/>
      </c>
      <c r="X74" s="647" t="str">
        <f>IF(TRIM(入力2!X65)&lt;&gt;"",入力2!X65,"")</f>
        <v/>
      </c>
      <c r="Y74" s="645" t="str">
        <f>IF(TRIM(入力2!Y65)&lt;&gt;"",入力2!Y65,"")</f>
        <v/>
      </c>
      <c r="Z74" s="645" t="str">
        <f>IF(TRIM(入力2!Z65)&lt;&gt;"",入力2!Z65,"")</f>
        <v/>
      </c>
      <c r="AA74" s="645" t="str">
        <f>IF(TRIM(入力2!AA65)&lt;&gt;"",入力2!AA65,"")</f>
        <v/>
      </c>
      <c r="AB74" s="645" t="str">
        <f>IF(TRIM(入力2!AB65)&lt;&gt;"",入力2!AB65,"")</f>
        <v/>
      </c>
      <c r="AC74" s="645" t="str">
        <f>IF(TRIM(入力2!AC65)&lt;&gt;"",入力2!AC65,"")</f>
        <v/>
      </c>
      <c r="AD74" s="645" t="str">
        <f>IF(TRIM(入力2!AD65)&lt;&gt;"",入力2!AD65,"")</f>
        <v/>
      </c>
      <c r="AE74" s="645" t="str">
        <f>IF(TRIM(入力2!AE65)&lt;&gt;"",入力2!AE65,"")</f>
        <v/>
      </c>
      <c r="AF74" s="645" t="str">
        <f>IF(TRIM(入力2!AF65)&lt;&gt;"",入力2!AF65,"")</f>
        <v/>
      </c>
      <c r="AG74" s="645" t="str">
        <f>IF(TRIM(入力2!AG65)&lt;&gt;"",入力2!AG65,"")</f>
        <v/>
      </c>
      <c r="AH74" s="645" t="str">
        <f>IF(TRIM(入力2!AH65)&lt;&gt;"",入力2!AH65,"")</f>
        <v/>
      </c>
      <c r="AI74" s="646" t="str">
        <f>IF(TRIM(入力2!AI65)&lt;&gt;"",入力2!AI65,"")</f>
        <v/>
      </c>
      <c r="AN74" s="494">
        <v>0</v>
      </c>
      <c r="AO74" s="494">
        <f>IF(AN74=1,IF(W84&gt;0,W84,W85),W85)</f>
        <v>0</v>
      </c>
      <c r="AP74" s="494">
        <f>IF(AN74=1,IF(AI84&gt;0,AI84,AI85),AI85)</f>
        <v>0</v>
      </c>
    </row>
    <row r="75" spans="1:42" ht="11.25" customHeight="1">
      <c r="A75" s="2328"/>
      <c r="B75" s="2308"/>
      <c r="C75" s="2330"/>
      <c r="D75" s="2331"/>
      <c r="E75" s="2332"/>
      <c r="F75" s="2333"/>
      <c r="G75" s="2334"/>
      <c r="H75" s="2335"/>
      <c r="I75" s="2329"/>
      <c r="J75" s="2336"/>
      <c r="K75" s="2311"/>
      <c r="L75" s="597" t="str">
        <f>IF(TRIM(入力2!L66)&lt;&gt;"",入力2!L66,"")</f>
        <v/>
      </c>
      <c r="M75" s="597" t="str">
        <f>IF(TRIM(入力2!M66)&lt;&gt;"",入力2!M66,"")</f>
        <v/>
      </c>
      <c r="N75" s="597" t="str">
        <f>IF(TRIM(入力2!N66)&lt;&gt;"",入力2!N66,"")</f>
        <v/>
      </c>
      <c r="O75" s="597" t="str">
        <f>IF(TRIM(入力2!O66)&lt;&gt;"",入力2!O66,"")</f>
        <v/>
      </c>
      <c r="P75" s="597" t="str">
        <f>IF(TRIM(入力2!P66)&lt;&gt;"",入力2!P66,"")</f>
        <v/>
      </c>
      <c r="Q75" s="597" t="str">
        <f>IF(TRIM(入力2!Q66)&lt;&gt;"",入力2!Q66,"")</f>
        <v/>
      </c>
      <c r="R75" s="597" t="str">
        <f>IF(TRIM(入力2!R66)&lt;&gt;"",入力2!R66,"")</f>
        <v/>
      </c>
      <c r="S75" s="597" t="str">
        <f>IF(TRIM(入力2!S66)&lt;&gt;"",入力2!S66,"")</f>
        <v/>
      </c>
      <c r="T75" s="597" t="str">
        <f>IF(TRIM(入力2!T66)&lt;&gt;"",入力2!T66,"")</f>
        <v/>
      </c>
      <c r="U75" s="597" t="str">
        <f>IF(TRIM(入力2!U66)&lt;&gt;"",入力2!U66,"")</f>
        <v/>
      </c>
      <c r="V75" s="597" t="str">
        <f>IF(TRIM(入力2!V66)&lt;&gt;"",入力2!V66,"")</f>
        <v>0</v>
      </c>
      <c r="W75" s="598">
        <f>IF(TRIM(入力2!W66)&lt;&gt;"",入力2!W66,"")</f>
        <v>0</v>
      </c>
      <c r="X75" s="599" t="str">
        <f>IF(TRIM(入力2!X66)&lt;&gt;"",入力2!X66,"")</f>
        <v/>
      </c>
      <c r="Y75" s="597" t="str">
        <f>IF(TRIM(入力2!Y66)&lt;&gt;"",入力2!Y66,"")</f>
        <v/>
      </c>
      <c r="Z75" s="597" t="str">
        <f>IF(TRIM(入力2!Z66)&lt;&gt;"",入力2!Z66,"")</f>
        <v/>
      </c>
      <c r="AA75" s="597" t="str">
        <f>IF(TRIM(入力2!AA66)&lt;&gt;"",入力2!AA66,"")</f>
        <v/>
      </c>
      <c r="AB75" s="597" t="str">
        <f>IF(TRIM(入力2!AB66)&lt;&gt;"",入力2!AB66,"")</f>
        <v/>
      </c>
      <c r="AC75" s="597" t="str">
        <f>IF(TRIM(入力2!AC66)&lt;&gt;"",入力2!AC66,"")</f>
        <v/>
      </c>
      <c r="AD75" s="597" t="str">
        <f>IF(TRIM(入力2!AD66)&lt;&gt;"",入力2!AD66,"")</f>
        <v/>
      </c>
      <c r="AE75" s="597" t="str">
        <f>IF(TRIM(入力2!AE66)&lt;&gt;"",入力2!AE66,"")</f>
        <v/>
      </c>
      <c r="AF75" s="597" t="str">
        <f>IF(TRIM(入力2!AF66)&lt;&gt;"",入力2!AF66,"")</f>
        <v/>
      </c>
      <c r="AG75" s="597" t="str">
        <f>IF(TRIM(入力2!AG66)&lt;&gt;"",入力2!AG66,"")</f>
        <v/>
      </c>
      <c r="AH75" s="597" t="str">
        <f>IF(TRIM(入力2!AH66)&lt;&gt;"",入力2!AH66,"")</f>
        <v>0</v>
      </c>
      <c r="AI75" s="598">
        <f>IF(TRIM(入力2!AI66)&lt;&gt;"",入力2!AI66,"")</f>
        <v>0</v>
      </c>
      <c r="AN75" s="494">
        <v>0</v>
      </c>
      <c r="AO75" s="494">
        <f>IF(AN75=1,IF(W86&gt;0,W86,W87),W87)</f>
        <v>0</v>
      </c>
      <c r="AP75" s="494">
        <f>IF(AN75=1,IF(AI86&gt;0,AI86,AI87),AI87)</f>
        <v>0</v>
      </c>
    </row>
    <row r="76" spans="1:42" ht="11.25" customHeight="1">
      <c r="A76" s="2337" t="str">
        <f>IF(TRIM(入力1!A70)&lt;&gt;"",入力1!A70,"")</f>
        <v/>
      </c>
      <c r="B76" s="2339">
        <f>IF(TRIM(入力1!B70)&lt;&gt;"",入力1!B70,"")</f>
        <v>2</v>
      </c>
      <c r="C76" s="2341">
        <f>IF(TRIM(入力1!C70)&lt;&gt;"",入力1!C70,"")</f>
        <v>7</v>
      </c>
      <c r="D76" s="2343" t="str">
        <f>IF(TRIM(入力1!D70)&lt;&gt;"",入力1!D70,"")</f>
        <v/>
      </c>
      <c r="E76" s="2344"/>
      <c r="F76" s="2347" t="str">
        <f>IF(入力2!F67,"■","□")</f>
        <v>□</v>
      </c>
      <c r="G76" s="2348"/>
      <c r="H76" s="2349"/>
      <c r="I76" s="2338" t="str">
        <f>IF(TRIM(入力1!A70)&lt;&gt;"",入力1!A70,"")</f>
        <v/>
      </c>
      <c r="J76" s="2340">
        <f>IF(TRIM(入力1!B70)&lt;&gt;"",入力1!B70,"")</f>
        <v>2</v>
      </c>
      <c r="K76" s="2355">
        <f>C76</f>
        <v>7</v>
      </c>
      <c r="L76" s="640" t="str">
        <f>IF(TRIM(入力2!L67)&lt;&gt;"",入力2!L67,"")</f>
        <v/>
      </c>
      <c r="M76" s="640" t="str">
        <f>IF(TRIM(入力2!M67)&lt;&gt;"",入力2!M67,"")</f>
        <v/>
      </c>
      <c r="N76" s="640" t="str">
        <f>IF(TRIM(入力2!N67)&lt;&gt;"",入力2!N67,"")</f>
        <v/>
      </c>
      <c r="O76" s="640" t="str">
        <f>IF(TRIM(入力2!O67)&lt;&gt;"",入力2!O67,"")</f>
        <v/>
      </c>
      <c r="P76" s="640" t="str">
        <f>IF(TRIM(入力2!P67)&lt;&gt;"",入力2!P67,"")</f>
        <v/>
      </c>
      <c r="Q76" s="640" t="str">
        <f>IF(TRIM(入力2!Q67)&lt;&gt;"",入力2!Q67,"")</f>
        <v/>
      </c>
      <c r="R76" s="640" t="str">
        <f>IF(TRIM(入力2!R67)&lt;&gt;"",入力2!R67,"")</f>
        <v/>
      </c>
      <c r="S76" s="640" t="str">
        <f>IF(TRIM(入力2!S67)&lt;&gt;"",入力2!S67,"")</f>
        <v/>
      </c>
      <c r="T76" s="640" t="str">
        <f>IF(TRIM(入力2!T67)&lt;&gt;"",入力2!T67,"")</f>
        <v/>
      </c>
      <c r="U76" s="640" t="str">
        <f>IF(TRIM(入力2!U67)&lt;&gt;"",入力2!U67,"")</f>
        <v/>
      </c>
      <c r="V76" s="641" t="str">
        <f>IF(TRIM(入力2!V67)&lt;&gt;"",入力2!V67,"")</f>
        <v/>
      </c>
      <c r="W76" s="642" t="str">
        <f>IF(TRIM(入力2!W67)&lt;&gt;"",入力2!W67,"")</f>
        <v/>
      </c>
      <c r="X76" s="643" t="str">
        <f>IF(TRIM(入力2!X67)&lt;&gt;"",入力2!X67,"")</f>
        <v/>
      </c>
      <c r="Y76" s="640" t="str">
        <f>IF(TRIM(入力2!Y67)&lt;&gt;"",入力2!Y67,"")</f>
        <v/>
      </c>
      <c r="Z76" s="640" t="str">
        <f>IF(TRIM(入力2!Z67)&lt;&gt;"",入力2!Z67,"")</f>
        <v/>
      </c>
      <c r="AA76" s="640" t="str">
        <f>IF(TRIM(入力2!AA67)&lt;&gt;"",入力2!AA67,"")</f>
        <v/>
      </c>
      <c r="AB76" s="640" t="str">
        <f>IF(TRIM(入力2!AB67)&lt;&gt;"",入力2!AB67,"")</f>
        <v/>
      </c>
      <c r="AC76" s="640" t="str">
        <f>IF(TRIM(入力2!AC67)&lt;&gt;"",入力2!AC67,"")</f>
        <v/>
      </c>
      <c r="AD76" s="640" t="str">
        <f>IF(TRIM(入力2!AD67)&lt;&gt;"",入力2!AD67,"")</f>
        <v/>
      </c>
      <c r="AE76" s="640" t="str">
        <f>IF(TRIM(入力2!AE67)&lt;&gt;"",入力2!AE67,"")</f>
        <v/>
      </c>
      <c r="AF76" s="640" t="str">
        <f>IF(TRIM(入力2!AF67)&lt;&gt;"",入力2!AF67,"")</f>
        <v/>
      </c>
      <c r="AG76" s="640" t="str">
        <f>IF(TRIM(入力2!AG67)&lt;&gt;"",入力2!AG67,"")</f>
        <v/>
      </c>
      <c r="AH76" s="640" t="str">
        <f>IF(TRIM(入力2!AH67)&lt;&gt;"",入力2!AH67,"")</f>
        <v/>
      </c>
      <c r="AI76" s="644" t="str">
        <f>IF(TRIM(入力2!AI67)&lt;&gt;"",入力2!AI67,"")</f>
        <v/>
      </c>
      <c r="AN76" s="494">
        <v>0</v>
      </c>
      <c r="AO76" s="494">
        <f>IF(AN76=1,IF(W88&gt;0,W88,W89),W89)</f>
        <v>0</v>
      </c>
      <c r="AP76" s="494">
        <f>IF(AN76=1,IF(AI88&gt;0,AI88,AI89),AI89)</f>
        <v>0</v>
      </c>
    </row>
    <row r="77" spans="1:42" ht="11.25" customHeight="1">
      <c r="A77" s="2338"/>
      <c r="B77" s="2340"/>
      <c r="C77" s="2342"/>
      <c r="D77" s="2345"/>
      <c r="E77" s="2346"/>
      <c r="F77" s="2350"/>
      <c r="G77" s="2351"/>
      <c r="H77" s="2352"/>
      <c r="I77" s="2353"/>
      <c r="J77" s="2354"/>
      <c r="K77" s="2356"/>
      <c r="L77" s="591" t="str">
        <f>IF(TRIM(入力2!L68)&lt;&gt;"",入力2!L68,"")</f>
        <v/>
      </c>
      <c r="M77" s="591" t="str">
        <f>IF(TRIM(入力2!M68)&lt;&gt;"",入力2!M68,"")</f>
        <v/>
      </c>
      <c r="N77" s="591" t="str">
        <f>IF(TRIM(入力2!N68)&lt;&gt;"",入力2!N68,"")</f>
        <v/>
      </c>
      <c r="O77" s="591" t="str">
        <f>IF(TRIM(入力2!O68)&lt;&gt;"",入力2!O68,"")</f>
        <v/>
      </c>
      <c r="P77" s="591" t="str">
        <f>IF(TRIM(入力2!P68)&lt;&gt;"",入力2!P68,"")</f>
        <v/>
      </c>
      <c r="Q77" s="591" t="str">
        <f>IF(TRIM(入力2!Q68)&lt;&gt;"",入力2!Q68,"")</f>
        <v/>
      </c>
      <c r="R77" s="591" t="str">
        <f>IF(TRIM(入力2!R68)&lt;&gt;"",入力2!R68,"")</f>
        <v/>
      </c>
      <c r="S77" s="591" t="str">
        <f>IF(TRIM(入力2!S68)&lt;&gt;"",入力2!S68,"")</f>
        <v/>
      </c>
      <c r="T77" s="591" t="str">
        <f>IF(TRIM(入力2!T68)&lt;&gt;"",入力2!T68,"")</f>
        <v/>
      </c>
      <c r="U77" s="591" t="str">
        <f>IF(TRIM(入力2!U68)&lt;&gt;"",入力2!U68,"")</f>
        <v/>
      </c>
      <c r="V77" s="593" t="str">
        <f>IF(TRIM(入力2!V68)&lt;&gt;"",入力2!V68,"")</f>
        <v>0</v>
      </c>
      <c r="W77" s="594">
        <f>IF(TRIM(入力2!W68)&lt;&gt;"",入力2!W68,"")</f>
        <v>0</v>
      </c>
      <c r="X77" s="600" t="str">
        <f>IF(TRIM(入力2!X68)&lt;&gt;"",入力2!X68,"")</f>
        <v/>
      </c>
      <c r="Y77" s="591" t="str">
        <f>IF(TRIM(入力2!Y68)&lt;&gt;"",入力2!Y68,"")</f>
        <v/>
      </c>
      <c r="Z77" s="591" t="str">
        <f>IF(TRIM(入力2!Z68)&lt;&gt;"",入力2!Z68,"")</f>
        <v/>
      </c>
      <c r="AA77" s="591" t="str">
        <f>IF(TRIM(入力2!AA68)&lt;&gt;"",入力2!AA68,"")</f>
        <v/>
      </c>
      <c r="AB77" s="591" t="str">
        <f>IF(TRIM(入力2!AB68)&lt;&gt;"",入力2!AB68,"")</f>
        <v/>
      </c>
      <c r="AC77" s="591" t="str">
        <f>IF(TRIM(入力2!AC68)&lt;&gt;"",入力2!AC68,"")</f>
        <v/>
      </c>
      <c r="AD77" s="591" t="str">
        <f>IF(TRIM(入力2!AD68)&lt;&gt;"",入力2!AD68,"")</f>
        <v/>
      </c>
      <c r="AE77" s="591" t="str">
        <f>IF(TRIM(入力2!AE68)&lt;&gt;"",入力2!AE68,"")</f>
        <v/>
      </c>
      <c r="AF77" s="591" t="str">
        <f>IF(TRIM(入力2!AF68)&lt;&gt;"",入力2!AF68,"")</f>
        <v/>
      </c>
      <c r="AG77" s="591" t="str">
        <f>IF(TRIM(入力2!AG68)&lt;&gt;"",入力2!AG68,"")</f>
        <v/>
      </c>
      <c r="AH77" s="591" t="str">
        <f>IF(TRIM(入力2!AH68)&lt;&gt;"",入力2!AH68,"")</f>
        <v>0</v>
      </c>
      <c r="AI77" s="596">
        <f>IF(TRIM(入力2!AI68)&lt;&gt;"",入力2!AI68,"")</f>
        <v>0</v>
      </c>
      <c r="AN77" s="494">
        <v>0</v>
      </c>
      <c r="AO77" s="494">
        <f>IF(AN77=1,IF(W90&gt;0,W90,W91),W91)</f>
        <v>0</v>
      </c>
      <c r="AP77" s="494">
        <f>IF(AN77=1,IF(AI90&gt;0,AI90,AI91),AI91)</f>
        <v>0</v>
      </c>
    </row>
    <row r="78" spans="1:42" ht="11.25" customHeight="1">
      <c r="A78" s="2312" t="str">
        <f>IF(TRIM(入力1!A72)&lt;&gt;"",入力1!A72,"")</f>
        <v/>
      </c>
      <c r="B78" s="2314">
        <f>IF(TRIM(入力1!B72)&lt;&gt;"",入力1!B72,"")</f>
        <v>2</v>
      </c>
      <c r="C78" s="2316">
        <f>IF(TRIM(入力1!C72)&lt;&gt;"",入力1!C72,"")</f>
        <v>8</v>
      </c>
      <c r="D78" s="2318" t="str">
        <f>IF(TRIM(入力1!D72)&lt;&gt;"",入力1!D72,"")</f>
        <v/>
      </c>
      <c r="E78" s="2319"/>
      <c r="F78" s="2322" t="str">
        <f>IF(入力2!F69,"■","□")</f>
        <v>□</v>
      </c>
      <c r="G78" s="2323"/>
      <c r="H78" s="2324"/>
      <c r="I78" s="2328" t="str">
        <f>IF(TRIM(入力1!A72)&lt;&gt;"",入力1!A72,"")</f>
        <v/>
      </c>
      <c r="J78" s="2308">
        <f>IF(TRIM(入力1!B72)&lt;&gt;"",入力1!B72,"")</f>
        <v>2</v>
      </c>
      <c r="K78" s="2310">
        <f>C78</f>
        <v>8</v>
      </c>
      <c r="L78" s="637" t="str">
        <f>IF(TRIM(入力2!L69)&lt;&gt;"",入力2!L69,"")</f>
        <v/>
      </c>
      <c r="M78" s="637" t="str">
        <f>IF(TRIM(入力2!M69)&lt;&gt;"",入力2!M69,"")</f>
        <v/>
      </c>
      <c r="N78" s="637" t="str">
        <f>IF(TRIM(入力2!N69)&lt;&gt;"",入力2!N69,"")</f>
        <v/>
      </c>
      <c r="O78" s="637" t="str">
        <f>IF(TRIM(入力2!O69)&lt;&gt;"",入力2!O69,"")</f>
        <v/>
      </c>
      <c r="P78" s="637" t="str">
        <f>IF(TRIM(入力2!P69)&lt;&gt;"",入力2!P69,"")</f>
        <v/>
      </c>
      <c r="Q78" s="637" t="str">
        <f>IF(TRIM(入力2!Q69)&lt;&gt;"",入力2!Q69,"")</f>
        <v/>
      </c>
      <c r="R78" s="637" t="str">
        <f>IF(TRIM(入力2!R69)&lt;&gt;"",入力2!R69,"")</f>
        <v/>
      </c>
      <c r="S78" s="637" t="str">
        <f>IF(TRIM(入力2!S69)&lt;&gt;"",入力2!S69,"")</f>
        <v/>
      </c>
      <c r="T78" s="637" t="str">
        <f>IF(TRIM(入力2!T69)&lt;&gt;"",入力2!T69,"")</f>
        <v/>
      </c>
      <c r="U78" s="637" t="str">
        <f>IF(TRIM(入力2!U69)&lt;&gt;"",入力2!U69,"")</f>
        <v/>
      </c>
      <c r="V78" s="637" t="str">
        <f>IF(TRIM(入力2!V69)&lt;&gt;"",入力2!V69,"")</f>
        <v/>
      </c>
      <c r="W78" s="638" t="str">
        <f>IF(TRIM(入力2!W69)&lt;&gt;"",入力2!W69,"")</f>
        <v/>
      </c>
      <c r="X78" s="639" t="str">
        <f>IF(TRIM(入力2!X69)&lt;&gt;"",入力2!X69,"")</f>
        <v/>
      </c>
      <c r="Y78" s="637" t="str">
        <f>IF(TRIM(入力2!Y69)&lt;&gt;"",入力2!Y69,"")</f>
        <v/>
      </c>
      <c r="Z78" s="637" t="str">
        <f>IF(TRIM(入力2!Z69)&lt;&gt;"",入力2!Z69,"")</f>
        <v/>
      </c>
      <c r="AA78" s="637" t="str">
        <f>IF(TRIM(入力2!AA69)&lt;&gt;"",入力2!AA69,"")</f>
        <v/>
      </c>
      <c r="AB78" s="637" t="str">
        <f>IF(TRIM(入力2!AB69)&lt;&gt;"",入力2!AB69,"")</f>
        <v/>
      </c>
      <c r="AC78" s="637" t="str">
        <f>IF(TRIM(入力2!AC69)&lt;&gt;"",入力2!AC69,"")</f>
        <v/>
      </c>
      <c r="AD78" s="637" t="str">
        <f>IF(TRIM(入力2!AD69)&lt;&gt;"",入力2!AD69,"")</f>
        <v/>
      </c>
      <c r="AE78" s="637" t="str">
        <f>IF(TRIM(入力2!AE69)&lt;&gt;"",入力2!AE69,"")</f>
        <v/>
      </c>
      <c r="AF78" s="637" t="str">
        <f>IF(TRIM(入力2!AF69)&lt;&gt;"",入力2!AF69,"")</f>
        <v/>
      </c>
      <c r="AG78" s="637" t="str">
        <f>IF(TRIM(入力2!AG69)&lt;&gt;"",入力2!AG69,"")</f>
        <v/>
      </c>
      <c r="AH78" s="637" t="str">
        <f>IF(TRIM(入力2!AH69)&lt;&gt;"",入力2!AH69,"")</f>
        <v/>
      </c>
      <c r="AI78" s="638" t="str">
        <f>IF(TRIM(入力2!AI69)&lt;&gt;"",入力2!AI69,"")</f>
        <v/>
      </c>
      <c r="AN78" s="494">
        <v>0</v>
      </c>
      <c r="AO78" s="494">
        <f>IF(AN78=1,IF(W92&gt;0,W92,W93),W93)</f>
        <v>0</v>
      </c>
      <c r="AP78" s="494">
        <f>IF(AN78=1,IF(AI92&gt;0,AI92,AI93),AI93)</f>
        <v>0</v>
      </c>
    </row>
    <row r="79" spans="1:42" ht="11.25" customHeight="1">
      <c r="A79" s="2328"/>
      <c r="B79" s="2308"/>
      <c r="C79" s="2330"/>
      <c r="D79" s="2331"/>
      <c r="E79" s="2332"/>
      <c r="F79" s="2333"/>
      <c r="G79" s="2334"/>
      <c r="H79" s="2335"/>
      <c r="I79" s="2329"/>
      <c r="J79" s="2336"/>
      <c r="K79" s="2311"/>
      <c r="L79" s="597" t="str">
        <f>IF(TRIM(入力2!L70)&lt;&gt;"",入力2!L70,"")</f>
        <v/>
      </c>
      <c r="M79" s="597" t="str">
        <f>IF(TRIM(入力2!M70)&lt;&gt;"",入力2!M70,"")</f>
        <v/>
      </c>
      <c r="N79" s="597" t="str">
        <f>IF(TRIM(入力2!N70)&lt;&gt;"",入力2!N70,"")</f>
        <v/>
      </c>
      <c r="O79" s="597" t="str">
        <f>IF(TRIM(入力2!O70)&lt;&gt;"",入力2!O70,"")</f>
        <v/>
      </c>
      <c r="P79" s="597" t="str">
        <f>IF(TRIM(入力2!P70)&lt;&gt;"",入力2!P70,"")</f>
        <v/>
      </c>
      <c r="Q79" s="597" t="str">
        <f>IF(TRIM(入力2!Q70)&lt;&gt;"",入力2!Q70,"")</f>
        <v/>
      </c>
      <c r="R79" s="597" t="str">
        <f>IF(TRIM(入力2!R70)&lt;&gt;"",入力2!R70,"")</f>
        <v/>
      </c>
      <c r="S79" s="597" t="str">
        <f>IF(TRIM(入力2!S70)&lt;&gt;"",入力2!S70,"")</f>
        <v/>
      </c>
      <c r="T79" s="597" t="str">
        <f>IF(TRIM(入力2!T70)&lt;&gt;"",入力2!T70,"")</f>
        <v/>
      </c>
      <c r="U79" s="597" t="str">
        <f>IF(TRIM(入力2!U70)&lt;&gt;"",入力2!U70,"")</f>
        <v/>
      </c>
      <c r="V79" s="597" t="str">
        <f>IF(TRIM(入力2!V70)&lt;&gt;"",入力2!V70,"")</f>
        <v>0</v>
      </c>
      <c r="W79" s="598">
        <f>IF(TRIM(入力2!W70)&lt;&gt;"",入力2!W70,"")</f>
        <v>0</v>
      </c>
      <c r="X79" s="599" t="str">
        <f>IF(TRIM(入力2!X70)&lt;&gt;"",入力2!X70,"")</f>
        <v/>
      </c>
      <c r="Y79" s="597" t="str">
        <f>IF(TRIM(入力2!Y70)&lt;&gt;"",入力2!Y70,"")</f>
        <v/>
      </c>
      <c r="Z79" s="597" t="str">
        <f>IF(TRIM(入力2!Z70)&lt;&gt;"",入力2!Z70,"")</f>
        <v/>
      </c>
      <c r="AA79" s="597" t="str">
        <f>IF(TRIM(入力2!AA70)&lt;&gt;"",入力2!AA70,"")</f>
        <v/>
      </c>
      <c r="AB79" s="597" t="str">
        <f>IF(TRIM(入力2!AB70)&lt;&gt;"",入力2!AB70,"")</f>
        <v/>
      </c>
      <c r="AC79" s="597" t="str">
        <f>IF(TRIM(入力2!AC70)&lt;&gt;"",入力2!AC70,"")</f>
        <v/>
      </c>
      <c r="AD79" s="597" t="str">
        <f>IF(TRIM(入力2!AD70)&lt;&gt;"",入力2!AD70,"")</f>
        <v/>
      </c>
      <c r="AE79" s="597" t="str">
        <f>IF(TRIM(入力2!AE70)&lt;&gt;"",入力2!AE70,"")</f>
        <v/>
      </c>
      <c r="AF79" s="597" t="str">
        <f>IF(TRIM(入力2!AF70)&lt;&gt;"",入力2!AF70,"")</f>
        <v/>
      </c>
      <c r="AG79" s="597" t="str">
        <f>IF(TRIM(入力2!AG70)&lt;&gt;"",入力2!AG70,"")</f>
        <v/>
      </c>
      <c r="AH79" s="597" t="str">
        <f>IF(TRIM(入力2!AH70)&lt;&gt;"",入力2!AH70,"")</f>
        <v>0</v>
      </c>
      <c r="AI79" s="598">
        <f>IF(TRIM(入力2!AI70)&lt;&gt;"",入力2!AI70,"")</f>
        <v>0</v>
      </c>
      <c r="AN79" s="494">
        <v>0</v>
      </c>
      <c r="AO79" s="494">
        <f>IF(AN79=1,IF(W94&gt;0,W94,W95),W95)</f>
        <v>0</v>
      </c>
      <c r="AP79" s="494">
        <f>IF(AN79=1,IF(AI94&gt;0,AI94,AI95),AI95)</f>
        <v>0</v>
      </c>
    </row>
    <row r="80" spans="1:42" ht="11.25" customHeight="1">
      <c r="A80" s="2337" t="str">
        <f>IF(TRIM(入力1!A74)&lt;&gt;"",入力1!A74,"")</f>
        <v/>
      </c>
      <c r="B80" s="2339">
        <f>IF(TRIM(入力1!B74)&lt;&gt;"",入力1!B74,"")</f>
        <v>2</v>
      </c>
      <c r="C80" s="2341">
        <f>IF(TRIM(入力1!C74)&lt;&gt;"",入力1!C74,"")</f>
        <v>9</v>
      </c>
      <c r="D80" s="2343" t="str">
        <f>IF(TRIM(入力1!D74)&lt;&gt;"",入力1!D74,"")</f>
        <v/>
      </c>
      <c r="E80" s="2344"/>
      <c r="F80" s="2347" t="str">
        <f>IF(入力2!F71,"■","□")</f>
        <v>□</v>
      </c>
      <c r="G80" s="2348"/>
      <c r="H80" s="2349"/>
      <c r="I80" s="2338" t="str">
        <f>IF(TRIM(入力1!A74)&lt;&gt;"",入力1!A74,"")</f>
        <v/>
      </c>
      <c r="J80" s="2340">
        <f>IF(TRIM(入力1!B74)&lt;&gt;"",入力1!B74,"")</f>
        <v>2</v>
      </c>
      <c r="K80" s="2355">
        <f>C80</f>
        <v>9</v>
      </c>
      <c r="L80" s="640" t="str">
        <f>IF(TRIM(入力2!L71)&lt;&gt;"",入力2!L71,"")</f>
        <v/>
      </c>
      <c r="M80" s="640" t="str">
        <f>IF(TRIM(入力2!M71)&lt;&gt;"",入力2!M71,"")</f>
        <v/>
      </c>
      <c r="N80" s="640" t="str">
        <f>IF(TRIM(入力2!N71)&lt;&gt;"",入力2!N71,"")</f>
        <v/>
      </c>
      <c r="O80" s="640" t="str">
        <f>IF(TRIM(入力2!O71)&lt;&gt;"",入力2!O71,"")</f>
        <v/>
      </c>
      <c r="P80" s="640" t="str">
        <f>IF(TRIM(入力2!P71)&lt;&gt;"",入力2!P71,"")</f>
        <v/>
      </c>
      <c r="Q80" s="640" t="str">
        <f>IF(TRIM(入力2!Q71)&lt;&gt;"",入力2!Q71,"")</f>
        <v/>
      </c>
      <c r="R80" s="640" t="str">
        <f>IF(TRIM(入力2!R71)&lt;&gt;"",入力2!R71,"")</f>
        <v/>
      </c>
      <c r="S80" s="640" t="str">
        <f>IF(TRIM(入力2!S71)&lt;&gt;"",入力2!S71,"")</f>
        <v/>
      </c>
      <c r="T80" s="640" t="str">
        <f>IF(TRIM(入力2!T71)&lt;&gt;"",入力2!T71,"")</f>
        <v/>
      </c>
      <c r="U80" s="640" t="str">
        <f>IF(TRIM(入力2!U71)&lt;&gt;"",入力2!U71,"")</f>
        <v/>
      </c>
      <c r="V80" s="641" t="str">
        <f>IF(TRIM(入力2!V71)&lt;&gt;"",入力2!V71,"")</f>
        <v/>
      </c>
      <c r="W80" s="642" t="str">
        <f>IF(TRIM(入力2!W71)&lt;&gt;"",入力2!W71,"")</f>
        <v/>
      </c>
      <c r="X80" s="643" t="str">
        <f>IF(TRIM(入力2!X71)&lt;&gt;"",入力2!X71,"")</f>
        <v/>
      </c>
      <c r="Y80" s="640" t="str">
        <f>IF(TRIM(入力2!Y71)&lt;&gt;"",入力2!Y71,"")</f>
        <v/>
      </c>
      <c r="Z80" s="640" t="str">
        <f>IF(TRIM(入力2!Z71)&lt;&gt;"",入力2!Z71,"")</f>
        <v/>
      </c>
      <c r="AA80" s="640" t="str">
        <f>IF(TRIM(入力2!AA71)&lt;&gt;"",入力2!AA71,"")</f>
        <v/>
      </c>
      <c r="AB80" s="640" t="str">
        <f>IF(TRIM(入力2!AB71)&lt;&gt;"",入力2!AB71,"")</f>
        <v/>
      </c>
      <c r="AC80" s="640" t="str">
        <f>IF(TRIM(入力2!AC71)&lt;&gt;"",入力2!AC71,"")</f>
        <v/>
      </c>
      <c r="AD80" s="640" t="str">
        <f>IF(TRIM(入力2!AD71)&lt;&gt;"",入力2!AD71,"")</f>
        <v/>
      </c>
      <c r="AE80" s="640" t="str">
        <f>IF(TRIM(入力2!AE71)&lt;&gt;"",入力2!AE71,"")</f>
        <v/>
      </c>
      <c r="AF80" s="640" t="str">
        <f>IF(TRIM(入力2!AF71)&lt;&gt;"",入力2!AF71,"")</f>
        <v/>
      </c>
      <c r="AG80" s="640" t="str">
        <f>IF(TRIM(入力2!AG71)&lt;&gt;"",入力2!AG71,"")</f>
        <v/>
      </c>
      <c r="AH80" s="640" t="str">
        <f>IF(TRIM(入力2!AH71)&lt;&gt;"",入力2!AH71,"")</f>
        <v/>
      </c>
      <c r="AI80" s="644" t="str">
        <f>IF(TRIM(入力2!AI71)&lt;&gt;"",入力2!AI71,"")</f>
        <v/>
      </c>
      <c r="AN80" s="494">
        <v>0</v>
      </c>
      <c r="AO80" s="494">
        <f>IF(AN80=1,IF(W96&gt;0,W96,W97),W97)</f>
        <v>0</v>
      </c>
      <c r="AP80" s="494">
        <f>IF(AN80=1,IF(AI96&gt;0,AI96,AI97),AI97)</f>
        <v>0</v>
      </c>
    </row>
    <row r="81" spans="1:42" ht="11.25" customHeight="1">
      <c r="A81" s="2338"/>
      <c r="B81" s="2340"/>
      <c r="C81" s="2342"/>
      <c r="D81" s="2345"/>
      <c r="E81" s="2346"/>
      <c r="F81" s="2350"/>
      <c r="G81" s="2351"/>
      <c r="H81" s="2352"/>
      <c r="I81" s="2353"/>
      <c r="J81" s="2354"/>
      <c r="K81" s="2356"/>
      <c r="L81" s="591" t="str">
        <f>IF(TRIM(入力2!L72)&lt;&gt;"",入力2!L72,"")</f>
        <v/>
      </c>
      <c r="M81" s="591" t="str">
        <f>IF(TRIM(入力2!M72)&lt;&gt;"",入力2!M72,"")</f>
        <v/>
      </c>
      <c r="N81" s="591" t="str">
        <f>IF(TRIM(入力2!N72)&lt;&gt;"",入力2!N72,"")</f>
        <v/>
      </c>
      <c r="O81" s="591" t="str">
        <f>IF(TRIM(入力2!O72)&lt;&gt;"",入力2!O72,"")</f>
        <v/>
      </c>
      <c r="P81" s="591" t="str">
        <f>IF(TRIM(入力2!P72)&lt;&gt;"",入力2!P72,"")</f>
        <v/>
      </c>
      <c r="Q81" s="591" t="str">
        <f>IF(TRIM(入力2!Q72)&lt;&gt;"",入力2!Q72,"")</f>
        <v/>
      </c>
      <c r="R81" s="591" t="str">
        <f>IF(TRIM(入力2!R72)&lt;&gt;"",入力2!R72,"")</f>
        <v/>
      </c>
      <c r="S81" s="591" t="str">
        <f>IF(TRIM(入力2!S72)&lt;&gt;"",入力2!S72,"")</f>
        <v/>
      </c>
      <c r="T81" s="591" t="str">
        <f>IF(TRIM(入力2!T72)&lt;&gt;"",入力2!T72,"")</f>
        <v/>
      </c>
      <c r="U81" s="591" t="str">
        <f>IF(TRIM(入力2!U72)&lt;&gt;"",入力2!U72,"")</f>
        <v/>
      </c>
      <c r="V81" s="593" t="str">
        <f>IF(TRIM(入力2!V72)&lt;&gt;"",入力2!V72,"")</f>
        <v>0</v>
      </c>
      <c r="W81" s="594">
        <f>IF(TRIM(入力2!W72)&lt;&gt;"",入力2!W72,"")</f>
        <v>0</v>
      </c>
      <c r="X81" s="600" t="str">
        <f>IF(TRIM(入力2!X72)&lt;&gt;"",入力2!X72,"")</f>
        <v/>
      </c>
      <c r="Y81" s="591" t="str">
        <f>IF(TRIM(入力2!Y72)&lt;&gt;"",入力2!Y72,"")</f>
        <v/>
      </c>
      <c r="Z81" s="591" t="str">
        <f>IF(TRIM(入力2!Z72)&lt;&gt;"",入力2!Z72,"")</f>
        <v/>
      </c>
      <c r="AA81" s="591" t="str">
        <f>IF(TRIM(入力2!AA72)&lt;&gt;"",入力2!AA72,"")</f>
        <v/>
      </c>
      <c r="AB81" s="591" t="str">
        <f>IF(TRIM(入力2!AB72)&lt;&gt;"",入力2!AB72,"")</f>
        <v/>
      </c>
      <c r="AC81" s="591" t="str">
        <f>IF(TRIM(入力2!AC72)&lt;&gt;"",入力2!AC72,"")</f>
        <v/>
      </c>
      <c r="AD81" s="591" t="str">
        <f>IF(TRIM(入力2!AD72)&lt;&gt;"",入力2!AD72,"")</f>
        <v/>
      </c>
      <c r="AE81" s="591" t="str">
        <f>IF(TRIM(入力2!AE72)&lt;&gt;"",入力2!AE72,"")</f>
        <v/>
      </c>
      <c r="AF81" s="591" t="str">
        <f>IF(TRIM(入力2!AF72)&lt;&gt;"",入力2!AF72,"")</f>
        <v/>
      </c>
      <c r="AG81" s="591" t="str">
        <f>IF(TRIM(入力2!AG72)&lt;&gt;"",入力2!AG72,"")</f>
        <v/>
      </c>
      <c r="AH81" s="591" t="str">
        <f>IF(TRIM(入力2!AH72)&lt;&gt;"",入力2!AH72,"")</f>
        <v>0</v>
      </c>
      <c r="AI81" s="596">
        <f>IF(TRIM(入力2!AI72)&lt;&gt;"",入力2!AI72,"")</f>
        <v>0</v>
      </c>
      <c r="AN81" s="494">
        <v>0</v>
      </c>
      <c r="AO81" s="494">
        <f>IF(AN81=1,IF(W98&gt;0,W98,W99),W99)</f>
        <v>0</v>
      </c>
      <c r="AP81" s="494">
        <f>IF(AN81=1,IF(AI98&gt;0,AI98,AI99),AI99)</f>
        <v>0</v>
      </c>
    </row>
    <row r="82" spans="1:42" ht="11.25" customHeight="1">
      <c r="A82" s="2312" t="str">
        <f>IF(TRIM(入力1!A76)&lt;&gt;"",入力1!A76,"")</f>
        <v/>
      </c>
      <c r="B82" s="2314">
        <f>IF(TRIM(入力1!B76)&lt;&gt;"",入力1!B76,"")</f>
        <v>3</v>
      </c>
      <c r="C82" s="2316">
        <f>IF(TRIM(入力1!C76)&lt;&gt;"",入力1!C76,"")</f>
        <v>0</v>
      </c>
      <c r="D82" s="2318" t="str">
        <f>IF(TRIM(入力1!D76)&lt;&gt;"",入力1!D76,"")</f>
        <v/>
      </c>
      <c r="E82" s="2319"/>
      <c r="F82" s="2322" t="str">
        <f>IF(入力2!F73,"■","□")</f>
        <v>□</v>
      </c>
      <c r="G82" s="2323"/>
      <c r="H82" s="2324"/>
      <c r="I82" s="2329" t="str">
        <f>IF(TRIM(入力1!A76)&lt;&gt;"",入力1!A76,"")</f>
        <v/>
      </c>
      <c r="J82" s="2336">
        <f>IF(TRIM(入力1!B76)&lt;&gt;"",入力1!B76,"")</f>
        <v>3</v>
      </c>
      <c r="K82" s="2310">
        <f>C82</f>
        <v>0</v>
      </c>
      <c r="L82" s="637" t="str">
        <f>IF(TRIM(入力2!L73)&lt;&gt;"",入力2!L73,"")</f>
        <v/>
      </c>
      <c r="M82" s="637" t="str">
        <f>IF(TRIM(入力2!M73)&lt;&gt;"",入力2!M73,"")</f>
        <v/>
      </c>
      <c r="N82" s="637" t="str">
        <f>IF(TRIM(入力2!N73)&lt;&gt;"",入力2!N73,"")</f>
        <v/>
      </c>
      <c r="O82" s="637" t="str">
        <f>IF(TRIM(入力2!O73)&lt;&gt;"",入力2!O73,"")</f>
        <v/>
      </c>
      <c r="P82" s="637" t="str">
        <f>IF(TRIM(入力2!P73)&lt;&gt;"",入力2!P73,"")</f>
        <v/>
      </c>
      <c r="Q82" s="637" t="str">
        <f>IF(TRIM(入力2!Q73)&lt;&gt;"",入力2!Q73,"")</f>
        <v/>
      </c>
      <c r="R82" s="637" t="str">
        <f>IF(TRIM(入力2!R73)&lt;&gt;"",入力2!R73,"")</f>
        <v/>
      </c>
      <c r="S82" s="637" t="str">
        <f>IF(TRIM(入力2!S73)&lt;&gt;"",入力2!S73,"")</f>
        <v/>
      </c>
      <c r="T82" s="637" t="str">
        <f>IF(TRIM(入力2!T73)&lt;&gt;"",入力2!T73,"")</f>
        <v/>
      </c>
      <c r="U82" s="637" t="str">
        <f>IF(TRIM(入力2!U73)&lt;&gt;"",入力2!U73,"")</f>
        <v/>
      </c>
      <c r="V82" s="637" t="str">
        <f>IF(TRIM(入力2!V73)&lt;&gt;"",入力2!V73,"")</f>
        <v/>
      </c>
      <c r="W82" s="638" t="str">
        <f>IF(TRIM(入力2!W73)&lt;&gt;"",入力2!W73,"")</f>
        <v/>
      </c>
      <c r="X82" s="639" t="str">
        <f>IF(TRIM(入力2!X73)&lt;&gt;"",入力2!X73,"")</f>
        <v/>
      </c>
      <c r="Y82" s="637" t="str">
        <f>IF(TRIM(入力2!Y73)&lt;&gt;"",入力2!Y73,"")</f>
        <v/>
      </c>
      <c r="Z82" s="637" t="str">
        <f>IF(TRIM(入力2!Z73)&lt;&gt;"",入力2!Z73,"")</f>
        <v/>
      </c>
      <c r="AA82" s="637" t="str">
        <f>IF(TRIM(入力2!AA73)&lt;&gt;"",入力2!AA73,"")</f>
        <v/>
      </c>
      <c r="AB82" s="637" t="str">
        <f>IF(TRIM(入力2!AB73)&lt;&gt;"",入力2!AB73,"")</f>
        <v/>
      </c>
      <c r="AC82" s="637" t="str">
        <f>IF(TRIM(入力2!AC73)&lt;&gt;"",入力2!AC73,"")</f>
        <v/>
      </c>
      <c r="AD82" s="637" t="str">
        <f>IF(TRIM(入力2!AD73)&lt;&gt;"",入力2!AD73,"")</f>
        <v/>
      </c>
      <c r="AE82" s="637" t="str">
        <f>IF(TRIM(入力2!AE73)&lt;&gt;"",入力2!AE73,"")</f>
        <v/>
      </c>
      <c r="AF82" s="637" t="str">
        <f>IF(TRIM(入力2!AF73)&lt;&gt;"",入力2!AF73,"")</f>
        <v/>
      </c>
      <c r="AG82" s="637" t="str">
        <f>IF(TRIM(入力2!AG73)&lt;&gt;"",入力2!AG73,"")</f>
        <v/>
      </c>
      <c r="AH82" s="637" t="str">
        <f>IF(TRIM(入力2!AH73)&lt;&gt;"",入力2!AH73,"")</f>
        <v/>
      </c>
      <c r="AI82" s="638" t="str">
        <f>IF(TRIM(入力2!AI73)&lt;&gt;"",入力2!AI73,"")</f>
        <v/>
      </c>
      <c r="AN82" s="494">
        <v>0</v>
      </c>
      <c r="AO82" s="494">
        <f>IF(AN82=1,IF(W100&gt;0,W100,W101),W101)</f>
        <v>0</v>
      </c>
      <c r="AP82" s="494">
        <f>IF(AN82=1,IF(AI100&gt;0,AI100,AI101),AI101)</f>
        <v>0</v>
      </c>
    </row>
    <row r="83" spans="1:42" ht="11.25" customHeight="1" thickBot="1">
      <c r="A83" s="2313"/>
      <c r="B83" s="2315"/>
      <c r="C83" s="2317"/>
      <c r="D83" s="2320"/>
      <c r="E83" s="2321"/>
      <c r="F83" s="2325"/>
      <c r="G83" s="2326"/>
      <c r="H83" s="2327"/>
      <c r="I83" s="2377"/>
      <c r="J83" s="2309"/>
      <c r="K83" s="2378"/>
      <c r="L83" s="604" t="str">
        <f>IF(TRIM(入力2!L74)&lt;&gt;"",入力2!L74,"")</f>
        <v/>
      </c>
      <c r="M83" s="604" t="str">
        <f>IF(TRIM(入力2!M74)&lt;&gt;"",入力2!M74,"")</f>
        <v/>
      </c>
      <c r="N83" s="604" t="str">
        <f>IF(TRIM(入力2!N74)&lt;&gt;"",入力2!N74,"")</f>
        <v/>
      </c>
      <c r="O83" s="604" t="str">
        <f>IF(TRIM(入力2!O74)&lt;&gt;"",入力2!O74,"")</f>
        <v/>
      </c>
      <c r="P83" s="604" t="str">
        <f>IF(TRIM(入力2!P74)&lt;&gt;"",入力2!P74,"")</f>
        <v/>
      </c>
      <c r="Q83" s="604" t="str">
        <f>IF(TRIM(入力2!Q74)&lt;&gt;"",入力2!Q74,"")</f>
        <v/>
      </c>
      <c r="R83" s="604" t="str">
        <f>IF(TRIM(入力2!R74)&lt;&gt;"",入力2!R74,"")</f>
        <v/>
      </c>
      <c r="S83" s="604" t="str">
        <f>IF(TRIM(入力2!S74)&lt;&gt;"",入力2!S74,"")</f>
        <v/>
      </c>
      <c r="T83" s="604" t="str">
        <f>IF(TRIM(入力2!T74)&lt;&gt;"",入力2!T74,"")</f>
        <v/>
      </c>
      <c r="U83" s="604" t="str">
        <f>IF(TRIM(入力2!U74)&lt;&gt;"",入力2!U74,"")</f>
        <v/>
      </c>
      <c r="V83" s="604" t="str">
        <f>IF(TRIM(入力2!V74)&lt;&gt;"",入力2!V74,"")</f>
        <v>0</v>
      </c>
      <c r="W83" s="605">
        <f>IF(TRIM(入力2!W74)&lt;&gt;"",入力2!W74,"")</f>
        <v>0</v>
      </c>
      <c r="X83" s="606" t="str">
        <f>IF(TRIM(入力2!X74)&lt;&gt;"",入力2!X74,"")</f>
        <v/>
      </c>
      <c r="Y83" s="604" t="str">
        <f>IF(TRIM(入力2!Y74)&lt;&gt;"",入力2!Y74,"")</f>
        <v/>
      </c>
      <c r="Z83" s="604" t="str">
        <f>IF(TRIM(入力2!Z74)&lt;&gt;"",入力2!Z74,"")</f>
        <v/>
      </c>
      <c r="AA83" s="604" t="str">
        <f>IF(TRIM(入力2!AA74)&lt;&gt;"",入力2!AA74,"")</f>
        <v/>
      </c>
      <c r="AB83" s="604" t="str">
        <f>IF(TRIM(入力2!AB74)&lt;&gt;"",入力2!AB74,"")</f>
        <v/>
      </c>
      <c r="AC83" s="604" t="str">
        <f>IF(TRIM(入力2!AC74)&lt;&gt;"",入力2!AC74,"")</f>
        <v/>
      </c>
      <c r="AD83" s="604" t="str">
        <f>IF(TRIM(入力2!AD74)&lt;&gt;"",入力2!AD74,"")</f>
        <v/>
      </c>
      <c r="AE83" s="604" t="str">
        <f>IF(TRIM(入力2!AE74)&lt;&gt;"",入力2!AE74,"")</f>
        <v/>
      </c>
      <c r="AF83" s="604" t="str">
        <f>IF(TRIM(入力2!AF74)&lt;&gt;"",入力2!AF74,"")</f>
        <v/>
      </c>
      <c r="AG83" s="604" t="str">
        <f>IF(TRIM(入力2!AG74)&lt;&gt;"",入力2!AG74,"")</f>
        <v/>
      </c>
      <c r="AH83" s="604" t="str">
        <f>IF(TRIM(入力2!AH74)&lt;&gt;"",入力2!AH74,"")</f>
        <v>0</v>
      </c>
      <c r="AI83" s="605">
        <f>IF(TRIM(入力2!AI74)&lt;&gt;"",入力2!AI74,"")</f>
        <v>0</v>
      </c>
      <c r="AN83" s="494">
        <v>0</v>
      </c>
      <c r="AO83" s="494">
        <f>IF(AN83=1,IF(W102&gt;0,W102,W103),W103)</f>
        <v>0</v>
      </c>
      <c r="AP83" s="494">
        <f>IF(AN83=1,IF(AI102&gt;0,AI102,AI103),AI103)</f>
        <v>0</v>
      </c>
    </row>
    <row r="84" spans="1:42" ht="11.25" customHeight="1">
      <c r="A84" s="2379" t="str">
        <f>IF(TRIM(入力1!A78)&lt;&gt;"",入力1!A78,"")</f>
        <v/>
      </c>
      <c r="B84" s="2380">
        <f>IF(TRIM(入力1!B78)&lt;&gt;"",入力1!B78,"")</f>
        <v>3</v>
      </c>
      <c r="C84" s="2381">
        <f>IF(TRIM(入力1!C78)&lt;&gt;"",入力1!C78,"")</f>
        <v>1</v>
      </c>
      <c r="D84" s="2382" t="str">
        <f>IF(TRIM(入力1!D78)&lt;&gt;"",入力1!D78,"")</f>
        <v/>
      </c>
      <c r="E84" s="2383"/>
      <c r="F84" s="2384" t="str">
        <f>IF(入力2!F75,"■","□")</f>
        <v>□</v>
      </c>
      <c r="G84" s="2385"/>
      <c r="H84" s="2386"/>
      <c r="I84" s="2338" t="str">
        <f>IF(TRIM(入力1!A78)&lt;&gt;"",入力1!A78,"")</f>
        <v/>
      </c>
      <c r="J84" s="2340">
        <f>IF(TRIM(入力1!B78)&lt;&gt;"",入力1!B78,"")</f>
        <v>3</v>
      </c>
      <c r="K84" s="2387">
        <f>C84</f>
        <v>1</v>
      </c>
      <c r="L84" s="648" t="str">
        <f>IF(TRIM(入力2!L75)&lt;&gt;"",入力2!L75,"")</f>
        <v/>
      </c>
      <c r="M84" s="641" t="str">
        <f>IF(TRIM(入力2!M75)&lt;&gt;"",入力2!M75,"")</f>
        <v/>
      </c>
      <c r="N84" s="641" t="str">
        <f>IF(TRIM(入力2!N75)&lt;&gt;"",入力2!N75,"")</f>
        <v/>
      </c>
      <c r="O84" s="641" t="str">
        <f>IF(TRIM(入力2!O75)&lt;&gt;"",入力2!O75,"")</f>
        <v/>
      </c>
      <c r="P84" s="641" t="str">
        <f>IF(TRIM(入力2!P75)&lt;&gt;"",入力2!P75,"")</f>
        <v/>
      </c>
      <c r="Q84" s="641" t="str">
        <f>IF(TRIM(入力2!Q75)&lt;&gt;"",入力2!Q75,"")</f>
        <v/>
      </c>
      <c r="R84" s="641" t="str">
        <f>IF(TRIM(入力2!R75)&lt;&gt;"",入力2!R75,"")</f>
        <v/>
      </c>
      <c r="S84" s="641" t="str">
        <f>IF(TRIM(入力2!S75)&lt;&gt;"",入力2!S75,"")</f>
        <v/>
      </c>
      <c r="T84" s="641" t="str">
        <f>IF(TRIM(入力2!T75)&lt;&gt;"",入力2!T75,"")</f>
        <v/>
      </c>
      <c r="U84" s="641" t="str">
        <f>IF(TRIM(入力2!U75)&lt;&gt;"",入力2!U75,"")</f>
        <v/>
      </c>
      <c r="V84" s="641" t="str">
        <f>IF(TRIM(入力2!V75)&lt;&gt;"",入力2!V75,"")</f>
        <v/>
      </c>
      <c r="W84" s="642" t="str">
        <f>IF(TRIM(入力2!W75)&lt;&gt;"",入力2!W75,"")</f>
        <v/>
      </c>
      <c r="X84" s="649" t="str">
        <f>IF(TRIM(入力2!X75)&lt;&gt;"",入力2!X75,"")</f>
        <v/>
      </c>
      <c r="Y84" s="641" t="str">
        <f>IF(TRIM(入力2!Y75)&lt;&gt;"",入力2!Y75,"")</f>
        <v/>
      </c>
      <c r="Z84" s="641" t="str">
        <f>IF(TRIM(入力2!Z75)&lt;&gt;"",入力2!Z75,"")</f>
        <v/>
      </c>
      <c r="AA84" s="641" t="str">
        <f>IF(TRIM(入力2!AA75)&lt;&gt;"",入力2!AA75,"")</f>
        <v/>
      </c>
      <c r="AB84" s="641" t="str">
        <f>IF(TRIM(入力2!AB75)&lt;&gt;"",入力2!AB75,"")</f>
        <v/>
      </c>
      <c r="AC84" s="641" t="str">
        <f>IF(TRIM(入力2!AC75)&lt;&gt;"",入力2!AC75,"")</f>
        <v/>
      </c>
      <c r="AD84" s="641" t="str">
        <f>IF(TRIM(入力2!AD75)&lt;&gt;"",入力2!AD75,"")</f>
        <v/>
      </c>
      <c r="AE84" s="641" t="str">
        <f>IF(TRIM(入力2!AE75)&lt;&gt;"",入力2!AE75,"")</f>
        <v/>
      </c>
      <c r="AF84" s="641" t="str">
        <f>IF(TRIM(入力2!AF75)&lt;&gt;"",入力2!AF75,"")</f>
        <v/>
      </c>
      <c r="AG84" s="641" t="str">
        <f>IF(TRIM(入力2!AG75)&lt;&gt;"",入力2!AG75,"")</f>
        <v/>
      </c>
      <c r="AH84" s="641" t="str">
        <f>IF(TRIM(入力2!AH75)&lt;&gt;"",入力2!AH75,"")</f>
        <v/>
      </c>
      <c r="AI84" s="642" t="str">
        <f>IF(TRIM(入力2!AI75)&lt;&gt;"",入力2!AI75,"")</f>
        <v/>
      </c>
    </row>
    <row r="85" spans="1:42" ht="11.25" customHeight="1">
      <c r="A85" s="2338"/>
      <c r="B85" s="2340"/>
      <c r="C85" s="2342"/>
      <c r="D85" s="2345"/>
      <c r="E85" s="2346"/>
      <c r="F85" s="2350"/>
      <c r="G85" s="2351"/>
      <c r="H85" s="2352"/>
      <c r="I85" s="2353"/>
      <c r="J85" s="2354"/>
      <c r="K85" s="2356"/>
      <c r="L85" s="592" t="str">
        <f>IF(TRIM(入力2!L76)&lt;&gt;"",入力2!L76,"")</f>
        <v/>
      </c>
      <c r="M85" s="592" t="str">
        <f>IF(TRIM(入力2!M76)&lt;&gt;"",入力2!M76,"")</f>
        <v/>
      </c>
      <c r="N85" s="592" t="str">
        <f>IF(TRIM(入力2!N76)&lt;&gt;"",入力2!N76,"")</f>
        <v/>
      </c>
      <c r="O85" s="592" t="str">
        <f>IF(TRIM(入力2!O76)&lt;&gt;"",入力2!O76,"")</f>
        <v/>
      </c>
      <c r="P85" s="592" t="str">
        <f>IF(TRIM(入力2!P76)&lt;&gt;"",入力2!P76,"")</f>
        <v/>
      </c>
      <c r="Q85" s="592" t="str">
        <f>IF(TRIM(入力2!Q76)&lt;&gt;"",入力2!Q76,"")</f>
        <v/>
      </c>
      <c r="R85" s="592" t="str">
        <f>IF(TRIM(入力2!R76)&lt;&gt;"",入力2!R76,"")</f>
        <v/>
      </c>
      <c r="S85" s="592" t="str">
        <f>IF(TRIM(入力2!S76)&lt;&gt;"",入力2!S76,"")</f>
        <v/>
      </c>
      <c r="T85" s="592" t="str">
        <f>IF(TRIM(入力2!T76)&lt;&gt;"",入力2!T76,"")</f>
        <v/>
      </c>
      <c r="U85" s="592" t="str">
        <f>IF(TRIM(入力2!U76)&lt;&gt;"",入力2!U76,"")</f>
        <v/>
      </c>
      <c r="V85" s="593" t="str">
        <f>IF(TRIM(入力2!V76)&lt;&gt;"",入力2!V76,"")</f>
        <v>0</v>
      </c>
      <c r="W85" s="594">
        <f>IF(TRIM(入力2!W76)&lt;&gt;"",入力2!W76,"")</f>
        <v>0</v>
      </c>
      <c r="X85" s="595" t="str">
        <f>IF(TRIM(入力2!X76)&lt;&gt;"",入力2!X76,"")</f>
        <v/>
      </c>
      <c r="Y85" s="592" t="str">
        <f>IF(TRIM(入力2!Y76)&lt;&gt;"",入力2!Y76,"")</f>
        <v/>
      </c>
      <c r="Z85" s="592" t="str">
        <f>IF(TRIM(入力2!Z76)&lt;&gt;"",入力2!Z76,"")</f>
        <v/>
      </c>
      <c r="AA85" s="592" t="str">
        <f>IF(TRIM(入力2!AA76)&lt;&gt;"",入力2!AA76,"")</f>
        <v/>
      </c>
      <c r="AB85" s="592" t="str">
        <f>IF(TRIM(入力2!AB76)&lt;&gt;"",入力2!AB76,"")</f>
        <v/>
      </c>
      <c r="AC85" s="592" t="str">
        <f>IF(TRIM(入力2!AC76)&lt;&gt;"",入力2!AC76,"")</f>
        <v/>
      </c>
      <c r="AD85" s="592" t="str">
        <f>IF(TRIM(入力2!AD76)&lt;&gt;"",入力2!AD76,"")</f>
        <v/>
      </c>
      <c r="AE85" s="592" t="str">
        <f>IF(TRIM(入力2!AE76)&lt;&gt;"",入力2!AE76,"")</f>
        <v/>
      </c>
      <c r="AF85" s="592" t="str">
        <f>IF(TRIM(入力2!AF76)&lt;&gt;"",入力2!AF76,"")</f>
        <v/>
      </c>
      <c r="AG85" s="592" t="str">
        <f>IF(TRIM(入力2!AG76)&lt;&gt;"",入力2!AG76,"")</f>
        <v/>
      </c>
      <c r="AH85" s="591" t="str">
        <f>IF(TRIM(入力2!AH76)&lt;&gt;"",入力2!AH76,"")</f>
        <v>0</v>
      </c>
      <c r="AI85" s="596">
        <f>IF(TRIM(入力2!AI76)&lt;&gt;"",入力2!AI76,"")</f>
        <v>0</v>
      </c>
    </row>
    <row r="86" spans="1:42" ht="11.25" customHeight="1">
      <c r="A86" s="2312" t="str">
        <f>IF(TRIM(入力1!A80)&lt;&gt;"",入力1!A80,"")</f>
        <v/>
      </c>
      <c r="B86" s="2314">
        <f>IF(TRIM(入力1!B80)&lt;&gt;"",入力1!B80,"")</f>
        <v>3</v>
      </c>
      <c r="C86" s="2316">
        <f>IF(TRIM(入力1!C80)&lt;&gt;"",入力1!C80,"")</f>
        <v>2</v>
      </c>
      <c r="D86" s="2318" t="str">
        <f>IF(TRIM(入力1!D80)&lt;&gt;"",入力1!D80,"")</f>
        <v/>
      </c>
      <c r="E86" s="2319"/>
      <c r="F86" s="2322" t="str">
        <f>IF(入力2!F77,"■","□")</f>
        <v>□</v>
      </c>
      <c r="G86" s="2323"/>
      <c r="H86" s="2324"/>
      <c r="I86" s="2328" t="str">
        <f>IF(TRIM(入力1!A80)&lt;&gt;"",入力1!A80,"")</f>
        <v/>
      </c>
      <c r="J86" s="2308">
        <f>IF(TRIM(入力1!B80)&lt;&gt;"",入力1!B80,"")</f>
        <v>3</v>
      </c>
      <c r="K86" s="2310">
        <f>C86</f>
        <v>2</v>
      </c>
      <c r="L86" s="637" t="str">
        <f>IF(TRIM(入力2!L77)&lt;&gt;"",入力2!L77,"")</f>
        <v/>
      </c>
      <c r="M86" s="637" t="str">
        <f>IF(TRIM(入力2!M77)&lt;&gt;"",入力2!M77,"")</f>
        <v/>
      </c>
      <c r="N86" s="637" t="str">
        <f>IF(TRIM(入力2!N77)&lt;&gt;"",入力2!N77,"")</f>
        <v/>
      </c>
      <c r="O86" s="637" t="str">
        <f>IF(TRIM(入力2!O77)&lt;&gt;"",入力2!O77,"")</f>
        <v/>
      </c>
      <c r="P86" s="637" t="str">
        <f>IF(TRIM(入力2!P77)&lt;&gt;"",入力2!P77,"")</f>
        <v/>
      </c>
      <c r="Q86" s="637" t="str">
        <f>IF(TRIM(入力2!Q77)&lt;&gt;"",入力2!Q77,"")</f>
        <v/>
      </c>
      <c r="R86" s="637" t="str">
        <f>IF(TRIM(入力2!R77)&lt;&gt;"",入力2!R77,"")</f>
        <v/>
      </c>
      <c r="S86" s="637" t="str">
        <f>IF(TRIM(入力2!S77)&lt;&gt;"",入力2!S77,"")</f>
        <v/>
      </c>
      <c r="T86" s="637" t="str">
        <f>IF(TRIM(入力2!T77)&lt;&gt;"",入力2!T77,"")</f>
        <v/>
      </c>
      <c r="U86" s="637" t="str">
        <f>IF(TRIM(入力2!U77)&lt;&gt;"",入力2!U77,"")</f>
        <v/>
      </c>
      <c r="V86" s="637" t="str">
        <f>IF(TRIM(入力2!V77)&lt;&gt;"",入力2!V77,"")</f>
        <v/>
      </c>
      <c r="W86" s="638" t="str">
        <f>IF(TRIM(入力2!W77)&lt;&gt;"",入力2!W77,"")</f>
        <v/>
      </c>
      <c r="X86" s="639" t="str">
        <f>IF(TRIM(入力2!X77)&lt;&gt;"",入力2!X77,"")</f>
        <v/>
      </c>
      <c r="Y86" s="637" t="str">
        <f>IF(TRIM(入力2!Y77)&lt;&gt;"",入力2!Y77,"")</f>
        <v/>
      </c>
      <c r="Z86" s="637" t="str">
        <f>IF(TRIM(入力2!Z77)&lt;&gt;"",入力2!Z77,"")</f>
        <v/>
      </c>
      <c r="AA86" s="637" t="str">
        <f>IF(TRIM(入力2!AA77)&lt;&gt;"",入力2!AA77,"")</f>
        <v/>
      </c>
      <c r="AB86" s="637" t="str">
        <f>IF(TRIM(入力2!AB77)&lt;&gt;"",入力2!AB77,"")</f>
        <v/>
      </c>
      <c r="AC86" s="637" t="str">
        <f>IF(TRIM(入力2!AC77)&lt;&gt;"",入力2!AC77,"")</f>
        <v/>
      </c>
      <c r="AD86" s="637" t="str">
        <f>IF(TRIM(入力2!AD77)&lt;&gt;"",入力2!AD77,"")</f>
        <v/>
      </c>
      <c r="AE86" s="637" t="str">
        <f>IF(TRIM(入力2!AE77)&lt;&gt;"",入力2!AE77,"")</f>
        <v/>
      </c>
      <c r="AF86" s="637" t="str">
        <f>IF(TRIM(入力2!AF77)&lt;&gt;"",入力2!AF77,"")</f>
        <v/>
      </c>
      <c r="AG86" s="637" t="str">
        <f>IF(TRIM(入力2!AG77)&lt;&gt;"",入力2!AG77,"")</f>
        <v/>
      </c>
      <c r="AH86" s="637" t="str">
        <f>IF(TRIM(入力2!AH77)&lt;&gt;"",入力2!AH77,"")</f>
        <v/>
      </c>
      <c r="AI86" s="638" t="str">
        <f>IF(TRIM(入力2!AI77)&lt;&gt;"",入力2!AI77,"")</f>
        <v/>
      </c>
    </row>
    <row r="87" spans="1:42" ht="11.25" customHeight="1">
      <c r="A87" s="2328"/>
      <c r="B87" s="2308"/>
      <c r="C87" s="2330"/>
      <c r="D87" s="2331"/>
      <c r="E87" s="2332"/>
      <c r="F87" s="2333"/>
      <c r="G87" s="2334"/>
      <c r="H87" s="2335"/>
      <c r="I87" s="2329"/>
      <c r="J87" s="2336"/>
      <c r="K87" s="2311"/>
      <c r="L87" s="597" t="str">
        <f>IF(TRIM(入力2!L78)&lt;&gt;"",入力2!L78,"")</f>
        <v/>
      </c>
      <c r="M87" s="597" t="str">
        <f>IF(TRIM(入力2!M78)&lt;&gt;"",入力2!M78,"")</f>
        <v/>
      </c>
      <c r="N87" s="597" t="str">
        <f>IF(TRIM(入力2!N78)&lt;&gt;"",入力2!N78,"")</f>
        <v/>
      </c>
      <c r="O87" s="597" t="str">
        <f>IF(TRIM(入力2!O78)&lt;&gt;"",入力2!O78,"")</f>
        <v/>
      </c>
      <c r="P87" s="597" t="str">
        <f>IF(TRIM(入力2!P78)&lt;&gt;"",入力2!P78,"")</f>
        <v/>
      </c>
      <c r="Q87" s="597" t="str">
        <f>IF(TRIM(入力2!Q78)&lt;&gt;"",入力2!Q78,"")</f>
        <v/>
      </c>
      <c r="R87" s="597" t="str">
        <f>IF(TRIM(入力2!R78)&lt;&gt;"",入力2!R78,"")</f>
        <v/>
      </c>
      <c r="S87" s="597" t="str">
        <f>IF(TRIM(入力2!S78)&lt;&gt;"",入力2!S78,"")</f>
        <v/>
      </c>
      <c r="T87" s="597" t="str">
        <f>IF(TRIM(入力2!T78)&lt;&gt;"",入力2!T78,"")</f>
        <v/>
      </c>
      <c r="U87" s="597" t="str">
        <f>IF(TRIM(入力2!U78)&lt;&gt;"",入力2!U78,"")</f>
        <v/>
      </c>
      <c r="V87" s="597" t="str">
        <f>IF(TRIM(入力2!V78)&lt;&gt;"",入力2!V78,"")</f>
        <v>0</v>
      </c>
      <c r="W87" s="598">
        <f>IF(TRIM(入力2!W78)&lt;&gt;"",入力2!W78,"")</f>
        <v>0</v>
      </c>
      <c r="X87" s="599" t="str">
        <f>IF(TRIM(入力2!X78)&lt;&gt;"",入力2!X78,"")</f>
        <v/>
      </c>
      <c r="Y87" s="597" t="str">
        <f>IF(TRIM(入力2!Y78)&lt;&gt;"",入力2!Y78,"")</f>
        <v/>
      </c>
      <c r="Z87" s="597" t="str">
        <f>IF(TRIM(入力2!Z78)&lt;&gt;"",入力2!Z78,"")</f>
        <v/>
      </c>
      <c r="AA87" s="597" t="str">
        <f>IF(TRIM(入力2!AA78)&lt;&gt;"",入力2!AA78,"")</f>
        <v/>
      </c>
      <c r="AB87" s="597" t="str">
        <f>IF(TRIM(入力2!AB78)&lt;&gt;"",入力2!AB78,"")</f>
        <v/>
      </c>
      <c r="AC87" s="597" t="str">
        <f>IF(TRIM(入力2!AC78)&lt;&gt;"",入力2!AC78,"")</f>
        <v/>
      </c>
      <c r="AD87" s="597" t="str">
        <f>IF(TRIM(入力2!AD78)&lt;&gt;"",入力2!AD78,"")</f>
        <v/>
      </c>
      <c r="AE87" s="597" t="str">
        <f>IF(TRIM(入力2!AE78)&lt;&gt;"",入力2!AE78,"")</f>
        <v/>
      </c>
      <c r="AF87" s="597" t="str">
        <f>IF(TRIM(入力2!AF78)&lt;&gt;"",入力2!AF78,"")</f>
        <v/>
      </c>
      <c r="AG87" s="597" t="str">
        <f>IF(TRIM(入力2!AG78)&lt;&gt;"",入力2!AG78,"")</f>
        <v/>
      </c>
      <c r="AH87" s="597" t="str">
        <f>IF(TRIM(入力2!AH78)&lt;&gt;"",入力2!AH78,"")</f>
        <v>0</v>
      </c>
      <c r="AI87" s="598">
        <f>IF(TRIM(入力2!AI78)&lt;&gt;"",入力2!AI78,"")</f>
        <v>0</v>
      </c>
    </row>
    <row r="88" spans="1:42" ht="11.25" customHeight="1">
      <c r="A88" s="2337" t="str">
        <f>IF(TRIM(入力1!A82)&lt;&gt;"",入力1!A82,"")</f>
        <v/>
      </c>
      <c r="B88" s="2339">
        <f>IF(TRIM(入力1!B82)&lt;&gt;"",入力1!B82,"")</f>
        <v>3</v>
      </c>
      <c r="C88" s="2341">
        <f>IF(TRIM(入力1!C82)&lt;&gt;"",入力1!C82,"")</f>
        <v>3</v>
      </c>
      <c r="D88" s="2343" t="str">
        <f>IF(TRIM(入力1!D82)&lt;&gt;"",入力1!D82,"")</f>
        <v/>
      </c>
      <c r="E88" s="2344"/>
      <c r="F88" s="2347" t="str">
        <f>IF(入力2!F79,"■","□")</f>
        <v>□</v>
      </c>
      <c r="G88" s="2348"/>
      <c r="H88" s="2349"/>
      <c r="I88" s="2338" t="str">
        <f>IF(TRIM(入力1!A82)&lt;&gt;"",入力1!A82,"")</f>
        <v/>
      </c>
      <c r="J88" s="2340">
        <f>IF(TRIM(入力1!B82)&lt;&gt;"",入力1!B82,"")</f>
        <v>3</v>
      </c>
      <c r="K88" s="2355">
        <f>C88</f>
        <v>3</v>
      </c>
      <c r="L88" s="640" t="str">
        <f>IF(TRIM(入力2!L79)&lt;&gt;"",入力2!L79,"")</f>
        <v/>
      </c>
      <c r="M88" s="640" t="str">
        <f>IF(TRIM(入力2!M79)&lt;&gt;"",入力2!M79,"")</f>
        <v/>
      </c>
      <c r="N88" s="640" t="str">
        <f>IF(TRIM(入力2!N79)&lt;&gt;"",入力2!N79,"")</f>
        <v/>
      </c>
      <c r="O88" s="640" t="str">
        <f>IF(TRIM(入力2!O79)&lt;&gt;"",入力2!O79,"")</f>
        <v/>
      </c>
      <c r="P88" s="640" t="str">
        <f>IF(TRIM(入力2!P79)&lt;&gt;"",入力2!P79,"")</f>
        <v/>
      </c>
      <c r="Q88" s="640" t="str">
        <f>IF(TRIM(入力2!Q79)&lt;&gt;"",入力2!Q79,"")</f>
        <v/>
      </c>
      <c r="R88" s="640" t="str">
        <f>IF(TRIM(入力2!R79)&lt;&gt;"",入力2!R79,"")</f>
        <v/>
      </c>
      <c r="S88" s="640" t="str">
        <f>IF(TRIM(入力2!S79)&lt;&gt;"",入力2!S79,"")</f>
        <v/>
      </c>
      <c r="T88" s="640" t="str">
        <f>IF(TRIM(入力2!T79)&lt;&gt;"",入力2!T79,"")</f>
        <v/>
      </c>
      <c r="U88" s="640" t="str">
        <f>IF(TRIM(入力2!U79)&lt;&gt;"",入力2!U79,"")</f>
        <v/>
      </c>
      <c r="V88" s="641" t="str">
        <f>IF(TRIM(入力2!V79)&lt;&gt;"",入力2!V79,"")</f>
        <v/>
      </c>
      <c r="W88" s="642" t="str">
        <f>IF(TRIM(入力2!W79)&lt;&gt;"",入力2!W79,"")</f>
        <v/>
      </c>
      <c r="X88" s="643" t="str">
        <f>IF(TRIM(入力2!X79)&lt;&gt;"",入力2!X79,"")</f>
        <v/>
      </c>
      <c r="Y88" s="640" t="str">
        <f>IF(TRIM(入力2!Y79)&lt;&gt;"",入力2!Y79,"")</f>
        <v/>
      </c>
      <c r="Z88" s="640" t="str">
        <f>IF(TRIM(入力2!Z79)&lt;&gt;"",入力2!Z79,"")</f>
        <v/>
      </c>
      <c r="AA88" s="640" t="str">
        <f>IF(TRIM(入力2!AA79)&lt;&gt;"",入力2!AA79,"")</f>
        <v/>
      </c>
      <c r="AB88" s="640" t="str">
        <f>IF(TRIM(入力2!AB79)&lt;&gt;"",入力2!AB79,"")</f>
        <v/>
      </c>
      <c r="AC88" s="640" t="str">
        <f>IF(TRIM(入力2!AC79)&lt;&gt;"",入力2!AC79,"")</f>
        <v/>
      </c>
      <c r="AD88" s="640" t="str">
        <f>IF(TRIM(入力2!AD79)&lt;&gt;"",入力2!AD79,"")</f>
        <v/>
      </c>
      <c r="AE88" s="640" t="str">
        <f>IF(TRIM(入力2!AE79)&lt;&gt;"",入力2!AE79,"")</f>
        <v/>
      </c>
      <c r="AF88" s="640" t="str">
        <f>IF(TRIM(入力2!AF79)&lt;&gt;"",入力2!AF79,"")</f>
        <v/>
      </c>
      <c r="AG88" s="640" t="str">
        <f>IF(TRIM(入力2!AG79)&lt;&gt;"",入力2!AG79,"")</f>
        <v/>
      </c>
      <c r="AH88" s="640" t="str">
        <f>IF(TRIM(入力2!AH79)&lt;&gt;"",入力2!AH79,"")</f>
        <v/>
      </c>
      <c r="AI88" s="644" t="str">
        <f>IF(TRIM(入力2!AI79)&lt;&gt;"",入力2!AI79,"")</f>
        <v/>
      </c>
    </row>
    <row r="89" spans="1:42" ht="11.25" customHeight="1">
      <c r="A89" s="2338"/>
      <c r="B89" s="2340"/>
      <c r="C89" s="2342"/>
      <c r="D89" s="2345"/>
      <c r="E89" s="2346"/>
      <c r="F89" s="2350"/>
      <c r="G89" s="2351"/>
      <c r="H89" s="2352"/>
      <c r="I89" s="2353"/>
      <c r="J89" s="2354"/>
      <c r="K89" s="2356"/>
      <c r="L89" s="591" t="str">
        <f>IF(TRIM(入力2!L80)&lt;&gt;"",入力2!L80,"")</f>
        <v/>
      </c>
      <c r="M89" s="591" t="str">
        <f>IF(TRIM(入力2!M80)&lt;&gt;"",入力2!M80,"")</f>
        <v/>
      </c>
      <c r="N89" s="591" t="str">
        <f>IF(TRIM(入力2!N80)&lt;&gt;"",入力2!N80,"")</f>
        <v/>
      </c>
      <c r="O89" s="591" t="str">
        <f>IF(TRIM(入力2!O80)&lt;&gt;"",入力2!O80,"")</f>
        <v/>
      </c>
      <c r="P89" s="591" t="str">
        <f>IF(TRIM(入力2!P80)&lt;&gt;"",入力2!P80,"")</f>
        <v/>
      </c>
      <c r="Q89" s="591" t="str">
        <f>IF(TRIM(入力2!Q80)&lt;&gt;"",入力2!Q80,"")</f>
        <v/>
      </c>
      <c r="R89" s="591" t="str">
        <f>IF(TRIM(入力2!R80)&lt;&gt;"",入力2!R80,"")</f>
        <v/>
      </c>
      <c r="S89" s="591" t="str">
        <f>IF(TRIM(入力2!S80)&lt;&gt;"",入力2!S80,"")</f>
        <v/>
      </c>
      <c r="T89" s="591" t="str">
        <f>IF(TRIM(入力2!T80)&lt;&gt;"",入力2!T80,"")</f>
        <v/>
      </c>
      <c r="U89" s="591" t="str">
        <f>IF(TRIM(入力2!U80)&lt;&gt;"",入力2!U80,"")</f>
        <v/>
      </c>
      <c r="V89" s="593" t="str">
        <f>IF(TRIM(入力2!V80)&lt;&gt;"",入力2!V80,"")</f>
        <v>0</v>
      </c>
      <c r="W89" s="594">
        <f>IF(TRIM(入力2!W80)&lt;&gt;"",入力2!W80,"")</f>
        <v>0</v>
      </c>
      <c r="X89" s="600" t="str">
        <f>IF(TRIM(入力2!X80)&lt;&gt;"",入力2!X80,"")</f>
        <v/>
      </c>
      <c r="Y89" s="591" t="str">
        <f>IF(TRIM(入力2!Y80)&lt;&gt;"",入力2!Y80,"")</f>
        <v/>
      </c>
      <c r="Z89" s="591" t="str">
        <f>IF(TRIM(入力2!Z80)&lt;&gt;"",入力2!Z80,"")</f>
        <v/>
      </c>
      <c r="AA89" s="591" t="str">
        <f>IF(TRIM(入力2!AA80)&lt;&gt;"",入力2!AA80,"")</f>
        <v/>
      </c>
      <c r="AB89" s="591" t="str">
        <f>IF(TRIM(入力2!AB80)&lt;&gt;"",入力2!AB80,"")</f>
        <v/>
      </c>
      <c r="AC89" s="591" t="str">
        <f>IF(TRIM(入力2!AC80)&lt;&gt;"",入力2!AC80,"")</f>
        <v/>
      </c>
      <c r="AD89" s="591" t="str">
        <f>IF(TRIM(入力2!AD80)&lt;&gt;"",入力2!AD80,"")</f>
        <v/>
      </c>
      <c r="AE89" s="591" t="str">
        <f>IF(TRIM(入力2!AE80)&lt;&gt;"",入力2!AE80,"")</f>
        <v/>
      </c>
      <c r="AF89" s="591" t="str">
        <f>IF(TRIM(入力2!AF80)&lt;&gt;"",入力2!AF80,"")</f>
        <v/>
      </c>
      <c r="AG89" s="591" t="str">
        <f>IF(TRIM(入力2!AG80)&lt;&gt;"",入力2!AG80,"")</f>
        <v/>
      </c>
      <c r="AH89" s="591" t="str">
        <f>IF(TRIM(入力2!AH80)&lt;&gt;"",入力2!AH80,"")</f>
        <v>0</v>
      </c>
      <c r="AI89" s="596">
        <f>IF(TRIM(入力2!AI80)&lt;&gt;"",入力2!AI80,"")</f>
        <v>0</v>
      </c>
    </row>
    <row r="90" spans="1:42" ht="11.25" customHeight="1">
      <c r="A90" s="2312" t="str">
        <f>IF(TRIM(入力1!A84)&lt;&gt;"",入力1!A84,"")</f>
        <v/>
      </c>
      <c r="B90" s="2314">
        <f>IF(TRIM(入力1!B84)&lt;&gt;"",入力1!B84,"")</f>
        <v>3</v>
      </c>
      <c r="C90" s="2316">
        <f>IF(TRIM(入力1!C84)&lt;&gt;"",入力1!C84,"")</f>
        <v>4</v>
      </c>
      <c r="D90" s="2318" t="str">
        <f>IF(TRIM(入力1!D84)&lt;&gt;"",入力1!D84,"")</f>
        <v/>
      </c>
      <c r="E90" s="2319"/>
      <c r="F90" s="2322" t="str">
        <f>IF(入力2!F81,"■","□")</f>
        <v>□</v>
      </c>
      <c r="G90" s="2323"/>
      <c r="H90" s="2324"/>
      <c r="I90" s="2328" t="str">
        <f>IF(TRIM(入力1!A84)&lt;&gt;"",入力1!A84,"")</f>
        <v/>
      </c>
      <c r="J90" s="2308">
        <f>IF(TRIM(入力1!B84)&lt;&gt;"",入力1!B84,"")</f>
        <v>3</v>
      </c>
      <c r="K90" s="2310">
        <f>C90</f>
        <v>4</v>
      </c>
      <c r="L90" s="637" t="str">
        <f>IF(TRIM(入力2!L81)&lt;&gt;"",入力2!L81,"")</f>
        <v/>
      </c>
      <c r="M90" s="637" t="str">
        <f>IF(TRIM(入力2!M81)&lt;&gt;"",入力2!M81,"")</f>
        <v/>
      </c>
      <c r="N90" s="637" t="str">
        <f>IF(TRIM(入力2!N81)&lt;&gt;"",入力2!N81,"")</f>
        <v/>
      </c>
      <c r="O90" s="637" t="str">
        <f>IF(TRIM(入力2!O81)&lt;&gt;"",入力2!O81,"")</f>
        <v/>
      </c>
      <c r="P90" s="637" t="str">
        <f>IF(TRIM(入力2!P81)&lt;&gt;"",入力2!P81,"")</f>
        <v/>
      </c>
      <c r="Q90" s="637" t="str">
        <f>IF(TRIM(入力2!Q81)&lt;&gt;"",入力2!Q81,"")</f>
        <v/>
      </c>
      <c r="R90" s="637" t="str">
        <f>IF(TRIM(入力2!R81)&lt;&gt;"",入力2!R81,"")</f>
        <v/>
      </c>
      <c r="S90" s="637" t="str">
        <f>IF(TRIM(入力2!S81)&lt;&gt;"",入力2!S81,"")</f>
        <v/>
      </c>
      <c r="T90" s="637" t="str">
        <f>IF(TRIM(入力2!T81)&lt;&gt;"",入力2!T81,"")</f>
        <v/>
      </c>
      <c r="U90" s="637" t="str">
        <f>IF(TRIM(入力2!U81)&lt;&gt;"",入力2!U81,"")</f>
        <v/>
      </c>
      <c r="V90" s="637" t="str">
        <f>IF(TRIM(入力2!V81)&lt;&gt;"",入力2!V81,"")</f>
        <v/>
      </c>
      <c r="W90" s="638" t="str">
        <f>IF(TRIM(入力2!W81)&lt;&gt;"",入力2!W81,"")</f>
        <v/>
      </c>
      <c r="X90" s="639" t="str">
        <f>IF(TRIM(入力2!X81)&lt;&gt;"",入力2!X81,"")</f>
        <v/>
      </c>
      <c r="Y90" s="637" t="str">
        <f>IF(TRIM(入力2!Y81)&lt;&gt;"",入力2!Y81,"")</f>
        <v/>
      </c>
      <c r="Z90" s="637" t="str">
        <f>IF(TRIM(入力2!Z81)&lt;&gt;"",入力2!Z81,"")</f>
        <v/>
      </c>
      <c r="AA90" s="637" t="str">
        <f>IF(TRIM(入力2!AA81)&lt;&gt;"",入力2!AA81,"")</f>
        <v/>
      </c>
      <c r="AB90" s="637" t="str">
        <f>IF(TRIM(入力2!AB81)&lt;&gt;"",入力2!AB81,"")</f>
        <v/>
      </c>
      <c r="AC90" s="637" t="str">
        <f>IF(TRIM(入力2!AC81)&lt;&gt;"",入力2!AC81,"")</f>
        <v/>
      </c>
      <c r="AD90" s="637" t="str">
        <f>IF(TRIM(入力2!AD81)&lt;&gt;"",入力2!AD81,"")</f>
        <v/>
      </c>
      <c r="AE90" s="637" t="str">
        <f>IF(TRIM(入力2!AE81)&lt;&gt;"",入力2!AE81,"")</f>
        <v/>
      </c>
      <c r="AF90" s="637" t="str">
        <f>IF(TRIM(入力2!AF81)&lt;&gt;"",入力2!AF81,"")</f>
        <v/>
      </c>
      <c r="AG90" s="637" t="str">
        <f>IF(TRIM(入力2!AG81)&lt;&gt;"",入力2!AG81,"")</f>
        <v/>
      </c>
      <c r="AH90" s="637" t="str">
        <f>IF(TRIM(入力2!AH81)&lt;&gt;"",入力2!AH81,"")</f>
        <v/>
      </c>
      <c r="AI90" s="638" t="str">
        <f>IF(TRIM(入力2!AI81)&lt;&gt;"",入力2!AI81,"")</f>
        <v/>
      </c>
    </row>
    <row r="91" spans="1:42" ht="11.25" customHeight="1">
      <c r="A91" s="2328"/>
      <c r="B91" s="2308"/>
      <c r="C91" s="2330"/>
      <c r="D91" s="2331"/>
      <c r="E91" s="2332"/>
      <c r="F91" s="2333"/>
      <c r="G91" s="2334"/>
      <c r="H91" s="2335"/>
      <c r="I91" s="2329"/>
      <c r="J91" s="2336"/>
      <c r="K91" s="2311"/>
      <c r="L91" s="597" t="str">
        <f>IF(TRIM(入力2!L82)&lt;&gt;"",入力2!L82,"")</f>
        <v/>
      </c>
      <c r="M91" s="597" t="str">
        <f>IF(TRIM(入力2!M82)&lt;&gt;"",入力2!M82,"")</f>
        <v/>
      </c>
      <c r="N91" s="597" t="str">
        <f>IF(TRIM(入力2!N82)&lt;&gt;"",入力2!N82,"")</f>
        <v/>
      </c>
      <c r="O91" s="597" t="str">
        <f>IF(TRIM(入力2!O82)&lt;&gt;"",入力2!O82,"")</f>
        <v/>
      </c>
      <c r="P91" s="597" t="str">
        <f>IF(TRIM(入力2!P82)&lt;&gt;"",入力2!P82,"")</f>
        <v/>
      </c>
      <c r="Q91" s="597" t="str">
        <f>IF(TRIM(入力2!Q82)&lt;&gt;"",入力2!Q82,"")</f>
        <v/>
      </c>
      <c r="R91" s="597" t="str">
        <f>IF(TRIM(入力2!R82)&lt;&gt;"",入力2!R82,"")</f>
        <v/>
      </c>
      <c r="S91" s="597" t="str">
        <f>IF(TRIM(入力2!S82)&lt;&gt;"",入力2!S82,"")</f>
        <v/>
      </c>
      <c r="T91" s="597" t="str">
        <f>IF(TRIM(入力2!T82)&lt;&gt;"",入力2!T82,"")</f>
        <v/>
      </c>
      <c r="U91" s="597" t="str">
        <f>IF(TRIM(入力2!U82)&lt;&gt;"",入力2!U82,"")</f>
        <v/>
      </c>
      <c r="V91" s="597" t="str">
        <f>IF(TRIM(入力2!V82)&lt;&gt;"",入力2!V82,"")</f>
        <v>0</v>
      </c>
      <c r="W91" s="598">
        <f>IF(TRIM(入力2!W82)&lt;&gt;"",入力2!W82,"")</f>
        <v>0</v>
      </c>
      <c r="X91" s="599" t="str">
        <f>IF(TRIM(入力2!X82)&lt;&gt;"",入力2!X82,"")</f>
        <v/>
      </c>
      <c r="Y91" s="597" t="str">
        <f>IF(TRIM(入力2!Y82)&lt;&gt;"",入力2!Y82,"")</f>
        <v/>
      </c>
      <c r="Z91" s="597" t="str">
        <f>IF(TRIM(入力2!Z82)&lt;&gt;"",入力2!Z82,"")</f>
        <v/>
      </c>
      <c r="AA91" s="597" t="str">
        <f>IF(TRIM(入力2!AA82)&lt;&gt;"",入力2!AA82,"")</f>
        <v/>
      </c>
      <c r="AB91" s="597" t="str">
        <f>IF(TRIM(入力2!AB82)&lt;&gt;"",入力2!AB82,"")</f>
        <v/>
      </c>
      <c r="AC91" s="597" t="str">
        <f>IF(TRIM(入力2!AC82)&lt;&gt;"",入力2!AC82,"")</f>
        <v/>
      </c>
      <c r="AD91" s="597" t="str">
        <f>IF(TRIM(入力2!AD82)&lt;&gt;"",入力2!AD82,"")</f>
        <v/>
      </c>
      <c r="AE91" s="597" t="str">
        <f>IF(TRIM(入力2!AE82)&lt;&gt;"",入力2!AE82,"")</f>
        <v/>
      </c>
      <c r="AF91" s="597" t="str">
        <f>IF(TRIM(入力2!AF82)&lt;&gt;"",入力2!AF82,"")</f>
        <v/>
      </c>
      <c r="AG91" s="597" t="str">
        <f>IF(TRIM(入力2!AG82)&lt;&gt;"",入力2!AG82,"")</f>
        <v/>
      </c>
      <c r="AH91" s="597" t="str">
        <f>IF(TRIM(入力2!AH82)&lt;&gt;"",入力2!AH82,"")</f>
        <v>0</v>
      </c>
      <c r="AI91" s="598">
        <f>IF(TRIM(入力2!AI82)&lt;&gt;"",入力2!AI82,"")</f>
        <v>0</v>
      </c>
    </row>
    <row r="92" spans="1:42" ht="11.25" customHeight="1">
      <c r="A92" s="2337" t="str">
        <f>IF(TRIM(入力1!A86)&lt;&gt;"",入力1!A86,"")</f>
        <v/>
      </c>
      <c r="B92" s="2339">
        <f>IF(TRIM(入力1!B86)&lt;&gt;"",入力1!B86,"")</f>
        <v>3</v>
      </c>
      <c r="C92" s="2341">
        <f>IF(TRIM(入力1!C86)&lt;&gt;"",入力1!C86,"")</f>
        <v>5</v>
      </c>
      <c r="D92" s="2343" t="str">
        <f>IF(TRIM(入力1!D86)&lt;&gt;"",入力1!D86,"")</f>
        <v/>
      </c>
      <c r="E92" s="2344"/>
      <c r="F92" s="2347" t="str">
        <f>IF(入力2!F83,"■","□")</f>
        <v>□</v>
      </c>
      <c r="G92" s="2348"/>
      <c r="H92" s="2349"/>
      <c r="I92" s="2353" t="str">
        <f>IF(TRIM(入力1!A86)&lt;&gt;"",入力1!A86,"")</f>
        <v/>
      </c>
      <c r="J92" s="2354">
        <f>IF(TRIM(入力1!B86)&lt;&gt;"",入力1!B86,"")</f>
        <v>3</v>
      </c>
      <c r="K92" s="2355">
        <f>C92</f>
        <v>5</v>
      </c>
      <c r="L92" s="640" t="str">
        <f>IF(TRIM(入力2!L83)&lt;&gt;"",入力2!L83,"")</f>
        <v/>
      </c>
      <c r="M92" s="640" t="str">
        <f>IF(TRIM(入力2!M83)&lt;&gt;"",入力2!M83,"")</f>
        <v/>
      </c>
      <c r="N92" s="640" t="str">
        <f>IF(TRIM(入力2!N83)&lt;&gt;"",入力2!N83,"")</f>
        <v/>
      </c>
      <c r="O92" s="640" t="str">
        <f>IF(TRIM(入力2!O83)&lt;&gt;"",入力2!O83,"")</f>
        <v/>
      </c>
      <c r="P92" s="640" t="str">
        <f>IF(TRIM(入力2!P83)&lt;&gt;"",入力2!P83,"")</f>
        <v/>
      </c>
      <c r="Q92" s="640" t="str">
        <f>IF(TRIM(入力2!Q83)&lt;&gt;"",入力2!Q83,"")</f>
        <v/>
      </c>
      <c r="R92" s="640" t="str">
        <f>IF(TRIM(入力2!R83)&lt;&gt;"",入力2!R83,"")</f>
        <v/>
      </c>
      <c r="S92" s="640" t="str">
        <f>IF(TRIM(入力2!S83)&lt;&gt;"",入力2!S83,"")</f>
        <v/>
      </c>
      <c r="T92" s="640" t="str">
        <f>IF(TRIM(入力2!T83)&lt;&gt;"",入力2!T83,"")</f>
        <v/>
      </c>
      <c r="U92" s="640" t="str">
        <f>IF(TRIM(入力2!U83)&lt;&gt;"",入力2!U83,"")</f>
        <v/>
      </c>
      <c r="V92" s="640" t="str">
        <f>IF(TRIM(入力2!V83)&lt;&gt;"",入力2!V83,"")</f>
        <v/>
      </c>
      <c r="W92" s="644" t="str">
        <f>IF(TRIM(入力2!W83)&lt;&gt;"",入力2!W83,"")</f>
        <v/>
      </c>
      <c r="X92" s="643" t="str">
        <f>IF(TRIM(入力2!X83)&lt;&gt;"",入力2!X83,"")</f>
        <v/>
      </c>
      <c r="Y92" s="640" t="str">
        <f>IF(TRIM(入力2!Y83)&lt;&gt;"",入力2!Y83,"")</f>
        <v/>
      </c>
      <c r="Z92" s="640" t="str">
        <f>IF(TRIM(入力2!Z83)&lt;&gt;"",入力2!Z83,"")</f>
        <v/>
      </c>
      <c r="AA92" s="640" t="str">
        <f>IF(TRIM(入力2!AA83)&lt;&gt;"",入力2!AA83,"")</f>
        <v/>
      </c>
      <c r="AB92" s="640" t="str">
        <f>IF(TRIM(入力2!AB83)&lt;&gt;"",入力2!AB83,"")</f>
        <v/>
      </c>
      <c r="AC92" s="640" t="str">
        <f>IF(TRIM(入力2!AC83)&lt;&gt;"",入力2!AC83,"")</f>
        <v/>
      </c>
      <c r="AD92" s="640" t="str">
        <f>IF(TRIM(入力2!AD83)&lt;&gt;"",入力2!AD83,"")</f>
        <v/>
      </c>
      <c r="AE92" s="640" t="str">
        <f>IF(TRIM(入力2!AE83)&lt;&gt;"",入力2!AE83,"")</f>
        <v/>
      </c>
      <c r="AF92" s="640" t="str">
        <f>IF(TRIM(入力2!AF83)&lt;&gt;"",入力2!AF83,"")</f>
        <v/>
      </c>
      <c r="AG92" s="640" t="str">
        <f>IF(TRIM(入力2!AG83)&lt;&gt;"",入力2!AG83,"")</f>
        <v/>
      </c>
      <c r="AH92" s="640" t="str">
        <f>IF(TRIM(入力2!AH83)&lt;&gt;"",入力2!AH83,"")</f>
        <v/>
      </c>
      <c r="AI92" s="644" t="str">
        <f>IF(TRIM(入力2!AI83)&lt;&gt;"",入力2!AI83,"")</f>
        <v/>
      </c>
    </row>
    <row r="93" spans="1:42" ht="11.25" customHeight="1" thickBot="1">
      <c r="A93" s="2366"/>
      <c r="B93" s="2367"/>
      <c r="C93" s="2368"/>
      <c r="D93" s="2369"/>
      <c r="E93" s="2370"/>
      <c r="F93" s="2371"/>
      <c r="G93" s="2372"/>
      <c r="H93" s="2373"/>
      <c r="I93" s="2374"/>
      <c r="J93" s="2375"/>
      <c r="K93" s="2376"/>
      <c r="L93" s="601" t="str">
        <f>IF(TRIM(入力2!L84)&lt;&gt;"",入力2!L84,"")</f>
        <v/>
      </c>
      <c r="M93" s="601" t="str">
        <f>IF(TRIM(入力2!M84)&lt;&gt;"",入力2!M84,"")</f>
        <v/>
      </c>
      <c r="N93" s="601" t="str">
        <f>IF(TRIM(入力2!N84)&lt;&gt;"",入力2!N84,"")</f>
        <v/>
      </c>
      <c r="O93" s="601" t="str">
        <f>IF(TRIM(入力2!O84)&lt;&gt;"",入力2!O84,"")</f>
        <v/>
      </c>
      <c r="P93" s="601" t="str">
        <f>IF(TRIM(入力2!P84)&lt;&gt;"",入力2!P84,"")</f>
        <v/>
      </c>
      <c r="Q93" s="601" t="str">
        <f>IF(TRIM(入力2!Q84)&lt;&gt;"",入力2!Q84,"")</f>
        <v/>
      </c>
      <c r="R93" s="601" t="str">
        <f>IF(TRIM(入力2!R84)&lt;&gt;"",入力2!R84,"")</f>
        <v/>
      </c>
      <c r="S93" s="601" t="str">
        <f>IF(TRIM(入力2!S84)&lt;&gt;"",入力2!S84,"")</f>
        <v/>
      </c>
      <c r="T93" s="601" t="str">
        <f>IF(TRIM(入力2!T84)&lt;&gt;"",入力2!T84,"")</f>
        <v/>
      </c>
      <c r="U93" s="601" t="str">
        <f>IF(TRIM(入力2!U84)&lt;&gt;"",入力2!U84,"")</f>
        <v/>
      </c>
      <c r="V93" s="601" t="str">
        <f>IF(TRIM(入力2!V84)&lt;&gt;"",入力2!V84,"")</f>
        <v>0</v>
      </c>
      <c r="W93" s="602">
        <f>IF(TRIM(入力2!W84)&lt;&gt;"",入力2!W84,"")</f>
        <v>0</v>
      </c>
      <c r="X93" s="603" t="str">
        <f>IF(TRIM(入力2!X84)&lt;&gt;"",入力2!X84,"")</f>
        <v/>
      </c>
      <c r="Y93" s="601" t="str">
        <f>IF(TRIM(入力2!Y84)&lt;&gt;"",入力2!Y84,"")</f>
        <v/>
      </c>
      <c r="Z93" s="601" t="str">
        <f>IF(TRIM(入力2!Z84)&lt;&gt;"",入力2!Z84,"")</f>
        <v/>
      </c>
      <c r="AA93" s="601" t="str">
        <f>IF(TRIM(入力2!AA84)&lt;&gt;"",入力2!AA84,"")</f>
        <v/>
      </c>
      <c r="AB93" s="601" t="str">
        <f>IF(TRIM(入力2!AB84)&lt;&gt;"",入力2!AB84,"")</f>
        <v/>
      </c>
      <c r="AC93" s="601" t="str">
        <f>IF(TRIM(入力2!AC84)&lt;&gt;"",入力2!AC84,"")</f>
        <v/>
      </c>
      <c r="AD93" s="601" t="str">
        <f>IF(TRIM(入力2!AD84)&lt;&gt;"",入力2!AD84,"")</f>
        <v/>
      </c>
      <c r="AE93" s="601" t="str">
        <f>IF(TRIM(入力2!AE84)&lt;&gt;"",入力2!AE84,"")</f>
        <v/>
      </c>
      <c r="AF93" s="601" t="str">
        <f>IF(TRIM(入力2!AF84)&lt;&gt;"",入力2!AF84,"")</f>
        <v/>
      </c>
      <c r="AG93" s="601" t="str">
        <f>IF(TRIM(入力2!AG84)&lt;&gt;"",入力2!AG84,"")</f>
        <v/>
      </c>
      <c r="AH93" s="601" t="str">
        <f>IF(TRIM(入力2!AH84)&lt;&gt;"",入力2!AH84,"")</f>
        <v>0</v>
      </c>
      <c r="AI93" s="602">
        <f>IF(TRIM(入力2!AI84)&lt;&gt;"",入力2!AI84,"")</f>
        <v>0</v>
      </c>
    </row>
    <row r="94" spans="1:42" ht="11.25" customHeight="1">
      <c r="A94" s="2357" t="str">
        <f>IF(TRIM(入力1!A88)&lt;&gt;"",入力1!A88,"")</f>
        <v/>
      </c>
      <c r="B94" s="2358">
        <f>IF(TRIM(入力1!B88)&lt;&gt;"",入力1!B88,"")</f>
        <v>3</v>
      </c>
      <c r="C94" s="2359">
        <f>IF(TRIM(入力1!C88)&lt;&gt;"",入力1!C88,"")</f>
        <v>6</v>
      </c>
      <c r="D94" s="2360" t="str">
        <f>IF(TRIM(入力1!D88)&lt;&gt;"",入力1!D88,"")</f>
        <v/>
      </c>
      <c r="E94" s="2361"/>
      <c r="F94" s="2362" t="str">
        <f>IF(入力2!F85,"■","□")</f>
        <v>□</v>
      </c>
      <c r="G94" s="2363"/>
      <c r="H94" s="2364"/>
      <c r="I94" s="2328" t="str">
        <f>IF(TRIM(入力1!A88)&lt;&gt;"",入力1!A88,"")</f>
        <v/>
      </c>
      <c r="J94" s="2308">
        <f>IF(TRIM(入力1!B88)&lt;&gt;"",入力1!B88,"")</f>
        <v>3</v>
      </c>
      <c r="K94" s="2365">
        <f>C94</f>
        <v>6</v>
      </c>
      <c r="L94" s="645" t="str">
        <f>IF(TRIM(入力2!L85)&lt;&gt;"",入力2!L85,"")</f>
        <v/>
      </c>
      <c r="M94" s="645" t="str">
        <f>IF(TRIM(入力2!M85)&lt;&gt;"",入力2!M85,"")</f>
        <v/>
      </c>
      <c r="N94" s="645" t="str">
        <f>IF(TRIM(入力2!N85)&lt;&gt;"",入力2!N85,"")</f>
        <v/>
      </c>
      <c r="O94" s="645" t="str">
        <f>IF(TRIM(入力2!O85)&lt;&gt;"",入力2!O85,"")</f>
        <v/>
      </c>
      <c r="P94" s="645" t="str">
        <f>IF(TRIM(入力2!P85)&lt;&gt;"",入力2!P85,"")</f>
        <v/>
      </c>
      <c r="Q94" s="645" t="str">
        <f>IF(TRIM(入力2!Q85)&lt;&gt;"",入力2!Q85,"")</f>
        <v/>
      </c>
      <c r="R94" s="645" t="str">
        <f>IF(TRIM(入力2!R85)&lt;&gt;"",入力2!R85,"")</f>
        <v/>
      </c>
      <c r="S94" s="645" t="str">
        <f>IF(TRIM(入力2!S85)&lt;&gt;"",入力2!S85,"")</f>
        <v/>
      </c>
      <c r="T94" s="645" t="str">
        <f>IF(TRIM(入力2!T85)&lt;&gt;"",入力2!T85,"")</f>
        <v/>
      </c>
      <c r="U94" s="645" t="str">
        <f>IF(TRIM(入力2!U85)&lt;&gt;"",入力2!U85,"")</f>
        <v/>
      </c>
      <c r="V94" s="645" t="str">
        <f>IF(TRIM(入力2!V85)&lt;&gt;"",入力2!V85,"")</f>
        <v/>
      </c>
      <c r="W94" s="646" t="str">
        <f>IF(TRIM(入力2!W85)&lt;&gt;"",入力2!W85,"")</f>
        <v/>
      </c>
      <c r="X94" s="647" t="str">
        <f>IF(TRIM(入力2!X85)&lt;&gt;"",入力2!X85,"")</f>
        <v/>
      </c>
      <c r="Y94" s="645" t="str">
        <f>IF(TRIM(入力2!Y85)&lt;&gt;"",入力2!Y85,"")</f>
        <v/>
      </c>
      <c r="Z94" s="645" t="str">
        <f>IF(TRIM(入力2!Z85)&lt;&gt;"",入力2!Z85,"")</f>
        <v/>
      </c>
      <c r="AA94" s="645" t="str">
        <f>IF(TRIM(入力2!AA85)&lt;&gt;"",入力2!AA85,"")</f>
        <v/>
      </c>
      <c r="AB94" s="645" t="str">
        <f>IF(TRIM(入力2!AB85)&lt;&gt;"",入力2!AB85,"")</f>
        <v/>
      </c>
      <c r="AC94" s="645" t="str">
        <f>IF(TRIM(入力2!AC85)&lt;&gt;"",入力2!AC85,"")</f>
        <v/>
      </c>
      <c r="AD94" s="645" t="str">
        <f>IF(TRIM(入力2!AD85)&lt;&gt;"",入力2!AD85,"")</f>
        <v/>
      </c>
      <c r="AE94" s="645" t="str">
        <f>IF(TRIM(入力2!AE85)&lt;&gt;"",入力2!AE85,"")</f>
        <v/>
      </c>
      <c r="AF94" s="645" t="str">
        <f>IF(TRIM(入力2!AF85)&lt;&gt;"",入力2!AF85,"")</f>
        <v/>
      </c>
      <c r="AG94" s="645" t="str">
        <f>IF(TRIM(入力2!AG85)&lt;&gt;"",入力2!AG85,"")</f>
        <v/>
      </c>
      <c r="AH94" s="645" t="str">
        <f>IF(TRIM(入力2!AH85)&lt;&gt;"",入力2!AH85,"")</f>
        <v/>
      </c>
      <c r="AI94" s="646" t="str">
        <f>IF(TRIM(入力2!AI85)&lt;&gt;"",入力2!AI85,"")</f>
        <v/>
      </c>
    </row>
    <row r="95" spans="1:42" ht="11.25" customHeight="1">
      <c r="A95" s="2328"/>
      <c r="B95" s="2308"/>
      <c r="C95" s="2330"/>
      <c r="D95" s="2331"/>
      <c r="E95" s="2332"/>
      <c r="F95" s="2333"/>
      <c r="G95" s="2334"/>
      <c r="H95" s="2335"/>
      <c r="I95" s="2329"/>
      <c r="J95" s="2336"/>
      <c r="K95" s="2311"/>
      <c r="L95" s="597" t="str">
        <f>IF(TRIM(入力2!L86)&lt;&gt;"",入力2!L86,"")</f>
        <v/>
      </c>
      <c r="M95" s="597" t="str">
        <f>IF(TRIM(入力2!M86)&lt;&gt;"",入力2!M86,"")</f>
        <v/>
      </c>
      <c r="N95" s="597" t="str">
        <f>IF(TRIM(入力2!N86)&lt;&gt;"",入力2!N86,"")</f>
        <v/>
      </c>
      <c r="O95" s="597" t="str">
        <f>IF(TRIM(入力2!O86)&lt;&gt;"",入力2!O86,"")</f>
        <v/>
      </c>
      <c r="P95" s="597" t="str">
        <f>IF(TRIM(入力2!P86)&lt;&gt;"",入力2!P86,"")</f>
        <v/>
      </c>
      <c r="Q95" s="597" t="str">
        <f>IF(TRIM(入力2!Q86)&lt;&gt;"",入力2!Q86,"")</f>
        <v/>
      </c>
      <c r="R95" s="597" t="str">
        <f>IF(TRIM(入力2!R86)&lt;&gt;"",入力2!R86,"")</f>
        <v/>
      </c>
      <c r="S95" s="597" t="str">
        <f>IF(TRIM(入力2!S86)&lt;&gt;"",入力2!S86,"")</f>
        <v/>
      </c>
      <c r="T95" s="597" t="str">
        <f>IF(TRIM(入力2!T86)&lt;&gt;"",入力2!T86,"")</f>
        <v/>
      </c>
      <c r="U95" s="597" t="str">
        <f>IF(TRIM(入力2!U86)&lt;&gt;"",入力2!U86,"")</f>
        <v/>
      </c>
      <c r="V95" s="597" t="str">
        <f>IF(TRIM(入力2!V86)&lt;&gt;"",入力2!V86,"")</f>
        <v>0</v>
      </c>
      <c r="W95" s="598">
        <f>IF(TRIM(入力2!W86)&lt;&gt;"",入力2!W86,"")</f>
        <v>0</v>
      </c>
      <c r="X95" s="599" t="str">
        <f>IF(TRIM(入力2!X86)&lt;&gt;"",入力2!X86,"")</f>
        <v/>
      </c>
      <c r="Y95" s="597" t="str">
        <f>IF(TRIM(入力2!Y86)&lt;&gt;"",入力2!Y86,"")</f>
        <v/>
      </c>
      <c r="Z95" s="597" t="str">
        <f>IF(TRIM(入力2!Z86)&lt;&gt;"",入力2!Z86,"")</f>
        <v/>
      </c>
      <c r="AA95" s="597" t="str">
        <f>IF(TRIM(入力2!AA86)&lt;&gt;"",入力2!AA86,"")</f>
        <v/>
      </c>
      <c r="AB95" s="597" t="str">
        <f>IF(TRIM(入力2!AB86)&lt;&gt;"",入力2!AB86,"")</f>
        <v/>
      </c>
      <c r="AC95" s="597" t="str">
        <f>IF(TRIM(入力2!AC86)&lt;&gt;"",入力2!AC86,"")</f>
        <v/>
      </c>
      <c r="AD95" s="597" t="str">
        <f>IF(TRIM(入力2!AD86)&lt;&gt;"",入力2!AD86,"")</f>
        <v/>
      </c>
      <c r="AE95" s="597" t="str">
        <f>IF(TRIM(入力2!AE86)&lt;&gt;"",入力2!AE86,"")</f>
        <v/>
      </c>
      <c r="AF95" s="597" t="str">
        <f>IF(TRIM(入力2!AF86)&lt;&gt;"",入力2!AF86,"")</f>
        <v/>
      </c>
      <c r="AG95" s="597" t="str">
        <f>IF(TRIM(入力2!AG86)&lt;&gt;"",入力2!AG86,"")</f>
        <v/>
      </c>
      <c r="AH95" s="597" t="str">
        <f>IF(TRIM(入力2!AH86)&lt;&gt;"",入力2!AH86,"")</f>
        <v>0</v>
      </c>
      <c r="AI95" s="598">
        <f>IF(TRIM(入力2!AI86)&lt;&gt;"",入力2!AI86,"")</f>
        <v>0</v>
      </c>
    </row>
    <row r="96" spans="1:42" ht="11.25" customHeight="1">
      <c r="A96" s="2337" t="str">
        <f>IF(TRIM(入力1!A90)&lt;&gt;"",入力1!A90,"")</f>
        <v/>
      </c>
      <c r="B96" s="2339">
        <f>IF(TRIM(入力1!B90)&lt;&gt;"",入力1!B90,"")</f>
        <v>3</v>
      </c>
      <c r="C96" s="2341">
        <f>IF(TRIM(入力1!C90)&lt;&gt;"",入力1!C90,"")</f>
        <v>7</v>
      </c>
      <c r="D96" s="2343" t="str">
        <f>IF(TRIM(入力1!D90)&lt;&gt;"",入力1!D90,"")</f>
        <v/>
      </c>
      <c r="E96" s="2344"/>
      <c r="F96" s="2347" t="str">
        <f>IF(入力2!F87,"■","□")</f>
        <v>□</v>
      </c>
      <c r="G96" s="2348"/>
      <c r="H96" s="2349"/>
      <c r="I96" s="2338" t="str">
        <f>IF(TRIM(入力1!A90)&lt;&gt;"",入力1!A90,"")</f>
        <v/>
      </c>
      <c r="J96" s="2340">
        <f>IF(TRIM(入力1!B90)&lt;&gt;"",入力1!B90,"")</f>
        <v>3</v>
      </c>
      <c r="K96" s="2355">
        <f>C96</f>
        <v>7</v>
      </c>
      <c r="L96" s="640" t="str">
        <f>IF(TRIM(入力2!L87)&lt;&gt;"",入力2!L87,"")</f>
        <v/>
      </c>
      <c r="M96" s="640" t="str">
        <f>IF(TRIM(入力2!M87)&lt;&gt;"",入力2!M87,"")</f>
        <v/>
      </c>
      <c r="N96" s="640" t="str">
        <f>IF(TRIM(入力2!N87)&lt;&gt;"",入力2!N87,"")</f>
        <v/>
      </c>
      <c r="O96" s="640" t="str">
        <f>IF(TRIM(入力2!O87)&lt;&gt;"",入力2!O87,"")</f>
        <v/>
      </c>
      <c r="P96" s="640" t="str">
        <f>IF(TRIM(入力2!P87)&lt;&gt;"",入力2!P87,"")</f>
        <v/>
      </c>
      <c r="Q96" s="640" t="str">
        <f>IF(TRIM(入力2!Q87)&lt;&gt;"",入力2!Q87,"")</f>
        <v/>
      </c>
      <c r="R96" s="640" t="str">
        <f>IF(TRIM(入力2!R87)&lt;&gt;"",入力2!R87,"")</f>
        <v/>
      </c>
      <c r="S96" s="640" t="str">
        <f>IF(TRIM(入力2!S87)&lt;&gt;"",入力2!S87,"")</f>
        <v/>
      </c>
      <c r="T96" s="640" t="str">
        <f>IF(TRIM(入力2!T87)&lt;&gt;"",入力2!T87,"")</f>
        <v/>
      </c>
      <c r="U96" s="640" t="str">
        <f>IF(TRIM(入力2!U87)&lt;&gt;"",入力2!U87,"")</f>
        <v/>
      </c>
      <c r="V96" s="641" t="str">
        <f>IF(TRIM(入力2!V87)&lt;&gt;"",入力2!V87,"")</f>
        <v/>
      </c>
      <c r="W96" s="642" t="str">
        <f>IF(TRIM(入力2!W87)&lt;&gt;"",入力2!W87,"")</f>
        <v/>
      </c>
      <c r="X96" s="643" t="str">
        <f>IF(TRIM(入力2!X87)&lt;&gt;"",入力2!X87,"")</f>
        <v/>
      </c>
      <c r="Y96" s="640" t="str">
        <f>IF(TRIM(入力2!Y87)&lt;&gt;"",入力2!Y87,"")</f>
        <v/>
      </c>
      <c r="Z96" s="640" t="str">
        <f>IF(TRIM(入力2!Z87)&lt;&gt;"",入力2!Z87,"")</f>
        <v/>
      </c>
      <c r="AA96" s="640" t="str">
        <f>IF(TRIM(入力2!AA87)&lt;&gt;"",入力2!AA87,"")</f>
        <v/>
      </c>
      <c r="AB96" s="640" t="str">
        <f>IF(TRIM(入力2!AB87)&lt;&gt;"",入力2!AB87,"")</f>
        <v/>
      </c>
      <c r="AC96" s="640" t="str">
        <f>IF(TRIM(入力2!AC87)&lt;&gt;"",入力2!AC87,"")</f>
        <v/>
      </c>
      <c r="AD96" s="640" t="str">
        <f>IF(TRIM(入力2!AD87)&lt;&gt;"",入力2!AD87,"")</f>
        <v/>
      </c>
      <c r="AE96" s="640" t="str">
        <f>IF(TRIM(入力2!AE87)&lt;&gt;"",入力2!AE87,"")</f>
        <v/>
      </c>
      <c r="AF96" s="640" t="str">
        <f>IF(TRIM(入力2!AF87)&lt;&gt;"",入力2!AF87,"")</f>
        <v/>
      </c>
      <c r="AG96" s="640" t="str">
        <f>IF(TRIM(入力2!AG87)&lt;&gt;"",入力2!AG87,"")</f>
        <v/>
      </c>
      <c r="AH96" s="640" t="str">
        <f>IF(TRIM(入力2!AH87)&lt;&gt;"",入力2!AH87,"")</f>
        <v/>
      </c>
      <c r="AI96" s="644" t="str">
        <f>IF(TRIM(入力2!AI87)&lt;&gt;"",入力2!AI87,"")</f>
        <v/>
      </c>
    </row>
    <row r="97" spans="1:44" ht="11.25" customHeight="1">
      <c r="A97" s="2338"/>
      <c r="B97" s="2340"/>
      <c r="C97" s="2342"/>
      <c r="D97" s="2345"/>
      <c r="E97" s="2346"/>
      <c r="F97" s="2350"/>
      <c r="G97" s="2351"/>
      <c r="H97" s="2352"/>
      <c r="I97" s="2353"/>
      <c r="J97" s="2354"/>
      <c r="K97" s="2356"/>
      <c r="L97" s="591" t="str">
        <f>IF(TRIM(入力2!L88)&lt;&gt;"",入力2!L88,"")</f>
        <v/>
      </c>
      <c r="M97" s="591" t="str">
        <f>IF(TRIM(入力2!M88)&lt;&gt;"",入力2!M88,"")</f>
        <v/>
      </c>
      <c r="N97" s="591" t="str">
        <f>IF(TRIM(入力2!N88)&lt;&gt;"",入力2!N88,"")</f>
        <v/>
      </c>
      <c r="O97" s="591" t="str">
        <f>IF(TRIM(入力2!O88)&lt;&gt;"",入力2!O88,"")</f>
        <v/>
      </c>
      <c r="P97" s="591" t="str">
        <f>IF(TRIM(入力2!P88)&lt;&gt;"",入力2!P88,"")</f>
        <v/>
      </c>
      <c r="Q97" s="591" t="str">
        <f>IF(TRIM(入力2!Q88)&lt;&gt;"",入力2!Q88,"")</f>
        <v/>
      </c>
      <c r="R97" s="591" t="str">
        <f>IF(TRIM(入力2!R88)&lt;&gt;"",入力2!R88,"")</f>
        <v/>
      </c>
      <c r="S97" s="591" t="str">
        <f>IF(TRIM(入力2!S88)&lt;&gt;"",入力2!S88,"")</f>
        <v/>
      </c>
      <c r="T97" s="591" t="str">
        <f>IF(TRIM(入力2!T88)&lt;&gt;"",入力2!T88,"")</f>
        <v/>
      </c>
      <c r="U97" s="591" t="str">
        <f>IF(TRIM(入力2!U88)&lt;&gt;"",入力2!U88,"")</f>
        <v/>
      </c>
      <c r="V97" s="593" t="str">
        <f>IF(TRIM(入力2!V88)&lt;&gt;"",入力2!V88,"")</f>
        <v>0</v>
      </c>
      <c r="W97" s="594">
        <f>IF(TRIM(入力2!W88)&lt;&gt;"",入力2!W88,"")</f>
        <v>0</v>
      </c>
      <c r="X97" s="600" t="str">
        <f>IF(TRIM(入力2!X88)&lt;&gt;"",入力2!X88,"")</f>
        <v/>
      </c>
      <c r="Y97" s="591" t="str">
        <f>IF(TRIM(入力2!Y88)&lt;&gt;"",入力2!Y88,"")</f>
        <v/>
      </c>
      <c r="Z97" s="591" t="str">
        <f>IF(TRIM(入力2!Z88)&lt;&gt;"",入力2!Z88,"")</f>
        <v/>
      </c>
      <c r="AA97" s="591" t="str">
        <f>IF(TRIM(入力2!AA88)&lt;&gt;"",入力2!AA88,"")</f>
        <v/>
      </c>
      <c r="AB97" s="591" t="str">
        <f>IF(TRIM(入力2!AB88)&lt;&gt;"",入力2!AB88,"")</f>
        <v/>
      </c>
      <c r="AC97" s="591" t="str">
        <f>IF(TRIM(入力2!AC88)&lt;&gt;"",入力2!AC88,"")</f>
        <v/>
      </c>
      <c r="AD97" s="591" t="str">
        <f>IF(TRIM(入力2!AD88)&lt;&gt;"",入力2!AD88,"")</f>
        <v/>
      </c>
      <c r="AE97" s="591" t="str">
        <f>IF(TRIM(入力2!AE88)&lt;&gt;"",入力2!AE88,"")</f>
        <v/>
      </c>
      <c r="AF97" s="591" t="str">
        <f>IF(TRIM(入力2!AF88)&lt;&gt;"",入力2!AF88,"")</f>
        <v/>
      </c>
      <c r="AG97" s="591" t="str">
        <f>IF(TRIM(入力2!AG88)&lt;&gt;"",入力2!AG88,"")</f>
        <v/>
      </c>
      <c r="AH97" s="591" t="str">
        <f>IF(TRIM(入力2!AH88)&lt;&gt;"",入力2!AH88,"")</f>
        <v>0</v>
      </c>
      <c r="AI97" s="596">
        <f>IF(TRIM(入力2!AI88)&lt;&gt;"",入力2!AI88,"")</f>
        <v>0</v>
      </c>
    </row>
    <row r="98" spans="1:44" ht="11.25" customHeight="1">
      <c r="A98" s="2312" t="str">
        <f>IF(TRIM(入力1!A92)&lt;&gt;"",入力1!A92,"")</f>
        <v/>
      </c>
      <c r="B98" s="2314">
        <f>IF(TRIM(入力1!B92)&lt;&gt;"",入力1!B92,"")</f>
        <v>3</v>
      </c>
      <c r="C98" s="2316">
        <f>IF(TRIM(入力1!C92)&lt;&gt;"",入力1!C92,"")</f>
        <v>8</v>
      </c>
      <c r="D98" s="2318" t="str">
        <f>IF(TRIM(入力1!D92)&lt;&gt;"",入力1!D92,"")</f>
        <v/>
      </c>
      <c r="E98" s="2319"/>
      <c r="F98" s="2322" t="str">
        <f>IF(入力2!F89,"■","□")</f>
        <v>□</v>
      </c>
      <c r="G98" s="2323"/>
      <c r="H98" s="2324"/>
      <c r="I98" s="2328" t="str">
        <f>IF(TRIM(入力1!A92)&lt;&gt;"",入力1!A92,"")</f>
        <v/>
      </c>
      <c r="J98" s="2308">
        <f>IF(TRIM(入力1!B92)&lt;&gt;"",入力1!B92,"")</f>
        <v>3</v>
      </c>
      <c r="K98" s="2310">
        <f>C98</f>
        <v>8</v>
      </c>
      <c r="L98" s="637" t="str">
        <f>IF(TRIM(入力2!L89)&lt;&gt;"",入力2!L89,"")</f>
        <v/>
      </c>
      <c r="M98" s="637" t="str">
        <f>IF(TRIM(入力2!M89)&lt;&gt;"",入力2!M89,"")</f>
        <v/>
      </c>
      <c r="N98" s="637" t="str">
        <f>IF(TRIM(入力2!N89)&lt;&gt;"",入力2!N89,"")</f>
        <v/>
      </c>
      <c r="O98" s="637" t="str">
        <f>IF(TRIM(入力2!O89)&lt;&gt;"",入力2!O89,"")</f>
        <v/>
      </c>
      <c r="P98" s="637" t="str">
        <f>IF(TRIM(入力2!P89)&lt;&gt;"",入力2!P89,"")</f>
        <v/>
      </c>
      <c r="Q98" s="637" t="str">
        <f>IF(TRIM(入力2!Q89)&lt;&gt;"",入力2!Q89,"")</f>
        <v/>
      </c>
      <c r="R98" s="637" t="str">
        <f>IF(TRIM(入力2!R89)&lt;&gt;"",入力2!R89,"")</f>
        <v/>
      </c>
      <c r="S98" s="637" t="str">
        <f>IF(TRIM(入力2!S89)&lt;&gt;"",入力2!S89,"")</f>
        <v/>
      </c>
      <c r="T98" s="637" t="str">
        <f>IF(TRIM(入力2!T89)&lt;&gt;"",入力2!T89,"")</f>
        <v/>
      </c>
      <c r="U98" s="637" t="str">
        <f>IF(TRIM(入力2!U89)&lt;&gt;"",入力2!U89,"")</f>
        <v/>
      </c>
      <c r="V98" s="637" t="str">
        <f>IF(TRIM(入力2!V89)&lt;&gt;"",入力2!V89,"")</f>
        <v/>
      </c>
      <c r="W98" s="638" t="str">
        <f>IF(TRIM(入力2!W89)&lt;&gt;"",入力2!W89,"")</f>
        <v/>
      </c>
      <c r="X98" s="639" t="str">
        <f>IF(TRIM(入力2!X89)&lt;&gt;"",入力2!X89,"")</f>
        <v/>
      </c>
      <c r="Y98" s="637" t="str">
        <f>IF(TRIM(入力2!Y89)&lt;&gt;"",入力2!Y89,"")</f>
        <v/>
      </c>
      <c r="Z98" s="637" t="str">
        <f>IF(TRIM(入力2!Z89)&lt;&gt;"",入力2!Z89,"")</f>
        <v/>
      </c>
      <c r="AA98" s="637" t="str">
        <f>IF(TRIM(入力2!AA89)&lt;&gt;"",入力2!AA89,"")</f>
        <v/>
      </c>
      <c r="AB98" s="637" t="str">
        <f>IF(TRIM(入力2!AB89)&lt;&gt;"",入力2!AB89,"")</f>
        <v/>
      </c>
      <c r="AC98" s="637" t="str">
        <f>IF(TRIM(入力2!AC89)&lt;&gt;"",入力2!AC89,"")</f>
        <v/>
      </c>
      <c r="AD98" s="637" t="str">
        <f>IF(TRIM(入力2!AD89)&lt;&gt;"",入力2!AD89,"")</f>
        <v/>
      </c>
      <c r="AE98" s="637" t="str">
        <f>IF(TRIM(入力2!AE89)&lt;&gt;"",入力2!AE89,"")</f>
        <v/>
      </c>
      <c r="AF98" s="637" t="str">
        <f>IF(TRIM(入力2!AF89)&lt;&gt;"",入力2!AF89,"")</f>
        <v/>
      </c>
      <c r="AG98" s="637" t="str">
        <f>IF(TRIM(入力2!AG89)&lt;&gt;"",入力2!AG89,"")</f>
        <v/>
      </c>
      <c r="AH98" s="637" t="str">
        <f>IF(TRIM(入力2!AH89)&lt;&gt;"",入力2!AH89,"")</f>
        <v/>
      </c>
      <c r="AI98" s="638" t="str">
        <f>IF(TRIM(入力2!AI89)&lt;&gt;"",入力2!AI89,"")</f>
        <v/>
      </c>
    </row>
    <row r="99" spans="1:44" ht="11.25" customHeight="1">
      <c r="A99" s="2328"/>
      <c r="B99" s="2308"/>
      <c r="C99" s="2330"/>
      <c r="D99" s="2331"/>
      <c r="E99" s="2332"/>
      <c r="F99" s="2333"/>
      <c r="G99" s="2334"/>
      <c r="H99" s="2335"/>
      <c r="I99" s="2329"/>
      <c r="J99" s="2336"/>
      <c r="K99" s="2311"/>
      <c r="L99" s="597" t="str">
        <f>IF(TRIM(入力2!L90)&lt;&gt;"",入力2!L90,"")</f>
        <v/>
      </c>
      <c r="M99" s="597" t="str">
        <f>IF(TRIM(入力2!M90)&lt;&gt;"",入力2!M90,"")</f>
        <v/>
      </c>
      <c r="N99" s="597" t="str">
        <f>IF(TRIM(入力2!N90)&lt;&gt;"",入力2!N90,"")</f>
        <v/>
      </c>
      <c r="O99" s="597" t="str">
        <f>IF(TRIM(入力2!O90)&lt;&gt;"",入力2!O90,"")</f>
        <v/>
      </c>
      <c r="P99" s="597" t="str">
        <f>IF(TRIM(入力2!P90)&lt;&gt;"",入力2!P90,"")</f>
        <v/>
      </c>
      <c r="Q99" s="597" t="str">
        <f>IF(TRIM(入力2!Q90)&lt;&gt;"",入力2!Q90,"")</f>
        <v/>
      </c>
      <c r="R99" s="597" t="str">
        <f>IF(TRIM(入力2!R90)&lt;&gt;"",入力2!R90,"")</f>
        <v/>
      </c>
      <c r="S99" s="597" t="str">
        <f>IF(TRIM(入力2!S90)&lt;&gt;"",入力2!S90,"")</f>
        <v/>
      </c>
      <c r="T99" s="597" t="str">
        <f>IF(TRIM(入力2!T90)&lt;&gt;"",入力2!T90,"")</f>
        <v/>
      </c>
      <c r="U99" s="597" t="str">
        <f>IF(TRIM(入力2!U90)&lt;&gt;"",入力2!U90,"")</f>
        <v/>
      </c>
      <c r="V99" s="597" t="str">
        <f>IF(TRIM(入力2!V90)&lt;&gt;"",入力2!V90,"")</f>
        <v>0</v>
      </c>
      <c r="W99" s="598">
        <f>IF(TRIM(入力2!W90)&lt;&gt;"",入力2!W90,"")</f>
        <v>0</v>
      </c>
      <c r="X99" s="599" t="str">
        <f>IF(TRIM(入力2!X90)&lt;&gt;"",入力2!X90,"")</f>
        <v/>
      </c>
      <c r="Y99" s="597" t="str">
        <f>IF(TRIM(入力2!Y90)&lt;&gt;"",入力2!Y90,"")</f>
        <v/>
      </c>
      <c r="Z99" s="597" t="str">
        <f>IF(TRIM(入力2!Z90)&lt;&gt;"",入力2!Z90,"")</f>
        <v/>
      </c>
      <c r="AA99" s="597" t="str">
        <f>IF(TRIM(入力2!AA90)&lt;&gt;"",入力2!AA90,"")</f>
        <v/>
      </c>
      <c r="AB99" s="597" t="str">
        <f>IF(TRIM(入力2!AB90)&lt;&gt;"",入力2!AB90,"")</f>
        <v/>
      </c>
      <c r="AC99" s="597" t="str">
        <f>IF(TRIM(入力2!AC90)&lt;&gt;"",入力2!AC90,"")</f>
        <v/>
      </c>
      <c r="AD99" s="597" t="str">
        <f>IF(TRIM(入力2!AD90)&lt;&gt;"",入力2!AD90,"")</f>
        <v/>
      </c>
      <c r="AE99" s="597" t="str">
        <f>IF(TRIM(入力2!AE90)&lt;&gt;"",入力2!AE90,"")</f>
        <v/>
      </c>
      <c r="AF99" s="597" t="str">
        <f>IF(TRIM(入力2!AF90)&lt;&gt;"",入力2!AF90,"")</f>
        <v/>
      </c>
      <c r="AG99" s="597" t="str">
        <f>IF(TRIM(入力2!AG90)&lt;&gt;"",入力2!AG90,"")</f>
        <v/>
      </c>
      <c r="AH99" s="597" t="str">
        <f>IF(TRIM(入力2!AH90)&lt;&gt;"",入力2!AH90,"")</f>
        <v>0</v>
      </c>
      <c r="AI99" s="598">
        <f>IF(TRIM(入力2!AI90)&lt;&gt;"",入力2!AI90,"")</f>
        <v>0</v>
      </c>
    </row>
    <row r="100" spans="1:44" ht="11.25" customHeight="1">
      <c r="A100" s="2337" t="str">
        <f>IF(TRIM(入力1!A94)&lt;&gt;"",入力1!A94,"")</f>
        <v/>
      </c>
      <c r="B100" s="2339">
        <f>IF(TRIM(入力1!B94)&lt;&gt;"",入力1!B94,"")</f>
        <v>3</v>
      </c>
      <c r="C100" s="2341">
        <f>IF(TRIM(入力1!C94)&lt;&gt;"",入力1!C94,"")</f>
        <v>9</v>
      </c>
      <c r="D100" s="2343" t="str">
        <f>IF(TRIM(入力1!D94)&lt;&gt;"",入力1!D94,"")</f>
        <v/>
      </c>
      <c r="E100" s="2344"/>
      <c r="F100" s="2347" t="str">
        <f>IF(入力2!F91,"■","□")</f>
        <v>□</v>
      </c>
      <c r="G100" s="2348"/>
      <c r="H100" s="2349"/>
      <c r="I100" s="2338" t="str">
        <f>IF(TRIM(入力1!A94)&lt;&gt;"",入力1!A94,"")</f>
        <v/>
      </c>
      <c r="J100" s="2340">
        <f>IF(TRIM(入力1!B94)&lt;&gt;"",入力1!B94,"")</f>
        <v>3</v>
      </c>
      <c r="K100" s="2355">
        <f>C100</f>
        <v>9</v>
      </c>
      <c r="L100" s="640" t="str">
        <f>IF(TRIM(入力2!L91)&lt;&gt;"",入力2!L91,"")</f>
        <v/>
      </c>
      <c r="M100" s="640" t="str">
        <f>IF(TRIM(入力2!M91)&lt;&gt;"",入力2!M91,"")</f>
        <v/>
      </c>
      <c r="N100" s="640" t="str">
        <f>IF(TRIM(入力2!N91)&lt;&gt;"",入力2!N91,"")</f>
        <v/>
      </c>
      <c r="O100" s="640" t="str">
        <f>IF(TRIM(入力2!O91)&lt;&gt;"",入力2!O91,"")</f>
        <v/>
      </c>
      <c r="P100" s="640" t="str">
        <f>IF(TRIM(入力2!P91)&lt;&gt;"",入力2!P91,"")</f>
        <v/>
      </c>
      <c r="Q100" s="640" t="str">
        <f>IF(TRIM(入力2!Q91)&lt;&gt;"",入力2!Q91,"")</f>
        <v/>
      </c>
      <c r="R100" s="640" t="str">
        <f>IF(TRIM(入力2!R91)&lt;&gt;"",入力2!R91,"")</f>
        <v/>
      </c>
      <c r="S100" s="640" t="str">
        <f>IF(TRIM(入力2!S91)&lt;&gt;"",入力2!S91,"")</f>
        <v/>
      </c>
      <c r="T100" s="640" t="str">
        <f>IF(TRIM(入力2!T91)&lt;&gt;"",入力2!T91,"")</f>
        <v/>
      </c>
      <c r="U100" s="640" t="str">
        <f>IF(TRIM(入力2!U91)&lt;&gt;"",入力2!U91,"")</f>
        <v/>
      </c>
      <c r="V100" s="641" t="str">
        <f>IF(TRIM(入力2!V91)&lt;&gt;"",入力2!V91,"")</f>
        <v/>
      </c>
      <c r="W100" s="642" t="str">
        <f>IF(TRIM(入力2!W91)&lt;&gt;"",入力2!W91,"")</f>
        <v/>
      </c>
      <c r="X100" s="643" t="str">
        <f>IF(TRIM(入力2!X91)&lt;&gt;"",入力2!X91,"")</f>
        <v/>
      </c>
      <c r="Y100" s="640" t="str">
        <f>IF(TRIM(入力2!Y91)&lt;&gt;"",入力2!Y91,"")</f>
        <v/>
      </c>
      <c r="Z100" s="640" t="str">
        <f>IF(TRIM(入力2!Z91)&lt;&gt;"",入力2!Z91,"")</f>
        <v/>
      </c>
      <c r="AA100" s="640" t="str">
        <f>IF(TRIM(入力2!AA91)&lt;&gt;"",入力2!AA91,"")</f>
        <v/>
      </c>
      <c r="AB100" s="640" t="str">
        <f>IF(TRIM(入力2!AB91)&lt;&gt;"",入力2!AB91,"")</f>
        <v/>
      </c>
      <c r="AC100" s="640" t="str">
        <f>IF(TRIM(入力2!AC91)&lt;&gt;"",入力2!AC91,"")</f>
        <v/>
      </c>
      <c r="AD100" s="640" t="str">
        <f>IF(TRIM(入力2!AD91)&lt;&gt;"",入力2!AD91,"")</f>
        <v/>
      </c>
      <c r="AE100" s="640" t="str">
        <f>IF(TRIM(入力2!AE91)&lt;&gt;"",入力2!AE91,"")</f>
        <v/>
      </c>
      <c r="AF100" s="640" t="str">
        <f>IF(TRIM(入力2!AF91)&lt;&gt;"",入力2!AF91,"")</f>
        <v/>
      </c>
      <c r="AG100" s="640" t="str">
        <f>IF(TRIM(入力2!AG91)&lt;&gt;"",入力2!AG91,"")</f>
        <v/>
      </c>
      <c r="AH100" s="640" t="str">
        <f>IF(TRIM(入力2!AH91)&lt;&gt;"",入力2!AH91,"")</f>
        <v/>
      </c>
      <c r="AI100" s="644" t="str">
        <f>IF(TRIM(入力2!AI91)&lt;&gt;"",入力2!AI91,"")</f>
        <v/>
      </c>
    </row>
    <row r="101" spans="1:44" ht="11.25" customHeight="1">
      <c r="A101" s="2338"/>
      <c r="B101" s="2340"/>
      <c r="C101" s="2342"/>
      <c r="D101" s="2345"/>
      <c r="E101" s="2346"/>
      <c r="F101" s="2350"/>
      <c r="G101" s="2351"/>
      <c r="H101" s="2352"/>
      <c r="I101" s="2353"/>
      <c r="J101" s="2354"/>
      <c r="K101" s="2356"/>
      <c r="L101" s="591" t="str">
        <f>IF(TRIM(入力2!L92)&lt;&gt;"",入力2!L92,"")</f>
        <v/>
      </c>
      <c r="M101" s="591" t="str">
        <f>IF(TRIM(入力2!M92)&lt;&gt;"",入力2!M92,"")</f>
        <v/>
      </c>
      <c r="N101" s="591" t="str">
        <f>IF(TRIM(入力2!N92)&lt;&gt;"",入力2!N92,"")</f>
        <v/>
      </c>
      <c r="O101" s="591" t="str">
        <f>IF(TRIM(入力2!O92)&lt;&gt;"",入力2!O92,"")</f>
        <v/>
      </c>
      <c r="P101" s="591" t="str">
        <f>IF(TRIM(入力2!P92)&lt;&gt;"",入力2!P92,"")</f>
        <v/>
      </c>
      <c r="Q101" s="591" t="str">
        <f>IF(TRIM(入力2!Q92)&lt;&gt;"",入力2!Q92,"")</f>
        <v/>
      </c>
      <c r="R101" s="591" t="str">
        <f>IF(TRIM(入力2!R92)&lt;&gt;"",入力2!R92,"")</f>
        <v/>
      </c>
      <c r="S101" s="591" t="str">
        <f>IF(TRIM(入力2!S92)&lt;&gt;"",入力2!S92,"")</f>
        <v/>
      </c>
      <c r="T101" s="591" t="str">
        <f>IF(TRIM(入力2!T92)&lt;&gt;"",入力2!T92,"")</f>
        <v/>
      </c>
      <c r="U101" s="591" t="str">
        <f>IF(TRIM(入力2!U92)&lt;&gt;"",入力2!U92,"")</f>
        <v/>
      </c>
      <c r="V101" s="591" t="str">
        <f>IF(TRIM(入力2!V92)&lt;&gt;"",入力2!V92,"")</f>
        <v>0</v>
      </c>
      <c r="W101" s="596">
        <f>IF(TRIM(入力2!W92)&lt;&gt;"",入力2!W92,"")</f>
        <v>0</v>
      </c>
      <c r="X101" s="600" t="str">
        <f>IF(TRIM(入力2!X92)&lt;&gt;"",入力2!X92,"")</f>
        <v/>
      </c>
      <c r="Y101" s="591" t="str">
        <f>IF(TRIM(入力2!Y92)&lt;&gt;"",入力2!Y92,"")</f>
        <v/>
      </c>
      <c r="Z101" s="591" t="str">
        <f>IF(TRIM(入力2!Z92)&lt;&gt;"",入力2!Z92,"")</f>
        <v/>
      </c>
      <c r="AA101" s="591" t="str">
        <f>IF(TRIM(入力2!AA92)&lt;&gt;"",入力2!AA92,"")</f>
        <v/>
      </c>
      <c r="AB101" s="591" t="str">
        <f>IF(TRIM(入力2!AB92)&lt;&gt;"",入力2!AB92,"")</f>
        <v/>
      </c>
      <c r="AC101" s="591" t="str">
        <f>IF(TRIM(入力2!AC92)&lt;&gt;"",入力2!AC92,"")</f>
        <v/>
      </c>
      <c r="AD101" s="591" t="str">
        <f>IF(TRIM(入力2!AD92)&lt;&gt;"",入力2!AD92,"")</f>
        <v/>
      </c>
      <c r="AE101" s="591" t="str">
        <f>IF(TRIM(入力2!AE92)&lt;&gt;"",入力2!AE92,"")</f>
        <v/>
      </c>
      <c r="AF101" s="591" t="str">
        <f>IF(TRIM(入力2!AF92)&lt;&gt;"",入力2!AF92,"")</f>
        <v/>
      </c>
      <c r="AG101" s="591" t="str">
        <f>IF(TRIM(入力2!AG92)&lt;&gt;"",入力2!AG92,"")</f>
        <v/>
      </c>
      <c r="AH101" s="591" t="str">
        <f>IF(TRIM(入力2!AH92)&lt;&gt;"",入力2!AH92,"")</f>
        <v>0</v>
      </c>
      <c r="AI101" s="596">
        <f>IF(TRIM(入力2!AI92)&lt;&gt;"",入力2!AI92,"")</f>
        <v>0</v>
      </c>
    </row>
    <row r="102" spans="1:44" ht="11.25" customHeight="1">
      <c r="A102" s="2312" t="str">
        <f>IF(TRIM(入力1!A96)&lt;&gt;"",入力1!A96,"")</f>
        <v/>
      </c>
      <c r="B102" s="2314">
        <f>IF(TRIM(入力1!B96)&lt;&gt;"",入力1!B96,"")</f>
        <v>4</v>
      </c>
      <c r="C102" s="2316">
        <f>IF(TRIM(入力1!C96)&lt;&gt;"",入力1!C96,"")</f>
        <v>0</v>
      </c>
      <c r="D102" s="2318" t="str">
        <f>IF(TRIM(入力1!D96)&lt;&gt;"",入力1!D96,"")</f>
        <v/>
      </c>
      <c r="E102" s="2319"/>
      <c r="F102" s="2322" t="str">
        <f>IF(入力2!F93,"■","□")</f>
        <v>□</v>
      </c>
      <c r="G102" s="2323"/>
      <c r="H102" s="2324"/>
      <c r="I102" s="2328" t="str">
        <f>IF(TRIM(入力1!A96)&lt;&gt;"",入力1!A96,"")</f>
        <v/>
      </c>
      <c r="J102" s="2308">
        <f>IF(TRIM(入力1!B96)&lt;&gt;"",入力1!B96,"")</f>
        <v>4</v>
      </c>
      <c r="K102" s="2310">
        <f>C102</f>
        <v>0</v>
      </c>
      <c r="L102" s="637" t="str">
        <f>IF(TRIM(入力2!L93)&lt;&gt;"",入力2!L93,"")</f>
        <v/>
      </c>
      <c r="M102" s="637" t="str">
        <f>IF(TRIM(入力2!M93)&lt;&gt;"",入力2!M93,"")</f>
        <v/>
      </c>
      <c r="N102" s="637" t="str">
        <f>IF(TRIM(入力2!N93)&lt;&gt;"",入力2!N93,"")</f>
        <v/>
      </c>
      <c r="O102" s="637" t="str">
        <f>IF(TRIM(入力2!O93)&lt;&gt;"",入力2!O93,"")</f>
        <v/>
      </c>
      <c r="P102" s="637" t="str">
        <f>IF(TRIM(入力2!P93)&lt;&gt;"",入力2!P93,"")</f>
        <v/>
      </c>
      <c r="Q102" s="637" t="str">
        <f>IF(TRIM(入力2!Q93)&lt;&gt;"",入力2!Q93,"")</f>
        <v/>
      </c>
      <c r="R102" s="637" t="str">
        <f>IF(TRIM(入力2!R93)&lt;&gt;"",入力2!R93,"")</f>
        <v/>
      </c>
      <c r="S102" s="637" t="str">
        <f>IF(TRIM(入力2!S93)&lt;&gt;"",入力2!S93,"")</f>
        <v/>
      </c>
      <c r="T102" s="637" t="str">
        <f>IF(TRIM(入力2!T93)&lt;&gt;"",入力2!T93,"")</f>
        <v/>
      </c>
      <c r="U102" s="637" t="str">
        <f>IF(TRIM(入力2!U93)&lt;&gt;"",入力2!U93,"")</f>
        <v/>
      </c>
      <c r="V102" s="645" t="str">
        <f>IF(TRIM(入力2!V93)&lt;&gt;"",入力2!V93,"")</f>
        <v/>
      </c>
      <c r="W102" s="646" t="str">
        <f>IF(TRIM(入力2!W93)&lt;&gt;"",入力2!W93,"")</f>
        <v/>
      </c>
      <c r="X102" s="639" t="str">
        <f>IF(TRIM(入力2!X93)&lt;&gt;"",入力2!X93,"")</f>
        <v/>
      </c>
      <c r="Y102" s="637" t="str">
        <f>IF(TRIM(入力2!Y93)&lt;&gt;"",入力2!Y93,"")</f>
        <v/>
      </c>
      <c r="Z102" s="637" t="str">
        <f>IF(TRIM(入力2!Z93)&lt;&gt;"",入力2!Z93,"")</f>
        <v/>
      </c>
      <c r="AA102" s="637" t="str">
        <f>IF(TRIM(入力2!AA93)&lt;&gt;"",入力2!AA93,"")</f>
        <v/>
      </c>
      <c r="AB102" s="637" t="str">
        <f>IF(TRIM(入力2!AB93)&lt;&gt;"",入力2!AB93,"")</f>
        <v/>
      </c>
      <c r="AC102" s="637" t="str">
        <f>IF(TRIM(入力2!AC93)&lt;&gt;"",入力2!AC93,"")</f>
        <v/>
      </c>
      <c r="AD102" s="637" t="str">
        <f>IF(TRIM(入力2!AD93)&lt;&gt;"",入力2!AD93,"")</f>
        <v/>
      </c>
      <c r="AE102" s="637" t="str">
        <f>IF(TRIM(入力2!AE93)&lt;&gt;"",入力2!AE93,"")</f>
        <v/>
      </c>
      <c r="AF102" s="637" t="str">
        <f>IF(TRIM(入力2!AF93)&lt;&gt;"",入力2!AF93,"")</f>
        <v/>
      </c>
      <c r="AG102" s="637" t="str">
        <f>IF(TRIM(入力2!AG93)&lt;&gt;"",入力2!AG93,"")</f>
        <v/>
      </c>
      <c r="AH102" s="637" t="str">
        <f>IF(TRIM(入力2!AH93)&lt;&gt;"",入力2!AH93,"")</f>
        <v/>
      </c>
      <c r="AI102" s="638" t="str">
        <f>IF(TRIM(入力2!AI93)&lt;&gt;"",入力2!AI93,"")</f>
        <v/>
      </c>
    </row>
    <row r="103" spans="1:44" ht="11.25" customHeight="1" thickBot="1">
      <c r="A103" s="2313"/>
      <c r="B103" s="2315"/>
      <c r="C103" s="2317"/>
      <c r="D103" s="2320"/>
      <c r="E103" s="2321"/>
      <c r="F103" s="2325"/>
      <c r="G103" s="2326"/>
      <c r="H103" s="2327"/>
      <c r="I103" s="2329"/>
      <c r="J103" s="2309"/>
      <c r="K103" s="2311"/>
      <c r="L103" s="604" t="str">
        <f>IF(TRIM(入力2!L94)&lt;&gt;"",入力2!L94,"")</f>
        <v/>
      </c>
      <c r="M103" s="604" t="str">
        <f>IF(TRIM(入力2!M94)&lt;&gt;"",入力2!M94,"")</f>
        <v/>
      </c>
      <c r="N103" s="604" t="str">
        <f>IF(TRIM(入力2!N94)&lt;&gt;"",入力2!N94,"")</f>
        <v/>
      </c>
      <c r="O103" s="604" t="str">
        <f>IF(TRIM(入力2!O94)&lt;&gt;"",入力2!O94,"")</f>
        <v/>
      </c>
      <c r="P103" s="604" t="str">
        <f>IF(TRIM(入力2!P94)&lt;&gt;"",入力2!P94,"")</f>
        <v/>
      </c>
      <c r="Q103" s="604" t="str">
        <f>IF(TRIM(入力2!Q94)&lt;&gt;"",入力2!Q94,"")</f>
        <v/>
      </c>
      <c r="R103" s="604" t="str">
        <f>IF(TRIM(入力2!R94)&lt;&gt;"",入力2!R94,"")</f>
        <v/>
      </c>
      <c r="S103" s="604" t="str">
        <f>IF(TRIM(入力2!S94)&lt;&gt;"",入力2!S94,"")</f>
        <v/>
      </c>
      <c r="T103" s="604" t="str">
        <f>IF(TRIM(入力2!T94)&lt;&gt;"",入力2!T94,"")</f>
        <v/>
      </c>
      <c r="U103" s="604" t="str">
        <f>IF(TRIM(入力2!U94)&lt;&gt;"",入力2!U94,"")</f>
        <v/>
      </c>
      <c r="V103" s="604" t="str">
        <f>IF(TRIM(入力2!V94)&lt;&gt;"",入力2!V94,"")</f>
        <v>0</v>
      </c>
      <c r="W103" s="605">
        <f>IF(TRIM(入力2!W94)&lt;&gt;"",入力2!W94,"")</f>
        <v>0</v>
      </c>
      <c r="X103" s="606" t="str">
        <f>IF(TRIM(入力2!X94)&lt;&gt;"",入力2!X94,"")</f>
        <v/>
      </c>
      <c r="Y103" s="604" t="str">
        <f>IF(TRIM(入力2!Y94)&lt;&gt;"",入力2!Y94,"")</f>
        <v/>
      </c>
      <c r="Z103" s="604" t="str">
        <f>IF(TRIM(入力2!Z94)&lt;&gt;"",入力2!Z94,"")</f>
        <v/>
      </c>
      <c r="AA103" s="604" t="str">
        <f>IF(TRIM(入力2!AA94)&lt;&gt;"",入力2!AA94,"")</f>
        <v/>
      </c>
      <c r="AB103" s="604" t="str">
        <f>IF(TRIM(入力2!AB94)&lt;&gt;"",入力2!AB94,"")</f>
        <v/>
      </c>
      <c r="AC103" s="604" t="str">
        <f>IF(TRIM(入力2!AC94)&lt;&gt;"",入力2!AC94,"")</f>
        <v/>
      </c>
      <c r="AD103" s="604" t="str">
        <f>IF(TRIM(入力2!AD94)&lt;&gt;"",入力2!AD94,"")</f>
        <v/>
      </c>
      <c r="AE103" s="604" t="str">
        <f>IF(TRIM(入力2!AE94)&lt;&gt;"",入力2!AE94,"")</f>
        <v/>
      </c>
      <c r="AF103" s="604" t="str">
        <f>IF(TRIM(入力2!AF94)&lt;&gt;"",入力2!AF94,"")</f>
        <v/>
      </c>
      <c r="AG103" s="604" t="str">
        <f>IF(TRIM(入力2!AG94)&lt;&gt;"",入力2!AG94,"")</f>
        <v/>
      </c>
      <c r="AH103" s="604" t="str">
        <f>IF(TRIM(入力2!AH94)&lt;&gt;"",入力2!AH94,"")</f>
        <v>0</v>
      </c>
      <c r="AI103" s="605">
        <f>IF(TRIM(入力2!AI94)&lt;&gt;"",入力2!AI94,"")</f>
        <v>0</v>
      </c>
    </row>
    <row r="104" spans="1:44" ht="22.5" customHeight="1">
      <c r="I104" s="318" t="s">
        <v>163</v>
      </c>
      <c r="J104" s="437"/>
      <c r="K104" s="319"/>
      <c r="L104" s="319"/>
      <c r="M104" s="319"/>
      <c r="N104" s="319"/>
      <c r="O104" s="319"/>
      <c r="P104" s="319"/>
      <c r="Q104" s="319"/>
      <c r="R104" s="319"/>
      <c r="S104" s="319"/>
      <c r="T104" s="319"/>
      <c r="U104" s="319"/>
      <c r="V104" s="319"/>
      <c r="W104" s="319"/>
      <c r="X104" s="320" t="s">
        <v>164</v>
      </c>
      <c r="Y104" s="319"/>
      <c r="Z104" s="319"/>
      <c r="AA104" s="319"/>
      <c r="AB104" s="319"/>
      <c r="AC104" s="319"/>
      <c r="AD104" s="319"/>
      <c r="AE104" s="319"/>
      <c r="AF104" s="319"/>
      <c r="AG104" s="319"/>
      <c r="AH104" s="319"/>
      <c r="AI104" s="321"/>
    </row>
    <row r="105" spans="1:44" ht="11.25" customHeight="1">
      <c r="I105" s="144" t="s">
        <v>165</v>
      </c>
      <c r="J105" s="144"/>
      <c r="K105" s="134"/>
      <c r="L105" s="134" t="s">
        <v>166</v>
      </c>
    </row>
    <row r="106" spans="1:44" ht="11.25" customHeight="1">
      <c r="I106" s="134"/>
      <c r="J106" s="134"/>
      <c r="K106" s="134"/>
      <c r="L106" s="134" t="s">
        <v>547</v>
      </c>
    </row>
    <row r="107" spans="1:44" ht="11.25" customHeight="1">
      <c r="I107" s="134"/>
      <c r="J107" s="134"/>
      <c r="K107" s="134"/>
      <c r="L107" s="134" t="s">
        <v>543</v>
      </c>
    </row>
    <row r="108" spans="1:44" ht="11.25" customHeight="1">
      <c r="I108" s="134"/>
      <c r="J108" s="134"/>
      <c r="K108" s="134"/>
      <c r="L108" s="134" t="s">
        <v>546</v>
      </c>
    </row>
    <row r="109" spans="1:44" ht="11.25" customHeight="1">
      <c r="I109" s="134"/>
      <c r="J109" s="134"/>
      <c r="K109" s="134"/>
      <c r="L109" s="134" t="s">
        <v>545</v>
      </c>
    </row>
    <row r="110" spans="1:44" ht="11.25" customHeight="1">
      <c r="I110" s="134"/>
      <c r="J110" s="134"/>
      <c r="K110" s="134"/>
      <c r="L110" s="134" t="s">
        <v>805</v>
      </c>
    </row>
    <row r="111" spans="1:44" ht="11.25" customHeight="1">
      <c r="I111" s="134"/>
      <c r="J111" s="134"/>
      <c r="K111" s="134"/>
      <c r="L111" s="134" t="s">
        <v>600</v>
      </c>
    </row>
    <row r="112" spans="1:44" s="446" customFormat="1" ht="11.25" customHeight="1">
      <c r="A112" s="96"/>
      <c r="B112" s="96"/>
      <c r="C112" s="96"/>
      <c r="D112" s="96"/>
      <c r="E112" s="96"/>
      <c r="F112" s="96"/>
      <c r="G112" s="96"/>
      <c r="H112" s="96"/>
      <c r="I112" s="96"/>
      <c r="J112" s="96"/>
      <c r="K112" s="96"/>
      <c r="L112" s="144" t="s">
        <v>601</v>
      </c>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L112" s="494"/>
      <c r="AM112" s="494"/>
      <c r="AN112" s="494"/>
      <c r="AO112" s="494"/>
      <c r="AP112" s="494"/>
      <c r="AQ112" s="494"/>
      <c r="AR112" s="494"/>
    </row>
    <row r="113" spans="1:42" ht="11.25" customHeight="1">
      <c r="A113" s="2379" t="str">
        <f>IF(TRIM(入力1!A98)&lt;&gt;"",入力1!A98,"")</f>
        <v/>
      </c>
      <c r="B113" s="2380">
        <f>IF(TRIM(入力1!B98)&lt;&gt;"",入力1!B98,"")</f>
        <v>4</v>
      </c>
      <c r="C113" s="2381">
        <f>IF(TRIM(入力1!C98)&lt;&gt;"",入力1!C98,"")</f>
        <v>1</v>
      </c>
      <c r="D113" s="2382" t="str">
        <f>IF(TRIM(入力1!D98)&lt;&gt;"",入力1!D98,"")</f>
        <v/>
      </c>
      <c r="E113" s="2383"/>
      <c r="F113" s="2388" t="str">
        <f>IF(入力2!F95,"■","□")</f>
        <v>□</v>
      </c>
      <c r="G113" s="2389"/>
      <c r="H113" s="2390"/>
      <c r="I113" s="2338" t="str">
        <f>IF(TRIM(入力1!A98)&lt;&gt;"",入力1!A98,"")</f>
        <v/>
      </c>
      <c r="J113" s="2340">
        <f>IF(TRIM(入力1!B98)&lt;&gt;"",入力1!B98,"")</f>
        <v>4</v>
      </c>
      <c r="K113" s="2387">
        <f>C113</f>
        <v>1</v>
      </c>
      <c r="L113" s="641" t="str">
        <f>IF(TRIM(入力2!L95)&lt;&gt;"",入力2!L95,"")</f>
        <v/>
      </c>
      <c r="M113" s="641" t="str">
        <f>IF(TRIM(入力2!M95)&lt;&gt;"",入力2!M95,"")</f>
        <v/>
      </c>
      <c r="N113" s="641" t="str">
        <f>IF(TRIM(入力2!N95)&lt;&gt;"",入力2!N95,"")</f>
        <v/>
      </c>
      <c r="O113" s="641" t="str">
        <f>IF(TRIM(入力2!O95)&lt;&gt;"",入力2!O95,"")</f>
        <v/>
      </c>
      <c r="P113" s="641" t="str">
        <f>IF(TRIM(入力2!P95)&lt;&gt;"",入力2!P95,"")</f>
        <v/>
      </c>
      <c r="Q113" s="641" t="str">
        <f>IF(TRIM(入力2!Q95)&lt;&gt;"",入力2!Q95,"")</f>
        <v/>
      </c>
      <c r="R113" s="641" t="str">
        <f>IF(TRIM(入力2!R95)&lt;&gt;"",入力2!R95,"")</f>
        <v/>
      </c>
      <c r="S113" s="641" t="str">
        <f>IF(TRIM(入力2!S95)&lt;&gt;"",入力2!S95,"")</f>
        <v/>
      </c>
      <c r="T113" s="641" t="str">
        <f>IF(TRIM(入力2!T95)&lt;&gt;"",入力2!T95,"")</f>
        <v/>
      </c>
      <c r="U113" s="641" t="str">
        <f>IF(TRIM(入力2!U95)&lt;&gt;"",入力2!U95,"")</f>
        <v/>
      </c>
      <c r="V113" s="641" t="str">
        <f>IF(TRIM(入力2!V95)&lt;&gt;"",入力2!V95,"")</f>
        <v/>
      </c>
      <c r="W113" s="642" t="str">
        <f>IF(TRIM(入力2!W95)&lt;&gt;"",入力2!W95,"")</f>
        <v/>
      </c>
      <c r="X113" s="649" t="str">
        <f>IF(TRIM(入力2!X95)&lt;&gt;"",入力2!X95,"")</f>
        <v/>
      </c>
      <c r="Y113" s="641" t="str">
        <f>IF(TRIM(入力2!Y95)&lt;&gt;"",入力2!Y95,"")</f>
        <v/>
      </c>
      <c r="Z113" s="641" t="str">
        <f>IF(TRIM(入力2!Z95)&lt;&gt;"",入力2!Z95,"")</f>
        <v/>
      </c>
      <c r="AA113" s="641" t="str">
        <f>IF(TRIM(入力2!AA95)&lt;&gt;"",入力2!AA95,"")</f>
        <v/>
      </c>
      <c r="AB113" s="641" t="str">
        <f>IF(TRIM(入力2!AB95)&lt;&gt;"",入力2!AB95,"")</f>
        <v/>
      </c>
      <c r="AC113" s="641" t="str">
        <f>IF(TRIM(入力2!AC95)&lt;&gt;"",入力2!AC95,"")</f>
        <v/>
      </c>
      <c r="AD113" s="641" t="str">
        <f>IF(TRIM(入力2!AD95)&lt;&gt;"",入力2!AD95,"")</f>
        <v/>
      </c>
      <c r="AE113" s="641" t="str">
        <f>IF(TRIM(入力2!AE95)&lt;&gt;"",入力2!AE95,"")</f>
        <v/>
      </c>
      <c r="AF113" s="641" t="str">
        <f>IF(TRIM(入力2!AF95)&lt;&gt;"",入力2!AF95,"")</f>
        <v/>
      </c>
      <c r="AG113" s="641" t="str">
        <f>IF(TRIM(入力2!AG95)&lt;&gt;"",入力2!AG95,"")</f>
        <v/>
      </c>
      <c r="AH113" s="641" t="str">
        <f>IF(TRIM(入力2!AH95)&lt;&gt;"",入力2!AH95,"")</f>
        <v/>
      </c>
      <c r="AI113" s="642" t="str">
        <f>IF(TRIM(入力2!AI95)&lt;&gt;"",入力2!AI95,"")</f>
        <v/>
      </c>
      <c r="AN113" s="494">
        <v>0</v>
      </c>
      <c r="AO113" s="494">
        <f>IF(AN113=1,IF(W113&gt;0,W113,W114),W114)</f>
        <v>0</v>
      </c>
      <c r="AP113" s="494">
        <f>IF(AN113=1,IF(AI113&gt;0,AI113,AI114),AI114)</f>
        <v>0</v>
      </c>
    </row>
    <row r="114" spans="1:42" ht="11.25" customHeight="1">
      <c r="A114" s="2338"/>
      <c r="B114" s="2340"/>
      <c r="C114" s="2342"/>
      <c r="D114" s="2345"/>
      <c r="E114" s="2346"/>
      <c r="F114" s="2391"/>
      <c r="G114" s="2392"/>
      <c r="H114" s="2393"/>
      <c r="I114" s="2353"/>
      <c r="J114" s="2354"/>
      <c r="K114" s="2356"/>
      <c r="L114" s="591" t="str">
        <f>IF(TRIM(入力2!L96)&lt;&gt;"",入力2!L96,"")</f>
        <v/>
      </c>
      <c r="M114" s="592" t="str">
        <f>IF(TRIM(入力2!M96)&lt;&gt;"",入力2!M96,"")</f>
        <v/>
      </c>
      <c r="N114" s="592" t="str">
        <f>IF(TRIM(入力2!N96)&lt;&gt;"",入力2!N96,"")</f>
        <v/>
      </c>
      <c r="O114" s="592" t="str">
        <f>IF(TRIM(入力2!O96)&lt;&gt;"",入力2!O96,"")</f>
        <v/>
      </c>
      <c r="P114" s="592" t="str">
        <f>IF(TRIM(入力2!P96)&lt;&gt;"",入力2!P96,"")</f>
        <v/>
      </c>
      <c r="Q114" s="592" t="str">
        <f>IF(TRIM(入力2!Q96)&lt;&gt;"",入力2!Q96,"")</f>
        <v/>
      </c>
      <c r="R114" s="592" t="str">
        <f>IF(TRIM(入力2!R96)&lt;&gt;"",入力2!R96,"")</f>
        <v/>
      </c>
      <c r="S114" s="592" t="str">
        <f>IF(TRIM(入力2!S96)&lt;&gt;"",入力2!S96,"")</f>
        <v/>
      </c>
      <c r="T114" s="592" t="str">
        <f>IF(TRIM(入力2!T96)&lt;&gt;"",入力2!T96,"")</f>
        <v/>
      </c>
      <c r="U114" s="592" t="str">
        <f>IF(TRIM(入力2!U96)&lt;&gt;"",入力2!U96,"")</f>
        <v/>
      </c>
      <c r="V114" s="593" t="str">
        <f>IF(TRIM(入力2!V96)&lt;&gt;"",入力2!V96,"")</f>
        <v>0</v>
      </c>
      <c r="W114" s="594">
        <f>IF(TRIM(入力2!W96)&lt;&gt;"",入力2!W96,"")</f>
        <v>0</v>
      </c>
      <c r="X114" s="595" t="str">
        <f>IF(TRIM(入力2!X96)&lt;&gt;"",入力2!X96,"")</f>
        <v/>
      </c>
      <c r="Y114" s="592" t="str">
        <f>IF(TRIM(入力2!Y96)&lt;&gt;"",入力2!Y96,"")</f>
        <v/>
      </c>
      <c r="Z114" s="592" t="str">
        <f>IF(TRIM(入力2!Z96)&lt;&gt;"",入力2!Z96,"")</f>
        <v/>
      </c>
      <c r="AA114" s="592" t="str">
        <f>IF(TRIM(入力2!AA96)&lt;&gt;"",入力2!AA96,"")</f>
        <v/>
      </c>
      <c r="AB114" s="592" t="str">
        <f>IF(TRIM(入力2!AB96)&lt;&gt;"",入力2!AB96,"")</f>
        <v/>
      </c>
      <c r="AC114" s="592" t="str">
        <f>IF(TRIM(入力2!AC96)&lt;&gt;"",入力2!AC96,"")</f>
        <v/>
      </c>
      <c r="AD114" s="592" t="str">
        <f>IF(TRIM(入力2!AD96)&lt;&gt;"",入力2!AD96,"")</f>
        <v/>
      </c>
      <c r="AE114" s="592" t="str">
        <f>IF(TRIM(入力2!AE96)&lt;&gt;"",入力2!AE96,"")</f>
        <v/>
      </c>
      <c r="AF114" s="592" t="str">
        <f>IF(TRIM(入力2!AF96)&lt;&gt;"",入力2!AF96,"")</f>
        <v/>
      </c>
      <c r="AG114" s="592" t="str">
        <f>IF(TRIM(入力2!AG96)&lt;&gt;"",入力2!AG96,"")</f>
        <v/>
      </c>
      <c r="AH114" s="591" t="str">
        <f>IF(TRIM(入力2!AH96)&lt;&gt;"",入力2!AH96,"")</f>
        <v>0</v>
      </c>
      <c r="AI114" s="596">
        <f>IF(TRIM(入力2!AI96)&lt;&gt;"",入力2!AI96,"")</f>
        <v>0</v>
      </c>
      <c r="AN114" s="494">
        <v>0</v>
      </c>
      <c r="AO114" s="494">
        <f>IF(AN114=1,IF(W115&gt;0,W115,W116),W116)</f>
        <v>0</v>
      </c>
      <c r="AP114" s="494">
        <f>IF(AN114=1,IF(AI115&gt;0,AI115,AI116),AI116)</f>
        <v>0</v>
      </c>
    </row>
    <row r="115" spans="1:42" ht="11.25" customHeight="1">
      <c r="A115" s="2312" t="str">
        <f>IF(TRIM(入力1!A100)&lt;&gt;"",入力1!A100,"")</f>
        <v/>
      </c>
      <c r="B115" s="2314">
        <f>IF(TRIM(入力1!B100)&lt;&gt;"",入力1!B100,"")</f>
        <v>4</v>
      </c>
      <c r="C115" s="2316">
        <f>IF(TRIM(入力1!C100)&lt;&gt;"",入力1!C100,"")</f>
        <v>2</v>
      </c>
      <c r="D115" s="2318" t="str">
        <f>IF(TRIM(入力1!D100)&lt;&gt;"",入力1!D100,"")</f>
        <v/>
      </c>
      <c r="E115" s="2319"/>
      <c r="F115" s="2322" t="str">
        <f>IF(入力2!F97,"■","□")</f>
        <v>□</v>
      </c>
      <c r="G115" s="2323"/>
      <c r="H115" s="2324"/>
      <c r="I115" s="2328" t="str">
        <f>IF(TRIM(入力1!A100)&lt;&gt;"",入力1!A100,"")</f>
        <v/>
      </c>
      <c r="J115" s="2308">
        <f>IF(TRIM(入力1!B100)&lt;&gt;"",入力1!B100,"")</f>
        <v>4</v>
      </c>
      <c r="K115" s="2310">
        <f>C115</f>
        <v>2</v>
      </c>
      <c r="L115" s="637" t="str">
        <f>IF(TRIM(入力2!L97)&lt;&gt;"",入力2!L97,"")</f>
        <v/>
      </c>
      <c r="M115" s="637" t="str">
        <f>IF(TRIM(入力2!M97)&lt;&gt;"",入力2!M97,"")</f>
        <v/>
      </c>
      <c r="N115" s="637" t="str">
        <f>IF(TRIM(入力2!N97)&lt;&gt;"",入力2!N97,"")</f>
        <v/>
      </c>
      <c r="O115" s="637" t="str">
        <f>IF(TRIM(入力2!O97)&lt;&gt;"",入力2!O97,"")</f>
        <v/>
      </c>
      <c r="P115" s="637" t="str">
        <f>IF(TRIM(入力2!P97)&lt;&gt;"",入力2!P97,"")</f>
        <v/>
      </c>
      <c r="Q115" s="637" t="str">
        <f>IF(TRIM(入力2!Q97)&lt;&gt;"",入力2!Q97,"")</f>
        <v/>
      </c>
      <c r="R115" s="637" t="str">
        <f>IF(TRIM(入力2!R97)&lt;&gt;"",入力2!R97,"")</f>
        <v/>
      </c>
      <c r="S115" s="637" t="str">
        <f>IF(TRIM(入力2!S97)&lt;&gt;"",入力2!S97,"")</f>
        <v/>
      </c>
      <c r="T115" s="637" t="str">
        <f>IF(TRIM(入力2!T97)&lt;&gt;"",入力2!T97,"")</f>
        <v/>
      </c>
      <c r="U115" s="637" t="str">
        <f>IF(TRIM(入力2!U97)&lt;&gt;"",入力2!U97,"")</f>
        <v/>
      </c>
      <c r="V115" s="637" t="str">
        <f>IF(TRIM(入力2!V97)&lt;&gt;"",入力2!V97,"")</f>
        <v/>
      </c>
      <c r="W115" s="638" t="str">
        <f>IF(TRIM(入力2!W97)&lt;&gt;"",入力2!W97,"")</f>
        <v/>
      </c>
      <c r="X115" s="639" t="str">
        <f>IF(TRIM(入力2!X97)&lt;&gt;"",入力2!X97,"")</f>
        <v/>
      </c>
      <c r="Y115" s="637" t="str">
        <f>IF(TRIM(入力2!Y97)&lt;&gt;"",入力2!Y97,"")</f>
        <v/>
      </c>
      <c r="Z115" s="637" t="str">
        <f>IF(TRIM(入力2!Z97)&lt;&gt;"",入力2!Z97,"")</f>
        <v/>
      </c>
      <c r="AA115" s="637" t="str">
        <f>IF(TRIM(入力2!AA97)&lt;&gt;"",入力2!AA97,"")</f>
        <v/>
      </c>
      <c r="AB115" s="637" t="str">
        <f>IF(TRIM(入力2!AB97)&lt;&gt;"",入力2!AB97,"")</f>
        <v/>
      </c>
      <c r="AC115" s="637" t="str">
        <f>IF(TRIM(入力2!AC97)&lt;&gt;"",入力2!AC97,"")</f>
        <v/>
      </c>
      <c r="AD115" s="637" t="str">
        <f>IF(TRIM(入力2!AD97)&lt;&gt;"",入力2!AD97,"")</f>
        <v/>
      </c>
      <c r="AE115" s="637" t="str">
        <f>IF(TRIM(入力2!AE97)&lt;&gt;"",入力2!AE97,"")</f>
        <v/>
      </c>
      <c r="AF115" s="637" t="str">
        <f>IF(TRIM(入力2!AF97)&lt;&gt;"",入力2!AF97,"")</f>
        <v/>
      </c>
      <c r="AG115" s="637" t="str">
        <f>IF(TRIM(入力2!AG97)&lt;&gt;"",入力2!AG97,"")</f>
        <v/>
      </c>
      <c r="AH115" s="637" t="str">
        <f>IF(TRIM(入力2!AH97)&lt;&gt;"",入力2!AH97,"")</f>
        <v/>
      </c>
      <c r="AI115" s="638" t="str">
        <f>IF(TRIM(入力2!AI97)&lt;&gt;"",入力2!AI97,"")</f>
        <v/>
      </c>
      <c r="AN115" s="494">
        <v>0</v>
      </c>
      <c r="AO115" s="494">
        <f>IF(AN115=1,IF(W117&gt;0,W117,W118),W118)</f>
        <v>0</v>
      </c>
      <c r="AP115" s="494">
        <f>IF(AN115=1,IF(AI117&gt;0,AI117,AI118),AI118)</f>
        <v>0</v>
      </c>
    </row>
    <row r="116" spans="1:42" ht="11.25" customHeight="1">
      <c r="A116" s="2328"/>
      <c r="B116" s="2308"/>
      <c r="C116" s="2330"/>
      <c r="D116" s="2331"/>
      <c r="E116" s="2332"/>
      <c r="F116" s="2333"/>
      <c r="G116" s="2334"/>
      <c r="H116" s="2335"/>
      <c r="I116" s="2329"/>
      <c r="J116" s="2336"/>
      <c r="K116" s="2311"/>
      <c r="L116" s="597" t="str">
        <f>IF(TRIM(入力2!L98)&lt;&gt;"",入力2!L98,"")</f>
        <v/>
      </c>
      <c r="M116" s="597" t="str">
        <f>IF(TRIM(入力2!M98)&lt;&gt;"",入力2!M98,"")</f>
        <v/>
      </c>
      <c r="N116" s="597" t="str">
        <f>IF(TRIM(入力2!N98)&lt;&gt;"",入力2!N98,"")</f>
        <v/>
      </c>
      <c r="O116" s="597" t="str">
        <f>IF(TRIM(入力2!O98)&lt;&gt;"",入力2!O98,"")</f>
        <v/>
      </c>
      <c r="P116" s="597" t="str">
        <f>IF(TRIM(入力2!P98)&lt;&gt;"",入力2!P98,"")</f>
        <v/>
      </c>
      <c r="Q116" s="597" t="str">
        <f>IF(TRIM(入力2!Q98)&lt;&gt;"",入力2!Q98,"")</f>
        <v/>
      </c>
      <c r="R116" s="597" t="str">
        <f>IF(TRIM(入力2!R98)&lt;&gt;"",入力2!R98,"")</f>
        <v/>
      </c>
      <c r="S116" s="597" t="str">
        <f>IF(TRIM(入力2!S98)&lt;&gt;"",入力2!S98,"")</f>
        <v/>
      </c>
      <c r="T116" s="597" t="str">
        <f>IF(TRIM(入力2!T98)&lt;&gt;"",入力2!T98,"")</f>
        <v/>
      </c>
      <c r="U116" s="597" t="str">
        <f>IF(TRIM(入力2!U98)&lt;&gt;"",入力2!U98,"")</f>
        <v/>
      </c>
      <c r="V116" s="597" t="str">
        <f>IF(TRIM(入力2!V98)&lt;&gt;"",入力2!V98,"")</f>
        <v>0</v>
      </c>
      <c r="W116" s="598">
        <f>IF(TRIM(入力2!W98)&lt;&gt;"",入力2!W98,"")</f>
        <v>0</v>
      </c>
      <c r="X116" s="599" t="str">
        <f>IF(TRIM(入力2!X98)&lt;&gt;"",入力2!X98,"")</f>
        <v/>
      </c>
      <c r="Y116" s="597" t="str">
        <f>IF(TRIM(入力2!Y98)&lt;&gt;"",入力2!Y98,"")</f>
        <v/>
      </c>
      <c r="Z116" s="597" t="str">
        <f>IF(TRIM(入力2!Z98)&lt;&gt;"",入力2!Z98,"")</f>
        <v/>
      </c>
      <c r="AA116" s="597" t="str">
        <f>IF(TRIM(入力2!AA98)&lt;&gt;"",入力2!AA98,"")</f>
        <v/>
      </c>
      <c r="AB116" s="597" t="str">
        <f>IF(TRIM(入力2!AB98)&lt;&gt;"",入力2!AB98,"")</f>
        <v/>
      </c>
      <c r="AC116" s="597" t="str">
        <f>IF(TRIM(入力2!AC98)&lt;&gt;"",入力2!AC98,"")</f>
        <v/>
      </c>
      <c r="AD116" s="597" t="str">
        <f>IF(TRIM(入力2!AD98)&lt;&gt;"",入力2!AD98,"")</f>
        <v/>
      </c>
      <c r="AE116" s="597" t="str">
        <f>IF(TRIM(入力2!AE98)&lt;&gt;"",入力2!AE98,"")</f>
        <v/>
      </c>
      <c r="AF116" s="597" t="str">
        <f>IF(TRIM(入力2!AF98)&lt;&gt;"",入力2!AF98,"")</f>
        <v/>
      </c>
      <c r="AG116" s="597" t="str">
        <f>IF(TRIM(入力2!AG98)&lt;&gt;"",入力2!AG98,"")</f>
        <v/>
      </c>
      <c r="AH116" s="597" t="str">
        <f>IF(TRIM(入力2!AH98)&lt;&gt;"",入力2!AH98,"")</f>
        <v>0</v>
      </c>
      <c r="AI116" s="598">
        <f>IF(TRIM(入力2!AI98)&lt;&gt;"",入力2!AI98,"")</f>
        <v>0</v>
      </c>
      <c r="AN116" s="494">
        <v>0</v>
      </c>
      <c r="AO116" s="494">
        <f>IF(AN116=1,IF(W119&gt;0,W119,W120),W120)</f>
        <v>0</v>
      </c>
      <c r="AP116" s="494">
        <f>IF(AN116=1,IF(AI119&gt;0,AI119,AI120),AI120)</f>
        <v>0</v>
      </c>
    </row>
    <row r="117" spans="1:42" ht="11.25" customHeight="1">
      <c r="A117" s="2337" t="str">
        <f>IF(TRIM(入力1!A102)&lt;&gt;"",入力1!A102,"")</f>
        <v/>
      </c>
      <c r="B117" s="2339">
        <f>IF(TRIM(入力1!B102)&lt;&gt;"",入力1!B102,"")</f>
        <v>4</v>
      </c>
      <c r="C117" s="2341">
        <f>IF(TRIM(入力1!C102)&lt;&gt;"",入力1!C102,"")</f>
        <v>3</v>
      </c>
      <c r="D117" s="2343" t="str">
        <f>IF(TRIM(入力1!D102)&lt;&gt;"",入力1!D102,"")</f>
        <v/>
      </c>
      <c r="E117" s="2344"/>
      <c r="F117" s="2347" t="str">
        <f>IF(入力2!F99,"■","□")</f>
        <v>□</v>
      </c>
      <c r="G117" s="2348"/>
      <c r="H117" s="2349"/>
      <c r="I117" s="2338" t="str">
        <f>IF(TRIM(入力1!A102)&lt;&gt;"",入力1!A102,"")</f>
        <v/>
      </c>
      <c r="J117" s="2340">
        <f>IF(TRIM(入力1!B102)&lt;&gt;"",入力1!B102,"")</f>
        <v>4</v>
      </c>
      <c r="K117" s="2355">
        <f>C117</f>
        <v>3</v>
      </c>
      <c r="L117" s="640" t="str">
        <f>IF(TRIM(入力2!L99)&lt;&gt;"",入力2!L99,"")</f>
        <v/>
      </c>
      <c r="M117" s="640" t="str">
        <f>IF(TRIM(入力2!M99)&lt;&gt;"",入力2!M99,"")</f>
        <v/>
      </c>
      <c r="N117" s="640" t="str">
        <f>IF(TRIM(入力2!N99)&lt;&gt;"",入力2!N99,"")</f>
        <v/>
      </c>
      <c r="O117" s="640" t="str">
        <f>IF(TRIM(入力2!O99)&lt;&gt;"",入力2!O99,"")</f>
        <v/>
      </c>
      <c r="P117" s="640" t="str">
        <f>IF(TRIM(入力2!P99)&lt;&gt;"",入力2!P99,"")</f>
        <v/>
      </c>
      <c r="Q117" s="640" t="str">
        <f>IF(TRIM(入力2!Q99)&lt;&gt;"",入力2!Q99,"")</f>
        <v/>
      </c>
      <c r="R117" s="640" t="str">
        <f>IF(TRIM(入力2!R99)&lt;&gt;"",入力2!R99,"")</f>
        <v/>
      </c>
      <c r="S117" s="640" t="str">
        <f>IF(TRIM(入力2!S99)&lt;&gt;"",入力2!S99,"")</f>
        <v/>
      </c>
      <c r="T117" s="640" t="str">
        <f>IF(TRIM(入力2!T99)&lt;&gt;"",入力2!T99,"")</f>
        <v/>
      </c>
      <c r="U117" s="640" t="str">
        <f>IF(TRIM(入力2!U99)&lt;&gt;"",入力2!U99,"")</f>
        <v/>
      </c>
      <c r="V117" s="641" t="str">
        <f>IF(TRIM(入力2!V99)&lt;&gt;"",入力2!V99,"")</f>
        <v/>
      </c>
      <c r="W117" s="642" t="str">
        <f>IF(TRIM(入力2!W99)&lt;&gt;"",入力2!W99,"")</f>
        <v/>
      </c>
      <c r="X117" s="643" t="str">
        <f>IF(TRIM(入力2!X99)&lt;&gt;"",入力2!X99,"")</f>
        <v/>
      </c>
      <c r="Y117" s="640" t="str">
        <f>IF(TRIM(入力2!Y99)&lt;&gt;"",入力2!Y99,"")</f>
        <v/>
      </c>
      <c r="Z117" s="640" t="str">
        <f>IF(TRIM(入力2!Z99)&lt;&gt;"",入力2!Z99,"")</f>
        <v/>
      </c>
      <c r="AA117" s="640" t="str">
        <f>IF(TRIM(入力2!AA99)&lt;&gt;"",入力2!AA99,"")</f>
        <v/>
      </c>
      <c r="AB117" s="640" t="str">
        <f>IF(TRIM(入力2!AB99)&lt;&gt;"",入力2!AB99,"")</f>
        <v/>
      </c>
      <c r="AC117" s="640" t="str">
        <f>IF(TRIM(入力2!AC99)&lt;&gt;"",入力2!AC99,"")</f>
        <v/>
      </c>
      <c r="AD117" s="640" t="str">
        <f>IF(TRIM(入力2!AD99)&lt;&gt;"",入力2!AD99,"")</f>
        <v/>
      </c>
      <c r="AE117" s="640" t="str">
        <f>IF(TRIM(入力2!AE99)&lt;&gt;"",入力2!AE99,"")</f>
        <v/>
      </c>
      <c r="AF117" s="640" t="str">
        <f>IF(TRIM(入力2!AF99)&lt;&gt;"",入力2!AF99,"")</f>
        <v/>
      </c>
      <c r="AG117" s="640" t="str">
        <f>IF(TRIM(入力2!AG99)&lt;&gt;"",入力2!AG99,"")</f>
        <v/>
      </c>
      <c r="AH117" s="640" t="str">
        <f>IF(TRIM(入力2!AH99)&lt;&gt;"",入力2!AH99,"")</f>
        <v/>
      </c>
      <c r="AI117" s="644" t="str">
        <f>IF(TRIM(入力2!AI99)&lt;&gt;"",入力2!AI99,"")</f>
        <v/>
      </c>
      <c r="AN117" s="494">
        <v>0</v>
      </c>
      <c r="AO117" s="494">
        <f>IF(AN117=1,IF(W121&gt;0,W121,W122),W122)</f>
        <v>0</v>
      </c>
      <c r="AP117" s="494">
        <f>IF(AN117=1,IF(AI121&gt;0,AI121,AI122),AI122)</f>
        <v>0</v>
      </c>
    </row>
    <row r="118" spans="1:42" ht="11.25" customHeight="1">
      <c r="A118" s="2338"/>
      <c r="B118" s="2340"/>
      <c r="C118" s="2342"/>
      <c r="D118" s="2345"/>
      <c r="E118" s="2346"/>
      <c r="F118" s="2350"/>
      <c r="G118" s="2351"/>
      <c r="H118" s="2352"/>
      <c r="I118" s="2353"/>
      <c r="J118" s="2354"/>
      <c r="K118" s="2356"/>
      <c r="L118" s="591" t="str">
        <f>IF(TRIM(入力2!L100)&lt;&gt;"",入力2!L100,"")</f>
        <v/>
      </c>
      <c r="M118" s="591" t="str">
        <f>IF(TRIM(入力2!M100)&lt;&gt;"",入力2!M100,"")</f>
        <v/>
      </c>
      <c r="N118" s="591" t="str">
        <f>IF(TRIM(入力2!N100)&lt;&gt;"",入力2!N100,"")</f>
        <v/>
      </c>
      <c r="O118" s="591" t="str">
        <f>IF(TRIM(入力2!O100)&lt;&gt;"",入力2!O100,"")</f>
        <v/>
      </c>
      <c r="P118" s="591" t="str">
        <f>IF(TRIM(入力2!P100)&lt;&gt;"",入力2!P100,"")</f>
        <v/>
      </c>
      <c r="Q118" s="591" t="str">
        <f>IF(TRIM(入力2!Q100)&lt;&gt;"",入力2!Q100,"")</f>
        <v/>
      </c>
      <c r="R118" s="591" t="str">
        <f>IF(TRIM(入力2!R100)&lt;&gt;"",入力2!R100,"")</f>
        <v/>
      </c>
      <c r="S118" s="591" t="str">
        <f>IF(TRIM(入力2!S100)&lt;&gt;"",入力2!S100,"")</f>
        <v/>
      </c>
      <c r="T118" s="591" t="str">
        <f>IF(TRIM(入力2!T100)&lt;&gt;"",入力2!T100,"")</f>
        <v/>
      </c>
      <c r="U118" s="591" t="str">
        <f>IF(TRIM(入力2!U100)&lt;&gt;"",入力2!U100,"")</f>
        <v/>
      </c>
      <c r="V118" s="593" t="str">
        <f>IF(TRIM(入力2!V100)&lt;&gt;"",入力2!V100,"")</f>
        <v>0</v>
      </c>
      <c r="W118" s="594">
        <f>IF(TRIM(入力2!W100)&lt;&gt;"",入力2!W100,"")</f>
        <v>0</v>
      </c>
      <c r="X118" s="600" t="str">
        <f>IF(TRIM(入力2!X100)&lt;&gt;"",入力2!X100,"")</f>
        <v/>
      </c>
      <c r="Y118" s="591" t="str">
        <f>IF(TRIM(入力2!Y100)&lt;&gt;"",入力2!Y100,"")</f>
        <v/>
      </c>
      <c r="Z118" s="591" t="str">
        <f>IF(TRIM(入力2!Z100)&lt;&gt;"",入力2!Z100,"")</f>
        <v/>
      </c>
      <c r="AA118" s="591" t="str">
        <f>IF(TRIM(入力2!AA100)&lt;&gt;"",入力2!AA100,"")</f>
        <v/>
      </c>
      <c r="AB118" s="591" t="str">
        <f>IF(TRIM(入力2!AB100)&lt;&gt;"",入力2!AB100,"")</f>
        <v/>
      </c>
      <c r="AC118" s="591" t="str">
        <f>IF(TRIM(入力2!AC100)&lt;&gt;"",入力2!AC100,"")</f>
        <v/>
      </c>
      <c r="AD118" s="591" t="str">
        <f>IF(TRIM(入力2!AD100)&lt;&gt;"",入力2!AD100,"")</f>
        <v/>
      </c>
      <c r="AE118" s="591" t="str">
        <f>IF(TRIM(入力2!AE100)&lt;&gt;"",入力2!AE100,"")</f>
        <v/>
      </c>
      <c r="AF118" s="591" t="str">
        <f>IF(TRIM(入力2!AF100)&lt;&gt;"",入力2!AF100,"")</f>
        <v/>
      </c>
      <c r="AG118" s="591" t="str">
        <f>IF(TRIM(入力2!AG100)&lt;&gt;"",入力2!AG100,"")</f>
        <v/>
      </c>
      <c r="AH118" s="591" t="str">
        <f>IF(TRIM(入力2!AH100)&lt;&gt;"",入力2!AH100,"")</f>
        <v>0</v>
      </c>
      <c r="AI118" s="596">
        <f>IF(TRIM(入力2!AI100)&lt;&gt;"",入力2!AI100,"")</f>
        <v>0</v>
      </c>
      <c r="AN118" s="494">
        <v>0</v>
      </c>
      <c r="AO118" s="494">
        <f>IF(AN118=1,IF(W123&gt;0,W123,W124),W124)</f>
        <v>0</v>
      </c>
      <c r="AP118" s="494">
        <f>IF(AN118=1,IF(AI123&gt;0,AI123,AI124),AI124)</f>
        <v>0</v>
      </c>
    </row>
    <row r="119" spans="1:42" ht="11.25" customHeight="1">
      <c r="A119" s="2312" t="str">
        <f>IF(TRIM(入力1!A104)&lt;&gt;"",入力1!A104,"")</f>
        <v/>
      </c>
      <c r="B119" s="2314">
        <f>IF(TRIM(入力1!B104)&lt;&gt;"",入力1!B104,"")</f>
        <v>4</v>
      </c>
      <c r="C119" s="2316">
        <f>IF(TRIM(入力1!C104)&lt;&gt;"",入力1!C104,"")</f>
        <v>4</v>
      </c>
      <c r="D119" s="2318" t="str">
        <f>IF(TRIM(入力1!D104)&lt;&gt;"",入力1!D104,"")</f>
        <v/>
      </c>
      <c r="E119" s="2319"/>
      <c r="F119" s="2322" t="str">
        <f>IF(入力2!F101,"■","□")</f>
        <v>□</v>
      </c>
      <c r="G119" s="2323"/>
      <c r="H119" s="2324"/>
      <c r="I119" s="2328" t="str">
        <f>IF(TRIM(入力1!A104)&lt;&gt;"",入力1!A104,"")</f>
        <v/>
      </c>
      <c r="J119" s="2308">
        <f>IF(TRIM(入力1!B104)&lt;&gt;"",入力1!B104,"")</f>
        <v>4</v>
      </c>
      <c r="K119" s="2310">
        <f>C119</f>
        <v>4</v>
      </c>
      <c r="L119" s="637" t="str">
        <f>IF(TRIM(入力2!L101)&lt;&gt;"",入力2!L101,"")</f>
        <v/>
      </c>
      <c r="M119" s="637" t="str">
        <f>IF(TRIM(入力2!M101)&lt;&gt;"",入力2!M101,"")</f>
        <v/>
      </c>
      <c r="N119" s="637" t="str">
        <f>IF(TRIM(入力2!N101)&lt;&gt;"",入力2!N101,"")</f>
        <v/>
      </c>
      <c r="O119" s="637" t="str">
        <f>IF(TRIM(入力2!O101)&lt;&gt;"",入力2!O101,"")</f>
        <v/>
      </c>
      <c r="P119" s="637" t="str">
        <f>IF(TRIM(入力2!P101)&lt;&gt;"",入力2!P101,"")</f>
        <v/>
      </c>
      <c r="Q119" s="637" t="str">
        <f>IF(TRIM(入力2!Q101)&lt;&gt;"",入力2!Q101,"")</f>
        <v/>
      </c>
      <c r="R119" s="637" t="str">
        <f>IF(TRIM(入力2!R101)&lt;&gt;"",入力2!R101,"")</f>
        <v/>
      </c>
      <c r="S119" s="637" t="str">
        <f>IF(TRIM(入力2!S101)&lt;&gt;"",入力2!S101,"")</f>
        <v/>
      </c>
      <c r="T119" s="637" t="str">
        <f>IF(TRIM(入力2!T101)&lt;&gt;"",入力2!T101,"")</f>
        <v/>
      </c>
      <c r="U119" s="637" t="str">
        <f>IF(TRIM(入力2!U101)&lt;&gt;"",入力2!U101,"")</f>
        <v/>
      </c>
      <c r="V119" s="637" t="str">
        <f>IF(TRIM(入力2!V101)&lt;&gt;"",入力2!V101,"")</f>
        <v/>
      </c>
      <c r="W119" s="638" t="str">
        <f>IF(TRIM(入力2!W101)&lt;&gt;"",入力2!W101,"")</f>
        <v/>
      </c>
      <c r="X119" s="639" t="str">
        <f>IF(TRIM(入力2!X101)&lt;&gt;"",入力2!X101,"")</f>
        <v/>
      </c>
      <c r="Y119" s="637" t="str">
        <f>IF(TRIM(入力2!Y101)&lt;&gt;"",入力2!Y101,"")</f>
        <v/>
      </c>
      <c r="Z119" s="637" t="str">
        <f>IF(TRIM(入力2!Z101)&lt;&gt;"",入力2!Z101,"")</f>
        <v/>
      </c>
      <c r="AA119" s="637" t="str">
        <f>IF(TRIM(入力2!AA101)&lt;&gt;"",入力2!AA101,"")</f>
        <v/>
      </c>
      <c r="AB119" s="637" t="str">
        <f>IF(TRIM(入力2!AB101)&lt;&gt;"",入力2!AB101,"")</f>
        <v/>
      </c>
      <c r="AC119" s="637" t="str">
        <f>IF(TRIM(入力2!AC101)&lt;&gt;"",入力2!AC101,"")</f>
        <v/>
      </c>
      <c r="AD119" s="637" t="str">
        <f>IF(TRIM(入力2!AD101)&lt;&gt;"",入力2!AD101,"")</f>
        <v/>
      </c>
      <c r="AE119" s="637" t="str">
        <f>IF(TRIM(入力2!AE101)&lt;&gt;"",入力2!AE101,"")</f>
        <v/>
      </c>
      <c r="AF119" s="637" t="str">
        <f>IF(TRIM(入力2!AF101)&lt;&gt;"",入力2!AF101,"")</f>
        <v/>
      </c>
      <c r="AG119" s="637" t="str">
        <f>IF(TRIM(入力2!AG101)&lt;&gt;"",入力2!AG101,"")</f>
        <v/>
      </c>
      <c r="AH119" s="637" t="str">
        <f>IF(TRIM(入力2!AH101)&lt;&gt;"",入力2!AH101,"")</f>
        <v/>
      </c>
      <c r="AI119" s="638" t="str">
        <f>IF(TRIM(入力2!AI101)&lt;&gt;"",入力2!AI101,"")</f>
        <v/>
      </c>
      <c r="AN119" s="494">
        <v>0</v>
      </c>
      <c r="AO119" s="494">
        <f>IF(AN119=1,IF(W125&gt;0,W125,W126),W126)</f>
        <v>0</v>
      </c>
      <c r="AP119" s="494">
        <f>IF(AN119=1,IF(AI125&gt;0,AI125,AI126),AI126)</f>
        <v>0</v>
      </c>
    </row>
    <row r="120" spans="1:42" ht="11.25" customHeight="1">
      <c r="A120" s="2328"/>
      <c r="B120" s="2308"/>
      <c r="C120" s="2330"/>
      <c r="D120" s="2331"/>
      <c r="E120" s="2332"/>
      <c r="F120" s="2333"/>
      <c r="G120" s="2334"/>
      <c r="H120" s="2335"/>
      <c r="I120" s="2329"/>
      <c r="J120" s="2336"/>
      <c r="K120" s="2311"/>
      <c r="L120" s="597" t="str">
        <f>IF(TRIM(入力2!L102)&lt;&gt;"",入力2!L102,"")</f>
        <v/>
      </c>
      <c r="M120" s="597" t="str">
        <f>IF(TRIM(入力2!M102)&lt;&gt;"",入力2!M102,"")</f>
        <v/>
      </c>
      <c r="N120" s="597" t="str">
        <f>IF(TRIM(入力2!N102)&lt;&gt;"",入力2!N102,"")</f>
        <v/>
      </c>
      <c r="O120" s="597" t="str">
        <f>IF(TRIM(入力2!O102)&lt;&gt;"",入力2!O102,"")</f>
        <v/>
      </c>
      <c r="P120" s="597" t="str">
        <f>IF(TRIM(入力2!P102)&lt;&gt;"",入力2!P102,"")</f>
        <v/>
      </c>
      <c r="Q120" s="597" t="str">
        <f>IF(TRIM(入力2!Q102)&lt;&gt;"",入力2!Q102,"")</f>
        <v/>
      </c>
      <c r="R120" s="597" t="str">
        <f>IF(TRIM(入力2!R102)&lt;&gt;"",入力2!R102,"")</f>
        <v/>
      </c>
      <c r="S120" s="597" t="str">
        <f>IF(TRIM(入力2!S102)&lt;&gt;"",入力2!S102,"")</f>
        <v/>
      </c>
      <c r="T120" s="597" t="str">
        <f>IF(TRIM(入力2!T102)&lt;&gt;"",入力2!T102,"")</f>
        <v/>
      </c>
      <c r="U120" s="597" t="str">
        <f>IF(TRIM(入力2!U102)&lt;&gt;"",入力2!U102,"")</f>
        <v/>
      </c>
      <c r="V120" s="597" t="str">
        <f>IF(TRIM(入力2!V102)&lt;&gt;"",入力2!V102,"")</f>
        <v>0</v>
      </c>
      <c r="W120" s="598">
        <f>IF(TRIM(入力2!W102)&lt;&gt;"",入力2!W102,"")</f>
        <v>0</v>
      </c>
      <c r="X120" s="599" t="str">
        <f>IF(TRIM(入力2!X102)&lt;&gt;"",入力2!X102,"")</f>
        <v/>
      </c>
      <c r="Y120" s="597" t="str">
        <f>IF(TRIM(入力2!Y102)&lt;&gt;"",入力2!Y102,"")</f>
        <v/>
      </c>
      <c r="Z120" s="597" t="str">
        <f>IF(TRIM(入力2!Z102)&lt;&gt;"",入力2!Z102,"")</f>
        <v/>
      </c>
      <c r="AA120" s="597" t="str">
        <f>IF(TRIM(入力2!AA102)&lt;&gt;"",入力2!AA102,"")</f>
        <v/>
      </c>
      <c r="AB120" s="597" t="str">
        <f>IF(TRIM(入力2!AB102)&lt;&gt;"",入力2!AB102,"")</f>
        <v/>
      </c>
      <c r="AC120" s="597" t="str">
        <f>IF(TRIM(入力2!AC102)&lt;&gt;"",入力2!AC102,"")</f>
        <v/>
      </c>
      <c r="AD120" s="597" t="str">
        <f>IF(TRIM(入力2!AD102)&lt;&gt;"",入力2!AD102,"")</f>
        <v/>
      </c>
      <c r="AE120" s="597" t="str">
        <f>IF(TRIM(入力2!AE102)&lt;&gt;"",入力2!AE102,"")</f>
        <v/>
      </c>
      <c r="AF120" s="597" t="str">
        <f>IF(TRIM(入力2!AF102)&lt;&gt;"",入力2!AF102,"")</f>
        <v/>
      </c>
      <c r="AG120" s="597" t="str">
        <f>IF(TRIM(入力2!AG102)&lt;&gt;"",入力2!AG102,"")</f>
        <v/>
      </c>
      <c r="AH120" s="597" t="str">
        <f>IF(TRIM(入力2!AH102)&lt;&gt;"",入力2!AH102,"")</f>
        <v>0</v>
      </c>
      <c r="AI120" s="598">
        <f>IF(TRIM(入力2!AI102)&lt;&gt;"",入力2!AI102,"")</f>
        <v>0</v>
      </c>
      <c r="AN120" s="494">
        <v>0</v>
      </c>
      <c r="AO120" s="494">
        <f>IF(AN120=1,IF(W127&gt;0,W127,W128),W128)</f>
        <v>0</v>
      </c>
      <c r="AP120" s="494">
        <f>IF(AN120=1,IF(AI127&gt;0,AI127,AI128),AI128)</f>
        <v>0</v>
      </c>
    </row>
    <row r="121" spans="1:42" ht="11.25" customHeight="1">
      <c r="A121" s="2337" t="str">
        <f>IF(TRIM(入力1!A106)&lt;&gt;"",入力1!A106,"")</f>
        <v/>
      </c>
      <c r="B121" s="2339">
        <f>IF(TRIM(入力1!B106)&lt;&gt;"",入力1!B106,"")</f>
        <v>4</v>
      </c>
      <c r="C121" s="2341">
        <f>IF(TRIM(入力1!C106)&lt;&gt;"",入力1!C106,"")</f>
        <v>5</v>
      </c>
      <c r="D121" s="2343" t="str">
        <f>IF(TRIM(入力1!D106)&lt;&gt;"",入力1!D106,"")</f>
        <v/>
      </c>
      <c r="E121" s="2344"/>
      <c r="F121" s="2347" t="str">
        <f>IF(入力2!F103,"■","□")</f>
        <v>□</v>
      </c>
      <c r="G121" s="2348"/>
      <c r="H121" s="2349"/>
      <c r="I121" s="2353" t="str">
        <f>IF(TRIM(入力1!A106)&lt;&gt;"",入力1!A106,"")</f>
        <v/>
      </c>
      <c r="J121" s="2354">
        <f>IF(TRIM(入力1!B106)&lt;&gt;"",入力1!B106,"")</f>
        <v>4</v>
      </c>
      <c r="K121" s="2355">
        <f>C121</f>
        <v>5</v>
      </c>
      <c r="L121" s="640" t="str">
        <f>IF(TRIM(入力2!L103)&lt;&gt;"",入力2!L103,"")</f>
        <v/>
      </c>
      <c r="M121" s="640" t="str">
        <f>IF(TRIM(入力2!M103)&lt;&gt;"",入力2!M103,"")</f>
        <v/>
      </c>
      <c r="N121" s="640" t="str">
        <f>IF(TRIM(入力2!N103)&lt;&gt;"",入力2!N103,"")</f>
        <v/>
      </c>
      <c r="O121" s="640" t="str">
        <f>IF(TRIM(入力2!O103)&lt;&gt;"",入力2!O103,"")</f>
        <v/>
      </c>
      <c r="P121" s="640" t="str">
        <f>IF(TRIM(入力2!P103)&lt;&gt;"",入力2!P103,"")</f>
        <v/>
      </c>
      <c r="Q121" s="640" t="str">
        <f>IF(TRIM(入力2!Q103)&lt;&gt;"",入力2!Q103,"")</f>
        <v/>
      </c>
      <c r="R121" s="640" t="str">
        <f>IF(TRIM(入力2!R103)&lt;&gt;"",入力2!R103,"")</f>
        <v/>
      </c>
      <c r="S121" s="640" t="str">
        <f>IF(TRIM(入力2!S103)&lt;&gt;"",入力2!S103,"")</f>
        <v/>
      </c>
      <c r="T121" s="640" t="str">
        <f>IF(TRIM(入力2!T103)&lt;&gt;"",入力2!T103,"")</f>
        <v/>
      </c>
      <c r="U121" s="640" t="str">
        <f>IF(TRIM(入力2!U103)&lt;&gt;"",入力2!U103,"")</f>
        <v/>
      </c>
      <c r="V121" s="640" t="str">
        <f>IF(TRIM(入力2!V103)&lt;&gt;"",入力2!V103,"")</f>
        <v/>
      </c>
      <c r="W121" s="644" t="str">
        <f>IF(TRIM(入力2!W103)&lt;&gt;"",入力2!W103,"")</f>
        <v/>
      </c>
      <c r="X121" s="643" t="str">
        <f>IF(TRIM(入力2!X103)&lt;&gt;"",入力2!X103,"")</f>
        <v/>
      </c>
      <c r="Y121" s="640" t="str">
        <f>IF(TRIM(入力2!Y103)&lt;&gt;"",入力2!Y103,"")</f>
        <v/>
      </c>
      <c r="Z121" s="640" t="str">
        <f>IF(TRIM(入力2!Z103)&lt;&gt;"",入力2!Z103,"")</f>
        <v/>
      </c>
      <c r="AA121" s="640" t="str">
        <f>IF(TRIM(入力2!AA103)&lt;&gt;"",入力2!AA103,"")</f>
        <v/>
      </c>
      <c r="AB121" s="640" t="str">
        <f>IF(TRIM(入力2!AB103)&lt;&gt;"",入力2!AB103,"")</f>
        <v/>
      </c>
      <c r="AC121" s="640" t="str">
        <f>IF(TRIM(入力2!AC103)&lt;&gt;"",入力2!AC103,"")</f>
        <v/>
      </c>
      <c r="AD121" s="640" t="str">
        <f>IF(TRIM(入力2!AD103)&lt;&gt;"",入力2!AD103,"")</f>
        <v/>
      </c>
      <c r="AE121" s="640" t="str">
        <f>IF(TRIM(入力2!AE103)&lt;&gt;"",入力2!AE103,"")</f>
        <v/>
      </c>
      <c r="AF121" s="640" t="str">
        <f>IF(TRIM(入力2!AF103)&lt;&gt;"",入力2!AF103,"")</f>
        <v/>
      </c>
      <c r="AG121" s="640" t="str">
        <f>IF(TRIM(入力2!AG103)&lt;&gt;"",入力2!AG103,"")</f>
        <v/>
      </c>
      <c r="AH121" s="640" t="str">
        <f>IF(TRIM(入力2!AH103)&lt;&gt;"",入力2!AH103,"")</f>
        <v/>
      </c>
      <c r="AI121" s="644" t="str">
        <f>IF(TRIM(入力2!AI103)&lt;&gt;"",入力2!AI103,"")</f>
        <v/>
      </c>
      <c r="AN121" s="494">
        <v>0</v>
      </c>
      <c r="AO121" s="494">
        <f>IF(AN121=1,IF(W129&gt;0,W129,W130),W130)</f>
        <v>0</v>
      </c>
      <c r="AP121" s="494">
        <f>IF(AN121=1,IF(AI129&gt;0,AI129,AI130),AI130)</f>
        <v>0</v>
      </c>
    </row>
    <row r="122" spans="1:42" ht="11.25" customHeight="1" thickBot="1">
      <c r="A122" s="2366"/>
      <c r="B122" s="2367"/>
      <c r="C122" s="2368"/>
      <c r="D122" s="2369"/>
      <c r="E122" s="2370"/>
      <c r="F122" s="2371"/>
      <c r="G122" s="2372"/>
      <c r="H122" s="2373"/>
      <c r="I122" s="2374"/>
      <c r="J122" s="2375"/>
      <c r="K122" s="2376"/>
      <c r="L122" s="601" t="str">
        <f>IF(TRIM(入力2!L104)&lt;&gt;"",入力2!L104,"")</f>
        <v/>
      </c>
      <c r="M122" s="601" t="str">
        <f>IF(TRIM(入力2!M104)&lt;&gt;"",入力2!M104,"")</f>
        <v/>
      </c>
      <c r="N122" s="601" t="str">
        <f>IF(TRIM(入力2!N104)&lt;&gt;"",入力2!N104,"")</f>
        <v/>
      </c>
      <c r="O122" s="601" t="str">
        <f>IF(TRIM(入力2!O104)&lt;&gt;"",入力2!O104,"")</f>
        <v/>
      </c>
      <c r="P122" s="601" t="str">
        <f>IF(TRIM(入力2!P104)&lt;&gt;"",入力2!P104,"")</f>
        <v/>
      </c>
      <c r="Q122" s="601" t="str">
        <f>IF(TRIM(入力2!Q104)&lt;&gt;"",入力2!Q104,"")</f>
        <v/>
      </c>
      <c r="R122" s="601" t="str">
        <f>IF(TRIM(入力2!R104)&lt;&gt;"",入力2!R104,"")</f>
        <v/>
      </c>
      <c r="S122" s="601" t="str">
        <f>IF(TRIM(入力2!S104)&lt;&gt;"",入力2!S104,"")</f>
        <v/>
      </c>
      <c r="T122" s="601" t="str">
        <f>IF(TRIM(入力2!T104)&lt;&gt;"",入力2!T104,"")</f>
        <v/>
      </c>
      <c r="U122" s="601" t="str">
        <f>IF(TRIM(入力2!U104)&lt;&gt;"",入力2!U104,"")</f>
        <v/>
      </c>
      <c r="V122" s="601" t="str">
        <f>IF(TRIM(入力2!V104)&lt;&gt;"",入力2!V104,"")</f>
        <v>0</v>
      </c>
      <c r="W122" s="602">
        <f>IF(TRIM(入力2!W104)&lt;&gt;"",入力2!W104,"")</f>
        <v>0</v>
      </c>
      <c r="X122" s="603" t="str">
        <f>IF(TRIM(入力2!X104)&lt;&gt;"",入力2!X104,"")</f>
        <v/>
      </c>
      <c r="Y122" s="601" t="str">
        <f>IF(TRIM(入力2!Y104)&lt;&gt;"",入力2!Y104,"")</f>
        <v/>
      </c>
      <c r="Z122" s="601" t="str">
        <f>IF(TRIM(入力2!Z104)&lt;&gt;"",入力2!Z104,"")</f>
        <v/>
      </c>
      <c r="AA122" s="601" t="str">
        <f>IF(TRIM(入力2!AA104)&lt;&gt;"",入力2!AA104,"")</f>
        <v/>
      </c>
      <c r="AB122" s="601" t="str">
        <f>IF(TRIM(入力2!AB104)&lt;&gt;"",入力2!AB104,"")</f>
        <v/>
      </c>
      <c r="AC122" s="601" t="str">
        <f>IF(TRIM(入力2!AC104)&lt;&gt;"",入力2!AC104,"")</f>
        <v/>
      </c>
      <c r="AD122" s="601" t="str">
        <f>IF(TRIM(入力2!AD104)&lt;&gt;"",入力2!AD104,"")</f>
        <v/>
      </c>
      <c r="AE122" s="601" t="str">
        <f>IF(TRIM(入力2!AE104)&lt;&gt;"",入力2!AE104,"")</f>
        <v/>
      </c>
      <c r="AF122" s="601" t="str">
        <f>IF(TRIM(入力2!AF104)&lt;&gt;"",入力2!AF104,"")</f>
        <v/>
      </c>
      <c r="AG122" s="601" t="str">
        <f>IF(TRIM(入力2!AG104)&lt;&gt;"",入力2!AG104,"")</f>
        <v/>
      </c>
      <c r="AH122" s="601" t="str">
        <f>IF(TRIM(入力2!AH104)&lt;&gt;"",入力2!AH104,"")</f>
        <v>0</v>
      </c>
      <c r="AI122" s="602">
        <f>IF(TRIM(入力2!AI104)&lt;&gt;"",入力2!AI104,"")</f>
        <v>0</v>
      </c>
      <c r="AN122" s="494">
        <v>0</v>
      </c>
      <c r="AO122" s="494">
        <f>IF(AN122=1,IF(W131&gt;0,W131,W132),W132)</f>
        <v>0</v>
      </c>
      <c r="AP122" s="494">
        <f>IF(AN122=1,IF(AI131&gt;0,AI131,AI132),AI132)</f>
        <v>0</v>
      </c>
    </row>
    <row r="123" spans="1:42" ht="11.25" customHeight="1">
      <c r="A123" s="2357" t="str">
        <f>IF(TRIM(入力1!A108)&lt;&gt;"",入力1!A108,"")</f>
        <v/>
      </c>
      <c r="B123" s="2358">
        <f>IF(TRIM(入力1!B108)&lt;&gt;"",入力1!B108,"")</f>
        <v>4</v>
      </c>
      <c r="C123" s="2359">
        <f>IF(TRIM(入力1!C108)&lt;&gt;"",入力1!C108,"")</f>
        <v>6</v>
      </c>
      <c r="D123" s="2360" t="str">
        <f>IF(TRIM(入力1!D108)&lt;&gt;"",入力1!D108,"")</f>
        <v/>
      </c>
      <c r="E123" s="2361"/>
      <c r="F123" s="2362" t="str">
        <f>IF(入力2!F105,"■","□")</f>
        <v>□</v>
      </c>
      <c r="G123" s="2363"/>
      <c r="H123" s="2364"/>
      <c r="I123" s="2328" t="str">
        <f>IF(TRIM(入力1!A108)&lt;&gt;"",入力1!A108,"")</f>
        <v/>
      </c>
      <c r="J123" s="2308">
        <f>IF(TRIM(入力1!B108)&lt;&gt;"",入力1!B108,"")</f>
        <v>4</v>
      </c>
      <c r="K123" s="2365">
        <f>C123</f>
        <v>6</v>
      </c>
      <c r="L123" s="645" t="str">
        <f>IF(TRIM(入力2!L105)&lt;&gt;"",入力2!L105,"")</f>
        <v/>
      </c>
      <c r="M123" s="645" t="str">
        <f>IF(TRIM(入力2!M105)&lt;&gt;"",入力2!M105,"")</f>
        <v/>
      </c>
      <c r="N123" s="645" t="str">
        <f>IF(TRIM(入力2!N105)&lt;&gt;"",入力2!N105,"")</f>
        <v/>
      </c>
      <c r="O123" s="645" t="str">
        <f>IF(TRIM(入力2!O105)&lt;&gt;"",入力2!O105,"")</f>
        <v/>
      </c>
      <c r="P123" s="645" t="str">
        <f>IF(TRIM(入力2!P105)&lt;&gt;"",入力2!P105,"")</f>
        <v/>
      </c>
      <c r="Q123" s="645" t="str">
        <f>IF(TRIM(入力2!Q105)&lt;&gt;"",入力2!Q105,"")</f>
        <v/>
      </c>
      <c r="R123" s="645" t="str">
        <f>IF(TRIM(入力2!R105)&lt;&gt;"",入力2!R105,"")</f>
        <v/>
      </c>
      <c r="S123" s="645" t="str">
        <f>IF(TRIM(入力2!S105)&lt;&gt;"",入力2!S105,"")</f>
        <v/>
      </c>
      <c r="T123" s="645" t="str">
        <f>IF(TRIM(入力2!T105)&lt;&gt;"",入力2!T105,"")</f>
        <v/>
      </c>
      <c r="U123" s="645" t="str">
        <f>IF(TRIM(入力2!U105)&lt;&gt;"",入力2!U105,"")</f>
        <v/>
      </c>
      <c r="V123" s="645" t="str">
        <f>IF(TRIM(入力2!V105)&lt;&gt;"",入力2!V105,"")</f>
        <v/>
      </c>
      <c r="W123" s="646" t="str">
        <f>IF(TRIM(入力2!W105)&lt;&gt;"",入力2!W105,"")</f>
        <v/>
      </c>
      <c r="X123" s="647" t="str">
        <f>IF(TRIM(入力2!X105)&lt;&gt;"",入力2!X105,"")</f>
        <v/>
      </c>
      <c r="Y123" s="645" t="str">
        <f>IF(TRIM(入力2!Y105)&lt;&gt;"",入力2!Y105,"")</f>
        <v/>
      </c>
      <c r="Z123" s="645" t="str">
        <f>IF(TRIM(入力2!Z105)&lt;&gt;"",入力2!Z105,"")</f>
        <v/>
      </c>
      <c r="AA123" s="645" t="str">
        <f>IF(TRIM(入力2!AA105)&lt;&gt;"",入力2!AA105,"")</f>
        <v/>
      </c>
      <c r="AB123" s="645" t="str">
        <f>IF(TRIM(入力2!AB105)&lt;&gt;"",入力2!AB105,"")</f>
        <v/>
      </c>
      <c r="AC123" s="645" t="str">
        <f>IF(TRIM(入力2!AC105)&lt;&gt;"",入力2!AC105,"")</f>
        <v/>
      </c>
      <c r="AD123" s="645" t="str">
        <f>IF(TRIM(入力2!AD105)&lt;&gt;"",入力2!AD105,"")</f>
        <v/>
      </c>
      <c r="AE123" s="645" t="str">
        <f>IF(TRIM(入力2!AE105)&lt;&gt;"",入力2!AE105,"")</f>
        <v/>
      </c>
      <c r="AF123" s="645" t="str">
        <f>IF(TRIM(入力2!AF105)&lt;&gt;"",入力2!AF105,"")</f>
        <v/>
      </c>
      <c r="AG123" s="645" t="str">
        <f>IF(TRIM(入力2!AG105)&lt;&gt;"",入力2!AG105,"")</f>
        <v/>
      </c>
      <c r="AH123" s="645" t="str">
        <f>IF(TRIM(入力2!AH105)&lt;&gt;"",入力2!AH105,"")</f>
        <v/>
      </c>
      <c r="AI123" s="646" t="str">
        <f>IF(TRIM(入力2!AI105)&lt;&gt;"",入力2!AI105,"")</f>
        <v/>
      </c>
      <c r="AN123" s="494">
        <v>0</v>
      </c>
      <c r="AO123" s="494">
        <f>IF(AN123=1,IF(W133&gt;0,W133,W134),W134)</f>
        <v>0</v>
      </c>
      <c r="AP123" s="494">
        <f>IF(AN123=1,IF(AI133&gt;0,AI133,AI134),AI134)</f>
        <v>0</v>
      </c>
    </row>
    <row r="124" spans="1:42" ht="11.25" customHeight="1">
      <c r="A124" s="2328"/>
      <c r="B124" s="2308"/>
      <c r="C124" s="2330"/>
      <c r="D124" s="2331"/>
      <c r="E124" s="2332"/>
      <c r="F124" s="2333"/>
      <c r="G124" s="2334"/>
      <c r="H124" s="2335"/>
      <c r="I124" s="2329"/>
      <c r="J124" s="2336"/>
      <c r="K124" s="2311"/>
      <c r="L124" s="597" t="str">
        <f>IF(TRIM(入力2!L106)&lt;&gt;"",入力2!L106,"")</f>
        <v/>
      </c>
      <c r="M124" s="597" t="str">
        <f>IF(TRIM(入力2!M106)&lt;&gt;"",入力2!M106,"")</f>
        <v/>
      </c>
      <c r="N124" s="597" t="str">
        <f>IF(TRIM(入力2!N106)&lt;&gt;"",入力2!N106,"")</f>
        <v/>
      </c>
      <c r="O124" s="597" t="str">
        <f>IF(TRIM(入力2!O106)&lt;&gt;"",入力2!O106,"")</f>
        <v/>
      </c>
      <c r="P124" s="597" t="str">
        <f>IF(TRIM(入力2!P106)&lt;&gt;"",入力2!P106,"")</f>
        <v/>
      </c>
      <c r="Q124" s="597" t="str">
        <f>IF(TRIM(入力2!Q106)&lt;&gt;"",入力2!Q106,"")</f>
        <v/>
      </c>
      <c r="R124" s="597" t="str">
        <f>IF(TRIM(入力2!R106)&lt;&gt;"",入力2!R106,"")</f>
        <v/>
      </c>
      <c r="S124" s="597" t="str">
        <f>IF(TRIM(入力2!S106)&lt;&gt;"",入力2!S106,"")</f>
        <v/>
      </c>
      <c r="T124" s="597" t="str">
        <f>IF(TRIM(入力2!T106)&lt;&gt;"",入力2!T106,"")</f>
        <v/>
      </c>
      <c r="U124" s="597" t="str">
        <f>IF(TRIM(入力2!U106)&lt;&gt;"",入力2!U106,"")</f>
        <v/>
      </c>
      <c r="V124" s="597" t="str">
        <f>IF(TRIM(入力2!V106)&lt;&gt;"",入力2!V106,"")</f>
        <v>0</v>
      </c>
      <c r="W124" s="598">
        <f>IF(TRIM(入力2!W106)&lt;&gt;"",入力2!W106,"")</f>
        <v>0</v>
      </c>
      <c r="X124" s="599" t="str">
        <f>IF(TRIM(入力2!X106)&lt;&gt;"",入力2!X106,"")</f>
        <v/>
      </c>
      <c r="Y124" s="597" t="str">
        <f>IF(TRIM(入力2!Y106)&lt;&gt;"",入力2!Y106,"")</f>
        <v/>
      </c>
      <c r="Z124" s="597" t="str">
        <f>IF(TRIM(入力2!Z106)&lt;&gt;"",入力2!Z106,"")</f>
        <v/>
      </c>
      <c r="AA124" s="597" t="str">
        <f>IF(TRIM(入力2!AA106)&lt;&gt;"",入力2!AA106,"")</f>
        <v/>
      </c>
      <c r="AB124" s="597" t="str">
        <f>IF(TRIM(入力2!AB106)&lt;&gt;"",入力2!AB106,"")</f>
        <v/>
      </c>
      <c r="AC124" s="597" t="str">
        <f>IF(TRIM(入力2!AC106)&lt;&gt;"",入力2!AC106,"")</f>
        <v/>
      </c>
      <c r="AD124" s="597" t="str">
        <f>IF(TRIM(入力2!AD106)&lt;&gt;"",入力2!AD106,"")</f>
        <v/>
      </c>
      <c r="AE124" s="597" t="str">
        <f>IF(TRIM(入力2!AE106)&lt;&gt;"",入力2!AE106,"")</f>
        <v/>
      </c>
      <c r="AF124" s="597" t="str">
        <f>IF(TRIM(入力2!AF106)&lt;&gt;"",入力2!AF106,"")</f>
        <v/>
      </c>
      <c r="AG124" s="597" t="str">
        <f>IF(TRIM(入力2!AG106)&lt;&gt;"",入力2!AG106,"")</f>
        <v/>
      </c>
      <c r="AH124" s="597" t="str">
        <f>IF(TRIM(入力2!AH106)&lt;&gt;"",入力2!AH106,"")</f>
        <v>0</v>
      </c>
      <c r="AI124" s="598">
        <f>IF(TRIM(入力2!AI106)&lt;&gt;"",入力2!AI106,"")</f>
        <v>0</v>
      </c>
      <c r="AN124" s="494">
        <v>0</v>
      </c>
      <c r="AO124" s="494">
        <f>IF(AN124=1,IF(W135&gt;0,W135,W136),W136)</f>
        <v>0</v>
      </c>
      <c r="AP124" s="494">
        <f>IF(AN124=1,IF(AI135&gt;0,AI135,AI136),AI136)</f>
        <v>0</v>
      </c>
    </row>
    <row r="125" spans="1:42" ht="11.25" customHeight="1">
      <c r="A125" s="2337" t="str">
        <f>IF(TRIM(入力1!A110)&lt;&gt;"",入力1!A110,"")</f>
        <v/>
      </c>
      <c r="B125" s="2339">
        <f>IF(TRIM(入力1!B110)&lt;&gt;"",入力1!B110,"")</f>
        <v>4</v>
      </c>
      <c r="C125" s="2341">
        <f>IF(TRIM(入力1!C110)&lt;&gt;"",入力1!C110,"")</f>
        <v>7</v>
      </c>
      <c r="D125" s="2343" t="str">
        <f>IF(TRIM(入力1!D110)&lt;&gt;"",入力1!D110,"")</f>
        <v/>
      </c>
      <c r="E125" s="2344"/>
      <c r="F125" s="2347" t="str">
        <f>IF(入力2!F107,"■","□")</f>
        <v>□</v>
      </c>
      <c r="G125" s="2348"/>
      <c r="H125" s="2349"/>
      <c r="I125" s="2338" t="str">
        <f>IF(TRIM(入力1!A110)&lt;&gt;"",入力1!A110,"")</f>
        <v/>
      </c>
      <c r="J125" s="2340">
        <f>IF(TRIM(入力1!B110)&lt;&gt;"",入力1!B110,"")</f>
        <v>4</v>
      </c>
      <c r="K125" s="2355">
        <f>C125</f>
        <v>7</v>
      </c>
      <c r="L125" s="640" t="str">
        <f>IF(TRIM(入力2!L107)&lt;&gt;"",入力2!L107,"")</f>
        <v/>
      </c>
      <c r="M125" s="640" t="str">
        <f>IF(TRIM(入力2!M107)&lt;&gt;"",入力2!M107,"")</f>
        <v/>
      </c>
      <c r="N125" s="640" t="str">
        <f>IF(TRIM(入力2!N107)&lt;&gt;"",入力2!N107,"")</f>
        <v/>
      </c>
      <c r="O125" s="640" t="str">
        <f>IF(TRIM(入力2!O107)&lt;&gt;"",入力2!O107,"")</f>
        <v/>
      </c>
      <c r="P125" s="640" t="str">
        <f>IF(TRIM(入力2!P107)&lt;&gt;"",入力2!P107,"")</f>
        <v/>
      </c>
      <c r="Q125" s="640" t="str">
        <f>IF(TRIM(入力2!Q107)&lt;&gt;"",入力2!Q107,"")</f>
        <v/>
      </c>
      <c r="R125" s="640" t="str">
        <f>IF(TRIM(入力2!R107)&lt;&gt;"",入力2!R107,"")</f>
        <v/>
      </c>
      <c r="S125" s="640" t="str">
        <f>IF(TRIM(入力2!S107)&lt;&gt;"",入力2!S107,"")</f>
        <v/>
      </c>
      <c r="T125" s="640" t="str">
        <f>IF(TRIM(入力2!T107)&lt;&gt;"",入力2!T107,"")</f>
        <v/>
      </c>
      <c r="U125" s="640" t="str">
        <f>IF(TRIM(入力2!U107)&lt;&gt;"",入力2!U107,"")</f>
        <v/>
      </c>
      <c r="V125" s="641" t="str">
        <f>IF(TRIM(入力2!V107)&lt;&gt;"",入力2!V107,"")</f>
        <v/>
      </c>
      <c r="W125" s="642" t="str">
        <f>IF(TRIM(入力2!W107)&lt;&gt;"",入力2!W107,"")</f>
        <v/>
      </c>
      <c r="X125" s="643" t="str">
        <f>IF(TRIM(入力2!X107)&lt;&gt;"",入力2!X107,"")</f>
        <v/>
      </c>
      <c r="Y125" s="640" t="str">
        <f>IF(TRIM(入力2!Y107)&lt;&gt;"",入力2!Y107,"")</f>
        <v/>
      </c>
      <c r="Z125" s="640" t="str">
        <f>IF(TRIM(入力2!Z107)&lt;&gt;"",入力2!Z107,"")</f>
        <v/>
      </c>
      <c r="AA125" s="640" t="str">
        <f>IF(TRIM(入力2!AA107)&lt;&gt;"",入力2!AA107,"")</f>
        <v/>
      </c>
      <c r="AB125" s="640" t="str">
        <f>IF(TRIM(入力2!AB107)&lt;&gt;"",入力2!AB107,"")</f>
        <v/>
      </c>
      <c r="AC125" s="640" t="str">
        <f>IF(TRIM(入力2!AC107)&lt;&gt;"",入力2!AC107,"")</f>
        <v/>
      </c>
      <c r="AD125" s="640" t="str">
        <f>IF(TRIM(入力2!AD107)&lt;&gt;"",入力2!AD107,"")</f>
        <v/>
      </c>
      <c r="AE125" s="640" t="str">
        <f>IF(TRIM(入力2!AE107)&lt;&gt;"",入力2!AE107,"")</f>
        <v/>
      </c>
      <c r="AF125" s="640" t="str">
        <f>IF(TRIM(入力2!AF107)&lt;&gt;"",入力2!AF107,"")</f>
        <v/>
      </c>
      <c r="AG125" s="640" t="str">
        <f>IF(TRIM(入力2!AG107)&lt;&gt;"",入力2!AG107,"")</f>
        <v/>
      </c>
      <c r="AH125" s="640" t="str">
        <f>IF(TRIM(入力2!AH107)&lt;&gt;"",入力2!AH107,"")</f>
        <v/>
      </c>
      <c r="AI125" s="644" t="str">
        <f>IF(TRIM(入力2!AI107)&lt;&gt;"",入力2!AI107,"")</f>
        <v/>
      </c>
      <c r="AN125" s="494">
        <v>0</v>
      </c>
      <c r="AO125" s="494">
        <f>IF(AN125=1,IF(W137&gt;0,W137,W138),W138)</f>
        <v>0</v>
      </c>
      <c r="AP125" s="494">
        <f>IF(AN125=1,IF(AI137&gt;0,AI137,AI138),AI138)</f>
        <v>0</v>
      </c>
    </row>
    <row r="126" spans="1:42" ht="11.25" customHeight="1">
      <c r="A126" s="2338"/>
      <c r="B126" s="2340"/>
      <c r="C126" s="2342"/>
      <c r="D126" s="2345"/>
      <c r="E126" s="2346"/>
      <c r="F126" s="2350"/>
      <c r="G126" s="2351"/>
      <c r="H126" s="2352"/>
      <c r="I126" s="2353"/>
      <c r="J126" s="2354"/>
      <c r="K126" s="2356"/>
      <c r="L126" s="591" t="str">
        <f>IF(TRIM(入力2!L108)&lt;&gt;"",入力2!L108,"")</f>
        <v/>
      </c>
      <c r="M126" s="591" t="str">
        <f>IF(TRIM(入力2!M108)&lt;&gt;"",入力2!M108,"")</f>
        <v/>
      </c>
      <c r="N126" s="591" t="str">
        <f>IF(TRIM(入力2!N108)&lt;&gt;"",入力2!N108,"")</f>
        <v/>
      </c>
      <c r="O126" s="591" t="str">
        <f>IF(TRIM(入力2!O108)&lt;&gt;"",入力2!O108,"")</f>
        <v/>
      </c>
      <c r="P126" s="591" t="str">
        <f>IF(TRIM(入力2!P108)&lt;&gt;"",入力2!P108,"")</f>
        <v/>
      </c>
      <c r="Q126" s="591" t="str">
        <f>IF(TRIM(入力2!Q108)&lt;&gt;"",入力2!Q108,"")</f>
        <v/>
      </c>
      <c r="R126" s="591" t="str">
        <f>IF(TRIM(入力2!R108)&lt;&gt;"",入力2!R108,"")</f>
        <v/>
      </c>
      <c r="S126" s="591" t="str">
        <f>IF(TRIM(入力2!S108)&lt;&gt;"",入力2!S108,"")</f>
        <v/>
      </c>
      <c r="T126" s="591" t="str">
        <f>IF(TRIM(入力2!T108)&lt;&gt;"",入力2!T108,"")</f>
        <v/>
      </c>
      <c r="U126" s="591" t="str">
        <f>IF(TRIM(入力2!U108)&lt;&gt;"",入力2!U108,"")</f>
        <v/>
      </c>
      <c r="V126" s="593" t="str">
        <f>IF(TRIM(入力2!V108)&lt;&gt;"",入力2!V108,"")</f>
        <v>0</v>
      </c>
      <c r="W126" s="594">
        <f>IF(TRIM(入力2!W108)&lt;&gt;"",入力2!W108,"")</f>
        <v>0</v>
      </c>
      <c r="X126" s="600" t="str">
        <f>IF(TRIM(入力2!X108)&lt;&gt;"",入力2!X108,"")</f>
        <v/>
      </c>
      <c r="Y126" s="591" t="str">
        <f>IF(TRIM(入力2!Y108)&lt;&gt;"",入力2!Y108,"")</f>
        <v/>
      </c>
      <c r="Z126" s="591" t="str">
        <f>IF(TRIM(入力2!Z108)&lt;&gt;"",入力2!Z108,"")</f>
        <v/>
      </c>
      <c r="AA126" s="591" t="str">
        <f>IF(TRIM(入力2!AA108)&lt;&gt;"",入力2!AA108,"")</f>
        <v/>
      </c>
      <c r="AB126" s="591" t="str">
        <f>IF(TRIM(入力2!AB108)&lt;&gt;"",入力2!AB108,"")</f>
        <v/>
      </c>
      <c r="AC126" s="591" t="str">
        <f>IF(TRIM(入力2!AC108)&lt;&gt;"",入力2!AC108,"")</f>
        <v/>
      </c>
      <c r="AD126" s="591" t="str">
        <f>IF(TRIM(入力2!AD108)&lt;&gt;"",入力2!AD108,"")</f>
        <v/>
      </c>
      <c r="AE126" s="591" t="str">
        <f>IF(TRIM(入力2!AE108)&lt;&gt;"",入力2!AE108,"")</f>
        <v/>
      </c>
      <c r="AF126" s="591" t="str">
        <f>IF(TRIM(入力2!AF108)&lt;&gt;"",入力2!AF108,"")</f>
        <v/>
      </c>
      <c r="AG126" s="591" t="str">
        <f>IF(TRIM(入力2!AG108)&lt;&gt;"",入力2!AG108,"")</f>
        <v/>
      </c>
      <c r="AH126" s="591" t="str">
        <f>IF(TRIM(入力2!AH108)&lt;&gt;"",入力2!AH108,"")</f>
        <v>0</v>
      </c>
      <c r="AI126" s="596">
        <f>IF(TRIM(入力2!AI108)&lt;&gt;"",入力2!AI108,"")</f>
        <v>0</v>
      </c>
      <c r="AN126" s="494">
        <v>0</v>
      </c>
      <c r="AO126" s="494">
        <f>IF(AN126=1,IF(W139&gt;0,W139,W140),W140)</f>
        <v>0</v>
      </c>
      <c r="AP126" s="494">
        <f>IF(AN126=1,IF(AI139&gt;0,AI139,AI140),AI140)</f>
        <v>0</v>
      </c>
    </row>
    <row r="127" spans="1:42" ht="11.25" customHeight="1">
      <c r="A127" s="2312" t="str">
        <f>IF(TRIM(入力1!A112)&lt;&gt;"",入力1!A112,"")</f>
        <v/>
      </c>
      <c r="B127" s="2314">
        <f>IF(TRIM(入力1!B112)&lt;&gt;"",入力1!B112,"")</f>
        <v>4</v>
      </c>
      <c r="C127" s="2316">
        <f>IF(TRIM(入力1!C112)&lt;&gt;"",入力1!C112,"")</f>
        <v>8</v>
      </c>
      <c r="D127" s="2318" t="str">
        <f>IF(TRIM(入力1!D112)&lt;&gt;"",入力1!D112,"")</f>
        <v/>
      </c>
      <c r="E127" s="2319"/>
      <c r="F127" s="2322" t="str">
        <f>IF(入力2!F109,"■","□")</f>
        <v>□</v>
      </c>
      <c r="G127" s="2323"/>
      <c r="H127" s="2324"/>
      <c r="I127" s="2328" t="str">
        <f>IF(TRIM(入力1!A112)&lt;&gt;"",入力1!A112,"")</f>
        <v/>
      </c>
      <c r="J127" s="2308">
        <f>IF(TRIM(入力1!B112)&lt;&gt;"",入力1!B112,"")</f>
        <v>4</v>
      </c>
      <c r="K127" s="2310">
        <f>C127</f>
        <v>8</v>
      </c>
      <c r="L127" s="637" t="str">
        <f>IF(TRIM(入力2!L109)&lt;&gt;"",入力2!L109,"")</f>
        <v/>
      </c>
      <c r="M127" s="637" t="str">
        <f>IF(TRIM(入力2!M109)&lt;&gt;"",入力2!M109,"")</f>
        <v/>
      </c>
      <c r="N127" s="637" t="str">
        <f>IF(TRIM(入力2!N109)&lt;&gt;"",入力2!N109,"")</f>
        <v/>
      </c>
      <c r="O127" s="637" t="str">
        <f>IF(TRIM(入力2!O109)&lt;&gt;"",入力2!O109,"")</f>
        <v/>
      </c>
      <c r="P127" s="637" t="str">
        <f>IF(TRIM(入力2!P109)&lt;&gt;"",入力2!P109,"")</f>
        <v/>
      </c>
      <c r="Q127" s="637" t="str">
        <f>IF(TRIM(入力2!Q109)&lt;&gt;"",入力2!Q109,"")</f>
        <v/>
      </c>
      <c r="R127" s="637" t="str">
        <f>IF(TRIM(入力2!R109)&lt;&gt;"",入力2!R109,"")</f>
        <v/>
      </c>
      <c r="S127" s="637" t="str">
        <f>IF(TRIM(入力2!S109)&lt;&gt;"",入力2!S109,"")</f>
        <v/>
      </c>
      <c r="T127" s="637" t="str">
        <f>IF(TRIM(入力2!T109)&lt;&gt;"",入力2!T109,"")</f>
        <v/>
      </c>
      <c r="U127" s="637" t="str">
        <f>IF(TRIM(入力2!U109)&lt;&gt;"",入力2!U109,"")</f>
        <v/>
      </c>
      <c r="V127" s="637" t="str">
        <f>IF(TRIM(入力2!V109)&lt;&gt;"",入力2!V109,"")</f>
        <v/>
      </c>
      <c r="W127" s="638" t="str">
        <f>IF(TRIM(入力2!W109)&lt;&gt;"",入力2!W109,"")</f>
        <v/>
      </c>
      <c r="X127" s="639" t="str">
        <f>IF(TRIM(入力2!X109)&lt;&gt;"",入力2!X109,"")</f>
        <v/>
      </c>
      <c r="Y127" s="637" t="str">
        <f>IF(TRIM(入力2!Y109)&lt;&gt;"",入力2!Y109,"")</f>
        <v/>
      </c>
      <c r="Z127" s="637" t="str">
        <f>IF(TRIM(入力2!Z109)&lt;&gt;"",入力2!Z109,"")</f>
        <v/>
      </c>
      <c r="AA127" s="637" t="str">
        <f>IF(TRIM(入力2!AA109)&lt;&gt;"",入力2!AA109,"")</f>
        <v/>
      </c>
      <c r="AB127" s="637" t="str">
        <f>IF(TRIM(入力2!AB109)&lt;&gt;"",入力2!AB109,"")</f>
        <v/>
      </c>
      <c r="AC127" s="637" t="str">
        <f>IF(TRIM(入力2!AC109)&lt;&gt;"",入力2!AC109,"")</f>
        <v/>
      </c>
      <c r="AD127" s="637" t="str">
        <f>IF(TRIM(入力2!AD109)&lt;&gt;"",入力2!AD109,"")</f>
        <v/>
      </c>
      <c r="AE127" s="637" t="str">
        <f>IF(TRIM(入力2!AE109)&lt;&gt;"",入力2!AE109,"")</f>
        <v/>
      </c>
      <c r="AF127" s="637" t="str">
        <f>IF(TRIM(入力2!AF109)&lt;&gt;"",入力2!AF109,"")</f>
        <v/>
      </c>
      <c r="AG127" s="637" t="str">
        <f>IF(TRIM(入力2!AG109)&lt;&gt;"",入力2!AG109,"")</f>
        <v/>
      </c>
      <c r="AH127" s="637" t="str">
        <f>IF(TRIM(入力2!AH109)&lt;&gt;"",入力2!AH109,"")</f>
        <v/>
      </c>
      <c r="AI127" s="638" t="str">
        <f>IF(TRIM(入力2!AI109)&lt;&gt;"",入力2!AI109,"")</f>
        <v/>
      </c>
      <c r="AN127" s="494">
        <v>0</v>
      </c>
      <c r="AO127" s="494">
        <f>IF(AN127=1,IF(W141&gt;0,W141,W142),W142)</f>
        <v>0</v>
      </c>
      <c r="AP127" s="494">
        <f>IF(AN127=1,IF(AI141&gt;0,AI141,AI142),AI142)</f>
        <v>0</v>
      </c>
    </row>
    <row r="128" spans="1:42" ht="11.25" customHeight="1">
      <c r="A128" s="2328"/>
      <c r="B128" s="2308"/>
      <c r="C128" s="2330"/>
      <c r="D128" s="2331"/>
      <c r="E128" s="2332"/>
      <c r="F128" s="2333"/>
      <c r="G128" s="2334"/>
      <c r="H128" s="2335"/>
      <c r="I128" s="2329"/>
      <c r="J128" s="2336"/>
      <c r="K128" s="2311"/>
      <c r="L128" s="597" t="str">
        <f>IF(TRIM(入力2!L110)&lt;&gt;"",入力2!L110,"")</f>
        <v/>
      </c>
      <c r="M128" s="597" t="str">
        <f>IF(TRIM(入力2!M110)&lt;&gt;"",入力2!M110,"")</f>
        <v/>
      </c>
      <c r="N128" s="597" t="str">
        <f>IF(TRIM(入力2!N110)&lt;&gt;"",入力2!N110,"")</f>
        <v/>
      </c>
      <c r="O128" s="597" t="str">
        <f>IF(TRIM(入力2!O110)&lt;&gt;"",入力2!O110,"")</f>
        <v/>
      </c>
      <c r="P128" s="597" t="str">
        <f>IF(TRIM(入力2!P110)&lt;&gt;"",入力2!P110,"")</f>
        <v/>
      </c>
      <c r="Q128" s="597" t="str">
        <f>IF(TRIM(入力2!Q110)&lt;&gt;"",入力2!Q110,"")</f>
        <v/>
      </c>
      <c r="R128" s="597" t="str">
        <f>IF(TRIM(入力2!R110)&lt;&gt;"",入力2!R110,"")</f>
        <v/>
      </c>
      <c r="S128" s="597" t="str">
        <f>IF(TRIM(入力2!S110)&lt;&gt;"",入力2!S110,"")</f>
        <v/>
      </c>
      <c r="T128" s="597" t="str">
        <f>IF(TRIM(入力2!T110)&lt;&gt;"",入力2!T110,"")</f>
        <v/>
      </c>
      <c r="U128" s="597" t="str">
        <f>IF(TRIM(入力2!U110)&lt;&gt;"",入力2!U110,"")</f>
        <v/>
      </c>
      <c r="V128" s="597" t="str">
        <f>IF(TRIM(入力2!V110)&lt;&gt;"",入力2!V110,"")</f>
        <v>0</v>
      </c>
      <c r="W128" s="598">
        <f>IF(TRIM(入力2!W110)&lt;&gt;"",入力2!W110,"")</f>
        <v>0</v>
      </c>
      <c r="X128" s="599" t="str">
        <f>IF(TRIM(入力2!X110)&lt;&gt;"",入力2!X110,"")</f>
        <v/>
      </c>
      <c r="Y128" s="597" t="str">
        <f>IF(TRIM(入力2!Y110)&lt;&gt;"",入力2!Y110,"")</f>
        <v/>
      </c>
      <c r="Z128" s="597" t="str">
        <f>IF(TRIM(入力2!Z110)&lt;&gt;"",入力2!Z110,"")</f>
        <v/>
      </c>
      <c r="AA128" s="597" t="str">
        <f>IF(TRIM(入力2!AA110)&lt;&gt;"",入力2!AA110,"")</f>
        <v/>
      </c>
      <c r="AB128" s="597" t="str">
        <f>IF(TRIM(入力2!AB110)&lt;&gt;"",入力2!AB110,"")</f>
        <v/>
      </c>
      <c r="AC128" s="597" t="str">
        <f>IF(TRIM(入力2!AC110)&lt;&gt;"",入力2!AC110,"")</f>
        <v/>
      </c>
      <c r="AD128" s="597" t="str">
        <f>IF(TRIM(入力2!AD110)&lt;&gt;"",入力2!AD110,"")</f>
        <v/>
      </c>
      <c r="AE128" s="597" t="str">
        <f>IF(TRIM(入力2!AE110)&lt;&gt;"",入力2!AE110,"")</f>
        <v/>
      </c>
      <c r="AF128" s="597" t="str">
        <f>IF(TRIM(入力2!AF110)&lt;&gt;"",入力2!AF110,"")</f>
        <v/>
      </c>
      <c r="AG128" s="597" t="str">
        <f>IF(TRIM(入力2!AG110)&lt;&gt;"",入力2!AG110,"")</f>
        <v/>
      </c>
      <c r="AH128" s="597" t="str">
        <f>IF(TRIM(入力2!AH110)&lt;&gt;"",入力2!AH110,"")</f>
        <v>0</v>
      </c>
      <c r="AI128" s="598">
        <f>IF(TRIM(入力2!AI110)&lt;&gt;"",入力2!AI110,"")</f>
        <v>0</v>
      </c>
      <c r="AN128" s="494">
        <v>0</v>
      </c>
      <c r="AO128" s="494">
        <f>IF(AN128=1,IF(W143&gt;0,W143,W144),W144)</f>
        <v>0</v>
      </c>
      <c r="AP128" s="494">
        <f>IF(AN128=1,IF(AI143&gt;0,AI143,AI144),AI144)</f>
        <v>0</v>
      </c>
    </row>
    <row r="129" spans="1:42" ht="11.25" customHeight="1">
      <c r="A129" s="2337" t="str">
        <f>IF(TRIM(入力1!A114)&lt;&gt;"",入力1!A114,"")</f>
        <v/>
      </c>
      <c r="B129" s="2339">
        <f>IF(TRIM(入力1!B114)&lt;&gt;"",入力1!B114,"")</f>
        <v>4</v>
      </c>
      <c r="C129" s="2341">
        <f>IF(TRIM(入力1!C114)&lt;&gt;"",入力1!C114,"")</f>
        <v>9</v>
      </c>
      <c r="D129" s="2343" t="str">
        <f>IF(TRIM(入力1!D114)&lt;&gt;"",入力1!D114,"")</f>
        <v/>
      </c>
      <c r="E129" s="2344"/>
      <c r="F129" s="2347" t="str">
        <f>IF(入力2!F111,"■","□")</f>
        <v>□</v>
      </c>
      <c r="G129" s="2348"/>
      <c r="H129" s="2349"/>
      <c r="I129" s="2338" t="str">
        <f>IF(TRIM(入力1!A114)&lt;&gt;"",入力1!A114,"")</f>
        <v/>
      </c>
      <c r="J129" s="2340">
        <f>IF(TRIM(入力1!B114)&lt;&gt;"",入力1!B114,"")</f>
        <v>4</v>
      </c>
      <c r="K129" s="2355">
        <f>C129</f>
        <v>9</v>
      </c>
      <c r="L129" s="640" t="str">
        <f>IF(TRIM(入力2!L111)&lt;&gt;"",入力2!L111,"")</f>
        <v/>
      </c>
      <c r="M129" s="640" t="str">
        <f>IF(TRIM(入力2!M111)&lt;&gt;"",入力2!M111,"")</f>
        <v/>
      </c>
      <c r="N129" s="640" t="str">
        <f>IF(TRIM(入力2!N111)&lt;&gt;"",入力2!N111,"")</f>
        <v/>
      </c>
      <c r="O129" s="640" t="str">
        <f>IF(TRIM(入力2!O111)&lt;&gt;"",入力2!O111,"")</f>
        <v/>
      </c>
      <c r="P129" s="640" t="str">
        <f>IF(TRIM(入力2!P111)&lt;&gt;"",入力2!P111,"")</f>
        <v/>
      </c>
      <c r="Q129" s="640" t="str">
        <f>IF(TRIM(入力2!Q111)&lt;&gt;"",入力2!Q111,"")</f>
        <v/>
      </c>
      <c r="R129" s="640" t="str">
        <f>IF(TRIM(入力2!R111)&lt;&gt;"",入力2!R111,"")</f>
        <v/>
      </c>
      <c r="S129" s="640" t="str">
        <f>IF(TRIM(入力2!S111)&lt;&gt;"",入力2!S111,"")</f>
        <v/>
      </c>
      <c r="T129" s="640" t="str">
        <f>IF(TRIM(入力2!T111)&lt;&gt;"",入力2!T111,"")</f>
        <v/>
      </c>
      <c r="U129" s="640" t="str">
        <f>IF(TRIM(入力2!U111)&lt;&gt;"",入力2!U111,"")</f>
        <v/>
      </c>
      <c r="V129" s="641" t="str">
        <f>IF(TRIM(入力2!V111)&lt;&gt;"",入力2!V111,"")</f>
        <v/>
      </c>
      <c r="W129" s="642" t="str">
        <f>IF(TRIM(入力2!W111)&lt;&gt;"",入力2!W111,"")</f>
        <v/>
      </c>
      <c r="X129" s="643" t="str">
        <f>IF(TRIM(入力2!X111)&lt;&gt;"",入力2!X111,"")</f>
        <v/>
      </c>
      <c r="Y129" s="640" t="str">
        <f>IF(TRIM(入力2!Y111)&lt;&gt;"",入力2!Y111,"")</f>
        <v/>
      </c>
      <c r="Z129" s="640" t="str">
        <f>IF(TRIM(入力2!Z111)&lt;&gt;"",入力2!Z111,"")</f>
        <v/>
      </c>
      <c r="AA129" s="640" t="str">
        <f>IF(TRIM(入力2!AA111)&lt;&gt;"",入力2!AA111,"")</f>
        <v/>
      </c>
      <c r="AB129" s="640" t="str">
        <f>IF(TRIM(入力2!AB111)&lt;&gt;"",入力2!AB111,"")</f>
        <v/>
      </c>
      <c r="AC129" s="640" t="str">
        <f>IF(TRIM(入力2!AC111)&lt;&gt;"",入力2!AC111,"")</f>
        <v/>
      </c>
      <c r="AD129" s="640" t="str">
        <f>IF(TRIM(入力2!AD111)&lt;&gt;"",入力2!AD111,"")</f>
        <v/>
      </c>
      <c r="AE129" s="640" t="str">
        <f>IF(TRIM(入力2!AE111)&lt;&gt;"",入力2!AE111,"")</f>
        <v/>
      </c>
      <c r="AF129" s="640" t="str">
        <f>IF(TRIM(入力2!AF111)&lt;&gt;"",入力2!AF111,"")</f>
        <v/>
      </c>
      <c r="AG129" s="640" t="str">
        <f>IF(TRIM(入力2!AG111)&lt;&gt;"",入力2!AG111,"")</f>
        <v/>
      </c>
      <c r="AH129" s="640" t="str">
        <f>IF(TRIM(入力2!AH111)&lt;&gt;"",入力2!AH111,"")</f>
        <v/>
      </c>
      <c r="AI129" s="644" t="str">
        <f>IF(TRIM(入力2!AI111)&lt;&gt;"",入力2!AI111,"")</f>
        <v/>
      </c>
      <c r="AN129" s="494">
        <v>0</v>
      </c>
      <c r="AO129" s="494">
        <f>IF(AN129=1,IF(W145&gt;0,W145,W146),W146)</f>
        <v>0</v>
      </c>
      <c r="AP129" s="494">
        <f>IF(AN129=1,IF(AI145&gt;0,AI145,AI146),AI146)</f>
        <v>0</v>
      </c>
    </row>
    <row r="130" spans="1:42" ht="11.25" customHeight="1">
      <c r="A130" s="2338"/>
      <c r="B130" s="2340"/>
      <c r="C130" s="2342"/>
      <c r="D130" s="2345"/>
      <c r="E130" s="2346"/>
      <c r="F130" s="2350"/>
      <c r="G130" s="2351"/>
      <c r="H130" s="2352"/>
      <c r="I130" s="2353"/>
      <c r="J130" s="2354"/>
      <c r="K130" s="2356"/>
      <c r="L130" s="591" t="str">
        <f>IF(TRIM(入力2!L112)&lt;&gt;"",入力2!L112,"")</f>
        <v/>
      </c>
      <c r="M130" s="591" t="str">
        <f>IF(TRIM(入力2!M112)&lt;&gt;"",入力2!M112,"")</f>
        <v/>
      </c>
      <c r="N130" s="591" t="str">
        <f>IF(TRIM(入力2!N112)&lt;&gt;"",入力2!N112,"")</f>
        <v/>
      </c>
      <c r="O130" s="591" t="str">
        <f>IF(TRIM(入力2!O112)&lt;&gt;"",入力2!O112,"")</f>
        <v/>
      </c>
      <c r="P130" s="591" t="str">
        <f>IF(TRIM(入力2!P112)&lt;&gt;"",入力2!P112,"")</f>
        <v/>
      </c>
      <c r="Q130" s="591" t="str">
        <f>IF(TRIM(入力2!Q112)&lt;&gt;"",入力2!Q112,"")</f>
        <v/>
      </c>
      <c r="R130" s="591" t="str">
        <f>IF(TRIM(入力2!R112)&lt;&gt;"",入力2!R112,"")</f>
        <v/>
      </c>
      <c r="S130" s="591" t="str">
        <f>IF(TRIM(入力2!S112)&lt;&gt;"",入力2!S112,"")</f>
        <v/>
      </c>
      <c r="T130" s="591" t="str">
        <f>IF(TRIM(入力2!T112)&lt;&gt;"",入力2!T112,"")</f>
        <v/>
      </c>
      <c r="U130" s="591" t="str">
        <f>IF(TRIM(入力2!U112)&lt;&gt;"",入力2!U112,"")</f>
        <v/>
      </c>
      <c r="V130" s="593" t="str">
        <f>IF(TRIM(入力2!V112)&lt;&gt;"",入力2!V112,"")</f>
        <v>0</v>
      </c>
      <c r="W130" s="594">
        <f>IF(TRIM(入力2!W112)&lt;&gt;"",入力2!W112,"")</f>
        <v>0</v>
      </c>
      <c r="X130" s="600" t="str">
        <f>IF(TRIM(入力2!X112)&lt;&gt;"",入力2!X112,"")</f>
        <v/>
      </c>
      <c r="Y130" s="591" t="str">
        <f>IF(TRIM(入力2!Y112)&lt;&gt;"",入力2!Y112,"")</f>
        <v/>
      </c>
      <c r="Z130" s="591" t="str">
        <f>IF(TRIM(入力2!Z112)&lt;&gt;"",入力2!Z112,"")</f>
        <v/>
      </c>
      <c r="AA130" s="591" t="str">
        <f>IF(TRIM(入力2!AA112)&lt;&gt;"",入力2!AA112,"")</f>
        <v/>
      </c>
      <c r="AB130" s="591" t="str">
        <f>IF(TRIM(入力2!AB112)&lt;&gt;"",入力2!AB112,"")</f>
        <v/>
      </c>
      <c r="AC130" s="591" t="str">
        <f>IF(TRIM(入力2!AC112)&lt;&gt;"",入力2!AC112,"")</f>
        <v/>
      </c>
      <c r="AD130" s="591" t="str">
        <f>IF(TRIM(入力2!AD112)&lt;&gt;"",入力2!AD112,"")</f>
        <v/>
      </c>
      <c r="AE130" s="591" t="str">
        <f>IF(TRIM(入力2!AE112)&lt;&gt;"",入力2!AE112,"")</f>
        <v/>
      </c>
      <c r="AF130" s="591" t="str">
        <f>IF(TRIM(入力2!AF112)&lt;&gt;"",入力2!AF112,"")</f>
        <v/>
      </c>
      <c r="AG130" s="591" t="str">
        <f>IF(TRIM(入力2!AG112)&lt;&gt;"",入力2!AG112,"")</f>
        <v/>
      </c>
      <c r="AH130" s="591" t="str">
        <f>IF(TRIM(入力2!AH112)&lt;&gt;"",入力2!AH112,"")</f>
        <v>0</v>
      </c>
      <c r="AI130" s="596">
        <f>IF(TRIM(入力2!AI112)&lt;&gt;"",入力2!AI112,"")</f>
        <v>0</v>
      </c>
      <c r="AN130" s="494">
        <v>0</v>
      </c>
      <c r="AO130" s="494">
        <f>IF(AN130=1,IF(W147&gt;0,W147,W148),W148)</f>
        <v>0</v>
      </c>
      <c r="AP130" s="494">
        <f>IF(AN130=1,IF(AI147&gt;0,AI147,AI148),AI148)</f>
        <v>0</v>
      </c>
    </row>
    <row r="131" spans="1:42" ht="11.25" customHeight="1">
      <c r="A131" s="2312" t="str">
        <f>IF(TRIM(入力1!A116)&lt;&gt;"",入力1!A116,"")</f>
        <v/>
      </c>
      <c r="B131" s="2314">
        <f>IF(TRIM(入力1!B116)&lt;&gt;"",入力1!B116,"")</f>
        <v>5</v>
      </c>
      <c r="C131" s="2316">
        <f>IF(TRIM(入力1!C116)&lt;&gt;"",入力1!C116,"")</f>
        <v>0</v>
      </c>
      <c r="D131" s="2318" t="str">
        <f>IF(TRIM(入力1!D116)&lt;&gt;"",入力1!D116,"")</f>
        <v/>
      </c>
      <c r="E131" s="2319"/>
      <c r="F131" s="2322" t="str">
        <f>IF(入力2!F113,"■","□")</f>
        <v>□</v>
      </c>
      <c r="G131" s="2323"/>
      <c r="H131" s="2324"/>
      <c r="I131" s="2329" t="str">
        <f>IF(TRIM(入力1!A116)&lt;&gt;"",入力1!A116,"")</f>
        <v/>
      </c>
      <c r="J131" s="2336">
        <f>IF(TRIM(入力1!B116)&lt;&gt;"",入力1!B116,"")</f>
        <v>5</v>
      </c>
      <c r="K131" s="2310">
        <f>C131</f>
        <v>0</v>
      </c>
      <c r="L131" s="637" t="str">
        <f>IF(TRIM(入力2!L113)&lt;&gt;"",入力2!L113,"")</f>
        <v/>
      </c>
      <c r="M131" s="637" t="str">
        <f>IF(TRIM(入力2!M113)&lt;&gt;"",入力2!M113,"")</f>
        <v/>
      </c>
      <c r="N131" s="637" t="str">
        <f>IF(TRIM(入力2!N113)&lt;&gt;"",入力2!N113,"")</f>
        <v/>
      </c>
      <c r="O131" s="637" t="str">
        <f>IF(TRIM(入力2!O113)&lt;&gt;"",入力2!O113,"")</f>
        <v/>
      </c>
      <c r="P131" s="637" t="str">
        <f>IF(TRIM(入力2!P113)&lt;&gt;"",入力2!P113,"")</f>
        <v/>
      </c>
      <c r="Q131" s="637" t="str">
        <f>IF(TRIM(入力2!Q113)&lt;&gt;"",入力2!Q113,"")</f>
        <v/>
      </c>
      <c r="R131" s="637" t="str">
        <f>IF(TRIM(入力2!R113)&lt;&gt;"",入力2!R113,"")</f>
        <v/>
      </c>
      <c r="S131" s="637" t="str">
        <f>IF(TRIM(入力2!S113)&lt;&gt;"",入力2!S113,"")</f>
        <v/>
      </c>
      <c r="T131" s="637" t="str">
        <f>IF(TRIM(入力2!T113)&lt;&gt;"",入力2!T113,"")</f>
        <v/>
      </c>
      <c r="U131" s="637" t="str">
        <f>IF(TRIM(入力2!U113)&lt;&gt;"",入力2!U113,"")</f>
        <v/>
      </c>
      <c r="V131" s="637" t="str">
        <f>IF(TRIM(入力2!V113)&lt;&gt;"",入力2!V113,"")</f>
        <v/>
      </c>
      <c r="W131" s="638" t="str">
        <f>IF(TRIM(入力2!W113)&lt;&gt;"",入力2!W113,"")</f>
        <v/>
      </c>
      <c r="X131" s="639" t="str">
        <f>IF(TRIM(入力2!X113)&lt;&gt;"",入力2!X113,"")</f>
        <v/>
      </c>
      <c r="Y131" s="637" t="str">
        <f>IF(TRIM(入力2!Y113)&lt;&gt;"",入力2!Y113,"")</f>
        <v/>
      </c>
      <c r="Z131" s="637" t="str">
        <f>IF(TRIM(入力2!Z113)&lt;&gt;"",入力2!Z113,"")</f>
        <v/>
      </c>
      <c r="AA131" s="637" t="str">
        <f>IF(TRIM(入力2!AA113)&lt;&gt;"",入力2!AA113,"")</f>
        <v/>
      </c>
      <c r="AB131" s="637" t="str">
        <f>IF(TRIM(入力2!AB113)&lt;&gt;"",入力2!AB113,"")</f>
        <v/>
      </c>
      <c r="AC131" s="637" t="str">
        <f>IF(TRIM(入力2!AC113)&lt;&gt;"",入力2!AC113,"")</f>
        <v/>
      </c>
      <c r="AD131" s="637" t="str">
        <f>IF(TRIM(入力2!AD113)&lt;&gt;"",入力2!AD113,"")</f>
        <v/>
      </c>
      <c r="AE131" s="637" t="str">
        <f>IF(TRIM(入力2!AE113)&lt;&gt;"",入力2!AE113,"")</f>
        <v/>
      </c>
      <c r="AF131" s="637" t="str">
        <f>IF(TRIM(入力2!AF113)&lt;&gt;"",入力2!AF113,"")</f>
        <v/>
      </c>
      <c r="AG131" s="637" t="str">
        <f>IF(TRIM(入力2!AG113)&lt;&gt;"",入力2!AG113,"")</f>
        <v/>
      </c>
      <c r="AH131" s="637" t="str">
        <f>IF(TRIM(入力2!AH113)&lt;&gt;"",入力2!AH113,"")</f>
        <v/>
      </c>
      <c r="AI131" s="638" t="str">
        <f>IF(TRIM(入力2!AI113)&lt;&gt;"",入力2!AI113,"")</f>
        <v/>
      </c>
      <c r="AN131" s="494">
        <v>0</v>
      </c>
      <c r="AO131" s="494">
        <f>IF(AN131=1,IF(W149&gt;0,W149,W150),W150)</f>
        <v>0</v>
      </c>
      <c r="AP131" s="494">
        <f>IF(AN131=1,IF(AI149&gt;0,AI149,AI150),AI150)</f>
        <v>0</v>
      </c>
    </row>
    <row r="132" spans="1:42" ht="11.25" customHeight="1" thickBot="1">
      <c r="A132" s="2313"/>
      <c r="B132" s="2315"/>
      <c r="C132" s="2317"/>
      <c r="D132" s="2320"/>
      <c r="E132" s="2321"/>
      <c r="F132" s="2325"/>
      <c r="G132" s="2326"/>
      <c r="H132" s="2327"/>
      <c r="I132" s="2377"/>
      <c r="J132" s="2309"/>
      <c r="K132" s="2378"/>
      <c r="L132" s="604" t="str">
        <f>IF(TRIM(入力2!L114)&lt;&gt;"",入力2!L114,"")</f>
        <v/>
      </c>
      <c r="M132" s="604" t="str">
        <f>IF(TRIM(入力2!M114)&lt;&gt;"",入力2!M114,"")</f>
        <v/>
      </c>
      <c r="N132" s="604" t="str">
        <f>IF(TRIM(入力2!N114)&lt;&gt;"",入力2!N114,"")</f>
        <v/>
      </c>
      <c r="O132" s="604" t="str">
        <f>IF(TRIM(入力2!O114)&lt;&gt;"",入力2!O114,"")</f>
        <v/>
      </c>
      <c r="P132" s="604" t="str">
        <f>IF(TRIM(入力2!P114)&lt;&gt;"",入力2!P114,"")</f>
        <v/>
      </c>
      <c r="Q132" s="604" t="str">
        <f>IF(TRIM(入力2!Q114)&lt;&gt;"",入力2!Q114,"")</f>
        <v/>
      </c>
      <c r="R132" s="604" t="str">
        <f>IF(TRIM(入力2!R114)&lt;&gt;"",入力2!R114,"")</f>
        <v/>
      </c>
      <c r="S132" s="604" t="str">
        <f>IF(TRIM(入力2!S114)&lt;&gt;"",入力2!S114,"")</f>
        <v/>
      </c>
      <c r="T132" s="604" t="str">
        <f>IF(TRIM(入力2!T114)&lt;&gt;"",入力2!T114,"")</f>
        <v/>
      </c>
      <c r="U132" s="604" t="str">
        <f>IF(TRIM(入力2!U114)&lt;&gt;"",入力2!U114,"")</f>
        <v/>
      </c>
      <c r="V132" s="604" t="str">
        <f>IF(TRIM(入力2!V114)&lt;&gt;"",入力2!V114,"")</f>
        <v>0</v>
      </c>
      <c r="W132" s="605">
        <f>IF(TRIM(入力2!W114)&lt;&gt;"",入力2!W114,"")</f>
        <v>0</v>
      </c>
      <c r="X132" s="606" t="str">
        <f>IF(TRIM(入力2!X114)&lt;&gt;"",入力2!X114,"")</f>
        <v/>
      </c>
      <c r="Y132" s="604" t="str">
        <f>IF(TRIM(入力2!Y114)&lt;&gt;"",入力2!Y114,"")</f>
        <v/>
      </c>
      <c r="Z132" s="604" t="str">
        <f>IF(TRIM(入力2!Z114)&lt;&gt;"",入力2!Z114,"")</f>
        <v/>
      </c>
      <c r="AA132" s="604" t="str">
        <f>IF(TRIM(入力2!AA114)&lt;&gt;"",入力2!AA114,"")</f>
        <v/>
      </c>
      <c r="AB132" s="604" t="str">
        <f>IF(TRIM(入力2!AB114)&lt;&gt;"",入力2!AB114,"")</f>
        <v/>
      </c>
      <c r="AC132" s="604" t="str">
        <f>IF(TRIM(入力2!AC114)&lt;&gt;"",入力2!AC114,"")</f>
        <v/>
      </c>
      <c r="AD132" s="604" t="str">
        <f>IF(TRIM(入力2!AD114)&lt;&gt;"",入力2!AD114,"")</f>
        <v/>
      </c>
      <c r="AE132" s="604" t="str">
        <f>IF(TRIM(入力2!AE114)&lt;&gt;"",入力2!AE114,"")</f>
        <v/>
      </c>
      <c r="AF132" s="604" t="str">
        <f>IF(TRIM(入力2!AF114)&lt;&gt;"",入力2!AF114,"")</f>
        <v/>
      </c>
      <c r="AG132" s="604" t="str">
        <f>IF(TRIM(入力2!AG114)&lt;&gt;"",入力2!AG114,"")</f>
        <v/>
      </c>
      <c r="AH132" s="604" t="str">
        <f>IF(TRIM(入力2!AH114)&lt;&gt;"",入力2!AH114,"")</f>
        <v>0</v>
      </c>
      <c r="AI132" s="605">
        <f>IF(TRIM(入力2!AI114)&lt;&gt;"",入力2!AI114,"")</f>
        <v>0</v>
      </c>
      <c r="AN132" s="494">
        <v>0</v>
      </c>
      <c r="AO132" s="494">
        <f>IF(AN132=1,IF(W151&gt;0,W151,W152),W152)</f>
        <v>0</v>
      </c>
      <c r="AP132" s="494">
        <f>IF(AN132=1,IF(AI151&gt;0,AI151,AI152),AI152)</f>
        <v>0</v>
      </c>
    </row>
    <row r="133" spans="1:42" ht="11.25" customHeight="1">
      <c r="A133" s="2379" t="str">
        <f>IF(TRIM(入力1!A118)&lt;&gt;"",入力1!A118,"")</f>
        <v/>
      </c>
      <c r="B133" s="2380">
        <f>IF(TRIM(入力1!B118)&lt;&gt;"",入力1!B118,"")</f>
        <v>5</v>
      </c>
      <c r="C133" s="2381">
        <f>IF(TRIM(入力1!C118)&lt;&gt;"",入力1!C118,"")</f>
        <v>1</v>
      </c>
      <c r="D133" s="2382" t="str">
        <f>IF(TRIM(入力1!D118)&lt;&gt;"",入力1!D118,"")</f>
        <v/>
      </c>
      <c r="E133" s="2383"/>
      <c r="F133" s="2384" t="str">
        <f>IF(入力2!F115,"■","□")</f>
        <v>□</v>
      </c>
      <c r="G133" s="2385"/>
      <c r="H133" s="2386"/>
      <c r="I133" s="2338" t="str">
        <f>IF(TRIM(入力1!A118)&lt;&gt;"",入力1!A118,"")</f>
        <v/>
      </c>
      <c r="J133" s="2340">
        <f>IF(TRIM(入力1!B118)&lt;&gt;"",入力1!B118,"")</f>
        <v>5</v>
      </c>
      <c r="K133" s="2387">
        <f>C133</f>
        <v>1</v>
      </c>
      <c r="L133" s="648" t="str">
        <f>IF(TRIM(入力2!L115)&lt;&gt;"",入力2!L115,"")</f>
        <v/>
      </c>
      <c r="M133" s="641" t="str">
        <f>IF(TRIM(入力2!M115)&lt;&gt;"",入力2!M115,"")</f>
        <v/>
      </c>
      <c r="N133" s="641" t="str">
        <f>IF(TRIM(入力2!N115)&lt;&gt;"",入力2!N115,"")</f>
        <v/>
      </c>
      <c r="O133" s="641" t="str">
        <f>IF(TRIM(入力2!O115)&lt;&gt;"",入力2!O115,"")</f>
        <v/>
      </c>
      <c r="P133" s="641" t="str">
        <f>IF(TRIM(入力2!P115)&lt;&gt;"",入力2!P115,"")</f>
        <v/>
      </c>
      <c r="Q133" s="641" t="str">
        <f>IF(TRIM(入力2!Q115)&lt;&gt;"",入力2!Q115,"")</f>
        <v/>
      </c>
      <c r="R133" s="641" t="str">
        <f>IF(TRIM(入力2!R115)&lt;&gt;"",入力2!R115,"")</f>
        <v/>
      </c>
      <c r="S133" s="641" t="str">
        <f>IF(TRIM(入力2!S115)&lt;&gt;"",入力2!S115,"")</f>
        <v/>
      </c>
      <c r="T133" s="641" t="str">
        <f>IF(TRIM(入力2!T115)&lt;&gt;"",入力2!T115,"")</f>
        <v/>
      </c>
      <c r="U133" s="641" t="str">
        <f>IF(TRIM(入力2!U115)&lt;&gt;"",入力2!U115,"")</f>
        <v/>
      </c>
      <c r="V133" s="641" t="str">
        <f>IF(TRIM(入力2!V115)&lt;&gt;"",入力2!V115,"")</f>
        <v/>
      </c>
      <c r="W133" s="642" t="str">
        <f>IF(TRIM(入力2!W115)&lt;&gt;"",入力2!W115,"")</f>
        <v/>
      </c>
      <c r="X133" s="649" t="str">
        <f>IF(TRIM(入力2!X115)&lt;&gt;"",入力2!X115,"")</f>
        <v/>
      </c>
      <c r="Y133" s="641" t="str">
        <f>IF(TRIM(入力2!Y115)&lt;&gt;"",入力2!Y115,"")</f>
        <v/>
      </c>
      <c r="Z133" s="641" t="str">
        <f>IF(TRIM(入力2!Z115)&lt;&gt;"",入力2!Z115,"")</f>
        <v/>
      </c>
      <c r="AA133" s="641" t="str">
        <f>IF(TRIM(入力2!AA115)&lt;&gt;"",入力2!AA115,"")</f>
        <v/>
      </c>
      <c r="AB133" s="641" t="str">
        <f>IF(TRIM(入力2!AB115)&lt;&gt;"",入力2!AB115,"")</f>
        <v/>
      </c>
      <c r="AC133" s="641" t="str">
        <f>IF(TRIM(入力2!AC115)&lt;&gt;"",入力2!AC115,"")</f>
        <v/>
      </c>
      <c r="AD133" s="641" t="str">
        <f>IF(TRIM(入力2!AD115)&lt;&gt;"",入力2!AD115,"")</f>
        <v/>
      </c>
      <c r="AE133" s="641" t="str">
        <f>IF(TRIM(入力2!AE115)&lt;&gt;"",入力2!AE115,"")</f>
        <v/>
      </c>
      <c r="AF133" s="641" t="str">
        <f>IF(TRIM(入力2!AF115)&lt;&gt;"",入力2!AF115,"")</f>
        <v/>
      </c>
      <c r="AG133" s="641" t="str">
        <f>IF(TRIM(入力2!AG115)&lt;&gt;"",入力2!AG115,"")</f>
        <v/>
      </c>
      <c r="AH133" s="641" t="str">
        <f>IF(TRIM(入力2!AH115)&lt;&gt;"",入力2!AH115,"")</f>
        <v/>
      </c>
      <c r="AI133" s="642" t="str">
        <f>IF(TRIM(入力2!AI115)&lt;&gt;"",入力2!AI115,"")</f>
        <v/>
      </c>
    </row>
    <row r="134" spans="1:42" ht="11.25" customHeight="1">
      <c r="A134" s="2338"/>
      <c r="B134" s="2340"/>
      <c r="C134" s="2342"/>
      <c r="D134" s="2345"/>
      <c r="E134" s="2346"/>
      <c r="F134" s="2350"/>
      <c r="G134" s="2351"/>
      <c r="H134" s="2352"/>
      <c r="I134" s="2353"/>
      <c r="J134" s="2354"/>
      <c r="K134" s="2356"/>
      <c r="L134" s="592" t="str">
        <f>IF(TRIM(入力2!L116)&lt;&gt;"",入力2!L116,"")</f>
        <v/>
      </c>
      <c r="M134" s="592" t="str">
        <f>IF(TRIM(入力2!M116)&lt;&gt;"",入力2!M116,"")</f>
        <v/>
      </c>
      <c r="N134" s="592" t="str">
        <f>IF(TRIM(入力2!N116)&lt;&gt;"",入力2!N116,"")</f>
        <v/>
      </c>
      <c r="O134" s="592" t="str">
        <f>IF(TRIM(入力2!O116)&lt;&gt;"",入力2!O116,"")</f>
        <v/>
      </c>
      <c r="P134" s="592" t="str">
        <f>IF(TRIM(入力2!P116)&lt;&gt;"",入力2!P116,"")</f>
        <v/>
      </c>
      <c r="Q134" s="592" t="str">
        <f>IF(TRIM(入力2!Q116)&lt;&gt;"",入力2!Q116,"")</f>
        <v/>
      </c>
      <c r="R134" s="592" t="str">
        <f>IF(TRIM(入力2!R116)&lt;&gt;"",入力2!R116,"")</f>
        <v/>
      </c>
      <c r="S134" s="592" t="str">
        <f>IF(TRIM(入力2!S116)&lt;&gt;"",入力2!S116,"")</f>
        <v/>
      </c>
      <c r="T134" s="592" t="str">
        <f>IF(TRIM(入力2!T116)&lt;&gt;"",入力2!T116,"")</f>
        <v/>
      </c>
      <c r="U134" s="592" t="str">
        <f>IF(TRIM(入力2!U116)&lt;&gt;"",入力2!U116,"")</f>
        <v/>
      </c>
      <c r="V134" s="593" t="str">
        <f>IF(TRIM(入力2!V116)&lt;&gt;"",入力2!V116,"")</f>
        <v>0</v>
      </c>
      <c r="W134" s="594">
        <f>IF(TRIM(入力2!W116)&lt;&gt;"",入力2!W116,"")</f>
        <v>0</v>
      </c>
      <c r="X134" s="595" t="str">
        <f>IF(TRIM(入力2!X116)&lt;&gt;"",入力2!X116,"")</f>
        <v/>
      </c>
      <c r="Y134" s="592" t="str">
        <f>IF(TRIM(入力2!Y116)&lt;&gt;"",入力2!Y116,"")</f>
        <v/>
      </c>
      <c r="Z134" s="592" t="str">
        <f>IF(TRIM(入力2!Z116)&lt;&gt;"",入力2!Z116,"")</f>
        <v/>
      </c>
      <c r="AA134" s="592" t="str">
        <f>IF(TRIM(入力2!AA116)&lt;&gt;"",入力2!AA116,"")</f>
        <v/>
      </c>
      <c r="AB134" s="592" t="str">
        <f>IF(TRIM(入力2!AB116)&lt;&gt;"",入力2!AB116,"")</f>
        <v/>
      </c>
      <c r="AC134" s="592" t="str">
        <f>IF(TRIM(入力2!AC116)&lt;&gt;"",入力2!AC116,"")</f>
        <v/>
      </c>
      <c r="AD134" s="592" t="str">
        <f>IF(TRIM(入力2!AD116)&lt;&gt;"",入力2!AD116,"")</f>
        <v/>
      </c>
      <c r="AE134" s="592" t="str">
        <f>IF(TRIM(入力2!AE116)&lt;&gt;"",入力2!AE116,"")</f>
        <v/>
      </c>
      <c r="AF134" s="592" t="str">
        <f>IF(TRIM(入力2!AF116)&lt;&gt;"",入力2!AF116,"")</f>
        <v/>
      </c>
      <c r="AG134" s="592" t="str">
        <f>IF(TRIM(入力2!AG116)&lt;&gt;"",入力2!AG116,"")</f>
        <v/>
      </c>
      <c r="AH134" s="591" t="str">
        <f>IF(TRIM(入力2!AH116)&lt;&gt;"",入力2!AH116,"")</f>
        <v>0</v>
      </c>
      <c r="AI134" s="596">
        <f>IF(TRIM(入力2!AI116)&lt;&gt;"",入力2!AI116,"")</f>
        <v>0</v>
      </c>
    </row>
    <row r="135" spans="1:42" ht="11.25" customHeight="1">
      <c r="A135" s="2312" t="str">
        <f>IF(TRIM(入力1!A120)&lt;&gt;"",入力1!A120,"")</f>
        <v/>
      </c>
      <c r="B135" s="2314">
        <f>IF(TRIM(入力1!B120)&lt;&gt;"",入力1!B120,"")</f>
        <v>5</v>
      </c>
      <c r="C135" s="2316">
        <f>IF(TRIM(入力1!C120)&lt;&gt;"",入力1!C120,"")</f>
        <v>2</v>
      </c>
      <c r="D135" s="2318" t="str">
        <f>IF(TRIM(入力1!D120)&lt;&gt;"",入力1!D120,"")</f>
        <v/>
      </c>
      <c r="E135" s="2319"/>
      <c r="F135" s="2322" t="str">
        <f>IF(入力2!F117,"■","□")</f>
        <v>□</v>
      </c>
      <c r="G135" s="2323"/>
      <c r="H135" s="2324"/>
      <c r="I135" s="2328" t="str">
        <f>IF(TRIM(入力1!A120)&lt;&gt;"",入力1!A120,"")</f>
        <v/>
      </c>
      <c r="J135" s="2308">
        <f>IF(TRIM(入力1!B120)&lt;&gt;"",入力1!B120,"")</f>
        <v>5</v>
      </c>
      <c r="K135" s="2310">
        <f>C135</f>
        <v>2</v>
      </c>
      <c r="L135" s="637" t="str">
        <f>IF(TRIM(入力2!L117)&lt;&gt;"",入力2!L117,"")</f>
        <v/>
      </c>
      <c r="M135" s="637" t="str">
        <f>IF(TRIM(入力2!M117)&lt;&gt;"",入力2!M117,"")</f>
        <v/>
      </c>
      <c r="N135" s="637" t="str">
        <f>IF(TRIM(入力2!N117)&lt;&gt;"",入力2!N117,"")</f>
        <v/>
      </c>
      <c r="O135" s="637" t="str">
        <f>IF(TRIM(入力2!O117)&lt;&gt;"",入力2!O117,"")</f>
        <v/>
      </c>
      <c r="P135" s="637" t="str">
        <f>IF(TRIM(入力2!P117)&lt;&gt;"",入力2!P117,"")</f>
        <v/>
      </c>
      <c r="Q135" s="637" t="str">
        <f>IF(TRIM(入力2!Q117)&lt;&gt;"",入力2!Q117,"")</f>
        <v/>
      </c>
      <c r="R135" s="637" t="str">
        <f>IF(TRIM(入力2!R117)&lt;&gt;"",入力2!R117,"")</f>
        <v/>
      </c>
      <c r="S135" s="637" t="str">
        <f>IF(TRIM(入力2!S117)&lt;&gt;"",入力2!S117,"")</f>
        <v/>
      </c>
      <c r="T135" s="637" t="str">
        <f>IF(TRIM(入力2!T117)&lt;&gt;"",入力2!T117,"")</f>
        <v/>
      </c>
      <c r="U135" s="637" t="str">
        <f>IF(TRIM(入力2!U117)&lt;&gt;"",入力2!U117,"")</f>
        <v/>
      </c>
      <c r="V135" s="637" t="str">
        <f>IF(TRIM(入力2!V117)&lt;&gt;"",入力2!V117,"")</f>
        <v/>
      </c>
      <c r="W135" s="638" t="str">
        <f>IF(TRIM(入力2!W117)&lt;&gt;"",入力2!W117,"")</f>
        <v/>
      </c>
      <c r="X135" s="639" t="str">
        <f>IF(TRIM(入力2!X117)&lt;&gt;"",入力2!X117,"")</f>
        <v/>
      </c>
      <c r="Y135" s="637" t="str">
        <f>IF(TRIM(入力2!Y117)&lt;&gt;"",入力2!Y117,"")</f>
        <v/>
      </c>
      <c r="Z135" s="637" t="str">
        <f>IF(TRIM(入力2!Z117)&lt;&gt;"",入力2!Z117,"")</f>
        <v/>
      </c>
      <c r="AA135" s="637" t="str">
        <f>IF(TRIM(入力2!AA117)&lt;&gt;"",入力2!AA117,"")</f>
        <v/>
      </c>
      <c r="AB135" s="637" t="str">
        <f>IF(TRIM(入力2!AB117)&lt;&gt;"",入力2!AB117,"")</f>
        <v/>
      </c>
      <c r="AC135" s="637" t="str">
        <f>IF(TRIM(入力2!AC117)&lt;&gt;"",入力2!AC117,"")</f>
        <v/>
      </c>
      <c r="AD135" s="637" t="str">
        <f>IF(TRIM(入力2!AD117)&lt;&gt;"",入力2!AD117,"")</f>
        <v/>
      </c>
      <c r="AE135" s="637" t="str">
        <f>IF(TRIM(入力2!AE117)&lt;&gt;"",入力2!AE117,"")</f>
        <v/>
      </c>
      <c r="AF135" s="637" t="str">
        <f>IF(TRIM(入力2!AF117)&lt;&gt;"",入力2!AF117,"")</f>
        <v/>
      </c>
      <c r="AG135" s="637" t="str">
        <f>IF(TRIM(入力2!AG117)&lt;&gt;"",入力2!AG117,"")</f>
        <v/>
      </c>
      <c r="AH135" s="637" t="str">
        <f>IF(TRIM(入力2!AH117)&lt;&gt;"",入力2!AH117,"")</f>
        <v/>
      </c>
      <c r="AI135" s="638" t="str">
        <f>IF(TRIM(入力2!AI117)&lt;&gt;"",入力2!AI117,"")</f>
        <v/>
      </c>
    </row>
    <row r="136" spans="1:42" ht="11.25" customHeight="1">
      <c r="A136" s="2328"/>
      <c r="B136" s="2308"/>
      <c r="C136" s="2330"/>
      <c r="D136" s="2331"/>
      <c r="E136" s="2332"/>
      <c r="F136" s="2333"/>
      <c r="G136" s="2334"/>
      <c r="H136" s="2335"/>
      <c r="I136" s="2329"/>
      <c r="J136" s="2336"/>
      <c r="K136" s="2311"/>
      <c r="L136" s="597" t="str">
        <f>IF(TRIM(入力2!L118)&lt;&gt;"",入力2!L118,"")</f>
        <v/>
      </c>
      <c r="M136" s="597" t="str">
        <f>IF(TRIM(入力2!M118)&lt;&gt;"",入力2!M118,"")</f>
        <v/>
      </c>
      <c r="N136" s="597" t="str">
        <f>IF(TRIM(入力2!N118)&lt;&gt;"",入力2!N118,"")</f>
        <v/>
      </c>
      <c r="O136" s="597" t="str">
        <f>IF(TRIM(入力2!O118)&lt;&gt;"",入力2!O118,"")</f>
        <v/>
      </c>
      <c r="P136" s="597" t="str">
        <f>IF(TRIM(入力2!P118)&lt;&gt;"",入力2!P118,"")</f>
        <v/>
      </c>
      <c r="Q136" s="597" t="str">
        <f>IF(TRIM(入力2!Q118)&lt;&gt;"",入力2!Q118,"")</f>
        <v/>
      </c>
      <c r="R136" s="597" t="str">
        <f>IF(TRIM(入力2!R118)&lt;&gt;"",入力2!R118,"")</f>
        <v/>
      </c>
      <c r="S136" s="597" t="str">
        <f>IF(TRIM(入力2!S118)&lt;&gt;"",入力2!S118,"")</f>
        <v/>
      </c>
      <c r="T136" s="597" t="str">
        <f>IF(TRIM(入力2!T118)&lt;&gt;"",入力2!T118,"")</f>
        <v/>
      </c>
      <c r="U136" s="597" t="str">
        <f>IF(TRIM(入力2!U118)&lt;&gt;"",入力2!U118,"")</f>
        <v/>
      </c>
      <c r="V136" s="597" t="str">
        <f>IF(TRIM(入力2!V118)&lt;&gt;"",入力2!V118,"")</f>
        <v>0</v>
      </c>
      <c r="W136" s="598">
        <f>IF(TRIM(入力2!W118)&lt;&gt;"",入力2!W118,"")</f>
        <v>0</v>
      </c>
      <c r="X136" s="599" t="str">
        <f>IF(TRIM(入力2!X118)&lt;&gt;"",入力2!X118,"")</f>
        <v/>
      </c>
      <c r="Y136" s="597" t="str">
        <f>IF(TRIM(入力2!Y118)&lt;&gt;"",入力2!Y118,"")</f>
        <v/>
      </c>
      <c r="Z136" s="597" t="str">
        <f>IF(TRIM(入力2!Z118)&lt;&gt;"",入力2!Z118,"")</f>
        <v/>
      </c>
      <c r="AA136" s="597" t="str">
        <f>IF(TRIM(入力2!AA118)&lt;&gt;"",入力2!AA118,"")</f>
        <v/>
      </c>
      <c r="AB136" s="597" t="str">
        <f>IF(TRIM(入力2!AB118)&lt;&gt;"",入力2!AB118,"")</f>
        <v/>
      </c>
      <c r="AC136" s="597" t="str">
        <f>IF(TRIM(入力2!AC118)&lt;&gt;"",入力2!AC118,"")</f>
        <v/>
      </c>
      <c r="AD136" s="597" t="str">
        <f>IF(TRIM(入力2!AD118)&lt;&gt;"",入力2!AD118,"")</f>
        <v/>
      </c>
      <c r="AE136" s="597" t="str">
        <f>IF(TRIM(入力2!AE118)&lt;&gt;"",入力2!AE118,"")</f>
        <v/>
      </c>
      <c r="AF136" s="597" t="str">
        <f>IF(TRIM(入力2!AF118)&lt;&gt;"",入力2!AF118,"")</f>
        <v/>
      </c>
      <c r="AG136" s="597" t="str">
        <f>IF(TRIM(入力2!AG118)&lt;&gt;"",入力2!AG118,"")</f>
        <v/>
      </c>
      <c r="AH136" s="597" t="str">
        <f>IF(TRIM(入力2!AH118)&lt;&gt;"",入力2!AH118,"")</f>
        <v>0</v>
      </c>
      <c r="AI136" s="598">
        <f>IF(TRIM(入力2!AI118)&lt;&gt;"",入力2!AI118,"")</f>
        <v>0</v>
      </c>
    </row>
    <row r="137" spans="1:42" ht="11.25" customHeight="1">
      <c r="A137" s="2337" t="str">
        <f>IF(TRIM(入力1!A122)&lt;&gt;"",入力1!A122,"")</f>
        <v/>
      </c>
      <c r="B137" s="2339">
        <f>IF(TRIM(入力1!B122)&lt;&gt;"",入力1!B122,"")</f>
        <v>5</v>
      </c>
      <c r="C137" s="2341">
        <f>IF(TRIM(入力1!C122)&lt;&gt;"",入力1!C122,"")</f>
        <v>3</v>
      </c>
      <c r="D137" s="2343" t="str">
        <f>IF(TRIM(入力1!D122)&lt;&gt;"",入力1!D122,"")</f>
        <v/>
      </c>
      <c r="E137" s="2344"/>
      <c r="F137" s="2347" t="str">
        <f>IF(入力2!F119,"■","□")</f>
        <v>□</v>
      </c>
      <c r="G137" s="2348"/>
      <c r="H137" s="2349"/>
      <c r="I137" s="2338" t="str">
        <f>IF(TRIM(入力1!A122)&lt;&gt;"",入力1!A122,"")</f>
        <v/>
      </c>
      <c r="J137" s="2340">
        <f>IF(TRIM(入力1!B122)&lt;&gt;"",入力1!B122,"")</f>
        <v>5</v>
      </c>
      <c r="K137" s="2355">
        <f>C137</f>
        <v>3</v>
      </c>
      <c r="L137" s="640" t="str">
        <f>IF(TRIM(入力2!L119)&lt;&gt;"",入力2!L119,"")</f>
        <v/>
      </c>
      <c r="M137" s="640" t="str">
        <f>IF(TRIM(入力2!M119)&lt;&gt;"",入力2!M119,"")</f>
        <v/>
      </c>
      <c r="N137" s="640" t="str">
        <f>IF(TRIM(入力2!N119)&lt;&gt;"",入力2!N119,"")</f>
        <v/>
      </c>
      <c r="O137" s="640" t="str">
        <f>IF(TRIM(入力2!O119)&lt;&gt;"",入力2!O119,"")</f>
        <v/>
      </c>
      <c r="P137" s="640" t="str">
        <f>IF(TRIM(入力2!P119)&lt;&gt;"",入力2!P119,"")</f>
        <v/>
      </c>
      <c r="Q137" s="640" t="str">
        <f>IF(TRIM(入力2!Q119)&lt;&gt;"",入力2!Q119,"")</f>
        <v/>
      </c>
      <c r="R137" s="640" t="str">
        <f>IF(TRIM(入力2!R119)&lt;&gt;"",入力2!R119,"")</f>
        <v/>
      </c>
      <c r="S137" s="640" t="str">
        <f>IF(TRIM(入力2!S119)&lt;&gt;"",入力2!S119,"")</f>
        <v/>
      </c>
      <c r="T137" s="640" t="str">
        <f>IF(TRIM(入力2!T119)&lt;&gt;"",入力2!T119,"")</f>
        <v/>
      </c>
      <c r="U137" s="640" t="str">
        <f>IF(TRIM(入力2!U119)&lt;&gt;"",入力2!U119,"")</f>
        <v/>
      </c>
      <c r="V137" s="641" t="str">
        <f>IF(TRIM(入力2!V119)&lt;&gt;"",入力2!V119,"")</f>
        <v/>
      </c>
      <c r="W137" s="642" t="str">
        <f>IF(TRIM(入力2!W119)&lt;&gt;"",入力2!W119,"")</f>
        <v/>
      </c>
      <c r="X137" s="643" t="str">
        <f>IF(TRIM(入力2!X119)&lt;&gt;"",入力2!X119,"")</f>
        <v/>
      </c>
      <c r="Y137" s="640" t="str">
        <f>IF(TRIM(入力2!Y119)&lt;&gt;"",入力2!Y119,"")</f>
        <v/>
      </c>
      <c r="Z137" s="640" t="str">
        <f>IF(TRIM(入力2!Z119)&lt;&gt;"",入力2!Z119,"")</f>
        <v/>
      </c>
      <c r="AA137" s="640" t="str">
        <f>IF(TRIM(入力2!AA119)&lt;&gt;"",入力2!AA119,"")</f>
        <v/>
      </c>
      <c r="AB137" s="640" t="str">
        <f>IF(TRIM(入力2!AB119)&lt;&gt;"",入力2!AB119,"")</f>
        <v/>
      </c>
      <c r="AC137" s="640" t="str">
        <f>IF(TRIM(入力2!AC119)&lt;&gt;"",入力2!AC119,"")</f>
        <v/>
      </c>
      <c r="AD137" s="640" t="str">
        <f>IF(TRIM(入力2!AD119)&lt;&gt;"",入力2!AD119,"")</f>
        <v/>
      </c>
      <c r="AE137" s="640" t="str">
        <f>IF(TRIM(入力2!AE119)&lt;&gt;"",入力2!AE119,"")</f>
        <v/>
      </c>
      <c r="AF137" s="640" t="str">
        <f>IF(TRIM(入力2!AF119)&lt;&gt;"",入力2!AF119,"")</f>
        <v/>
      </c>
      <c r="AG137" s="640" t="str">
        <f>IF(TRIM(入力2!AG119)&lt;&gt;"",入力2!AG119,"")</f>
        <v/>
      </c>
      <c r="AH137" s="640" t="str">
        <f>IF(TRIM(入力2!AH119)&lt;&gt;"",入力2!AH119,"")</f>
        <v/>
      </c>
      <c r="AI137" s="644" t="str">
        <f>IF(TRIM(入力2!AI119)&lt;&gt;"",入力2!AI119,"")</f>
        <v/>
      </c>
    </row>
    <row r="138" spans="1:42" ht="11.25" customHeight="1">
      <c r="A138" s="2338"/>
      <c r="B138" s="2340"/>
      <c r="C138" s="2342"/>
      <c r="D138" s="2345"/>
      <c r="E138" s="2346"/>
      <c r="F138" s="2350"/>
      <c r="G138" s="2351"/>
      <c r="H138" s="2352"/>
      <c r="I138" s="2353"/>
      <c r="J138" s="2354"/>
      <c r="K138" s="2356"/>
      <c r="L138" s="591" t="str">
        <f>IF(TRIM(入力2!L120)&lt;&gt;"",入力2!L120,"")</f>
        <v/>
      </c>
      <c r="M138" s="591" t="str">
        <f>IF(TRIM(入力2!M120)&lt;&gt;"",入力2!M120,"")</f>
        <v/>
      </c>
      <c r="N138" s="591" t="str">
        <f>IF(TRIM(入力2!N120)&lt;&gt;"",入力2!N120,"")</f>
        <v/>
      </c>
      <c r="O138" s="591" t="str">
        <f>IF(TRIM(入力2!O120)&lt;&gt;"",入力2!O120,"")</f>
        <v/>
      </c>
      <c r="P138" s="591" t="str">
        <f>IF(TRIM(入力2!P120)&lt;&gt;"",入力2!P120,"")</f>
        <v/>
      </c>
      <c r="Q138" s="591" t="str">
        <f>IF(TRIM(入力2!Q120)&lt;&gt;"",入力2!Q120,"")</f>
        <v/>
      </c>
      <c r="R138" s="591" t="str">
        <f>IF(TRIM(入力2!R120)&lt;&gt;"",入力2!R120,"")</f>
        <v/>
      </c>
      <c r="S138" s="591" t="str">
        <f>IF(TRIM(入力2!S120)&lt;&gt;"",入力2!S120,"")</f>
        <v/>
      </c>
      <c r="T138" s="591" t="str">
        <f>IF(TRIM(入力2!T120)&lt;&gt;"",入力2!T120,"")</f>
        <v/>
      </c>
      <c r="U138" s="591" t="str">
        <f>IF(TRIM(入力2!U120)&lt;&gt;"",入力2!U120,"")</f>
        <v/>
      </c>
      <c r="V138" s="593" t="str">
        <f>IF(TRIM(入力2!V120)&lt;&gt;"",入力2!V120,"")</f>
        <v>0</v>
      </c>
      <c r="W138" s="594">
        <f>IF(TRIM(入力2!W120)&lt;&gt;"",入力2!W120,"")</f>
        <v>0</v>
      </c>
      <c r="X138" s="600" t="str">
        <f>IF(TRIM(入力2!X120)&lt;&gt;"",入力2!X120,"")</f>
        <v/>
      </c>
      <c r="Y138" s="591" t="str">
        <f>IF(TRIM(入力2!Y120)&lt;&gt;"",入力2!Y120,"")</f>
        <v/>
      </c>
      <c r="Z138" s="591" t="str">
        <f>IF(TRIM(入力2!Z120)&lt;&gt;"",入力2!Z120,"")</f>
        <v/>
      </c>
      <c r="AA138" s="591" t="str">
        <f>IF(TRIM(入力2!AA120)&lt;&gt;"",入力2!AA120,"")</f>
        <v/>
      </c>
      <c r="AB138" s="591" t="str">
        <f>IF(TRIM(入力2!AB120)&lt;&gt;"",入力2!AB120,"")</f>
        <v/>
      </c>
      <c r="AC138" s="591" t="str">
        <f>IF(TRIM(入力2!AC120)&lt;&gt;"",入力2!AC120,"")</f>
        <v/>
      </c>
      <c r="AD138" s="591" t="str">
        <f>IF(TRIM(入力2!AD120)&lt;&gt;"",入力2!AD120,"")</f>
        <v/>
      </c>
      <c r="AE138" s="591" t="str">
        <f>IF(TRIM(入力2!AE120)&lt;&gt;"",入力2!AE120,"")</f>
        <v/>
      </c>
      <c r="AF138" s="591" t="str">
        <f>IF(TRIM(入力2!AF120)&lt;&gt;"",入力2!AF120,"")</f>
        <v/>
      </c>
      <c r="AG138" s="591" t="str">
        <f>IF(TRIM(入力2!AG120)&lt;&gt;"",入力2!AG120,"")</f>
        <v/>
      </c>
      <c r="AH138" s="591" t="str">
        <f>IF(TRIM(入力2!AH120)&lt;&gt;"",入力2!AH120,"")</f>
        <v>0</v>
      </c>
      <c r="AI138" s="596">
        <f>IF(TRIM(入力2!AI120)&lt;&gt;"",入力2!AI120,"")</f>
        <v>0</v>
      </c>
    </row>
    <row r="139" spans="1:42" ht="11.25" customHeight="1">
      <c r="A139" s="2312" t="str">
        <f>IF(TRIM(入力1!A124)&lt;&gt;"",入力1!A124,"")</f>
        <v/>
      </c>
      <c r="B139" s="2314">
        <f>IF(TRIM(入力1!B124)&lt;&gt;"",入力1!B124,"")</f>
        <v>5</v>
      </c>
      <c r="C139" s="2316">
        <f>IF(TRIM(入力1!C124)&lt;&gt;"",入力1!C124,"")</f>
        <v>4</v>
      </c>
      <c r="D139" s="2318" t="str">
        <f>IF(TRIM(入力1!D124)&lt;&gt;"",入力1!D124,"")</f>
        <v/>
      </c>
      <c r="E139" s="2319"/>
      <c r="F139" s="2322" t="str">
        <f>IF(入力2!F121,"■","□")</f>
        <v>□</v>
      </c>
      <c r="G139" s="2323"/>
      <c r="H139" s="2324"/>
      <c r="I139" s="2328" t="str">
        <f>IF(TRIM(入力1!A124)&lt;&gt;"",入力1!A124,"")</f>
        <v/>
      </c>
      <c r="J139" s="2308">
        <f>IF(TRIM(入力1!B124)&lt;&gt;"",入力1!B124,"")</f>
        <v>5</v>
      </c>
      <c r="K139" s="2310">
        <f>C139</f>
        <v>4</v>
      </c>
      <c r="L139" s="637" t="str">
        <f>IF(TRIM(入力2!L121)&lt;&gt;"",入力2!L121,"")</f>
        <v/>
      </c>
      <c r="M139" s="637" t="str">
        <f>IF(TRIM(入力2!M121)&lt;&gt;"",入力2!M121,"")</f>
        <v/>
      </c>
      <c r="N139" s="637" t="str">
        <f>IF(TRIM(入力2!N121)&lt;&gt;"",入力2!N121,"")</f>
        <v/>
      </c>
      <c r="O139" s="637" t="str">
        <f>IF(TRIM(入力2!O121)&lt;&gt;"",入力2!O121,"")</f>
        <v/>
      </c>
      <c r="P139" s="637" t="str">
        <f>IF(TRIM(入力2!P121)&lt;&gt;"",入力2!P121,"")</f>
        <v/>
      </c>
      <c r="Q139" s="637" t="str">
        <f>IF(TRIM(入力2!Q121)&lt;&gt;"",入力2!Q121,"")</f>
        <v/>
      </c>
      <c r="R139" s="637" t="str">
        <f>IF(TRIM(入力2!R121)&lt;&gt;"",入力2!R121,"")</f>
        <v/>
      </c>
      <c r="S139" s="637" t="str">
        <f>IF(TRIM(入力2!S121)&lt;&gt;"",入力2!S121,"")</f>
        <v/>
      </c>
      <c r="T139" s="637" t="str">
        <f>IF(TRIM(入力2!T121)&lt;&gt;"",入力2!T121,"")</f>
        <v/>
      </c>
      <c r="U139" s="637" t="str">
        <f>IF(TRIM(入力2!U121)&lt;&gt;"",入力2!U121,"")</f>
        <v/>
      </c>
      <c r="V139" s="637" t="str">
        <f>IF(TRIM(入力2!V121)&lt;&gt;"",入力2!V121,"")</f>
        <v/>
      </c>
      <c r="W139" s="638" t="str">
        <f>IF(TRIM(入力2!W121)&lt;&gt;"",入力2!W121,"")</f>
        <v/>
      </c>
      <c r="X139" s="639" t="str">
        <f>IF(TRIM(入力2!X121)&lt;&gt;"",入力2!X121,"")</f>
        <v/>
      </c>
      <c r="Y139" s="637" t="str">
        <f>IF(TRIM(入力2!Y121)&lt;&gt;"",入力2!Y121,"")</f>
        <v/>
      </c>
      <c r="Z139" s="637" t="str">
        <f>IF(TRIM(入力2!Z121)&lt;&gt;"",入力2!Z121,"")</f>
        <v/>
      </c>
      <c r="AA139" s="637" t="str">
        <f>IF(TRIM(入力2!AA121)&lt;&gt;"",入力2!AA121,"")</f>
        <v/>
      </c>
      <c r="AB139" s="637" t="str">
        <f>IF(TRIM(入力2!AB121)&lt;&gt;"",入力2!AB121,"")</f>
        <v/>
      </c>
      <c r="AC139" s="637" t="str">
        <f>IF(TRIM(入力2!AC121)&lt;&gt;"",入力2!AC121,"")</f>
        <v/>
      </c>
      <c r="AD139" s="637" t="str">
        <f>IF(TRIM(入力2!AD121)&lt;&gt;"",入力2!AD121,"")</f>
        <v/>
      </c>
      <c r="AE139" s="637" t="str">
        <f>IF(TRIM(入力2!AE121)&lt;&gt;"",入力2!AE121,"")</f>
        <v/>
      </c>
      <c r="AF139" s="637" t="str">
        <f>IF(TRIM(入力2!AF121)&lt;&gt;"",入力2!AF121,"")</f>
        <v/>
      </c>
      <c r="AG139" s="637" t="str">
        <f>IF(TRIM(入力2!AG121)&lt;&gt;"",入力2!AG121,"")</f>
        <v/>
      </c>
      <c r="AH139" s="637" t="str">
        <f>IF(TRIM(入力2!AH121)&lt;&gt;"",入力2!AH121,"")</f>
        <v/>
      </c>
      <c r="AI139" s="638" t="str">
        <f>IF(TRIM(入力2!AI121)&lt;&gt;"",入力2!AI121,"")</f>
        <v/>
      </c>
    </row>
    <row r="140" spans="1:42" ht="11.25" customHeight="1">
      <c r="A140" s="2328"/>
      <c r="B140" s="2308"/>
      <c r="C140" s="2330"/>
      <c r="D140" s="2331"/>
      <c r="E140" s="2332"/>
      <c r="F140" s="2333"/>
      <c r="G140" s="2334"/>
      <c r="H140" s="2335"/>
      <c r="I140" s="2329"/>
      <c r="J140" s="2336"/>
      <c r="K140" s="2311"/>
      <c r="L140" s="597" t="str">
        <f>IF(TRIM(入力2!L122)&lt;&gt;"",入力2!L122,"")</f>
        <v/>
      </c>
      <c r="M140" s="597" t="str">
        <f>IF(TRIM(入力2!M122)&lt;&gt;"",入力2!M122,"")</f>
        <v/>
      </c>
      <c r="N140" s="597" t="str">
        <f>IF(TRIM(入力2!N122)&lt;&gt;"",入力2!N122,"")</f>
        <v/>
      </c>
      <c r="O140" s="597" t="str">
        <f>IF(TRIM(入力2!O122)&lt;&gt;"",入力2!O122,"")</f>
        <v/>
      </c>
      <c r="P140" s="597" t="str">
        <f>IF(TRIM(入力2!P122)&lt;&gt;"",入力2!P122,"")</f>
        <v/>
      </c>
      <c r="Q140" s="597" t="str">
        <f>IF(TRIM(入力2!Q122)&lt;&gt;"",入力2!Q122,"")</f>
        <v/>
      </c>
      <c r="R140" s="597" t="str">
        <f>IF(TRIM(入力2!R122)&lt;&gt;"",入力2!R122,"")</f>
        <v/>
      </c>
      <c r="S140" s="597" t="str">
        <f>IF(TRIM(入力2!S122)&lt;&gt;"",入力2!S122,"")</f>
        <v/>
      </c>
      <c r="T140" s="597" t="str">
        <f>IF(TRIM(入力2!T122)&lt;&gt;"",入力2!T122,"")</f>
        <v/>
      </c>
      <c r="U140" s="597" t="str">
        <f>IF(TRIM(入力2!U122)&lt;&gt;"",入力2!U122,"")</f>
        <v/>
      </c>
      <c r="V140" s="597" t="str">
        <f>IF(TRIM(入力2!V122)&lt;&gt;"",入力2!V122,"")</f>
        <v>0</v>
      </c>
      <c r="W140" s="598">
        <f>IF(TRIM(入力2!W122)&lt;&gt;"",入力2!W122,"")</f>
        <v>0</v>
      </c>
      <c r="X140" s="599" t="str">
        <f>IF(TRIM(入力2!X122)&lt;&gt;"",入力2!X122,"")</f>
        <v/>
      </c>
      <c r="Y140" s="597" t="str">
        <f>IF(TRIM(入力2!Y122)&lt;&gt;"",入力2!Y122,"")</f>
        <v/>
      </c>
      <c r="Z140" s="597" t="str">
        <f>IF(TRIM(入力2!Z122)&lt;&gt;"",入力2!Z122,"")</f>
        <v/>
      </c>
      <c r="AA140" s="597" t="str">
        <f>IF(TRIM(入力2!AA122)&lt;&gt;"",入力2!AA122,"")</f>
        <v/>
      </c>
      <c r="AB140" s="597" t="str">
        <f>IF(TRIM(入力2!AB122)&lt;&gt;"",入力2!AB122,"")</f>
        <v/>
      </c>
      <c r="AC140" s="597" t="str">
        <f>IF(TRIM(入力2!AC122)&lt;&gt;"",入力2!AC122,"")</f>
        <v/>
      </c>
      <c r="AD140" s="597" t="str">
        <f>IF(TRIM(入力2!AD122)&lt;&gt;"",入力2!AD122,"")</f>
        <v/>
      </c>
      <c r="AE140" s="597" t="str">
        <f>IF(TRIM(入力2!AE122)&lt;&gt;"",入力2!AE122,"")</f>
        <v/>
      </c>
      <c r="AF140" s="597" t="str">
        <f>IF(TRIM(入力2!AF122)&lt;&gt;"",入力2!AF122,"")</f>
        <v/>
      </c>
      <c r="AG140" s="597" t="str">
        <f>IF(TRIM(入力2!AG122)&lt;&gt;"",入力2!AG122,"")</f>
        <v/>
      </c>
      <c r="AH140" s="597" t="str">
        <f>IF(TRIM(入力2!AH122)&lt;&gt;"",入力2!AH122,"")</f>
        <v>0</v>
      </c>
      <c r="AI140" s="598">
        <f>IF(TRIM(入力2!AI122)&lt;&gt;"",入力2!AI122,"")</f>
        <v>0</v>
      </c>
    </row>
    <row r="141" spans="1:42" ht="11.25" customHeight="1">
      <c r="A141" s="2337" t="str">
        <f>IF(TRIM(入力1!A126)&lt;&gt;"",入力1!A126,"")</f>
        <v/>
      </c>
      <c r="B141" s="2339">
        <f>IF(TRIM(入力1!B126)&lt;&gt;"",入力1!B126,"")</f>
        <v>5</v>
      </c>
      <c r="C141" s="2341">
        <f>IF(TRIM(入力1!C126)&lt;&gt;"",入力1!C126,"")</f>
        <v>5</v>
      </c>
      <c r="D141" s="2343" t="str">
        <f>IF(TRIM(入力1!D126)&lt;&gt;"",入力1!D126,"")</f>
        <v/>
      </c>
      <c r="E141" s="2344"/>
      <c r="F141" s="2347" t="str">
        <f>IF(入力2!F123,"■","□")</f>
        <v>□</v>
      </c>
      <c r="G141" s="2348"/>
      <c r="H141" s="2349"/>
      <c r="I141" s="2353" t="str">
        <f>IF(TRIM(入力1!A126)&lt;&gt;"",入力1!A126,"")</f>
        <v/>
      </c>
      <c r="J141" s="2354">
        <f>IF(TRIM(入力1!B126)&lt;&gt;"",入力1!B126,"")</f>
        <v>5</v>
      </c>
      <c r="K141" s="2355">
        <f>C141</f>
        <v>5</v>
      </c>
      <c r="L141" s="640" t="str">
        <f>IF(TRIM(入力2!L123)&lt;&gt;"",入力2!L123,"")</f>
        <v/>
      </c>
      <c r="M141" s="640" t="str">
        <f>IF(TRIM(入力2!M123)&lt;&gt;"",入力2!M123,"")</f>
        <v/>
      </c>
      <c r="N141" s="640" t="str">
        <f>IF(TRIM(入力2!N123)&lt;&gt;"",入力2!N123,"")</f>
        <v/>
      </c>
      <c r="O141" s="640" t="str">
        <f>IF(TRIM(入力2!O123)&lt;&gt;"",入力2!O123,"")</f>
        <v/>
      </c>
      <c r="P141" s="640" t="str">
        <f>IF(TRIM(入力2!P123)&lt;&gt;"",入力2!P123,"")</f>
        <v/>
      </c>
      <c r="Q141" s="640" t="str">
        <f>IF(TRIM(入力2!Q123)&lt;&gt;"",入力2!Q123,"")</f>
        <v/>
      </c>
      <c r="R141" s="640" t="str">
        <f>IF(TRIM(入力2!R123)&lt;&gt;"",入力2!R123,"")</f>
        <v/>
      </c>
      <c r="S141" s="640" t="str">
        <f>IF(TRIM(入力2!S123)&lt;&gt;"",入力2!S123,"")</f>
        <v/>
      </c>
      <c r="T141" s="640" t="str">
        <f>IF(TRIM(入力2!T123)&lt;&gt;"",入力2!T123,"")</f>
        <v/>
      </c>
      <c r="U141" s="640" t="str">
        <f>IF(TRIM(入力2!U123)&lt;&gt;"",入力2!U123,"")</f>
        <v/>
      </c>
      <c r="V141" s="640" t="str">
        <f>IF(TRIM(入力2!V123)&lt;&gt;"",入力2!V123,"")</f>
        <v/>
      </c>
      <c r="W141" s="644" t="str">
        <f>IF(TRIM(入力2!W123)&lt;&gt;"",入力2!W123,"")</f>
        <v/>
      </c>
      <c r="X141" s="643" t="str">
        <f>IF(TRIM(入力2!X123)&lt;&gt;"",入力2!X123,"")</f>
        <v/>
      </c>
      <c r="Y141" s="640" t="str">
        <f>IF(TRIM(入力2!Y123)&lt;&gt;"",入力2!Y123,"")</f>
        <v/>
      </c>
      <c r="Z141" s="640" t="str">
        <f>IF(TRIM(入力2!Z123)&lt;&gt;"",入力2!Z123,"")</f>
        <v/>
      </c>
      <c r="AA141" s="640" t="str">
        <f>IF(TRIM(入力2!AA123)&lt;&gt;"",入力2!AA123,"")</f>
        <v/>
      </c>
      <c r="AB141" s="640" t="str">
        <f>IF(TRIM(入力2!AB123)&lt;&gt;"",入力2!AB123,"")</f>
        <v/>
      </c>
      <c r="AC141" s="640" t="str">
        <f>IF(TRIM(入力2!AC123)&lt;&gt;"",入力2!AC123,"")</f>
        <v/>
      </c>
      <c r="AD141" s="640" t="str">
        <f>IF(TRIM(入力2!AD123)&lt;&gt;"",入力2!AD123,"")</f>
        <v/>
      </c>
      <c r="AE141" s="640" t="str">
        <f>IF(TRIM(入力2!AE123)&lt;&gt;"",入力2!AE123,"")</f>
        <v/>
      </c>
      <c r="AF141" s="640" t="str">
        <f>IF(TRIM(入力2!AF123)&lt;&gt;"",入力2!AF123,"")</f>
        <v/>
      </c>
      <c r="AG141" s="640" t="str">
        <f>IF(TRIM(入力2!AG123)&lt;&gt;"",入力2!AG123,"")</f>
        <v/>
      </c>
      <c r="AH141" s="640" t="str">
        <f>IF(TRIM(入力2!AH123)&lt;&gt;"",入力2!AH123,"")</f>
        <v/>
      </c>
      <c r="AI141" s="644" t="str">
        <f>IF(TRIM(入力2!AI123)&lt;&gt;"",入力2!AI123,"")</f>
        <v/>
      </c>
    </row>
    <row r="142" spans="1:42" ht="11.25" customHeight="1" thickBot="1">
      <c r="A142" s="2366"/>
      <c r="B142" s="2367"/>
      <c r="C142" s="2368"/>
      <c r="D142" s="2369"/>
      <c r="E142" s="2370"/>
      <c r="F142" s="2371"/>
      <c r="G142" s="2372"/>
      <c r="H142" s="2373"/>
      <c r="I142" s="2374"/>
      <c r="J142" s="2375"/>
      <c r="K142" s="2376"/>
      <c r="L142" s="601" t="str">
        <f>IF(TRIM(入力2!L124)&lt;&gt;"",入力2!L124,"")</f>
        <v/>
      </c>
      <c r="M142" s="601" t="str">
        <f>IF(TRIM(入力2!M124)&lt;&gt;"",入力2!M124,"")</f>
        <v/>
      </c>
      <c r="N142" s="601" t="str">
        <f>IF(TRIM(入力2!N124)&lt;&gt;"",入力2!N124,"")</f>
        <v/>
      </c>
      <c r="O142" s="601" t="str">
        <f>IF(TRIM(入力2!O124)&lt;&gt;"",入力2!O124,"")</f>
        <v/>
      </c>
      <c r="P142" s="601" t="str">
        <f>IF(TRIM(入力2!P124)&lt;&gt;"",入力2!P124,"")</f>
        <v/>
      </c>
      <c r="Q142" s="601" t="str">
        <f>IF(TRIM(入力2!Q124)&lt;&gt;"",入力2!Q124,"")</f>
        <v/>
      </c>
      <c r="R142" s="601" t="str">
        <f>IF(TRIM(入力2!R124)&lt;&gt;"",入力2!R124,"")</f>
        <v/>
      </c>
      <c r="S142" s="601" t="str">
        <f>IF(TRIM(入力2!S124)&lt;&gt;"",入力2!S124,"")</f>
        <v/>
      </c>
      <c r="T142" s="601" t="str">
        <f>IF(TRIM(入力2!T124)&lt;&gt;"",入力2!T124,"")</f>
        <v/>
      </c>
      <c r="U142" s="601" t="str">
        <f>IF(TRIM(入力2!U124)&lt;&gt;"",入力2!U124,"")</f>
        <v/>
      </c>
      <c r="V142" s="601" t="str">
        <f>IF(TRIM(入力2!V124)&lt;&gt;"",入力2!V124,"")</f>
        <v>0</v>
      </c>
      <c r="W142" s="602">
        <f>IF(TRIM(入力2!W124)&lt;&gt;"",入力2!W124,"")</f>
        <v>0</v>
      </c>
      <c r="X142" s="603" t="str">
        <f>IF(TRIM(入力2!X124)&lt;&gt;"",入力2!X124,"")</f>
        <v/>
      </c>
      <c r="Y142" s="601" t="str">
        <f>IF(TRIM(入力2!Y124)&lt;&gt;"",入力2!Y124,"")</f>
        <v/>
      </c>
      <c r="Z142" s="601" t="str">
        <f>IF(TRIM(入力2!Z124)&lt;&gt;"",入力2!Z124,"")</f>
        <v/>
      </c>
      <c r="AA142" s="601" t="str">
        <f>IF(TRIM(入力2!AA124)&lt;&gt;"",入力2!AA124,"")</f>
        <v/>
      </c>
      <c r="AB142" s="601" t="str">
        <f>IF(TRIM(入力2!AB124)&lt;&gt;"",入力2!AB124,"")</f>
        <v/>
      </c>
      <c r="AC142" s="601" t="str">
        <f>IF(TRIM(入力2!AC124)&lt;&gt;"",入力2!AC124,"")</f>
        <v/>
      </c>
      <c r="AD142" s="601" t="str">
        <f>IF(TRIM(入力2!AD124)&lt;&gt;"",入力2!AD124,"")</f>
        <v/>
      </c>
      <c r="AE142" s="601" t="str">
        <f>IF(TRIM(入力2!AE124)&lt;&gt;"",入力2!AE124,"")</f>
        <v/>
      </c>
      <c r="AF142" s="601" t="str">
        <f>IF(TRIM(入力2!AF124)&lt;&gt;"",入力2!AF124,"")</f>
        <v/>
      </c>
      <c r="AG142" s="601" t="str">
        <f>IF(TRIM(入力2!AG124)&lt;&gt;"",入力2!AG124,"")</f>
        <v/>
      </c>
      <c r="AH142" s="601" t="str">
        <f>IF(TRIM(入力2!AH124)&lt;&gt;"",入力2!AH124,"")</f>
        <v>0</v>
      </c>
      <c r="AI142" s="602">
        <f>IF(TRIM(入力2!AI124)&lt;&gt;"",入力2!AI124,"")</f>
        <v>0</v>
      </c>
    </row>
    <row r="143" spans="1:42" ht="11.25" customHeight="1">
      <c r="A143" s="2357" t="str">
        <f>IF(TRIM(入力1!A128)&lt;&gt;"",入力1!A128,"")</f>
        <v/>
      </c>
      <c r="B143" s="2358">
        <f>IF(TRIM(入力1!B128)&lt;&gt;"",入力1!B128,"")</f>
        <v>5</v>
      </c>
      <c r="C143" s="2359">
        <f>IF(TRIM(入力1!C128)&lt;&gt;"",入力1!C128,"")</f>
        <v>6</v>
      </c>
      <c r="D143" s="2360" t="str">
        <f>IF(TRIM(入力1!D128)&lt;&gt;"",入力1!D128,"")</f>
        <v/>
      </c>
      <c r="E143" s="2361"/>
      <c r="F143" s="2362" t="str">
        <f>IF(入力2!F125,"■","□")</f>
        <v>□</v>
      </c>
      <c r="G143" s="2363"/>
      <c r="H143" s="2364"/>
      <c r="I143" s="2328" t="str">
        <f>IF(TRIM(入力1!A128)&lt;&gt;"",入力1!A128,"")</f>
        <v/>
      </c>
      <c r="J143" s="2308">
        <f>IF(TRIM(入力1!B128)&lt;&gt;"",入力1!B128,"")</f>
        <v>5</v>
      </c>
      <c r="K143" s="2365">
        <f>C143</f>
        <v>6</v>
      </c>
      <c r="L143" s="645" t="str">
        <f>IF(TRIM(入力2!L125)&lt;&gt;"",入力2!L125,"")</f>
        <v/>
      </c>
      <c r="M143" s="645" t="str">
        <f>IF(TRIM(入力2!M125)&lt;&gt;"",入力2!M125,"")</f>
        <v/>
      </c>
      <c r="N143" s="645" t="str">
        <f>IF(TRIM(入力2!N125)&lt;&gt;"",入力2!N125,"")</f>
        <v/>
      </c>
      <c r="O143" s="645" t="str">
        <f>IF(TRIM(入力2!O125)&lt;&gt;"",入力2!O125,"")</f>
        <v/>
      </c>
      <c r="P143" s="645" t="str">
        <f>IF(TRIM(入力2!P125)&lt;&gt;"",入力2!P125,"")</f>
        <v/>
      </c>
      <c r="Q143" s="645" t="str">
        <f>IF(TRIM(入力2!Q125)&lt;&gt;"",入力2!Q125,"")</f>
        <v/>
      </c>
      <c r="R143" s="645" t="str">
        <f>IF(TRIM(入力2!R125)&lt;&gt;"",入力2!R125,"")</f>
        <v/>
      </c>
      <c r="S143" s="645" t="str">
        <f>IF(TRIM(入力2!S125)&lt;&gt;"",入力2!S125,"")</f>
        <v/>
      </c>
      <c r="T143" s="645" t="str">
        <f>IF(TRIM(入力2!T125)&lt;&gt;"",入力2!T125,"")</f>
        <v/>
      </c>
      <c r="U143" s="645" t="str">
        <f>IF(TRIM(入力2!U125)&lt;&gt;"",入力2!U125,"")</f>
        <v/>
      </c>
      <c r="V143" s="645" t="str">
        <f>IF(TRIM(入力2!V125)&lt;&gt;"",入力2!V125,"")</f>
        <v/>
      </c>
      <c r="W143" s="646" t="str">
        <f>IF(TRIM(入力2!W125)&lt;&gt;"",入力2!W125,"")</f>
        <v/>
      </c>
      <c r="X143" s="647" t="str">
        <f>IF(TRIM(入力2!X125)&lt;&gt;"",入力2!X125,"")</f>
        <v/>
      </c>
      <c r="Y143" s="645" t="str">
        <f>IF(TRIM(入力2!Y125)&lt;&gt;"",入力2!Y125,"")</f>
        <v/>
      </c>
      <c r="Z143" s="645" t="str">
        <f>IF(TRIM(入力2!Z125)&lt;&gt;"",入力2!Z125,"")</f>
        <v/>
      </c>
      <c r="AA143" s="645" t="str">
        <f>IF(TRIM(入力2!AA125)&lt;&gt;"",入力2!AA125,"")</f>
        <v/>
      </c>
      <c r="AB143" s="645" t="str">
        <f>IF(TRIM(入力2!AB125)&lt;&gt;"",入力2!AB125,"")</f>
        <v/>
      </c>
      <c r="AC143" s="645" t="str">
        <f>IF(TRIM(入力2!AC125)&lt;&gt;"",入力2!AC125,"")</f>
        <v/>
      </c>
      <c r="AD143" s="645" t="str">
        <f>IF(TRIM(入力2!AD125)&lt;&gt;"",入力2!AD125,"")</f>
        <v/>
      </c>
      <c r="AE143" s="645" t="str">
        <f>IF(TRIM(入力2!AE125)&lt;&gt;"",入力2!AE125,"")</f>
        <v/>
      </c>
      <c r="AF143" s="645" t="str">
        <f>IF(TRIM(入力2!AF125)&lt;&gt;"",入力2!AF125,"")</f>
        <v/>
      </c>
      <c r="AG143" s="645" t="str">
        <f>IF(TRIM(入力2!AG125)&lt;&gt;"",入力2!AG125,"")</f>
        <v/>
      </c>
      <c r="AH143" s="645" t="str">
        <f>IF(TRIM(入力2!AH125)&lt;&gt;"",入力2!AH125,"")</f>
        <v/>
      </c>
      <c r="AI143" s="646" t="str">
        <f>IF(TRIM(入力2!AI125)&lt;&gt;"",入力2!AI125,"")</f>
        <v/>
      </c>
    </row>
    <row r="144" spans="1:42" ht="11.25" customHeight="1">
      <c r="A144" s="2328"/>
      <c r="B144" s="2308"/>
      <c r="C144" s="2330"/>
      <c r="D144" s="2331"/>
      <c r="E144" s="2332"/>
      <c r="F144" s="2333"/>
      <c r="G144" s="2334"/>
      <c r="H144" s="2335"/>
      <c r="I144" s="2329"/>
      <c r="J144" s="2336"/>
      <c r="K144" s="2311"/>
      <c r="L144" s="597" t="str">
        <f>IF(TRIM(入力2!L126)&lt;&gt;"",入力2!L126,"")</f>
        <v/>
      </c>
      <c r="M144" s="597" t="str">
        <f>IF(TRIM(入力2!M126)&lt;&gt;"",入力2!M126,"")</f>
        <v/>
      </c>
      <c r="N144" s="597" t="str">
        <f>IF(TRIM(入力2!N126)&lt;&gt;"",入力2!N126,"")</f>
        <v/>
      </c>
      <c r="O144" s="597" t="str">
        <f>IF(TRIM(入力2!O126)&lt;&gt;"",入力2!O126,"")</f>
        <v/>
      </c>
      <c r="P144" s="597" t="str">
        <f>IF(TRIM(入力2!P126)&lt;&gt;"",入力2!P126,"")</f>
        <v/>
      </c>
      <c r="Q144" s="597" t="str">
        <f>IF(TRIM(入力2!Q126)&lt;&gt;"",入力2!Q126,"")</f>
        <v/>
      </c>
      <c r="R144" s="597" t="str">
        <f>IF(TRIM(入力2!R126)&lt;&gt;"",入力2!R126,"")</f>
        <v/>
      </c>
      <c r="S144" s="597" t="str">
        <f>IF(TRIM(入力2!S126)&lt;&gt;"",入力2!S126,"")</f>
        <v/>
      </c>
      <c r="T144" s="597" t="str">
        <f>IF(TRIM(入力2!T126)&lt;&gt;"",入力2!T126,"")</f>
        <v/>
      </c>
      <c r="U144" s="597" t="str">
        <f>IF(TRIM(入力2!U126)&lt;&gt;"",入力2!U126,"")</f>
        <v/>
      </c>
      <c r="V144" s="597" t="str">
        <f>IF(TRIM(入力2!V126)&lt;&gt;"",入力2!V126,"")</f>
        <v>0</v>
      </c>
      <c r="W144" s="598">
        <f>IF(TRIM(入力2!W126)&lt;&gt;"",入力2!W126,"")</f>
        <v>0</v>
      </c>
      <c r="X144" s="599" t="str">
        <f>IF(TRIM(入力2!X126)&lt;&gt;"",入力2!X126,"")</f>
        <v/>
      </c>
      <c r="Y144" s="597" t="str">
        <f>IF(TRIM(入力2!Y126)&lt;&gt;"",入力2!Y126,"")</f>
        <v/>
      </c>
      <c r="Z144" s="597" t="str">
        <f>IF(TRIM(入力2!Z126)&lt;&gt;"",入力2!Z126,"")</f>
        <v/>
      </c>
      <c r="AA144" s="597" t="str">
        <f>IF(TRIM(入力2!AA126)&lt;&gt;"",入力2!AA126,"")</f>
        <v/>
      </c>
      <c r="AB144" s="597" t="str">
        <f>IF(TRIM(入力2!AB126)&lt;&gt;"",入力2!AB126,"")</f>
        <v/>
      </c>
      <c r="AC144" s="597" t="str">
        <f>IF(TRIM(入力2!AC126)&lt;&gt;"",入力2!AC126,"")</f>
        <v/>
      </c>
      <c r="AD144" s="597" t="str">
        <f>IF(TRIM(入力2!AD126)&lt;&gt;"",入力2!AD126,"")</f>
        <v/>
      </c>
      <c r="AE144" s="597" t="str">
        <f>IF(TRIM(入力2!AE126)&lt;&gt;"",入力2!AE126,"")</f>
        <v/>
      </c>
      <c r="AF144" s="597" t="str">
        <f>IF(TRIM(入力2!AF126)&lt;&gt;"",入力2!AF126,"")</f>
        <v/>
      </c>
      <c r="AG144" s="597" t="str">
        <f>IF(TRIM(入力2!AG126)&lt;&gt;"",入力2!AG126,"")</f>
        <v/>
      </c>
      <c r="AH144" s="597" t="str">
        <f>IF(TRIM(入力2!AH126)&lt;&gt;"",入力2!AH126,"")</f>
        <v>0</v>
      </c>
      <c r="AI144" s="598">
        <f>IF(TRIM(入力2!AI126)&lt;&gt;"",入力2!AI126,"")</f>
        <v>0</v>
      </c>
    </row>
    <row r="145" spans="1:35" ht="11.25" customHeight="1">
      <c r="A145" s="2337" t="str">
        <f>IF(TRIM(入力1!A130)&lt;&gt;"",入力1!A130,"")</f>
        <v/>
      </c>
      <c r="B145" s="2339">
        <f>IF(TRIM(入力1!B130)&lt;&gt;"",入力1!B130,"")</f>
        <v>5</v>
      </c>
      <c r="C145" s="2341">
        <f>IF(TRIM(入力1!C130)&lt;&gt;"",入力1!C130,"")</f>
        <v>7</v>
      </c>
      <c r="D145" s="2343" t="str">
        <f>IF(TRIM(入力1!D130)&lt;&gt;"",入力1!D130,"")</f>
        <v/>
      </c>
      <c r="E145" s="2344"/>
      <c r="F145" s="2347" t="str">
        <f>IF(入力2!F127,"■","□")</f>
        <v>□</v>
      </c>
      <c r="G145" s="2348"/>
      <c r="H145" s="2349"/>
      <c r="I145" s="2338" t="str">
        <f>IF(TRIM(入力1!A130)&lt;&gt;"",入力1!A130,"")</f>
        <v/>
      </c>
      <c r="J145" s="2340">
        <f>IF(TRIM(入力1!B130)&lt;&gt;"",入力1!B130,"")</f>
        <v>5</v>
      </c>
      <c r="K145" s="2355">
        <f>C145</f>
        <v>7</v>
      </c>
      <c r="L145" s="640" t="str">
        <f>IF(TRIM(入力2!L127)&lt;&gt;"",入力2!L127,"")</f>
        <v/>
      </c>
      <c r="M145" s="640" t="str">
        <f>IF(TRIM(入力2!M127)&lt;&gt;"",入力2!M127,"")</f>
        <v/>
      </c>
      <c r="N145" s="640" t="str">
        <f>IF(TRIM(入力2!N127)&lt;&gt;"",入力2!N127,"")</f>
        <v/>
      </c>
      <c r="O145" s="640" t="str">
        <f>IF(TRIM(入力2!O127)&lt;&gt;"",入力2!O127,"")</f>
        <v/>
      </c>
      <c r="P145" s="640" t="str">
        <f>IF(TRIM(入力2!P127)&lt;&gt;"",入力2!P127,"")</f>
        <v/>
      </c>
      <c r="Q145" s="640" t="str">
        <f>IF(TRIM(入力2!Q127)&lt;&gt;"",入力2!Q127,"")</f>
        <v/>
      </c>
      <c r="R145" s="640" t="str">
        <f>IF(TRIM(入力2!R127)&lt;&gt;"",入力2!R127,"")</f>
        <v/>
      </c>
      <c r="S145" s="640" t="str">
        <f>IF(TRIM(入力2!S127)&lt;&gt;"",入力2!S127,"")</f>
        <v/>
      </c>
      <c r="T145" s="640" t="str">
        <f>IF(TRIM(入力2!T127)&lt;&gt;"",入力2!T127,"")</f>
        <v/>
      </c>
      <c r="U145" s="640" t="str">
        <f>IF(TRIM(入力2!U127)&lt;&gt;"",入力2!U127,"")</f>
        <v/>
      </c>
      <c r="V145" s="641" t="str">
        <f>IF(TRIM(入力2!V127)&lt;&gt;"",入力2!V127,"")</f>
        <v/>
      </c>
      <c r="W145" s="642" t="str">
        <f>IF(TRIM(入力2!W127)&lt;&gt;"",入力2!W127,"")</f>
        <v/>
      </c>
      <c r="X145" s="643" t="str">
        <f>IF(TRIM(入力2!X127)&lt;&gt;"",入力2!X127,"")</f>
        <v/>
      </c>
      <c r="Y145" s="640" t="str">
        <f>IF(TRIM(入力2!Y127)&lt;&gt;"",入力2!Y127,"")</f>
        <v/>
      </c>
      <c r="Z145" s="640" t="str">
        <f>IF(TRIM(入力2!Z127)&lt;&gt;"",入力2!Z127,"")</f>
        <v/>
      </c>
      <c r="AA145" s="640" t="str">
        <f>IF(TRIM(入力2!AA127)&lt;&gt;"",入力2!AA127,"")</f>
        <v/>
      </c>
      <c r="AB145" s="640" t="str">
        <f>IF(TRIM(入力2!AB127)&lt;&gt;"",入力2!AB127,"")</f>
        <v/>
      </c>
      <c r="AC145" s="640" t="str">
        <f>IF(TRIM(入力2!AC127)&lt;&gt;"",入力2!AC127,"")</f>
        <v/>
      </c>
      <c r="AD145" s="640" t="str">
        <f>IF(TRIM(入力2!AD127)&lt;&gt;"",入力2!AD127,"")</f>
        <v/>
      </c>
      <c r="AE145" s="640" t="str">
        <f>IF(TRIM(入力2!AE127)&lt;&gt;"",入力2!AE127,"")</f>
        <v/>
      </c>
      <c r="AF145" s="640" t="str">
        <f>IF(TRIM(入力2!AF127)&lt;&gt;"",入力2!AF127,"")</f>
        <v/>
      </c>
      <c r="AG145" s="640" t="str">
        <f>IF(TRIM(入力2!AG127)&lt;&gt;"",入力2!AG127,"")</f>
        <v/>
      </c>
      <c r="AH145" s="640" t="str">
        <f>IF(TRIM(入力2!AH127)&lt;&gt;"",入力2!AH127,"")</f>
        <v/>
      </c>
      <c r="AI145" s="644" t="str">
        <f>IF(TRIM(入力2!AI127)&lt;&gt;"",入力2!AI127,"")</f>
        <v/>
      </c>
    </row>
    <row r="146" spans="1:35" ht="11.25" customHeight="1">
      <c r="A146" s="2338"/>
      <c r="B146" s="2340"/>
      <c r="C146" s="2342"/>
      <c r="D146" s="2345"/>
      <c r="E146" s="2346"/>
      <c r="F146" s="2350"/>
      <c r="G146" s="2351"/>
      <c r="H146" s="2352"/>
      <c r="I146" s="2353"/>
      <c r="J146" s="2354"/>
      <c r="K146" s="2356"/>
      <c r="L146" s="591" t="str">
        <f>IF(TRIM(入力2!L128)&lt;&gt;"",入力2!L128,"")</f>
        <v/>
      </c>
      <c r="M146" s="591" t="str">
        <f>IF(TRIM(入力2!M128)&lt;&gt;"",入力2!M128,"")</f>
        <v/>
      </c>
      <c r="N146" s="591" t="str">
        <f>IF(TRIM(入力2!N128)&lt;&gt;"",入力2!N128,"")</f>
        <v/>
      </c>
      <c r="O146" s="591" t="str">
        <f>IF(TRIM(入力2!O128)&lt;&gt;"",入力2!O128,"")</f>
        <v/>
      </c>
      <c r="P146" s="591" t="str">
        <f>IF(TRIM(入力2!P128)&lt;&gt;"",入力2!P128,"")</f>
        <v/>
      </c>
      <c r="Q146" s="591" t="str">
        <f>IF(TRIM(入力2!Q128)&lt;&gt;"",入力2!Q128,"")</f>
        <v/>
      </c>
      <c r="R146" s="591" t="str">
        <f>IF(TRIM(入力2!R128)&lt;&gt;"",入力2!R128,"")</f>
        <v/>
      </c>
      <c r="S146" s="591" t="str">
        <f>IF(TRIM(入力2!S128)&lt;&gt;"",入力2!S128,"")</f>
        <v/>
      </c>
      <c r="T146" s="591" t="str">
        <f>IF(TRIM(入力2!T128)&lt;&gt;"",入力2!T128,"")</f>
        <v/>
      </c>
      <c r="U146" s="591" t="str">
        <f>IF(TRIM(入力2!U128)&lt;&gt;"",入力2!U128,"")</f>
        <v/>
      </c>
      <c r="V146" s="593" t="str">
        <f>IF(TRIM(入力2!V128)&lt;&gt;"",入力2!V128,"")</f>
        <v>0</v>
      </c>
      <c r="W146" s="594">
        <f>IF(TRIM(入力2!W128)&lt;&gt;"",入力2!W128,"")</f>
        <v>0</v>
      </c>
      <c r="X146" s="600" t="str">
        <f>IF(TRIM(入力2!X128)&lt;&gt;"",入力2!X128,"")</f>
        <v/>
      </c>
      <c r="Y146" s="591" t="str">
        <f>IF(TRIM(入力2!Y128)&lt;&gt;"",入力2!Y128,"")</f>
        <v/>
      </c>
      <c r="Z146" s="591" t="str">
        <f>IF(TRIM(入力2!Z128)&lt;&gt;"",入力2!Z128,"")</f>
        <v/>
      </c>
      <c r="AA146" s="591" t="str">
        <f>IF(TRIM(入力2!AA128)&lt;&gt;"",入力2!AA128,"")</f>
        <v/>
      </c>
      <c r="AB146" s="591" t="str">
        <f>IF(TRIM(入力2!AB128)&lt;&gt;"",入力2!AB128,"")</f>
        <v/>
      </c>
      <c r="AC146" s="591" t="str">
        <f>IF(TRIM(入力2!AC128)&lt;&gt;"",入力2!AC128,"")</f>
        <v/>
      </c>
      <c r="AD146" s="591" t="str">
        <f>IF(TRIM(入力2!AD128)&lt;&gt;"",入力2!AD128,"")</f>
        <v/>
      </c>
      <c r="AE146" s="591" t="str">
        <f>IF(TRIM(入力2!AE128)&lt;&gt;"",入力2!AE128,"")</f>
        <v/>
      </c>
      <c r="AF146" s="591" t="str">
        <f>IF(TRIM(入力2!AF128)&lt;&gt;"",入力2!AF128,"")</f>
        <v/>
      </c>
      <c r="AG146" s="591" t="str">
        <f>IF(TRIM(入力2!AG128)&lt;&gt;"",入力2!AG128,"")</f>
        <v/>
      </c>
      <c r="AH146" s="591" t="str">
        <f>IF(TRIM(入力2!AH128)&lt;&gt;"",入力2!AH128,"")</f>
        <v>0</v>
      </c>
      <c r="AI146" s="596">
        <f>IF(TRIM(入力2!AI128)&lt;&gt;"",入力2!AI128,"")</f>
        <v>0</v>
      </c>
    </row>
    <row r="147" spans="1:35" ht="11.25" customHeight="1">
      <c r="A147" s="2312" t="str">
        <f>IF(TRIM(入力1!A132)&lt;&gt;"",入力1!A132,"")</f>
        <v/>
      </c>
      <c r="B147" s="2314">
        <f>IF(TRIM(入力1!B132)&lt;&gt;"",入力1!B132,"")</f>
        <v>5</v>
      </c>
      <c r="C147" s="2316">
        <f>IF(TRIM(入力1!C132)&lt;&gt;"",入力1!C132,"")</f>
        <v>8</v>
      </c>
      <c r="D147" s="2318" t="str">
        <f>IF(TRIM(入力1!D132)&lt;&gt;"",入力1!D132,"")</f>
        <v/>
      </c>
      <c r="E147" s="2319"/>
      <c r="F147" s="2322" t="str">
        <f>IF(入力2!F129,"■","□")</f>
        <v>□</v>
      </c>
      <c r="G147" s="2323"/>
      <c r="H147" s="2324"/>
      <c r="I147" s="2328" t="str">
        <f>IF(TRIM(入力1!A132)&lt;&gt;"",入力1!A132,"")</f>
        <v/>
      </c>
      <c r="J147" s="2308">
        <f>IF(TRIM(入力1!B132)&lt;&gt;"",入力1!B132,"")</f>
        <v>5</v>
      </c>
      <c r="K147" s="2310">
        <f>C147</f>
        <v>8</v>
      </c>
      <c r="L147" s="637" t="str">
        <f>IF(TRIM(入力2!L129)&lt;&gt;"",入力2!L129,"")</f>
        <v/>
      </c>
      <c r="M147" s="637" t="str">
        <f>IF(TRIM(入力2!M129)&lt;&gt;"",入力2!M129,"")</f>
        <v/>
      </c>
      <c r="N147" s="637" t="str">
        <f>IF(TRIM(入力2!N129)&lt;&gt;"",入力2!N129,"")</f>
        <v/>
      </c>
      <c r="O147" s="637" t="str">
        <f>IF(TRIM(入力2!O129)&lt;&gt;"",入力2!O129,"")</f>
        <v/>
      </c>
      <c r="P147" s="637" t="str">
        <f>IF(TRIM(入力2!P129)&lt;&gt;"",入力2!P129,"")</f>
        <v/>
      </c>
      <c r="Q147" s="637" t="str">
        <f>IF(TRIM(入力2!Q129)&lt;&gt;"",入力2!Q129,"")</f>
        <v/>
      </c>
      <c r="R147" s="637" t="str">
        <f>IF(TRIM(入力2!R129)&lt;&gt;"",入力2!R129,"")</f>
        <v/>
      </c>
      <c r="S147" s="637" t="str">
        <f>IF(TRIM(入力2!S129)&lt;&gt;"",入力2!S129,"")</f>
        <v/>
      </c>
      <c r="T147" s="637" t="str">
        <f>IF(TRIM(入力2!T129)&lt;&gt;"",入力2!T129,"")</f>
        <v/>
      </c>
      <c r="U147" s="637" t="str">
        <f>IF(TRIM(入力2!U129)&lt;&gt;"",入力2!U129,"")</f>
        <v/>
      </c>
      <c r="V147" s="637" t="str">
        <f>IF(TRIM(入力2!V129)&lt;&gt;"",入力2!V129,"")</f>
        <v/>
      </c>
      <c r="W147" s="638" t="str">
        <f>IF(TRIM(入力2!W129)&lt;&gt;"",入力2!W129,"")</f>
        <v/>
      </c>
      <c r="X147" s="639" t="str">
        <f>IF(TRIM(入力2!X129)&lt;&gt;"",入力2!X129,"")</f>
        <v/>
      </c>
      <c r="Y147" s="637" t="str">
        <f>IF(TRIM(入力2!Y129)&lt;&gt;"",入力2!Y129,"")</f>
        <v/>
      </c>
      <c r="Z147" s="637" t="str">
        <f>IF(TRIM(入力2!Z129)&lt;&gt;"",入力2!Z129,"")</f>
        <v/>
      </c>
      <c r="AA147" s="637" t="str">
        <f>IF(TRIM(入力2!AA129)&lt;&gt;"",入力2!AA129,"")</f>
        <v/>
      </c>
      <c r="AB147" s="637" t="str">
        <f>IF(TRIM(入力2!AB129)&lt;&gt;"",入力2!AB129,"")</f>
        <v/>
      </c>
      <c r="AC147" s="637" t="str">
        <f>IF(TRIM(入力2!AC129)&lt;&gt;"",入力2!AC129,"")</f>
        <v/>
      </c>
      <c r="AD147" s="637" t="str">
        <f>IF(TRIM(入力2!AD129)&lt;&gt;"",入力2!AD129,"")</f>
        <v/>
      </c>
      <c r="AE147" s="637" t="str">
        <f>IF(TRIM(入力2!AE129)&lt;&gt;"",入力2!AE129,"")</f>
        <v/>
      </c>
      <c r="AF147" s="637" t="str">
        <f>IF(TRIM(入力2!AF129)&lt;&gt;"",入力2!AF129,"")</f>
        <v/>
      </c>
      <c r="AG147" s="637" t="str">
        <f>IF(TRIM(入力2!AG129)&lt;&gt;"",入力2!AG129,"")</f>
        <v/>
      </c>
      <c r="AH147" s="637" t="str">
        <f>IF(TRIM(入力2!AH129)&lt;&gt;"",入力2!AH129,"")</f>
        <v/>
      </c>
      <c r="AI147" s="638" t="str">
        <f>IF(TRIM(入力2!AI129)&lt;&gt;"",入力2!AI129,"")</f>
        <v/>
      </c>
    </row>
    <row r="148" spans="1:35" ht="11.25" customHeight="1">
      <c r="A148" s="2328"/>
      <c r="B148" s="2308"/>
      <c r="C148" s="2330"/>
      <c r="D148" s="2331"/>
      <c r="E148" s="2332"/>
      <c r="F148" s="2333"/>
      <c r="G148" s="2334"/>
      <c r="H148" s="2335"/>
      <c r="I148" s="2329"/>
      <c r="J148" s="2336"/>
      <c r="K148" s="2311"/>
      <c r="L148" s="597" t="str">
        <f>IF(TRIM(入力2!L130)&lt;&gt;"",入力2!L130,"")</f>
        <v/>
      </c>
      <c r="M148" s="597" t="str">
        <f>IF(TRIM(入力2!M130)&lt;&gt;"",入力2!M130,"")</f>
        <v/>
      </c>
      <c r="N148" s="597" t="str">
        <f>IF(TRIM(入力2!N130)&lt;&gt;"",入力2!N130,"")</f>
        <v/>
      </c>
      <c r="O148" s="597" t="str">
        <f>IF(TRIM(入力2!O130)&lt;&gt;"",入力2!O130,"")</f>
        <v/>
      </c>
      <c r="P148" s="597" t="str">
        <f>IF(TRIM(入力2!P130)&lt;&gt;"",入力2!P130,"")</f>
        <v/>
      </c>
      <c r="Q148" s="597" t="str">
        <f>IF(TRIM(入力2!Q130)&lt;&gt;"",入力2!Q130,"")</f>
        <v/>
      </c>
      <c r="R148" s="597" t="str">
        <f>IF(TRIM(入力2!R130)&lt;&gt;"",入力2!R130,"")</f>
        <v/>
      </c>
      <c r="S148" s="597" t="str">
        <f>IF(TRIM(入力2!S130)&lt;&gt;"",入力2!S130,"")</f>
        <v/>
      </c>
      <c r="T148" s="597" t="str">
        <f>IF(TRIM(入力2!T130)&lt;&gt;"",入力2!T130,"")</f>
        <v/>
      </c>
      <c r="U148" s="597" t="str">
        <f>IF(TRIM(入力2!U130)&lt;&gt;"",入力2!U130,"")</f>
        <v/>
      </c>
      <c r="V148" s="597" t="str">
        <f>IF(TRIM(入力2!V130)&lt;&gt;"",入力2!V130,"")</f>
        <v>0</v>
      </c>
      <c r="W148" s="598">
        <f>IF(TRIM(入力2!W130)&lt;&gt;"",入力2!W130,"")</f>
        <v>0</v>
      </c>
      <c r="X148" s="599" t="str">
        <f>IF(TRIM(入力2!X130)&lt;&gt;"",入力2!X130,"")</f>
        <v/>
      </c>
      <c r="Y148" s="597" t="str">
        <f>IF(TRIM(入力2!Y130)&lt;&gt;"",入力2!Y130,"")</f>
        <v/>
      </c>
      <c r="Z148" s="597" t="str">
        <f>IF(TRIM(入力2!Z130)&lt;&gt;"",入力2!Z130,"")</f>
        <v/>
      </c>
      <c r="AA148" s="597" t="str">
        <f>IF(TRIM(入力2!AA130)&lt;&gt;"",入力2!AA130,"")</f>
        <v/>
      </c>
      <c r="AB148" s="597" t="str">
        <f>IF(TRIM(入力2!AB130)&lt;&gt;"",入力2!AB130,"")</f>
        <v/>
      </c>
      <c r="AC148" s="597" t="str">
        <f>IF(TRIM(入力2!AC130)&lt;&gt;"",入力2!AC130,"")</f>
        <v/>
      </c>
      <c r="AD148" s="597" t="str">
        <f>IF(TRIM(入力2!AD130)&lt;&gt;"",入力2!AD130,"")</f>
        <v/>
      </c>
      <c r="AE148" s="597" t="str">
        <f>IF(TRIM(入力2!AE130)&lt;&gt;"",入力2!AE130,"")</f>
        <v/>
      </c>
      <c r="AF148" s="597" t="str">
        <f>IF(TRIM(入力2!AF130)&lt;&gt;"",入力2!AF130,"")</f>
        <v/>
      </c>
      <c r="AG148" s="597" t="str">
        <f>IF(TRIM(入力2!AG130)&lt;&gt;"",入力2!AG130,"")</f>
        <v/>
      </c>
      <c r="AH148" s="597" t="str">
        <f>IF(TRIM(入力2!AH130)&lt;&gt;"",入力2!AH130,"")</f>
        <v>0</v>
      </c>
      <c r="AI148" s="598">
        <f>IF(TRIM(入力2!AI130)&lt;&gt;"",入力2!AI130,"")</f>
        <v>0</v>
      </c>
    </row>
    <row r="149" spans="1:35" ht="11.25" customHeight="1">
      <c r="A149" s="2337" t="str">
        <f>IF(TRIM(入力1!A134)&lt;&gt;"",入力1!A134,"")</f>
        <v/>
      </c>
      <c r="B149" s="2339">
        <f>IF(TRIM(入力1!B134)&lt;&gt;"",入力1!B134,"")</f>
        <v>5</v>
      </c>
      <c r="C149" s="2341">
        <f>IF(TRIM(入力1!C134)&lt;&gt;"",入力1!C134,"")</f>
        <v>9</v>
      </c>
      <c r="D149" s="2343" t="str">
        <f>IF(TRIM(入力1!D134)&lt;&gt;"",入力1!D134,"")</f>
        <v/>
      </c>
      <c r="E149" s="2344"/>
      <c r="F149" s="2347" t="str">
        <f>IF(入力2!F131,"■","□")</f>
        <v>□</v>
      </c>
      <c r="G149" s="2348"/>
      <c r="H149" s="2349"/>
      <c r="I149" s="2338" t="str">
        <f>IF(TRIM(入力1!A134)&lt;&gt;"",入力1!A134,"")</f>
        <v/>
      </c>
      <c r="J149" s="2340">
        <f>IF(TRIM(入力1!B134)&lt;&gt;"",入力1!B134,"")</f>
        <v>5</v>
      </c>
      <c r="K149" s="2355">
        <f>C149</f>
        <v>9</v>
      </c>
      <c r="L149" s="640" t="str">
        <f>IF(TRIM(入力2!L131)&lt;&gt;"",入力2!L131,"")</f>
        <v/>
      </c>
      <c r="M149" s="640" t="str">
        <f>IF(TRIM(入力2!M131)&lt;&gt;"",入力2!M131,"")</f>
        <v/>
      </c>
      <c r="N149" s="640" t="str">
        <f>IF(TRIM(入力2!N131)&lt;&gt;"",入力2!N131,"")</f>
        <v/>
      </c>
      <c r="O149" s="640" t="str">
        <f>IF(TRIM(入力2!O131)&lt;&gt;"",入力2!O131,"")</f>
        <v/>
      </c>
      <c r="P149" s="640" t="str">
        <f>IF(TRIM(入力2!P131)&lt;&gt;"",入力2!P131,"")</f>
        <v/>
      </c>
      <c r="Q149" s="640" t="str">
        <f>IF(TRIM(入力2!Q131)&lt;&gt;"",入力2!Q131,"")</f>
        <v/>
      </c>
      <c r="R149" s="640" t="str">
        <f>IF(TRIM(入力2!R131)&lt;&gt;"",入力2!R131,"")</f>
        <v/>
      </c>
      <c r="S149" s="640" t="str">
        <f>IF(TRIM(入力2!S131)&lt;&gt;"",入力2!S131,"")</f>
        <v/>
      </c>
      <c r="T149" s="640" t="str">
        <f>IF(TRIM(入力2!T131)&lt;&gt;"",入力2!T131,"")</f>
        <v/>
      </c>
      <c r="U149" s="640" t="str">
        <f>IF(TRIM(入力2!U131)&lt;&gt;"",入力2!U131,"")</f>
        <v/>
      </c>
      <c r="V149" s="641" t="str">
        <f>IF(TRIM(入力2!V131)&lt;&gt;"",入力2!V131,"")</f>
        <v/>
      </c>
      <c r="W149" s="642" t="str">
        <f>IF(TRIM(入力2!W131)&lt;&gt;"",入力2!W131,"")</f>
        <v/>
      </c>
      <c r="X149" s="643" t="str">
        <f>IF(TRIM(入力2!X131)&lt;&gt;"",入力2!X131,"")</f>
        <v/>
      </c>
      <c r="Y149" s="640" t="str">
        <f>IF(TRIM(入力2!Y131)&lt;&gt;"",入力2!Y131,"")</f>
        <v/>
      </c>
      <c r="Z149" s="640" t="str">
        <f>IF(TRIM(入力2!Z131)&lt;&gt;"",入力2!Z131,"")</f>
        <v/>
      </c>
      <c r="AA149" s="640" t="str">
        <f>IF(TRIM(入力2!AA131)&lt;&gt;"",入力2!AA131,"")</f>
        <v/>
      </c>
      <c r="AB149" s="640" t="str">
        <f>IF(TRIM(入力2!AB131)&lt;&gt;"",入力2!AB131,"")</f>
        <v/>
      </c>
      <c r="AC149" s="640" t="str">
        <f>IF(TRIM(入力2!AC131)&lt;&gt;"",入力2!AC131,"")</f>
        <v/>
      </c>
      <c r="AD149" s="640" t="str">
        <f>IF(TRIM(入力2!AD131)&lt;&gt;"",入力2!AD131,"")</f>
        <v/>
      </c>
      <c r="AE149" s="640" t="str">
        <f>IF(TRIM(入力2!AE131)&lt;&gt;"",入力2!AE131,"")</f>
        <v/>
      </c>
      <c r="AF149" s="640" t="str">
        <f>IF(TRIM(入力2!AF131)&lt;&gt;"",入力2!AF131,"")</f>
        <v/>
      </c>
      <c r="AG149" s="640" t="str">
        <f>IF(TRIM(入力2!AG131)&lt;&gt;"",入力2!AG131,"")</f>
        <v/>
      </c>
      <c r="AH149" s="640" t="str">
        <f>IF(TRIM(入力2!AH131)&lt;&gt;"",入力2!AH131,"")</f>
        <v/>
      </c>
      <c r="AI149" s="644" t="str">
        <f>IF(TRIM(入力2!AI131)&lt;&gt;"",入力2!AI131,"")</f>
        <v/>
      </c>
    </row>
    <row r="150" spans="1:35" ht="11.25" customHeight="1">
      <c r="A150" s="2338"/>
      <c r="B150" s="2340"/>
      <c r="C150" s="2342"/>
      <c r="D150" s="2345"/>
      <c r="E150" s="2346"/>
      <c r="F150" s="2350"/>
      <c r="G150" s="2351"/>
      <c r="H150" s="2352"/>
      <c r="I150" s="2353"/>
      <c r="J150" s="2354"/>
      <c r="K150" s="2356"/>
      <c r="L150" s="591" t="str">
        <f>IF(TRIM(入力2!L132)&lt;&gt;"",入力2!L132,"")</f>
        <v/>
      </c>
      <c r="M150" s="591" t="str">
        <f>IF(TRIM(入力2!M132)&lt;&gt;"",入力2!M132,"")</f>
        <v/>
      </c>
      <c r="N150" s="591" t="str">
        <f>IF(TRIM(入力2!N132)&lt;&gt;"",入力2!N132,"")</f>
        <v/>
      </c>
      <c r="O150" s="591" t="str">
        <f>IF(TRIM(入力2!O132)&lt;&gt;"",入力2!O132,"")</f>
        <v/>
      </c>
      <c r="P150" s="591" t="str">
        <f>IF(TRIM(入力2!P132)&lt;&gt;"",入力2!P132,"")</f>
        <v/>
      </c>
      <c r="Q150" s="591" t="str">
        <f>IF(TRIM(入力2!Q132)&lt;&gt;"",入力2!Q132,"")</f>
        <v/>
      </c>
      <c r="R150" s="591" t="str">
        <f>IF(TRIM(入力2!R132)&lt;&gt;"",入力2!R132,"")</f>
        <v/>
      </c>
      <c r="S150" s="591" t="str">
        <f>IF(TRIM(入力2!S132)&lt;&gt;"",入力2!S132,"")</f>
        <v/>
      </c>
      <c r="T150" s="591" t="str">
        <f>IF(TRIM(入力2!T132)&lt;&gt;"",入力2!T132,"")</f>
        <v/>
      </c>
      <c r="U150" s="591" t="str">
        <f>IF(TRIM(入力2!U132)&lt;&gt;"",入力2!U132,"")</f>
        <v/>
      </c>
      <c r="V150" s="591" t="str">
        <f>IF(TRIM(入力2!V132)&lt;&gt;"",入力2!V132,"")</f>
        <v>0</v>
      </c>
      <c r="W150" s="596">
        <f>IF(TRIM(入力2!W132)&lt;&gt;"",入力2!W132,"")</f>
        <v>0</v>
      </c>
      <c r="X150" s="600" t="str">
        <f>IF(TRIM(入力2!X132)&lt;&gt;"",入力2!X132,"")</f>
        <v/>
      </c>
      <c r="Y150" s="591" t="str">
        <f>IF(TRIM(入力2!Y132)&lt;&gt;"",入力2!Y132,"")</f>
        <v/>
      </c>
      <c r="Z150" s="591" t="str">
        <f>IF(TRIM(入力2!Z132)&lt;&gt;"",入力2!Z132,"")</f>
        <v/>
      </c>
      <c r="AA150" s="591" t="str">
        <f>IF(TRIM(入力2!AA132)&lt;&gt;"",入力2!AA132,"")</f>
        <v/>
      </c>
      <c r="AB150" s="591" t="str">
        <f>IF(TRIM(入力2!AB132)&lt;&gt;"",入力2!AB132,"")</f>
        <v/>
      </c>
      <c r="AC150" s="591" t="str">
        <f>IF(TRIM(入力2!AC132)&lt;&gt;"",入力2!AC132,"")</f>
        <v/>
      </c>
      <c r="AD150" s="591" t="str">
        <f>IF(TRIM(入力2!AD132)&lt;&gt;"",入力2!AD132,"")</f>
        <v/>
      </c>
      <c r="AE150" s="591" t="str">
        <f>IF(TRIM(入力2!AE132)&lt;&gt;"",入力2!AE132,"")</f>
        <v/>
      </c>
      <c r="AF150" s="591" t="str">
        <f>IF(TRIM(入力2!AF132)&lt;&gt;"",入力2!AF132,"")</f>
        <v/>
      </c>
      <c r="AG150" s="591" t="str">
        <f>IF(TRIM(入力2!AG132)&lt;&gt;"",入力2!AG132,"")</f>
        <v/>
      </c>
      <c r="AH150" s="591" t="str">
        <f>IF(TRIM(入力2!AH132)&lt;&gt;"",入力2!AH132,"")</f>
        <v>0</v>
      </c>
      <c r="AI150" s="596">
        <f>IF(TRIM(入力2!AI132)&lt;&gt;"",入力2!AI132,"")</f>
        <v>0</v>
      </c>
    </row>
    <row r="151" spans="1:35" ht="11.25" customHeight="1">
      <c r="A151" s="2312" t="str">
        <f>IF(TRIM(入力1!A136)&lt;&gt;"",入力1!A136,"")</f>
        <v/>
      </c>
      <c r="B151" s="2314">
        <f>IF(TRIM(入力1!B136)&lt;&gt;"",入力1!B136,"")</f>
        <v>6</v>
      </c>
      <c r="C151" s="2316">
        <f>IF(TRIM(入力1!C136)&lt;&gt;"",入力1!C136,"")</f>
        <v>0</v>
      </c>
      <c r="D151" s="2318" t="str">
        <f>IF(TRIM(入力1!D136)&lt;&gt;"",入力1!D136,"")</f>
        <v/>
      </c>
      <c r="E151" s="2319"/>
      <c r="F151" s="2322" t="str">
        <f>IF(入力2!F133,"■","□")</f>
        <v>□</v>
      </c>
      <c r="G151" s="2323"/>
      <c r="H151" s="2324"/>
      <c r="I151" s="2328" t="str">
        <f>IF(TRIM(入力1!A136)&lt;&gt;"",入力1!A136,"")</f>
        <v/>
      </c>
      <c r="J151" s="2308">
        <f>IF(TRIM(入力1!B136)&lt;&gt;"",入力1!B136,"")</f>
        <v>6</v>
      </c>
      <c r="K151" s="2310">
        <f>C151</f>
        <v>0</v>
      </c>
      <c r="L151" s="637" t="str">
        <f>IF(TRIM(入力2!L133)&lt;&gt;"",入力2!L133,"")</f>
        <v/>
      </c>
      <c r="M151" s="637" t="str">
        <f>IF(TRIM(入力2!M133)&lt;&gt;"",入力2!M133,"")</f>
        <v/>
      </c>
      <c r="N151" s="637" t="str">
        <f>IF(TRIM(入力2!N133)&lt;&gt;"",入力2!N133,"")</f>
        <v/>
      </c>
      <c r="O151" s="637" t="str">
        <f>IF(TRIM(入力2!O133)&lt;&gt;"",入力2!O133,"")</f>
        <v/>
      </c>
      <c r="P151" s="637" t="str">
        <f>IF(TRIM(入力2!P133)&lt;&gt;"",入力2!P133,"")</f>
        <v/>
      </c>
      <c r="Q151" s="637" t="str">
        <f>IF(TRIM(入力2!Q133)&lt;&gt;"",入力2!Q133,"")</f>
        <v/>
      </c>
      <c r="R151" s="637" t="str">
        <f>IF(TRIM(入力2!R133)&lt;&gt;"",入力2!R133,"")</f>
        <v/>
      </c>
      <c r="S151" s="637" t="str">
        <f>IF(TRIM(入力2!S133)&lt;&gt;"",入力2!S133,"")</f>
        <v/>
      </c>
      <c r="T151" s="637" t="str">
        <f>IF(TRIM(入力2!T133)&lt;&gt;"",入力2!T133,"")</f>
        <v/>
      </c>
      <c r="U151" s="637" t="str">
        <f>IF(TRIM(入力2!U133)&lt;&gt;"",入力2!U133,"")</f>
        <v/>
      </c>
      <c r="V151" s="645" t="str">
        <f>IF(TRIM(入力2!V133)&lt;&gt;"",入力2!V133,"")</f>
        <v/>
      </c>
      <c r="W151" s="646" t="str">
        <f>IF(TRIM(入力2!W133)&lt;&gt;"",入力2!W133,"")</f>
        <v/>
      </c>
      <c r="X151" s="639" t="str">
        <f>IF(TRIM(入力2!X133)&lt;&gt;"",入力2!X133,"")</f>
        <v/>
      </c>
      <c r="Y151" s="637" t="str">
        <f>IF(TRIM(入力2!Y133)&lt;&gt;"",入力2!Y133,"")</f>
        <v/>
      </c>
      <c r="Z151" s="637" t="str">
        <f>IF(TRIM(入力2!Z133)&lt;&gt;"",入力2!Z133,"")</f>
        <v/>
      </c>
      <c r="AA151" s="637" t="str">
        <f>IF(TRIM(入力2!AA133)&lt;&gt;"",入力2!AA133,"")</f>
        <v/>
      </c>
      <c r="AB151" s="637" t="str">
        <f>IF(TRIM(入力2!AB133)&lt;&gt;"",入力2!AB133,"")</f>
        <v/>
      </c>
      <c r="AC151" s="637" t="str">
        <f>IF(TRIM(入力2!AC133)&lt;&gt;"",入力2!AC133,"")</f>
        <v/>
      </c>
      <c r="AD151" s="637" t="str">
        <f>IF(TRIM(入力2!AD133)&lt;&gt;"",入力2!AD133,"")</f>
        <v/>
      </c>
      <c r="AE151" s="637" t="str">
        <f>IF(TRIM(入力2!AE133)&lt;&gt;"",入力2!AE133,"")</f>
        <v/>
      </c>
      <c r="AF151" s="637" t="str">
        <f>IF(TRIM(入力2!AF133)&lt;&gt;"",入力2!AF133,"")</f>
        <v/>
      </c>
      <c r="AG151" s="637" t="str">
        <f>IF(TRIM(入力2!AG133)&lt;&gt;"",入力2!AG133,"")</f>
        <v/>
      </c>
      <c r="AH151" s="637" t="str">
        <f>IF(TRIM(入力2!AH133)&lt;&gt;"",入力2!AH133,"")</f>
        <v/>
      </c>
      <c r="AI151" s="638" t="str">
        <f>IF(TRIM(入力2!AI133)&lt;&gt;"",入力2!AI133,"")</f>
        <v/>
      </c>
    </row>
    <row r="152" spans="1:35" ht="11.25" customHeight="1" thickBot="1">
      <c r="A152" s="2313"/>
      <c r="B152" s="2315"/>
      <c r="C152" s="2317"/>
      <c r="D152" s="2320"/>
      <c r="E152" s="2321"/>
      <c r="F152" s="2325"/>
      <c r="G152" s="2326"/>
      <c r="H152" s="2327"/>
      <c r="I152" s="2329"/>
      <c r="J152" s="2309"/>
      <c r="K152" s="2311"/>
      <c r="L152" s="604" t="str">
        <f>IF(TRIM(入力2!L134)&lt;&gt;"",入力2!L134,"")</f>
        <v/>
      </c>
      <c r="M152" s="604" t="str">
        <f>IF(TRIM(入力2!M134)&lt;&gt;"",入力2!M134,"")</f>
        <v/>
      </c>
      <c r="N152" s="604" t="str">
        <f>IF(TRIM(入力2!N134)&lt;&gt;"",入力2!N134,"")</f>
        <v/>
      </c>
      <c r="O152" s="604" t="str">
        <f>IF(TRIM(入力2!O134)&lt;&gt;"",入力2!O134,"")</f>
        <v/>
      </c>
      <c r="P152" s="604" t="str">
        <f>IF(TRIM(入力2!P134)&lt;&gt;"",入力2!P134,"")</f>
        <v/>
      </c>
      <c r="Q152" s="604" t="str">
        <f>IF(TRIM(入力2!Q134)&lt;&gt;"",入力2!Q134,"")</f>
        <v/>
      </c>
      <c r="R152" s="604" t="str">
        <f>IF(TRIM(入力2!R134)&lt;&gt;"",入力2!R134,"")</f>
        <v/>
      </c>
      <c r="S152" s="604" t="str">
        <f>IF(TRIM(入力2!S134)&lt;&gt;"",入力2!S134,"")</f>
        <v/>
      </c>
      <c r="T152" s="604" t="str">
        <f>IF(TRIM(入力2!T134)&lt;&gt;"",入力2!T134,"")</f>
        <v/>
      </c>
      <c r="U152" s="604" t="str">
        <f>IF(TRIM(入力2!U134)&lt;&gt;"",入力2!U134,"")</f>
        <v/>
      </c>
      <c r="V152" s="604" t="str">
        <f>IF(TRIM(入力2!V134)&lt;&gt;"",入力2!V134,"")</f>
        <v>0</v>
      </c>
      <c r="W152" s="605">
        <f>IF(TRIM(入力2!W134)&lt;&gt;"",入力2!W134,"")</f>
        <v>0</v>
      </c>
      <c r="X152" s="606" t="str">
        <f>IF(TRIM(入力2!X134)&lt;&gt;"",入力2!X134,"")</f>
        <v/>
      </c>
      <c r="Y152" s="604" t="str">
        <f>IF(TRIM(入力2!Y134)&lt;&gt;"",入力2!Y134,"")</f>
        <v/>
      </c>
      <c r="Z152" s="604" t="str">
        <f>IF(TRIM(入力2!Z134)&lt;&gt;"",入力2!Z134,"")</f>
        <v/>
      </c>
      <c r="AA152" s="604" t="str">
        <f>IF(TRIM(入力2!AA134)&lt;&gt;"",入力2!AA134,"")</f>
        <v/>
      </c>
      <c r="AB152" s="604" t="str">
        <f>IF(TRIM(入力2!AB134)&lt;&gt;"",入力2!AB134,"")</f>
        <v/>
      </c>
      <c r="AC152" s="604" t="str">
        <f>IF(TRIM(入力2!AC134)&lt;&gt;"",入力2!AC134,"")</f>
        <v/>
      </c>
      <c r="AD152" s="604" t="str">
        <f>IF(TRIM(入力2!AD134)&lt;&gt;"",入力2!AD134,"")</f>
        <v/>
      </c>
      <c r="AE152" s="604" t="str">
        <f>IF(TRIM(入力2!AE134)&lt;&gt;"",入力2!AE134,"")</f>
        <v/>
      </c>
      <c r="AF152" s="604" t="str">
        <f>IF(TRIM(入力2!AF134)&lt;&gt;"",入力2!AF134,"")</f>
        <v/>
      </c>
      <c r="AG152" s="604" t="str">
        <f>IF(TRIM(入力2!AG134)&lt;&gt;"",入力2!AG134,"")</f>
        <v/>
      </c>
      <c r="AH152" s="604" t="str">
        <f>IF(TRIM(入力2!AH134)&lt;&gt;"",入力2!AH134,"")</f>
        <v>0</v>
      </c>
      <c r="AI152" s="605">
        <f>IF(TRIM(入力2!AI134)&lt;&gt;"",入力2!AI134,"")</f>
        <v>0</v>
      </c>
    </row>
    <row r="153" spans="1:35" ht="22.5" customHeight="1">
      <c r="I153" s="318" t="s">
        <v>163</v>
      </c>
      <c r="J153" s="437"/>
      <c r="K153" s="319"/>
      <c r="L153" s="319"/>
      <c r="M153" s="319"/>
      <c r="N153" s="319"/>
      <c r="O153" s="319"/>
      <c r="P153" s="319"/>
      <c r="Q153" s="319"/>
      <c r="R153" s="319"/>
      <c r="S153" s="319"/>
      <c r="T153" s="319"/>
      <c r="U153" s="319"/>
      <c r="V153" s="319"/>
      <c r="W153" s="319"/>
      <c r="X153" s="320" t="s">
        <v>164</v>
      </c>
      <c r="Y153" s="319"/>
      <c r="Z153" s="319"/>
      <c r="AA153" s="319"/>
      <c r="AB153" s="319"/>
      <c r="AC153" s="319"/>
      <c r="AD153" s="319"/>
      <c r="AE153" s="319"/>
      <c r="AF153" s="319"/>
      <c r="AG153" s="319"/>
      <c r="AH153" s="319"/>
      <c r="AI153" s="321"/>
    </row>
    <row r="154" spans="1:35" ht="11.25" customHeight="1">
      <c r="I154" s="144" t="s">
        <v>120</v>
      </c>
      <c r="J154" s="144"/>
      <c r="K154" s="134"/>
      <c r="L154" s="134" t="s">
        <v>166</v>
      </c>
    </row>
    <row r="155" spans="1:35" ht="11.25" customHeight="1">
      <c r="I155" s="134"/>
      <c r="J155" s="134"/>
      <c r="K155" s="134"/>
      <c r="L155" s="134" t="s">
        <v>544</v>
      </c>
    </row>
    <row r="156" spans="1:35" ht="11.25" customHeight="1">
      <c r="I156" s="134"/>
      <c r="J156" s="134"/>
      <c r="K156" s="134"/>
      <c r="L156" s="134" t="s">
        <v>543</v>
      </c>
    </row>
    <row r="157" spans="1:35" ht="11.25" customHeight="1">
      <c r="I157" s="134"/>
      <c r="J157" s="134"/>
      <c r="K157" s="134"/>
      <c r="L157" s="134" t="s">
        <v>542</v>
      </c>
    </row>
    <row r="158" spans="1:35" ht="11.25" customHeight="1">
      <c r="I158" s="134"/>
      <c r="J158" s="134"/>
      <c r="K158" s="134"/>
      <c r="L158" s="134" t="s">
        <v>545</v>
      </c>
    </row>
    <row r="159" spans="1:35" ht="11.25" customHeight="1">
      <c r="I159" s="134"/>
      <c r="J159" s="134"/>
      <c r="K159" s="134"/>
      <c r="L159" s="134" t="s">
        <v>805</v>
      </c>
    </row>
    <row r="160" spans="1:35" ht="11.25" customHeight="1">
      <c r="I160" s="134"/>
      <c r="J160" s="134"/>
      <c r="K160" s="134"/>
      <c r="L160" s="134" t="s">
        <v>600</v>
      </c>
    </row>
    <row r="161" spans="1:44" s="446" customFormat="1" ht="11.25" customHeight="1">
      <c r="A161" s="96"/>
      <c r="B161" s="96"/>
      <c r="C161" s="96"/>
      <c r="D161" s="96"/>
      <c r="E161" s="96"/>
      <c r="F161" s="96"/>
      <c r="G161" s="96"/>
      <c r="H161" s="96"/>
      <c r="I161" s="96"/>
      <c r="J161" s="96"/>
      <c r="K161" s="96"/>
      <c r="L161" s="144" t="s">
        <v>601</v>
      </c>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L161" s="494"/>
      <c r="AM161" s="494"/>
      <c r="AN161" s="494"/>
      <c r="AO161" s="494"/>
      <c r="AP161" s="494"/>
      <c r="AQ161" s="494"/>
      <c r="AR161" s="494"/>
    </row>
    <row r="162" spans="1:44" ht="11.25" customHeight="1">
      <c r="A162" s="2379" t="str">
        <f>IF(TRIM(入力1!A138)&lt;&gt;"",入力1!A138,"")</f>
        <v/>
      </c>
      <c r="B162" s="2380">
        <f>IF(TRIM(入力1!B138)&lt;&gt;"",入力1!B138,"")</f>
        <v>6</v>
      </c>
      <c r="C162" s="2381">
        <f>IF(TRIM(入力1!C138)&lt;&gt;"",入力1!C138,"")</f>
        <v>1</v>
      </c>
      <c r="D162" s="2382" t="str">
        <f>IF(TRIM(入力1!D138)&lt;&gt;"",入力1!D138,"")</f>
        <v/>
      </c>
      <c r="E162" s="2383"/>
      <c r="F162" s="2388" t="str">
        <f>IF(入力2!F135,"■","□")</f>
        <v>□</v>
      </c>
      <c r="G162" s="2389"/>
      <c r="H162" s="2390"/>
      <c r="I162" s="2338" t="str">
        <f>IF(TRIM(入力1!A138)&lt;&gt;"",入力1!A138,"")</f>
        <v/>
      </c>
      <c r="J162" s="2340">
        <f>IF(TRIM(入力1!B138)&lt;&gt;"",入力1!B138,"")</f>
        <v>6</v>
      </c>
      <c r="K162" s="2387">
        <f>C162</f>
        <v>1</v>
      </c>
      <c r="L162" s="641" t="str">
        <f>IF(TRIM(入力2!L135)&lt;&gt;"",入力2!L135,"")</f>
        <v/>
      </c>
      <c r="M162" s="641" t="str">
        <f>IF(TRIM(入力2!M135)&lt;&gt;"",入力2!M135,"")</f>
        <v/>
      </c>
      <c r="N162" s="641" t="str">
        <f>IF(TRIM(入力2!N135)&lt;&gt;"",入力2!N135,"")</f>
        <v/>
      </c>
      <c r="O162" s="641" t="str">
        <f>IF(TRIM(入力2!O135)&lt;&gt;"",入力2!O135,"")</f>
        <v/>
      </c>
      <c r="P162" s="641" t="str">
        <f>IF(TRIM(入力2!P135)&lt;&gt;"",入力2!P135,"")</f>
        <v/>
      </c>
      <c r="Q162" s="641" t="str">
        <f>IF(TRIM(入力2!Q135)&lt;&gt;"",入力2!Q135,"")</f>
        <v/>
      </c>
      <c r="R162" s="641" t="str">
        <f>IF(TRIM(入力2!R135)&lt;&gt;"",入力2!R135,"")</f>
        <v/>
      </c>
      <c r="S162" s="641" t="str">
        <f>IF(TRIM(入力2!S135)&lt;&gt;"",入力2!S135,"")</f>
        <v/>
      </c>
      <c r="T162" s="641" t="str">
        <f>IF(TRIM(入力2!T135)&lt;&gt;"",入力2!T135,"")</f>
        <v/>
      </c>
      <c r="U162" s="641" t="str">
        <f>IF(TRIM(入力2!U135)&lt;&gt;"",入力2!U135,"")</f>
        <v/>
      </c>
      <c r="V162" s="641" t="str">
        <f>IF(TRIM(入力2!V135)&lt;&gt;"",入力2!V135,"")</f>
        <v/>
      </c>
      <c r="W162" s="642" t="str">
        <f>IF(TRIM(入力2!W135)&lt;&gt;"",入力2!W135,"")</f>
        <v/>
      </c>
      <c r="X162" s="649" t="str">
        <f>IF(TRIM(入力2!X135)&lt;&gt;"",入力2!X135,"")</f>
        <v/>
      </c>
      <c r="Y162" s="641" t="str">
        <f>IF(TRIM(入力2!Y135)&lt;&gt;"",入力2!Y135,"")</f>
        <v/>
      </c>
      <c r="Z162" s="641" t="str">
        <f>IF(TRIM(入力2!Z135)&lt;&gt;"",入力2!Z135,"")</f>
        <v/>
      </c>
      <c r="AA162" s="641" t="str">
        <f>IF(TRIM(入力2!AA135)&lt;&gt;"",入力2!AA135,"")</f>
        <v/>
      </c>
      <c r="AB162" s="641" t="str">
        <f>IF(TRIM(入力2!AB135)&lt;&gt;"",入力2!AB135,"")</f>
        <v/>
      </c>
      <c r="AC162" s="641" t="str">
        <f>IF(TRIM(入力2!AC135)&lt;&gt;"",入力2!AC135,"")</f>
        <v/>
      </c>
      <c r="AD162" s="641" t="str">
        <f>IF(TRIM(入力2!AD135)&lt;&gt;"",入力2!AD135,"")</f>
        <v/>
      </c>
      <c r="AE162" s="641" t="str">
        <f>IF(TRIM(入力2!AE135)&lt;&gt;"",入力2!AE135,"")</f>
        <v/>
      </c>
      <c r="AF162" s="641" t="str">
        <f>IF(TRIM(入力2!AF135)&lt;&gt;"",入力2!AF135,"")</f>
        <v/>
      </c>
      <c r="AG162" s="641" t="str">
        <f>IF(TRIM(入力2!AG135)&lt;&gt;"",入力2!AG135,"")</f>
        <v/>
      </c>
      <c r="AH162" s="641" t="str">
        <f>IF(TRIM(入力2!AH135)&lt;&gt;"",入力2!AH135,"")</f>
        <v/>
      </c>
      <c r="AI162" s="642" t="str">
        <f>IF(TRIM(入力2!AI135)&lt;&gt;"",入力2!AI135,"")</f>
        <v/>
      </c>
      <c r="AN162" s="494">
        <v>0</v>
      </c>
      <c r="AO162" s="494">
        <f>IF(AN162=1,IF(W162&gt;0,W162,W163),W163)</f>
        <v>0</v>
      </c>
      <c r="AP162" s="494">
        <f>IF(AN162=1,IF(AI162&gt;0,AI162,AI163),AI163)</f>
        <v>0</v>
      </c>
    </row>
    <row r="163" spans="1:44" ht="11.25" customHeight="1">
      <c r="A163" s="2338"/>
      <c r="B163" s="2340"/>
      <c r="C163" s="2342"/>
      <c r="D163" s="2345"/>
      <c r="E163" s="2346"/>
      <c r="F163" s="2391"/>
      <c r="G163" s="2392"/>
      <c r="H163" s="2393"/>
      <c r="I163" s="2353"/>
      <c r="J163" s="2354"/>
      <c r="K163" s="2356"/>
      <c r="L163" s="591" t="str">
        <f>IF(TRIM(入力2!L136)&lt;&gt;"",入力2!L136,"")</f>
        <v/>
      </c>
      <c r="M163" s="592" t="str">
        <f>IF(TRIM(入力2!M136)&lt;&gt;"",入力2!M136,"")</f>
        <v/>
      </c>
      <c r="N163" s="592" t="str">
        <f>IF(TRIM(入力2!N136)&lt;&gt;"",入力2!N136,"")</f>
        <v/>
      </c>
      <c r="O163" s="592" t="str">
        <f>IF(TRIM(入力2!O136)&lt;&gt;"",入力2!O136,"")</f>
        <v/>
      </c>
      <c r="P163" s="592" t="str">
        <f>IF(TRIM(入力2!P136)&lt;&gt;"",入力2!P136,"")</f>
        <v/>
      </c>
      <c r="Q163" s="592" t="str">
        <f>IF(TRIM(入力2!Q136)&lt;&gt;"",入力2!Q136,"")</f>
        <v/>
      </c>
      <c r="R163" s="592" t="str">
        <f>IF(TRIM(入力2!R136)&lt;&gt;"",入力2!R136,"")</f>
        <v/>
      </c>
      <c r="S163" s="592" t="str">
        <f>IF(TRIM(入力2!S136)&lt;&gt;"",入力2!S136,"")</f>
        <v/>
      </c>
      <c r="T163" s="592" t="str">
        <f>IF(TRIM(入力2!T136)&lt;&gt;"",入力2!T136,"")</f>
        <v/>
      </c>
      <c r="U163" s="592" t="str">
        <f>IF(TRIM(入力2!U136)&lt;&gt;"",入力2!U136,"")</f>
        <v/>
      </c>
      <c r="V163" s="593" t="str">
        <f>IF(TRIM(入力2!V136)&lt;&gt;"",入力2!V136,"")</f>
        <v>0</v>
      </c>
      <c r="W163" s="594">
        <f>IF(TRIM(入力2!W136)&lt;&gt;"",入力2!W136,"")</f>
        <v>0</v>
      </c>
      <c r="X163" s="595" t="str">
        <f>IF(TRIM(入力2!X136)&lt;&gt;"",入力2!X136,"")</f>
        <v/>
      </c>
      <c r="Y163" s="592" t="str">
        <f>IF(TRIM(入力2!Y136)&lt;&gt;"",入力2!Y136,"")</f>
        <v/>
      </c>
      <c r="Z163" s="592" t="str">
        <f>IF(TRIM(入力2!Z136)&lt;&gt;"",入力2!Z136,"")</f>
        <v/>
      </c>
      <c r="AA163" s="592" t="str">
        <f>IF(TRIM(入力2!AA136)&lt;&gt;"",入力2!AA136,"")</f>
        <v/>
      </c>
      <c r="AB163" s="592" t="str">
        <f>IF(TRIM(入力2!AB136)&lt;&gt;"",入力2!AB136,"")</f>
        <v/>
      </c>
      <c r="AC163" s="592" t="str">
        <f>IF(TRIM(入力2!AC136)&lt;&gt;"",入力2!AC136,"")</f>
        <v/>
      </c>
      <c r="AD163" s="592" t="str">
        <f>IF(TRIM(入力2!AD136)&lt;&gt;"",入力2!AD136,"")</f>
        <v/>
      </c>
      <c r="AE163" s="592" t="str">
        <f>IF(TRIM(入力2!AE136)&lt;&gt;"",入力2!AE136,"")</f>
        <v/>
      </c>
      <c r="AF163" s="592" t="str">
        <f>IF(TRIM(入力2!AF136)&lt;&gt;"",入力2!AF136,"")</f>
        <v/>
      </c>
      <c r="AG163" s="592" t="str">
        <f>IF(TRIM(入力2!AG136)&lt;&gt;"",入力2!AG136,"")</f>
        <v/>
      </c>
      <c r="AH163" s="591" t="str">
        <f>IF(TRIM(入力2!AH136)&lt;&gt;"",入力2!AH136,"")</f>
        <v>0</v>
      </c>
      <c r="AI163" s="596">
        <f>IF(TRIM(入力2!AI136)&lt;&gt;"",入力2!AI136,"")</f>
        <v>0</v>
      </c>
      <c r="AN163" s="494">
        <v>0</v>
      </c>
      <c r="AO163" s="494">
        <f>IF(AN163=1,IF(W164&gt;0,W164,W165),W165)</f>
        <v>0</v>
      </c>
      <c r="AP163" s="494">
        <f>IF(AN163=1,IF(AI164&gt;0,AI164,AI165),AI165)</f>
        <v>0</v>
      </c>
    </row>
    <row r="164" spans="1:44" ht="11.25" customHeight="1">
      <c r="A164" s="2312" t="str">
        <f>IF(TRIM(入力1!A140)&lt;&gt;"",入力1!A140,"")</f>
        <v/>
      </c>
      <c r="B164" s="2314">
        <f>IF(TRIM(入力1!B140)&lt;&gt;"",入力1!B140,"")</f>
        <v>6</v>
      </c>
      <c r="C164" s="2316">
        <f>IF(TRIM(入力1!C140)&lt;&gt;"",入力1!C140,"")</f>
        <v>2</v>
      </c>
      <c r="D164" s="2318" t="str">
        <f>IF(TRIM(入力1!D140)&lt;&gt;"",入力1!D140,"")</f>
        <v/>
      </c>
      <c r="E164" s="2319"/>
      <c r="F164" s="2322" t="str">
        <f>IF(入力2!F137,"■","□")</f>
        <v>□</v>
      </c>
      <c r="G164" s="2323"/>
      <c r="H164" s="2324"/>
      <c r="I164" s="2328" t="str">
        <f>IF(TRIM(入力1!A140)&lt;&gt;"",入力1!A140,"")</f>
        <v/>
      </c>
      <c r="J164" s="2308">
        <f>IF(TRIM(入力1!B140)&lt;&gt;"",入力1!B140,"")</f>
        <v>6</v>
      </c>
      <c r="K164" s="2310">
        <f>C164</f>
        <v>2</v>
      </c>
      <c r="L164" s="637" t="str">
        <f>IF(TRIM(入力2!L137)&lt;&gt;"",入力2!L137,"")</f>
        <v/>
      </c>
      <c r="M164" s="637" t="str">
        <f>IF(TRIM(入力2!M137)&lt;&gt;"",入力2!M137,"")</f>
        <v/>
      </c>
      <c r="N164" s="637" t="str">
        <f>IF(TRIM(入力2!N137)&lt;&gt;"",入力2!N137,"")</f>
        <v/>
      </c>
      <c r="O164" s="637" t="str">
        <f>IF(TRIM(入力2!O137)&lt;&gt;"",入力2!O137,"")</f>
        <v/>
      </c>
      <c r="P164" s="637" t="str">
        <f>IF(TRIM(入力2!P137)&lt;&gt;"",入力2!P137,"")</f>
        <v/>
      </c>
      <c r="Q164" s="637" t="str">
        <f>IF(TRIM(入力2!Q137)&lt;&gt;"",入力2!Q137,"")</f>
        <v/>
      </c>
      <c r="R164" s="637" t="str">
        <f>IF(TRIM(入力2!R137)&lt;&gt;"",入力2!R137,"")</f>
        <v/>
      </c>
      <c r="S164" s="637" t="str">
        <f>IF(TRIM(入力2!S137)&lt;&gt;"",入力2!S137,"")</f>
        <v/>
      </c>
      <c r="T164" s="637" t="str">
        <f>IF(TRIM(入力2!T137)&lt;&gt;"",入力2!T137,"")</f>
        <v/>
      </c>
      <c r="U164" s="637" t="str">
        <f>IF(TRIM(入力2!U137)&lt;&gt;"",入力2!U137,"")</f>
        <v/>
      </c>
      <c r="V164" s="637" t="str">
        <f>IF(TRIM(入力2!V137)&lt;&gt;"",入力2!V137,"")</f>
        <v/>
      </c>
      <c r="W164" s="638" t="str">
        <f>IF(TRIM(入力2!W137)&lt;&gt;"",入力2!W137,"")</f>
        <v/>
      </c>
      <c r="X164" s="639" t="str">
        <f>IF(TRIM(入力2!X137)&lt;&gt;"",入力2!X137,"")</f>
        <v/>
      </c>
      <c r="Y164" s="637" t="str">
        <f>IF(TRIM(入力2!Y137)&lt;&gt;"",入力2!Y137,"")</f>
        <v/>
      </c>
      <c r="Z164" s="637" t="str">
        <f>IF(TRIM(入力2!Z137)&lt;&gt;"",入力2!Z137,"")</f>
        <v/>
      </c>
      <c r="AA164" s="637" t="str">
        <f>IF(TRIM(入力2!AA137)&lt;&gt;"",入力2!AA137,"")</f>
        <v/>
      </c>
      <c r="AB164" s="637" t="str">
        <f>IF(TRIM(入力2!AB137)&lt;&gt;"",入力2!AB137,"")</f>
        <v/>
      </c>
      <c r="AC164" s="637" t="str">
        <f>IF(TRIM(入力2!AC137)&lt;&gt;"",入力2!AC137,"")</f>
        <v/>
      </c>
      <c r="AD164" s="637" t="str">
        <f>IF(TRIM(入力2!AD137)&lt;&gt;"",入力2!AD137,"")</f>
        <v/>
      </c>
      <c r="AE164" s="637" t="str">
        <f>IF(TRIM(入力2!AE137)&lt;&gt;"",入力2!AE137,"")</f>
        <v/>
      </c>
      <c r="AF164" s="637" t="str">
        <f>IF(TRIM(入力2!AF137)&lt;&gt;"",入力2!AF137,"")</f>
        <v/>
      </c>
      <c r="AG164" s="637" t="str">
        <f>IF(TRIM(入力2!AG137)&lt;&gt;"",入力2!AG137,"")</f>
        <v/>
      </c>
      <c r="AH164" s="637" t="str">
        <f>IF(TRIM(入力2!AH137)&lt;&gt;"",入力2!AH137,"")</f>
        <v/>
      </c>
      <c r="AI164" s="638" t="str">
        <f>IF(TRIM(入力2!AI137)&lt;&gt;"",入力2!AI137,"")</f>
        <v/>
      </c>
      <c r="AN164" s="494">
        <v>0</v>
      </c>
      <c r="AO164" s="494">
        <f>IF(AN164=1,IF(W166&gt;0,W166,W167),W167)</f>
        <v>0</v>
      </c>
      <c r="AP164" s="494">
        <f>IF(AN164=1,IF(AI166&gt;0,AI166,AI167),AI167)</f>
        <v>0</v>
      </c>
    </row>
    <row r="165" spans="1:44" ht="11.25" customHeight="1">
      <c r="A165" s="2328"/>
      <c r="B165" s="2308"/>
      <c r="C165" s="2330"/>
      <c r="D165" s="2331"/>
      <c r="E165" s="2332"/>
      <c r="F165" s="2333"/>
      <c r="G165" s="2334"/>
      <c r="H165" s="2335"/>
      <c r="I165" s="2329"/>
      <c r="J165" s="2336"/>
      <c r="K165" s="2311"/>
      <c r="L165" s="597" t="str">
        <f>IF(TRIM(入力2!L138)&lt;&gt;"",入力2!L138,"")</f>
        <v/>
      </c>
      <c r="M165" s="597" t="str">
        <f>IF(TRIM(入力2!M138)&lt;&gt;"",入力2!M138,"")</f>
        <v/>
      </c>
      <c r="N165" s="597" t="str">
        <f>IF(TRIM(入力2!N138)&lt;&gt;"",入力2!N138,"")</f>
        <v/>
      </c>
      <c r="O165" s="597" t="str">
        <f>IF(TRIM(入力2!O138)&lt;&gt;"",入力2!O138,"")</f>
        <v/>
      </c>
      <c r="P165" s="597" t="str">
        <f>IF(TRIM(入力2!P138)&lt;&gt;"",入力2!P138,"")</f>
        <v/>
      </c>
      <c r="Q165" s="597" t="str">
        <f>IF(TRIM(入力2!Q138)&lt;&gt;"",入力2!Q138,"")</f>
        <v/>
      </c>
      <c r="R165" s="597" t="str">
        <f>IF(TRIM(入力2!R138)&lt;&gt;"",入力2!R138,"")</f>
        <v/>
      </c>
      <c r="S165" s="597" t="str">
        <f>IF(TRIM(入力2!S138)&lt;&gt;"",入力2!S138,"")</f>
        <v/>
      </c>
      <c r="T165" s="597" t="str">
        <f>IF(TRIM(入力2!T138)&lt;&gt;"",入力2!T138,"")</f>
        <v/>
      </c>
      <c r="U165" s="597" t="str">
        <f>IF(TRIM(入力2!U138)&lt;&gt;"",入力2!U138,"")</f>
        <v/>
      </c>
      <c r="V165" s="597" t="str">
        <f>IF(TRIM(入力2!V138)&lt;&gt;"",入力2!V138,"")</f>
        <v>0</v>
      </c>
      <c r="W165" s="598">
        <f>IF(TRIM(入力2!W138)&lt;&gt;"",入力2!W138,"")</f>
        <v>0</v>
      </c>
      <c r="X165" s="599" t="str">
        <f>IF(TRIM(入力2!X138)&lt;&gt;"",入力2!X138,"")</f>
        <v/>
      </c>
      <c r="Y165" s="597" t="str">
        <f>IF(TRIM(入力2!Y138)&lt;&gt;"",入力2!Y138,"")</f>
        <v/>
      </c>
      <c r="Z165" s="597" t="str">
        <f>IF(TRIM(入力2!Z138)&lt;&gt;"",入力2!Z138,"")</f>
        <v/>
      </c>
      <c r="AA165" s="597" t="str">
        <f>IF(TRIM(入力2!AA138)&lt;&gt;"",入力2!AA138,"")</f>
        <v/>
      </c>
      <c r="AB165" s="597" t="str">
        <f>IF(TRIM(入力2!AB138)&lt;&gt;"",入力2!AB138,"")</f>
        <v/>
      </c>
      <c r="AC165" s="597" t="str">
        <f>IF(TRIM(入力2!AC138)&lt;&gt;"",入力2!AC138,"")</f>
        <v/>
      </c>
      <c r="AD165" s="597" t="str">
        <f>IF(TRIM(入力2!AD138)&lt;&gt;"",入力2!AD138,"")</f>
        <v/>
      </c>
      <c r="AE165" s="597" t="str">
        <f>IF(TRIM(入力2!AE138)&lt;&gt;"",入力2!AE138,"")</f>
        <v/>
      </c>
      <c r="AF165" s="597" t="str">
        <f>IF(TRIM(入力2!AF138)&lt;&gt;"",入力2!AF138,"")</f>
        <v/>
      </c>
      <c r="AG165" s="597" t="str">
        <f>IF(TRIM(入力2!AG138)&lt;&gt;"",入力2!AG138,"")</f>
        <v/>
      </c>
      <c r="AH165" s="597" t="str">
        <f>IF(TRIM(入力2!AH138)&lt;&gt;"",入力2!AH138,"")</f>
        <v>0</v>
      </c>
      <c r="AI165" s="598">
        <f>IF(TRIM(入力2!AI138)&lt;&gt;"",入力2!AI138,"")</f>
        <v>0</v>
      </c>
      <c r="AN165" s="494">
        <v>0</v>
      </c>
      <c r="AO165" s="494">
        <f>IF(AN165=1,IF(W168&gt;0,W168,W169),W169)</f>
        <v>0</v>
      </c>
      <c r="AP165" s="494">
        <f>IF(AN165=1,IF(AI168&gt;0,AI168,AI169),AI169)</f>
        <v>0</v>
      </c>
    </row>
    <row r="166" spans="1:44" ht="11.25" customHeight="1">
      <c r="A166" s="2337" t="str">
        <f>IF(TRIM(入力1!A142)&lt;&gt;"",入力1!A142,"")</f>
        <v/>
      </c>
      <c r="B166" s="2339">
        <f>IF(TRIM(入力1!B142)&lt;&gt;"",入力1!B142,"")</f>
        <v>6</v>
      </c>
      <c r="C166" s="2341">
        <f>IF(TRIM(入力1!C142)&lt;&gt;"",入力1!C142,"")</f>
        <v>3</v>
      </c>
      <c r="D166" s="2343" t="str">
        <f>IF(TRIM(入力1!D142)&lt;&gt;"",入力1!D142,"")</f>
        <v/>
      </c>
      <c r="E166" s="2344"/>
      <c r="F166" s="2347" t="str">
        <f>IF(入力2!F139,"■","□")</f>
        <v>□</v>
      </c>
      <c r="G166" s="2348"/>
      <c r="H166" s="2349"/>
      <c r="I166" s="2338" t="str">
        <f>IF(TRIM(入力1!A142)&lt;&gt;"",入力1!A142,"")</f>
        <v/>
      </c>
      <c r="J166" s="2340">
        <f>IF(TRIM(入力1!B142)&lt;&gt;"",入力1!B142,"")</f>
        <v>6</v>
      </c>
      <c r="K166" s="2355">
        <f>C166</f>
        <v>3</v>
      </c>
      <c r="L166" s="640" t="str">
        <f>IF(TRIM(入力2!L139)&lt;&gt;"",入力2!L139,"")</f>
        <v/>
      </c>
      <c r="M166" s="640" t="str">
        <f>IF(TRIM(入力2!M139)&lt;&gt;"",入力2!M139,"")</f>
        <v/>
      </c>
      <c r="N166" s="640" t="str">
        <f>IF(TRIM(入力2!N139)&lt;&gt;"",入力2!N139,"")</f>
        <v/>
      </c>
      <c r="O166" s="640" t="str">
        <f>IF(TRIM(入力2!O139)&lt;&gt;"",入力2!O139,"")</f>
        <v/>
      </c>
      <c r="P166" s="640" t="str">
        <f>IF(TRIM(入力2!P139)&lt;&gt;"",入力2!P139,"")</f>
        <v/>
      </c>
      <c r="Q166" s="640" t="str">
        <f>IF(TRIM(入力2!Q139)&lt;&gt;"",入力2!Q139,"")</f>
        <v/>
      </c>
      <c r="R166" s="640" t="str">
        <f>IF(TRIM(入力2!R139)&lt;&gt;"",入力2!R139,"")</f>
        <v/>
      </c>
      <c r="S166" s="640" t="str">
        <f>IF(TRIM(入力2!S139)&lt;&gt;"",入力2!S139,"")</f>
        <v/>
      </c>
      <c r="T166" s="640" t="str">
        <f>IF(TRIM(入力2!T139)&lt;&gt;"",入力2!T139,"")</f>
        <v/>
      </c>
      <c r="U166" s="640" t="str">
        <f>IF(TRIM(入力2!U139)&lt;&gt;"",入力2!U139,"")</f>
        <v/>
      </c>
      <c r="V166" s="641" t="str">
        <f>IF(TRIM(入力2!V139)&lt;&gt;"",入力2!V139,"")</f>
        <v/>
      </c>
      <c r="W166" s="642" t="str">
        <f>IF(TRIM(入力2!W139)&lt;&gt;"",入力2!W139,"")</f>
        <v/>
      </c>
      <c r="X166" s="643" t="str">
        <f>IF(TRIM(入力2!X139)&lt;&gt;"",入力2!X139,"")</f>
        <v/>
      </c>
      <c r="Y166" s="640" t="str">
        <f>IF(TRIM(入力2!Y139)&lt;&gt;"",入力2!Y139,"")</f>
        <v/>
      </c>
      <c r="Z166" s="640" t="str">
        <f>IF(TRIM(入力2!Z139)&lt;&gt;"",入力2!Z139,"")</f>
        <v/>
      </c>
      <c r="AA166" s="640" t="str">
        <f>IF(TRIM(入力2!AA139)&lt;&gt;"",入力2!AA139,"")</f>
        <v/>
      </c>
      <c r="AB166" s="640" t="str">
        <f>IF(TRIM(入力2!AB139)&lt;&gt;"",入力2!AB139,"")</f>
        <v/>
      </c>
      <c r="AC166" s="640" t="str">
        <f>IF(TRIM(入力2!AC139)&lt;&gt;"",入力2!AC139,"")</f>
        <v/>
      </c>
      <c r="AD166" s="640" t="str">
        <f>IF(TRIM(入力2!AD139)&lt;&gt;"",入力2!AD139,"")</f>
        <v/>
      </c>
      <c r="AE166" s="640" t="str">
        <f>IF(TRIM(入力2!AE139)&lt;&gt;"",入力2!AE139,"")</f>
        <v/>
      </c>
      <c r="AF166" s="640" t="str">
        <f>IF(TRIM(入力2!AF139)&lt;&gt;"",入力2!AF139,"")</f>
        <v/>
      </c>
      <c r="AG166" s="640" t="str">
        <f>IF(TRIM(入力2!AG139)&lt;&gt;"",入力2!AG139,"")</f>
        <v/>
      </c>
      <c r="AH166" s="640" t="str">
        <f>IF(TRIM(入力2!AH139)&lt;&gt;"",入力2!AH139,"")</f>
        <v/>
      </c>
      <c r="AI166" s="644" t="str">
        <f>IF(TRIM(入力2!AI139)&lt;&gt;"",入力2!AI139,"")</f>
        <v/>
      </c>
      <c r="AN166" s="494">
        <v>0</v>
      </c>
      <c r="AO166" s="494">
        <f>IF(AN166=1,IF(W170&gt;0,W170,W171),W171)</f>
        <v>0</v>
      </c>
      <c r="AP166" s="494">
        <f>IF(AN166=1,IF(AI170&gt;0,AI170,AI171),AI171)</f>
        <v>0</v>
      </c>
    </row>
    <row r="167" spans="1:44" ht="11.25" customHeight="1">
      <c r="A167" s="2338"/>
      <c r="B167" s="2340"/>
      <c r="C167" s="2342"/>
      <c r="D167" s="2345"/>
      <c r="E167" s="2346"/>
      <c r="F167" s="2350"/>
      <c r="G167" s="2351"/>
      <c r="H167" s="2352"/>
      <c r="I167" s="2353"/>
      <c r="J167" s="2354"/>
      <c r="K167" s="2356"/>
      <c r="L167" s="591" t="str">
        <f>IF(TRIM(入力2!L140)&lt;&gt;"",入力2!L140,"")</f>
        <v/>
      </c>
      <c r="M167" s="591" t="str">
        <f>IF(TRIM(入力2!M140)&lt;&gt;"",入力2!M140,"")</f>
        <v/>
      </c>
      <c r="N167" s="591" t="str">
        <f>IF(TRIM(入力2!N140)&lt;&gt;"",入力2!N140,"")</f>
        <v/>
      </c>
      <c r="O167" s="591" t="str">
        <f>IF(TRIM(入力2!O140)&lt;&gt;"",入力2!O140,"")</f>
        <v/>
      </c>
      <c r="P167" s="591" t="str">
        <f>IF(TRIM(入力2!P140)&lt;&gt;"",入力2!P140,"")</f>
        <v/>
      </c>
      <c r="Q167" s="591" t="str">
        <f>IF(TRIM(入力2!Q140)&lt;&gt;"",入力2!Q140,"")</f>
        <v/>
      </c>
      <c r="R167" s="591" t="str">
        <f>IF(TRIM(入力2!R140)&lt;&gt;"",入力2!R140,"")</f>
        <v/>
      </c>
      <c r="S167" s="591" t="str">
        <f>IF(TRIM(入力2!S140)&lt;&gt;"",入力2!S140,"")</f>
        <v/>
      </c>
      <c r="T167" s="591" t="str">
        <f>IF(TRIM(入力2!T140)&lt;&gt;"",入力2!T140,"")</f>
        <v/>
      </c>
      <c r="U167" s="591" t="str">
        <f>IF(TRIM(入力2!U140)&lt;&gt;"",入力2!U140,"")</f>
        <v/>
      </c>
      <c r="V167" s="593" t="str">
        <f>IF(TRIM(入力2!V140)&lt;&gt;"",入力2!V140,"")</f>
        <v>0</v>
      </c>
      <c r="W167" s="594">
        <f>IF(TRIM(入力2!W140)&lt;&gt;"",入力2!W140,"")</f>
        <v>0</v>
      </c>
      <c r="X167" s="600" t="str">
        <f>IF(TRIM(入力2!X140)&lt;&gt;"",入力2!X140,"")</f>
        <v/>
      </c>
      <c r="Y167" s="591" t="str">
        <f>IF(TRIM(入力2!Y140)&lt;&gt;"",入力2!Y140,"")</f>
        <v/>
      </c>
      <c r="Z167" s="591" t="str">
        <f>IF(TRIM(入力2!Z140)&lt;&gt;"",入力2!Z140,"")</f>
        <v/>
      </c>
      <c r="AA167" s="591" t="str">
        <f>IF(TRIM(入力2!AA140)&lt;&gt;"",入力2!AA140,"")</f>
        <v/>
      </c>
      <c r="AB167" s="591" t="str">
        <f>IF(TRIM(入力2!AB140)&lt;&gt;"",入力2!AB140,"")</f>
        <v/>
      </c>
      <c r="AC167" s="591" t="str">
        <f>IF(TRIM(入力2!AC140)&lt;&gt;"",入力2!AC140,"")</f>
        <v/>
      </c>
      <c r="AD167" s="591" t="str">
        <f>IF(TRIM(入力2!AD140)&lt;&gt;"",入力2!AD140,"")</f>
        <v/>
      </c>
      <c r="AE167" s="591" t="str">
        <f>IF(TRIM(入力2!AE140)&lt;&gt;"",入力2!AE140,"")</f>
        <v/>
      </c>
      <c r="AF167" s="591" t="str">
        <f>IF(TRIM(入力2!AF140)&lt;&gt;"",入力2!AF140,"")</f>
        <v/>
      </c>
      <c r="AG167" s="591" t="str">
        <f>IF(TRIM(入力2!AG140)&lt;&gt;"",入力2!AG140,"")</f>
        <v/>
      </c>
      <c r="AH167" s="591" t="str">
        <f>IF(TRIM(入力2!AH140)&lt;&gt;"",入力2!AH140,"")</f>
        <v>0</v>
      </c>
      <c r="AI167" s="596">
        <f>IF(TRIM(入力2!AI140)&lt;&gt;"",入力2!AI140,"")</f>
        <v>0</v>
      </c>
      <c r="AN167" s="494">
        <v>0</v>
      </c>
      <c r="AO167" s="494">
        <f>IF(AN167=1,IF(W172&gt;0,W172,W173),W173)</f>
        <v>0</v>
      </c>
      <c r="AP167" s="494">
        <f>IF(AN167=1,IF(AI172&gt;0,AI172,AI173),AI173)</f>
        <v>0</v>
      </c>
    </row>
    <row r="168" spans="1:44" ht="11.25" customHeight="1">
      <c r="A168" s="2312" t="str">
        <f>IF(TRIM(入力1!A144)&lt;&gt;"",入力1!A144,"")</f>
        <v/>
      </c>
      <c r="B168" s="2314">
        <f>IF(TRIM(入力1!B144)&lt;&gt;"",入力1!B144,"")</f>
        <v>6</v>
      </c>
      <c r="C168" s="2316">
        <f>IF(TRIM(入力1!C144)&lt;&gt;"",入力1!C144,"")</f>
        <v>4</v>
      </c>
      <c r="D168" s="2318" t="str">
        <f>IF(TRIM(入力1!D144)&lt;&gt;"",入力1!D144,"")</f>
        <v/>
      </c>
      <c r="E168" s="2319"/>
      <c r="F168" s="2322" t="str">
        <f>IF(入力2!F141,"■","□")</f>
        <v>□</v>
      </c>
      <c r="G168" s="2323"/>
      <c r="H168" s="2324"/>
      <c r="I168" s="2328" t="str">
        <f>IF(TRIM(入力1!A144)&lt;&gt;"",入力1!A144,"")</f>
        <v/>
      </c>
      <c r="J168" s="2308">
        <f>IF(TRIM(入力1!B144)&lt;&gt;"",入力1!B144,"")</f>
        <v>6</v>
      </c>
      <c r="K168" s="2310">
        <f>C168</f>
        <v>4</v>
      </c>
      <c r="L168" s="637" t="str">
        <f>IF(TRIM(入力2!L141)&lt;&gt;"",入力2!L141,"")</f>
        <v/>
      </c>
      <c r="M168" s="637" t="str">
        <f>IF(TRIM(入力2!M141)&lt;&gt;"",入力2!M141,"")</f>
        <v/>
      </c>
      <c r="N168" s="637" t="str">
        <f>IF(TRIM(入力2!N141)&lt;&gt;"",入力2!N141,"")</f>
        <v/>
      </c>
      <c r="O168" s="637" t="str">
        <f>IF(TRIM(入力2!O141)&lt;&gt;"",入力2!O141,"")</f>
        <v/>
      </c>
      <c r="P168" s="637" t="str">
        <f>IF(TRIM(入力2!P141)&lt;&gt;"",入力2!P141,"")</f>
        <v/>
      </c>
      <c r="Q168" s="637" t="str">
        <f>IF(TRIM(入力2!Q141)&lt;&gt;"",入力2!Q141,"")</f>
        <v/>
      </c>
      <c r="R168" s="637" t="str">
        <f>IF(TRIM(入力2!R141)&lt;&gt;"",入力2!R141,"")</f>
        <v/>
      </c>
      <c r="S168" s="637" t="str">
        <f>IF(TRIM(入力2!S141)&lt;&gt;"",入力2!S141,"")</f>
        <v/>
      </c>
      <c r="T168" s="637" t="str">
        <f>IF(TRIM(入力2!T141)&lt;&gt;"",入力2!T141,"")</f>
        <v/>
      </c>
      <c r="U168" s="637" t="str">
        <f>IF(TRIM(入力2!U141)&lt;&gt;"",入力2!U141,"")</f>
        <v/>
      </c>
      <c r="V168" s="637" t="str">
        <f>IF(TRIM(入力2!V141)&lt;&gt;"",入力2!V141,"")</f>
        <v/>
      </c>
      <c r="W168" s="638" t="str">
        <f>IF(TRIM(入力2!W141)&lt;&gt;"",入力2!W141,"")</f>
        <v/>
      </c>
      <c r="X168" s="639" t="str">
        <f>IF(TRIM(入力2!X141)&lt;&gt;"",入力2!X141,"")</f>
        <v/>
      </c>
      <c r="Y168" s="637" t="str">
        <f>IF(TRIM(入力2!Y141)&lt;&gt;"",入力2!Y141,"")</f>
        <v/>
      </c>
      <c r="Z168" s="637" t="str">
        <f>IF(TRIM(入力2!Z141)&lt;&gt;"",入力2!Z141,"")</f>
        <v/>
      </c>
      <c r="AA168" s="637" t="str">
        <f>IF(TRIM(入力2!AA141)&lt;&gt;"",入力2!AA141,"")</f>
        <v/>
      </c>
      <c r="AB168" s="637" t="str">
        <f>IF(TRIM(入力2!AB141)&lt;&gt;"",入力2!AB141,"")</f>
        <v/>
      </c>
      <c r="AC168" s="637" t="str">
        <f>IF(TRIM(入力2!AC141)&lt;&gt;"",入力2!AC141,"")</f>
        <v/>
      </c>
      <c r="AD168" s="637" t="str">
        <f>IF(TRIM(入力2!AD141)&lt;&gt;"",入力2!AD141,"")</f>
        <v/>
      </c>
      <c r="AE168" s="637" t="str">
        <f>IF(TRIM(入力2!AE141)&lt;&gt;"",入力2!AE141,"")</f>
        <v/>
      </c>
      <c r="AF168" s="637" t="str">
        <f>IF(TRIM(入力2!AF141)&lt;&gt;"",入力2!AF141,"")</f>
        <v/>
      </c>
      <c r="AG168" s="637" t="str">
        <f>IF(TRIM(入力2!AG141)&lt;&gt;"",入力2!AG141,"")</f>
        <v/>
      </c>
      <c r="AH168" s="637" t="str">
        <f>IF(TRIM(入力2!AH141)&lt;&gt;"",入力2!AH141,"")</f>
        <v/>
      </c>
      <c r="AI168" s="638" t="str">
        <f>IF(TRIM(入力2!AI141)&lt;&gt;"",入力2!AI141,"")</f>
        <v/>
      </c>
      <c r="AN168" s="494">
        <v>0</v>
      </c>
      <c r="AO168" s="494">
        <f>IF(AN168=1,IF(W174&gt;0,W174,W175),W175)</f>
        <v>0</v>
      </c>
      <c r="AP168" s="494">
        <f>IF(AN168=1,IF(AI174&gt;0,AI174,AI175),AI175)</f>
        <v>0</v>
      </c>
    </row>
    <row r="169" spans="1:44" ht="11.25" customHeight="1">
      <c r="A169" s="2328"/>
      <c r="B169" s="2308"/>
      <c r="C169" s="2330"/>
      <c r="D169" s="2331"/>
      <c r="E169" s="2332"/>
      <c r="F169" s="2333"/>
      <c r="G169" s="2334"/>
      <c r="H169" s="2335"/>
      <c r="I169" s="2329"/>
      <c r="J169" s="2336"/>
      <c r="K169" s="2311"/>
      <c r="L169" s="597" t="str">
        <f>IF(TRIM(入力2!L142)&lt;&gt;"",入力2!L142,"")</f>
        <v/>
      </c>
      <c r="M169" s="597" t="str">
        <f>IF(TRIM(入力2!M142)&lt;&gt;"",入力2!M142,"")</f>
        <v/>
      </c>
      <c r="N169" s="597" t="str">
        <f>IF(TRIM(入力2!N142)&lt;&gt;"",入力2!N142,"")</f>
        <v/>
      </c>
      <c r="O169" s="597" t="str">
        <f>IF(TRIM(入力2!O142)&lt;&gt;"",入力2!O142,"")</f>
        <v/>
      </c>
      <c r="P169" s="597" t="str">
        <f>IF(TRIM(入力2!P142)&lt;&gt;"",入力2!P142,"")</f>
        <v/>
      </c>
      <c r="Q169" s="597" t="str">
        <f>IF(TRIM(入力2!Q142)&lt;&gt;"",入力2!Q142,"")</f>
        <v/>
      </c>
      <c r="R169" s="597" t="str">
        <f>IF(TRIM(入力2!R142)&lt;&gt;"",入力2!R142,"")</f>
        <v/>
      </c>
      <c r="S169" s="597" t="str">
        <f>IF(TRIM(入力2!S142)&lt;&gt;"",入力2!S142,"")</f>
        <v/>
      </c>
      <c r="T169" s="597" t="str">
        <f>IF(TRIM(入力2!T142)&lt;&gt;"",入力2!T142,"")</f>
        <v/>
      </c>
      <c r="U169" s="597" t="str">
        <f>IF(TRIM(入力2!U142)&lt;&gt;"",入力2!U142,"")</f>
        <v/>
      </c>
      <c r="V169" s="597" t="str">
        <f>IF(TRIM(入力2!V142)&lt;&gt;"",入力2!V142,"")</f>
        <v>0</v>
      </c>
      <c r="W169" s="598">
        <f>IF(TRIM(入力2!W142)&lt;&gt;"",入力2!W142,"")</f>
        <v>0</v>
      </c>
      <c r="X169" s="599" t="str">
        <f>IF(TRIM(入力2!X142)&lt;&gt;"",入力2!X142,"")</f>
        <v/>
      </c>
      <c r="Y169" s="597" t="str">
        <f>IF(TRIM(入力2!Y142)&lt;&gt;"",入力2!Y142,"")</f>
        <v/>
      </c>
      <c r="Z169" s="597" t="str">
        <f>IF(TRIM(入力2!Z142)&lt;&gt;"",入力2!Z142,"")</f>
        <v/>
      </c>
      <c r="AA169" s="597" t="str">
        <f>IF(TRIM(入力2!AA142)&lt;&gt;"",入力2!AA142,"")</f>
        <v/>
      </c>
      <c r="AB169" s="597" t="str">
        <f>IF(TRIM(入力2!AB142)&lt;&gt;"",入力2!AB142,"")</f>
        <v/>
      </c>
      <c r="AC169" s="597" t="str">
        <f>IF(TRIM(入力2!AC142)&lt;&gt;"",入力2!AC142,"")</f>
        <v/>
      </c>
      <c r="AD169" s="597" t="str">
        <f>IF(TRIM(入力2!AD142)&lt;&gt;"",入力2!AD142,"")</f>
        <v/>
      </c>
      <c r="AE169" s="597" t="str">
        <f>IF(TRIM(入力2!AE142)&lt;&gt;"",入力2!AE142,"")</f>
        <v/>
      </c>
      <c r="AF169" s="597" t="str">
        <f>IF(TRIM(入力2!AF142)&lt;&gt;"",入力2!AF142,"")</f>
        <v/>
      </c>
      <c r="AG169" s="597" t="str">
        <f>IF(TRIM(入力2!AG142)&lt;&gt;"",入力2!AG142,"")</f>
        <v/>
      </c>
      <c r="AH169" s="597" t="str">
        <f>IF(TRIM(入力2!AH142)&lt;&gt;"",入力2!AH142,"")</f>
        <v>0</v>
      </c>
      <c r="AI169" s="598">
        <f>IF(TRIM(入力2!AI142)&lt;&gt;"",入力2!AI142,"")</f>
        <v>0</v>
      </c>
      <c r="AN169" s="494">
        <v>0</v>
      </c>
      <c r="AO169" s="494">
        <f>IF(AN169=1,IF(W176&gt;0,W176,W177),W177)</f>
        <v>0</v>
      </c>
      <c r="AP169" s="494">
        <f>IF(AN169=1,IF(AI176&gt;0,AI176,AI177),AI177)</f>
        <v>0</v>
      </c>
    </row>
    <row r="170" spans="1:44" ht="11.25" customHeight="1">
      <c r="A170" s="2337" t="str">
        <f>IF(TRIM(入力1!A146)&lt;&gt;"",入力1!A146,"")</f>
        <v/>
      </c>
      <c r="B170" s="2339">
        <f>IF(TRIM(入力1!B146)&lt;&gt;"",入力1!B146,"")</f>
        <v>6</v>
      </c>
      <c r="C170" s="2341">
        <f>IF(TRIM(入力1!C146)&lt;&gt;"",入力1!C146,"")</f>
        <v>5</v>
      </c>
      <c r="D170" s="2343" t="str">
        <f>IF(TRIM(入力1!D146)&lt;&gt;"",入力1!D146,"")</f>
        <v/>
      </c>
      <c r="E170" s="2344"/>
      <c r="F170" s="2347" t="str">
        <f>IF(入力2!F143,"■","□")</f>
        <v>□</v>
      </c>
      <c r="G170" s="2348"/>
      <c r="H170" s="2349"/>
      <c r="I170" s="2353" t="str">
        <f>IF(TRIM(入力1!A146)&lt;&gt;"",入力1!A146,"")</f>
        <v/>
      </c>
      <c r="J170" s="2354">
        <f>IF(TRIM(入力1!B146)&lt;&gt;"",入力1!B146,"")</f>
        <v>6</v>
      </c>
      <c r="K170" s="2355">
        <f>C170</f>
        <v>5</v>
      </c>
      <c r="L170" s="640" t="str">
        <f>IF(TRIM(入力2!L143)&lt;&gt;"",入力2!L143,"")</f>
        <v/>
      </c>
      <c r="M170" s="640" t="str">
        <f>IF(TRIM(入力2!M143)&lt;&gt;"",入力2!M143,"")</f>
        <v/>
      </c>
      <c r="N170" s="640" t="str">
        <f>IF(TRIM(入力2!N143)&lt;&gt;"",入力2!N143,"")</f>
        <v/>
      </c>
      <c r="O170" s="640" t="str">
        <f>IF(TRIM(入力2!O143)&lt;&gt;"",入力2!O143,"")</f>
        <v/>
      </c>
      <c r="P170" s="640" t="str">
        <f>IF(TRIM(入力2!P143)&lt;&gt;"",入力2!P143,"")</f>
        <v/>
      </c>
      <c r="Q170" s="640" t="str">
        <f>IF(TRIM(入力2!Q143)&lt;&gt;"",入力2!Q143,"")</f>
        <v/>
      </c>
      <c r="R170" s="640" t="str">
        <f>IF(TRIM(入力2!R143)&lt;&gt;"",入力2!R143,"")</f>
        <v/>
      </c>
      <c r="S170" s="640" t="str">
        <f>IF(TRIM(入力2!S143)&lt;&gt;"",入力2!S143,"")</f>
        <v/>
      </c>
      <c r="T170" s="640" t="str">
        <f>IF(TRIM(入力2!T143)&lt;&gt;"",入力2!T143,"")</f>
        <v/>
      </c>
      <c r="U170" s="640" t="str">
        <f>IF(TRIM(入力2!U143)&lt;&gt;"",入力2!U143,"")</f>
        <v/>
      </c>
      <c r="V170" s="640" t="str">
        <f>IF(TRIM(入力2!V143)&lt;&gt;"",入力2!V143,"")</f>
        <v/>
      </c>
      <c r="W170" s="644" t="str">
        <f>IF(TRIM(入力2!W143)&lt;&gt;"",入力2!W143,"")</f>
        <v/>
      </c>
      <c r="X170" s="643" t="str">
        <f>IF(TRIM(入力2!X143)&lt;&gt;"",入力2!X143,"")</f>
        <v/>
      </c>
      <c r="Y170" s="640" t="str">
        <f>IF(TRIM(入力2!Y143)&lt;&gt;"",入力2!Y143,"")</f>
        <v/>
      </c>
      <c r="Z170" s="640" t="str">
        <f>IF(TRIM(入力2!Z143)&lt;&gt;"",入力2!Z143,"")</f>
        <v/>
      </c>
      <c r="AA170" s="640" t="str">
        <f>IF(TRIM(入力2!AA143)&lt;&gt;"",入力2!AA143,"")</f>
        <v/>
      </c>
      <c r="AB170" s="640" t="str">
        <f>IF(TRIM(入力2!AB143)&lt;&gt;"",入力2!AB143,"")</f>
        <v/>
      </c>
      <c r="AC170" s="640" t="str">
        <f>IF(TRIM(入力2!AC143)&lt;&gt;"",入力2!AC143,"")</f>
        <v/>
      </c>
      <c r="AD170" s="640" t="str">
        <f>IF(TRIM(入力2!AD143)&lt;&gt;"",入力2!AD143,"")</f>
        <v/>
      </c>
      <c r="AE170" s="640" t="str">
        <f>IF(TRIM(入力2!AE143)&lt;&gt;"",入力2!AE143,"")</f>
        <v/>
      </c>
      <c r="AF170" s="640" t="str">
        <f>IF(TRIM(入力2!AF143)&lt;&gt;"",入力2!AF143,"")</f>
        <v/>
      </c>
      <c r="AG170" s="640" t="str">
        <f>IF(TRIM(入力2!AG143)&lt;&gt;"",入力2!AG143,"")</f>
        <v/>
      </c>
      <c r="AH170" s="640" t="str">
        <f>IF(TRIM(入力2!AH143)&lt;&gt;"",入力2!AH143,"")</f>
        <v/>
      </c>
      <c r="AI170" s="644" t="str">
        <f>IF(TRIM(入力2!AI143)&lt;&gt;"",入力2!AI143,"")</f>
        <v/>
      </c>
      <c r="AN170" s="494">
        <v>0</v>
      </c>
      <c r="AO170" s="494">
        <f>IF(AN170=1,IF(W178&gt;0,W178,W179),W179)</f>
        <v>0</v>
      </c>
      <c r="AP170" s="494">
        <f>IF(AN170=1,IF(AI178&gt;0,AI178,AI179),AI179)</f>
        <v>0</v>
      </c>
    </row>
    <row r="171" spans="1:44" ht="11.25" customHeight="1" thickBot="1">
      <c r="A171" s="2366"/>
      <c r="B171" s="2367"/>
      <c r="C171" s="2368"/>
      <c r="D171" s="2369"/>
      <c r="E171" s="2370"/>
      <c r="F171" s="2371"/>
      <c r="G171" s="2372"/>
      <c r="H171" s="2373"/>
      <c r="I171" s="2374"/>
      <c r="J171" s="2375"/>
      <c r="K171" s="2376"/>
      <c r="L171" s="601" t="str">
        <f>IF(TRIM(入力2!L144)&lt;&gt;"",入力2!L144,"")</f>
        <v/>
      </c>
      <c r="M171" s="601" t="str">
        <f>IF(TRIM(入力2!M144)&lt;&gt;"",入力2!M144,"")</f>
        <v/>
      </c>
      <c r="N171" s="601" t="str">
        <f>IF(TRIM(入力2!N144)&lt;&gt;"",入力2!N144,"")</f>
        <v/>
      </c>
      <c r="O171" s="601" t="str">
        <f>IF(TRIM(入力2!O144)&lt;&gt;"",入力2!O144,"")</f>
        <v/>
      </c>
      <c r="P171" s="601" t="str">
        <f>IF(TRIM(入力2!P144)&lt;&gt;"",入力2!P144,"")</f>
        <v/>
      </c>
      <c r="Q171" s="601" t="str">
        <f>IF(TRIM(入力2!Q144)&lt;&gt;"",入力2!Q144,"")</f>
        <v/>
      </c>
      <c r="R171" s="601" t="str">
        <f>IF(TRIM(入力2!R144)&lt;&gt;"",入力2!R144,"")</f>
        <v/>
      </c>
      <c r="S171" s="601" t="str">
        <f>IF(TRIM(入力2!S144)&lt;&gt;"",入力2!S144,"")</f>
        <v/>
      </c>
      <c r="T171" s="601" t="str">
        <f>IF(TRIM(入力2!T144)&lt;&gt;"",入力2!T144,"")</f>
        <v/>
      </c>
      <c r="U171" s="601" t="str">
        <f>IF(TRIM(入力2!U144)&lt;&gt;"",入力2!U144,"")</f>
        <v/>
      </c>
      <c r="V171" s="601" t="str">
        <f>IF(TRIM(入力2!V144)&lt;&gt;"",入力2!V144,"")</f>
        <v>0</v>
      </c>
      <c r="W171" s="602">
        <f>IF(TRIM(入力2!W144)&lt;&gt;"",入力2!W144,"")</f>
        <v>0</v>
      </c>
      <c r="X171" s="603" t="str">
        <f>IF(TRIM(入力2!X144)&lt;&gt;"",入力2!X144,"")</f>
        <v/>
      </c>
      <c r="Y171" s="601" t="str">
        <f>IF(TRIM(入力2!Y144)&lt;&gt;"",入力2!Y144,"")</f>
        <v/>
      </c>
      <c r="Z171" s="601" t="str">
        <f>IF(TRIM(入力2!Z144)&lt;&gt;"",入力2!Z144,"")</f>
        <v/>
      </c>
      <c r="AA171" s="601" t="str">
        <f>IF(TRIM(入力2!AA144)&lt;&gt;"",入力2!AA144,"")</f>
        <v/>
      </c>
      <c r="AB171" s="601" t="str">
        <f>IF(TRIM(入力2!AB144)&lt;&gt;"",入力2!AB144,"")</f>
        <v/>
      </c>
      <c r="AC171" s="601" t="str">
        <f>IF(TRIM(入力2!AC144)&lt;&gt;"",入力2!AC144,"")</f>
        <v/>
      </c>
      <c r="AD171" s="601" t="str">
        <f>IF(TRIM(入力2!AD144)&lt;&gt;"",入力2!AD144,"")</f>
        <v/>
      </c>
      <c r="AE171" s="601" t="str">
        <f>IF(TRIM(入力2!AE144)&lt;&gt;"",入力2!AE144,"")</f>
        <v/>
      </c>
      <c r="AF171" s="601" t="str">
        <f>IF(TRIM(入力2!AF144)&lt;&gt;"",入力2!AF144,"")</f>
        <v/>
      </c>
      <c r="AG171" s="601" t="str">
        <f>IF(TRIM(入力2!AG144)&lt;&gt;"",入力2!AG144,"")</f>
        <v/>
      </c>
      <c r="AH171" s="601" t="str">
        <f>IF(TRIM(入力2!AH144)&lt;&gt;"",入力2!AH144,"")</f>
        <v>0</v>
      </c>
      <c r="AI171" s="602">
        <f>IF(TRIM(入力2!AI144)&lt;&gt;"",入力2!AI144,"")</f>
        <v>0</v>
      </c>
      <c r="AN171" s="494">
        <v>0</v>
      </c>
      <c r="AO171" s="494">
        <f>IF(AN171=1,IF(W180&gt;0,W180,W181),W181)</f>
        <v>0</v>
      </c>
      <c r="AP171" s="494">
        <f>IF(AN171=1,IF(AI180&gt;0,AI180,AI181),AI181)</f>
        <v>0</v>
      </c>
    </row>
    <row r="172" spans="1:44" ht="11.25" customHeight="1">
      <c r="A172" s="2357" t="str">
        <f>IF(TRIM(入力1!A148)&lt;&gt;"",入力1!A148,"")</f>
        <v/>
      </c>
      <c r="B172" s="2358">
        <f>IF(TRIM(入力1!B148)&lt;&gt;"",入力1!B148,"")</f>
        <v>6</v>
      </c>
      <c r="C172" s="2359">
        <f>IF(TRIM(入力1!C148)&lt;&gt;"",入力1!C148,"")</f>
        <v>6</v>
      </c>
      <c r="D172" s="2360" t="str">
        <f>IF(TRIM(入力1!D148)&lt;&gt;"",入力1!D148,"")</f>
        <v/>
      </c>
      <c r="E172" s="2361"/>
      <c r="F172" s="2362" t="str">
        <f>IF(入力2!F145,"■","□")</f>
        <v>□</v>
      </c>
      <c r="G172" s="2363"/>
      <c r="H172" s="2364"/>
      <c r="I172" s="2328" t="str">
        <f>IF(TRIM(入力1!A148)&lt;&gt;"",入力1!A148,"")</f>
        <v/>
      </c>
      <c r="J172" s="2308">
        <f>IF(TRIM(入力1!B148)&lt;&gt;"",入力1!B148,"")</f>
        <v>6</v>
      </c>
      <c r="K172" s="2365">
        <f>C172</f>
        <v>6</v>
      </c>
      <c r="L172" s="645" t="str">
        <f>IF(TRIM(入力2!L145)&lt;&gt;"",入力2!L145,"")</f>
        <v/>
      </c>
      <c r="M172" s="645" t="str">
        <f>IF(TRIM(入力2!M145)&lt;&gt;"",入力2!M145,"")</f>
        <v/>
      </c>
      <c r="N172" s="645" t="str">
        <f>IF(TRIM(入力2!N145)&lt;&gt;"",入力2!N145,"")</f>
        <v/>
      </c>
      <c r="O172" s="645" t="str">
        <f>IF(TRIM(入力2!O145)&lt;&gt;"",入力2!O145,"")</f>
        <v/>
      </c>
      <c r="P172" s="645" t="str">
        <f>IF(TRIM(入力2!P145)&lt;&gt;"",入力2!P145,"")</f>
        <v/>
      </c>
      <c r="Q172" s="645" t="str">
        <f>IF(TRIM(入力2!Q145)&lt;&gt;"",入力2!Q145,"")</f>
        <v/>
      </c>
      <c r="R172" s="645" t="str">
        <f>IF(TRIM(入力2!R145)&lt;&gt;"",入力2!R145,"")</f>
        <v/>
      </c>
      <c r="S172" s="645" t="str">
        <f>IF(TRIM(入力2!S145)&lt;&gt;"",入力2!S145,"")</f>
        <v/>
      </c>
      <c r="T172" s="645" t="str">
        <f>IF(TRIM(入力2!T145)&lt;&gt;"",入力2!T145,"")</f>
        <v/>
      </c>
      <c r="U172" s="645" t="str">
        <f>IF(TRIM(入力2!U145)&lt;&gt;"",入力2!U145,"")</f>
        <v/>
      </c>
      <c r="V172" s="645" t="str">
        <f>IF(TRIM(入力2!V145)&lt;&gt;"",入力2!V145,"")</f>
        <v/>
      </c>
      <c r="W172" s="646" t="str">
        <f>IF(TRIM(入力2!W145)&lt;&gt;"",入力2!W145,"")</f>
        <v/>
      </c>
      <c r="X172" s="647" t="str">
        <f>IF(TRIM(入力2!X145)&lt;&gt;"",入力2!X145,"")</f>
        <v/>
      </c>
      <c r="Y172" s="645" t="str">
        <f>IF(TRIM(入力2!Y145)&lt;&gt;"",入力2!Y145,"")</f>
        <v/>
      </c>
      <c r="Z172" s="645" t="str">
        <f>IF(TRIM(入力2!Z145)&lt;&gt;"",入力2!Z145,"")</f>
        <v/>
      </c>
      <c r="AA172" s="645" t="str">
        <f>IF(TRIM(入力2!AA145)&lt;&gt;"",入力2!AA145,"")</f>
        <v/>
      </c>
      <c r="AB172" s="645" t="str">
        <f>IF(TRIM(入力2!AB145)&lt;&gt;"",入力2!AB145,"")</f>
        <v/>
      </c>
      <c r="AC172" s="645" t="str">
        <f>IF(TRIM(入力2!AC145)&lt;&gt;"",入力2!AC145,"")</f>
        <v/>
      </c>
      <c r="AD172" s="645" t="str">
        <f>IF(TRIM(入力2!AD145)&lt;&gt;"",入力2!AD145,"")</f>
        <v/>
      </c>
      <c r="AE172" s="645" t="str">
        <f>IF(TRIM(入力2!AE145)&lt;&gt;"",入力2!AE145,"")</f>
        <v/>
      </c>
      <c r="AF172" s="645" t="str">
        <f>IF(TRIM(入力2!AF145)&lt;&gt;"",入力2!AF145,"")</f>
        <v/>
      </c>
      <c r="AG172" s="645" t="str">
        <f>IF(TRIM(入力2!AG145)&lt;&gt;"",入力2!AG145,"")</f>
        <v/>
      </c>
      <c r="AH172" s="645" t="str">
        <f>IF(TRIM(入力2!AH145)&lt;&gt;"",入力2!AH145,"")</f>
        <v/>
      </c>
      <c r="AI172" s="646" t="str">
        <f>IF(TRIM(入力2!AI145)&lt;&gt;"",入力2!AI145,"")</f>
        <v/>
      </c>
      <c r="AN172" s="494">
        <v>0</v>
      </c>
      <c r="AO172" s="494">
        <f>IF(AN172=1,IF(W182&gt;0,W182,W183),W183)</f>
        <v>0</v>
      </c>
      <c r="AP172" s="494">
        <f>IF(AN172=1,IF(AI182&gt;0,AI182,AI183),AI183)</f>
        <v>0</v>
      </c>
    </row>
    <row r="173" spans="1:44" ht="11.25" customHeight="1">
      <c r="A173" s="2328"/>
      <c r="B173" s="2308"/>
      <c r="C173" s="2330"/>
      <c r="D173" s="2331"/>
      <c r="E173" s="2332"/>
      <c r="F173" s="2333"/>
      <c r="G173" s="2334"/>
      <c r="H173" s="2335"/>
      <c r="I173" s="2329"/>
      <c r="J173" s="2336"/>
      <c r="K173" s="2311"/>
      <c r="L173" s="597" t="str">
        <f>IF(TRIM(入力2!L146)&lt;&gt;"",入力2!L146,"")</f>
        <v/>
      </c>
      <c r="M173" s="597" t="str">
        <f>IF(TRIM(入力2!M146)&lt;&gt;"",入力2!M146,"")</f>
        <v/>
      </c>
      <c r="N173" s="597" t="str">
        <f>IF(TRIM(入力2!N146)&lt;&gt;"",入力2!N146,"")</f>
        <v/>
      </c>
      <c r="O173" s="597" t="str">
        <f>IF(TRIM(入力2!O146)&lt;&gt;"",入力2!O146,"")</f>
        <v/>
      </c>
      <c r="P173" s="597" t="str">
        <f>IF(TRIM(入力2!P146)&lt;&gt;"",入力2!P146,"")</f>
        <v/>
      </c>
      <c r="Q173" s="597" t="str">
        <f>IF(TRIM(入力2!Q146)&lt;&gt;"",入力2!Q146,"")</f>
        <v/>
      </c>
      <c r="R173" s="597" t="str">
        <f>IF(TRIM(入力2!R146)&lt;&gt;"",入力2!R146,"")</f>
        <v/>
      </c>
      <c r="S173" s="597" t="str">
        <f>IF(TRIM(入力2!S146)&lt;&gt;"",入力2!S146,"")</f>
        <v/>
      </c>
      <c r="T173" s="597" t="str">
        <f>IF(TRIM(入力2!T146)&lt;&gt;"",入力2!T146,"")</f>
        <v/>
      </c>
      <c r="U173" s="597" t="str">
        <f>IF(TRIM(入力2!U146)&lt;&gt;"",入力2!U146,"")</f>
        <v/>
      </c>
      <c r="V173" s="597" t="str">
        <f>IF(TRIM(入力2!V146)&lt;&gt;"",入力2!V146,"")</f>
        <v>0</v>
      </c>
      <c r="W173" s="598">
        <f>IF(TRIM(入力2!W146)&lt;&gt;"",入力2!W146,"")</f>
        <v>0</v>
      </c>
      <c r="X173" s="599" t="str">
        <f>IF(TRIM(入力2!X146)&lt;&gt;"",入力2!X146,"")</f>
        <v/>
      </c>
      <c r="Y173" s="597" t="str">
        <f>IF(TRIM(入力2!Y146)&lt;&gt;"",入力2!Y146,"")</f>
        <v/>
      </c>
      <c r="Z173" s="597" t="str">
        <f>IF(TRIM(入力2!Z146)&lt;&gt;"",入力2!Z146,"")</f>
        <v/>
      </c>
      <c r="AA173" s="597" t="str">
        <f>IF(TRIM(入力2!AA146)&lt;&gt;"",入力2!AA146,"")</f>
        <v/>
      </c>
      <c r="AB173" s="597" t="str">
        <f>IF(TRIM(入力2!AB146)&lt;&gt;"",入力2!AB146,"")</f>
        <v/>
      </c>
      <c r="AC173" s="597" t="str">
        <f>IF(TRIM(入力2!AC146)&lt;&gt;"",入力2!AC146,"")</f>
        <v/>
      </c>
      <c r="AD173" s="597" t="str">
        <f>IF(TRIM(入力2!AD146)&lt;&gt;"",入力2!AD146,"")</f>
        <v/>
      </c>
      <c r="AE173" s="597" t="str">
        <f>IF(TRIM(入力2!AE146)&lt;&gt;"",入力2!AE146,"")</f>
        <v/>
      </c>
      <c r="AF173" s="597" t="str">
        <f>IF(TRIM(入力2!AF146)&lt;&gt;"",入力2!AF146,"")</f>
        <v/>
      </c>
      <c r="AG173" s="597" t="str">
        <f>IF(TRIM(入力2!AG146)&lt;&gt;"",入力2!AG146,"")</f>
        <v/>
      </c>
      <c r="AH173" s="597" t="str">
        <f>IF(TRIM(入力2!AH146)&lt;&gt;"",入力2!AH146,"")</f>
        <v>0</v>
      </c>
      <c r="AI173" s="598">
        <f>IF(TRIM(入力2!AI146)&lt;&gt;"",入力2!AI146,"")</f>
        <v>0</v>
      </c>
      <c r="AN173" s="494">
        <v>0</v>
      </c>
      <c r="AO173" s="494">
        <f>IF(AN173=1,IF(W184&gt;0,W184,W185),W185)</f>
        <v>0</v>
      </c>
      <c r="AP173" s="494">
        <f>IF(AN173=1,IF(AI184&gt;0,AI184,AI185),AI185)</f>
        <v>0</v>
      </c>
    </row>
    <row r="174" spans="1:44" ht="11.25" customHeight="1">
      <c r="A174" s="2337" t="str">
        <f>IF(TRIM(入力1!A150)&lt;&gt;"",入力1!A150,"")</f>
        <v/>
      </c>
      <c r="B174" s="2339">
        <f>IF(TRIM(入力1!B150)&lt;&gt;"",入力1!B150,"")</f>
        <v>6</v>
      </c>
      <c r="C174" s="2341">
        <f>IF(TRIM(入力1!C150)&lt;&gt;"",入力1!C150,"")</f>
        <v>7</v>
      </c>
      <c r="D174" s="2343" t="str">
        <f>IF(TRIM(入力1!D150)&lt;&gt;"",入力1!D150,"")</f>
        <v/>
      </c>
      <c r="E174" s="2344"/>
      <c r="F174" s="2347" t="str">
        <f>IF(入力2!F147,"■","□")</f>
        <v>□</v>
      </c>
      <c r="G174" s="2348"/>
      <c r="H174" s="2349"/>
      <c r="I174" s="2338" t="str">
        <f>IF(TRIM(入力1!A150)&lt;&gt;"",入力1!A150,"")</f>
        <v/>
      </c>
      <c r="J174" s="2340">
        <f>IF(TRIM(入力1!B150)&lt;&gt;"",入力1!B150,"")</f>
        <v>6</v>
      </c>
      <c r="K174" s="2355">
        <f>C174</f>
        <v>7</v>
      </c>
      <c r="L174" s="640" t="str">
        <f>IF(TRIM(入力2!L147)&lt;&gt;"",入力2!L147,"")</f>
        <v/>
      </c>
      <c r="M174" s="640" t="str">
        <f>IF(TRIM(入力2!M147)&lt;&gt;"",入力2!M147,"")</f>
        <v/>
      </c>
      <c r="N174" s="640" t="str">
        <f>IF(TRIM(入力2!N147)&lt;&gt;"",入力2!N147,"")</f>
        <v/>
      </c>
      <c r="O174" s="640" t="str">
        <f>IF(TRIM(入力2!O147)&lt;&gt;"",入力2!O147,"")</f>
        <v/>
      </c>
      <c r="P174" s="640" t="str">
        <f>IF(TRIM(入力2!P147)&lt;&gt;"",入力2!P147,"")</f>
        <v/>
      </c>
      <c r="Q174" s="640" t="str">
        <f>IF(TRIM(入力2!Q147)&lt;&gt;"",入力2!Q147,"")</f>
        <v/>
      </c>
      <c r="R174" s="640" t="str">
        <f>IF(TRIM(入力2!R147)&lt;&gt;"",入力2!R147,"")</f>
        <v/>
      </c>
      <c r="S174" s="640" t="str">
        <f>IF(TRIM(入力2!S147)&lt;&gt;"",入力2!S147,"")</f>
        <v/>
      </c>
      <c r="T174" s="640" t="str">
        <f>IF(TRIM(入力2!T147)&lt;&gt;"",入力2!T147,"")</f>
        <v/>
      </c>
      <c r="U174" s="640" t="str">
        <f>IF(TRIM(入力2!U147)&lt;&gt;"",入力2!U147,"")</f>
        <v/>
      </c>
      <c r="V174" s="641" t="str">
        <f>IF(TRIM(入力2!V147)&lt;&gt;"",入力2!V147,"")</f>
        <v/>
      </c>
      <c r="W174" s="642" t="str">
        <f>IF(TRIM(入力2!W147)&lt;&gt;"",入力2!W147,"")</f>
        <v/>
      </c>
      <c r="X174" s="643" t="str">
        <f>IF(TRIM(入力2!X147)&lt;&gt;"",入力2!X147,"")</f>
        <v/>
      </c>
      <c r="Y174" s="640" t="str">
        <f>IF(TRIM(入力2!Y147)&lt;&gt;"",入力2!Y147,"")</f>
        <v/>
      </c>
      <c r="Z174" s="640" t="str">
        <f>IF(TRIM(入力2!Z147)&lt;&gt;"",入力2!Z147,"")</f>
        <v/>
      </c>
      <c r="AA174" s="640" t="str">
        <f>IF(TRIM(入力2!AA147)&lt;&gt;"",入力2!AA147,"")</f>
        <v/>
      </c>
      <c r="AB174" s="640" t="str">
        <f>IF(TRIM(入力2!AB147)&lt;&gt;"",入力2!AB147,"")</f>
        <v/>
      </c>
      <c r="AC174" s="640" t="str">
        <f>IF(TRIM(入力2!AC147)&lt;&gt;"",入力2!AC147,"")</f>
        <v/>
      </c>
      <c r="AD174" s="640" t="str">
        <f>IF(TRIM(入力2!AD147)&lt;&gt;"",入力2!AD147,"")</f>
        <v/>
      </c>
      <c r="AE174" s="640" t="str">
        <f>IF(TRIM(入力2!AE147)&lt;&gt;"",入力2!AE147,"")</f>
        <v/>
      </c>
      <c r="AF174" s="640" t="str">
        <f>IF(TRIM(入力2!AF147)&lt;&gt;"",入力2!AF147,"")</f>
        <v/>
      </c>
      <c r="AG174" s="640" t="str">
        <f>IF(TRIM(入力2!AG147)&lt;&gt;"",入力2!AG147,"")</f>
        <v/>
      </c>
      <c r="AH174" s="640" t="str">
        <f>IF(TRIM(入力2!AH147)&lt;&gt;"",入力2!AH147,"")</f>
        <v/>
      </c>
      <c r="AI174" s="644" t="str">
        <f>IF(TRIM(入力2!AI147)&lt;&gt;"",入力2!AI147,"")</f>
        <v/>
      </c>
      <c r="AN174" s="494">
        <v>0</v>
      </c>
      <c r="AO174" s="494">
        <f>IF(AN174=1,IF(W186&gt;0,W186,W187),W187)</f>
        <v>0</v>
      </c>
      <c r="AP174" s="494">
        <f>IF(AN174=1,IF(AI186&gt;0,AI186,AI187),AI187)</f>
        <v>0</v>
      </c>
    </row>
    <row r="175" spans="1:44" ht="11.25" customHeight="1">
      <c r="A175" s="2338"/>
      <c r="B175" s="2340"/>
      <c r="C175" s="2342"/>
      <c r="D175" s="2345"/>
      <c r="E175" s="2346"/>
      <c r="F175" s="2350"/>
      <c r="G175" s="2351"/>
      <c r="H175" s="2352"/>
      <c r="I175" s="2353"/>
      <c r="J175" s="2354"/>
      <c r="K175" s="2356"/>
      <c r="L175" s="591" t="str">
        <f>IF(TRIM(入力2!L148)&lt;&gt;"",入力2!L148,"")</f>
        <v/>
      </c>
      <c r="M175" s="591" t="str">
        <f>IF(TRIM(入力2!M148)&lt;&gt;"",入力2!M148,"")</f>
        <v/>
      </c>
      <c r="N175" s="591" t="str">
        <f>IF(TRIM(入力2!N148)&lt;&gt;"",入力2!N148,"")</f>
        <v/>
      </c>
      <c r="O175" s="591" t="str">
        <f>IF(TRIM(入力2!O148)&lt;&gt;"",入力2!O148,"")</f>
        <v/>
      </c>
      <c r="P175" s="591" t="str">
        <f>IF(TRIM(入力2!P148)&lt;&gt;"",入力2!P148,"")</f>
        <v/>
      </c>
      <c r="Q175" s="591" t="str">
        <f>IF(TRIM(入力2!Q148)&lt;&gt;"",入力2!Q148,"")</f>
        <v/>
      </c>
      <c r="R175" s="591" t="str">
        <f>IF(TRIM(入力2!R148)&lt;&gt;"",入力2!R148,"")</f>
        <v/>
      </c>
      <c r="S175" s="591" t="str">
        <f>IF(TRIM(入力2!S148)&lt;&gt;"",入力2!S148,"")</f>
        <v/>
      </c>
      <c r="T175" s="591" t="str">
        <f>IF(TRIM(入力2!T148)&lt;&gt;"",入力2!T148,"")</f>
        <v/>
      </c>
      <c r="U175" s="591" t="str">
        <f>IF(TRIM(入力2!U148)&lt;&gt;"",入力2!U148,"")</f>
        <v/>
      </c>
      <c r="V175" s="593" t="str">
        <f>IF(TRIM(入力2!V148)&lt;&gt;"",入力2!V148,"")</f>
        <v>0</v>
      </c>
      <c r="W175" s="594">
        <f>IF(TRIM(入力2!W148)&lt;&gt;"",入力2!W148,"")</f>
        <v>0</v>
      </c>
      <c r="X175" s="600" t="str">
        <f>IF(TRIM(入力2!X148)&lt;&gt;"",入力2!X148,"")</f>
        <v/>
      </c>
      <c r="Y175" s="591" t="str">
        <f>IF(TRIM(入力2!Y148)&lt;&gt;"",入力2!Y148,"")</f>
        <v/>
      </c>
      <c r="Z175" s="591" t="str">
        <f>IF(TRIM(入力2!Z148)&lt;&gt;"",入力2!Z148,"")</f>
        <v/>
      </c>
      <c r="AA175" s="591" t="str">
        <f>IF(TRIM(入力2!AA148)&lt;&gt;"",入力2!AA148,"")</f>
        <v/>
      </c>
      <c r="AB175" s="591" t="str">
        <f>IF(TRIM(入力2!AB148)&lt;&gt;"",入力2!AB148,"")</f>
        <v/>
      </c>
      <c r="AC175" s="591" t="str">
        <f>IF(TRIM(入力2!AC148)&lt;&gt;"",入力2!AC148,"")</f>
        <v/>
      </c>
      <c r="AD175" s="591" t="str">
        <f>IF(TRIM(入力2!AD148)&lt;&gt;"",入力2!AD148,"")</f>
        <v/>
      </c>
      <c r="AE175" s="591" t="str">
        <f>IF(TRIM(入力2!AE148)&lt;&gt;"",入力2!AE148,"")</f>
        <v/>
      </c>
      <c r="AF175" s="591" t="str">
        <f>IF(TRIM(入力2!AF148)&lt;&gt;"",入力2!AF148,"")</f>
        <v/>
      </c>
      <c r="AG175" s="591" t="str">
        <f>IF(TRIM(入力2!AG148)&lt;&gt;"",入力2!AG148,"")</f>
        <v/>
      </c>
      <c r="AH175" s="591" t="str">
        <f>IF(TRIM(入力2!AH148)&lt;&gt;"",入力2!AH148,"")</f>
        <v>0</v>
      </c>
      <c r="AI175" s="596">
        <f>IF(TRIM(入力2!AI148)&lt;&gt;"",入力2!AI148,"")</f>
        <v>0</v>
      </c>
      <c r="AN175" s="494">
        <v>0</v>
      </c>
      <c r="AO175" s="494">
        <f>IF(AN175=1,IF(W188&gt;0,W188,W189),W189)</f>
        <v>0</v>
      </c>
      <c r="AP175" s="494">
        <f>IF(AN175=1,IF(AI188&gt;0,AI188,AI189),AI189)</f>
        <v>0</v>
      </c>
    </row>
    <row r="176" spans="1:44" ht="11.25" customHeight="1">
      <c r="A176" s="2312" t="str">
        <f>IF(TRIM(入力1!A152)&lt;&gt;"",入力1!A152,"")</f>
        <v/>
      </c>
      <c r="B176" s="2314">
        <f>IF(TRIM(入力1!B152)&lt;&gt;"",入力1!B152,"")</f>
        <v>6</v>
      </c>
      <c r="C176" s="2316">
        <f>IF(TRIM(入力1!C152)&lt;&gt;"",入力1!C152,"")</f>
        <v>8</v>
      </c>
      <c r="D176" s="2318" t="str">
        <f>IF(TRIM(入力1!D152)&lt;&gt;"",入力1!D152,"")</f>
        <v/>
      </c>
      <c r="E176" s="2319"/>
      <c r="F176" s="2322" t="str">
        <f>IF(入力2!F149,"■","□")</f>
        <v>□</v>
      </c>
      <c r="G176" s="2323"/>
      <c r="H176" s="2324"/>
      <c r="I176" s="2328" t="str">
        <f>IF(TRIM(入力1!A152)&lt;&gt;"",入力1!A152,"")</f>
        <v/>
      </c>
      <c r="J176" s="2308">
        <f>IF(TRIM(入力1!B152)&lt;&gt;"",入力1!B152,"")</f>
        <v>6</v>
      </c>
      <c r="K176" s="2310">
        <f>C176</f>
        <v>8</v>
      </c>
      <c r="L176" s="637" t="str">
        <f>IF(TRIM(入力2!L149)&lt;&gt;"",入力2!L149,"")</f>
        <v/>
      </c>
      <c r="M176" s="637" t="str">
        <f>IF(TRIM(入力2!M149)&lt;&gt;"",入力2!M149,"")</f>
        <v/>
      </c>
      <c r="N176" s="637" t="str">
        <f>IF(TRIM(入力2!N149)&lt;&gt;"",入力2!N149,"")</f>
        <v/>
      </c>
      <c r="O176" s="637" t="str">
        <f>IF(TRIM(入力2!O149)&lt;&gt;"",入力2!O149,"")</f>
        <v/>
      </c>
      <c r="P176" s="637" t="str">
        <f>IF(TRIM(入力2!P149)&lt;&gt;"",入力2!P149,"")</f>
        <v/>
      </c>
      <c r="Q176" s="637" t="str">
        <f>IF(TRIM(入力2!Q149)&lt;&gt;"",入力2!Q149,"")</f>
        <v/>
      </c>
      <c r="R176" s="637" t="str">
        <f>IF(TRIM(入力2!R149)&lt;&gt;"",入力2!R149,"")</f>
        <v/>
      </c>
      <c r="S176" s="637" t="str">
        <f>IF(TRIM(入力2!S149)&lt;&gt;"",入力2!S149,"")</f>
        <v/>
      </c>
      <c r="T176" s="637" t="str">
        <f>IF(TRIM(入力2!T149)&lt;&gt;"",入力2!T149,"")</f>
        <v/>
      </c>
      <c r="U176" s="637" t="str">
        <f>IF(TRIM(入力2!U149)&lt;&gt;"",入力2!U149,"")</f>
        <v/>
      </c>
      <c r="V176" s="637" t="str">
        <f>IF(TRIM(入力2!V149)&lt;&gt;"",入力2!V149,"")</f>
        <v/>
      </c>
      <c r="W176" s="638" t="str">
        <f>IF(TRIM(入力2!W149)&lt;&gt;"",入力2!W149,"")</f>
        <v/>
      </c>
      <c r="X176" s="639" t="str">
        <f>IF(TRIM(入力2!X149)&lt;&gt;"",入力2!X149,"")</f>
        <v/>
      </c>
      <c r="Y176" s="637" t="str">
        <f>IF(TRIM(入力2!Y149)&lt;&gt;"",入力2!Y149,"")</f>
        <v/>
      </c>
      <c r="Z176" s="637" t="str">
        <f>IF(TRIM(入力2!Z149)&lt;&gt;"",入力2!Z149,"")</f>
        <v/>
      </c>
      <c r="AA176" s="637" t="str">
        <f>IF(TRIM(入力2!AA149)&lt;&gt;"",入力2!AA149,"")</f>
        <v/>
      </c>
      <c r="AB176" s="637" t="str">
        <f>IF(TRIM(入力2!AB149)&lt;&gt;"",入力2!AB149,"")</f>
        <v/>
      </c>
      <c r="AC176" s="637" t="str">
        <f>IF(TRIM(入力2!AC149)&lt;&gt;"",入力2!AC149,"")</f>
        <v/>
      </c>
      <c r="AD176" s="637" t="str">
        <f>IF(TRIM(入力2!AD149)&lt;&gt;"",入力2!AD149,"")</f>
        <v/>
      </c>
      <c r="AE176" s="637" t="str">
        <f>IF(TRIM(入力2!AE149)&lt;&gt;"",入力2!AE149,"")</f>
        <v/>
      </c>
      <c r="AF176" s="637" t="str">
        <f>IF(TRIM(入力2!AF149)&lt;&gt;"",入力2!AF149,"")</f>
        <v/>
      </c>
      <c r="AG176" s="637" t="str">
        <f>IF(TRIM(入力2!AG149)&lt;&gt;"",入力2!AG149,"")</f>
        <v/>
      </c>
      <c r="AH176" s="637" t="str">
        <f>IF(TRIM(入力2!AH149)&lt;&gt;"",入力2!AH149,"")</f>
        <v/>
      </c>
      <c r="AI176" s="638" t="str">
        <f>IF(TRIM(入力2!AI149)&lt;&gt;"",入力2!AI149,"")</f>
        <v/>
      </c>
      <c r="AN176" s="494">
        <v>0</v>
      </c>
      <c r="AO176" s="494">
        <f>IF(AN176=1,IF(W190&gt;0,W190,W191),W191)</f>
        <v>0</v>
      </c>
      <c r="AP176" s="494">
        <f>IF(AN176=1,IF(AI190&gt;0,AI190,AI191),AI191)</f>
        <v>0</v>
      </c>
    </row>
    <row r="177" spans="1:42" ht="11.25" customHeight="1">
      <c r="A177" s="2328"/>
      <c r="B177" s="2308"/>
      <c r="C177" s="2330"/>
      <c r="D177" s="2331"/>
      <c r="E177" s="2332"/>
      <c r="F177" s="2333"/>
      <c r="G177" s="2334"/>
      <c r="H177" s="2335"/>
      <c r="I177" s="2329"/>
      <c r="J177" s="2336"/>
      <c r="K177" s="2311"/>
      <c r="L177" s="597" t="str">
        <f>IF(TRIM(入力2!L150)&lt;&gt;"",入力2!L150,"")</f>
        <v/>
      </c>
      <c r="M177" s="597" t="str">
        <f>IF(TRIM(入力2!M150)&lt;&gt;"",入力2!M150,"")</f>
        <v/>
      </c>
      <c r="N177" s="597" t="str">
        <f>IF(TRIM(入力2!N150)&lt;&gt;"",入力2!N150,"")</f>
        <v/>
      </c>
      <c r="O177" s="597" t="str">
        <f>IF(TRIM(入力2!O150)&lt;&gt;"",入力2!O150,"")</f>
        <v/>
      </c>
      <c r="P177" s="597" t="str">
        <f>IF(TRIM(入力2!P150)&lt;&gt;"",入力2!P150,"")</f>
        <v/>
      </c>
      <c r="Q177" s="597" t="str">
        <f>IF(TRIM(入力2!Q150)&lt;&gt;"",入力2!Q150,"")</f>
        <v/>
      </c>
      <c r="R177" s="597" t="str">
        <f>IF(TRIM(入力2!R150)&lt;&gt;"",入力2!R150,"")</f>
        <v/>
      </c>
      <c r="S177" s="597" t="str">
        <f>IF(TRIM(入力2!S150)&lt;&gt;"",入力2!S150,"")</f>
        <v/>
      </c>
      <c r="T177" s="597" t="str">
        <f>IF(TRIM(入力2!T150)&lt;&gt;"",入力2!T150,"")</f>
        <v/>
      </c>
      <c r="U177" s="597" t="str">
        <f>IF(TRIM(入力2!U150)&lt;&gt;"",入力2!U150,"")</f>
        <v/>
      </c>
      <c r="V177" s="597" t="str">
        <f>IF(TRIM(入力2!V150)&lt;&gt;"",入力2!V150,"")</f>
        <v>0</v>
      </c>
      <c r="W177" s="598">
        <f>IF(TRIM(入力2!W150)&lt;&gt;"",入力2!W150,"")</f>
        <v>0</v>
      </c>
      <c r="X177" s="599" t="str">
        <f>IF(TRIM(入力2!X150)&lt;&gt;"",入力2!X150,"")</f>
        <v/>
      </c>
      <c r="Y177" s="597" t="str">
        <f>IF(TRIM(入力2!Y150)&lt;&gt;"",入力2!Y150,"")</f>
        <v/>
      </c>
      <c r="Z177" s="597" t="str">
        <f>IF(TRIM(入力2!Z150)&lt;&gt;"",入力2!Z150,"")</f>
        <v/>
      </c>
      <c r="AA177" s="597" t="str">
        <f>IF(TRIM(入力2!AA150)&lt;&gt;"",入力2!AA150,"")</f>
        <v/>
      </c>
      <c r="AB177" s="597" t="str">
        <f>IF(TRIM(入力2!AB150)&lt;&gt;"",入力2!AB150,"")</f>
        <v/>
      </c>
      <c r="AC177" s="597" t="str">
        <f>IF(TRIM(入力2!AC150)&lt;&gt;"",入力2!AC150,"")</f>
        <v/>
      </c>
      <c r="AD177" s="597" t="str">
        <f>IF(TRIM(入力2!AD150)&lt;&gt;"",入力2!AD150,"")</f>
        <v/>
      </c>
      <c r="AE177" s="597" t="str">
        <f>IF(TRIM(入力2!AE150)&lt;&gt;"",入力2!AE150,"")</f>
        <v/>
      </c>
      <c r="AF177" s="597" t="str">
        <f>IF(TRIM(入力2!AF150)&lt;&gt;"",入力2!AF150,"")</f>
        <v/>
      </c>
      <c r="AG177" s="597" t="str">
        <f>IF(TRIM(入力2!AG150)&lt;&gt;"",入力2!AG150,"")</f>
        <v/>
      </c>
      <c r="AH177" s="597" t="str">
        <f>IF(TRIM(入力2!AH150)&lt;&gt;"",入力2!AH150,"")</f>
        <v>0</v>
      </c>
      <c r="AI177" s="598">
        <f>IF(TRIM(入力2!AI150)&lt;&gt;"",入力2!AI150,"")</f>
        <v>0</v>
      </c>
      <c r="AN177" s="494">
        <v>0</v>
      </c>
      <c r="AO177" s="494">
        <f>IF(AN177=1,IF(W192&gt;0,W192,W193),W193)</f>
        <v>0</v>
      </c>
      <c r="AP177" s="494">
        <f>IF(AN177=1,IF(AI192&gt;0,AI192,AI193),AI193)</f>
        <v>0</v>
      </c>
    </row>
    <row r="178" spans="1:42" ht="11.25" customHeight="1">
      <c r="A178" s="2337" t="str">
        <f>IF(TRIM(入力1!A154)&lt;&gt;"",入力1!A154,"")</f>
        <v/>
      </c>
      <c r="B178" s="2339">
        <f>IF(TRIM(入力1!B154)&lt;&gt;"",入力1!B154,"")</f>
        <v>6</v>
      </c>
      <c r="C178" s="2341">
        <f>IF(TRIM(入力1!C154)&lt;&gt;"",入力1!C154,"")</f>
        <v>9</v>
      </c>
      <c r="D178" s="2343" t="str">
        <f>IF(TRIM(入力1!D154)&lt;&gt;"",入力1!D154,"")</f>
        <v/>
      </c>
      <c r="E178" s="2344"/>
      <c r="F178" s="2347" t="str">
        <f>IF(入力2!F151,"■","□")</f>
        <v>□</v>
      </c>
      <c r="G178" s="2348"/>
      <c r="H178" s="2349"/>
      <c r="I178" s="2338" t="str">
        <f>IF(TRIM(入力1!A154)&lt;&gt;"",入力1!A154,"")</f>
        <v/>
      </c>
      <c r="J178" s="2340">
        <f>IF(TRIM(入力1!B154)&lt;&gt;"",入力1!B154,"")</f>
        <v>6</v>
      </c>
      <c r="K178" s="2355">
        <f>C178</f>
        <v>9</v>
      </c>
      <c r="L178" s="640" t="str">
        <f>IF(TRIM(入力2!L151)&lt;&gt;"",入力2!L151,"")</f>
        <v/>
      </c>
      <c r="M178" s="640" t="str">
        <f>IF(TRIM(入力2!M151)&lt;&gt;"",入力2!M151,"")</f>
        <v/>
      </c>
      <c r="N178" s="640" t="str">
        <f>IF(TRIM(入力2!N151)&lt;&gt;"",入力2!N151,"")</f>
        <v/>
      </c>
      <c r="O178" s="640" t="str">
        <f>IF(TRIM(入力2!O151)&lt;&gt;"",入力2!O151,"")</f>
        <v/>
      </c>
      <c r="P178" s="640" t="str">
        <f>IF(TRIM(入力2!P151)&lt;&gt;"",入力2!P151,"")</f>
        <v/>
      </c>
      <c r="Q178" s="640" t="str">
        <f>IF(TRIM(入力2!Q151)&lt;&gt;"",入力2!Q151,"")</f>
        <v/>
      </c>
      <c r="R178" s="640" t="str">
        <f>IF(TRIM(入力2!R151)&lt;&gt;"",入力2!R151,"")</f>
        <v/>
      </c>
      <c r="S178" s="640" t="str">
        <f>IF(TRIM(入力2!S151)&lt;&gt;"",入力2!S151,"")</f>
        <v/>
      </c>
      <c r="T178" s="640" t="str">
        <f>IF(TRIM(入力2!T151)&lt;&gt;"",入力2!T151,"")</f>
        <v/>
      </c>
      <c r="U178" s="640" t="str">
        <f>IF(TRIM(入力2!U151)&lt;&gt;"",入力2!U151,"")</f>
        <v/>
      </c>
      <c r="V178" s="641" t="str">
        <f>IF(TRIM(入力2!V151)&lt;&gt;"",入力2!V151,"")</f>
        <v/>
      </c>
      <c r="W178" s="642" t="str">
        <f>IF(TRIM(入力2!W151)&lt;&gt;"",入力2!W151,"")</f>
        <v/>
      </c>
      <c r="X178" s="643" t="str">
        <f>IF(TRIM(入力2!X151)&lt;&gt;"",入力2!X151,"")</f>
        <v/>
      </c>
      <c r="Y178" s="640" t="str">
        <f>IF(TRIM(入力2!Y151)&lt;&gt;"",入力2!Y151,"")</f>
        <v/>
      </c>
      <c r="Z178" s="640" t="str">
        <f>IF(TRIM(入力2!Z151)&lt;&gt;"",入力2!Z151,"")</f>
        <v/>
      </c>
      <c r="AA178" s="640" t="str">
        <f>IF(TRIM(入力2!AA151)&lt;&gt;"",入力2!AA151,"")</f>
        <v/>
      </c>
      <c r="AB178" s="640" t="str">
        <f>IF(TRIM(入力2!AB151)&lt;&gt;"",入力2!AB151,"")</f>
        <v/>
      </c>
      <c r="AC178" s="640" t="str">
        <f>IF(TRIM(入力2!AC151)&lt;&gt;"",入力2!AC151,"")</f>
        <v/>
      </c>
      <c r="AD178" s="640" t="str">
        <f>IF(TRIM(入力2!AD151)&lt;&gt;"",入力2!AD151,"")</f>
        <v/>
      </c>
      <c r="AE178" s="640" t="str">
        <f>IF(TRIM(入力2!AE151)&lt;&gt;"",入力2!AE151,"")</f>
        <v/>
      </c>
      <c r="AF178" s="640" t="str">
        <f>IF(TRIM(入力2!AF151)&lt;&gt;"",入力2!AF151,"")</f>
        <v/>
      </c>
      <c r="AG178" s="640" t="str">
        <f>IF(TRIM(入力2!AG151)&lt;&gt;"",入力2!AG151,"")</f>
        <v/>
      </c>
      <c r="AH178" s="640" t="str">
        <f>IF(TRIM(入力2!AH151)&lt;&gt;"",入力2!AH151,"")</f>
        <v/>
      </c>
      <c r="AI178" s="644" t="str">
        <f>IF(TRIM(入力2!AI151)&lt;&gt;"",入力2!AI151,"")</f>
        <v/>
      </c>
      <c r="AN178" s="494">
        <v>0</v>
      </c>
      <c r="AO178" s="494">
        <f>IF(AN178=1,IF(W194&gt;0,W194,W195),W195)</f>
        <v>0</v>
      </c>
      <c r="AP178" s="494">
        <f>IF(AN178=1,IF(AI194&gt;0,AI194,AI195),AI195)</f>
        <v>0</v>
      </c>
    </row>
    <row r="179" spans="1:42" ht="11.25" customHeight="1">
      <c r="A179" s="2338"/>
      <c r="B179" s="2340"/>
      <c r="C179" s="2342"/>
      <c r="D179" s="2345"/>
      <c r="E179" s="2346"/>
      <c r="F179" s="2350"/>
      <c r="G179" s="2351"/>
      <c r="H179" s="2352"/>
      <c r="I179" s="2353"/>
      <c r="J179" s="2354"/>
      <c r="K179" s="2356"/>
      <c r="L179" s="591" t="str">
        <f>IF(TRIM(入力2!L152)&lt;&gt;"",入力2!L152,"")</f>
        <v/>
      </c>
      <c r="M179" s="591" t="str">
        <f>IF(TRIM(入力2!M152)&lt;&gt;"",入力2!M152,"")</f>
        <v/>
      </c>
      <c r="N179" s="591" t="str">
        <f>IF(TRIM(入力2!N152)&lt;&gt;"",入力2!N152,"")</f>
        <v/>
      </c>
      <c r="O179" s="591" t="str">
        <f>IF(TRIM(入力2!O152)&lt;&gt;"",入力2!O152,"")</f>
        <v/>
      </c>
      <c r="P179" s="591" t="str">
        <f>IF(TRIM(入力2!P152)&lt;&gt;"",入力2!P152,"")</f>
        <v/>
      </c>
      <c r="Q179" s="591" t="str">
        <f>IF(TRIM(入力2!Q152)&lt;&gt;"",入力2!Q152,"")</f>
        <v/>
      </c>
      <c r="R179" s="591" t="str">
        <f>IF(TRIM(入力2!R152)&lt;&gt;"",入力2!R152,"")</f>
        <v/>
      </c>
      <c r="S179" s="591" t="str">
        <f>IF(TRIM(入力2!S152)&lt;&gt;"",入力2!S152,"")</f>
        <v/>
      </c>
      <c r="T179" s="591" t="str">
        <f>IF(TRIM(入力2!T152)&lt;&gt;"",入力2!T152,"")</f>
        <v/>
      </c>
      <c r="U179" s="591" t="str">
        <f>IF(TRIM(入力2!U152)&lt;&gt;"",入力2!U152,"")</f>
        <v/>
      </c>
      <c r="V179" s="593" t="str">
        <f>IF(TRIM(入力2!V152)&lt;&gt;"",入力2!V152,"")</f>
        <v>0</v>
      </c>
      <c r="W179" s="594">
        <f>IF(TRIM(入力2!W152)&lt;&gt;"",入力2!W152,"")</f>
        <v>0</v>
      </c>
      <c r="X179" s="600" t="str">
        <f>IF(TRIM(入力2!X152)&lt;&gt;"",入力2!X152,"")</f>
        <v/>
      </c>
      <c r="Y179" s="591" t="str">
        <f>IF(TRIM(入力2!Y152)&lt;&gt;"",入力2!Y152,"")</f>
        <v/>
      </c>
      <c r="Z179" s="591" t="str">
        <f>IF(TRIM(入力2!Z152)&lt;&gt;"",入力2!Z152,"")</f>
        <v/>
      </c>
      <c r="AA179" s="591" t="str">
        <f>IF(TRIM(入力2!AA152)&lt;&gt;"",入力2!AA152,"")</f>
        <v/>
      </c>
      <c r="AB179" s="591" t="str">
        <f>IF(TRIM(入力2!AB152)&lt;&gt;"",入力2!AB152,"")</f>
        <v/>
      </c>
      <c r="AC179" s="591" t="str">
        <f>IF(TRIM(入力2!AC152)&lt;&gt;"",入力2!AC152,"")</f>
        <v/>
      </c>
      <c r="AD179" s="591" t="str">
        <f>IF(TRIM(入力2!AD152)&lt;&gt;"",入力2!AD152,"")</f>
        <v/>
      </c>
      <c r="AE179" s="591" t="str">
        <f>IF(TRIM(入力2!AE152)&lt;&gt;"",入力2!AE152,"")</f>
        <v/>
      </c>
      <c r="AF179" s="591" t="str">
        <f>IF(TRIM(入力2!AF152)&lt;&gt;"",入力2!AF152,"")</f>
        <v/>
      </c>
      <c r="AG179" s="591" t="str">
        <f>IF(TRIM(入力2!AG152)&lt;&gt;"",入力2!AG152,"")</f>
        <v/>
      </c>
      <c r="AH179" s="591" t="str">
        <f>IF(TRIM(入力2!AH152)&lt;&gt;"",入力2!AH152,"")</f>
        <v>0</v>
      </c>
      <c r="AI179" s="596">
        <f>IF(TRIM(入力2!AI152)&lt;&gt;"",入力2!AI152,"")</f>
        <v>0</v>
      </c>
      <c r="AN179" s="494">
        <v>0</v>
      </c>
      <c r="AO179" s="494">
        <f>IF(AN179=1,IF(W196&gt;0,W196,W197),W197)</f>
        <v>0</v>
      </c>
      <c r="AP179" s="494">
        <f>IF(AN179=1,IF(AI196&gt;0,AI196,AI197),AI197)</f>
        <v>0</v>
      </c>
    </row>
    <row r="180" spans="1:42" ht="11.25" customHeight="1">
      <c r="A180" s="2312" t="str">
        <f>IF(TRIM(入力1!A156)&lt;&gt;"",入力1!A156,"")</f>
        <v/>
      </c>
      <c r="B180" s="2314">
        <f>IF(TRIM(入力1!B156)&lt;&gt;"",入力1!B156,"")</f>
        <v>7</v>
      </c>
      <c r="C180" s="2316">
        <f>IF(TRIM(入力1!C156)&lt;&gt;"",入力1!C156,"")</f>
        <v>0</v>
      </c>
      <c r="D180" s="2318" t="str">
        <f>IF(TRIM(入力1!D156)&lt;&gt;"",入力1!D156,"")</f>
        <v/>
      </c>
      <c r="E180" s="2319"/>
      <c r="F180" s="2322" t="str">
        <f>IF(入力2!F153,"■","□")</f>
        <v>□</v>
      </c>
      <c r="G180" s="2323"/>
      <c r="H180" s="2324"/>
      <c r="I180" s="2329" t="str">
        <f>IF(TRIM(入力1!A156)&lt;&gt;"",入力1!A156,"")</f>
        <v/>
      </c>
      <c r="J180" s="2336">
        <f>IF(TRIM(入力1!B156)&lt;&gt;"",入力1!B156,"")</f>
        <v>7</v>
      </c>
      <c r="K180" s="2310">
        <f>C180</f>
        <v>0</v>
      </c>
      <c r="L180" s="637" t="str">
        <f>IF(TRIM(入力2!L153)&lt;&gt;"",入力2!L153,"")</f>
        <v/>
      </c>
      <c r="M180" s="637" t="str">
        <f>IF(TRIM(入力2!M153)&lt;&gt;"",入力2!M153,"")</f>
        <v/>
      </c>
      <c r="N180" s="637" t="str">
        <f>IF(TRIM(入力2!N153)&lt;&gt;"",入力2!N153,"")</f>
        <v/>
      </c>
      <c r="O180" s="637" t="str">
        <f>IF(TRIM(入力2!O153)&lt;&gt;"",入力2!O153,"")</f>
        <v/>
      </c>
      <c r="P180" s="637" t="str">
        <f>IF(TRIM(入力2!P153)&lt;&gt;"",入力2!P153,"")</f>
        <v/>
      </c>
      <c r="Q180" s="637" t="str">
        <f>IF(TRIM(入力2!Q153)&lt;&gt;"",入力2!Q153,"")</f>
        <v/>
      </c>
      <c r="R180" s="637" t="str">
        <f>IF(TRIM(入力2!R153)&lt;&gt;"",入力2!R153,"")</f>
        <v/>
      </c>
      <c r="S180" s="637" t="str">
        <f>IF(TRIM(入力2!S153)&lt;&gt;"",入力2!S153,"")</f>
        <v/>
      </c>
      <c r="T180" s="637" t="str">
        <f>IF(TRIM(入力2!T153)&lt;&gt;"",入力2!T153,"")</f>
        <v/>
      </c>
      <c r="U180" s="637" t="str">
        <f>IF(TRIM(入力2!U153)&lt;&gt;"",入力2!U153,"")</f>
        <v/>
      </c>
      <c r="V180" s="637" t="str">
        <f>IF(TRIM(入力2!V153)&lt;&gt;"",入力2!V153,"")</f>
        <v/>
      </c>
      <c r="W180" s="638" t="str">
        <f>IF(TRIM(入力2!W153)&lt;&gt;"",入力2!W153,"")</f>
        <v/>
      </c>
      <c r="X180" s="639" t="str">
        <f>IF(TRIM(入力2!X153)&lt;&gt;"",入力2!X153,"")</f>
        <v/>
      </c>
      <c r="Y180" s="637" t="str">
        <f>IF(TRIM(入力2!Y153)&lt;&gt;"",入力2!Y153,"")</f>
        <v/>
      </c>
      <c r="Z180" s="637" t="str">
        <f>IF(TRIM(入力2!Z153)&lt;&gt;"",入力2!Z153,"")</f>
        <v/>
      </c>
      <c r="AA180" s="637" t="str">
        <f>IF(TRIM(入力2!AA153)&lt;&gt;"",入力2!AA153,"")</f>
        <v/>
      </c>
      <c r="AB180" s="637" t="str">
        <f>IF(TRIM(入力2!AB153)&lt;&gt;"",入力2!AB153,"")</f>
        <v/>
      </c>
      <c r="AC180" s="637" t="str">
        <f>IF(TRIM(入力2!AC153)&lt;&gt;"",入力2!AC153,"")</f>
        <v/>
      </c>
      <c r="AD180" s="637" t="str">
        <f>IF(TRIM(入力2!AD153)&lt;&gt;"",入力2!AD153,"")</f>
        <v/>
      </c>
      <c r="AE180" s="637" t="str">
        <f>IF(TRIM(入力2!AE153)&lt;&gt;"",入力2!AE153,"")</f>
        <v/>
      </c>
      <c r="AF180" s="637" t="str">
        <f>IF(TRIM(入力2!AF153)&lt;&gt;"",入力2!AF153,"")</f>
        <v/>
      </c>
      <c r="AG180" s="637" t="str">
        <f>IF(TRIM(入力2!AG153)&lt;&gt;"",入力2!AG153,"")</f>
        <v/>
      </c>
      <c r="AH180" s="637" t="str">
        <f>IF(TRIM(入力2!AH153)&lt;&gt;"",入力2!AH153,"")</f>
        <v/>
      </c>
      <c r="AI180" s="638" t="str">
        <f>IF(TRIM(入力2!AI153)&lt;&gt;"",入力2!AI153,"")</f>
        <v/>
      </c>
      <c r="AN180" s="494">
        <v>0</v>
      </c>
      <c r="AO180" s="494">
        <f>IF(AN180=1,IF(W198&gt;0,W198,W199),W199)</f>
        <v>0</v>
      </c>
      <c r="AP180" s="494">
        <f>IF(AN180=1,IF(AI198&gt;0,AI198,AI199),AI199)</f>
        <v>0</v>
      </c>
    </row>
    <row r="181" spans="1:42" ht="11.25" customHeight="1" thickBot="1">
      <c r="A181" s="2313"/>
      <c r="B181" s="2315"/>
      <c r="C181" s="2317"/>
      <c r="D181" s="2320"/>
      <c r="E181" s="2321"/>
      <c r="F181" s="2325"/>
      <c r="G181" s="2326"/>
      <c r="H181" s="2327"/>
      <c r="I181" s="2377"/>
      <c r="J181" s="2309"/>
      <c r="K181" s="2378"/>
      <c r="L181" s="604" t="str">
        <f>IF(TRIM(入力2!L154)&lt;&gt;"",入力2!L154,"")</f>
        <v/>
      </c>
      <c r="M181" s="604" t="str">
        <f>IF(TRIM(入力2!M154)&lt;&gt;"",入力2!M154,"")</f>
        <v/>
      </c>
      <c r="N181" s="604" t="str">
        <f>IF(TRIM(入力2!N154)&lt;&gt;"",入力2!N154,"")</f>
        <v/>
      </c>
      <c r="O181" s="604" t="str">
        <f>IF(TRIM(入力2!O154)&lt;&gt;"",入力2!O154,"")</f>
        <v/>
      </c>
      <c r="P181" s="604" t="str">
        <f>IF(TRIM(入力2!P154)&lt;&gt;"",入力2!P154,"")</f>
        <v/>
      </c>
      <c r="Q181" s="604" t="str">
        <f>IF(TRIM(入力2!Q154)&lt;&gt;"",入力2!Q154,"")</f>
        <v/>
      </c>
      <c r="R181" s="604" t="str">
        <f>IF(TRIM(入力2!R154)&lt;&gt;"",入力2!R154,"")</f>
        <v/>
      </c>
      <c r="S181" s="604" t="str">
        <f>IF(TRIM(入力2!S154)&lt;&gt;"",入力2!S154,"")</f>
        <v/>
      </c>
      <c r="T181" s="604" t="str">
        <f>IF(TRIM(入力2!T154)&lt;&gt;"",入力2!T154,"")</f>
        <v/>
      </c>
      <c r="U181" s="604" t="str">
        <f>IF(TRIM(入力2!U154)&lt;&gt;"",入力2!U154,"")</f>
        <v/>
      </c>
      <c r="V181" s="604" t="str">
        <f>IF(TRIM(入力2!V154)&lt;&gt;"",入力2!V154,"")</f>
        <v>0</v>
      </c>
      <c r="W181" s="605">
        <f>IF(TRIM(入力2!W154)&lt;&gt;"",入力2!W154,"")</f>
        <v>0</v>
      </c>
      <c r="X181" s="606" t="str">
        <f>IF(TRIM(入力2!X154)&lt;&gt;"",入力2!X154,"")</f>
        <v/>
      </c>
      <c r="Y181" s="604" t="str">
        <f>IF(TRIM(入力2!Y154)&lt;&gt;"",入力2!Y154,"")</f>
        <v/>
      </c>
      <c r="Z181" s="604" t="str">
        <f>IF(TRIM(入力2!Z154)&lt;&gt;"",入力2!Z154,"")</f>
        <v/>
      </c>
      <c r="AA181" s="604" t="str">
        <f>IF(TRIM(入力2!AA154)&lt;&gt;"",入力2!AA154,"")</f>
        <v/>
      </c>
      <c r="AB181" s="604" t="str">
        <f>IF(TRIM(入力2!AB154)&lt;&gt;"",入力2!AB154,"")</f>
        <v/>
      </c>
      <c r="AC181" s="604" t="str">
        <f>IF(TRIM(入力2!AC154)&lt;&gt;"",入力2!AC154,"")</f>
        <v/>
      </c>
      <c r="AD181" s="604" t="str">
        <f>IF(TRIM(入力2!AD154)&lt;&gt;"",入力2!AD154,"")</f>
        <v/>
      </c>
      <c r="AE181" s="604" t="str">
        <f>IF(TRIM(入力2!AE154)&lt;&gt;"",入力2!AE154,"")</f>
        <v/>
      </c>
      <c r="AF181" s="604" t="str">
        <f>IF(TRIM(入力2!AF154)&lt;&gt;"",入力2!AF154,"")</f>
        <v/>
      </c>
      <c r="AG181" s="604" t="str">
        <f>IF(TRIM(入力2!AG154)&lt;&gt;"",入力2!AG154,"")</f>
        <v/>
      </c>
      <c r="AH181" s="604" t="str">
        <f>IF(TRIM(入力2!AH154)&lt;&gt;"",入力2!AH154,"")</f>
        <v>0</v>
      </c>
      <c r="AI181" s="605">
        <f>IF(TRIM(入力2!AI154)&lt;&gt;"",入力2!AI154,"")</f>
        <v>0</v>
      </c>
      <c r="AN181" s="494">
        <v>0</v>
      </c>
      <c r="AO181" s="494">
        <f>IF(AN181=1,IF(W200&gt;0,W200,W201),W201)</f>
        <v>0</v>
      </c>
      <c r="AP181" s="494">
        <f>IF(AN181=1,IF(AI200&gt;0,AI200,AI201),AI201)</f>
        <v>0</v>
      </c>
    </row>
    <row r="182" spans="1:42" ht="11.25" customHeight="1">
      <c r="A182" s="2379" t="str">
        <f>IF(TRIM(入力1!A158)&lt;&gt;"",入力1!A158,"")</f>
        <v/>
      </c>
      <c r="B182" s="2380">
        <f>IF(TRIM(入力1!B158)&lt;&gt;"",入力1!B158,"")</f>
        <v>7</v>
      </c>
      <c r="C182" s="2381">
        <f>IF(TRIM(入力1!C158)&lt;&gt;"",入力1!C158,"")</f>
        <v>1</v>
      </c>
      <c r="D182" s="2382" t="str">
        <f>IF(TRIM(入力1!D158)&lt;&gt;"",入力1!D158,"")</f>
        <v/>
      </c>
      <c r="E182" s="2383"/>
      <c r="F182" s="2384" t="str">
        <f>IF(入力2!F155,"■","□")</f>
        <v>□</v>
      </c>
      <c r="G182" s="2385"/>
      <c r="H182" s="2386"/>
      <c r="I182" s="2338" t="str">
        <f>IF(TRIM(入力1!A158)&lt;&gt;"",入力1!A158,"")</f>
        <v/>
      </c>
      <c r="J182" s="2340">
        <f>IF(TRIM(入力1!B158)&lt;&gt;"",入力1!B158,"")</f>
        <v>7</v>
      </c>
      <c r="K182" s="2387">
        <f>C182</f>
        <v>1</v>
      </c>
      <c r="L182" s="648" t="str">
        <f>IF(TRIM(入力2!L155)&lt;&gt;"",入力2!L155,"")</f>
        <v/>
      </c>
      <c r="M182" s="641" t="str">
        <f>IF(TRIM(入力2!M155)&lt;&gt;"",入力2!M155,"")</f>
        <v/>
      </c>
      <c r="N182" s="641" t="str">
        <f>IF(TRIM(入力2!N155)&lt;&gt;"",入力2!N155,"")</f>
        <v/>
      </c>
      <c r="O182" s="641" t="str">
        <f>IF(TRIM(入力2!O155)&lt;&gt;"",入力2!O155,"")</f>
        <v/>
      </c>
      <c r="P182" s="641" t="str">
        <f>IF(TRIM(入力2!P155)&lt;&gt;"",入力2!P155,"")</f>
        <v/>
      </c>
      <c r="Q182" s="641" t="str">
        <f>IF(TRIM(入力2!Q155)&lt;&gt;"",入力2!Q155,"")</f>
        <v/>
      </c>
      <c r="R182" s="641" t="str">
        <f>IF(TRIM(入力2!R155)&lt;&gt;"",入力2!R155,"")</f>
        <v/>
      </c>
      <c r="S182" s="641" t="str">
        <f>IF(TRIM(入力2!S155)&lt;&gt;"",入力2!S155,"")</f>
        <v/>
      </c>
      <c r="T182" s="641" t="str">
        <f>IF(TRIM(入力2!T155)&lt;&gt;"",入力2!T155,"")</f>
        <v/>
      </c>
      <c r="U182" s="641" t="str">
        <f>IF(TRIM(入力2!U155)&lt;&gt;"",入力2!U155,"")</f>
        <v/>
      </c>
      <c r="V182" s="641" t="str">
        <f>IF(TRIM(入力2!V155)&lt;&gt;"",入力2!V155,"")</f>
        <v/>
      </c>
      <c r="W182" s="642" t="str">
        <f>IF(TRIM(入力2!W155)&lt;&gt;"",入力2!W155,"")</f>
        <v/>
      </c>
      <c r="X182" s="649" t="str">
        <f>IF(TRIM(入力2!X155)&lt;&gt;"",入力2!X155,"")</f>
        <v/>
      </c>
      <c r="Y182" s="641" t="str">
        <f>IF(TRIM(入力2!Y155)&lt;&gt;"",入力2!Y155,"")</f>
        <v/>
      </c>
      <c r="Z182" s="641" t="str">
        <f>IF(TRIM(入力2!Z155)&lt;&gt;"",入力2!Z155,"")</f>
        <v/>
      </c>
      <c r="AA182" s="641" t="str">
        <f>IF(TRIM(入力2!AA155)&lt;&gt;"",入力2!AA155,"")</f>
        <v/>
      </c>
      <c r="AB182" s="641" t="str">
        <f>IF(TRIM(入力2!AB155)&lt;&gt;"",入力2!AB155,"")</f>
        <v/>
      </c>
      <c r="AC182" s="641" t="str">
        <f>IF(TRIM(入力2!AC155)&lt;&gt;"",入力2!AC155,"")</f>
        <v/>
      </c>
      <c r="AD182" s="641" t="str">
        <f>IF(TRIM(入力2!AD155)&lt;&gt;"",入力2!AD155,"")</f>
        <v/>
      </c>
      <c r="AE182" s="641" t="str">
        <f>IF(TRIM(入力2!AE155)&lt;&gt;"",入力2!AE155,"")</f>
        <v/>
      </c>
      <c r="AF182" s="641" t="str">
        <f>IF(TRIM(入力2!AF155)&lt;&gt;"",入力2!AF155,"")</f>
        <v/>
      </c>
      <c r="AG182" s="641" t="str">
        <f>IF(TRIM(入力2!AG155)&lt;&gt;"",入力2!AG155,"")</f>
        <v/>
      </c>
      <c r="AH182" s="641" t="str">
        <f>IF(TRIM(入力2!AH155)&lt;&gt;"",入力2!AH155,"")</f>
        <v/>
      </c>
      <c r="AI182" s="642" t="str">
        <f>IF(TRIM(入力2!AI155)&lt;&gt;"",入力2!AI155,"")</f>
        <v/>
      </c>
    </row>
    <row r="183" spans="1:42" ht="11.25" customHeight="1">
      <c r="A183" s="2338"/>
      <c r="B183" s="2340"/>
      <c r="C183" s="2342"/>
      <c r="D183" s="2345"/>
      <c r="E183" s="2346"/>
      <c r="F183" s="2350"/>
      <c r="G183" s="2351"/>
      <c r="H183" s="2352"/>
      <c r="I183" s="2353"/>
      <c r="J183" s="2354"/>
      <c r="K183" s="2356"/>
      <c r="L183" s="592" t="str">
        <f>IF(TRIM(入力2!L156)&lt;&gt;"",入力2!L156,"")</f>
        <v/>
      </c>
      <c r="M183" s="592" t="str">
        <f>IF(TRIM(入力2!M156)&lt;&gt;"",入力2!M156,"")</f>
        <v/>
      </c>
      <c r="N183" s="592" t="str">
        <f>IF(TRIM(入力2!N156)&lt;&gt;"",入力2!N156,"")</f>
        <v/>
      </c>
      <c r="O183" s="592" t="str">
        <f>IF(TRIM(入力2!O156)&lt;&gt;"",入力2!O156,"")</f>
        <v/>
      </c>
      <c r="P183" s="592" t="str">
        <f>IF(TRIM(入力2!P156)&lt;&gt;"",入力2!P156,"")</f>
        <v/>
      </c>
      <c r="Q183" s="592" t="str">
        <f>IF(TRIM(入力2!Q156)&lt;&gt;"",入力2!Q156,"")</f>
        <v/>
      </c>
      <c r="R183" s="592" t="str">
        <f>IF(TRIM(入力2!R156)&lt;&gt;"",入力2!R156,"")</f>
        <v/>
      </c>
      <c r="S183" s="592" t="str">
        <f>IF(TRIM(入力2!S156)&lt;&gt;"",入力2!S156,"")</f>
        <v/>
      </c>
      <c r="T183" s="592" t="str">
        <f>IF(TRIM(入力2!T156)&lt;&gt;"",入力2!T156,"")</f>
        <v/>
      </c>
      <c r="U183" s="592" t="str">
        <f>IF(TRIM(入力2!U156)&lt;&gt;"",入力2!U156,"")</f>
        <v/>
      </c>
      <c r="V183" s="593" t="str">
        <f>IF(TRIM(入力2!V156)&lt;&gt;"",入力2!V156,"")</f>
        <v>0</v>
      </c>
      <c r="W183" s="594">
        <f>IF(TRIM(入力2!W156)&lt;&gt;"",入力2!W156,"")</f>
        <v>0</v>
      </c>
      <c r="X183" s="595" t="str">
        <f>IF(TRIM(入力2!X156)&lt;&gt;"",入力2!X156,"")</f>
        <v/>
      </c>
      <c r="Y183" s="592" t="str">
        <f>IF(TRIM(入力2!Y156)&lt;&gt;"",入力2!Y156,"")</f>
        <v/>
      </c>
      <c r="Z183" s="592" t="str">
        <f>IF(TRIM(入力2!Z156)&lt;&gt;"",入力2!Z156,"")</f>
        <v/>
      </c>
      <c r="AA183" s="592" t="str">
        <f>IF(TRIM(入力2!AA156)&lt;&gt;"",入力2!AA156,"")</f>
        <v/>
      </c>
      <c r="AB183" s="592" t="str">
        <f>IF(TRIM(入力2!AB156)&lt;&gt;"",入力2!AB156,"")</f>
        <v/>
      </c>
      <c r="AC183" s="592" t="str">
        <f>IF(TRIM(入力2!AC156)&lt;&gt;"",入力2!AC156,"")</f>
        <v/>
      </c>
      <c r="AD183" s="592" t="str">
        <f>IF(TRIM(入力2!AD156)&lt;&gt;"",入力2!AD156,"")</f>
        <v/>
      </c>
      <c r="AE183" s="592" t="str">
        <f>IF(TRIM(入力2!AE156)&lt;&gt;"",入力2!AE156,"")</f>
        <v/>
      </c>
      <c r="AF183" s="592" t="str">
        <f>IF(TRIM(入力2!AF156)&lt;&gt;"",入力2!AF156,"")</f>
        <v/>
      </c>
      <c r="AG183" s="592" t="str">
        <f>IF(TRIM(入力2!AG156)&lt;&gt;"",入力2!AG156,"")</f>
        <v/>
      </c>
      <c r="AH183" s="591" t="str">
        <f>IF(TRIM(入力2!AH156)&lt;&gt;"",入力2!AH156,"")</f>
        <v>0</v>
      </c>
      <c r="AI183" s="596">
        <f>IF(TRIM(入力2!AI156)&lt;&gt;"",入力2!AI156,"")</f>
        <v>0</v>
      </c>
    </row>
    <row r="184" spans="1:42" ht="11.25" customHeight="1">
      <c r="A184" s="2312" t="str">
        <f>IF(TRIM(入力1!A160)&lt;&gt;"",入力1!A160,"")</f>
        <v/>
      </c>
      <c r="B184" s="2314">
        <f>IF(TRIM(入力1!B160)&lt;&gt;"",入力1!B160,"")</f>
        <v>7</v>
      </c>
      <c r="C184" s="2316">
        <f>IF(TRIM(入力1!C160)&lt;&gt;"",入力1!C160,"")</f>
        <v>2</v>
      </c>
      <c r="D184" s="2318" t="str">
        <f>IF(TRIM(入力1!D160)&lt;&gt;"",入力1!D160,"")</f>
        <v/>
      </c>
      <c r="E184" s="2319"/>
      <c r="F184" s="2322" t="str">
        <f>IF(入力2!F157,"■","□")</f>
        <v>□</v>
      </c>
      <c r="G184" s="2323"/>
      <c r="H184" s="2324"/>
      <c r="I184" s="2328" t="str">
        <f>IF(TRIM(入力1!A160)&lt;&gt;"",入力1!A160,"")</f>
        <v/>
      </c>
      <c r="J184" s="2308">
        <f>IF(TRIM(入力1!B160)&lt;&gt;"",入力1!B160,"")</f>
        <v>7</v>
      </c>
      <c r="K184" s="2310">
        <f>C184</f>
        <v>2</v>
      </c>
      <c r="L184" s="637" t="str">
        <f>IF(TRIM(入力2!L157)&lt;&gt;"",入力2!L157,"")</f>
        <v/>
      </c>
      <c r="M184" s="637" t="str">
        <f>IF(TRIM(入力2!M157)&lt;&gt;"",入力2!M157,"")</f>
        <v/>
      </c>
      <c r="N184" s="637" t="str">
        <f>IF(TRIM(入力2!N157)&lt;&gt;"",入力2!N157,"")</f>
        <v/>
      </c>
      <c r="O184" s="637" t="str">
        <f>IF(TRIM(入力2!O157)&lt;&gt;"",入力2!O157,"")</f>
        <v/>
      </c>
      <c r="P184" s="637" t="str">
        <f>IF(TRIM(入力2!P157)&lt;&gt;"",入力2!P157,"")</f>
        <v/>
      </c>
      <c r="Q184" s="637" t="str">
        <f>IF(TRIM(入力2!Q157)&lt;&gt;"",入力2!Q157,"")</f>
        <v/>
      </c>
      <c r="R184" s="637" t="str">
        <f>IF(TRIM(入力2!R157)&lt;&gt;"",入力2!R157,"")</f>
        <v/>
      </c>
      <c r="S184" s="637" t="str">
        <f>IF(TRIM(入力2!S157)&lt;&gt;"",入力2!S157,"")</f>
        <v/>
      </c>
      <c r="T184" s="637" t="str">
        <f>IF(TRIM(入力2!T157)&lt;&gt;"",入力2!T157,"")</f>
        <v/>
      </c>
      <c r="U184" s="637" t="str">
        <f>IF(TRIM(入力2!U157)&lt;&gt;"",入力2!U157,"")</f>
        <v/>
      </c>
      <c r="V184" s="637" t="str">
        <f>IF(TRIM(入力2!V157)&lt;&gt;"",入力2!V157,"")</f>
        <v/>
      </c>
      <c r="W184" s="638" t="str">
        <f>IF(TRIM(入力2!W157)&lt;&gt;"",入力2!W157,"")</f>
        <v/>
      </c>
      <c r="X184" s="639" t="str">
        <f>IF(TRIM(入力2!X157)&lt;&gt;"",入力2!X157,"")</f>
        <v/>
      </c>
      <c r="Y184" s="637" t="str">
        <f>IF(TRIM(入力2!Y157)&lt;&gt;"",入力2!Y157,"")</f>
        <v/>
      </c>
      <c r="Z184" s="637" t="str">
        <f>IF(TRIM(入力2!Z157)&lt;&gt;"",入力2!Z157,"")</f>
        <v/>
      </c>
      <c r="AA184" s="637" t="str">
        <f>IF(TRIM(入力2!AA157)&lt;&gt;"",入力2!AA157,"")</f>
        <v/>
      </c>
      <c r="AB184" s="637" t="str">
        <f>IF(TRIM(入力2!AB157)&lt;&gt;"",入力2!AB157,"")</f>
        <v/>
      </c>
      <c r="AC184" s="637" t="str">
        <f>IF(TRIM(入力2!AC157)&lt;&gt;"",入力2!AC157,"")</f>
        <v/>
      </c>
      <c r="AD184" s="637" t="str">
        <f>IF(TRIM(入力2!AD157)&lt;&gt;"",入力2!AD157,"")</f>
        <v/>
      </c>
      <c r="AE184" s="637" t="str">
        <f>IF(TRIM(入力2!AE157)&lt;&gt;"",入力2!AE157,"")</f>
        <v/>
      </c>
      <c r="AF184" s="637" t="str">
        <f>IF(TRIM(入力2!AF157)&lt;&gt;"",入力2!AF157,"")</f>
        <v/>
      </c>
      <c r="AG184" s="637" t="str">
        <f>IF(TRIM(入力2!AG157)&lt;&gt;"",入力2!AG157,"")</f>
        <v/>
      </c>
      <c r="AH184" s="637" t="str">
        <f>IF(TRIM(入力2!AH157)&lt;&gt;"",入力2!AH157,"")</f>
        <v/>
      </c>
      <c r="AI184" s="638" t="str">
        <f>IF(TRIM(入力2!AI157)&lt;&gt;"",入力2!AI157,"")</f>
        <v/>
      </c>
    </row>
    <row r="185" spans="1:42" ht="11.25" customHeight="1">
      <c r="A185" s="2328"/>
      <c r="B185" s="2308"/>
      <c r="C185" s="2330"/>
      <c r="D185" s="2331"/>
      <c r="E185" s="2332"/>
      <c r="F185" s="2333"/>
      <c r="G185" s="2334"/>
      <c r="H185" s="2335"/>
      <c r="I185" s="2329"/>
      <c r="J185" s="2336"/>
      <c r="K185" s="2311"/>
      <c r="L185" s="597" t="str">
        <f>IF(TRIM(入力2!L158)&lt;&gt;"",入力2!L158,"")</f>
        <v/>
      </c>
      <c r="M185" s="597" t="str">
        <f>IF(TRIM(入力2!M158)&lt;&gt;"",入力2!M158,"")</f>
        <v/>
      </c>
      <c r="N185" s="597" t="str">
        <f>IF(TRIM(入力2!N158)&lt;&gt;"",入力2!N158,"")</f>
        <v/>
      </c>
      <c r="O185" s="597" t="str">
        <f>IF(TRIM(入力2!O158)&lt;&gt;"",入力2!O158,"")</f>
        <v/>
      </c>
      <c r="P185" s="597" t="str">
        <f>IF(TRIM(入力2!P158)&lt;&gt;"",入力2!P158,"")</f>
        <v/>
      </c>
      <c r="Q185" s="597" t="str">
        <f>IF(TRIM(入力2!Q158)&lt;&gt;"",入力2!Q158,"")</f>
        <v/>
      </c>
      <c r="R185" s="597" t="str">
        <f>IF(TRIM(入力2!R158)&lt;&gt;"",入力2!R158,"")</f>
        <v/>
      </c>
      <c r="S185" s="597" t="str">
        <f>IF(TRIM(入力2!S158)&lt;&gt;"",入力2!S158,"")</f>
        <v/>
      </c>
      <c r="T185" s="597" t="str">
        <f>IF(TRIM(入力2!T158)&lt;&gt;"",入力2!T158,"")</f>
        <v/>
      </c>
      <c r="U185" s="597" t="str">
        <f>IF(TRIM(入力2!U158)&lt;&gt;"",入力2!U158,"")</f>
        <v/>
      </c>
      <c r="V185" s="597" t="str">
        <f>IF(TRIM(入力2!V158)&lt;&gt;"",入力2!V158,"")</f>
        <v>0</v>
      </c>
      <c r="W185" s="598">
        <f>IF(TRIM(入力2!W158)&lt;&gt;"",入力2!W158,"")</f>
        <v>0</v>
      </c>
      <c r="X185" s="599" t="str">
        <f>IF(TRIM(入力2!X158)&lt;&gt;"",入力2!X158,"")</f>
        <v/>
      </c>
      <c r="Y185" s="597" t="str">
        <f>IF(TRIM(入力2!Y158)&lt;&gt;"",入力2!Y158,"")</f>
        <v/>
      </c>
      <c r="Z185" s="597" t="str">
        <f>IF(TRIM(入力2!Z158)&lt;&gt;"",入力2!Z158,"")</f>
        <v/>
      </c>
      <c r="AA185" s="597" t="str">
        <f>IF(TRIM(入力2!AA158)&lt;&gt;"",入力2!AA158,"")</f>
        <v/>
      </c>
      <c r="AB185" s="597" t="str">
        <f>IF(TRIM(入力2!AB158)&lt;&gt;"",入力2!AB158,"")</f>
        <v/>
      </c>
      <c r="AC185" s="597" t="str">
        <f>IF(TRIM(入力2!AC158)&lt;&gt;"",入力2!AC158,"")</f>
        <v/>
      </c>
      <c r="AD185" s="597" t="str">
        <f>IF(TRIM(入力2!AD158)&lt;&gt;"",入力2!AD158,"")</f>
        <v/>
      </c>
      <c r="AE185" s="597" t="str">
        <f>IF(TRIM(入力2!AE158)&lt;&gt;"",入力2!AE158,"")</f>
        <v/>
      </c>
      <c r="AF185" s="597" t="str">
        <f>IF(TRIM(入力2!AF158)&lt;&gt;"",入力2!AF158,"")</f>
        <v/>
      </c>
      <c r="AG185" s="597" t="str">
        <f>IF(TRIM(入力2!AG158)&lt;&gt;"",入力2!AG158,"")</f>
        <v/>
      </c>
      <c r="AH185" s="597" t="str">
        <f>IF(TRIM(入力2!AH158)&lt;&gt;"",入力2!AH158,"")</f>
        <v>0</v>
      </c>
      <c r="AI185" s="598">
        <f>IF(TRIM(入力2!AI158)&lt;&gt;"",入力2!AI158,"")</f>
        <v>0</v>
      </c>
    </row>
    <row r="186" spans="1:42" ht="11.25" customHeight="1">
      <c r="A186" s="2337" t="str">
        <f>IF(TRIM(入力1!A162)&lt;&gt;"",入力1!A162,"")</f>
        <v/>
      </c>
      <c r="B186" s="2339">
        <f>IF(TRIM(入力1!B162)&lt;&gt;"",入力1!B162,"")</f>
        <v>7</v>
      </c>
      <c r="C186" s="2341">
        <f>IF(TRIM(入力1!C162)&lt;&gt;"",入力1!C162,"")</f>
        <v>3</v>
      </c>
      <c r="D186" s="2343" t="str">
        <f>IF(TRIM(入力1!D162)&lt;&gt;"",入力1!D162,"")</f>
        <v/>
      </c>
      <c r="E186" s="2344"/>
      <c r="F186" s="2347" t="str">
        <f>IF(入力2!F159,"■","□")</f>
        <v>□</v>
      </c>
      <c r="G186" s="2348"/>
      <c r="H186" s="2349"/>
      <c r="I186" s="2338" t="str">
        <f>IF(TRIM(入力1!A162)&lt;&gt;"",入力1!A162,"")</f>
        <v/>
      </c>
      <c r="J186" s="2340">
        <f>IF(TRIM(入力1!B162)&lt;&gt;"",入力1!B162,"")</f>
        <v>7</v>
      </c>
      <c r="K186" s="2355">
        <f>C186</f>
        <v>3</v>
      </c>
      <c r="L186" s="640" t="str">
        <f>IF(TRIM(入力2!L159)&lt;&gt;"",入力2!L159,"")</f>
        <v/>
      </c>
      <c r="M186" s="640" t="str">
        <f>IF(TRIM(入力2!M159)&lt;&gt;"",入力2!M159,"")</f>
        <v/>
      </c>
      <c r="N186" s="640" t="str">
        <f>IF(TRIM(入力2!N159)&lt;&gt;"",入力2!N159,"")</f>
        <v/>
      </c>
      <c r="O186" s="640" t="str">
        <f>IF(TRIM(入力2!O159)&lt;&gt;"",入力2!O159,"")</f>
        <v/>
      </c>
      <c r="P186" s="640" t="str">
        <f>IF(TRIM(入力2!P159)&lt;&gt;"",入力2!P159,"")</f>
        <v/>
      </c>
      <c r="Q186" s="640" t="str">
        <f>IF(TRIM(入力2!Q159)&lt;&gt;"",入力2!Q159,"")</f>
        <v/>
      </c>
      <c r="R186" s="640" t="str">
        <f>IF(TRIM(入力2!R159)&lt;&gt;"",入力2!R159,"")</f>
        <v/>
      </c>
      <c r="S186" s="640" t="str">
        <f>IF(TRIM(入力2!S159)&lt;&gt;"",入力2!S159,"")</f>
        <v/>
      </c>
      <c r="T186" s="640" t="str">
        <f>IF(TRIM(入力2!T159)&lt;&gt;"",入力2!T159,"")</f>
        <v/>
      </c>
      <c r="U186" s="640" t="str">
        <f>IF(TRIM(入力2!U159)&lt;&gt;"",入力2!U159,"")</f>
        <v/>
      </c>
      <c r="V186" s="641" t="str">
        <f>IF(TRIM(入力2!V159)&lt;&gt;"",入力2!V159,"")</f>
        <v/>
      </c>
      <c r="W186" s="642" t="str">
        <f>IF(TRIM(入力2!W159)&lt;&gt;"",入力2!W159,"")</f>
        <v/>
      </c>
      <c r="X186" s="643" t="str">
        <f>IF(TRIM(入力2!X159)&lt;&gt;"",入力2!X159,"")</f>
        <v/>
      </c>
      <c r="Y186" s="640" t="str">
        <f>IF(TRIM(入力2!Y159)&lt;&gt;"",入力2!Y159,"")</f>
        <v/>
      </c>
      <c r="Z186" s="640" t="str">
        <f>IF(TRIM(入力2!Z159)&lt;&gt;"",入力2!Z159,"")</f>
        <v/>
      </c>
      <c r="AA186" s="640" t="str">
        <f>IF(TRIM(入力2!AA159)&lt;&gt;"",入力2!AA159,"")</f>
        <v/>
      </c>
      <c r="AB186" s="640" t="str">
        <f>IF(TRIM(入力2!AB159)&lt;&gt;"",入力2!AB159,"")</f>
        <v/>
      </c>
      <c r="AC186" s="640" t="str">
        <f>IF(TRIM(入力2!AC159)&lt;&gt;"",入力2!AC159,"")</f>
        <v/>
      </c>
      <c r="AD186" s="640" t="str">
        <f>IF(TRIM(入力2!AD159)&lt;&gt;"",入力2!AD159,"")</f>
        <v/>
      </c>
      <c r="AE186" s="640" t="str">
        <f>IF(TRIM(入力2!AE159)&lt;&gt;"",入力2!AE159,"")</f>
        <v/>
      </c>
      <c r="AF186" s="640" t="str">
        <f>IF(TRIM(入力2!AF159)&lt;&gt;"",入力2!AF159,"")</f>
        <v/>
      </c>
      <c r="AG186" s="640" t="str">
        <f>IF(TRIM(入力2!AG159)&lt;&gt;"",入力2!AG159,"")</f>
        <v/>
      </c>
      <c r="AH186" s="640" t="str">
        <f>IF(TRIM(入力2!AH159)&lt;&gt;"",入力2!AH159,"")</f>
        <v/>
      </c>
      <c r="AI186" s="644" t="str">
        <f>IF(TRIM(入力2!AI159)&lt;&gt;"",入力2!AI159,"")</f>
        <v/>
      </c>
    </row>
    <row r="187" spans="1:42" ht="11.25" customHeight="1">
      <c r="A187" s="2338"/>
      <c r="B187" s="2340"/>
      <c r="C187" s="2342"/>
      <c r="D187" s="2345"/>
      <c r="E187" s="2346"/>
      <c r="F187" s="2350"/>
      <c r="G187" s="2351"/>
      <c r="H187" s="2352"/>
      <c r="I187" s="2353"/>
      <c r="J187" s="2354"/>
      <c r="K187" s="2356"/>
      <c r="L187" s="591" t="str">
        <f>IF(TRIM(入力2!L160)&lt;&gt;"",入力2!L160,"")</f>
        <v/>
      </c>
      <c r="M187" s="591" t="str">
        <f>IF(TRIM(入力2!M160)&lt;&gt;"",入力2!M160,"")</f>
        <v/>
      </c>
      <c r="N187" s="591" t="str">
        <f>IF(TRIM(入力2!N160)&lt;&gt;"",入力2!N160,"")</f>
        <v/>
      </c>
      <c r="O187" s="591" t="str">
        <f>IF(TRIM(入力2!O160)&lt;&gt;"",入力2!O160,"")</f>
        <v/>
      </c>
      <c r="P187" s="591" t="str">
        <f>IF(TRIM(入力2!P160)&lt;&gt;"",入力2!P160,"")</f>
        <v/>
      </c>
      <c r="Q187" s="591" t="str">
        <f>IF(TRIM(入力2!Q160)&lt;&gt;"",入力2!Q160,"")</f>
        <v/>
      </c>
      <c r="R187" s="591" t="str">
        <f>IF(TRIM(入力2!R160)&lt;&gt;"",入力2!R160,"")</f>
        <v/>
      </c>
      <c r="S187" s="591" t="str">
        <f>IF(TRIM(入力2!S160)&lt;&gt;"",入力2!S160,"")</f>
        <v/>
      </c>
      <c r="T187" s="591" t="str">
        <f>IF(TRIM(入力2!T160)&lt;&gt;"",入力2!T160,"")</f>
        <v/>
      </c>
      <c r="U187" s="591" t="str">
        <f>IF(TRIM(入力2!U160)&lt;&gt;"",入力2!U160,"")</f>
        <v/>
      </c>
      <c r="V187" s="593" t="str">
        <f>IF(TRIM(入力2!V160)&lt;&gt;"",入力2!V160,"")</f>
        <v>0</v>
      </c>
      <c r="W187" s="594">
        <f>IF(TRIM(入力2!W160)&lt;&gt;"",入力2!W160,"")</f>
        <v>0</v>
      </c>
      <c r="X187" s="600" t="str">
        <f>IF(TRIM(入力2!X160)&lt;&gt;"",入力2!X160,"")</f>
        <v/>
      </c>
      <c r="Y187" s="591" t="str">
        <f>IF(TRIM(入力2!Y160)&lt;&gt;"",入力2!Y160,"")</f>
        <v/>
      </c>
      <c r="Z187" s="591" t="str">
        <f>IF(TRIM(入力2!Z160)&lt;&gt;"",入力2!Z160,"")</f>
        <v/>
      </c>
      <c r="AA187" s="591" t="str">
        <f>IF(TRIM(入力2!AA160)&lt;&gt;"",入力2!AA160,"")</f>
        <v/>
      </c>
      <c r="AB187" s="591" t="str">
        <f>IF(TRIM(入力2!AB160)&lt;&gt;"",入力2!AB160,"")</f>
        <v/>
      </c>
      <c r="AC187" s="591" t="str">
        <f>IF(TRIM(入力2!AC160)&lt;&gt;"",入力2!AC160,"")</f>
        <v/>
      </c>
      <c r="AD187" s="591" t="str">
        <f>IF(TRIM(入力2!AD160)&lt;&gt;"",入力2!AD160,"")</f>
        <v/>
      </c>
      <c r="AE187" s="591" t="str">
        <f>IF(TRIM(入力2!AE160)&lt;&gt;"",入力2!AE160,"")</f>
        <v/>
      </c>
      <c r="AF187" s="591" t="str">
        <f>IF(TRIM(入力2!AF160)&lt;&gt;"",入力2!AF160,"")</f>
        <v/>
      </c>
      <c r="AG187" s="591" t="str">
        <f>IF(TRIM(入力2!AG160)&lt;&gt;"",入力2!AG160,"")</f>
        <v/>
      </c>
      <c r="AH187" s="591" t="str">
        <f>IF(TRIM(入力2!AH160)&lt;&gt;"",入力2!AH160,"")</f>
        <v>0</v>
      </c>
      <c r="AI187" s="596">
        <f>IF(TRIM(入力2!AI160)&lt;&gt;"",入力2!AI160,"")</f>
        <v>0</v>
      </c>
    </row>
    <row r="188" spans="1:42" ht="11.25" customHeight="1">
      <c r="A188" s="2312" t="str">
        <f>IF(TRIM(入力1!A164)&lt;&gt;"",入力1!A164,"")</f>
        <v/>
      </c>
      <c r="B188" s="2314">
        <f>IF(TRIM(入力1!B164)&lt;&gt;"",入力1!B164,"")</f>
        <v>7</v>
      </c>
      <c r="C188" s="2316">
        <f>IF(TRIM(入力1!C164)&lt;&gt;"",入力1!C164,"")</f>
        <v>4</v>
      </c>
      <c r="D188" s="2318" t="str">
        <f>IF(TRIM(入力1!D164)&lt;&gt;"",入力1!D164,"")</f>
        <v/>
      </c>
      <c r="E188" s="2319"/>
      <c r="F188" s="2322" t="str">
        <f>IF(入力2!F161,"■","□")</f>
        <v>□</v>
      </c>
      <c r="G188" s="2323"/>
      <c r="H188" s="2324"/>
      <c r="I188" s="2328" t="str">
        <f>IF(TRIM(入力1!A164)&lt;&gt;"",入力1!A164,"")</f>
        <v/>
      </c>
      <c r="J188" s="2308">
        <f>IF(TRIM(入力1!B164)&lt;&gt;"",入力1!B164,"")</f>
        <v>7</v>
      </c>
      <c r="K188" s="2310">
        <f>C188</f>
        <v>4</v>
      </c>
      <c r="L188" s="637" t="str">
        <f>IF(TRIM(入力2!L161)&lt;&gt;"",入力2!L161,"")</f>
        <v/>
      </c>
      <c r="M188" s="637" t="str">
        <f>IF(TRIM(入力2!M161)&lt;&gt;"",入力2!M161,"")</f>
        <v/>
      </c>
      <c r="N188" s="637" t="str">
        <f>IF(TRIM(入力2!N161)&lt;&gt;"",入力2!N161,"")</f>
        <v/>
      </c>
      <c r="O188" s="637" t="str">
        <f>IF(TRIM(入力2!O161)&lt;&gt;"",入力2!O161,"")</f>
        <v/>
      </c>
      <c r="P188" s="637" t="str">
        <f>IF(TRIM(入力2!P161)&lt;&gt;"",入力2!P161,"")</f>
        <v/>
      </c>
      <c r="Q188" s="637" t="str">
        <f>IF(TRIM(入力2!Q161)&lt;&gt;"",入力2!Q161,"")</f>
        <v/>
      </c>
      <c r="R188" s="637" t="str">
        <f>IF(TRIM(入力2!R161)&lt;&gt;"",入力2!R161,"")</f>
        <v/>
      </c>
      <c r="S188" s="637" t="str">
        <f>IF(TRIM(入力2!S161)&lt;&gt;"",入力2!S161,"")</f>
        <v/>
      </c>
      <c r="T188" s="637" t="str">
        <f>IF(TRIM(入力2!T161)&lt;&gt;"",入力2!T161,"")</f>
        <v/>
      </c>
      <c r="U188" s="637" t="str">
        <f>IF(TRIM(入力2!U161)&lt;&gt;"",入力2!U161,"")</f>
        <v/>
      </c>
      <c r="V188" s="637" t="str">
        <f>IF(TRIM(入力2!V161)&lt;&gt;"",入力2!V161,"")</f>
        <v/>
      </c>
      <c r="W188" s="638" t="str">
        <f>IF(TRIM(入力2!W161)&lt;&gt;"",入力2!W161,"")</f>
        <v/>
      </c>
      <c r="X188" s="639" t="str">
        <f>IF(TRIM(入力2!X161)&lt;&gt;"",入力2!X161,"")</f>
        <v/>
      </c>
      <c r="Y188" s="637" t="str">
        <f>IF(TRIM(入力2!Y161)&lt;&gt;"",入力2!Y161,"")</f>
        <v/>
      </c>
      <c r="Z188" s="637" t="str">
        <f>IF(TRIM(入力2!Z161)&lt;&gt;"",入力2!Z161,"")</f>
        <v/>
      </c>
      <c r="AA188" s="637" t="str">
        <f>IF(TRIM(入力2!AA161)&lt;&gt;"",入力2!AA161,"")</f>
        <v/>
      </c>
      <c r="AB188" s="637" t="str">
        <f>IF(TRIM(入力2!AB161)&lt;&gt;"",入力2!AB161,"")</f>
        <v/>
      </c>
      <c r="AC188" s="637" t="str">
        <f>IF(TRIM(入力2!AC161)&lt;&gt;"",入力2!AC161,"")</f>
        <v/>
      </c>
      <c r="AD188" s="637" t="str">
        <f>IF(TRIM(入力2!AD161)&lt;&gt;"",入力2!AD161,"")</f>
        <v/>
      </c>
      <c r="AE188" s="637" t="str">
        <f>IF(TRIM(入力2!AE161)&lt;&gt;"",入力2!AE161,"")</f>
        <v/>
      </c>
      <c r="AF188" s="637" t="str">
        <f>IF(TRIM(入力2!AF161)&lt;&gt;"",入力2!AF161,"")</f>
        <v/>
      </c>
      <c r="AG188" s="637" t="str">
        <f>IF(TRIM(入力2!AG161)&lt;&gt;"",入力2!AG161,"")</f>
        <v/>
      </c>
      <c r="AH188" s="637" t="str">
        <f>IF(TRIM(入力2!AH161)&lt;&gt;"",入力2!AH161,"")</f>
        <v/>
      </c>
      <c r="AI188" s="638" t="str">
        <f>IF(TRIM(入力2!AI161)&lt;&gt;"",入力2!AI161,"")</f>
        <v/>
      </c>
    </row>
    <row r="189" spans="1:42" ht="11.25" customHeight="1">
      <c r="A189" s="2328"/>
      <c r="B189" s="2308"/>
      <c r="C189" s="2330"/>
      <c r="D189" s="2331"/>
      <c r="E189" s="2332"/>
      <c r="F189" s="2333"/>
      <c r="G189" s="2334"/>
      <c r="H189" s="2335"/>
      <c r="I189" s="2329"/>
      <c r="J189" s="2336"/>
      <c r="K189" s="2311"/>
      <c r="L189" s="597" t="str">
        <f>IF(TRIM(入力2!L162)&lt;&gt;"",入力2!L162,"")</f>
        <v/>
      </c>
      <c r="M189" s="597" t="str">
        <f>IF(TRIM(入力2!M162)&lt;&gt;"",入力2!M162,"")</f>
        <v/>
      </c>
      <c r="N189" s="597" t="str">
        <f>IF(TRIM(入力2!N162)&lt;&gt;"",入力2!N162,"")</f>
        <v/>
      </c>
      <c r="O189" s="597" t="str">
        <f>IF(TRIM(入力2!O162)&lt;&gt;"",入力2!O162,"")</f>
        <v/>
      </c>
      <c r="P189" s="597" t="str">
        <f>IF(TRIM(入力2!P162)&lt;&gt;"",入力2!P162,"")</f>
        <v/>
      </c>
      <c r="Q189" s="597" t="str">
        <f>IF(TRIM(入力2!Q162)&lt;&gt;"",入力2!Q162,"")</f>
        <v/>
      </c>
      <c r="R189" s="597" t="str">
        <f>IF(TRIM(入力2!R162)&lt;&gt;"",入力2!R162,"")</f>
        <v/>
      </c>
      <c r="S189" s="597" t="str">
        <f>IF(TRIM(入力2!S162)&lt;&gt;"",入力2!S162,"")</f>
        <v/>
      </c>
      <c r="T189" s="597" t="str">
        <f>IF(TRIM(入力2!T162)&lt;&gt;"",入力2!T162,"")</f>
        <v/>
      </c>
      <c r="U189" s="597" t="str">
        <f>IF(TRIM(入力2!U162)&lt;&gt;"",入力2!U162,"")</f>
        <v/>
      </c>
      <c r="V189" s="597" t="str">
        <f>IF(TRIM(入力2!V162)&lt;&gt;"",入力2!V162,"")</f>
        <v>0</v>
      </c>
      <c r="W189" s="598">
        <f>IF(TRIM(入力2!W162)&lt;&gt;"",入力2!W162,"")</f>
        <v>0</v>
      </c>
      <c r="X189" s="599" t="str">
        <f>IF(TRIM(入力2!X162)&lt;&gt;"",入力2!X162,"")</f>
        <v/>
      </c>
      <c r="Y189" s="597" t="str">
        <f>IF(TRIM(入力2!Y162)&lt;&gt;"",入力2!Y162,"")</f>
        <v/>
      </c>
      <c r="Z189" s="597" t="str">
        <f>IF(TRIM(入力2!Z162)&lt;&gt;"",入力2!Z162,"")</f>
        <v/>
      </c>
      <c r="AA189" s="597" t="str">
        <f>IF(TRIM(入力2!AA162)&lt;&gt;"",入力2!AA162,"")</f>
        <v/>
      </c>
      <c r="AB189" s="597" t="str">
        <f>IF(TRIM(入力2!AB162)&lt;&gt;"",入力2!AB162,"")</f>
        <v/>
      </c>
      <c r="AC189" s="597" t="str">
        <f>IF(TRIM(入力2!AC162)&lt;&gt;"",入力2!AC162,"")</f>
        <v/>
      </c>
      <c r="AD189" s="597" t="str">
        <f>IF(TRIM(入力2!AD162)&lt;&gt;"",入力2!AD162,"")</f>
        <v/>
      </c>
      <c r="AE189" s="597" t="str">
        <f>IF(TRIM(入力2!AE162)&lt;&gt;"",入力2!AE162,"")</f>
        <v/>
      </c>
      <c r="AF189" s="597" t="str">
        <f>IF(TRIM(入力2!AF162)&lt;&gt;"",入力2!AF162,"")</f>
        <v/>
      </c>
      <c r="AG189" s="597" t="str">
        <f>IF(TRIM(入力2!AG162)&lt;&gt;"",入力2!AG162,"")</f>
        <v/>
      </c>
      <c r="AH189" s="597" t="str">
        <f>IF(TRIM(入力2!AH162)&lt;&gt;"",入力2!AH162,"")</f>
        <v>0</v>
      </c>
      <c r="AI189" s="598">
        <f>IF(TRIM(入力2!AI162)&lt;&gt;"",入力2!AI162,"")</f>
        <v>0</v>
      </c>
    </row>
    <row r="190" spans="1:42" ht="11.25" customHeight="1">
      <c r="A190" s="2337" t="str">
        <f>IF(TRIM(入力1!A166)&lt;&gt;"",入力1!A166,"")</f>
        <v/>
      </c>
      <c r="B190" s="2339">
        <f>IF(TRIM(入力1!B166)&lt;&gt;"",入力1!B166,"")</f>
        <v>7</v>
      </c>
      <c r="C190" s="2341">
        <f>IF(TRIM(入力1!C166)&lt;&gt;"",入力1!C166,"")</f>
        <v>5</v>
      </c>
      <c r="D190" s="2343" t="str">
        <f>IF(TRIM(入力1!D166)&lt;&gt;"",入力1!D166,"")</f>
        <v/>
      </c>
      <c r="E190" s="2344"/>
      <c r="F190" s="2347" t="str">
        <f>IF(入力2!F163,"■","□")</f>
        <v>□</v>
      </c>
      <c r="G190" s="2348"/>
      <c r="H190" s="2349"/>
      <c r="I190" s="2353" t="str">
        <f>IF(TRIM(入力1!A166)&lt;&gt;"",入力1!A166,"")</f>
        <v/>
      </c>
      <c r="J190" s="2354">
        <f>IF(TRIM(入力1!B166)&lt;&gt;"",入力1!B166,"")</f>
        <v>7</v>
      </c>
      <c r="K190" s="2355">
        <f>C190</f>
        <v>5</v>
      </c>
      <c r="L190" s="640" t="str">
        <f>IF(TRIM(入力2!L163)&lt;&gt;"",入力2!L163,"")</f>
        <v/>
      </c>
      <c r="M190" s="640" t="str">
        <f>IF(TRIM(入力2!M163)&lt;&gt;"",入力2!M163,"")</f>
        <v/>
      </c>
      <c r="N190" s="640" t="str">
        <f>IF(TRIM(入力2!N163)&lt;&gt;"",入力2!N163,"")</f>
        <v/>
      </c>
      <c r="O190" s="640" t="str">
        <f>IF(TRIM(入力2!O163)&lt;&gt;"",入力2!O163,"")</f>
        <v/>
      </c>
      <c r="P190" s="640" t="str">
        <f>IF(TRIM(入力2!P163)&lt;&gt;"",入力2!P163,"")</f>
        <v/>
      </c>
      <c r="Q190" s="640" t="str">
        <f>IF(TRIM(入力2!Q163)&lt;&gt;"",入力2!Q163,"")</f>
        <v/>
      </c>
      <c r="R190" s="640" t="str">
        <f>IF(TRIM(入力2!R163)&lt;&gt;"",入力2!R163,"")</f>
        <v/>
      </c>
      <c r="S190" s="640" t="str">
        <f>IF(TRIM(入力2!S163)&lt;&gt;"",入力2!S163,"")</f>
        <v/>
      </c>
      <c r="T190" s="640" t="str">
        <f>IF(TRIM(入力2!T163)&lt;&gt;"",入力2!T163,"")</f>
        <v/>
      </c>
      <c r="U190" s="640" t="str">
        <f>IF(TRIM(入力2!U163)&lt;&gt;"",入力2!U163,"")</f>
        <v/>
      </c>
      <c r="V190" s="640" t="str">
        <f>IF(TRIM(入力2!V163)&lt;&gt;"",入力2!V163,"")</f>
        <v/>
      </c>
      <c r="W190" s="644" t="str">
        <f>IF(TRIM(入力2!W163)&lt;&gt;"",入力2!W163,"")</f>
        <v/>
      </c>
      <c r="X190" s="643" t="str">
        <f>IF(TRIM(入力2!X163)&lt;&gt;"",入力2!X163,"")</f>
        <v/>
      </c>
      <c r="Y190" s="640" t="str">
        <f>IF(TRIM(入力2!Y163)&lt;&gt;"",入力2!Y163,"")</f>
        <v/>
      </c>
      <c r="Z190" s="640" t="str">
        <f>IF(TRIM(入力2!Z163)&lt;&gt;"",入力2!Z163,"")</f>
        <v/>
      </c>
      <c r="AA190" s="640" t="str">
        <f>IF(TRIM(入力2!AA163)&lt;&gt;"",入力2!AA163,"")</f>
        <v/>
      </c>
      <c r="AB190" s="640" t="str">
        <f>IF(TRIM(入力2!AB163)&lt;&gt;"",入力2!AB163,"")</f>
        <v/>
      </c>
      <c r="AC190" s="640" t="str">
        <f>IF(TRIM(入力2!AC163)&lt;&gt;"",入力2!AC163,"")</f>
        <v/>
      </c>
      <c r="AD190" s="640" t="str">
        <f>IF(TRIM(入力2!AD163)&lt;&gt;"",入力2!AD163,"")</f>
        <v/>
      </c>
      <c r="AE190" s="640" t="str">
        <f>IF(TRIM(入力2!AE163)&lt;&gt;"",入力2!AE163,"")</f>
        <v/>
      </c>
      <c r="AF190" s="640" t="str">
        <f>IF(TRIM(入力2!AF163)&lt;&gt;"",入力2!AF163,"")</f>
        <v/>
      </c>
      <c r="AG190" s="640" t="str">
        <f>IF(TRIM(入力2!AG163)&lt;&gt;"",入力2!AG163,"")</f>
        <v/>
      </c>
      <c r="AH190" s="640" t="str">
        <f>IF(TRIM(入力2!AH163)&lt;&gt;"",入力2!AH163,"")</f>
        <v/>
      </c>
      <c r="AI190" s="644" t="str">
        <f>IF(TRIM(入力2!AI163)&lt;&gt;"",入力2!AI163,"")</f>
        <v/>
      </c>
    </row>
    <row r="191" spans="1:42" ht="11.25" customHeight="1" thickBot="1">
      <c r="A191" s="2366"/>
      <c r="B191" s="2367"/>
      <c r="C191" s="2368"/>
      <c r="D191" s="2369"/>
      <c r="E191" s="2370"/>
      <c r="F191" s="2371"/>
      <c r="G191" s="2372"/>
      <c r="H191" s="2373"/>
      <c r="I191" s="2374"/>
      <c r="J191" s="2375"/>
      <c r="K191" s="2376"/>
      <c r="L191" s="601" t="str">
        <f>IF(TRIM(入力2!L164)&lt;&gt;"",入力2!L164,"")</f>
        <v/>
      </c>
      <c r="M191" s="601" t="str">
        <f>IF(TRIM(入力2!M164)&lt;&gt;"",入力2!M164,"")</f>
        <v/>
      </c>
      <c r="N191" s="601" t="str">
        <f>IF(TRIM(入力2!N164)&lt;&gt;"",入力2!N164,"")</f>
        <v/>
      </c>
      <c r="O191" s="601" t="str">
        <f>IF(TRIM(入力2!O164)&lt;&gt;"",入力2!O164,"")</f>
        <v/>
      </c>
      <c r="P191" s="601" t="str">
        <f>IF(TRIM(入力2!P164)&lt;&gt;"",入力2!P164,"")</f>
        <v/>
      </c>
      <c r="Q191" s="601" t="str">
        <f>IF(TRIM(入力2!Q164)&lt;&gt;"",入力2!Q164,"")</f>
        <v/>
      </c>
      <c r="R191" s="601" t="str">
        <f>IF(TRIM(入力2!R164)&lt;&gt;"",入力2!R164,"")</f>
        <v/>
      </c>
      <c r="S191" s="601" t="str">
        <f>IF(TRIM(入力2!S164)&lt;&gt;"",入力2!S164,"")</f>
        <v/>
      </c>
      <c r="T191" s="601" t="str">
        <f>IF(TRIM(入力2!T164)&lt;&gt;"",入力2!T164,"")</f>
        <v/>
      </c>
      <c r="U191" s="601" t="str">
        <f>IF(TRIM(入力2!U164)&lt;&gt;"",入力2!U164,"")</f>
        <v/>
      </c>
      <c r="V191" s="601" t="str">
        <f>IF(TRIM(入力2!V164)&lt;&gt;"",入力2!V164,"")</f>
        <v>0</v>
      </c>
      <c r="W191" s="602">
        <f>IF(TRIM(入力2!W164)&lt;&gt;"",入力2!W164,"")</f>
        <v>0</v>
      </c>
      <c r="X191" s="603" t="str">
        <f>IF(TRIM(入力2!X164)&lt;&gt;"",入力2!X164,"")</f>
        <v/>
      </c>
      <c r="Y191" s="601" t="str">
        <f>IF(TRIM(入力2!Y164)&lt;&gt;"",入力2!Y164,"")</f>
        <v/>
      </c>
      <c r="Z191" s="601" t="str">
        <f>IF(TRIM(入力2!Z164)&lt;&gt;"",入力2!Z164,"")</f>
        <v/>
      </c>
      <c r="AA191" s="601" t="str">
        <f>IF(TRIM(入力2!AA164)&lt;&gt;"",入力2!AA164,"")</f>
        <v/>
      </c>
      <c r="AB191" s="601" t="str">
        <f>IF(TRIM(入力2!AB164)&lt;&gt;"",入力2!AB164,"")</f>
        <v/>
      </c>
      <c r="AC191" s="601" t="str">
        <f>IF(TRIM(入力2!AC164)&lt;&gt;"",入力2!AC164,"")</f>
        <v/>
      </c>
      <c r="AD191" s="601" t="str">
        <f>IF(TRIM(入力2!AD164)&lt;&gt;"",入力2!AD164,"")</f>
        <v/>
      </c>
      <c r="AE191" s="601" t="str">
        <f>IF(TRIM(入力2!AE164)&lt;&gt;"",入力2!AE164,"")</f>
        <v/>
      </c>
      <c r="AF191" s="601" t="str">
        <f>IF(TRIM(入力2!AF164)&lt;&gt;"",入力2!AF164,"")</f>
        <v/>
      </c>
      <c r="AG191" s="601" t="str">
        <f>IF(TRIM(入力2!AG164)&lt;&gt;"",入力2!AG164,"")</f>
        <v/>
      </c>
      <c r="AH191" s="601" t="str">
        <f>IF(TRIM(入力2!AH164)&lt;&gt;"",入力2!AH164,"")</f>
        <v>0</v>
      </c>
      <c r="AI191" s="602">
        <f>IF(TRIM(入力2!AI164)&lt;&gt;"",入力2!AI164,"")</f>
        <v>0</v>
      </c>
    </row>
    <row r="192" spans="1:42" ht="11.25" customHeight="1">
      <c r="A192" s="2357" t="str">
        <f>IF(TRIM(入力1!A168)&lt;&gt;"",入力1!A168,"")</f>
        <v/>
      </c>
      <c r="B192" s="2358">
        <f>IF(TRIM(入力1!B168)&lt;&gt;"",入力1!B168,"")</f>
        <v>7</v>
      </c>
      <c r="C192" s="2359">
        <f>IF(TRIM(入力1!C168)&lt;&gt;"",入力1!C168,"")</f>
        <v>6</v>
      </c>
      <c r="D192" s="2360" t="str">
        <f>IF(TRIM(入力1!D168)&lt;&gt;"",入力1!D168,"")</f>
        <v/>
      </c>
      <c r="E192" s="2361"/>
      <c r="F192" s="2362" t="str">
        <f>IF(入力2!F165,"■","□")</f>
        <v>□</v>
      </c>
      <c r="G192" s="2363"/>
      <c r="H192" s="2364"/>
      <c r="I192" s="2328" t="str">
        <f>IF(TRIM(入力1!A168)&lt;&gt;"",入力1!A168,"")</f>
        <v/>
      </c>
      <c r="J192" s="2308">
        <f>IF(TRIM(入力1!B168)&lt;&gt;"",入力1!B168,"")</f>
        <v>7</v>
      </c>
      <c r="K192" s="2365">
        <f>C192</f>
        <v>6</v>
      </c>
      <c r="L192" s="645" t="str">
        <f>IF(TRIM(入力2!L165)&lt;&gt;"",入力2!L165,"")</f>
        <v/>
      </c>
      <c r="M192" s="645" t="str">
        <f>IF(TRIM(入力2!M165)&lt;&gt;"",入力2!M165,"")</f>
        <v/>
      </c>
      <c r="N192" s="645" t="str">
        <f>IF(TRIM(入力2!N165)&lt;&gt;"",入力2!N165,"")</f>
        <v/>
      </c>
      <c r="O192" s="645" t="str">
        <f>IF(TRIM(入力2!O165)&lt;&gt;"",入力2!O165,"")</f>
        <v/>
      </c>
      <c r="P192" s="645" t="str">
        <f>IF(TRIM(入力2!P165)&lt;&gt;"",入力2!P165,"")</f>
        <v/>
      </c>
      <c r="Q192" s="645" t="str">
        <f>IF(TRIM(入力2!Q165)&lt;&gt;"",入力2!Q165,"")</f>
        <v/>
      </c>
      <c r="R192" s="645" t="str">
        <f>IF(TRIM(入力2!R165)&lt;&gt;"",入力2!R165,"")</f>
        <v/>
      </c>
      <c r="S192" s="645" t="str">
        <f>IF(TRIM(入力2!S165)&lt;&gt;"",入力2!S165,"")</f>
        <v/>
      </c>
      <c r="T192" s="645" t="str">
        <f>IF(TRIM(入力2!T165)&lt;&gt;"",入力2!T165,"")</f>
        <v/>
      </c>
      <c r="U192" s="645" t="str">
        <f>IF(TRIM(入力2!U165)&lt;&gt;"",入力2!U165,"")</f>
        <v/>
      </c>
      <c r="V192" s="645" t="str">
        <f>IF(TRIM(入力2!V165)&lt;&gt;"",入力2!V165,"")</f>
        <v/>
      </c>
      <c r="W192" s="646" t="str">
        <f>IF(TRIM(入力2!W165)&lt;&gt;"",入力2!W165,"")</f>
        <v/>
      </c>
      <c r="X192" s="647" t="str">
        <f>IF(TRIM(入力2!X165)&lt;&gt;"",入力2!X165,"")</f>
        <v/>
      </c>
      <c r="Y192" s="645" t="str">
        <f>IF(TRIM(入力2!Y165)&lt;&gt;"",入力2!Y165,"")</f>
        <v/>
      </c>
      <c r="Z192" s="645" t="str">
        <f>IF(TRIM(入力2!Z165)&lt;&gt;"",入力2!Z165,"")</f>
        <v/>
      </c>
      <c r="AA192" s="645" t="str">
        <f>IF(TRIM(入力2!AA165)&lt;&gt;"",入力2!AA165,"")</f>
        <v/>
      </c>
      <c r="AB192" s="645" t="str">
        <f>IF(TRIM(入力2!AB165)&lt;&gt;"",入力2!AB165,"")</f>
        <v/>
      </c>
      <c r="AC192" s="645" t="str">
        <f>IF(TRIM(入力2!AC165)&lt;&gt;"",入力2!AC165,"")</f>
        <v/>
      </c>
      <c r="AD192" s="645" t="str">
        <f>IF(TRIM(入力2!AD165)&lt;&gt;"",入力2!AD165,"")</f>
        <v/>
      </c>
      <c r="AE192" s="645" t="str">
        <f>IF(TRIM(入力2!AE165)&lt;&gt;"",入力2!AE165,"")</f>
        <v/>
      </c>
      <c r="AF192" s="645" t="str">
        <f>IF(TRIM(入力2!AF165)&lt;&gt;"",入力2!AF165,"")</f>
        <v/>
      </c>
      <c r="AG192" s="645" t="str">
        <f>IF(TRIM(入力2!AG165)&lt;&gt;"",入力2!AG165,"")</f>
        <v/>
      </c>
      <c r="AH192" s="645" t="str">
        <f>IF(TRIM(入力2!AH165)&lt;&gt;"",入力2!AH165,"")</f>
        <v/>
      </c>
      <c r="AI192" s="646" t="str">
        <f>IF(TRIM(入力2!AI165)&lt;&gt;"",入力2!AI165,"")</f>
        <v/>
      </c>
    </row>
    <row r="193" spans="1:35" ht="11.25" customHeight="1">
      <c r="A193" s="2328"/>
      <c r="B193" s="2308"/>
      <c r="C193" s="2330"/>
      <c r="D193" s="2331"/>
      <c r="E193" s="2332"/>
      <c r="F193" s="2333"/>
      <c r="G193" s="2334"/>
      <c r="H193" s="2335"/>
      <c r="I193" s="2329"/>
      <c r="J193" s="2336"/>
      <c r="K193" s="2311"/>
      <c r="L193" s="597" t="str">
        <f>IF(TRIM(入力2!L166)&lt;&gt;"",入力2!L166,"")</f>
        <v/>
      </c>
      <c r="M193" s="597" t="str">
        <f>IF(TRIM(入力2!M166)&lt;&gt;"",入力2!M166,"")</f>
        <v/>
      </c>
      <c r="N193" s="597" t="str">
        <f>IF(TRIM(入力2!N166)&lt;&gt;"",入力2!N166,"")</f>
        <v/>
      </c>
      <c r="O193" s="597" t="str">
        <f>IF(TRIM(入力2!O166)&lt;&gt;"",入力2!O166,"")</f>
        <v/>
      </c>
      <c r="P193" s="597" t="str">
        <f>IF(TRIM(入力2!P166)&lt;&gt;"",入力2!P166,"")</f>
        <v/>
      </c>
      <c r="Q193" s="597" t="str">
        <f>IF(TRIM(入力2!Q166)&lt;&gt;"",入力2!Q166,"")</f>
        <v/>
      </c>
      <c r="R193" s="597" t="str">
        <f>IF(TRIM(入力2!R166)&lt;&gt;"",入力2!R166,"")</f>
        <v/>
      </c>
      <c r="S193" s="597" t="str">
        <f>IF(TRIM(入力2!S166)&lt;&gt;"",入力2!S166,"")</f>
        <v/>
      </c>
      <c r="T193" s="597" t="str">
        <f>IF(TRIM(入力2!T166)&lt;&gt;"",入力2!T166,"")</f>
        <v/>
      </c>
      <c r="U193" s="597" t="str">
        <f>IF(TRIM(入力2!U166)&lt;&gt;"",入力2!U166,"")</f>
        <v/>
      </c>
      <c r="V193" s="597" t="str">
        <f>IF(TRIM(入力2!V166)&lt;&gt;"",入力2!V166,"")</f>
        <v>0</v>
      </c>
      <c r="W193" s="598">
        <f>IF(TRIM(入力2!W166)&lt;&gt;"",入力2!W166,"")</f>
        <v>0</v>
      </c>
      <c r="X193" s="599" t="str">
        <f>IF(TRIM(入力2!X166)&lt;&gt;"",入力2!X166,"")</f>
        <v/>
      </c>
      <c r="Y193" s="597" t="str">
        <f>IF(TRIM(入力2!Y166)&lt;&gt;"",入力2!Y166,"")</f>
        <v/>
      </c>
      <c r="Z193" s="597" t="str">
        <f>IF(TRIM(入力2!Z166)&lt;&gt;"",入力2!Z166,"")</f>
        <v/>
      </c>
      <c r="AA193" s="597" t="str">
        <f>IF(TRIM(入力2!AA166)&lt;&gt;"",入力2!AA166,"")</f>
        <v/>
      </c>
      <c r="AB193" s="597" t="str">
        <f>IF(TRIM(入力2!AB166)&lt;&gt;"",入力2!AB166,"")</f>
        <v/>
      </c>
      <c r="AC193" s="597" t="str">
        <f>IF(TRIM(入力2!AC166)&lt;&gt;"",入力2!AC166,"")</f>
        <v/>
      </c>
      <c r="AD193" s="597" t="str">
        <f>IF(TRIM(入力2!AD166)&lt;&gt;"",入力2!AD166,"")</f>
        <v/>
      </c>
      <c r="AE193" s="597" t="str">
        <f>IF(TRIM(入力2!AE166)&lt;&gt;"",入力2!AE166,"")</f>
        <v/>
      </c>
      <c r="AF193" s="597" t="str">
        <f>IF(TRIM(入力2!AF166)&lt;&gt;"",入力2!AF166,"")</f>
        <v/>
      </c>
      <c r="AG193" s="597" t="str">
        <f>IF(TRIM(入力2!AG166)&lt;&gt;"",入力2!AG166,"")</f>
        <v/>
      </c>
      <c r="AH193" s="597" t="str">
        <f>IF(TRIM(入力2!AH166)&lt;&gt;"",入力2!AH166,"")</f>
        <v>0</v>
      </c>
      <c r="AI193" s="598">
        <f>IF(TRIM(入力2!AI166)&lt;&gt;"",入力2!AI166,"")</f>
        <v>0</v>
      </c>
    </row>
    <row r="194" spans="1:35" ht="11.25" customHeight="1">
      <c r="A194" s="2337" t="str">
        <f>IF(TRIM(入力1!A170)&lt;&gt;"",入力1!A170,"")</f>
        <v/>
      </c>
      <c r="B194" s="2339">
        <f>IF(TRIM(入力1!B170)&lt;&gt;"",入力1!B170,"")</f>
        <v>7</v>
      </c>
      <c r="C194" s="2341">
        <f>IF(TRIM(入力1!C170)&lt;&gt;"",入力1!C170,"")</f>
        <v>7</v>
      </c>
      <c r="D194" s="2343" t="str">
        <f>IF(TRIM(入力1!D170)&lt;&gt;"",入力1!D170,"")</f>
        <v/>
      </c>
      <c r="E194" s="2344"/>
      <c r="F194" s="2347" t="str">
        <f>IF(入力2!F167,"■","□")</f>
        <v>□</v>
      </c>
      <c r="G194" s="2348"/>
      <c r="H194" s="2349"/>
      <c r="I194" s="2338" t="str">
        <f>IF(TRIM(入力1!A170)&lt;&gt;"",入力1!A170,"")</f>
        <v/>
      </c>
      <c r="J194" s="2340">
        <f>IF(TRIM(入力1!B170)&lt;&gt;"",入力1!B170,"")</f>
        <v>7</v>
      </c>
      <c r="K194" s="2355">
        <f>C194</f>
        <v>7</v>
      </c>
      <c r="L194" s="640" t="str">
        <f>IF(TRIM(入力2!L167)&lt;&gt;"",入力2!L167,"")</f>
        <v/>
      </c>
      <c r="M194" s="640" t="str">
        <f>IF(TRIM(入力2!M167)&lt;&gt;"",入力2!M167,"")</f>
        <v/>
      </c>
      <c r="N194" s="640" t="str">
        <f>IF(TRIM(入力2!N167)&lt;&gt;"",入力2!N167,"")</f>
        <v/>
      </c>
      <c r="O194" s="640" t="str">
        <f>IF(TRIM(入力2!O167)&lt;&gt;"",入力2!O167,"")</f>
        <v/>
      </c>
      <c r="P194" s="640" t="str">
        <f>IF(TRIM(入力2!P167)&lt;&gt;"",入力2!P167,"")</f>
        <v/>
      </c>
      <c r="Q194" s="640" t="str">
        <f>IF(TRIM(入力2!Q167)&lt;&gt;"",入力2!Q167,"")</f>
        <v/>
      </c>
      <c r="R194" s="640" t="str">
        <f>IF(TRIM(入力2!R167)&lt;&gt;"",入力2!R167,"")</f>
        <v/>
      </c>
      <c r="S194" s="640" t="str">
        <f>IF(TRIM(入力2!S167)&lt;&gt;"",入力2!S167,"")</f>
        <v/>
      </c>
      <c r="T194" s="640" t="str">
        <f>IF(TRIM(入力2!T167)&lt;&gt;"",入力2!T167,"")</f>
        <v/>
      </c>
      <c r="U194" s="640" t="str">
        <f>IF(TRIM(入力2!U167)&lt;&gt;"",入力2!U167,"")</f>
        <v/>
      </c>
      <c r="V194" s="641" t="str">
        <f>IF(TRIM(入力2!V167)&lt;&gt;"",入力2!V167,"")</f>
        <v/>
      </c>
      <c r="W194" s="642" t="str">
        <f>IF(TRIM(入力2!W167)&lt;&gt;"",入力2!W167,"")</f>
        <v/>
      </c>
      <c r="X194" s="643" t="str">
        <f>IF(TRIM(入力2!X167)&lt;&gt;"",入力2!X167,"")</f>
        <v/>
      </c>
      <c r="Y194" s="640" t="str">
        <f>IF(TRIM(入力2!Y167)&lt;&gt;"",入力2!Y167,"")</f>
        <v/>
      </c>
      <c r="Z194" s="640" t="str">
        <f>IF(TRIM(入力2!Z167)&lt;&gt;"",入力2!Z167,"")</f>
        <v/>
      </c>
      <c r="AA194" s="640" t="str">
        <f>IF(TRIM(入力2!AA167)&lt;&gt;"",入力2!AA167,"")</f>
        <v/>
      </c>
      <c r="AB194" s="640" t="str">
        <f>IF(TRIM(入力2!AB167)&lt;&gt;"",入力2!AB167,"")</f>
        <v/>
      </c>
      <c r="AC194" s="640" t="str">
        <f>IF(TRIM(入力2!AC167)&lt;&gt;"",入力2!AC167,"")</f>
        <v/>
      </c>
      <c r="AD194" s="640" t="str">
        <f>IF(TRIM(入力2!AD167)&lt;&gt;"",入力2!AD167,"")</f>
        <v/>
      </c>
      <c r="AE194" s="640" t="str">
        <f>IF(TRIM(入力2!AE167)&lt;&gt;"",入力2!AE167,"")</f>
        <v/>
      </c>
      <c r="AF194" s="640" t="str">
        <f>IF(TRIM(入力2!AF167)&lt;&gt;"",入力2!AF167,"")</f>
        <v/>
      </c>
      <c r="AG194" s="640" t="str">
        <f>IF(TRIM(入力2!AG167)&lt;&gt;"",入力2!AG167,"")</f>
        <v/>
      </c>
      <c r="AH194" s="640" t="str">
        <f>IF(TRIM(入力2!AH167)&lt;&gt;"",入力2!AH167,"")</f>
        <v/>
      </c>
      <c r="AI194" s="644" t="str">
        <f>IF(TRIM(入力2!AI167)&lt;&gt;"",入力2!AI167,"")</f>
        <v/>
      </c>
    </row>
    <row r="195" spans="1:35" ht="11.25" customHeight="1">
      <c r="A195" s="2338"/>
      <c r="B195" s="2340"/>
      <c r="C195" s="2342"/>
      <c r="D195" s="2345"/>
      <c r="E195" s="2346"/>
      <c r="F195" s="2350"/>
      <c r="G195" s="2351"/>
      <c r="H195" s="2352"/>
      <c r="I195" s="2353"/>
      <c r="J195" s="2354"/>
      <c r="K195" s="2356"/>
      <c r="L195" s="591" t="str">
        <f>IF(TRIM(入力2!L168)&lt;&gt;"",入力2!L168,"")</f>
        <v/>
      </c>
      <c r="M195" s="591" t="str">
        <f>IF(TRIM(入力2!M168)&lt;&gt;"",入力2!M168,"")</f>
        <v/>
      </c>
      <c r="N195" s="591" t="str">
        <f>IF(TRIM(入力2!N168)&lt;&gt;"",入力2!N168,"")</f>
        <v/>
      </c>
      <c r="O195" s="591" t="str">
        <f>IF(TRIM(入力2!O168)&lt;&gt;"",入力2!O168,"")</f>
        <v/>
      </c>
      <c r="P195" s="591" t="str">
        <f>IF(TRIM(入力2!P168)&lt;&gt;"",入力2!P168,"")</f>
        <v/>
      </c>
      <c r="Q195" s="591" t="str">
        <f>IF(TRIM(入力2!Q168)&lt;&gt;"",入力2!Q168,"")</f>
        <v/>
      </c>
      <c r="R195" s="591" t="str">
        <f>IF(TRIM(入力2!R168)&lt;&gt;"",入力2!R168,"")</f>
        <v/>
      </c>
      <c r="S195" s="591" t="str">
        <f>IF(TRIM(入力2!S168)&lt;&gt;"",入力2!S168,"")</f>
        <v/>
      </c>
      <c r="T195" s="591" t="str">
        <f>IF(TRIM(入力2!T168)&lt;&gt;"",入力2!T168,"")</f>
        <v/>
      </c>
      <c r="U195" s="591" t="str">
        <f>IF(TRIM(入力2!U168)&lt;&gt;"",入力2!U168,"")</f>
        <v/>
      </c>
      <c r="V195" s="593" t="str">
        <f>IF(TRIM(入力2!V168)&lt;&gt;"",入力2!V168,"")</f>
        <v>0</v>
      </c>
      <c r="W195" s="594">
        <f>IF(TRIM(入力2!W168)&lt;&gt;"",入力2!W168,"")</f>
        <v>0</v>
      </c>
      <c r="X195" s="600" t="str">
        <f>IF(TRIM(入力2!X168)&lt;&gt;"",入力2!X168,"")</f>
        <v/>
      </c>
      <c r="Y195" s="591" t="str">
        <f>IF(TRIM(入力2!Y168)&lt;&gt;"",入力2!Y168,"")</f>
        <v/>
      </c>
      <c r="Z195" s="591" t="str">
        <f>IF(TRIM(入力2!Z168)&lt;&gt;"",入力2!Z168,"")</f>
        <v/>
      </c>
      <c r="AA195" s="591" t="str">
        <f>IF(TRIM(入力2!AA168)&lt;&gt;"",入力2!AA168,"")</f>
        <v/>
      </c>
      <c r="AB195" s="591" t="str">
        <f>IF(TRIM(入力2!AB168)&lt;&gt;"",入力2!AB168,"")</f>
        <v/>
      </c>
      <c r="AC195" s="591" t="str">
        <f>IF(TRIM(入力2!AC168)&lt;&gt;"",入力2!AC168,"")</f>
        <v/>
      </c>
      <c r="AD195" s="591" t="str">
        <f>IF(TRIM(入力2!AD168)&lt;&gt;"",入力2!AD168,"")</f>
        <v/>
      </c>
      <c r="AE195" s="591" t="str">
        <f>IF(TRIM(入力2!AE168)&lt;&gt;"",入力2!AE168,"")</f>
        <v/>
      </c>
      <c r="AF195" s="591" t="str">
        <f>IF(TRIM(入力2!AF168)&lt;&gt;"",入力2!AF168,"")</f>
        <v/>
      </c>
      <c r="AG195" s="591" t="str">
        <f>IF(TRIM(入力2!AG168)&lt;&gt;"",入力2!AG168,"")</f>
        <v/>
      </c>
      <c r="AH195" s="591" t="str">
        <f>IF(TRIM(入力2!AH168)&lt;&gt;"",入力2!AH168,"")</f>
        <v>0</v>
      </c>
      <c r="AI195" s="596">
        <f>IF(TRIM(入力2!AI168)&lt;&gt;"",入力2!AI168,"")</f>
        <v>0</v>
      </c>
    </row>
    <row r="196" spans="1:35" ht="11.25" customHeight="1">
      <c r="A196" s="2312" t="str">
        <f>IF(TRIM(入力1!A172)&lt;&gt;"",入力1!A172,"")</f>
        <v/>
      </c>
      <c r="B196" s="2314">
        <f>IF(TRIM(入力1!B172)&lt;&gt;"",入力1!B172,"")</f>
        <v>7</v>
      </c>
      <c r="C196" s="2316">
        <f>IF(TRIM(入力1!C172)&lt;&gt;"",入力1!C172,"")</f>
        <v>8</v>
      </c>
      <c r="D196" s="2318" t="str">
        <f>IF(TRIM(入力1!D172)&lt;&gt;"",入力1!D172,"")</f>
        <v/>
      </c>
      <c r="E196" s="2319"/>
      <c r="F196" s="2322" t="str">
        <f>IF(入力2!F169,"■","□")</f>
        <v>□</v>
      </c>
      <c r="G196" s="2323"/>
      <c r="H196" s="2324"/>
      <c r="I196" s="2328" t="str">
        <f>IF(TRIM(入力1!A172)&lt;&gt;"",入力1!A172,"")</f>
        <v/>
      </c>
      <c r="J196" s="2308">
        <f>IF(TRIM(入力1!B172)&lt;&gt;"",入力1!B172,"")</f>
        <v>7</v>
      </c>
      <c r="K196" s="2310">
        <f>C196</f>
        <v>8</v>
      </c>
      <c r="L196" s="637" t="str">
        <f>IF(TRIM(入力2!L169)&lt;&gt;"",入力2!L169,"")</f>
        <v/>
      </c>
      <c r="M196" s="637" t="str">
        <f>IF(TRIM(入力2!M169)&lt;&gt;"",入力2!M169,"")</f>
        <v/>
      </c>
      <c r="N196" s="637" t="str">
        <f>IF(TRIM(入力2!N169)&lt;&gt;"",入力2!N169,"")</f>
        <v/>
      </c>
      <c r="O196" s="637" t="str">
        <f>IF(TRIM(入力2!O169)&lt;&gt;"",入力2!O169,"")</f>
        <v/>
      </c>
      <c r="P196" s="637" t="str">
        <f>IF(TRIM(入力2!P169)&lt;&gt;"",入力2!P169,"")</f>
        <v/>
      </c>
      <c r="Q196" s="637" t="str">
        <f>IF(TRIM(入力2!Q169)&lt;&gt;"",入力2!Q169,"")</f>
        <v/>
      </c>
      <c r="R196" s="637" t="str">
        <f>IF(TRIM(入力2!R169)&lt;&gt;"",入力2!R169,"")</f>
        <v/>
      </c>
      <c r="S196" s="637" t="str">
        <f>IF(TRIM(入力2!S169)&lt;&gt;"",入力2!S169,"")</f>
        <v/>
      </c>
      <c r="T196" s="637" t="str">
        <f>IF(TRIM(入力2!T169)&lt;&gt;"",入力2!T169,"")</f>
        <v/>
      </c>
      <c r="U196" s="637" t="str">
        <f>IF(TRIM(入力2!U169)&lt;&gt;"",入力2!U169,"")</f>
        <v/>
      </c>
      <c r="V196" s="637" t="str">
        <f>IF(TRIM(入力2!V169)&lt;&gt;"",入力2!V169,"")</f>
        <v/>
      </c>
      <c r="W196" s="638" t="str">
        <f>IF(TRIM(入力2!W169)&lt;&gt;"",入力2!W169,"")</f>
        <v/>
      </c>
      <c r="X196" s="639" t="str">
        <f>IF(TRIM(入力2!X169)&lt;&gt;"",入力2!X169,"")</f>
        <v/>
      </c>
      <c r="Y196" s="637" t="str">
        <f>IF(TRIM(入力2!Y169)&lt;&gt;"",入力2!Y169,"")</f>
        <v/>
      </c>
      <c r="Z196" s="637" t="str">
        <f>IF(TRIM(入力2!Z169)&lt;&gt;"",入力2!Z169,"")</f>
        <v/>
      </c>
      <c r="AA196" s="637" t="str">
        <f>IF(TRIM(入力2!AA169)&lt;&gt;"",入力2!AA169,"")</f>
        <v/>
      </c>
      <c r="AB196" s="637" t="str">
        <f>IF(TRIM(入力2!AB169)&lt;&gt;"",入力2!AB169,"")</f>
        <v/>
      </c>
      <c r="AC196" s="637" t="str">
        <f>IF(TRIM(入力2!AC169)&lt;&gt;"",入力2!AC169,"")</f>
        <v/>
      </c>
      <c r="AD196" s="637" t="str">
        <f>IF(TRIM(入力2!AD169)&lt;&gt;"",入力2!AD169,"")</f>
        <v/>
      </c>
      <c r="AE196" s="637" t="str">
        <f>IF(TRIM(入力2!AE169)&lt;&gt;"",入力2!AE169,"")</f>
        <v/>
      </c>
      <c r="AF196" s="637" t="str">
        <f>IF(TRIM(入力2!AF169)&lt;&gt;"",入力2!AF169,"")</f>
        <v/>
      </c>
      <c r="AG196" s="637" t="str">
        <f>IF(TRIM(入力2!AG169)&lt;&gt;"",入力2!AG169,"")</f>
        <v/>
      </c>
      <c r="AH196" s="637" t="str">
        <f>IF(TRIM(入力2!AH169)&lt;&gt;"",入力2!AH169,"")</f>
        <v/>
      </c>
      <c r="AI196" s="638" t="str">
        <f>IF(TRIM(入力2!AI169)&lt;&gt;"",入力2!AI169,"")</f>
        <v/>
      </c>
    </row>
    <row r="197" spans="1:35" ht="11.25" customHeight="1">
      <c r="A197" s="2328"/>
      <c r="B197" s="2308"/>
      <c r="C197" s="2330"/>
      <c r="D197" s="2331"/>
      <c r="E197" s="2332"/>
      <c r="F197" s="2333"/>
      <c r="G197" s="2334"/>
      <c r="H197" s="2335"/>
      <c r="I197" s="2329"/>
      <c r="J197" s="2336"/>
      <c r="K197" s="2311"/>
      <c r="L197" s="597" t="str">
        <f>IF(TRIM(入力2!L170)&lt;&gt;"",入力2!L170,"")</f>
        <v/>
      </c>
      <c r="M197" s="597" t="str">
        <f>IF(TRIM(入力2!M170)&lt;&gt;"",入力2!M170,"")</f>
        <v/>
      </c>
      <c r="N197" s="597" t="str">
        <f>IF(TRIM(入力2!N170)&lt;&gt;"",入力2!N170,"")</f>
        <v/>
      </c>
      <c r="O197" s="597" t="str">
        <f>IF(TRIM(入力2!O170)&lt;&gt;"",入力2!O170,"")</f>
        <v/>
      </c>
      <c r="P197" s="597" t="str">
        <f>IF(TRIM(入力2!P170)&lt;&gt;"",入力2!P170,"")</f>
        <v/>
      </c>
      <c r="Q197" s="597" t="str">
        <f>IF(TRIM(入力2!Q170)&lt;&gt;"",入力2!Q170,"")</f>
        <v/>
      </c>
      <c r="R197" s="597" t="str">
        <f>IF(TRIM(入力2!R170)&lt;&gt;"",入力2!R170,"")</f>
        <v/>
      </c>
      <c r="S197" s="597" t="str">
        <f>IF(TRIM(入力2!S170)&lt;&gt;"",入力2!S170,"")</f>
        <v/>
      </c>
      <c r="T197" s="597" t="str">
        <f>IF(TRIM(入力2!T170)&lt;&gt;"",入力2!T170,"")</f>
        <v/>
      </c>
      <c r="U197" s="597" t="str">
        <f>IF(TRIM(入力2!U170)&lt;&gt;"",入力2!U170,"")</f>
        <v/>
      </c>
      <c r="V197" s="597" t="str">
        <f>IF(TRIM(入力2!V170)&lt;&gt;"",入力2!V170,"")</f>
        <v>0</v>
      </c>
      <c r="W197" s="598">
        <f>IF(TRIM(入力2!W170)&lt;&gt;"",入力2!W170,"")</f>
        <v>0</v>
      </c>
      <c r="X197" s="599" t="str">
        <f>IF(TRIM(入力2!X170)&lt;&gt;"",入力2!X170,"")</f>
        <v/>
      </c>
      <c r="Y197" s="597" t="str">
        <f>IF(TRIM(入力2!Y170)&lt;&gt;"",入力2!Y170,"")</f>
        <v/>
      </c>
      <c r="Z197" s="597" t="str">
        <f>IF(TRIM(入力2!Z170)&lt;&gt;"",入力2!Z170,"")</f>
        <v/>
      </c>
      <c r="AA197" s="597" t="str">
        <f>IF(TRIM(入力2!AA170)&lt;&gt;"",入力2!AA170,"")</f>
        <v/>
      </c>
      <c r="AB197" s="597" t="str">
        <f>IF(TRIM(入力2!AB170)&lt;&gt;"",入力2!AB170,"")</f>
        <v/>
      </c>
      <c r="AC197" s="597" t="str">
        <f>IF(TRIM(入力2!AC170)&lt;&gt;"",入力2!AC170,"")</f>
        <v/>
      </c>
      <c r="AD197" s="597" t="str">
        <f>IF(TRIM(入力2!AD170)&lt;&gt;"",入力2!AD170,"")</f>
        <v/>
      </c>
      <c r="AE197" s="597" t="str">
        <f>IF(TRIM(入力2!AE170)&lt;&gt;"",入力2!AE170,"")</f>
        <v/>
      </c>
      <c r="AF197" s="597" t="str">
        <f>IF(TRIM(入力2!AF170)&lt;&gt;"",入力2!AF170,"")</f>
        <v/>
      </c>
      <c r="AG197" s="597" t="str">
        <f>IF(TRIM(入力2!AG170)&lt;&gt;"",入力2!AG170,"")</f>
        <v/>
      </c>
      <c r="AH197" s="597" t="str">
        <f>IF(TRIM(入力2!AH170)&lt;&gt;"",入力2!AH170,"")</f>
        <v>0</v>
      </c>
      <c r="AI197" s="598">
        <f>IF(TRIM(入力2!AI170)&lt;&gt;"",入力2!AI170,"")</f>
        <v>0</v>
      </c>
    </row>
    <row r="198" spans="1:35" ht="11.25" customHeight="1">
      <c r="A198" s="2337" t="str">
        <f>IF(TRIM(入力1!A174)&lt;&gt;"",入力1!A174,"")</f>
        <v/>
      </c>
      <c r="B198" s="2339">
        <f>IF(TRIM(入力1!B174)&lt;&gt;"",入力1!B174,"")</f>
        <v>7</v>
      </c>
      <c r="C198" s="2341">
        <f>IF(TRIM(入力1!C174)&lt;&gt;"",入力1!C174,"")</f>
        <v>9</v>
      </c>
      <c r="D198" s="2343" t="str">
        <f>IF(TRIM(入力1!D174)&lt;&gt;"",入力1!D174,"")</f>
        <v/>
      </c>
      <c r="E198" s="2344"/>
      <c r="F198" s="2347" t="str">
        <f>IF(入力2!F171,"■","□")</f>
        <v>□</v>
      </c>
      <c r="G198" s="2348"/>
      <c r="H198" s="2349"/>
      <c r="I198" s="2338" t="str">
        <f>IF(TRIM(入力1!A174)&lt;&gt;"",入力1!A174,"")</f>
        <v/>
      </c>
      <c r="J198" s="2340">
        <f>IF(TRIM(入力1!B174)&lt;&gt;"",入力1!B174,"")</f>
        <v>7</v>
      </c>
      <c r="K198" s="2355">
        <f>C198</f>
        <v>9</v>
      </c>
      <c r="L198" s="640" t="str">
        <f>IF(TRIM(入力2!L171)&lt;&gt;"",入力2!L171,"")</f>
        <v/>
      </c>
      <c r="M198" s="640" t="str">
        <f>IF(TRIM(入力2!M171)&lt;&gt;"",入力2!M171,"")</f>
        <v/>
      </c>
      <c r="N198" s="640" t="str">
        <f>IF(TRIM(入力2!N171)&lt;&gt;"",入力2!N171,"")</f>
        <v/>
      </c>
      <c r="O198" s="640" t="str">
        <f>IF(TRIM(入力2!O171)&lt;&gt;"",入力2!O171,"")</f>
        <v/>
      </c>
      <c r="P198" s="640" t="str">
        <f>IF(TRIM(入力2!P171)&lt;&gt;"",入力2!P171,"")</f>
        <v/>
      </c>
      <c r="Q198" s="640" t="str">
        <f>IF(TRIM(入力2!Q171)&lt;&gt;"",入力2!Q171,"")</f>
        <v/>
      </c>
      <c r="R198" s="640" t="str">
        <f>IF(TRIM(入力2!R171)&lt;&gt;"",入力2!R171,"")</f>
        <v/>
      </c>
      <c r="S198" s="640" t="str">
        <f>IF(TRIM(入力2!S171)&lt;&gt;"",入力2!S171,"")</f>
        <v/>
      </c>
      <c r="T198" s="640" t="str">
        <f>IF(TRIM(入力2!T171)&lt;&gt;"",入力2!T171,"")</f>
        <v/>
      </c>
      <c r="U198" s="640" t="str">
        <f>IF(TRIM(入力2!U171)&lt;&gt;"",入力2!U171,"")</f>
        <v/>
      </c>
      <c r="V198" s="641" t="str">
        <f>IF(TRIM(入力2!V171)&lt;&gt;"",入力2!V171,"")</f>
        <v/>
      </c>
      <c r="W198" s="642" t="str">
        <f>IF(TRIM(入力2!W171)&lt;&gt;"",入力2!W171,"")</f>
        <v/>
      </c>
      <c r="X198" s="643" t="str">
        <f>IF(TRIM(入力2!X171)&lt;&gt;"",入力2!X171,"")</f>
        <v/>
      </c>
      <c r="Y198" s="640" t="str">
        <f>IF(TRIM(入力2!Y171)&lt;&gt;"",入力2!Y171,"")</f>
        <v/>
      </c>
      <c r="Z198" s="640" t="str">
        <f>IF(TRIM(入力2!Z171)&lt;&gt;"",入力2!Z171,"")</f>
        <v/>
      </c>
      <c r="AA198" s="640" t="str">
        <f>IF(TRIM(入力2!AA171)&lt;&gt;"",入力2!AA171,"")</f>
        <v/>
      </c>
      <c r="AB198" s="640" t="str">
        <f>IF(TRIM(入力2!AB171)&lt;&gt;"",入力2!AB171,"")</f>
        <v/>
      </c>
      <c r="AC198" s="640" t="str">
        <f>IF(TRIM(入力2!AC171)&lt;&gt;"",入力2!AC171,"")</f>
        <v/>
      </c>
      <c r="AD198" s="640" t="str">
        <f>IF(TRIM(入力2!AD171)&lt;&gt;"",入力2!AD171,"")</f>
        <v/>
      </c>
      <c r="AE198" s="640" t="str">
        <f>IF(TRIM(入力2!AE171)&lt;&gt;"",入力2!AE171,"")</f>
        <v/>
      </c>
      <c r="AF198" s="640" t="str">
        <f>IF(TRIM(入力2!AF171)&lt;&gt;"",入力2!AF171,"")</f>
        <v/>
      </c>
      <c r="AG198" s="640" t="str">
        <f>IF(TRIM(入力2!AG171)&lt;&gt;"",入力2!AG171,"")</f>
        <v/>
      </c>
      <c r="AH198" s="640" t="str">
        <f>IF(TRIM(入力2!AH171)&lt;&gt;"",入力2!AH171,"")</f>
        <v/>
      </c>
      <c r="AI198" s="644" t="str">
        <f>IF(TRIM(入力2!AI171)&lt;&gt;"",入力2!AI171,"")</f>
        <v/>
      </c>
    </row>
    <row r="199" spans="1:35" ht="11.25" customHeight="1">
      <c r="A199" s="2338"/>
      <c r="B199" s="2340"/>
      <c r="C199" s="2342"/>
      <c r="D199" s="2345"/>
      <c r="E199" s="2346"/>
      <c r="F199" s="2350"/>
      <c r="G199" s="2351"/>
      <c r="H199" s="2352"/>
      <c r="I199" s="2353"/>
      <c r="J199" s="2354"/>
      <c r="K199" s="2356"/>
      <c r="L199" s="591" t="str">
        <f>IF(TRIM(入力2!L172)&lt;&gt;"",入力2!L172,"")</f>
        <v/>
      </c>
      <c r="M199" s="591" t="str">
        <f>IF(TRIM(入力2!M172)&lt;&gt;"",入力2!M172,"")</f>
        <v/>
      </c>
      <c r="N199" s="591" t="str">
        <f>IF(TRIM(入力2!N172)&lt;&gt;"",入力2!N172,"")</f>
        <v/>
      </c>
      <c r="O199" s="591" t="str">
        <f>IF(TRIM(入力2!O172)&lt;&gt;"",入力2!O172,"")</f>
        <v/>
      </c>
      <c r="P199" s="591" t="str">
        <f>IF(TRIM(入力2!P172)&lt;&gt;"",入力2!P172,"")</f>
        <v/>
      </c>
      <c r="Q199" s="591" t="str">
        <f>IF(TRIM(入力2!Q172)&lt;&gt;"",入力2!Q172,"")</f>
        <v/>
      </c>
      <c r="R199" s="591" t="str">
        <f>IF(TRIM(入力2!R172)&lt;&gt;"",入力2!R172,"")</f>
        <v/>
      </c>
      <c r="S199" s="591" t="str">
        <f>IF(TRIM(入力2!S172)&lt;&gt;"",入力2!S172,"")</f>
        <v/>
      </c>
      <c r="T199" s="591" t="str">
        <f>IF(TRIM(入力2!T172)&lt;&gt;"",入力2!T172,"")</f>
        <v/>
      </c>
      <c r="U199" s="591" t="str">
        <f>IF(TRIM(入力2!U172)&lt;&gt;"",入力2!U172,"")</f>
        <v/>
      </c>
      <c r="V199" s="591" t="str">
        <f>IF(TRIM(入力2!V172)&lt;&gt;"",入力2!V172,"")</f>
        <v>0</v>
      </c>
      <c r="W199" s="596">
        <f>IF(TRIM(入力2!W172)&lt;&gt;"",入力2!W172,"")</f>
        <v>0</v>
      </c>
      <c r="X199" s="600" t="str">
        <f>IF(TRIM(入力2!X172)&lt;&gt;"",入力2!X172,"")</f>
        <v/>
      </c>
      <c r="Y199" s="591" t="str">
        <f>IF(TRIM(入力2!Y172)&lt;&gt;"",入力2!Y172,"")</f>
        <v/>
      </c>
      <c r="Z199" s="591" t="str">
        <f>IF(TRIM(入力2!Z172)&lt;&gt;"",入力2!Z172,"")</f>
        <v/>
      </c>
      <c r="AA199" s="591" t="str">
        <f>IF(TRIM(入力2!AA172)&lt;&gt;"",入力2!AA172,"")</f>
        <v/>
      </c>
      <c r="AB199" s="591" t="str">
        <f>IF(TRIM(入力2!AB172)&lt;&gt;"",入力2!AB172,"")</f>
        <v/>
      </c>
      <c r="AC199" s="591" t="str">
        <f>IF(TRIM(入力2!AC172)&lt;&gt;"",入力2!AC172,"")</f>
        <v/>
      </c>
      <c r="AD199" s="591" t="str">
        <f>IF(TRIM(入力2!AD172)&lt;&gt;"",入力2!AD172,"")</f>
        <v/>
      </c>
      <c r="AE199" s="591" t="str">
        <f>IF(TRIM(入力2!AE172)&lt;&gt;"",入力2!AE172,"")</f>
        <v/>
      </c>
      <c r="AF199" s="591" t="str">
        <f>IF(TRIM(入力2!AF172)&lt;&gt;"",入力2!AF172,"")</f>
        <v/>
      </c>
      <c r="AG199" s="591" t="str">
        <f>IF(TRIM(入力2!AG172)&lt;&gt;"",入力2!AG172,"")</f>
        <v/>
      </c>
      <c r="AH199" s="591" t="str">
        <f>IF(TRIM(入力2!AH172)&lt;&gt;"",入力2!AH172,"")</f>
        <v>0</v>
      </c>
      <c r="AI199" s="596">
        <f>IF(TRIM(入力2!AI172)&lt;&gt;"",入力2!AI172,"")</f>
        <v>0</v>
      </c>
    </row>
    <row r="200" spans="1:35" ht="11.25" customHeight="1">
      <c r="A200" s="2312" t="str">
        <f>IF(TRIM(入力1!A176)&lt;&gt;"",入力1!A176,"")</f>
        <v/>
      </c>
      <c r="B200" s="2314">
        <f>IF(TRIM(入力1!B176)&lt;&gt;"",入力1!B176,"")</f>
        <v>8</v>
      </c>
      <c r="C200" s="2316">
        <f>IF(TRIM(入力1!C176)&lt;&gt;"",入力1!C176,"")</f>
        <v>0</v>
      </c>
      <c r="D200" s="2318" t="str">
        <f>IF(TRIM(入力1!D176)&lt;&gt;"",入力1!D176,"")</f>
        <v/>
      </c>
      <c r="E200" s="2319"/>
      <c r="F200" s="2322" t="str">
        <f>IF(入力2!F173,"■","□")</f>
        <v>□</v>
      </c>
      <c r="G200" s="2323"/>
      <c r="H200" s="2324"/>
      <c r="I200" s="2328" t="str">
        <f>IF(TRIM(入力1!A176)&lt;&gt;"",入力1!A176,"")</f>
        <v/>
      </c>
      <c r="J200" s="2308">
        <f>IF(TRIM(入力1!B176)&lt;&gt;"",入力1!B176,"")</f>
        <v>8</v>
      </c>
      <c r="K200" s="2310">
        <f>C200</f>
        <v>0</v>
      </c>
      <c r="L200" s="637" t="str">
        <f>IF(TRIM(入力2!L173)&lt;&gt;"",入力2!L173,"")</f>
        <v/>
      </c>
      <c r="M200" s="637" t="str">
        <f>IF(TRIM(入力2!M173)&lt;&gt;"",入力2!M173,"")</f>
        <v/>
      </c>
      <c r="N200" s="637" t="str">
        <f>IF(TRIM(入力2!N173)&lt;&gt;"",入力2!N173,"")</f>
        <v/>
      </c>
      <c r="O200" s="637" t="str">
        <f>IF(TRIM(入力2!O173)&lt;&gt;"",入力2!O173,"")</f>
        <v/>
      </c>
      <c r="P200" s="637" t="str">
        <f>IF(TRIM(入力2!P173)&lt;&gt;"",入力2!P173,"")</f>
        <v/>
      </c>
      <c r="Q200" s="637" t="str">
        <f>IF(TRIM(入力2!Q173)&lt;&gt;"",入力2!Q173,"")</f>
        <v/>
      </c>
      <c r="R200" s="637" t="str">
        <f>IF(TRIM(入力2!R173)&lt;&gt;"",入力2!R173,"")</f>
        <v/>
      </c>
      <c r="S200" s="637" t="str">
        <f>IF(TRIM(入力2!S173)&lt;&gt;"",入力2!S173,"")</f>
        <v/>
      </c>
      <c r="T200" s="637" t="str">
        <f>IF(TRIM(入力2!T173)&lt;&gt;"",入力2!T173,"")</f>
        <v/>
      </c>
      <c r="U200" s="637" t="str">
        <f>IF(TRIM(入力2!U173)&lt;&gt;"",入力2!U173,"")</f>
        <v/>
      </c>
      <c r="V200" s="645" t="str">
        <f>IF(TRIM(入力2!V173)&lt;&gt;"",入力2!V173,"")</f>
        <v/>
      </c>
      <c r="W200" s="646" t="str">
        <f>IF(TRIM(入力2!W173)&lt;&gt;"",入力2!W173,"")</f>
        <v/>
      </c>
      <c r="X200" s="639" t="str">
        <f>IF(TRIM(入力2!X173)&lt;&gt;"",入力2!X173,"")</f>
        <v/>
      </c>
      <c r="Y200" s="637" t="str">
        <f>IF(TRIM(入力2!Y173)&lt;&gt;"",入力2!Y173,"")</f>
        <v/>
      </c>
      <c r="Z200" s="637" t="str">
        <f>IF(TRIM(入力2!Z173)&lt;&gt;"",入力2!Z173,"")</f>
        <v/>
      </c>
      <c r="AA200" s="637" t="str">
        <f>IF(TRIM(入力2!AA173)&lt;&gt;"",入力2!AA173,"")</f>
        <v/>
      </c>
      <c r="AB200" s="637" t="str">
        <f>IF(TRIM(入力2!AB173)&lt;&gt;"",入力2!AB173,"")</f>
        <v/>
      </c>
      <c r="AC200" s="637" t="str">
        <f>IF(TRIM(入力2!AC173)&lt;&gt;"",入力2!AC173,"")</f>
        <v/>
      </c>
      <c r="AD200" s="637" t="str">
        <f>IF(TRIM(入力2!AD173)&lt;&gt;"",入力2!AD173,"")</f>
        <v/>
      </c>
      <c r="AE200" s="637" t="str">
        <f>IF(TRIM(入力2!AE173)&lt;&gt;"",入力2!AE173,"")</f>
        <v/>
      </c>
      <c r="AF200" s="637" t="str">
        <f>IF(TRIM(入力2!AF173)&lt;&gt;"",入力2!AF173,"")</f>
        <v/>
      </c>
      <c r="AG200" s="637" t="str">
        <f>IF(TRIM(入力2!AG173)&lt;&gt;"",入力2!AG173,"")</f>
        <v/>
      </c>
      <c r="AH200" s="637" t="str">
        <f>IF(TRIM(入力2!AH173)&lt;&gt;"",入力2!AH173,"")</f>
        <v/>
      </c>
      <c r="AI200" s="638" t="str">
        <f>IF(TRIM(入力2!AI173)&lt;&gt;"",入力2!AI173,"")</f>
        <v/>
      </c>
    </row>
    <row r="201" spans="1:35" ht="11.25" customHeight="1" thickBot="1">
      <c r="A201" s="2313"/>
      <c r="B201" s="2315"/>
      <c r="C201" s="2317"/>
      <c r="D201" s="2320"/>
      <c r="E201" s="2321"/>
      <c r="F201" s="2325"/>
      <c r="G201" s="2326"/>
      <c r="H201" s="2327"/>
      <c r="I201" s="2329"/>
      <c r="J201" s="2309"/>
      <c r="K201" s="2311"/>
      <c r="L201" s="604" t="str">
        <f>IF(TRIM(入力2!L174)&lt;&gt;"",入力2!L174,"")</f>
        <v/>
      </c>
      <c r="M201" s="604" t="str">
        <f>IF(TRIM(入力2!M174)&lt;&gt;"",入力2!M174,"")</f>
        <v/>
      </c>
      <c r="N201" s="604" t="str">
        <f>IF(TRIM(入力2!N174)&lt;&gt;"",入力2!N174,"")</f>
        <v/>
      </c>
      <c r="O201" s="604" t="str">
        <f>IF(TRIM(入力2!O174)&lt;&gt;"",入力2!O174,"")</f>
        <v/>
      </c>
      <c r="P201" s="604" t="str">
        <f>IF(TRIM(入力2!P174)&lt;&gt;"",入力2!P174,"")</f>
        <v/>
      </c>
      <c r="Q201" s="604" t="str">
        <f>IF(TRIM(入力2!Q174)&lt;&gt;"",入力2!Q174,"")</f>
        <v/>
      </c>
      <c r="R201" s="604" t="str">
        <f>IF(TRIM(入力2!R174)&lt;&gt;"",入力2!R174,"")</f>
        <v/>
      </c>
      <c r="S201" s="604" t="str">
        <f>IF(TRIM(入力2!S174)&lt;&gt;"",入力2!S174,"")</f>
        <v/>
      </c>
      <c r="T201" s="604" t="str">
        <f>IF(TRIM(入力2!T174)&lt;&gt;"",入力2!T174,"")</f>
        <v/>
      </c>
      <c r="U201" s="604" t="str">
        <f>IF(TRIM(入力2!U174)&lt;&gt;"",入力2!U174,"")</f>
        <v/>
      </c>
      <c r="V201" s="604" t="str">
        <f>IF(TRIM(入力2!V174)&lt;&gt;"",入力2!V174,"")</f>
        <v>0</v>
      </c>
      <c r="W201" s="605">
        <f>IF(TRIM(入力2!W174)&lt;&gt;"",入力2!W174,"")</f>
        <v>0</v>
      </c>
      <c r="X201" s="606" t="str">
        <f>IF(TRIM(入力2!X174)&lt;&gt;"",入力2!X174,"")</f>
        <v/>
      </c>
      <c r="Y201" s="604" t="str">
        <f>IF(TRIM(入力2!Y174)&lt;&gt;"",入力2!Y174,"")</f>
        <v/>
      </c>
      <c r="Z201" s="604" t="str">
        <f>IF(TRIM(入力2!Z174)&lt;&gt;"",入力2!Z174,"")</f>
        <v/>
      </c>
      <c r="AA201" s="604" t="str">
        <f>IF(TRIM(入力2!AA174)&lt;&gt;"",入力2!AA174,"")</f>
        <v/>
      </c>
      <c r="AB201" s="604" t="str">
        <f>IF(TRIM(入力2!AB174)&lt;&gt;"",入力2!AB174,"")</f>
        <v/>
      </c>
      <c r="AC201" s="604" t="str">
        <f>IF(TRIM(入力2!AC174)&lt;&gt;"",入力2!AC174,"")</f>
        <v/>
      </c>
      <c r="AD201" s="604" t="str">
        <f>IF(TRIM(入力2!AD174)&lt;&gt;"",入力2!AD174,"")</f>
        <v/>
      </c>
      <c r="AE201" s="604" t="str">
        <f>IF(TRIM(入力2!AE174)&lt;&gt;"",入力2!AE174,"")</f>
        <v/>
      </c>
      <c r="AF201" s="604" t="str">
        <f>IF(TRIM(入力2!AF174)&lt;&gt;"",入力2!AF174,"")</f>
        <v/>
      </c>
      <c r="AG201" s="604" t="str">
        <f>IF(TRIM(入力2!AG174)&lt;&gt;"",入力2!AG174,"")</f>
        <v/>
      </c>
      <c r="AH201" s="604" t="str">
        <f>IF(TRIM(入力2!AH174)&lt;&gt;"",入力2!AH174,"")</f>
        <v>0</v>
      </c>
      <c r="AI201" s="605">
        <f>IF(TRIM(入力2!AI174)&lt;&gt;"",入力2!AI174,"")</f>
        <v>0</v>
      </c>
    </row>
    <row r="202" spans="1:35" ht="22.5" customHeight="1">
      <c r="I202" s="318" t="s">
        <v>163</v>
      </c>
      <c r="J202" s="437"/>
      <c r="K202" s="319"/>
      <c r="L202" s="319"/>
      <c r="M202" s="319"/>
      <c r="N202" s="319"/>
      <c r="O202" s="319"/>
      <c r="P202" s="319"/>
      <c r="Q202" s="319"/>
      <c r="R202" s="319"/>
      <c r="S202" s="319"/>
      <c r="T202" s="319"/>
      <c r="U202" s="319"/>
      <c r="V202" s="319"/>
      <c r="W202" s="319"/>
      <c r="X202" s="320" t="s">
        <v>164</v>
      </c>
      <c r="Y202" s="319"/>
      <c r="Z202" s="319"/>
      <c r="AA202" s="319"/>
      <c r="AB202" s="319"/>
      <c r="AC202" s="319"/>
      <c r="AD202" s="319"/>
      <c r="AE202" s="319"/>
      <c r="AF202" s="319"/>
      <c r="AG202" s="319"/>
      <c r="AH202" s="319"/>
      <c r="AI202" s="321"/>
    </row>
    <row r="203" spans="1:35" ht="11.25" customHeight="1">
      <c r="I203" s="144" t="s">
        <v>120</v>
      </c>
      <c r="J203" s="144"/>
      <c r="K203" s="134"/>
      <c r="L203" s="134" t="s">
        <v>166</v>
      </c>
    </row>
    <row r="204" spans="1:35" ht="11.25" customHeight="1">
      <c r="I204" s="134"/>
      <c r="J204" s="134"/>
      <c r="K204" s="134"/>
      <c r="L204" s="134" t="s">
        <v>544</v>
      </c>
    </row>
    <row r="205" spans="1:35" ht="11.25" customHeight="1">
      <c r="I205" s="134"/>
      <c r="J205" s="134"/>
      <c r="K205" s="134"/>
      <c r="L205" s="134" t="s">
        <v>543</v>
      </c>
    </row>
    <row r="206" spans="1:35" ht="11.25" customHeight="1">
      <c r="I206" s="134"/>
      <c r="J206" s="134"/>
      <c r="K206" s="134"/>
      <c r="L206" s="134" t="s">
        <v>542</v>
      </c>
    </row>
    <row r="207" spans="1:35" ht="11.25" customHeight="1">
      <c r="I207" s="134"/>
      <c r="J207" s="134"/>
      <c r="K207" s="134"/>
      <c r="L207" s="134" t="s">
        <v>545</v>
      </c>
    </row>
    <row r="208" spans="1:35" ht="11.25" customHeight="1">
      <c r="I208" s="134"/>
      <c r="J208" s="134"/>
      <c r="K208" s="134"/>
      <c r="L208" s="134" t="s">
        <v>805</v>
      </c>
    </row>
    <row r="209" spans="1:44" ht="11.25" customHeight="1">
      <c r="I209" s="134"/>
      <c r="J209" s="134"/>
      <c r="K209" s="134"/>
      <c r="L209" s="134" t="s">
        <v>600</v>
      </c>
    </row>
    <row r="210" spans="1:44" s="446" customFormat="1" ht="11.25" customHeight="1">
      <c r="A210" s="96"/>
      <c r="B210" s="96"/>
      <c r="C210" s="96"/>
      <c r="D210" s="96"/>
      <c r="E210" s="96"/>
      <c r="F210" s="96"/>
      <c r="G210" s="96"/>
      <c r="H210" s="96"/>
      <c r="I210" s="96"/>
      <c r="J210" s="96"/>
      <c r="K210" s="96"/>
      <c r="L210" s="144" t="s">
        <v>601</v>
      </c>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L210" s="494"/>
      <c r="AM210" s="494"/>
      <c r="AN210" s="494"/>
      <c r="AO210" s="494"/>
      <c r="AP210" s="494"/>
      <c r="AQ210" s="494"/>
      <c r="AR210" s="494"/>
    </row>
    <row r="211" spans="1:44" ht="11.25" customHeight="1">
      <c r="A211" s="2379" t="str">
        <f>IF(TRIM(入力1!A178)&lt;&gt;"",入力1!A178,"")</f>
        <v/>
      </c>
      <c r="B211" s="2380">
        <f>IF(TRIM(入力1!B178)&lt;&gt;"",入力1!B178,"")</f>
        <v>8</v>
      </c>
      <c r="C211" s="2381">
        <f>IF(TRIM(入力1!C178)&lt;&gt;"",入力1!C178,"")</f>
        <v>1</v>
      </c>
      <c r="D211" s="2382" t="str">
        <f>IF(TRIM(入力1!D178)&lt;&gt;"",入力1!D178,"")</f>
        <v/>
      </c>
      <c r="E211" s="2383"/>
      <c r="F211" s="2388" t="str">
        <f>IF(入力2!F175,"■","□")</f>
        <v>□</v>
      </c>
      <c r="G211" s="2389"/>
      <c r="H211" s="2390"/>
      <c r="I211" s="2338" t="str">
        <f>IF(TRIM(入力1!A178)&lt;&gt;"",入力1!A178,"")</f>
        <v/>
      </c>
      <c r="J211" s="2340">
        <f>IF(TRIM(入力1!B178)&lt;&gt;"",入力1!B178,"")</f>
        <v>8</v>
      </c>
      <c r="K211" s="2387">
        <f>C211</f>
        <v>1</v>
      </c>
      <c r="L211" s="641" t="str">
        <f>IF(TRIM(入力2!L175)&lt;&gt;"",入力2!L175,"")</f>
        <v/>
      </c>
      <c r="M211" s="641" t="str">
        <f>IF(TRIM(入力2!M175)&lt;&gt;"",入力2!M175,"")</f>
        <v/>
      </c>
      <c r="N211" s="641" t="str">
        <f>IF(TRIM(入力2!N175)&lt;&gt;"",入力2!N175,"")</f>
        <v/>
      </c>
      <c r="O211" s="641" t="str">
        <f>IF(TRIM(入力2!O175)&lt;&gt;"",入力2!O175,"")</f>
        <v/>
      </c>
      <c r="P211" s="641" t="str">
        <f>IF(TRIM(入力2!P175)&lt;&gt;"",入力2!P175,"")</f>
        <v/>
      </c>
      <c r="Q211" s="641" t="str">
        <f>IF(TRIM(入力2!Q175)&lt;&gt;"",入力2!Q175,"")</f>
        <v/>
      </c>
      <c r="R211" s="641" t="str">
        <f>IF(TRIM(入力2!R175)&lt;&gt;"",入力2!R175,"")</f>
        <v/>
      </c>
      <c r="S211" s="641" t="str">
        <f>IF(TRIM(入力2!S175)&lt;&gt;"",入力2!S175,"")</f>
        <v/>
      </c>
      <c r="T211" s="641" t="str">
        <f>IF(TRIM(入力2!T175)&lt;&gt;"",入力2!T175,"")</f>
        <v/>
      </c>
      <c r="U211" s="641" t="str">
        <f>IF(TRIM(入力2!U175)&lt;&gt;"",入力2!U175,"")</f>
        <v/>
      </c>
      <c r="V211" s="641" t="str">
        <f>IF(TRIM(入力2!V175)&lt;&gt;"",入力2!V175,"")</f>
        <v/>
      </c>
      <c r="W211" s="642" t="str">
        <f>IF(TRIM(入力2!W175)&lt;&gt;"",入力2!W175,"")</f>
        <v/>
      </c>
      <c r="X211" s="649" t="str">
        <f>IF(TRIM(入力2!X175)&lt;&gt;"",入力2!X175,"")</f>
        <v/>
      </c>
      <c r="Y211" s="641" t="str">
        <f>IF(TRIM(入力2!Y175)&lt;&gt;"",入力2!Y175,"")</f>
        <v/>
      </c>
      <c r="Z211" s="641" t="str">
        <f>IF(TRIM(入力2!Z175)&lt;&gt;"",入力2!Z175,"")</f>
        <v/>
      </c>
      <c r="AA211" s="641" t="str">
        <f>IF(TRIM(入力2!AA175)&lt;&gt;"",入力2!AA175,"")</f>
        <v/>
      </c>
      <c r="AB211" s="641" t="str">
        <f>IF(TRIM(入力2!AB175)&lt;&gt;"",入力2!AB175,"")</f>
        <v/>
      </c>
      <c r="AC211" s="641" t="str">
        <f>IF(TRIM(入力2!AC175)&lt;&gt;"",入力2!AC175,"")</f>
        <v/>
      </c>
      <c r="AD211" s="641" t="str">
        <f>IF(TRIM(入力2!AD175)&lt;&gt;"",入力2!AD175,"")</f>
        <v/>
      </c>
      <c r="AE211" s="641" t="str">
        <f>IF(TRIM(入力2!AE175)&lt;&gt;"",入力2!AE175,"")</f>
        <v/>
      </c>
      <c r="AF211" s="641" t="str">
        <f>IF(TRIM(入力2!AF175)&lt;&gt;"",入力2!AF175,"")</f>
        <v/>
      </c>
      <c r="AG211" s="641" t="str">
        <f>IF(TRIM(入力2!AG175)&lt;&gt;"",入力2!AG175,"")</f>
        <v/>
      </c>
      <c r="AH211" s="641" t="str">
        <f>IF(TRIM(入力2!AH175)&lt;&gt;"",入力2!AH175,"")</f>
        <v/>
      </c>
      <c r="AI211" s="642" t="str">
        <f>IF(TRIM(入力2!AI175)&lt;&gt;"",入力2!AI175,"")</f>
        <v/>
      </c>
      <c r="AN211" s="494">
        <v>0</v>
      </c>
      <c r="AO211" s="494">
        <f>IF(AN211=1,IF(W211&gt;0,W211,W212),W212)</f>
        <v>0</v>
      </c>
      <c r="AP211" s="494">
        <f>IF(AN211=1,IF(AI211&gt;0,AI211,AI212),AI212)</f>
        <v>0</v>
      </c>
    </row>
    <row r="212" spans="1:44" ht="11.25" customHeight="1">
      <c r="A212" s="2338"/>
      <c r="B212" s="2340"/>
      <c r="C212" s="2342"/>
      <c r="D212" s="2345"/>
      <c r="E212" s="2346"/>
      <c r="F212" s="2391"/>
      <c r="G212" s="2392"/>
      <c r="H212" s="2393"/>
      <c r="I212" s="2353"/>
      <c r="J212" s="2354"/>
      <c r="K212" s="2356"/>
      <c r="L212" s="591" t="str">
        <f>IF(TRIM(入力2!L176)&lt;&gt;"",入力2!L176,"")</f>
        <v/>
      </c>
      <c r="M212" s="592" t="str">
        <f>IF(TRIM(入力2!M176)&lt;&gt;"",入力2!M176,"")</f>
        <v/>
      </c>
      <c r="N212" s="592" t="str">
        <f>IF(TRIM(入力2!N176)&lt;&gt;"",入力2!N176,"")</f>
        <v/>
      </c>
      <c r="O212" s="592" t="str">
        <f>IF(TRIM(入力2!O176)&lt;&gt;"",入力2!O176,"")</f>
        <v/>
      </c>
      <c r="P212" s="592" t="str">
        <f>IF(TRIM(入力2!P176)&lt;&gt;"",入力2!P176,"")</f>
        <v/>
      </c>
      <c r="Q212" s="592" t="str">
        <f>IF(TRIM(入力2!Q176)&lt;&gt;"",入力2!Q176,"")</f>
        <v/>
      </c>
      <c r="R212" s="592" t="str">
        <f>IF(TRIM(入力2!R176)&lt;&gt;"",入力2!R176,"")</f>
        <v/>
      </c>
      <c r="S212" s="592" t="str">
        <f>IF(TRIM(入力2!S176)&lt;&gt;"",入力2!S176,"")</f>
        <v/>
      </c>
      <c r="T212" s="592" t="str">
        <f>IF(TRIM(入力2!T176)&lt;&gt;"",入力2!T176,"")</f>
        <v/>
      </c>
      <c r="U212" s="592" t="str">
        <f>IF(TRIM(入力2!U176)&lt;&gt;"",入力2!U176,"")</f>
        <v/>
      </c>
      <c r="V212" s="593" t="str">
        <f>IF(TRIM(入力2!V176)&lt;&gt;"",入力2!V176,"")</f>
        <v>0</v>
      </c>
      <c r="W212" s="594">
        <f>IF(TRIM(入力2!W176)&lt;&gt;"",入力2!W176,"")</f>
        <v>0</v>
      </c>
      <c r="X212" s="595" t="str">
        <f>IF(TRIM(入力2!X176)&lt;&gt;"",入力2!X176,"")</f>
        <v/>
      </c>
      <c r="Y212" s="592" t="str">
        <f>IF(TRIM(入力2!Y176)&lt;&gt;"",入力2!Y176,"")</f>
        <v/>
      </c>
      <c r="Z212" s="592" t="str">
        <f>IF(TRIM(入力2!Z176)&lt;&gt;"",入力2!Z176,"")</f>
        <v/>
      </c>
      <c r="AA212" s="592" t="str">
        <f>IF(TRIM(入力2!AA176)&lt;&gt;"",入力2!AA176,"")</f>
        <v/>
      </c>
      <c r="AB212" s="592" t="str">
        <f>IF(TRIM(入力2!AB176)&lt;&gt;"",入力2!AB176,"")</f>
        <v/>
      </c>
      <c r="AC212" s="592" t="str">
        <f>IF(TRIM(入力2!AC176)&lt;&gt;"",入力2!AC176,"")</f>
        <v/>
      </c>
      <c r="AD212" s="592" t="str">
        <f>IF(TRIM(入力2!AD176)&lt;&gt;"",入力2!AD176,"")</f>
        <v/>
      </c>
      <c r="AE212" s="592" t="str">
        <f>IF(TRIM(入力2!AE176)&lt;&gt;"",入力2!AE176,"")</f>
        <v/>
      </c>
      <c r="AF212" s="592" t="str">
        <f>IF(TRIM(入力2!AF176)&lt;&gt;"",入力2!AF176,"")</f>
        <v/>
      </c>
      <c r="AG212" s="592" t="str">
        <f>IF(TRIM(入力2!AG176)&lt;&gt;"",入力2!AG176,"")</f>
        <v/>
      </c>
      <c r="AH212" s="591" t="str">
        <f>IF(TRIM(入力2!AH176)&lt;&gt;"",入力2!AH176,"")</f>
        <v>0</v>
      </c>
      <c r="AI212" s="596">
        <f>IF(TRIM(入力2!AI176)&lt;&gt;"",入力2!AI176,"")</f>
        <v>0</v>
      </c>
      <c r="AN212" s="494">
        <v>0</v>
      </c>
      <c r="AO212" s="494">
        <f>IF(AN212=1,IF(W213&gt;0,W213,W214),W214)</f>
        <v>0</v>
      </c>
      <c r="AP212" s="494">
        <f>IF(AN212=1,IF(AI213&gt;0,AI213,AI214),AI214)</f>
        <v>0</v>
      </c>
    </row>
    <row r="213" spans="1:44" ht="11.25" customHeight="1">
      <c r="A213" s="2312" t="str">
        <f>IF(TRIM(入力1!A180)&lt;&gt;"",入力1!A180,"")</f>
        <v/>
      </c>
      <c r="B213" s="2314">
        <f>IF(TRIM(入力1!B180)&lt;&gt;"",入力1!B180,"")</f>
        <v>8</v>
      </c>
      <c r="C213" s="2316">
        <f>IF(TRIM(入力1!C180)&lt;&gt;"",入力1!C180,"")</f>
        <v>2</v>
      </c>
      <c r="D213" s="2318" t="str">
        <f>IF(TRIM(入力1!D180)&lt;&gt;"",入力1!D180,"")</f>
        <v/>
      </c>
      <c r="E213" s="2319"/>
      <c r="F213" s="2322" t="str">
        <f>IF(入力2!F177,"■","□")</f>
        <v>□</v>
      </c>
      <c r="G213" s="2323"/>
      <c r="H213" s="2324"/>
      <c r="I213" s="2328" t="str">
        <f>IF(TRIM(入力1!A180)&lt;&gt;"",入力1!A180,"")</f>
        <v/>
      </c>
      <c r="J213" s="2308">
        <f>IF(TRIM(入力1!B180)&lt;&gt;"",入力1!B180,"")</f>
        <v>8</v>
      </c>
      <c r="K213" s="2310">
        <f>C213</f>
        <v>2</v>
      </c>
      <c r="L213" s="637" t="str">
        <f>IF(TRIM(入力2!L177)&lt;&gt;"",入力2!L177,"")</f>
        <v/>
      </c>
      <c r="M213" s="637" t="str">
        <f>IF(TRIM(入力2!M177)&lt;&gt;"",入力2!M177,"")</f>
        <v/>
      </c>
      <c r="N213" s="637" t="str">
        <f>IF(TRIM(入力2!N177)&lt;&gt;"",入力2!N177,"")</f>
        <v/>
      </c>
      <c r="O213" s="637" t="str">
        <f>IF(TRIM(入力2!O177)&lt;&gt;"",入力2!O177,"")</f>
        <v/>
      </c>
      <c r="P213" s="637" t="str">
        <f>IF(TRIM(入力2!P177)&lt;&gt;"",入力2!P177,"")</f>
        <v/>
      </c>
      <c r="Q213" s="637" t="str">
        <f>IF(TRIM(入力2!Q177)&lt;&gt;"",入力2!Q177,"")</f>
        <v/>
      </c>
      <c r="R213" s="637" t="str">
        <f>IF(TRIM(入力2!R177)&lt;&gt;"",入力2!R177,"")</f>
        <v/>
      </c>
      <c r="S213" s="637" t="str">
        <f>IF(TRIM(入力2!S177)&lt;&gt;"",入力2!S177,"")</f>
        <v/>
      </c>
      <c r="T213" s="637" t="str">
        <f>IF(TRIM(入力2!T177)&lt;&gt;"",入力2!T177,"")</f>
        <v/>
      </c>
      <c r="U213" s="637" t="str">
        <f>IF(TRIM(入力2!U177)&lt;&gt;"",入力2!U177,"")</f>
        <v/>
      </c>
      <c r="V213" s="637" t="str">
        <f>IF(TRIM(入力2!V177)&lt;&gt;"",入力2!V177,"")</f>
        <v/>
      </c>
      <c r="W213" s="638" t="str">
        <f>IF(TRIM(入力2!W177)&lt;&gt;"",入力2!W177,"")</f>
        <v/>
      </c>
      <c r="X213" s="639" t="str">
        <f>IF(TRIM(入力2!X177)&lt;&gt;"",入力2!X177,"")</f>
        <v/>
      </c>
      <c r="Y213" s="637" t="str">
        <f>IF(TRIM(入力2!Y177)&lt;&gt;"",入力2!Y177,"")</f>
        <v/>
      </c>
      <c r="Z213" s="637" t="str">
        <f>IF(TRIM(入力2!Z177)&lt;&gt;"",入力2!Z177,"")</f>
        <v/>
      </c>
      <c r="AA213" s="637" t="str">
        <f>IF(TRIM(入力2!AA177)&lt;&gt;"",入力2!AA177,"")</f>
        <v/>
      </c>
      <c r="AB213" s="637" t="str">
        <f>IF(TRIM(入力2!AB177)&lt;&gt;"",入力2!AB177,"")</f>
        <v/>
      </c>
      <c r="AC213" s="637" t="str">
        <f>IF(TRIM(入力2!AC177)&lt;&gt;"",入力2!AC177,"")</f>
        <v/>
      </c>
      <c r="AD213" s="637" t="str">
        <f>IF(TRIM(入力2!AD177)&lt;&gt;"",入力2!AD177,"")</f>
        <v/>
      </c>
      <c r="AE213" s="637" t="str">
        <f>IF(TRIM(入力2!AE177)&lt;&gt;"",入力2!AE177,"")</f>
        <v/>
      </c>
      <c r="AF213" s="637" t="str">
        <f>IF(TRIM(入力2!AF177)&lt;&gt;"",入力2!AF177,"")</f>
        <v/>
      </c>
      <c r="AG213" s="637" t="str">
        <f>IF(TRIM(入力2!AG177)&lt;&gt;"",入力2!AG177,"")</f>
        <v/>
      </c>
      <c r="AH213" s="637" t="str">
        <f>IF(TRIM(入力2!AH177)&lt;&gt;"",入力2!AH177,"")</f>
        <v/>
      </c>
      <c r="AI213" s="638" t="str">
        <f>IF(TRIM(入力2!AI177)&lt;&gt;"",入力2!AI177,"")</f>
        <v/>
      </c>
      <c r="AN213" s="494">
        <v>0</v>
      </c>
      <c r="AO213" s="494">
        <f>IF(AN213=1,IF(W215&gt;0,W215,W216),W216)</f>
        <v>0</v>
      </c>
      <c r="AP213" s="494">
        <f>IF(AN213=1,IF(AI215&gt;0,AI215,AI216),AI216)</f>
        <v>0</v>
      </c>
    </row>
    <row r="214" spans="1:44" ht="11.25" customHeight="1">
      <c r="A214" s="2328"/>
      <c r="B214" s="2308"/>
      <c r="C214" s="2330"/>
      <c r="D214" s="2331"/>
      <c r="E214" s="2332"/>
      <c r="F214" s="2333"/>
      <c r="G214" s="2334"/>
      <c r="H214" s="2335"/>
      <c r="I214" s="2329"/>
      <c r="J214" s="2336"/>
      <c r="K214" s="2311"/>
      <c r="L214" s="597" t="str">
        <f>IF(TRIM(入力2!L178)&lt;&gt;"",入力2!L178,"")</f>
        <v/>
      </c>
      <c r="M214" s="597" t="str">
        <f>IF(TRIM(入力2!M178)&lt;&gt;"",入力2!M178,"")</f>
        <v/>
      </c>
      <c r="N214" s="597" t="str">
        <f>IF(TRIM(入力2!N178)&lt;&gt;"",入力2!N178,"")</f>
        <v/>
      </c>
      <c r="O214" s="597" t="str">
        <f>IF(TRIM(入力2!O178)&lt;&gt;"",入力2!O178,"")</f>
        <v/>
      </c>
      <c r="P214" s="597" t="str">
        <f>IF(TRIM(入力2!P178)&lt;&gt;"",入力2!P178,"")</f>
        <v/>
      </c>
      <c r="Q214" s="597" t="str">
        <f>IF(TRIM(入力2!Q178)&lt;&gt;"",入力2!Q178,"")</f>
        <v/>
      </c>
      <c r="R214" s="597" t="str">
        <f>IF(TRIM(入力2!R178)&lt;&gt;"",入力2!R178,"")</f>
        <v/>
      </c>
      <c r="S214" s="597" t="str">
        <f>IF(TRIM(入力2!S178)&lt;&gt;"",入力2!S178,"")</f>
        <v/>
      </c>
      <c r="T214" s="597" t="str">
        <f>IF(TRIM(入力2!T178)&lt;&gt;"",入力2!T178,"")</f>
        <v/>
      </c>
      <c r="U214" s="597" t="str">
        <f>IF(TRIM(入力2!U178)&lt;&gt;"",入力2!U178,"")</f>
        <v/>
      </c>
      <c r="V214" s="597" t="str">
        <f>IF(TRIM(入力2!V178)&lt;&gt;"",入力2!V178,"")</f>
        <v>0</v>
      </c>
      <c r="W214" s="598">
        <f>IF(TRIM(入力2!W178)&lt;&gt;"",入力2!W178,"")</f>
        <v>0</v>
      </c>
      <c r="X214" s="599" t="str">
        <f>IF(TRIM(入力2!X178)&lt;&gt;"",入力2!X178,"")</f>
        <v/>
      </c>
      <c r="Y214" s="597" t="str">
        <f>IF(TRIM(入力2!Y178)&lt;&gt;"",入力2!Y178,"")</f>
        <v/>
      </c>
      <c r="Z214" s="597" t="str">
        <f>IF(TRIM(入力2!Z178)&lt;&gt;"",入力2!Z178,"")</f>
        <v/>
      </c>
      <c r="AA214" s="597" t="str">
        <f>IF(TRIM(入力2!AA178)&lt;&gt;"",入力2!AA178,"")</f>
        <v/>
      </c>
      <c r="AB214" s="597" t="str">
        <f>IF(TRIM(入力2!AB178)&lt;&gt;"",入力2!AB178,"")</f>
        <v/>
      </c>
      <c r="AC214" s="597" t="str">
        <f>IF(TRIM(入力2!AC178)&lt;&gt;"",入力2!AC178,"")</f>
        <v/>
      </c>
      <c r="AD214" s="597" t="str">
        <f>IF(TRIM(入力2!AD178)&lt;&gt;"",入力2!AD178,"")</f>
        <v/>
      </c>
      <c r="AE214" s="597" t="str">
        <f>IF(TRIM(入力2!AE178)&lt;&gt;"",入力2!AE178,"")</f>
        <v/>
      </c>
      <c r="AF214" s="597" t="str">
        <f>IF(TRIM(入力2!AF178)&lt;&gt;"",入力2!AF178,"")</f>
        <v/>
      </c>
      <c r="AG214" s="597" t="str">
        <f>IF(TRIM(入力2!AG178)&lt;&gt;"",入力2!AG178,"")</f>
        <v/>
      </c>
      <c r="AH214" s="597" t="str">
        <f>IF(TRIM(入力2!AH178)&lt;&gt;"",入力2!AH178,"")</f>
        <v>0</v>
      </c>
      <c r="AI214" s="598">
        <f>IF(TRIM(入力2!AI178)&lt;&gt;"",入力2!AI178,"")</f>
        <v>0</v>
      </c>
      <c r="AN214" s="494">
        <v>0</v>
      </c>
      <c r="AO214" s="494">
        <f>IF(AN214=1,IF(W217&gt;0,W217,W218),W218)</f>
        <v>0</v>
      </c>
      <c r="AP214" s="494">
        <f>IF(AN214=1,IF(AI217&gt;0,AI217,AI218),AI218)</f>
        <v>0</v>
      </c>
    </row>
    <row r="215" spans="1:44" ht="11.25" customHeight="1">
      <c r="A215" s="2337" t="str">
        <f>IF(TRIM(入力1!A182)&lt;&gt;"",入力1!A182,"")</f>
        <v/>
      </c>
      <c r="B215" s="2339">
        <f>IF(TRIM(入力1!B182)&lt;&gt;"",入力1!B182,"")</f>
        <v>8</v>
      </c>
      <c r="C215" s="2341">
        <f>IF(TRIM(入力1!C182)&lt;&gt;"",入力1!C182,"")</f>
        <v>3</v>
      </c>
      <c r="D215" s="2343" t="str">
        <f>IF(TRIM(入力1!D182)&lt;&gt;"",入力1!D182,"")</f>
        <v/>
      </c>
      <c r="E215" s="2344"/>
      <c r="F215" s="2347" t="str">
        <f>IF(入力2!F179,"■","□")</f>
        <v>□</v>
      </c>
      <c r="G215" s="2348"/>
      <c r="H215" s="2349"/>
      <c r="I215" s="2338" t="str">
        <f>IF(TRIM(入力1!A182)&lt;&gt;"",入力1!A182,"")</f>
        <v/>
      </c>
      <c r="J215" s="2340">
        <f>IF(TRIM(入力1!B182)&lt;&gt;"",入力1!B182,"")</f>
        <v>8</v>
      </c>
      <c r="K215" s="2355">
        <f>C215</f>
        <v>3</v>
      </c>
      <c r="L215" s="640" t="str">
        <f>IF(TRIM(入力2!L179)&lt;&gt;"",入力2!L179,"")</f>
        <v/>
      </c>
      <c r="M215" s="640" t="str">
        <f>IF(TRIM(入力2!M179)&lt;&gt;"",入力2!M179,"")</f>
        <v/>
      </c>
      <c r="N215" s="640" t="str">
        <f>IF(TRIM(入力2!N179)&lt;&gt;"",入力2!N179,"")</f>
        <v/>
      </c>
      <c r="O215" s="640" t="str">
        <f>IF(TRIM(入力2!O179)&lt;&gt;"",入力2!O179,"")</f>
        <v/>
      </c>
      <c r="P215" s="640" t="str">
        <f>IF(TRIM(入力2!P179)&lt;&gt;"",入力2!P179,"")</f>
        <v/>
      </c>
      <c r="Q215" s="640" t="str">
        <f>IF(TRIM(入力2!Q179)&lt;&gt;"",入力2!Q179,"")</f>
        <v/>
      </c>
      <c r="R215" s="640" t="str">
        <f>IF(TRIM(入力2!R179)&lt;&gt;"",入力2!R179,"")</f>
        <v/>
      </c>
      <c r="S215" s="640" t="str">
        <f>IF(TRIM(入力2!S179)&lt;&gt;"",入力2!S179,"")</f>
        <v/>
      </c>
      <c r="T215" s="640" t="str">
        <f>IF(TRIM(入力2!T179)&lt;&gt;"",入力2!T179,"")</f>
        <v/>
      </c>
      <c r="U215" s="640" t="str">
        <f>IF(TRIM(入力2!U179)&lt;&gt;"",入力2!U179,"")</f>
        <v/>
      </c>
      <c r="V215" s="641" t="str">
        <f>IF(TRIM(入力2!V179)&lt;&gt;"",入力2!V179,"")</f>
        <v/>
      </c>
      <c r="W215" s="642" t="str">
        <f>IF(TRIM(入力2!W179)&lt;&gt;"",入力2!W179,"")</f>
        <v/>
      </c>
      <c r="X215" s="643" t="str">
        <f>IF(TRIM(入力2!X179)&lt;&gt;"",入力2!X179,"")</f>
        <v/>
      </c>
      <c r="Y215" s="640" t="str">
        <f>IF(TRIM(入力2!Y179)&lt;&gt;"",入力2!Y179,"")</f>
        <v/>
      </c>
      <c r="Z215" s="640" t="str">
        <f>IF(TRIM(入力2!Z179)&lt;&gt;"",入力2!Z179,"")</f>
        <v/>
      </c>
      <c r="AA215" s="640" t="str">
        <f>IF(TRIM(入力2!AA179)&lt;&gt;"",入力2!AA179,"")</f>
        <v/>
      </c>
      <c r="AB215" s="640" t="str">
        <f>IF(TRIM(入力2!AB179)&lt;&gt;"",入力2!AB179,"")</f>
        <v/>
      </c>
      <c r="AC215" s="640" t="str">
        <f>IF(TRIM(入力2!AC179)&lt;&gt;"",入力2!AC179,"")</f>
        <v/>
      </c>
      <c r="AD215" s="640" t="str">
        <f>IF(TRIM(入力2!AD179)&lt;&gt;"",入力2!AD179,"")</f>
        <v/>
      </c>
      <c r="AE215" s="640" t="str">
        <f>IF(TRIM(入力2!AE179)&lt;&gt;"",入力2!AE179,"")</f>
        <v/>
      </c>
      <c r="AF215" s="640" t="str">
        <f>IF(TRIM(入力2!AF179)&lt;&gt;"",入力2!AF179,"")</f>
        <v/>
      </c>
      <c r="AG215" s="640" t="str">
        <f>IF(TRIM(入力2!AG179)&lt;&gt;"",入力2!AG179,"")</f>
        <v/>
      </c>
      <c r="AH215" s="640" t="str">
        <f>IF(TRIM(入力2!AH179)&lt;&gt;"",入力2!AH179,"")</f>
        <v/>
      </c>
      <c r="AI215" s="644" t="str">
        <f>IF(TRIM(入力2!AI179)&lt;&gt;"",入力2!AI179,"")</f>
        <v/>
      </c>
      <c r="AN215" s="494">
        <v>0</v>
      </c>
      <c r="AO215" s="494">
        <f>IF(AN215=1,IF(W219&gt;0,W219,W220),W220)</f>
        <v>0</v>
      </c>
      <c r="AP215" s="494">
        <f>IF(AN215=1,IF(AI219&gt;0,AI219,AI220),AI220)</f>
        <v>0</v>
      </c>
    </row>
    <row r="216" spans="1:44" ht="11.25" customHeight="1">
      <c r="A216" s="2338"/>
      <c r="B216" s="2340"/>
      <c r="C216" s="2342"/>
      <c r="D216" s="2345"/>
      <c r="E216" s="2346"/>
      <c r="F216" s="2350"/>
      <c r="G216" s="2351"/>
      <c r="H216" s="2352"/>
      <c r="I216" s="2353"/>
      <c r="J216" s="2354"/>
      <c r="K216" s="2356"/>
      <c r="L216" s="591" t="str">
        <f>IF(TRIM(入力2!L180)&lt;&gt;"",入力2!L180,"")</f>
        <v/>
      </c>
      <c r="M216" s="591" t="str">
        <f>IF(TRIM(入力2!M180)&lt;&gt;"",入力2!M180,"")</f>
        <v/>
      </c>
      <c r="N216" s="591" t="str">
        <f>IF(TRIM(入力2!N180)&lt;&gt;"",入力2!N180,"")</f>
        <v/>
      </c>
      <c r="O216" s="591" t="str">
        <f>IF(TRIM(入力2!O180)&lt;&gt;"",入力2!O180,"")</f>
        <v/>
      </c>
      <c r="P216" s="591" t="str">
        <f>IF(TRIM(入力2!P180)&lt;&gt;"",入力2!P180,"")</f>
        <v/>
      </c>
      <c r="Q216" s="591" t="str">
        <f>IF(TRIM(入力2!Q180)&lt;&gt;"",入力2!Q180,"")</f>
        <v/>
      </c>
      <c r="R216" s="591" t="str">
        <f>IF(TRIM(入力2!R180)&lt;&gt;"",入力2!R180,"")</f>
        <v/>
      </c>
      <c r="S216" s="591" t="str">
        <f>IF(TRIM(入力2!S180)&lt;&gt;"",入力2!S180,"")</f>
        <v/>
      </c>
      <c r="T216" s="591" t="str">
        <f>IF(TRIM(入力2!T180)&lt;&gt;"",入力2!T180,"")</f>
        <v/>
      </c>
      <c r="U216" s="591" t="str">
        <f>IF(TRIM(入力2!U180)&lt;&gt;"",入力2!U180,"")</f>
        <v/>
      </c>
      <c r="V216" s="593" t="str">
        <f>IF(TRIM(入力2!V180)&lt;&gt;"",入力2!V180,"")</f>
        <v>0</v>
      </c>
      <c r="W216" s="594">
        <f>IF(TRIM(入力2!W180)&lt;&gt;"",入力2!W180,"")</f>
        <v>0</v>
      </c>
      <c r="X216" s="600" t="str">
        <f>IF(TRIM(入力2!X180)&lt;&gt;"",入力2!X180,"")</f>
        <v/>
      </c>
      <c r="Y216" s="591" t="str">
        <f>IF(TRIM(入力2!Y180)&lt;&gt;"",入力2!Y180,"")</f>
        <v/>
      </c>
      <c r="Z216" s="591" t="str">
        <f>IF(TRIM(入力2!Z180)&lt;&gt;"",入力2!Z180,"")</f>
        <v/>
      </c>
      <c r="AA216" s="591" t="str">
        <f>IF(TRIM(入力2!AA180)&lt;&gt;"",入力2!AA180,"")</f>
        <v/>
      </c>
      <c r="AB216" s="591" t="str">
        <f>IF(TRIM(入力2!AB180)&lt;&gt;"",入力2!AB180,"")</f>
        <v/>
      </c>
      <c r="AC216" s="591" t="str">
        <f>IF(TRIM(入力2!AC180)&lt;&gt;"",入力2!AC180,"")</f>
        <v/>
      </c>
      <c r="AD216" s="591" t="str">
        <f>IF(TRIM(入力2!AD180)&lt;&gt;"",入力2!AD180,"")</f>
        <v/>
      </c>
      <c r="AE216" s="591" t="str">
        <f>IF(TRIM(入力2!AE180)&lt;&gt;"",入力2!AE180,"")</f>
        <v/>
      </c>
      <c r="AF216" s="591" t="str">
        <f>IF(TRIM(入力2!AF180)&lt;&gt;"",入力2!AF180,"")</f>
        <v/>
      </c>
      <c r="AG216" s="591" t="str">
        <f>IF(TRIM(入力2!AG180)&lt;&gt;"",入力2!AG180,"")</f>
        <v/>
      </c>
      <c r="AH216" s="591" t="str">
        <f>IF(TRIM(入力2!AH180)&lt;&gt;"",入力2!AH180,"")</f>
        <v>0</v>
      </c>
      <c r="AI216" s="596">
        <f>IF(TRIM(入力2!AI180)&lt;&gt;"",入力2!AI180,"")</f>
        <v>0</v>
      </c>
      <c r="AN216" s="494">
        <v>0</v>
      </c>
      <c r="AO216" s="494">
        <f>IF(AN216=1,IF(W221&gt;0,W221,W222),W222)</f>
        <v>0</v>
      </c>
      <c r="AP216" s="494">
        <f>IF(AN216=1,IF(AI221&gt;0,AI221,AI222),AI222)</f>
        <v>0</v>
      </c>
    </row>
    <row r="217" spans="1:44" ht="11.25" customHeight="1">
      <c r="A217" s="2312" t="str">
        <f>IF(TRIM(入力1!A184)&lt;&gt;"",入力1!A184,"")</f>
        <v/>
      </c>
      <c r="B217" s="2314">
        <f>IF(TRIM(入力1!B184)&lt;&gt;"",入力1!B184,"")</f>
        <v>8</v>
      </c>
      <c r="C217" s="2316">
        <f>IF(TRIM(入力1!C184)&lt;&gt;"",入力1!C184,"")</f>
        <v>4</v>
      </c>
      <c r="D217" s="2318" t="str">
        <f>IF(TRIM(入力1!D184)&lt;&gt;"",入力1!D184,"")</f>
        <v/>
      </c>
      <c r="E217" s="2319"/>
      <c r="F217" s="2322" t="str">
        <f>IF(入力2!F181,"■","□")</f>
        <v>□</v>
      </c>
      <c r="G217" s="2323"/>
      <c r="H217" s="2324"/>
      <c r="I217" s="2328" t="str">
        <f>IF(TRIM(入力1!A184)&lt;&gt;"",入力1!A184,"")</f>
        <v/>
      </c>
      <c r="J217" s="2308">
        <f>IF(TRIM(入力1!B184)&lt;&gt;"",入力1!B184,"")</f>
        <v>8</v>
      </c>
      <c r="K217" s="2310">
        <f>C217</f>
        <v>4</v>
      </c>
      <c r="L217" s="637" t="str">
        <f>IF(TRIM(入力2!L181)&lt;&gt;"",入力2!L181,"")</f>
        <v/>
      </c>
      <c r="M217" s="637" t="str">
        <f>IF(TRIM(入力2!M181)&lt;&gt;"",入力2!M181,"")</f>
        <v/>
      </c>
      <c r="N217" s="637" t="str">
        <f>IF(TRIM(入力2!N181)&lt;&gt;"",入力2!N181,"")</f>
        <v/>
      </c>
      <c r="O217" s="637" t="str">
        <f>IF(TRIM(入力2!O181)&lt;&gt;"",入力2!O181,"")</f>
        <v/>
      </c>
      <c r="P217" s="637" t="str">
        <f>IF(TRIM(入力2!P181)&lt;&gt;"",入力2!P181,"")</f>
        <v/>
      </c>
      <c r="Q217" s="637" t="str">
        <f>IF(TRIM(入力2!Q181)&lt;&gt;"",入力2!Q181,"")</f>
        <v/>
      </c>
      <c r="R217" s="637" t="str">
        <f>IF(TRIM(入力2!R181)&lt;&gt;"",入力2!R181,"")</f>
        <v/>
      </c>
      <c r="S217" s="637" t="str">
        <f>IF(TRIM(入力2!S181)&lt;&gt;"",入力2!S181,"")</f>
        <v/>
      </c>
      <c r="T217" s="637" t="str">
        <f>IF(TRIM(入力2!T181)&lt;&gt;"",入力2!T181,"")</f>
        <v/>
      </c>
      <c r="U217" s="637" t="str">
        <f>IF(TRIM(入力2!U181)&lt;&gt;"",入力2!U181,"")</f>
        <v/>
      </c>
      <c r="V217" s="637" t="str">
        <f>IF(TRIM(入力2!V181)&lt;&gt;"",入力2!V181,"")</f>
        <v/>
      </c>
      <c r="W217" s="638" t="str">
        <f>IF(TRIM(入力2!W181)&lt;&gt;"",入力2!W181,"")</f>
        <v/>
      </c>
      <c r="X217" s="639" t="str">
        <f>IF(TRIM(入力2!X181)&lt;&gt;"",入力2!X181,"")</f>
        <v/>
      </c>
      <c r="Y217" s="637" t="str">
        <f>IF(TRIM(入力2!Y181)&lt;&gt;"",入力2!Y181,"")</f>
        <v/>
      </c>
      <c r="Z217" s="637" t="str">
        <f>IF(TRIM(入力2!Z181)&lt;&gt;"",入力2!Z181,"")</f>
        <v/>
      </c>
      <c r="AA217" s="637" t="str">
        <f>IF(TRIM(入力2!AA181)&lt;&gt;"",入力2!AA181,"")</f>
        <v/>
      </c>
      <c r="AB217" s="637" t="str">
        <f>IF(TRIM(入力2!AB181)&lt;&gt;"",入力2!AB181,"")</f>
        <v/>
      </c>
      <c r="AC217" s="637" t="str">
        <f>IF(TRIM(入力2!AC181)&lt;&gt;"",入力2!AC181,"")</f>
        <v/>
      </c>
      <c r="AD217" s="637" t="str">
        <f>IF(TRIM(入力2!AD181)&lt;&gt;"",入力2!AD181,"")</f>
        <v/>
      </c>
      <c r="AE217" s="637" t="str">
        <f>IF(TRIM(入力2!AE181)&lt;&gt;"",入力2!AE181,"")</f>
        <v/>
      </c>
      <c r="AF217" s="637" t="str">
        <f>IF(TRIM(入力2!AF181)&lt;&gt;"",入力2!AF181,"")</f>
        <v/>
      </c>
      <c r="AG217" s="637" t="str">
        <f>IF(TRIM(入力2!AG181)&lt;&gt;"",入力2!AG181,"")</f>
        <v/>
      </c>
      <c r="AH217" s="637" t="str">
        <f>IF(TRIM(入力2!AH181)&lt;&gt;"",入力2!AH181,"")</f>
        <v/>
      </c>
      <c r="AI217" s="638" t="str">
        <f>IF(TRIM(入力2!AI181)&lt;&gt;"",入力2!AI181,"")</f>
        <v/>
      </c>
      <c r="AN217" s="494">
        <v>0</v>
      </c>
      <c r="AO217" s="494">
        <f>IF(AN217=1,IF(W223&gt;0,W223,W224),W224)</f>
        <v>0</v>
      </c>
      <c r="AP217" s="494">
        <f>IF(AN217=1,IF(AI223&gt;0,AI223,AI224),AI224)</f>
        <v>0</v>
      </c>
    </row>
    <row r="218" spans="1:44" ht="11.25" customHeight="1">
      <c r="A218" s="2328"/>
      <c r="B218" s="2308"/>
      <c r="C218" s="2330"/>
      <c r="D218" s="2331"/>
      <c r="E218" s="2332"/>
      <c r="F218" s="2333"/>
      <c r="G218" s="2334"/>
      <c r="H218" s="2335"/>
      <c r="I218" s="2329"/>
      <c r="J218" s="2336"/>
      <c r="K218" s="2311"/>
      <c r="L218" s="597" t="str">
        <f>IF(TRIM(入力2!L182)&lt;&gt;"",入力2!L182,"")</f>
        <v/>
      </c>
      <c r="M218" s="597" t="str">
        <f>IF(TRIM(入力2!M182)&lt;&gt;"",入力2!M182,"")</f>
        <v/>
      </c>
      <c r="N218" s="597" t="str">
        <f>IF(TRIM(入力2!N182)&lt;&gt;"",入力2!N182,"")</f>
        <v/>
      </c>
      <c r="O218" s="597" t="str">
        <f>IF(TRIM(入力2!O182)&lt;&gt;"",入力2!O182,"")</f>
        <v/>
      </c>
      <c r="P218" s="597" t="str">
        <f>IF(TRIM(入力2!P182)&lt;&gt;"",入力2!P182,"")</f>
        <v/>
      </c>
      <c r="Q218" s="597" t="str">
        <f>IF(TRIM(入力2!Q182)&lt;&gt;"",入力2!Q182,"")</f>
        <v/>
      </c>
      <c r="R218" s="597" t="str">
        <f>IF(TRIM(入力2!R182)&lt;&gt;"",入力2!R182,"")</f>
        <v/>
      </c>
      <c r="S218" s="597" t="str">
        <f>IF(TRIM(入力2!S182)&lt;&gt;"",入力2!S182,"")</f>
        <v/>
      </c>
      <c r="T218" s="597" t="str">
        <f>IF(TRIM(入力2!T182)&lt;&gt;"",入力2!T182,"")</f>
        <v/>
      </c>
      <c r="U218" s="597" t="str">
        <f>IF(TRIM(入力2!U182)&lt;&gt;"",入力2!U182,"")</f>
        <v/>
      </c>
      <c r="V218" s="597" t="str">
        <f>IF(TRIM(入力2!V182)&lt;&gt;"",入力2!V182,"")</f>
        <v>0</v>
      </c>
      <c r="W218" s="598">
        <f>IF(TRIM(入力2!W182)&lt;&gt;"",入力2!W182,"")</f>
        <v>0</v>
      </c>
      <c r="X218" s="599" t="str">
        <f>IF(TRIM(入力2!X182)&lt;&gt;"",入力2!X182,"")</f>
        <v/>
      </c>
      <c r="Y218" s="597" t="str">
        <f>IF(TRIM(入力2!Y182)&lt;&gt;"",入力2!Y182,"")</f>
        <v/>
      </c>
      <c r="Z218" s="597" t="str">
        <f>IF(TRIM(入力2!Z182)&lt;&gt;"",入力2!Z182,"")</f>
        <v/>
      </c>
      <c r="AA218" s="597" t="str">
        <f>IF(TRIM(入力2!AA182)&lt;&gt;"",入力2!AA182,"")</f>
        <v/>
      </c>
      <c r="AB218" s="597" t="str">
        <f>IF(TRIM(入力2!AB182)&lt;&gt;"",入力2!AB182,"")</f>
        <v/>
      </c>
      <c r="AC218" s="597" t="str">
        <f>IF(TRIM(入力2!AC182)&lt;&gt;"",入力2!AC182,"")</f>
        <v/>
      </c>
      <c r="AD218" s="597" t="str">
        <f>IF(TRIM(入力2!AD182)&lt;&gt;"",入力2!AD182,"")</f>
        <v/>
      </c>
      <c r="AE218" s="597" t="str">
        <f>IF(TRIM(入力2!AE182)&lt;&gt;"",入力2!AE182,"")</f>
        <v/>
      </c>
      <c r="AF218" s="597" t="str">
        <f>IF(TRIM(入力2!AF182)&lt;&gt;"",入力2!AF182,"")</f>
        <v/>
      </c>
      <c r="AG218" s="597" t="str">
        <f>IF(TRIM(入力2!AG182)&lt;&gt;"",入力2!AG182,"")</f>
        <v/>
      </c>
      <c r="AH218" s="597" t="str">
        <f>IF(TRIM(入力2!AH182)&lt;&gt;"",入力2!AH182,"")</f>
        <v>0</v>
      </c>
      <c r="AI218" s="598">
        <f>IF(TRIM(入力2!AI182)&lt;&gt;"",入力2!AI182,"")</f>
        <v>0</v>
      </c>
      <c r="AN218" s="494">
        <v>0</v>
      </c>
      <c r="AO218" s="494">
        <f>IF(AN218=1,IF(W225&gt;0,W225,W226),W226)</f>
        <v>0</v>
      </c>
      <c r="AP218" s="494">
        <f>IF(AN218=1,IF(AI225&gt;0,AI225,AI226),AI226)</f>
        <v>0</v>
      </c>
    </row>
    <row r="219" spans="1:44" ht="11.25" customHeight="1">
      <c r="A219" s="2337" t="str">
        <f>IF(TRIM(入力1!A186)&lt;&gt;"",入力1!A186,"")</f>
        <v/>
      </c>
      <c r="B219" s="2339">
        <f>IF(TRIM(入力1!B186)&lt;&gt;"",入力1!B186,"")</f>
        <v>8</v>
      </c>
      <c r="C219" s="2341">
        <f>IF(TRIM(入力1!C186)&lt;&gt;"",入力1!C186,"")</f>
        <v>5</v>
      </c>
      <c r="D219" s="2343" t="str">
        <f>IF(TRIM(入力1!D186)&lt;&gt;"",入力1!D186,"")</f>
        <v/>
      </c>
      <c r="E219" s="2344"/>
      <c r="F219" s="2347" t="str">
        <f>IF(入力2!F183,"■","□")</f>
        <v>□</v>
      </c>
      <c r="G219" s="2348"/>
      <c r="H219" s="2349"/>
      <c r="I219" s="2353" t="str">
        <f>IF(TRIM(入力1!A186)&lt;&gt;"",入力1!A186,"")</f>
        <v/>
      </c>
      <c r="J219" s="2354">
        <f>IF(TRIM(入力1!B186)&lt;&gt;"",入力1!B186,"")</f>
        <v>8</v>
      </c>
      <c r="K219" s="2355">
        <f>C219</f>
        <v>5</v>
      </c>
      <c r="L219" s="640" t="str">
        <f>IF(TRIM(入力2!L183)&lt;&gt;"",入力2!L183,"")</f>
        <v/>
      </c>
      <c r="M219" s="640" t="str">
        <f>IF(TRIM(入力2!M183)&lt;&gt;"",入力2!M183,"")</f>
        <v/>
      </c>
      <c r="N219" s="640" t="str">
        <f>IF(TRIM(入力2!N183)&lt;&gt;"",入力2!N183,"")</f>
        <v/>
      </c>
      <c r="O219" s="640" t="str">
        <f>IF(TRIM(入力2!O183)&lt;&gt;"",入力2!O183,"")</f>
        <v/>
      </c>
      <c r="P219" s="640" t="str">
        <f>IF(TRIM(入力2!P183)&lt;&gt;"",入力2!P183,"")</f>
        <v/>
      </c>
      <c r="Q219" s="640" t="str">
        <f>IF(TRIM(入力2!Q183)&lt;&gt;"",入力2!Q183,"")</f>
        <v/>
      </c>
      <c r="R219" s="640" t="str">
        <f>IF(TRIM(入力2!R183)&lt;&gt;"",入力2!R183,"")</f>
        <v/>
      </c>
      <c r="S219" s="640" t="str">
        <f>IF(TRIM(入力2!S183)&lt;&gt;"",入力2!S183,"")</f>
        <v/>
      </c>
      <c r="T219" s="640" t="str">
        <f>IF(TRIM(入力2!T183)&lt;&gt;"",入力2!T183,"")</f>
        <v/>
      </c>
      <c r="U219" s="640" t="str">
        <f>IF(TRIM(入力2!U183)&lt;&gt;"",入力2!U183,"")</f>
        <v/>
      </c>
      <c r="V219" s="640" t="str">
        <f>IF(TRIM(入力2!V183)&lt;&gt;"",入力2!V183,"")</f>
        <v/>
      </c>
      <c r="W219" s="644" t="str">
        <f>IF(TRIM(入力2!W183)&lt;&gt;"",入力2!W183,"")</f>
        <v/>
      </c>
      <c r="X219" s="643" t="str">
        <f>IF(TRIM(入力2!X183)&lt;&gt;"",入力2!X183,"")</f>
        <v/>
      </c>
      <c r="Y219" s="640" t="str">
        <f>IF(TRIM(入力2!Y183)&lt;&gt;"",入力2!Y183,"")</f>
        <v/>
      </c>
      <c r="Z219" s="640" t="str">
        <f>IF(TRIM(入力2!Z183)&lt;&gt;"",入力2!Z183,"")</f>
        <v/>
      </c>
      <c r="AA219" s="640" t="str">
        <f>IF(TRIM(入力2!AA183)&lt;&gt;"",入力2!AA183,"")</f>
        <v/>
      </c>
      <c r="AB219" s="640" t="str">
        <f>IF(TRIM(入力2!AB183)&lt;&gt;"",入力2!AB183,"")</f>
        <v/>
      </c>
      <c r="AC219" s="640" t="str">
        <f>IF(TRIM(入力2!AC183)&lt;&gt;"",入力2!AC183,"")</f>
        <v/>
      </c>
      <c r="AD219" s="640" t="str">
        <f>IF(TRIM(入力2!AD183)&lt;&gt;"",入力2!AD183,"")</f>
        <v/>
      </c>
      <c r="AE219" s="640" t="str">
        <f>IF(TRIM(入力2!AE183)&lt;&gt;"",入力2!AE183,"")</f>
        <v/>
      </c>
      <c r="AF219" s="640" t="str">
        <f>IF(TRIM(入力2!AF183)&lt;&gt;"",入力2!AF183,"")</f>
        <v/>
      </c>
      <c r="AG219" s="640" t="str">
        <f>IF(TRIM(入力2!AG183)&lt;&gt;"",入力2!AG183,"")</f>
        <v/>
      </c>
      <c r="AH219" s="640" t="str">
        <f>IF(TRIM(入力2!AH183)&lt;&gt;"",入力2!AH183,"")</f>
        <v/>
      </c>
      <c r="AI219" s="644" t="str">
        <f>IF(TRIM(入力2!AI183)&lt;&gt;"",入力2!AI183,"")</f>
        <v/>
      </c>
      <c r="AN219" s="494">
        <v>0</v>
      </c>
      <c r="AO219" s="494">
        <f>IF(AN219=1,IF(W227&gt;0,W227,W228),W228)</f>
        <v>0</v>
      </c>
      <c r="AP219" s="494">
        <f>IF(AN219=1,IF(AI227&gt;0,AI227,AI228),AI228)</f>
        <v>0</v>
      </c>
    </row>
    <row r="220" spans="1:44" ht="11.25" customHeight="1" thickBot="1">
      <c r="A220" s="2366"/>
      <c r="B220" s="2367"/>
      <c r="C220" s="2368"/>
      <c r="D220" s="2369"/>
      <c r="E220" s="2370"/>
      <c r="F220" s="2371"/>
      <c r="G220" s="2372"/>
      <c r="H220" s="2373"/>
      <c r="I220" s="2374"/>
      <c r="J220" s="2375"/>
      <c r="K220" s="2376"/>
      <c r="L220" s="601" t="str">
        <f>IF(TRIM(入力2!L184)&lt;&gt;"",入力2!L184,"")</f>
        <v/>
      </c>
      <c r="M220" s="601" t="str">
        <f>IF(TRIM(入力2!M184)&lt;&gt;"",入力2!M184,"")</f>
        <v/>
      </c>
      <c r="N220" s="601" t="str">
        <f>IF(TRIM(入力2!N184)&lt;&gt;"",入力2!N184,"")</f>
        <v/>
      </c>
      <c r="O220" s="601" t="str">
        <f>IF(TRIM(入力2!O184)&lt;&gt;"",入力2!O184,"")</f>
        <v/>
      </c>
      <c r="P220" s="601" t="str">
        <f>IF(TRIM(入力2!P184)&lt;&gt;"",入力2!P184,"")</f>
        <v/>
      </c>
      <c r="Q220" s="601" t="str">
        <f>IF(TRIM(入力2!Q184)&lt;&gt;"",入力2!Q184,"")</f>
        <v/>
      </c>
      <c r="R220" s="601" t="str">
        <f>IF(TRIM(入力2!R184)&lt;&gt;"",入力2!R184,"")</f>
        <v/>
      </c>
      <c r="S220" s="601" t="str">
        <f>IF(TRIM(入力2!S184)&lt;&gt;"",入力2!S184,"")</f>
        <v/>
      </c>
      <c r="T220" s="601" t="str">
        <f>IF(TRIM(入力2!T184)&lt;&gt;"",入力2!T184,"")</f>
        <v/>
      </c>
      <c r="U220" s="601" t="str">
        <f>IF(TRIM(入力2!U184)&lt;&gt;"",入力2!U184,"")</f>
        <v/>
      </c>
      <c r="V220" s="601" t="str">
        <f>IF(TRIM(入力2!V184)&lt;&gt;"",入力2!V184,"")</f>
        <v>0</v>
      </c>
      <c r="W220" s="602">
        <f>IF(TRIM(入力2!W184)&lt;&gt;"",入力2!W184,"")</f>
        <v>0</v>
      </c>
      <c r="X220" s="603" t="str">
        <f>IF(TRIM(入力2!X184)&lt;&gt;"",入力2!X184,"")</f>
        <v/>
      </c>
      <c r="Y220" s="601" t="str">
        <f>IF(TRIM(入力2!Y184)&lt;&gt;"",入力2!Y184,"")</f>
        <v/>
      </c>
      <c r="Z220" s="601" t="str">
        <f>IF(TRIM(入力2!Z184)&lt;&gt;"",入力2!Z184,"")</f>
        <v/>
      </c>
      <c r="AA220" s="601" t="str">
        <f>IF(TRIM(入力2!AA184)&lt;&gt;"",入力2!AA184,"")</f>
        <v/>
      </c>
      <c r="AB220" s="601" t="str">
        <f>IF(TRIM(入力2!AB184)&lt;&gt;"",入力2!AB184,"")</f>
        <v/>
      </c>
      <c r="AC220" s="601" t="str">
        <f>IF(TRIM(入力2!AC184)&lt;&gt;"",入力2!AC184,"")</f>
        <v/>
      </c>
      <c r="AD220" s="601" t="str">
        <f>IF(TRIM(入力2!AD184)&lt;&gt;"",入力2!AD184,"")</f>
        <v/>
      </c>
      <c r="AE220" s="601" t="str">
        <f>IF(TRIM(入力2!AE184)&lt;&gt;"",入力2!AE184,"")</f>
        <v/>
      </c>
      <c r="AF220" s="601" t="str">
        <f>IF(TRIM(入力2!AF184)&lt;&gt;"",入力2!AF184,"")</f>
        <v/>
      </c>
      <c r="AG220" s="601" t="str">
        <f>IF(TRIM(入力2!AG184)&lt;&gt;"",入力2!AG184,"")</f>
        <v/>
      </c>
      <c r="AH220" s="601" t="str">
        <f>IF(TRIM(入力2!AH184)&lt;&gt;"",入力2!AH184,"")</f>
        <v>0</v>
      </c>
      <c r="AI220" s="602">
        <f>IF(TRIM(入力2!AI184)&lt;&gt;"",入力2!AI184,"")</f>
        <v>0</v>
      </c>
      <c r="AN220" s="494">
        <v>0</v>
      </c>
      <c r="AO220" s="494">
        <f>IF(AN220=1,IF(W229&gt;0,W229,W230),W230)</f>
        <v>0</v>
      </c>
      <c r="AP220" s="494">
        <f>IF(AN220=1,IF(AI229&gt;0,AI229,AI230),AI230)</f>
        <v>0</v>
      </c>
    </row>
    <row r="221" spans="1:44" ht="11.25" customHeight="1">
      <c r="A221" s="2357" t="str">
        <f>IF(TRIM(入力1!A188)&lt;&gt;"",入力1!A188,"")</f>
        <v/>
      </c>
      <c r="B221" s="2358">
        <f>IF(TRIM(入力1!B188)&lt;&gt;"",入力1!B188,"")</f>
        <v>8</v>
      </c>
      <c r="C221" s="2359">
        <f>IF(TRIM(入力1!C188)&lt;&gt;"",入力1!C188,"")</f>
        <v>6</v>
      </c>
      <c r="D221" s="2360" t="str">
        <f>IF(TRIM(入力1!D188)&lt;&gt;"",入力1!D188,"")</f>
        <v/>
      </c>
      <c r="E221" s="2361"/>
      <c r="F221" s="2362" t="str">
        <f>IF(入力2!F185,"■","□")</f>
        <v>□</v>
      </c>
      <c r="G221" s="2363"/>
      <c r="H221" s="2364"/>
      <c r="I221" s="2328" t="str">
        <f>IF(TRIM(入力1!A188)&lt;&gt;"",入力1!A188,"")</f>
        <v/>
      </c>
      <c r="J221" s="2308">
        <f>IF(TRIM(入力1!B188)&lt;&gt;"",入力1!B188,"")</f>
        <v>8</v>
      </c>
      <c r="K221" s="2365">
        <f>C221</f>
        <v>6</v>
      </c>
      <c r="L221" s="645" t="str">
        <f>IF(TRIM(入力2!L185)&lt;&gt;"",入力2!L185,"")</f>
        <v/>
      </c>
      <c r="M221" s="645" t="str">
        <f>IF(TRIM(入力2!M185)&lt;&gt;"",入力2!M185,"")</f>
        <v/>
      </c>
      <c r="N221" s="645" t="str">
        <f>IF(TRIM(入力2!N185)&lt;&gt;"",入力2!N185,"")</f>
        <v/>
      </c>
      <c r="O221" s="645" t="str">
        <f>IF(TRIM(入力2!O185)&lt;&gt;"",入力2!O185,"")</f>
        <v/>
      </c>
      <c r="P221" s="645" t="str">
        <f>IF(TRIM(入力2!P185)&lt;&gt;"",入力2!P185,"")</f>
        <v/>
      </c>
      <c r="Q221" s="645" t="str">
        <f>IF(TRIM(入力2!Q185)&lt;&gt;"",入力2!Q185,"")</f>
        <v/>
      </c>
      <c r="R221" s="645" t="str">
        <f>IF(TRIM(入力2!R185)&lt;&gt;"",入力2!R185,"")</f>
        <v/>
      </c>
      <c r="S221" s="645" t="str">
        <f>IF(TRIM(入力2!S185)&lt;&gt;"",入力2!S185,"")</f>
        <v/>
      </c>
      <c r="T221" s="645" t="str">
        <f>IF(TRIM(入力2!T185)&lt;&gt;"",入力2!T185,"")</f>
        <v/>
      </c>
      <c r="U221" s="645" t="str">
        <f>IF(TRIM(入力2!U185)&lt;&gt;"",入力2!U185,"")</f>
        <v/>
      </c>
      <c r="V221" s="645" t="str">
        <f>IF(TRIM(入力2!V185)&lt;&gt;"",入力2!V185,"")</f>
        <v/>
      </c>
      <c r="W221" s="646" t="str">
        <f>IF(TRIM(入力2!W185)&lt;&gt;"",入力2!W185,"")</f>
        <v/>
      </c>
      <c r="X221" s="647" t="str">
        <f>IF(TRIM(入力2!X185)&lt;&gt;"",入力2!X185,"")</f>
        <v/>
      </c>
      <c r="Y221" s="645" t="str">
        <f>IF(TRIM(入力2!Y185)&lt;&gt;"",入力2!Y185,"")</f>
        <v/>
      </c>
      <c r="Z221" s="645" t="str">
        <f>IF(TRIM(入力2!Z185)&lt;&gt;"",入力2!Z185,"")</f>
        <v/>
      </c>
      <c r="AA221" s="645" t="str">
        <f>IF(TRIM(入力2!AA185)&lt;&gt;"",入力2!AA185,"")</f>
        <v/>
      </c>
      <c r="AB221" s="645" t="str">
        <f>IF(TRIM(入力2!AB185)&lt;&gt;"",入力2!AB185,"")</f>
        <v/>
      </c>
      <c r="AC221" s="645" t="str">
        <f>IF(TRIM(入力2!AC185)&lt;&gt;"",入力2!AC185,"")</f>
        <v/>
      </c>
      <c r="AD221" s="645" t="str">
        <f>IF(TRIM(入力2!AD185)&lt;&gt;"",入力2!AD185,"")</f>
        <v/>
      </c>
      <c r="AE221" s="645" t="str">
        <f>IF(TRIM(入力2!AE185)&lt;&gt;"",入力2!AE185,"")</f>
        <v/>
      </c>
      <c r="AF221" s="645" t="str">
        <f>IF(TRIM(入力2!AF185)&lt;&gt;"",入力2!AF185,"")</f>
        <v/>
      </c>
      <c r="AG221" s="645" t="str">
        <f>IF(TRIM(入力2!AG185)&lt;&gt;"",入力2!AG185,"")</f>
        <v/>
      </c>
      <c r="AH221" s="645" t="str">
        <f>IF(TRIM(入力2!AH185)&lt;&gt;"",入力2!AH185,"")</f>
        <v/>
      </c>
      <c r="AI221" s="646" t="str">
        <f>IF(TRIM(入力2!AI185)&lt;&gt;"",入力2!AI185,"")</f>
        <v/>
      </c>
      <c r="AN221" s="494">
        <v>0</v>
      </c>
      <c r="AO221" s="494">
        <f>IF(AN221=1,IF(W231&gt;0,W231,W232),W232)</f>
        <v>0</v>
      </c>
      <c r="AP221" s="494">
        <f>IF(AN221=1,IF(AI231&gt;0,AI231,AI232),AI232)</f>
        <v>0</v>
      </c>
    </row>
    <row r="222" spans="1:44" ht="11.25" customHeight="1">
      <c r="A222" s="2328"/>
      <c r="B222" s="2308"/>
      <c r="C222" s="2330"/>
      <c r="D222" s="2331"/>
      <c r="E222" s="2332"/>
      <c r="F222" s="2333"/>
      <c r="G222" s="2334"/>
      <c r="H222" s="2335"/>
      <c r="I222" s="2329"/>
      <c r="J222" s="2336"/>
      <c r="K222" s="2311"/>
      <c r="L222" s="597" t="str">
        <f>IF(TRIM(入力2!L186)&lt;&gt;"",入力2!L186,"")</f>
        <v/>
      </c>
      <c r="M222" s="597" t="str">
        <f>IF(TRIM(入力2!M186)&lt;&gt;"",入力2!M186,"")</f>
        <v/>
      </c>
      <c r="N222" s="597" t="str">
        <f>IF(TRIM(入力2!N186)&lt;&gt;"",入力2!N186,"")</f>
        <v/>
      </c>
      <c r="O222" s="597" t="str">
        <f>IF(TRIM(入力2!O186)&lt;&gt;"",入力2!O186,"")</f>
        <v/>
      </c>
      <c r="P222" s="597" t="str">
        <f>IF(TRIM(入力2!P186)&lt;&gt;"",入力2!P186,"")</f>
        <v/>
      </c>
      <c r="Q222" s="597" t="str">
        <f>IF(TRIM(入力2!Q186)&lt;&gt;"",入力2!Q186,"")</f>
        <v/>
      </c>
      <c r="R222" s="597" t="str">
        <f>IF(TRIM(入力2!R186)&lt;&gt;"",入力2!R186,"")</f>
        <v/>
      </c>
      <c r="S222" s="597" t="str">
        <f>IF(TRIM(入力2!S186)&lt;&gt;"",入力2!S186,"")</f>
        <v/>
      </c>
      <c r="T222" s="597" t="str">
        <f>IF(TRIM(入力2!T186)&lt;&gt;"",入力2!T186,"")</f>
        <v/>
      </c>
      <c r="U222" s="597" t="str">
        <f>IF(TRIM(入力2!U186)&lt;&gt;"",入力2!U186,"")</f>
        <v/>
      </c>
      <c r="V222" s="597" t="str">
        <f>IF(TRIM(入力2!V186)&lt;&gt;"",入力2!V186,"")</f>
        <v>0</v>
      </c>
      <c r="W222" s="598">
        <f>IF(TRIM(入力2!W186)&lt;&gt;"",入力2!W186,"")</f>
        <v>0</v>
      </c>
      <c r="X222" s="599" t="str">
        <f>IF(TRIM(入力2!X186)&lt;&gt;"",入力2!X186,"")</f>
        <v/>
      </c>
      <c r="Y222" s="597" t="str">
        <f>IF(TRIM(入力2!Y186)&lt;&gt;"",入力2!Y186,"")</f>
        <v/>
      </c>
      <c r="Z222" s="597" t="str">
        <f>IF(TRIM(入力2!Z186)&lt;&gt;"",入力2!Z186,"")</f>
        <v/>
      </c>
      <c r="AA222" s="597" t="str">
        <f>IF(TRIM(入力2!AA186)&lt;&gt;"",入力2!AA186,"")</f>
        <v/>
      </c>
      <c r="AB222" s="597" t="str">
        <f>IF(TRIM(入力2!AB186)&lt;&gt;"",入力2!AB186,"")</f>
        <v/>
      </c>
      <c r="AC222" s="597" t="str">
        <f>IF(TRIM(入力2!AC186)&lt;&gt;"",入力2!AC186,"")</f>
        <v/>
      </c>
      <c r="AD222" s="597" t="str">
        <f>IF(TRIM(入力2!AD186)&lt;&gt;"",入力2!AD186,"")</f>
        <v/>
      </c>
      <c r="AE222" s="597" t="str">
        <f>IF(TRIM(入力2!AE186)&lt;&gt;"",入力2!AE186,"")</f>
        <v/>
      </c>
      <c r="AF222" s="597" t="str">
        <f>IF(TRIM(入力2!AF186)&lt;&gt;"",入力2!AF186,"")</f>
        <v/>
      </c>
      <c r="AG222" s="597" t="str">
        <f>IF(TRIM(入力2!AG186)&lt;&gt;"",入力2!AG186,"")</f>
        <v/>
      </c>
      <c r="AH222" s="597" t="str">
        <f>IF(TRIM(入力2!AH186)&lt;&gt;"",入力2!AH186,"")</f>
        <v>0</v>
      </c>
      <c r="AI222" s="598">
        <f>IF(TRIM(入力2!AI186)&lt;&gt;"",入力2!AI186,"")</f>
        <v>0</v>
      </c>
      <c r="AN222" s="494">
        <v>0</v>
      </c>
      <c r="AO222" s="494">
        <f>IF(AN222=1,IF(W233&gt;0,W233,W234),W234)</f>
        <v>0</v>
      </c>
      <c r="AP222" s="494">
        <f>IF(AN222=1,IF(AI233&gt;0,AI233,AI234),AI234)</f>
        <v>0</v>
      </c>
    </row>
    <row r="223" spans="1:44" ht="11.25" customHeight="1">
      <c r="A223" s="2337" t="str">
        <f>IF(TRIM(入力1!A190)&lt;&gt;"",入力1!A190,"")</f>
        <v/>
      </c>
      <c r="B223" s="2339">
        <f>IF(TRIM(入力1!B190)&lt;&gt;"",入力1!B190,"")</f>
        <v>8</v>
      </c>
      <c r="C223" s="2341">
        <f>IF(TRIM(入力1!C190)&lt;&gt;"",入力1!C190,"")</f>
        <v>7</v>
      </c>
      <c r="D223" s="2343" t="str">
        <f>IF(TRIM(入力1!D190)&lt;&gt;"",入力1!D190,"")</f>
        <v/>
      </c>
      <c r="E223" s="2344"/>
      <c r="F223" s="2347" t="str">
        <f>IF(入力2!F187,"■","□")</f>
        <v>□</v>
      </c>
      <c r="G223" s="2348"/>
      <c r="H223" s="2349"/>
      <c r="I223" s="2338" t="str">
        <f>IF(TRIM(入力1!A190)&lt;&gt;"",入力1!A190,"")</f>
        <v/>
      </c>
      <c r="J223" s="2340">
        <f>IF(TRIM(入力1!B190)&lt;&gt;"",入力1!B190,"")</f>
        <v>8</v>
      </c>
      <c r="K223" s="2355">
        <f>C223</f>
        <v>7</v>
      </c>
      <c r="L223" s="640" t="str">
        <f>IF(TRIM(入力2!L187)&lt;&gt;"",入力2!L187,"")</f>
        <v/>
      </c>
      <c r="M223" s="640" t="str">
        <f>IF(TRIM(入力2!M187)&lt;&gt;"",入力2!M187,"")</f>
        <v/>
      </c>
      <c r="N223" s="640" t="str">
        <f>IF(TRIM(入力2!N187)&lt;&gt;"",入力2!N187,"")</f>
        <v/>
      </c>
      <c r="O223" s="640" t="str">
        <f>IF(TRIM(入力2!O187)&lt;&gt;"",入力2!O187,"")</f>
        <v/>
      </c>
      <c r="P223" s="640" t="str">
        <f>IF(TRIM(入力2!P187)&lt;&gt;"",入力2!P187,"")</f>
        <v/>
      </c>
      <c r="Q223" s="640" t="str">
        <f>IF(TRIM(入力2!Q187)&lt;&gt;"",入力2!Q187,"")</f>
        <v/>
      </c>
      <c r="R223" s="640" t="str">
        <f>IF(TRIM(入力2!R187)&lt;&gt;"",入力2!R187,"")</f>
        <v/>
      </c>
      <c r="S223" s="640" t="str">
        <f>IF(TRIM(入力2!S187)&lt;&gt;"",入力2!S187,"")</f>
        <v/>
      </c>
      <c r="T223" s="640" t="str">
        <f>IF(TRIM(入力2!T187)&lt;&gt;"",入力2!T187,"")</f>
        <v/>
      </c>
      <c r="U223" s="640" t="str">
        <f>IF(TRIM(入力2!U187)&lt;&gt;"",入力2!U187,"")</f>
        <v/>
      </c>
      <c r="V223" s="641" t="str">
        <f>IF(TRIM(入力2!V187)&lt;&gt;"",入力2!V187,"")</f>
        <v/>
      </c>
      <c r="W223" s="642" t="str">
        <f>IF(TRIM(入力2!W187)&lt;&gt;"",入力2!W187,"")</f>
        <v/>
      </c>
      <c r="X223" s="643" t="str">
        <f>IF(TRIM(入力2!X187)&lt;&gt;"",入力2!X187,"")</f>
        <v/>
      </c>
      <c r="Y223" s="640" t="str">
        <f>IF(TRIM(入力2!Y187)&lt;&gt;"",入力2!Y187,"")</f>
        <v/>
      </c>
      <c r="Z223" s="640" t="str">
        <f>IF(TRIM(入力2!Z187)&lt;&gt;"",入力2!Z187,"")</f>
        <v/>
      </c>
      <c r="AA223" s="640" t="str">
        <f>IF(TRIM(入力2!AA187)&lt;&gt;"",入力2!AA187,"")</f>
        <v/>
      </c>
      <c r="AB223" s="640" t="str">
        <f>IF(TRIM(入力2!AB187)&lt;&gt;"",入力2!AB187,"")</f>
        <v/>
      </c>
      <c r="AC223" s="640" t="str">
        <f>IF(TRIM(入力2!AC187)&lt;&gt;"",入力2!AC187,"")</f>
        <v/>
      </c>
      <c r="AD223" s="640" t="str">
        <f>IF(TRIM(入力2!AD187)&lt;&gt;"",入力2!AD187,"")</f>
        <v/>
      </c>
      <c r="AE223" s="640" t="str">
        <f>IF(TRIM(入力2!AE187)&lt;&gt;"",入力2!AE187,"")</f>
        <v/>
      </c>
      <c r="AF223" s="640" t="str">
        <f>IF(TRIM(入力2!AF187)&lt;&gt;"",入力2!AF187,"")</f>
        <v/>
      </c>
      <c r="AG223" s="640" t="str">
        <f>IF(TRIM(入力2!AG187)&lt;&gt;"",入力2!AG187,"")</f>
        <v/>
      </c>
      <c r="AH223" s="640" t="str">
        <f>IF(TRIM(入力2!AH187)&lt;&gt;"",入力2!AH187,"")</f>
        <v/>
      </c>
      <c r="AI223" s="644" t="str">
        <f>IF(TRIM(入力2!AI187)&lt;&gt;"",入力2!AI187,"")</f>
        <v/>
      </c>
      <c r="AN223" s="494">
        <v>0</v>
      </c>
      <c r="AO223" s="494">
        <f>IF(AN223=1,IF(W235&gt;0,W235,W236),W236)</f>
        <v>0</v>
      </c>
      <c r="AP223" s="494">
        <f>IF(AN223=1,IF(AI235&gt;0,AI235,AI236),AI236)</f>
        <v>0</v>
      </c>
    </row>
    <row r="224" spans="1:44" ht="11.25" customHeight="1">
      <c r="A224" s="2338"/>
      <c r="B224" s="2340"/>
      <c r="C224" s="2342"/>
      <c r="D224" s="2345"/>
      <c r="E224" s="2346"/>
      <c r="F224" s="2350"/>
      <c r="G224" s="2351"/>
      <c r="H224" s="2352"/>
      <c r="I224" s="2353"/>
      <c r="J224" s="2354"/>
      <c r="K224" s="2356"/>
      <c r="L224" s="591" t="str">
        <f>IF(TRIM(入力2!L188)&lt;&gt;"",入力2!L188,"")</f>
        <v/>
      </c>
      <c r="M224" s="591" t="str">
        <f>IF(TRIM(入力2!M188)&lt;&gt;"",入力2!M188,"")</f>
        <v/>
      </c>
      <c r="N224" s="591" t="str">
        <f>IF(TRIM(入力2!N188)&lt;&gt;"",入力2!N188,"")</f>
        <v/>
      </c>
      <c r="O224" s="591" t="str">
        <f>IF(TRIM(入力2!O188)&lt;&gt;"",入力2!O188,"")</f>
        <v/>
      </c>
      <c r="P224" s="591" t="str">
        <f>IF(TRIM(入力2!P188)&lt;&gt;"",入力2!P188,"")</f>
        <v/>
      </c>
      <c r="Q224" s="591" t="str">
        <f>IF(TRIM(入力2!Q188)&lt;&gt;"",入力2!Q188,"")</f>
        <v/>
      </c>
      <c r="R224" s="591" t="str">
        <f>IF(TRIM(入力2!R188)&lt;&gt;"",入力2!R188,"")</f>
        <v/>
      </c>
      <c r="S224" s="591" t="str">
        <f>IF(TRIM(入力2!S188)&lt;&gt;"",入力2!S188,"")</f>
        <v/>
      </c>
      <c r="T224" s="591" t="str">
        <f>IF(TRIM(入力2!T188)&lt;&gt;"",入力2!T188,"")</f>
        <v/>
      </c>
      <c r="U224" s="591" t="str">
        <f>IF(TRIM(入力2!U188)&lt;&gt;"",入力2!U188,"")</f>
        <v/>
      </c>
      <c r="V224" s="593" t="str">
        <f>IF(TRIM(入力2!V188)&lt;&gt;"",入力2!V188,"")</f>
        <v>0</v>
      </c>
      <c r="W224" s="594">
        <f>IF(TRIM(入力2!W188)&lt;&gt;"",入力2!W188,"")</f>
        <v>0</v>
      </c>
      <c r="X224" s="600" t="str">
        <f>IF(TRIM(入力2!X188)&lt;&gt;"",入力2!X188,"")</f>
        <v/>
      </c>
      <c r="Y224" s="591" t="str">
        <f>IF(TRIM(入力2!Y188)&lt;&gt;"",入力2!Y188,"")</f>
        <v/>
      </c>
      <c r="Z224" s="591" t="str">
        <f>IF(TRIM(入力2!Z188)&lt;&gt;"",入力2!Z188,"")</f>
        <v/>
      </c>
      <c r="AA224" s="591" t="str">
        <f>IF(TRIM(入力2!AA188)&lt;&gt;"",入力2!AA188,"")</f>
        <v/>
      </c>
      <c r="AB224" s="591" t="str">
        <f>IF(TRIM(入力2!AB188)&lt;&gt;"",入力2!AB188,"")</f>
        <v/>
      </c>
      <c r="AC224" s="591" t="str">
        <f>IF(TRIM(入力2!AC188)&lt;&gt;"",入力2!AC188,"")</f>
        <v/>
      </c>
      <c r="AD224" s="591" t="str">
        <f>IF(TRIM(入力2!AD188)&lt;&gt;"",入力2!AD188,"")</f>
        <v/>
      </c>
      <c r="AE224" s="591" t="str">
        <f>IF(TRIM(入力2!AE188)&lt;&gt;"",入力2!AE188,"")</f>
        <v/>
      </c>
      <c r="AF224" s="591" t="str">
        <f>IF(TRIM(入力2!AF188)&lt;&gt;"",入力2!AF188,"")</f>
        <v/>
      </c>
      <c r="AG224" s="591" t="str">
        <f>IF(TRIM(入力2!AG188)&lt;&gt;"",入力2!AG188,"")</f>
        <v/>
      </c>
      <c r="AH224" s="591" t="str">
        <f>IF(TRIM(入力2!AH188)&lt;&gt;"",入力2!AH188,"")</f>
        <v>0</v>
      </c>
      <c r="AI224" s="596">
        <f>IF(TRIM(入力2!AI188)&lt;&gt;"",入力2!AI188,"")</f>
        <v>0</v>
      </c>
      <c r="AN224" s="494">
        <v>0</v>
      </c>
      <c r="AO224" s="494">
        <f>IF(AN224=1,IF(W237&gt;0,W237,W238),W238)</f>
        <v>0</v>
      </c>
      <c r="AP224" s="494">
        <f>IF(AN224=1,IF(AI237&gt;0,AI237,AI238),AI238)</f>
        <v>0</v>
      </c>
    </row>
    <row r="225" spans="1:42" ht="11.25" customHeight="1">
      <c r="A225" s="2312" t="str">
        <f>IF(TRIM(入力1!A192)&lt;&gt;"",入力1!A192,"")</f>
        <v/>
      </c>
      <c r="B225" s="2314">
        <f>IF(TRIM(入力1!B192)&lt;&gt;"",入力1!B192,"")</f>
        <v>8</v>
      </c>
      <c r="C225" s="2316">
        <f>IF(TRIM(入力1!C192)&lt;&gt;"",入力1!C192,"")</f>
        <v>8</v>
      </c>
      <c r="D225" s="2318" t="str">
        <f>IF(TRIM(入力1!D192)&lt;&gt;"",入力1!D192,"")</f>
        <v/>
      </c>
      <c r="E225" s="2319"/>
      <c r="F225" s="2322" t="str">
        <f>IF(入力2!F189,"■","□")</f>
        <v>□</v>
      </c>
      <c r="G225" s="2323"/>
      <c r="H225" s="2324"/>
      <c r="I225" s="2328" t="str">
        <f>IF(TRIM(入力1!A192)&lt;&gt;"",入力1!A192,"")</f>
        <v/>
      </c>
      <c r="J225" s="2308">
        <f>IF(TRIM(入力1!B192)&lt;&gt;"",入力1!B192,"")</f>
        <v>8</v>
      </c>
      <c r="K225" s="2310">
        <f>C225</f>
        <v>8</v>
      </c>
      <c r="L225" s="637" t="str">
        <f>IF(TRIM(入力2!L189)&lt;&gt;"",入力2!L189,"")</f>
        <v/>
      </c>
      <c r="M225" s="637" t="str">
        <f>IF(TRIM(入力2!M189)&lt;&gt;"",入力2!M189,"")</f>
        <v/>
      </c>
      <c r="N225" s="637" t="str">
        <f>IF(TRIM(入力2!N189)&lt;&gt;"",入力2!N189,"")</f>
        <v/>
      </c>
      <c r="O225" s="637" t="str">
        <f>IF(TRIM(入力2!O189)&lt;&gt;"",入力2!O189,"")</f>
        <v/>
      </c>
      <c r="P225" s="637" t="str">
        <f>IF(TRIM(入力2!P189)&lt;&gt;"",入力2!P189,"")</f>
        <v/>
      </c>
      <c r="Q225" s="637" t="str">
        <f>IF(TRIM(入力2!Q189)&lt;&gt;"",入力2!Q189,"")</f>
        <v/>
      </c>
      <c r="R225" s="637" t="str">
        <f>IF(TRIM(入力2!R189)&lt;&gt;"",入力2!R189,"")</f>
        <v/>
      </c>
      <c r="S225" s="637" t="str">
        <f>IF(TRIM(入力2!S189)&lt;&gt;"",入力2!S189,"")</f>
        <v/>
      </c>
      <c r="T225" s="637" t="str">
        <f>IF(TRIM(入力2!T189)&lt;&gt;"",入力2!T189,"")</f>
        <v/>
      </c>
      <c r="U225" s="637" t="str">
        <f>IF(TRIM(入力2!U189)&lt;&gt;"",入力2!U189,"")</f>
        <v/>
      </c>
      <c r="V225" s="637" t="str">
        <f>IF(TRIM(入力2!V189)&lt;&gt;"",入力2!V189,"")</f>
        <v/>
      </c>
      <c r="W225" s="638" t="str">
        <f>IF(TRIM(入力2!W189)&lt;&gt;"",入力2!W189,"")</f>
        <v/>
      </c>
      <c r="X225" s="639" t="str">
        <f>IF(TRIM(入力2!X189)&lt;&gt;"",入力2!X189,"")</f>
        <v/>
      </c>
      <c r="Y225" s="637" t="str">
        <f>IF(TRIM(入力2!Y189)&lt;&gt;"",入力2!Y189,"")</f>
        <v/>
      </c>
      <c r="Z225" s="637" t="str">
        <f>IF(TRIM(入力2!Z189)&lt;&gt;"",入力2!Z189,"")</f>
        <v/>
      </c>
      <c r="AA225" s="637" t="str">
        <f>IF(TRIM(入力2!AA189)&lt;&gt;"",入力2!AA189,"")</f>
        <v/>
      </c>
      <c r="AB225" s="637" t="str">
        <f>IF(TRIM(入力2!AB189)&lt;&gt;"",入力2!AB189,"")</f>
        <v/>
      </c>
      <c r="AC225" s="637" t="str">
        <f>IF(TRIM(入力2!AC189)&lt;&gt;"",入力2!AC189,"")</f>
        <v/>
      </c>
      <c r="AD225" s="637" t="str">
        <f>IF(TRIM(入力2!AD189)&lt;&gt;"",入力2!AD189,"")</f>
        <v/>
      </c>
      <c r="AE225" s="637" t="str">
        <f>IF(TRIM(入力2!AE189)&lt;&gt;"",入力2!AE189,"")</f>
        <v/>
      </c>
      <c r="AF225" s="637" t="str">
        <f>IF(TRIM(入力2!AF189)&lt;&gt;"",入力2!AF189,"")</f>
        <v/>
      </c>
      <c r="AG225" s="637" t="str">
        <f>IF(TRIM(入力2!AG189)&lt;&gt;"",入力2!AG189,"")</f>
        <v/>
      </c>
      <c r="AH225" s="637" t="str">
        <f>IF(TRIM(入力2!AH189)&lt;&gt;"",入力2!AH189,"")</f>
        <v/>
      </c>
      <c r="AI225" s="638" t="str">
        <f>IF(TRIM(入力2!AI189)&lt;&gt;"",入力2!AI189,"")</f>
        <v/>
      </c>
      <c r="AN225" s="494">
        <v>0</v>
      </c>
      <c r="AO225" s="494">
        <f>IF(AN225=1,IF(W239&gt;0,W239,W240),W240)</f>
        <v>0</v>
      </c>
      <c r="AP225" s="494">
        <f>IF(AN225=1,IF(AI239&gt;0,AI239,AI240),AI240)</f>
        <v>0</v>
      </c>
    </row>
    <row r="226" spans="1:42" ht="11.25" customHeight="1">
      <c r="A226" s="2328"/>
      <c r="B226" s="2308"/>
      <c r="C226" s="2330"/>
      <c r="D226" s="2331"/>
      <c r="E226" s="2332"/>
      <c r="F226" s="2333"/>
      <c r="G226" s="2334"/>
      <c r="H226" s="2335"/>
      <c r="I226" s="2329"/>
      <c r="J226" s="2336"/>
      <c r="K226" s="2311"/>
      <c r="L226" s="597" t="str">
        <f>IF(TRIM(入力2!L190)&lt;&gt;"",入力2!L190,"")</f>
        <v/>
      </c>
      <c r="M226" s="597" t="str">
        <f>IF(TRIM(入力2!M190)&lt;&gt;"",入力2!M190,"")</f>
        <v/>
      </c>
      <c r="N226" s="597" t="str">
        <f>IF(TRIM(入力2!N190)&lt;&gt;"",入力2!N190,"")</f>
        <v/>
      </c>
      <c r="O226" s="597" t="str">
        <f>IF(TRIM(入力2!O190)&lt;&gt;"",入力2!O190,"")</f>
        <v/>
      </c>
      <c r="P226" s="597" t="str">
        <f>IF(TRIM(入力2!P190)&lt;&gt;"",入力2!P190,"")</f>
        <v/>
      </c>
      <c r="Q226" s="597" t="str">
        <f>IF(TRIM(入力2!Q190)&lt;&gt;"",入力2!Q190,"")</f>
        <v/>
      </c>
      <c r="R226" s="597" t="str">
        <f>IF(TRIM(入力2!R190)&lt;&gt;"",入力2!R190,"")</f>
        <v/>
      </c>
      <c r="S226" s="597" t="str">
        <f>IF(TRIM(入力2!S190)&lt;&gt;"",入力2!S190,"")</f>
        <v/>
      </c>
      <c r="T226" s="597" t="str">
        <f>IF(TRIM(入力2!T190)&lt;&gt;"",入力2!T190,"")</f>
        <v/>
      </c>
      <c r="U226" s="597" t="str">
        <f>IF(TRIM(入力2!U190)&lt;&gt;"",入力2!U190,"")</f>
        <v/>
      </c>
      <c r="V226" s="597" t="str">
        <f>IF(TRIM(入力2!V190)&lt;&gt;"",入力2!V190,"")</f>
        <v>0</v>
      </c>
      <c r="W226" s="598">
        <f>IF(TRIM(入力2!W190)&lt;&gt;"",入力2!W190,"")</f>
        <v>0</v>
      </c>
      <c r="X226" s="599" t="str">
        <f>IF(TRIM(入力2!X190)&lt;&gt;"",入力2!X190,"")</f>
        <v/>
      </c>
      <c r="Y226" s="597" t="str">
        <f>IF(TRIM(入力2!Y190)&lt;&gt;"",入力2!Y190,"")</f>
        <v/>
      </c>
      <c r="Z226" s="597" t="str">
        <f>IF(TRIM(入力2!Z190)&lt;&gt;"",入力2!Z190,"")</f>
        <v/>
      </c>
      <c r="AA226" s="597" t="str">
        <f>IF(TRIM(入力2!AA190)&lt;&gt;"",入力2!AA190,"")</f>
        <v/>
      </c>
      <c r="AB226" s="597" t="str">
        <f>IF(TRIM(入力2!AB190)&lt;&gt;"",入力2!AB190,"")</f>
        <v/>
      </c>
      <c r="AC226" s="597" t="str">
        <f>IF(TRIM(入力2!AC190)&lt;&gt;"",入力2!AC190,"")</f>
        <v/>
      </c>
      <c r="AD226" s="597" t="str">
        <f>IF(TRIM(入力2!AD190)&lt;&gt;"",入力2!AD190,"")</f>
        <v/>
      </c>
      <c r="AE226" s="597" t="str">
        <f>IF(TRIM(入力2!AE190)&lt;&gt;"",入力2!AE190,"")</f>
        <v/>
      </c>
      <c r="AF226" s="597" t="str">
        <f>IF(TRIM(入力2!AF190)&lt;&gt;"",入力2!AF190,"")</f>
        <v/>
      </c>
      <c r="AG226" s="597" t="str">
        <f>IF(TRIM(入力2!AG190)&lt;&gt;"",入力2!AG190,"")</f>
        <v/>
      </c>
      <c r="AH226" s="597" t="str">
        <f>IF(TRIM(入力2!AH190)&lt;&gt;"",入力2!AH190,"")</f>
        <v>0</v>
      </c>
      <c r="AI226" s="598">
        <f>IF(TRIM(入力2!AI190)&lt;&gt;"",入力2!AI190,"")</f>
        <v>0</v>
      </c>
      <c r="AN226" s="494">
        <v>0</v>
      </c>
      <c r="AO226" s="494">
        <f>IF(AN226=1,IF(W241&gt;0,W241,W242),W242)</f>
        <v>0</v>
      </c>
      <c r="AP226" s="494">
        <f>IF(AN226=1,IF(AI241&gt;0,AI241,AI242),AI242)</f>
        <v>0</v>
      </c>
    </row>
    <row r="227" spans="1:42" ht="11.25" customHeight="1">
      <c r="A227" s="2337" t="str">
        <f>IF(TRIM(入力1!A194)&lt;&gt;"",入力1!A194,"")</f>
        <v/>
      </c>
      <c r="B227" s="2339">
        <f>IF(TRIM(入力1!B194)&lt;&gt;"",入力1!B194,"")</f>
        <v>8</v>
      </c>
      <c r="C227" s="2341">
        <f>IF(TRIM(入力1!C194)&lt;&gt;"",入力1!C194,"")</f>
        <v>9</v>
      </c>
      <c r="D227" s="2343" t="str">
        <f>IF(TRIM(入力1!D194)&lt;&gt;"",入力1!D194,"")</f>
        <v/>
      </c>
      <c r="E227" s="2344"/>
      <c r="F227" s="2347" t="str">
        <f>IF(入力2!F191,"■","□")</f>
        <v>□</v>
      </c>
      <c r="G227" s="2348"/>
      <c r="H227" s="2349"/>
      <c r="I227" s="2338" t="str">
        <f>IF(TRIM(入力1!A194)&lt;&gt;"",入力1!A194,"")</f>
        <v/>
      </c>
      <c r="J227" s="2340">
        <f>IF(TRIM(入力1!B194)&lt;&gt;"",入力1!B194,"")</f>
        <v>8</v>
      </c>
      <c r="K227" s="2355">
        <f>C227</f>
        <v>9</v>
      </c>
      <c r="L227" s="640" t="str">
        <f>IF(TRIM(入力2!L191)&lt;&gt;"",入力2!L191,"")</f>
        <v/>
      </c>
      <c r="M227" s="640" t="str">
        <f>IF(TRIM(入力2!M191)&lt;&gt;"",入力2!M191,"")</f>
        <v/>
      </c>
      <c r="N227" s="640" t="str">
        <f>IF(TRIM(入力2!N191)&lt;&gt;"",入力2!N191,"")</f>
        <v/>
      </c>
      <c r="O227" s="640" t="str">
        <f>IF(TRIM(入力2!O191)&lt;&gt;"",入力2!O191,"")</f>
        <v/>
      </c>
      <c r="P227" s="640" t="str">
        <f>IF(TRIM(入力2!P191)&lt;&gt;"",入力2!P191,"")</f>
        <v/>
      </c>
      <c r="Q227" s="640" t="str">
        <f>IF(TRIM(入力2!Q191)&lt;&gt;"",入力2!Q191,"")</f>
        <v/>
      </c>
      <c r="R227" s="640" t="str">
        <f>IF(TRIM(入力2!R191)&lt;&gt;"",入力2!R191,"")</f>
        <v/>
      </c>
      <c r="S227" s="640" t="str">
        <f>IF(TRIM(入力2!S191)&lt;&gt;"",入力2!S191,"")</f>
        <v/>
      </c>
      <c r="T227" s="640" t="str">
        <f>IF(TRIM(入力2!T191)&lt;&gt;"",入力2!T191,"")</f>
        <v/>
      </c>
      <c r="U227" s="640" t="str">
        <f>IF(TRIM(入力2!U191)&lt;&gt;"",入力2!U191,"")</f>
        <v/>
      </c>
      <c r="V227" s="641" t="str">
        <f>IF(TRIM(入力2!V191)&lt;&gt;"",入力2!V191,"")</f>
        <v/>
      </c>
      <c r="W227" s="642" t="str">
        <f>IF(TRIM(入力2!W191)&lt;&gt;"",入力2!W191,"")</f>
        <v/>
      </c>
      <c r="X227" s="643" t="str">
        <f>IF(TRIM(入力2!X191)&lt;&gt;"",入力2!X191,"")</f>
        <v/>
      </c>
      <c r="Y227" s="640" t="str">
        <f>IF(TRIM(入力2!Y191)&lt;&gt;"",入力2!Y191,"")</f>
        <v/>
      </c>
      <c r="Z227" s="640" t="str">
        <f>IF(TRIM(入力2!Z191)&lt;&gt;"",入力2!Z191,"")</f>
        <v/>
      </c>
      <c r="AA227" s="640" t="str">
        <f>IF(TRIM(入力2!AA191)&lt;&gt;"",入力2!AA191,"")</f>
        <v/>
      </c>
      <c r="AB227" s="640" t="str">
        <f>IF(TRIM(入力2!AB191)&lt;&gt;"",入力2!AB191,"")</f>
        <v/>
      </c>
      <c r="AC227" s="640" t="str">
        <f>IF(TRIM(入力2!AC191)&lt;&gt;"",入力2!AC191,"")</f>
        <v/>
      </c>
      <c r="AD227" s="640" t="str">
        <f>IF(TRIM(入力2!AD191)&lt;&gt;"",入力2!AD191,"")</f>
        <v/>
      </c>
      <c r="AE227" s="640" t="str">
        <f>IF(TRIM(入力2!AE191)&lt;&gt;"",入力2!AE191,"")</f>
        <v/>
      </c>
      <c r="AF227" s="640" t="str">
        <f>IF(TRIM(入力2!AF191)&lt;&gt;"",入力2!AF191,"")</f>
        <v/>
      </c>
      <c r="AG227" s="640" t="str">
        <f>IF(TRIM(入力2!AG191)&lt;&gt;"",入力2!AG191,"")</f>
        <v/>
      </c>
      <c r="AH227" s="640" t="str">
        <f>IF(TRIM(入力2!AH191)&lt;&gt;"",入力2!AH191,"")</f>
        <v/>
      </c>
      <c r="AI227" s="644" t="str">
        <f>IF(TRIM(入力2!AI191)&lt;&gt;"",入力2!AI191,"")</f>
        <v/>
      </c>
      <c r="AN227" s="494">
        <v>0</v>
      </c>
      <c r="AO227" s="494">
        <f>IF(AN227=1,IF(W243&gt;0,W243,W244),W244)</f>
        <v>0</v>
      </c>
      <c r="AP227" s="494">
        <f>IF(AN227=1,IF(AI243&gt;0,AI243,AI244),AI244)</f>
        <v>0</v>
      </c>
    </row>
    <row r="228" spans="1:42" ht="11.25" customHeight="1">
      <c r="A228" s="2338"/>
      <c r="B228" s="2340"/>
      <c r="C228" s="2342"/>
      <c r="D228" s="2345"/>
      <c r="E228" s="2346"/>
      <c r="F228" s="2350"/>
      <c r="G228" s="2351"/>
      <c r="H228" s="2352"/>
      <c r="I228" s="2353"/>
      <c r="J228" s="2354"/>
      <c r="K228" s="2356"/>
      <c r="L228" s="591" t="str">
        <f>IF(TRIM(入力2!L192)&lt;&gt;"",入力2!L192,"")</f>
        <v/>
      </c>
      <c r="M228" s="591" t="str">
        <f>IF(TRIM(入力2!M192)&lt;&gt;"",入力2!M192,"")</f>
        <v/>
      </c>
      <c r="N228" s="591" t="str">
        <f>IF(TRIM(入力2!N192)&lt;&gt;"",入力2!N192,"")</f>
        <v/>
      </c>
      <c r="O228" s="591" t="str">
        <f>IF(TRIM(入力2!O192)&lt;&gt;"",入力2!O192,"")</f>
        <v/>
      </c>
      <c r="P228" s="591" t="str">
        <f>IF(TRIM(入力2!P192)&lt;&gt;"",入力2!P192,"")</f>
        <v/>
      </c>
      <c r="Q228" s="591" t="str">
        <f>IF(TRIM(入力2!Q192)&lt;&gt;"",入力2!Q192,"")</f>
        <v/>
      </c>
      <c r="R228" s="591" t="str">
        <f>IF(TRIM(入力2!R192)&lt;&gt;"",入力2!R192,"")</f>
        <v/>
      </c>
      <c r="S228" s="591" t="str">
        <f>IF(TRIM(入力2!S192)&lt;&gt;"",入力2!S192,"")</f>
        <v/>
      </c>
      <c r="T228" s="591" t="str">
        <f>IF(TRIM(入力2!T192)&lt;&gt;"",入力2!T192,"")</f>
        <v/>
      </c>
      <c r="U228" s="591" t="str">
        <f>IF(TRIM(入力2!U192)&lt;&gt;"",入力2!U192,"")</f>
        <v/>
      </c>
      <c r="V228" s="593" t="str">
        <f>IF(TRIM(入力2!V192)&lt;&gt;"",入力2!V192,"")</f>
        <v>0</v>
      </c>
      <c r="W228" s="594">
        <f>IF(TRIM(入力2!W192)&lt;&gt;"",入力2!W192,"")</f>
        <v>0</v>
      </c>
      <c r="X228" s="600" t="str">
        <f>IF(TRIM(入力2!X192)&lt;&gt;"",入力2!X192,"")</f>
        <v/>
      </c>
      <c r="Y228" s="591" t="str">
        <f>IF(TRIM(入力2!Y192)&lt;&gt;"",入力2!Y192,"")</f>
        <v/>
      </c>
      <c r="Z228" s="591" t="str">
        <f>IF(TRIM(入力2!Z192)&lt;&gt;"",入力2!Z192,"")</f>
        <v/>
      </c>
      <c r="AA228" s="591" t="str">
        <f>IF(TRIM(入力2!AA192)&lt;&gt;"",入力2!AA192,"")</f>
        <v/>
      </c>
      <c r="AB228" s="591" t="str">
        <f>IF(TRIM(入力2!AB192)&lt;&gt;"",入力2!AB192,"")</f>
        <v/>
      </c>
      <c r="AC228" s="591" t="str">
        <f>IF(TRIM(入力2!AC192)&lt;&gt;"",入力2!AC192,"")</f>
        <v/>
      </c>
      <c r="AD228" s="591" t="str">
        <f>IF(TRIM(入力2!AD192)&lt;&gt;"",入力2!AD192,"")</f>
        <v/>
      </c>
      <c r="AE228" s="591" t="str">
        <f>IF(TRIM(入力2!AE192)&lt;&gt;"",入力2!AE192,"")</f>
        <v/>
      </c>
      <c r="AF228" s="591" t="str">
        <f>IF(TRIM(入力2!AF192)&lt;&gt;"",入力2!AF192,"")</f>
        <v/>
      </c>
      <c r="AG228" s="591" t="str">
        <f>IF(TRIM(入力2!AG192)&lt;&gt;"",入力2!AG192,"")</f>
        <v/>
      </c>
      <c r="AH228" s="591" t="str">
        <f>IF(TRIM(入力2!AH192)&lt;&gt;"",入力2!AH192,"")</f>
        <v>0</v>
      </c>
      <c r="AI228" s="596">
        <f>IF(TRIM(入力2!AI192)&lt;&gt;"",入力2!AI192,"")</f>
        <v>0</v>
      </c>
      <c r="AN228" s="494">
        <v>0</v>
      </c>
      <c r="AO228" s="494">
        <f>IF(AN228=1,IF(W245&gt;0,W245,W246),W246)</f>
        <v>0</v>
      </c>
      <c r="AP228" s="494">
        <f>IF(AN228=1,IF(AI245&gt;0,AI245,AI246),AI246)</f>
        <v>0</v>
      </c>
    </row>
    <row r="229" spans="1:42" ht="11.25" customHeight="1">
      <c r="A229" s="2312" t="str">
        <f>IF(TRIM(入力1!A196)&lt;&gt;"",入力1!A196,"")</f>
        <v/>
      </c>
      <c r="B229" s="2314">
        <f>IF(TRIM(入力1!B196)&lt;&gt;"",入力1!B196,"")</f>
        <v>9</v>
      </c>
      <c r="C229" s="2316">
        <f>IF(TRIM(入力1!C196)&lt;&gt;"",入力1!C196,"")</f>
        <v>0</v>
      </c>
      <c r="D229" s="2318" t="str">
        <f>IF(TRIM(入力1!D196)&lt;&gt;"",入力1!D196,"")</f>
        <v/>
      </c>
      <c r="E229" s="2319"/>
      <c r="F229" s="2322" t="str">
        <f>IF(入力2!F193,"■","□")</f>
        <v>□</v>
      </c>
      <c r="G229" s="2323"/>
      <c r="H229" s="2324"/>
      <c r="I229" s="2329" t="str">
        <f>IF(TRIM(入力1!A196)&lt;&gt;"",入力1!A196,"")</f>
        <v/>
      </c>
      <c r="J229" s="2336">
        <f>IF(TRIM(入力1!B196)&lt;&gt;"",入力1!B196,"")</f>
        <v>9</v>
      </c>
      <c r="K229" s="2310">
        <f>C229</f>
        <v>0</v>
      </c>
      <c r="L229" s="637" t="str">
        <f>IF(TRIM(入力2!L193)&lt;&gt;"",入力2!L193,"")</f>
        <v/>
      </c>
      <c r="M229" s="637" t="str">
        <f>IF(TRIM(入力2!M193)&lt;&gt;"",入力2!M193,"")</f>
        <v/>
      </c>
      <c r="N229" s="637" t="str">
        <f>IF(TRIM(入力2!N193)&lt;&gt;"",入力2!N193,"")</f>
        <v/>
      </c>
      <c r="O229" s="637" t="str">
        <f>IF(TRIM(入力2!O193)&lt;&gt;"",入力2!O193,"")</f>
        <v/>
      </c>
      <c r="P229" s="637" t="str">
        <f>IF(TRIM(入力2!P193)&lt;&gt;"",入力2!P193,"")</f>
        <v/>
      </c>
      <c r="Q229" s="637" t="str">
        <f>IF(TRIM(入力2!Q193)&lt;&gt;"",入力2!Q193,"")</f>
        <v/>
      </c>
      <c r="R229" s="637" t="str">
        <f>IF(TRIM(入力2!R193)&lt;&gt;"",入力2!R193,"")</f>
        <v/>
      </c>
      <c r="S229" s="637" t="str">
        <f>IF(TRIM(入力2!S193)&lt;&gt;"",入力2!S193,"")</f>
        <v/>
      </c>
      <c r="T229" s="637" t="str">
        <f>IF(TRIM(入力2!T193)&lt;&gt;"",入力2!T193,"")</f>
        <v/>
      </c>
      <c r="U229" s="637" t="str">
        <f>IF(TRIM(入力2!U193)&lt;&gt;"",入力2!U193,"")</f>
        <v/>
      </c>
      <c r="V229" s="637" t="str">
        <f>IF(TRIM(入力2!V193)&lt;&gt;"",入力2!V193,"")</f>
        <v/>
      </c>
      <c r="W229" s="638" t="str">
        <f>IF(TRIM(入力2!W193)&lt;&gt;"",入力2!W193,"")</f>
        <v/>
      </c>
      <c r="X229" s="639" t="str">
        <f>IF(TRIM(入力2!X193)&lt;&gt;"",入力2!X193,"")</f>
        <v/>
      </c>
      <c r="Y229" s="637" t="str">
        <f>IF(TRIM(入力2!Y193)&lt;&gt;"",入力2!Y193,"")</f>
        <v/>
      </c>
      <c r="Z229" s="637" t="str">
        <f>IF(TRIM(入力2!Z193)&lt;&gt;"",入力2!Z193,"")</f>
        <v/>
      </c>
      <c r="AA229" s="637" t="str">
        <f>IF(TRIM(入力2!AA193)&lt;&gt;"",入力2!AA193,"")</f>
        <v/>
      </c>
      <c r="AB229" s="637" t="str">
        <f>IF(TRIM(入力2!AB193)&lt;&gt;"",入力2!AB193,"")</f>
        <v/>
      </c>
      <c r="AC229" s="637" t="str">
        <f>IF(TRIM(入力2!AC193)&lt;&gt;"",入力2!AC193,"")</f>
        <v/>
      </c>
      <c r="AD229" s="637" t="str">
        <f>IF(TRIM(入力2!AD193)&lt;&gt;"",入力2!AD193,"")</f>
        <v/>
      </c>
      <c r="AE229" s="637" t="str">
        <f>IF(TRIM(入力2!AE193)&lt;&gt;"",入力2!AE193,"")</f>
        <v/>
      </c>
      <c r="AF229" s="637" t="str">
        <f>IF(TRIM(入力2!AF193)&lt;&gt;"",入力2!AF193,"")</f>
        <v/>
      </c>
      <c r="AG229" s="637" t="str">
        <f>IF(TRIM(入力2!AG193)&lt;&gt;"",入力2!AG193,"")</f>
        <v/>
      </c>
      <c r="AH229" s="637" t="str">
        <f>IF(TRIM(入力2!AH193)&lt;&gt;"",入力2!AH193,"")</f>
        <v/>
      </c>
      <c r="AI229" s="638" t="str">
        <f>IF(TRIM(入力2!AI193)&lt;&gt;"",入力2!AI193,"")</f>
        <v/>
      </c>
      <c r="AN229" s="494">
        <v>0</v>
      </c>
      <c r="AO229" s="494">
        <f>IF(AN229=1,IF(W247&gt;0,W247,W248),W248)</f>
        <v>0</v>
      </c>
      <c r="AP229" s="494">
        <f>IF(AN229=1,IF(AI247&gt;0,AI247,AI248),AI248)</f>
        <v>0</v>
      </c>
    </row>
    <row r="230" spans="1:42" ht="11.25" customHeight="1" thickBot="1">
      <c r="A230" s="2313"/>
      <c r="B230" s="2315"/>
      <c r="C230" s="2317"/>
      <c r="D230" s="2320"/>
      <c r="E230" s="2321"/>
      <c r="F230" s="2325"/>
      <c r="G230" s="2326"/>
      <c r="H230" s="2327"/>
      <c r="I230" s="2377"/>
      <c r="J230" s="2309"/>
      <c r="K230" s="2378"/>
      <c r="L230" s="604" t="str">
        <f>IF(TRIM(入力2!L194)&lt;&gt;"",入力2!L194,"")</f>
        <v/>
      </c>
      <c r="M230" s="604" t="str">
        <f>IF(TRIM(入力2!M194)&lt;&gt;"",入力2!M194,"")</f>
        <v/>
      </c>
      <c r="N230" s="604" t="str">
        <f>IF(TRIM(入力2!N194)&lt;&gt;"",入力2!N194,"")</f>
        <v/>
      </c>
      <c r="O230" s="604" t="str">
        <f>IF(TRIM(入力2!O194)&lt;&gt;"",入力2!O194,"")</f>
        <v/>
      </c>
      <c r="P230" s="604" t="str">
        <f>IF(TRIM(入力2!P194)&lt;&gt;"",入力2!P194,"")</f>
        <v/>
      </c>
      <c r="Q230" s="604" t="str">
        <f>IF(TRIM(入力2!Q194)&lt;&gt;"",入力2!Q194,"")</f>
        <v/>
      </c>
      <c r="R230" s="604" t="str">
        <f>IF(TRIM(入力2!R194)&lt;&gt;"",入力2!R194,"")</f>
        <v/>
      </c>
      <c r="S230" s="604" t="str">
        <f>IF(TRIM(入力2!S194)&lt;&gt;"",入力2!S194,"")</f>
        <v/>
      </c>
      <c r="T230" s="604" t="str">
        <f>IF(TRIM(入力2!T194)&lt;&gt;"",入力2!T194,"")</f>
        <v/>
      </c>
      <c r="U230" s="604" t="str">
        <f>IF(TRIM(入力2!U194)&lt;&gt;"",入力2!U194,"")</f>
        <v/>
      </c>
      <c r="V230" s="604" t="str">
        <f>IF(TRIM(入力2!V194)&lt;&gt;"",入力2!V194,"")</f>
        <v>0</v>
      </c>
      <c r="W230" s="605">
        <f>IF(TRIM(入力2!W194)&lt;&gt;"",入力2!W194,"")</f>
        <v>0</v>
      </c>
      <c r="X230" s="606" t="str">
        <f>IF(TRIM(入力2!X194)&lt;&gt;"",入力2!X194,"")</f>
        <v/>
      </c>
      <c r="Y230" s="604" t="str">
        <f>IF(TRIM(入力2!Y194)&lt;&gt;"",入力2!Y194,"")</f>
        <v/>
      </c>
      <c r="Z230" s="604" t="str">
        <f>IF(TRIM(入力2!Z194)&lt;&gt;"",入力2!Z194,"")</f>
        <v/>
      </c>
      <c r="AA230" s="604" t="str">
        <f>IF(TRIM(入力2!AA194)&lt;&gt;"",入力2!AA194,"")</f>
        <v/>
      </c>
      <c r="AB230" s="604" t="str">
        <f>IF(TRIM(入力2!AB194)&lt;&gt;"",入力2!AB194,"")</f>
        <v/>
      </c>
      <c r="AC230" s="604" t="str">
        <f>IF(TRIM(入力2!AC194)&lt;&gt;"",入力2!AC194,"")</f>
        <v/>
      </c>
      <c r="AD230" s="604" t="str">
        <f>IF(TRIM(入力2!AD194)&lt;&gt;"",入力2!AD194,"")</f>
        <v/>
      </c>
      <c r="AE230" s="604" t="str">
        <f>IF(TRIM(入力2!AE194)&lt;&gt;"",入力2!AE194,"")</f>
        <v/>
      </c>
      <c r="AF230" s="604" t="str">
        <f>IF(TRIM(入力2!AF194)&lt;&gt;"",入力2!AF194,"")</f>
        <v/>
      </c>
      <c r="AG230" s="604" t="str">
        <f>IF(TRIM(入力2!AG194)&lt;&gt;"",入力2!AG194,"")</f>
        <v/>
      </c>
      <c r="AH230" s="604" t="str">
        <f>IF(TRIM(入力2!AH194)&lt;&gt;"",入力2!AH194,"")</f>
        <v>0</v>
      </c>
      <c r="AI230" s="605">
        <f>IF(TRIM(入力2!AI194)&lt;&gt;"",入力2!AI194,"")</f>
        <v>0</v>
      </c>
      <c r="AN230" s="494">
        <v>0</v>
      </c>
      <c r="AO230" s="494">
        <f>IF(AN230=1,IF(W249&gt;0,W249,W250),W250)</f>
        <v>0</v>
      </c>
      <c r="AP230" s="494">
        <f>IF(AN230=1,IF(AI249&gt;0,AI249,AI250),AI250)</f>
        <v>0</v>
      </c>
    </row>
    <row r="231" spans="1:42" ht="11.25" customHeight="1">
      <c r="A231" s="2379" t="str">
        <f>IF(TRIM(入力1!A198)&lt;&gt;"",入力1!A198,"")</f>
        <v/>
      </c>
      <c r="B231" s="2380">
        <f>IF(TRIM(入力1!B198)&lt;&gt;"",入力1!B198,"")</f>
        <v>9</v>
      </c>
      <c r="C231" s="2381">
        <f>IF(TRIM(入力1!C198)&lt;&gt;"",入力1!C198,"")</f>
        <v>1</v>
      </c>
      <c r="D231" s="2382" t="str">
        <f>IF(TRIM(入力1!D198)&lt;&gt;"",入力1!D198,"")</f>
        <v/>
      </c>
      <c r="E231" s="2383"/>
      <c r="F231" s="2384" t="str">
        <f>IF(入力2!F195,"■","□")</f>
        <v>□</v>
      </c>
      <c r="G231" s="2385"/>
      <c r="H231" s="2386"/>
      <c r="I231" s="2338" t="str">
        <f>IF(TRIM(入力1!A198)&lt;&gt;"",入力1!A198,"")</f>
        <v/>
      </c>
      <c r="J231" s="2340">
        <f>IF(TRIM(入力1!B198)&lt;&gt;"",入力1!B198,"")</f>
        <v>9</v>
      </c>
      <c r="K231" s="2387">
        <f>C231</f>
        <v>1</v>
      </c>
      <c r="L231" s="648" t="str">
        <f>IF(TRIM(入力2!L195)&lt;&gt;"",入力2!L195,"")</f>
        <v/>
      </c>
      <c r="M231" s="641" t="str">
        <f>IF(TRIM(入力2!M195)&lt;&gt;"",入力2!M195,"")</f>
        <v/>
      </c>
      <c r="N231" s="641" t="str">
        <f>IF(TRIM(入力2!N195)&lt;&gt;"",入力2!N195,"")</f>
        <v/>
      </c>
      <c r="O231" s="641" t="str">
        <f>IF(TRIM(入力2!O195)&lt;&gt;"",入力2!O195,"")</f>
        <v/>
      </c>
      <c r="P231" s="641" t="str">
        <f>IF(TRIM(入力2!P195)&lt;&gt;"",入力2!P195,"")</f>
        <v/>
      </c>
      <c r="Q231" s="641" t="str">
        <f>IF(TRIM(入力2!Q195)&lt;&gt;"",入力2!Q195,"")</f>
        <v/>
      </c>
      <c r="R231" s="641" t="str">
        <f>IF(TRIM(入力2!R195)&lt;&gt;"",入力2!R195,"")</f>
        <v/>
      </c>
      <c r="S231" s="641" t="str">
        <f>IF(TRIM(入力2!S195)&lt;&gt;"",入力2!S195,"")</f>
        <v/>
      </c>
      <c r="T231" s="641" t="str">
        <f>IF(TRIM(入力2!T195)&lt;&gt;"",入力2!T195,"")</f>
        <v/>
      </c>
      <c r="U231" s="641" t="str">
        <f>IF(TRIM(入力2!U195)&lt;&gt;"",入力2!U195,"")</f>
        <v/>
      </c>
      <c r="V231" s="641" t="str">
        <f>IF(TRIM(入力2!V195)&lt;&gt;"",入力2!V195,"")</f>
        <v/>
      </c>
      <c r="W231" s="642" t="str">
        <f>IF(TRIM(入力2!W195)&lt;&gt;"",入力2!W195,"")</f>
        <v/>
      </c>
      <c r="X231" s="649" t="str">
        <f>IF(TRIM(入力2!X195)&lt;&gt;"",入力2!X195,"")</f>
        <v/>
      </c>
      <c r="Y231" s="641" t="str">
        <f>IF(TRIM(入力2!Y195)&lt;&gt;"",入力2!Y195,"")</f>
        <v/>
      </c>
      <c r="Z231" s="641" t="str">
        <f>IF(TRIM(入力2!Z195)&lt;&gt;"",入力2!Z195,"")</f>
        <v/>
      </c>
      <c r="AA231" s="641" t="str">
        <f>IF(TRIM(入力2!AA195)&lt;&gt;"",入力2!AA195,"")</f>
        <v/>
      </c>
      <c r="AB231" s="641" t="str">
        <f>IF(TRIM(入力2!AB195)&lt;&gt;"",入力2!AB195,"")</f>
        <v/>
      </c>
      <c r="AC231" s="641" t="str">
        <f>IF(TRIM(入力2!AC195)&lt;&gt;"",入力2!AC195,"")</f>
        <v/>
      </c>
      <c r="AD231" s="641" t="str">
        <f>IF(TRIM(入力2!AD195)&lt;&gt;"",入力2!AD195,"")</f>
        <v/>
      </c>
      <c r="AE231" s="641" t="str">
        <f>IF(TRIM(入力2!AE195)&lt;&gt;"",入力2!AE195,"")</f>
        <v/>
      </c>
      <c r="AF231" s="641" t="str">
        <f>IF(TRIM(入力2!AF195)&lt;&gt;"",入力2!AF195,"")</f>
        <v/>
      </c>
      <c r="AG231" s="641" t="str">
        <f>IF(TRIM(入力2!AG195)&lt;&gt;"",入力2!AG195,"")</f>
        <v/>
      </c>
      <c r="AH231" s="641" t="str">
        <f>IF(TRIM(入力2!AH195)&lt;&gt;"",入力2!AH195,"")</f>
        <v/>
      </c>
      <c r="AI231" s="642" t="str">
        <f>IF(TRIM(入力2!AI195)&lt;&gt;"",入力2!AI195,"")</f>
        <v/>
      </c>
    </row>
    <row r="232" spans="1:42" ht="11.25" customHeight="1">
      <c r="A232" s="2338"/>
      <c r="B232" s="2340"/>
      <c r="C232" s="2342"/>
      <c r="D232" s="2345"/>
      <c r="E232" s="2346"/>
      <c r="F232" s="2350"/>
      <c r="G232" s="2351"/>
      <c r="H232" s="2352"/>
      <c r="I232" s="2353"/>
      <c r="J232" s="2354"/>
      <c r="K232" s="2356"/>
      <c r="L232" s="592" t="str">
        <f>IF(TRIM(入力2!L196)&lt;&gt;"",入力2!L196,"")</f>
        <v/>
      </c>
      <c r="M232" s="592" t="str">
        <f>IF(TRIM(入力2!M196)&lt;&gt;"",入力2!M196,"")</f>
        <v/>
      </c>
      <c r="N232" s="592" t="str">
        <f>IF(TRIM(入力2!N196)&lt;&gt;"",入力2!N196,"")</f>
        <v/>
      </c>
      <c r="O232" s="592" t="str">
        <f>IF(TRIM(入力2!O196)&lt;&gt;"",入力2!O196,"")</f>
        <v/>
      </c>
      <c r="P232" s="592" t="str">
        <f>IF(TRIM(入力2!P196)&lt;&gt;"",入力2!P196,"")</f>
        <v/>
      </c>
      <c r="Q232" s="592" t="str">
        <f>IF(TRIM(入力2!Q196)&lt;&gt;"",入力2!Q196,"")</f>
        <v/>
      </c>
      <c r="R232" s="592" t="str">
        <f>IF(TRIM(入力2!R196)&lt;&gt;"",入力2!R196,"")</f>
        <v/>
      </c>
      <c r="S232" s="592" t="str">
        <f>IF(TRIM(入力2!S196)&lt;&gt;"",入力2!S196,"")</f>
        <v/>
      </c>
      <c r="T232" s="592" t="str">
        <f>IF(TRIM(入力2!T196)&lt;&gt;"",入力2!T196,"")</f>
        <v/>
      </c>
      <c r="U232" s="592" t="str">
        <f>IF(TRIM(入力2!U196)&lt;&gt;"",入力2!U196,"")</f>
        <v/>
      </c>
      <c r="V232" s="593" t="str">
        <f>IF(TRIM(入力2!V196)&lt;&gt;"",入力2!V196,"")</f>
        <v>0</v>
      </c>
      <c r="W232" s="594">
        <f>IF(TRIM(入力2!W196)&lt;&gt;"",入力2!W196,"")</f>
        <v>0</v>
      </c>
      <c r="X232" s="595" t="str">
        <f>IF(TRIM(入力2!X196)&lt;&gt;"",入力2!X196,"")</f>
        <v/>
      </c>
      <c r="Y232" s="592" t="str">
        <f>IF(TRIM(入力2!Y196)&lt;&gt;"",入力2!Y196,"")</f>
        <v/>
      </c>
      <c r="Z232" s="592" t="str">
        <f>IF(TRIM(入力2!Z196)&lt;&gt;"",入力2!Z196,"")</f>
        <v/>
      </c>
      <c r="AA232" s="592" t="str">
        <f>IF(TRIM(入力2!AA196)&lt;&gt;"",入力2!AA196,"")</f>
        <v/>
      </c>
      <c r="AB232" s="592" t="str">
        <f>IF(TRIM(入力2!AB196)&lt;&gt;"",入力2!AB196,"")</f>
        <v/>
      </c>
      <c r="AC232" s="592" t="str">
        <f>IF(TRIM(入力2!AC196)&lt;&gt;"",入力2!AC196,"")</f>
        <v/>
      </c>
      <c r="AD232" s="592" t="str">
        <f>IF(TRIM(入力2!AD196)&lt;&gt;"",入力2!AD196,"")</f>
        <v/>
      </c>
      <c r="AE232" s="592" t="str">
        <f>IF(TRIM(入力2!AE196)&lt;&gt;"",入力2!AE196,"")</f>
        <v/>
      </c>
      <c r="AF232" s="592" t="str">
        <f>IF(TRIM(入力2!AF196)&lt;&gt;"",入力2!AF196,"")</f>
        <v/>
      </c>
      <c r="AG232" s="592" t="str">
        <f>IF(TRIM(入力2!AG196)&lt;&gt;"",入力2!AG196,"")</f>
        <v/>
      </c>
      <c r="AH232" s="591" t="str">
        <f>IF(TRIM(入力2!AH196)&lt;&gt;"",入力2!AH196,"")</f>
        <v>0</v>
      </c>
      <c r="AI232" s="596">
        <f>IF(TRIM(入力2!AI196)&lt;&gt;"",入力2!AI196,"")</f>
        <v>0</v>
      </c>
    </row>
    <row r="233" spans="1:42" ht="11.25" customHeight="1">
      <c r="A233" s="2312" t="str">
        <f>IF(TRIM(入力1!A200)&lt;&gt;"",入力1!A200,"")</f>
        <v/>
      </c>
      <c r="B233" s="2314">
        <f>IF(TRIM(入力1!B200)&lt;&gt;"",入力1!B200,"")</f>
        <v>9</v>
      </c>
      <c r="C233" s="2316">
        <f>IF(TRIM(入力1!C200)&lt;&gt;"",入力1!C200,"")</f>
        <v>2</v>
      </c>
      <c r="D233" s="2318" t="str">
        <f>IF(TRIM(入力1!D200)&lt;&gt;"",入力1!D200,"")</f>
        <v/>
      </c>
      <c r="E233" s="2319"/>
      <c r="F233" s="2322" t="str">
        <f>IF(入力2!F197,"■","□")</f>
        <v>□</v>
      </c>
      <c r="G233" s="2323"/>
      <c r="H233" s="2324"/>
      <c r="I233" s="2328" t="str">
        <f>IF(TRIM(入力1!A200)&lt;&gt;"",入力1!A200,"")</f>
        <v/>
      </c>
      <c r="J233" s="2308">
        <f>IF(TRIM(入力1!B200)&lt;&gt;"",入力1!B200,"")</f>
        <v>9</v>
      </c>
      <c r="K233" s="2310">
        <f>C233</f>
        <v>2</v>
      </c>
      <c r="L233" s="637" t="str">
        <f>IF(TRIM(入力2!L197)&lt;&gt;"",入力2!L197,"")</f>
        <v/>
      </c>
      <c r="M233" s="637" t="str">
        <f>IF(TRIM(入力2!M197)&lt;&gt;"",入力2!M197,"")</f>
        <v/>
      </c>
      <c r="N233" s="637" t="str">
        <f>IF(TRIM(入力2!N197)&lt;&gt;"",入力2!N197,"")</f>
        <v/>
      </c>
      <c r="O233" s="637" t="str">
        <f>IF(TRIM(入力2!O197)&lt;&gt;"",入力2!O197,"")</f>
        <v/>
      </c>
      <c r="P233" s="637" t="str">
        <f>IF(TRIM(入力2!P197)&lt;&gt;"",入力2!P197,"")</f>
        <v/>
      </c>
      <c r="Q233" s="637" t="str">
        <f>IF(TRIM(入力2!Q197)&lt;&gt;"",入力2!Q197,"")</f>
        <v/>
      </c>
      <c r="R233" s="637" t="str">
        <f>IF(TRIM(入力2!R197)&lt;&gt;"",入力2!R197,"")</f>
        <v/>
      </c>
      <c r="S233" s="637" t="str">
        <f>IF(TRIM(入力2!S197)&lt;&gt;"",入力2!S197,"")</f>
        <v/>
      </c>
      <c r="T233" s="637" t="str">
        <f>IF(TRIM(入力2!T197)&lt;&gt;"",入力2!T197,"")</f>
        <v/>
      </c>
      <c r="U233" s="637" t="str">
        <f>IF(TRIM(入力2!U197)&lt;&gt;"",入力2!U197,"")</f>
        <v/>
      </c>
      <c r="V233" s="637" t="str">
        <f>IF(TRIM(入力2!V197)&lt;&gt;"",入力2!V197,"")</f>
        <v/>
      </c>
      <c r="W233" s="638" t="str">
        <f>IF(TRIM(入力2!W197)&lt;&gt;"",入力2!W197,"")</f>
        <v/>
      </c>
      <c r="X233" s="639" t="str">
        <f>IF(TRIM(入力2!X197)&lt;&gt;"",入力2!X197,"")</f>
        <v/>
      </c>
      <c r="Y233" s="637" t="str">
        <f>IF(TRIM(入力2!Y197)&lt;&gt;"",入力2!Y197,"")</f>
        <v/>
      </c>
      <c r="Z233" s="637" t="str">
        <f>IF(TRIM(入力2!Z197)&lt;&gt;"",入力2!Z197,"")</f>
        <v/>
      </c>
      <c r="AA233" s="637" t="str">
        <f>IF(TRIM(入力2!AA197)&lt;&gt;"",入力2!AA197,"")</f>
        <v/>
      </c>
      <c r="AB233" s="637" t="str">
        <f>IF(TRIM(入力2!AB197)&lt;&gt;"",入力2!AB197,"")</f>
        <v/>
      </c>
      <c r="AC233" s="637" t="str">
        <f>IF(TRIM(入力2!AC197)&lt;&gt;"",入力2!AC197,"")</f>
        <v/>
      </c>
      <c r="AD233" s="637" t="str">
        <f>IF(TRIM(入力2!AD197)&lt;&gt;"",入力2!AD197,"")</f>
        <v/>
      </c>
      <c r="AE233" s="637" t="str">
        <f>IF(TRIM(入力2!AE197)&lt;&gt;"",入力2!AE197,"")</f>
        <v/>
      </c>
      <c r="AF233" s="637" t="str">
        <f>IF(TRIM(入力2!AF197)&lt;&gt;"",入力2!AF197,"")</f>
        <v/>
      </c>
      <c r="AG233" s="637" t="str">
        <f>IF(TRIM(入力2!AG197)&lt;&gt;"",入力2!AG197,"")</f>
        <v/>
      </c>
      <c r="AH233" s="637" t="str">
        <f>IF(TRIM(入力2!AH197)&lt;&gt;"",入力2!AH197,"")</f>
        <v/>
      </c>
      <c r="AI233" s="638" t="str">
        <f>IF(TRIM(入力2!AI197)&lt;&gt;"",入力2!AI197,"")</f>
        <v/>
      </c>
    </row>
    <row r="234" spans="1:42" ht="11.25" customHeight="1">
      <c r="A234" s="2328"/>
      <c r="B234" s="2308"/>
      <c r="C234" s="2330"/>
      <c r="D234" s="2331"/>
      <c r="E234" s="2332"/>
      <c r="F234" s="2333"/>
      <c r="G234" s="2334"/>
      <c r="H234" s="2335"/>
      <c r="I234" s="2329"/>
      <c r="J234" s="2336"/>
      <c r="K234" s="2311"/>
      <c r="L234" s="597" t="str">
        <f>IF(TRIM(入力2!L198)&lt;&gt;"",入力2!L198,"")</f>
        <v/>
      </c>
      <c r="M234" s="597" t="str">
        <f>IF(TRIM(入力2!M198)&lt;&gt;"",入力2!M198,"")</f>
        <v/>
      </c>
      <c r="N234" s="597" t="str">
        <f>IF(TRIM(入力2!N198)&lt;&gt;"",入力2!N198,"")</f>
        <v/>
      </c>
      <c r="O234" s="597" t="str">
        <f>IF(TRIM(入力2!O198)&lt;&gt;"",入力2!O198,"")</f>
        <v/>
      </c>
      <c r="P234" s="597" t="str">
        <f>IF(TRIM(入力2!P198)&lt;&gt;"",入力2!P198,"")</f>
        <v/>
      </c>
      <c r="Q234" s="597" t="str">
        <f>IF(TRIM(入力2!Q198)&lt;&gt;"",入力2!Q198,"")</f>
        <v/>
      </c>
      <c r="R234" s="597" t="str">
        <f>IF(TRIM(入力2!R198)&lt;&gt;"",入力2!R198,"")</f>
        <v/>
      </c>
      <c r="S234" s="597" t="str">
        <f>IF(TRIM(入力2!S198)&lt;&gt;"",入力2!S198,"")</f>
        <v/>
      </c>
      <c r="T234" s="597" t="str">
        <f>IF(TRIM(入力2!T198)&lt;&gt;"",入力2!T198,"")</f>
        <v/>
      </c>
      <c r="U234" s="597" t="str">
        <f>IF(TRIM(入力2!U198)&lt;&gt;"",入力2!U198,"")</f>
        <v/>
      </c>
      <c r="V234" s="597" t="str">
        <f>IF(TRIM(入力2!V198)&lt;&gt;"",入力2!V198,"")</f>
        <v>0</v>
      </c>
      <c r="W234" s="598">
        <f>IF(TRIM(入力2!W198)&lt;&gt;"",入力2!W198,"")</f>
        <v>0</v>
      </c>
      <c r="X234" s="599" t="str">
        <f>IF(TRIM(入力2!X198)&lt;&gt;"",入力2!X198,"")</f>
        <v/>
      </c>
      <c r="Y234" s="597" t="str">
        <f>IF(TRIM(入力2!Y198)&lt;&gt;"",入力2!Y198,"")</f>
        <v/>
      </c>
      <c r="Z234" s="597" t="str">
        <f>IF(TRIM(入力2!Z198)&lt;&gt;"",入力2!Z198,"")</f>
        <v/>
      </c>
      <c r="AA234" s="597" t="str">
        <f>IF(TRIM(入力2!AA198)&lt;&gt;"",入力2!AA198,"")</f>
        <v/>
      </c>
      <c r="AB234" s="597" t="str">
        <f>IF(TRIM(入力2!AB198)&lt;&gt;"",入力2!AB198,"")</f>
        <v/>
      </c>
      <c r="AC234" s="597" t="str">
        <f>IF(TRIM(入力2!AC198)&lt;&gt;"",入力2!AC198,"")</f>
        <v/>
      </c>
      <c r="AD234" s="597" t="str">
        <f>IF(TRIM(入力2!AD198)&lt;&gt;"",入力2!AD198,"")</f>
        <v/>
      </c>
      <c r="AE234" s="597" t="str">
        <f>IF(TRIM(入力2!AE198)&lt;&gt;"",入力2!AE198,"")</f>
        <v/>
      </c>
      <c r="AF234" s="597" t="str">
        <f>IF(TRIM(入力2!AF198)&lt;&gt;"",入力2!AF198,"")</f>
        <v/>
      </c>
      <c r="AG234" s="597" t="str">
        <f>IF(TRIM(入力2!AG198)&lt;&gt;"",入力2!AG198,"")</f>
        <v/>
      </c>
      <c r="AH234" s="597" t="str">
        <f>IF(TRIM(入力2!AH198)&lt;&gt;"",入力2!AH198,"")</f>
        <v>0</v>
      </c>
      <c r="AI234" s="598">
        <f>IF(TRIM(入力2!AI198)&lt;&gt;"",入力2!AI198,"")</f>
        <v>0</v>
      </c>
    </row>
    <row r="235" spans="1:42" ht="11.25" customHeight="1">
      <c r="A235" s="2337" t="str">
        <f>IF(TRIM(入力1!A202)&lt;&gt;"",入力1!A202,"")</f>
        <v/>
      </c>
      <c r="B235" s="2339">
        <f>IF(TRIM(入力1!B202)&lt;&gt;"",入力1!B202,"")</f>
        <v>9</v>
      </c>
      <c r="C235" s="2341">
        <f>IF(TRIM(入力1!C202)&lt;&gt;"",入力1!C202,"")</f>
        <v>3</v>
      </c>
      <c r="D235" s="2343" t="str">
        <f>IF(TRIM(入力1!D202)&lt;&gt;"",入力1!D202,"")</f>
        <v/>
      </c>
      <c r="E235" s="2344"/>
      <c r="F235" s="2347" t="str">
        <f>IF(入力2!F199,"■","□")</f>
        <v>□</v>
      </c>
      <c r="G235" s="2348"/>
      <c r="H235" s="2349"/>
      <c r="I235" s="2338" t="str">
        <f>IF(TRIM(入力1!A202)&lt;&gt;"",入力1!A202,"")</f>
        <v/>
      </c>
      <c r="J235" s="2340">
        <f>IF(TRIM(入力1!B202)&lt;&gt;"",入力1!B202,"")</f>
        <v>9</v>
      </c>
      <c r="K235" s="2355">
        <f>C235</f>
        <v>3</v>
      </c>
      <c r="L235" s="640" t="str">
        <f>IF(TRIM(入力2!L199)&lt;&gt;"",入力2!L199,"")</f>
        <v/>
      </c>
      <c r="M235" s="640" t="str">
        <f>IF(TRIM(入力2!M199)&lt;&gt;"",入力2!M199,"")</f>
        <v/>
      </c>
      <c r="N235" s="640" t="str">
        <f>IF(TRIM(入力2!N199)&lt;&gt;"",入力2!N199,"")</f>
        <v/>
      </c>
      <c r="O235" s="640" t="str">
        <f>IF(TRIM(入力2!O199)&lt;&gt;"",入力2!O199,"")</f>
        <v/>
      </c>
      <c r="P235" s="640" t="str">
        <f>IF(TRIM(入力2!P199)&lt;&gt;"",入力2!P199,"")</f>
        <v/>
      </c>
      <c r="Q235" s="640" t="str">
        <f>IF(TRIM(入力2!Q199)&lt;&gt;"",入力2!Q199,"")</f>
        <v/>
      </c>
      <c r="R235" s="640" t="str">
        <f>IF(TRIM(入力2!R199)&lt;&gt;"",入力2!R199,"")</f>
        <v/>
      </c>
      <c r="S235" s="640" t="str">
        <f>IF(TRIM(入力2!S199)&lt;&gt;"",入力2!S199,"")</f>
        <v/>
      </c>
      <c r="T235" s="640" t="str">
        <f>IF(TRIM(入力2!T199)&lt;&gt;"",入力2!T199,"")</f>
        <v/>
      </c>
      <c r="U235" s="640" t="str">
        <f>IF(TRIM(入力2!U199)&lt;&gt;"",入力2!U199,"")</f>
        <v/>
      </c>
      <c r="V235" s="641" t="str">
        <f>IF(TRIM(入力2!V199)&lt;&gt;"",入力2!V199,"")</f>
        <v/>
      </c>
      <c r="W235" s="642" t="str">
        <f>IF(TRIM(入力2!W199)&lt;&gt;"",入力2!W199,"")</f>
        <v/>
      </c>
      <c r="X235" s="643" t="str">
        <f>IF(TRIM(入力2!X199)&lt;&gt;"",入力2!X199,"")</f>
        <v/>
      </c>
      <c r="Y235" s="640" t="str">
        <f>IF(TRIM(入力2!Y199)&lt;&gt;"",入力2!Y199,"")</f>
        <v/>
      </c>
      <c r="Z235" s="640" t="str">
        <f>IF(TRIM(入力2!Z199)&lt;&gt;"",入力2!Z199,"")</f>
        <v/>
      </c>
      <c r="AA235" s="640" t="str">
        <f>IF(TRIM(入力2!AA199)&lt;&gt;"",入力2!AA199,"")</f>
        <v/>
      </c>
      <c r="AB235" s="640" t="str">
        <f>IF(TRIM(入力2!AB199)&lt;&gt;"",入力2!AB199,"")</f>
        <v/>
      </c>
      <c r="AC235" s="640" t="str">
        <f>IF(TRIM(入力2!AC199)&lt;&gt;"",入力2!AC199,"")</f>
        <v/>
      </c>
      <c r="AD235" s="640" t="str">
        <f>IF(TRIM(入力2!AD199)&lt;&gt;"",入力2!AD199,"")</f>
        <v/>
      </c>
      <c r="AE235" s="640" t="str">
        <f>IF(TRIM(入力2!AE199)&lt;&gt;"",入力2!AE199,"")</f>
        <v/>
      </c>
      <c r="AF235" s="640" t="str">
        <f>IF(TRIM(入力2!AF199)&lt;&gt;"",入力2!AF199,"")</f>
        <v/>
      </c>
      <c r="AG235" s="640" t="str">
        <f>IF(TRIM(入力2!AG199)&lt;&gt;"",入力2!AG199,"")</f>
        <v/>
      </c>
      <c r="AH235" s="640" t="str">
        <f>IF(TRIM(入力2!AH199)&lt;&gt;"",入力2!AH199,"")</f>
        <v/>
      </c>
      <c r="AI235" s="644" t="str">
        <f>IF(TRIM(入力2!AI199)&lt;&gt;"",入力2!AI199,"")</f>
        <v/>
      </c>
    </row>
    <row r="236" spans="1:42" ht="11.25" customHeight="1">
      <c r="A236" s="2338"/>
      <c r="B236" s="2340"/>
      <c r="C236" s="2342"/>
      <c r="D236" s="2345"/>
      <c r="E236" s="2346"/>
      <c r="F236" s="2350"/>
      <c r="G236" s="2351"/>
      <c r="H236" s="2352"/>
      <c r="I236" s="2353"/>
      <c r="J236" s="2354"/>
      <c r="K236" s="2356"/>
      <c r="L236" s="591" t="str">
        <f>IF(TRIM(入力2!L200)&lt;&gt;"",入力2!L200,"")</f>
        <v/>
      </c>
      <c r="M236" s="591" t="str">
        <f>IF(TRIM(入力2!M200)&lt;&gt;"",入力2!M200,"")</f>
        <v/>
      </c>
      <c r="N236" s="591" t="str">
        <f>IF(TRIM(入力2!N200)&lt;&gt;"",入力2!N200,"")</f>
        <v/>
      </c>
      <c r="O236" s="591" t="str">
        <f>IF(TRIM(入力2!O200)&lt;&gt;"",入力2!O200,"")</f>
        <v/>
      </c>
      <c r="P236" s="591" t="str">
        <f>IF(TRIM(入力2!P200)&lt;&gt;"",入力2!P200,"")</f>
        <v/>
      </c>
      <c r="Q236" s="591" t="str">
        <f>IF(TRIM(入力2!Q200)&lt;&gt;"",入力2!Q200,"")</f>
        <v/>
      </c>
      <c r="R236" s="591" t="str">
        <f>IF(TRIM(入力2!R200)&lt;&gt;"",入力2!R200,"")</f>
        <v/>
      </c>
      <c r="S236" s="591" t="str">
        <f>IF(TRIM(入力2!S200)&lt;&gt;"",入力2!S200,"")</f>
        <v/>
      </c>
      <c r="T236" s="591" t="str">
        <f>IF(TRIM(入力2!T200)&lt;&gt;"",入力2!T200,"")</f>
        <v/>
      </c>
      <c r="U236" s="591" t="str">
        <f>IF(TRIM(入力2!U200)&lt;&gt;"",入力2!U200,"")</f>
        <v/>
      </c>
      <c r="V236" s="593" t="str">
        <f>IF(TRIM(入力2!V200)&lt;&gt;"",入力2!V200,"")</f>
        <v>0</v>
      </c>
      <c r="W236" s="594">
        <f>IF(TRIM(入力2!W200)&lt;&gt;"",入力2!W200,"")</f>
        <v>0</v>
      </c>
      <c r="X236" s="600" t="str">
        <f>IF(TRIM(入力2!X200)&lt;&gt;"",入力2!X200,"")</f>
        <v/>
      </c>
      <c r="Y236" s="591" t="str">
        <f>IF(TRIM(入力2!Y200)&lt;&gt;"",入力2!Y200,"")</f>
        <v/>
      </c>
      <c r="Z236" s="591" t="str">
        <f>IF(TRIM(入力2!Z200)&lt;&gt;"",入力2!Z200,"")</f>
        <v/>
      </c>
      <c r="AA236" s="591" t="str">
        <f>IF(TRIM(入力2!AA200)&lt;&gt;"",入力2!AA200,"")</f>
        <v/>
      </c>
      <c r="AB236" s="591" t="str">
        <f>IF(TRIM(入力2!AB200)&lt;&gt;"",入力2!AB200,"")</f>
        <v/>
      </c>
      <c r="AC236" s="591" t="str">
        <f>IF(TRIM(入力2!AC200)&lt;&gt;"",入力2!AC200,"")</f>
        <v/>
      </c>
      <c r="AD236" s="591" t="str">
        <f>IF(TRIM(入力2!AD200)&lt;&gt;"",入力2!AD200,"")</f>
        <v/>
      </c>
      <c r="AE236" s="591" t="str">
        <f>IF(TRIM(入力2!AE200)&lt;&gt;"",入力2!AE200,"")</f>
        <v/>
      </c>
      <c r="AF236" s="591" t="str">
        <f>IF(TRIM(入力2!AF200)&lt;&gt;"",入力2!AF200,"")</f>
        <v/>
      </c>
      <c r="AG236" s="591" t="str">
        <f>IF(TRIM(入力2!AG200)&lt;&gt;"",入力2!AG200,"")</f>
        <v/>
      </c>
      <c r="AH236" s="591" t="str">
        <f>IF(TRIM(入力2!AH200)&lt;&gt;"",入力2!AH200,"")</f>
        <v>0</v>
      </c>
      <c r="AI236" s="596">
        <f>IF(TRIM(入力2!AI200)&lt;&gt;"",入力2!AI200,"")</f>
        <v>0</v>
      </c>
    </row>
    <row r="237" spans="1:42" ht="11.25" customHeight="1">
      <c r="A237" s="2312" t="str">
        <f>IF(TRIM(入力1!A204)&lt;&gt;"",入力1!A204,"")</f>
        <v/>
      </c>
      <c r="B237" s="2314">
        <f>IF(TRIM(入力1!B204)&lt;&gt;"",入力1!B204,"")</f>
        <v>9</v>
      </c>
      <c r="C237" s="2316">
        <f>IF(TRIM(入力1!C204)&lt;&gt;"",入力1!C204,"")</f>
        <v>4</v>
      </c>
      <c r="D237" s="2318" t="str">
        <f>IF(TRIM(入力1!D204)&lt;&gt;"",入力1!D204,"")</f>
        <v/>
      </c>
      <c r="E237" s="2319"/>
      <c r="F237" s="2322" t="str">
        <f>IF(入力2!F201,"■","□")</f>
        <v>□</v>
      </c>
      <c r="G237" s="2323"/>
      <c r="H237" s="2324"/>
      <c r="I237" s="2328" t="str">
        <f>IF(TRIM(入力1!A204)&lt;&gt;"",入力1!A204,"")</f>
        <v/>
      </c>
      <c r="J237" s="2308">
        <f>IF(TRIM(入力1!B204)&lt;&gt;"",入力1!B204,"")</f>
        <v>9</v>
      </c>
      <c r="K237" s="2310">
        <f>C237</f>
        <v>4</v>
      </c>
      <c r="L237" s="637" t="str">
        <f>IF(TRIM(入力2!L201)&lt;&gt;"",入力2!L201,"")</f>
        <v/>
      </c>
      <c r="M237" s="637" t="str">
        <f>IF(TRIM(入力2!M201)&lt;&gt;"",入力2!M201,"")</f>
        <v/>
      </c>
      <c r="N237" s="637" t="str">
        <f>IF(TRIM(入力2!N201)&lt;&gt;"",入力2!N201,"")</f>
        <v/>
      </c>
      <c r="O237" s="637" t="str">
        <f>IF(TRIM(入力2!O201)&lt;&gt;"",入力2!O201,"")</f>
        <v/>
      </c>
      <c r="P237" s="637" t="str">
        <f>IF(TRIM(入力2!P201)&lt;&gt;"",入力2!P201,"")</f>
        <v/>
      </c>
      <c r="Q237" s="637" t="str">
        <f>IF(TRIM(入力2!Q201)&lt;&gt;"",入力2!Q201,"")</f>
        <v/>
      </c>
      <c r="R237" s="637" t="str">
        <f>IF(TRIM(入力2!R201)&lt;&gt;"",入力2!R201,"")</f>
        <v/>
      </c>
      <c r="S237" s="637" t="str">
        <f>IF(TRIM(入力2!S201)&lt;&gt;"",入力2!S201,"")</f>
        <v/>
      </c>
      <c r="T237" s="637" t="str">
        <f>IF(TRIM(入力2!T201)&lt;&gt;"",入力2!T201,"")</f>
        <v/>
      </c>
      <c r="U237" s="637" t="str">
        <f>IF(TRIM(入力2!U201)&lt;&gt;"",入力2!U201,"")</f>
        <v/>
      </c>
      <c r="V237" s="637" t="str">
        <f>IF(TRIM(入力2!V201)&lt;&gt;"",入力2!V201,"")</f>
        <v/>
      </c>
      <c r="W237" s="638" t="str">
        <f>IF(TRIM(入力2!W201)&lt;&gt;"",入力2!W201,"")</f>
        <v/>
      </c>
      <c r="X237" s="639" t="str">
        <f>IF(TRIM(入力2!X201)&lt;&gt;"",入力2!X201,"")</f>
        <v/>
      </c>
      <c r="Y237" s="637" t="str">
        <f>IF(TRIM(入力2!Y201)&lt;&gt;"",入力2!Y201,"")</f>
        <v/>
      </c>
      <c r="Z237" s="637" t="str">
        <f>IF(TRIM(入力2!Z201)&lt;&gt;"",入力2!Z201,"")</f>
        <v/>
      </c>
      <c r="AA237" s="637" t="str">
        <f>IF(TRIM(入力2!AA201)&lt;&gt;"",入力2!AA201,"")</f>
        <v/>
      </c>
      <c r="AB237" s="637" t="str">
        <f>IF(TRIM(入力2!AB201)&lt;&gt;"",入力2!AB201,"")</f>
        <v/>
      </c>
      <c r="AC237" s="637" t="str">
        <f>IF(TRIM(入力2!AC201)&lt;&gt;"",入力2!AC201,"")</f>
        <v/>
      </c>
      <c r="AD237" s="637" t="str">
        <f>IF(TRIM(入力2!AD201)&lt;&gt;"",入力2!AD201,"")</f>
        <v/>
      </c>
      <c r="AE237" s="637" t="str">
        <f>IF(TRIM(入力2!AE201)&lt;&gt;"",入力2!AE201,"")</f>
        <v/>
      </c>
      <c r="AF237" s="637" t="str">
        <f>IF(TRIM(入力2!AF201)&lt;&gt;"",入力2!AF201,"")</f>
        <v/>
      </c>
      <c r="AG237" s="637" t="str">
        <f>IF(TRIM(入力2!AG201)&lt;&gt;"",入力2!AG201,"")</f>
        <v/>
      </c>
      <c r="AH237" s="637" t="str">
        <f>IF(TRIM(入力2!AH201)&lt;&gt;"",入力2!AH201,"")</f>
        <v/>
      </c>
      <c r="AI237" s="638" t="str">
        <f>IF(TRIM(入力2!AI201)&lt;&gt;"",入力2!AI201,"")</f>
        <v/>
      </c>
    </row>
    <row r="238" spans="1:42" ht="11.25" customHeight="1">
      <c r="A238" s="2328"/>
      <c r="B238" s="2308"/>
      <c r="C238" s="2330"/>
      <c r="D238" s="2331"/>
      <c r="E238" s="2332"/>
      <c r="F238" s="2333"/>
      <c r="G238" s="2334"/>
      <c r="H238" s="2335"/>
      <c r="I238" s="2329"/>
      <c r="J238" s="2336"/>
      <c r="K238" s="2311"/>
      <c r="L238" s="597" t="str">
        <f>IF(TRIM(入力2!L202)&lt;&gt;"",入力2!L202,"")</f>
        <v/>
      </c>
      <c r="M238" s="597" t="str">
        <f>IF(TRIM(入力2!M202)&lt;&gt;"",入力2!M202,"")</f>
        <v/>
      </c>
      <c r="N238" s="597" t="str">
        <f>IF(TRIM(入力2!N202)&lt;&gt;"",入力2!N202,"")</f>
        <v/>
      </c>
      <c r="O238" s="597" t="str">
        <f>IF(TRIM(入力2!O202)&lt;&gt;"",入力2!O202,"")</f>
        <v/>
      </c>
      <c r="P238" s="597" t="str">
        <f>IF(TRIM(入力2!P202)&lt;&gt;"",入力2!P202,"")</f>
        <v/>
      </c>
      <c r="Q238" s="597" t="str">
        <f>IF(TRIM(入力2!Q202)&lt;&gt;"",入力2!Q202,"")</f>
        <v/>
      </c>
      <c r="R238" s="597" t="str">
        <f>IF(TRIM(入力2!R202)&lt;&gt;"",入力2!R202,"")</f>
        <v/>
      </c>
      <c r="S238" s="597" t="str">
        <f>IF(TRIM(入力2!S202)&lt;&gt;"",入力2!S202,"")</f>
        <v/>
      </c>
      <c r="T238" s="597" t="str">
        <f>IF(TRIM(入力2!T202)&lt;&gt;"",入力2!T202,"")</f>
        <v/>
      </c>
      <c r="U238" s="597" t="str">
        <f>IF(TRIM(入力2!U202)&lt;&gt;"",入力2!U202,"")</f>
        <v/>
      </c>
      <c r="V238" s="597" t="str">
        <f>IF(TRIM(入力2!V202)&lt;&gt;"",入力2!V202,"")</f>
        <v>0</v>
      </c>
      <c r="W238" s="598">
        <f>IF(TRIM(入力2!W202)&lt;&gt;"",入力2!W202,"")</f>
        <v>0</v>
      </c>
      <c r="X238" s="599" t="str">
        <f>IF(TRIM(入力2!X202)&lt;&gt;"",入力2!X202,"")</f>
        <v/>
      </c>
      <c r="Y238" s="597" t="str">
        <f>IF(TRIM(入力2!Y202)&lt;&gt;"",入力2!Y202,"")</f>
        <v/>
      </c>
      <c r="Z238" s="597" t="str">
        <f>IF(TRIM(入力2!Z202)&lt;&gt;"",入力2!Z202,"")</f>
        <v/>
      </c>
      <c r="AA238" s="597" t="str">
        <f>IF(TRIM(入力2!AA202)&lt;&gt;"",入力2!AA202,"")</f>
        <v/>
      </c>
      <c r="AB238" s="597" t="str">
        <f>IF(TRIM(入力2!AB202)&lt;&gt;"",入力2!AB202,"")</f>
        <v/>
      </c>
      <c r="AC238" s="597" t="str">
        <f>IF(TRIM(入力2!AC202)&lt;&gt;"",入力2!AC202,"")</f>
        <v/>
      </c>
      <c r="AD238" s="597" t="str">
        <f>IF(TRIM(入力2!AD202)&lt;&gt;"",入力2!AD202,"")</f>
        <v/>
      </c>
      <c r="AE238" s="597" t="str">
        <f>IF(TRIM(入力2!AE202)&lt;&gt;"",入力2!AE202,"")</f>
        <v/>
      </c>
      <c r="AF238" s="597" t="str">
        <f>IF(TRIM(入力2!AF202)&lt;&gt;"",入力2!AF202,"")</f>
        <v/>
      </c>
      <c r="AG238" s="597" t="str">
        <f>IF(TRIM(入力2!AG202)&lt;&gt;"",入力2!AG202,"")</f>
        <v/>
      </c>
      <c r="AH238" s="597" t="str">
        <f>IF(TRIM(入力2!AH202)&lt;&gt;"",入力2!AH202,"")</f>
        <v>0</v>
      </c>
      <c r="AI238" s="598">
        <f>IF(TRIM(入力2!AI202)&lt;&gt;"",入力2!AI202,"")</f>
        <v>0</v>
      </c>
    </row>
    <row r="239" spans="1:42" ht="11.25" customHeight="1">
      <c r="A239" s="2337" t="str">
        <f>IF(TRIM(入力1!A206)&lt;&gt;"",入力1!A206,"")</f>
        <v/>
      </c>
      <c r="B239" s="2339">
        <f>IF(TRIM(入力1!B206)&lt;&gt;"",入力1!B206,"")</f>
        <v>9</v>
      </c>
      <c r="C239" s="2341">
        <f>IF(TRIM(入力1!C206)&lt;&gt;"",入力1!C206,"")</f>
        <v>5</v>
      </c>
      <c r="D239" s="2343" t="str">
        <f>IF(TRIM(入力1!D206)&lt;&gt;"",入力1!D206,"")</f>
        <v/>
      </c>
      <c r="E239" s="2344"/>
      <c r="F239" s="2347" t="str">
        <f>IF(入力2!F203,"■","□")</f>
        <v>□</v>
      </c>
      <c r="G239" s="2348"/>
      <c r="H239" s="2349"/>
      <c r="I239" s="2353" t="str">
        <f>IF(TRIM(入力1!A206)&lt;&gt;"",入力1!A206,"")</f>
        <v/>
      </c>
      <c r="J239" s="2354">
        <f>IF(TRIM(入力1!B206)&lt;&gt;"",入力1!B206,"")</f>
        <v>9</v>
      </c>
      <c r="K239" s="2355">
        <f>C239</f>
        <v>5</v>
      </c>
      <c r="L239" s="640" t="str">
        <f>IF(TRIM(入力2!L203)&lt;&gt;"",入力2!L203,"")</f>
        <v/>
      </c>
      <c r="M239" s="640" t="str">
        <f>IF(TRIM(入力2!M203)&lt;&gt;"",入力2!M203,"")</f>
        <v/>
      </c>
      <c r="N239" s="640" t="str">
        <f>IF(TRIM(入力2!N203)&lt;&gt;"",入力2!N203,"")</f>
        <v/>
      </c>
      <c r="O239" s="640" t="str">
        <f>IF(TRIM(入力2!O203)&lt;&gt;"",入力2!O203,"")</f>
        <v/>
      </c>
      <c r="P239" s="640" t="str">
        <f>IF(TRIM(入力2!P203)&lt;&gt;"",入力2!P203,"")</f>
        <v/>
      </c>
      <c r="Q239" s="640" t="str">
        <f>IF(TRIM(入力2!Q203)&lt;&gt;"",入力2!Q203,"")</f>
        <v/>
      </c>
      <c r="R239" s="640" t="str">
        <f>IF(TRIM(入力2!R203)&lt;&gt;"",入力2!R203,"")</f>
        <v/>
      </c>
      <c r="S239" s="640" t="str">
        <f>IF(TRIM(入力2!S203)&lt;&gt;"",入力2!S203,"")</f>
        <v/>
      </c>
      <c r="T239" s="640" t="str">
        <f>IF(TRIM(入力2!T203)&lt;&gt;"",入力2!T203,"")</f>
        <v/>
      </c>
      <c r="U239" s="640" t="str">
        <f>IF(TRIM(入力2!U203)&lt;&gt;"",入力2!U203,"")</f>
        <v/>
      </c>
      <c r="V239" s="640" t="str">
        <f>IF(TRIM(入力2!V203)&lt;&gt;"",入力2!V203,"")</f>
        <v/>
      </c>
      <c r="W239" s="644" t="str">
        <f>IF(TRIM(入力2!W203)&lt;&gt;"",入力2!W203,"")</f>
        <v/>
      </c>
      <c r="X239" s="643" t="str">
        <f>IF(TRIM(入力2!X203)&lt;&gt;"",入力2!X203,"")</f>
        <v/>
      </c>
      <c r="Y239" s="640" t="str">
        <f>IF(TRIM(入力2!Y203)&lt;&gt;"",入力2!Y203,"")</f>
        <v/>
      </c>
      <c r="Z239" s="640" t="str">
        <f>IF(TRIM(入力2!Z203)&lt;&gt;"",入力2!Z203,"")</f>
        <v/>
      </c>
      <c r="AA239" s="640" t="str">
        <f>IF(TRIM(入力2!AA203)&lt;&gt;"",入力2!AA203,"")</f>
        <v/>
      </c>
      <c r="AB239" s="640" t="str">
        <f>IF(TRIM(入力2!AB203)&lt;&gt;"",入力2!AB203,"")</f>
        <v/>
      </c>
      <c r="AC239" s="640" t="str">
        <f>IF(TRIM(入力2!AC203)&lt;&gt;"",入力2!AC203,"")</f>
        <v/>
      </c>
      <c r="AD239" s="640" t="str">
        <f>IF(TRIM(入力2!AD203)&lt;&gt;"",入力2!AD203,"")</f>
        <v/>
      </c>
      <c r="AE239" s="640" t="str">
        <f>IF(TRIM(入力2!AE203)&lt;&gt;"",入力2!AE203,"")</f>
        <v/>
      </c>
      <c r="AF239" s="640" t="str">
        <f>IF(TRIM(入力2!AF203)&lt;&gt;"",入力2!AF203,"")</f>
        <v/>
      </c>
      <c r="AG239" s="640" t="str">
        <f>IF(TRIM(入力2!AG203)&lt;&gt;"",入力2!AG203,"")</f>
        <v/>
      </c>
      <c r="AH239" s="640" t="str">
        <f>IF(TRIM(入力2!AH203)&lt;&gt;"",入力2!AH203,"")</f>
        <v/>
      </c>
      <c r="AI239" s="644" t="str">
        <f>IF(TRIM(入力2!AI203)&lt;&gt;"",入力2!AI203,"")</f>
        <v/>
      </c>
    </row>
    <row r="240" spans="1:42" ht="11.25" customHeight="1" thickBot="1">
      <c r="A240" s="2366"/>
      <c r="B240" s="2367"/>
      <c r="C240" s="2368"/>
      <c r="D240" s="2369"/>
      <c r="E240" s="2370"/>
      <c r="F240" s="2371"/>
      <c r="G240" s="2372"/>
      <c r="H240" s="2373"/>
      <c r="I240" s="2374"/>
      <c r="J240" s="2375"/>
      <c r="K240" s="2376"/>
      <c r="L240" s="601" t="str">
        <f>IF(TRIM(入力2!L204)&lt;&gt;"",入力2!L204,"")</f>
        <v/>
      </c>
      <c r="M240" s="601" t="str">
        <f>IF(TRIM(入力2!M204)&lt;&gt;"",入力2!M204,"")</f>
        <v/>
      </c>
      <c r="N240" s="601" t="str">
        <f>IF(TRIM(入力2!N204)&lt;&gt;"",入力2!N204,"")</f>
        <v/>
      </c>
      <c r="O240" s="601" t="str">
        <f>IF(TRIM(入力2!O204)&lt;&gt;"",入力2!O204,"")</f>
        <v/>
      </c>
      <c r="P240" s="601" t="str">
        <f>IF(TRIM(入力2!P204)&lt;&gt;"",入力2!P204,"")</f>
        <v/>
      </c>
      <c r="Q240" s="601" t="str">
        <f>IF(TRIM(入力2!Q204)&lt;&gt;"",入力2!Q204,"")</f>
        <v/>
      </c>
      <c r="R240" s="601" t="str">
        <f>IF(TRIM(入力2!R204)&lt;&gt;"",入力2!R204,"")</f>
        <v/>
      </c>
      <c r="S240" s="601" t="str">
        <f>IF(TRIM(入力2!S204)&lt;&gt;"",入力2!S204,"")</f>
        <v/>
      </c>
      <c r="T240" s="601" t="str">
        <f>IF(TRIM(入力2!T204)&lt;&gt;"",入力2!T204,"")</f>
        <v/>
      </c>
      <c r="U240" s="601" t="str">
        <f>IF(TRIM(入力2!U204)&lt;&gt;"",入力2!U204,"")</f>
        <v/>
      </c>
      <c r="V240" s="601" t="str">
        <f>IF(TRIM(入力2!V204)&lt;&gt;"",入力2!V204,"")</f>
        <v>0</v>
      </c>
      <c r="W240" s="602">
        <f>IF(TRIM(入力2!W204)&lt;&gt;"",入力2!W204,"")</f>
        <v>0</v>
      </c>
      <c r="X240" s="603" t="str">
        <f>IF(TRIM(入力2!X204)&lt;&gt;"",入力2!X204,"")</f>
        <v/>
      </c>
      <c r="Y240" s="601" t="str">
        <f>IF(TRIM(入力2!Y204)&lt;&gt;"",入力2!Y204,"")</f>
        <v/>
      </c>
      <c r="Z240" s="601" t="str">
        <f>IF(TRIM(入力2!Z204)&lt;&gt;"",入力2!Z204,"")</f>
        <v/>
      </c>
      <c r="AA240" s="601" t="str">
        <f>IF(TRIM(入力2!AA204)&lt;&gt;"",入力2!AA204,"")</f>
        <v/>
      </c>
      <c r="AB240" s="601" t="str">
        <f>IF(TRIM(入力2!AB204)&lt;&gt;"",入力2!AB204,"")</f>
        <v/>
      </c>
      <c r="AC240" s="601" t="str">
        <f>IF(TRIM(入力2!AC204)&lt;&gt;"",入力2!AC204,"")</f>
        <v/>
      </c>
      <c r="AD240" s="601" t="str">
        <f>IF(TRIM(入力2!AD204)&lt;&gt;"",入力2!AD204,"")</f>
        <v/>
      </c>
      <c r="AE240" s="601" t="str">
        <f>IF(TRIM(入力2!AE204)&lt;&gt;"",入力2!AE204,"")</f>
        <v/>
      </c>
      <c r="AF240" s="601" t="str">
        <f>IF(TRIM(入力2!AF204)&lt;&gt;"",入力2!AF204,"")</f>
        <v/>
      </c>
      <c r="AG240" s="601" t="str">
        <f>IF(TRIM(入力2!AG204)&lt;&gt;"",入力2!AG204,"")</f>
        <v/>
      </c>
      <c r="AH240" s="601" t="str">
        <f>IF(TRIM(入力2!AH204)&lt;&gt;"",入力2!AH204,"")</f>
        <v>0</v>
      </c>
      <c r="AI240" s="602">
        <f>IF(TRIM(入力2!AI204)&lt;&gt;"",入力2!AI204,"")</f>
        <v>0</v>
      </c>
    </row>
    <row r="241" spans="1:35" ht="11.25" customHeight="1">
      <c r="A241" s="2357" t="str">
        <f>IF(TRIM(入力1!A208)&lt;&gt;"",入力1!A208,"")</f>
        <v/>
      </c>
      <c r="B241" s="2358">
        <f>IF(TRIM(入力1!B208)&lt;&gt;"",入力1!B208,"")</f>
        <v>9</v>
      </c>
      <c r="C241" s="2359">
        <f>IF(TRIM(入力1!C208)&lt;&gt;"",入力1!C208,"")</f>
        <v>6</v>
      </c>
      <c r="D241" s="2360" t="str">
        <f>IF(TRIM(入力1!D208)&lt;&gt;"",入力1!D208,"")</f>
        <v/>
      </c>
      <c r="E241" s="2361"/>
      <c r="F241" s="2362" t="str">
        <f>IF(入力2!F205,"■","□")</f>
        <v>□</v>
      </c>
      <c r="G241" s="2363"/>
      <c r="H241" s="2364"/>
      <c r="I241" s="2328" t="str">
        <f>IF(TRIM(入力1!A208)&lt;&gt;"",入力1!A208,"")</f>
        <v/>
      </c>
      <c r="J241" s="2308">
        <f>IF(TRIM(入力1!B208)&lt;&gt;"",入力1!B208,"")</f>
        <v>9</v>
      </c>
      <c r="K241" s="2365">
        <f>C241</f>
        <v>6</v>
      </c>
      <c r="L241" s="645" t="str">
        <f>IF(TRIM(入力2!L205)&lt;&gt;"",入力2!L205,"")</f>
        <v/>
      </c>
      <c r="M241" s="645" t="str">
        <f>IF(TRIM(入力2!M205)&lt;&gt;"",入力2!M205,"")</f>
        <v/>
      </c>
      <c r="N241" s="645" t="str">
        <f>IF(TRIM(入力2!N205)&lt;&gt;"",入力2!N205,"")</f>
        <v/>
      </c>
      <c r="O241" s="645" t="str">
        <f>IF(TRIM(入力2!O205)&lt;&gt;"",入力2!O205,"")</f>
        <v/>
      </c>
      <c r="P241" s="645" t="str">
        <f>IF(TRIM(入力2!P205)&lt;&gt;"",入力2!P205,"")</f>
        <v/>
      </c>
      <c r="Q241" s="645" t="str">
        <f>IF(TRIM(入力2!Q205)&lt;&gt;"",入力2!Q205,"")</f>
        <v/>
      </c>
      <c r="R241" s="645" t="str">
        <f>IF(TRIM(入力2!R205)&lt;&gt;"",入力2!R205,"")</f>
        <v/>
      </c>
      <c r="S241" s="645" t="str">
        <f>IF(TRIM(入力2!S205)&lt;&gt;"",入力2!S205,"")</f>
        <v/>
      </c>
      <c r="T241" s="645" t="str">
        <f>IF(TRIM(入力2!T205)&lt;&gt;"",入力2!T205,"")</f>
        <v/>
      </c>
      <c r="U241" s="645" t="str">
        <f>IF(TRIM(入力2!U205)&lt;&gt;"",入力2!U205,"")</f>
        <v/>
      </c>
      <c r="V241" s="645" t="str">
        <f>IF(TRIM(入力2!V205)&lt;&gt;"",入力2!V205,"")</f>
        <v/>
      </c>
      <c r="W241" s="646" t="str">
        <f>IF(TRIM(入力2!W205)&lt;&gt;"",入力2!W205,"")</f>
        <v/>
      </c>
      <c r="X241" s="647" t="str">
        <f>IF(TRIM(入力2!X205)&lt;&gt;"",入力2!X205,"")</f>
        <v/>
      </c>
      <c r="Y241" s="645" t="str">
        <f>IF(TRIM(入力2!Y205)&lt;&gt;"",入力2!Y205,"")</f>
        <v/>
      </c>
      <c r="Z241" s="645" t="str">
        <f>IF(TRIM(入力2!Z205)&lt;&gt;"",入力2!Z205,"")</f>
        <v/>
      </c>
      <c r="AA241" s="645" t="str">
        <f>IF(TRIM(入力2!AA205)&lt;&gt;"",入力2!AA205,"")</f>
        <v/>
      </c>
      <c r="AB241" s="645" t="str">
        <f>IF(TRIM(入力2!AB205)&lt;&gt;"",入力2!AB205,"")</f>
        <v/>
      </c>
      <c r="AC241" s="645" t="str">
        <f>IF(TRIM(入力2!AC205)&lt;&gt;"",入力2!AC205,"")</f>
        <v/>
      </c>
      <c r="AD241" s="645" t="str">
        <f>IF(TRIM(入力2!AD205)&lt;&gt;"",入力2!AD205,"")</f>
        <v/>
      </c>
      <c r="AE241" s="645" t="str">
        <f>IF(TRIM(入力2!AE205)&lt;&gt;"",入力2!AE205,"")</f>
        <v/>
      </c>
      <c r="AF241" s="645" t="str">
        <f>IF(TRIM(入力2!AF205)&lt;&gt;"",入力2!AF205,"")</f>
        <v/>
      </c>
      <c r="AG241" s="645" t="str">
        <f>IF(TRIM(入力2!AG205)&lt;&gt;"",入力2!AG205,"")</f>
        <v/>
      </c>
      <c r="AH241" s="645" t="str">
        <f>IF(TRIM(入力2!AH205)&lt;&gt;"",入力2!AH205,"")</f>
        <v/>
      </c>
      <c r="AI241" s="646" t="str">
        <f>IF(TRIM(入力2!AI205)&lt;&gt;"",入力2!AI205,"")</f>
        <v/>
      </c>
    </row>
    <row r="242" spans="1:35" ht="11.25" customHeight="1">
      <c r="A242" s="2328"/>
      <c r="B242" s="2308"/>
      <c r="C242" s="2330"/>
      <c r="D242" s="2331"/>
      <c r="E242" s="2332"/>
      <c r="F242" s="2333"/>
      <c r="G242" s="2334"/>
      <c r="H242" s="2335"/>
      <c r="I242" s="2329"/>
      <c r="J242" s="2336"/>
      <c r="K242" s="2311"/>
      <c r="L242" s="597" t="str">
        <f>IF(TRIM(入力2!L206)&lt;&gt;"",入力2!L206,"")</f>
        <v/>
      </c>
      <c r="M242" s="597" t="str">
        <f>IF(TRIM(入力2!M206)&lt;&gt;"",入力2!M206,"")</f>
        <v/>
      </c>
      <c r="N242" s="597" t="str">
        <f>IF(TRIM(入力2!N206)&lt;&gt;"",入力2!N206,"")</f>
        <v/>
      </c>
      <c r="O242" s="597" t="str">
        <f>IF(TRIM(入力2!O206)&lt;&gt;"",入力2!O206,"")</f>
        <v/>
      </c>
      <c r="P242" s="597" t="str">
        <f>IF(TRIM(入力2!P206)&lt;&gt;"",入力2!P206,"")</f>
        <v/>
      </c>
      <c r="Q242" s="597" t="str">
        <f>IF(TRIM(入力2!Q206)&lt;&gt;"",入力2!Q206,"")</f>
        <v/>
      </c>
      <c r="R242" s="597" t="str">
        <f>IF(TRIM(入力2!R206)&lt;&gt;"",入力2!R206,"")</f>
        <v/>
      </c>
      <c r="S242" s="597" t="str">
        <f>IF(TRIM(入力2!S206)&lt;&gt;"",入力2!S206,"")</f>
        <v/>
      </c>
      <c r="T242" s="597" t="str">
        <f>IF(TRIM(入力2!T206)&lt;&gt;"",入力2!T206,"")</f>
        <v/>
      </c>
      <c r="U242" s="597" t="str">
        <f>IF(TRIM(入力2!U206)&lt;&gt;"",入力2!U206,"")</f>
        <v/>
      </c>
      <c r="V242" s="597" t="str">
        <f>IF(TRIM(入力2!V206)&lt;&gt;"",入力2!V206,"")</f>
        <v>0</v>
      </c>
      <c r="W242" s="598">
        <f>IF(TRIM(入力2!W206)&lt;&gt;"",入力2!W206,"")</f>
        <v>0</v>
      </c>
      <c r="X242" s="599" t="str">
        <f>IF(TRIM(入力2!X206)&lt;&gt;"",入力2!X206,"")</f>
        <v/>
      </c>
      <c r="Y242" s="597" t="str">
        <f>IF(TRIM(入力2!Y206)&lt;&gt;"",入力2!Y206,"")</f>
        <v/>
      </c>
      <c r="Z242" s="597" t="str">
        <f>IF(TRIM(入力2!Z206)&lt;&gt;"",入力2!Z206,"")</f>
        <v/>
      </c>
      <c r="AA242" s="597" t="str">
        <f>IF(TRIM(入力2!AA206)&lt;&gt;"",入力2!AA206,"")</f>
        <v/>
      </c>
      <c r="AB242" s="597" t="str">
        <f>IF(TRIM(入力2!AB206)&lt;&gt;"",入力2!AB206,"")</f>
        <v/>
      </c>
      <c r="AC242" s="597" t="str">
        <f>IF(TRIM(入力2!AC206)&lt;&gt;"",入力2!AC206,"")</f>
        <v/>
      </c>
      <c r="AD242" s="597" t="str">
        <f>IF(TRIM(入力2!AD206)&lt;&gt;"",入力2!AD206,"")</f>
        <v/>
      </c>
      <c r="AE242" s="597" t="str">
        <f>IF(TRIM(入力2!AE206)&lt;&gt;"",入力2!AE206,"")</f>
        <v/>
      </c>
      <c r="AF242" s="597" t="str">
        <f>IF(TRIM(入力2!AF206)&lt;&gt;"",入力2!AF206,"")</f>
        <v/>
      </c>
      <c r="AG242" s="597" t="str">
        <f>IF(TRIM(入力2!AG206)&lt;&gt;"",入力2!AG206,"")</f>
        <v/>
      </c>
      <c r="AH242" s="597" t="str">
        <f>IF(TRIM(入力2!AH206)&lt;&gt;"",入力2!AH206,"")</f>
        <v>0</v>
      </c>
      <c r="AI242" s="598">
        <f>IF(TRIM(入力2!AI206)&lt;&gt;"",入力2!AI206,"")</f>
        <v>0</v>
      </c>
    </row>
    <row r="243" spans="1:35" ht="11.25" customHeight="1">
      <c r="A243" s="2337" t="str">
        <f>IF(TRIM(入力1!A210)&lt;&gt;"",入力1!A210,"")</f>
        <v/>
      </c>
      <c r="B243" s="2339">
        <f>IF(TRIM(入力1!B210)&lt;&gt;"",入力1!B210,"")</f>
        <v>9</v>
      </c>
      <c r="C243" s="2341">
        <f>IF(TRIM(入力1!C210)&lt;&gt;"",入力1!C210,"")</f>
        <v>7</v>
      </c>
      <c r="D243" s="2343" t="str">
        <f>IF(TRIM(入力1!D210)&lt;&gt;"",入力1!D210,"")</f>
        <v/>
      </c>
      <c r="E243" s="2344"/>
      <c r="F243" s="2347" t="str">
        <f>IF(入力2!F207,"■","□")</f>
        <v>□</v>
      </c>
      <c r="G243" s="2348"/>
      <c r="H243" s="2349"/>
      <c r="I243" s="2338" t="str">
        <f>IF(TRIM(入力1!A210)&lt;&gt;"",入力1!A210,"")</f>
        <v/>
      </c>
      <c r="J243" s="2340">
        <f>IF(TRIM(入力1!B210)&lt;&gt;"",入力1!B210,"")</f>
        <v>9</v>
      </c>
      <c r="K243" s="2355">
        <f>C243</f>
        <v>7</v>
      </c>
      <c r="L243" s="640" t="str">
        <f>IF(TRIM(入力2!L207)&lt;&gt;"",入力2!L207,"")</f>
        <v/>
      </c>
      <c r="M243" s="640" t="str">
        <f>IF(TRIM(入力2!M207)&lt;&gt;"",入力2!M207,"")</f>
        <v/>
      </c>
      <c r="N243" s="640" t="str">
        <f>IF(TRIM(入力2!N207)&lt;&gt;"",入力2!N207,"")</f>
        <v/>
      </c>
      <c r="O243" s="640" t="str">
        <f>IF(TRIM(入力2!O207)&lt;&gt;"",入力2!O207,"")</f>
        <v/>
      </c>
      <c r="P243" s="640" t="str">
        <f>IF(TRIM(入力2!P207)&lt;&gt;"",入力2!P207,"")</f>
        <v/>
      </c>
      <c r="Q243" s="640" t="str">
        <f>IF(TRIM(入力2!Q207)&lt;&gt;"",入力2!Q207,"")</f>
        <v/>
      </c>
      <c r="R243" s="640" t="str">
        <f>IF(TRIM(入力2!R207)&lt;&gt;"",入力2!R207,"")</f>
        <v/>
      </c>
      <c r="S243" s="640" t="str">
        <f>IF(TRIM(入力2!S207)&lt;&gt;"",入力2!S207,"")</f>
        <v/>
      </c>
      <c r="T243" s="640" t="str">
        <f>IF(TRIM(入力2!T207)&lt;&gt;"",入力2!T207,"")</f>
        <v/>
      </c>
      <c r="U243" s="640" t="str">
        <f>IF(TRIM(入力2!U207)&lt;&gt;"",入力2!U207,"")</f>
        <v/>
      </c>
      <c r="V243" s="641" t="str">
        <f>IF(TRIM(入力2!V207)&lt;&gt;"",入力2!V207,"")</f>
        <v/>
      </c>
      <c r="W243" s="642" t="str">
        <f>IF(TRIM(入力2!W207)&lt;&gt;"",入力2!W207,"")</f>
        <v/>
      </c>
      <c r="X243" s="643" t="str">
        <f>IF(TRIM(入力2!X207)&lt;&gt;"",入力2!X207,"")</f>
        <v/>
      </c>
      <c r="Y243" s="640" t="str">
        <f>IF(TRIM(入力2!Y207)&lt;&gt;"",入力2!Y207,"")</f>
        <v/>
      </c>
      <c r="Z243" s="640" t="str">
        <f>IF(TRIM(入力2!Z207)&lt;&gt;"",入力2!Z207,"")</f>
        <v/>
      </c>
      <c r="AA243" s="640" t="str">
        <f>IF(TRIM(入力2!AA207)&lt;&gt;"",入力2!AA207,"")</f>
        <v/>
      </c>
      <c r="AB243" s="640" t="str">
        <f>IF(TRIM(入力2!AB207)&lt;&gt;"",入力2!AB207,"")</f>
        <v/>
      </c>
      <c r="AC243" s="640" t="str">
        <f>IF(TRIM(入力2!AC207)&lt;&gt;"",入力2!AC207,"")</f>
        <v/>
      </c>
      <c r="AD243" s="640" t="str">
        <f>IF(TRIM(入力2!AD207)&lt;&gt;"",入力2!AD207,"")</f>
        <v/>
      </c>
      <c r="AE243" s="640" t="str">
        <f>IF(TRIM(入力2!AE207)&lt;&gt;"",入力2!AE207,"")</f>
        <v/>
      </c>
      <c r="AF243" s="640" t="str">
        <f>IF(TRIM(入力2!AF207)&lt;&gt;"",入力2!AF207,"")</f>
        <v/>
      </c>
      <c r="AG243" s="640" t="str">
        <f>IF(TRIM(入力2!AG207)&lt;&gt;"",入力2!AG207,"")</f>
        <v/>
      </c>
      <c r="AH243" s="640" t="str">
        <f>IF(TRIM(入力2!AH207)&lt;&gt;"",入力2!AH207,"")</f>
        <v/>
      </c>
      <c r="AI243" s="644" t="str">
        <f>IF(TRIM(入力2!AI207)&lt;&gt;"",入力2!AI207,"")</f>
        <v/>
      </c>
    </row>
    <row r="244" spans="1:35" ht="11.25" customHeight="1">
      <c r="A244" s="2338"/>
      <c r="B244" s="2340"/>
      <c r="C244" s="2342"/>
      <c r="D244" s="2345"/>
      <c r="E244" s="2346"/>
      <c r="F244" s="2350"/>
      <c r="G244" s="2351"/>
      <c r="H244" s="2352"/>
      <c r="I244" s="2353"/>
      <c r="J244" s="2354"/>
      <c r="K244" s="2356"/>
      <c r="L244" s="591" t="str">
        <f>IF(TRIM(入力2!L208)&lt;&gt;"",入力2!L208,"")</f>
        <v/>
      </c>
      <c r="M244" s="591" t="str">
        <f>IF(TRIM(入力2!M208)&lt;&gt;"",入力2!M208,"")</f>
        <v/>
      </c>
      <c r="N244" s="591" t="str">
        <f>IF(TRIM(入力2!N208)&lt;&gt;"",入力2!N208,"")</f>
        <v/>
      </c>
      <c r="O244" s="591" t="str">
        <f>IF(TRIM(入力2!O208)&lt;&gt;"",入力2!O208,"")</f>
        <v/>
      </c>
      <c r="P244" s="591" t="str">
        <f>IF(TRIM(入力2!P208)&lt;&gt;"",入力2!P208,"")</f>
        <v/>
      </c>
      <c r="Q244" s="591" t="str">
        <f>IF(TRIM(入力2!Q208)&lt;&gt;"",入力2!Q208,"")</f>
        <v/>
      </c>
      <c r="R244" s="591" t="str">
        <f>IF(TRIM(入力2!R208)&lt;&gt;"",入力2!R208,"")</f>
        <v/>
      </c>
      <c r="S244" s="591" t="str">
        <f>IF(TRIM(入力2!S208)&lt;&gt;"",入力2!S208,"")</f>
        <v/>
      </c>
      <c r="T244" s="591" t="str">
        <f>IF(TRIM(入力2!T208)&lt;&gt;"",入力2!T208,"")</f>
        <v/>
      </c>
      <c r="U244" s="591" t="str">
        <f>IF(TRIM(入力2!U208)&lt;&gt;"",入力2!U208,"")</f>
        <v/>
      </c>
      <c r="V244" s="593" t="str">
        <f>IF(TRIM(入力2!V208)&lt;&gt;"",入力2!V208,"")</f>
        <v>0</v>
      </c>
      <c r="W244" s="594">
        <f>IF(TRIM(入力2!W208)&lt;&gt;"",入力2!W208,"")</f>
        <v>0</v>
      </c>
      <c r="X244" s="600" t="str">
        <f>IF(TRIM(入力2!X208)&lt;&gt;"",入力2!X208,"")</f>
        <v/>
      </c>
      <c r="Y244" s="591" t="str">
        <f>IF(TRIM(入力2!Y208)&lt;&gt;"",入力2!Y208,"")</f>
        <v/>
      </c>
      <c r="Z244" s="591" t="str">
        <f>IF(TRIM(入力2!Z208)&lt;&gt;"",入力2!Z208,"")</f>
        <v/>
      </c>
      <c r="AA244" s="591" t="str">
        <f>IF(TRIM(入力2!AA208)&lt;&gt;"",入力2!AA208,"")</f>
        <v/>
      </c>
      <c r="AB244" s="591" t="str">
        <f>IF(TRIM(入力2!AB208)&lt;&gt;"",入力2!AB208,"")</f>
        <v/>
      </c>
      <c r="AC244" s="591" t="str">
        <f>IF(TRIM(入力2!AC208)&lt;&gt;"",入力2!AC208,"")</f>
        <v/>
      </c>
      <c r="AD244" s="591" t="str">
        <f>IF(TRIM(入力2!AD208)&lt;&gt;"",入力2!AD208,"")</f>
        <v/>
      </c>
      <c r="AE244" s="591" t="str">
        <f>IF(TRIM(入力2!AE208)&lt;&gt;"",入力2!AE208,"")</f>
        <v/>
      </c>
      <c r="AF244" s="591" t="str">
        <f>IF(TRIM(入力2!AF208)&lt;&gt;"",入力2!AF208,"")</f>
        <v/>
      </c>
      <c r="AG244" s="591" t="str">
        <f>IF(TRIM(入力2!AG208)&lt;&gt;"",入力2!AG208,"")</f>
        <v/>
      </c>
      <c r="AH244" s="591" t="str">
        <f>IF(TRIM(入力2!AH208)&lt;&gt;"",入力2!AH208,"")</f>
        <v>0</v>
      </c>
      <c r="AI244" s="596">
        <f>IF(TRIM(入力2!AI208)&lt;&gt;"",入力2!AI208,"")</f>
        <v>0</v>
      </c>
    </row>
    <row r="245" spans="1:35" ht="11.25" customHeight="1">
      <c r="A245" s="2312" t="str">
        <f>IF(TRIM(入力1!A212)&lt;&gt;"",入力1!A212,"")</f>
        <v/>
      </c>
      <c r="B245" s="2314">
        <f>IF(TRIM(入力1!B212)&lt;&gt;"",入力1!B212,"")</f>
        <v>9</v>
      </c>
      <c r="C245" s="2316">
        <f>IF(TRIM(入力1!C212)&lt;&gt;"",入力1!C212,"")</f>
        <v>8</v>
      </c>
      <c r="D245" s="2318" t="str">
        <f>IF(TRIM(入力1!D212)&lt;&gt;"",入力1!D212,"")</f>
        <v/>
      </c>
      <c r="E245" s="2319"/>
      <c r="F245" s="2322" t="str">
        <f>IF(入力2!F209,"■","□")</f>
        <v>□</v>
      </c>
      <c r="G245" s="2323"/>
      <c r="H245" s="2324"/>
      <c r="I245" s="2328" t="str">
        <f>IF(TRIM(入力1!A212)&lt;&gt;"",入力1!A212,"")</f>
        <v/>
      </c>
      <c r="J245" s="2308">
        <f>IF(TRIM(入力1!B212)&lt;&gt;"",入力1!B212,"")</f>
        <v>9</v>
      </c>
      <c r="K245" s="2310">
        <f>C245</f>
        <v>8</v>
      </c>
      <c r="L245" s="637" t="str">
        <f>IF(TRIM(入力2!L209)&lt;&gt;"",入力2!L209,"")</f>
        <v/>
      </c>
      <c r="M245" s="637" t="str">
        <f>IF(TRIM(入力2!M209)&lt;&gt;"",入力2!M209,"")</f>
        <v/>
      </c>
      <c r="N245" s="637" t="str">
        <f>IF(TRIM(入力2!N209)&lt;&gt;"",入力2!N209,"")</f>
        <v/>
      </c>
      <c r="O245" s="637" t="str">
        <f>IF(TRIM(入力2!O209)&lt;&gt;"",入力2!O209,"")</f>
        <v/>
      </c>
      <c r="P245" s="637" t="str">
        <f>IF(TRIM(入力2!P209)&lt;&gt;"",入力2!P209,"")</f>
        <v/>
      </c>
      <c r="Q245" s="637" t="str">
        <f>IF(TRIM(入力2!Q209)&lt;&gt;"",入力2!Q209,"")</f>
        <v/>
      </c>
      <c r="R245" s="637" t="str">
        <f>IF(TRIM(入力2!R209)&lt;&gt;"",入力2!R209,"")</f>
        <v/>
      </c>
      <c r="S245" s="637" t="str">
        <f>IF(TRIM(入力2!S209)&lt;&gt;"",入力2!S209,"")</f>
        <v/>
      </c>
      <c r="T245" s="637" t="str">
        <f>IF(TRIM(入力2!T209)&lt;&gt;"",入力2!T209,"")</f>
        <v/>
      </c>
      <c r="U245" s="637" t="str">
        <f>IF(TRIM(入力2!U209)&lt;&gt;"",入力2!U209,"")</f>
        <v/>
      </c>
      <c r="V245" s="637" t="str">
        <f>IF(TRIM(入力2!V209)&lt;&gt;"",入力2!V209,"")</f>
        <v/>
      </c>
      <c r="W245" s="638" t="str">
        <f>IF(TRIM(入力2!W209)&lt;&gt;"",入力2!W209,"")</f>
        <v/>
      </c>
      <c r="X245" s="639" t="str">
        <f>IF(TRIM(入力2!X209)&lt;&gt;"",入力2!X209,"")</f>
        <v/>
      </c>
      <c r="Y245" s="637" t="str">
        <f>IF(TRIM(入力2!Y209)&lt;&gt;"",入力2!Y209,"")</f>
        <v/>
      </c>
      <c r="Z245" s="637" t="str">
        <f>IF(TRIM(入力2!Z209)&lt;&gt;"",入力2!Z209,"")</f>
        <v/>
      </c>
      <c r="AA245" s="637" t="str">
        <f>IF(TRIM(入力2!AA209)&lt;&gt;"",入力2!AA209,"")</f>
        <v/>
      </c>
      <c r="AB245" s="637" t="str">
        <f>IF(TRIM(入力2!AB209)&lt;&gt;"",入力2!AB209,"")</f>
        <v/>
      </c>
      <c r="AC245" s="637" t="str">
        <f>IF(TRIM(入力2!AC209)&lt;&gt;"",入力2!AC209,"")</f>
        <v/>
      </c>
      <c r="AD245" s="637" t="str">
        <f>IF(TRIM(入力2!AD209)&lt;&gt;"",入力2!AD209,"")</f>
        <v/>
      </c>
      <c r="AE245" s="637" t="str">
        <f>IF(TRIM(入力2!AE209)&lt;&gt;"",入力2!AE209,"")</f>
        <v/>
      </c>
      <c r="AF245" s="637" t="str">
        <f>IF(TRIM(入力2!AF209)&lt;&gt;"",入力2!AF209,"")</f>
        <v/>
      </c>
      <c r="AG245" s="637" t="str">
        <f>IF(TRIM(入力2!AG209)&lt;&gt;"",入力2!AG209,"")</f>
        <v/>
      </c>
      <c r="AH245" s="637" t="str">
        <f>IF(TRIM(入力2!AH209)&lt;&gt;"",入力2!AH209,"")</f>
        <v/>
      </c>
      <c r="AI245" s="638" t="str">
        <f>IF(TRIM(入力2!AI209)&lt;&gt;"",入力2!AI209,"")</f>
        <v/>
      </c>
    </row>
    <row r="246" spans="1:35" ht="11.25" customHeight="1">
      <c r="A246" s="2328"/>
      <c r="B246" s="2308"/>
      <c r="C246" s="2330"/>
      <c r="D246" s="2331"/>
      <c r="E246" s="2332"/>
      <c r="F246" s="2333"/>
      <c r="G246" s="2334"/>
      <c r="H246" s="2335"/>
      <c r="I246" s="2329"/>
      <c r="J246" s="2336"/>
      <c r="K246" s="2311"/>
      <c r="L246" s="597" t="str">
        <f>IF(TRIM(入力2!L210)&lt;&gt;"",入力2!L210,"")</f>
        <v/>
      </c>
      <c r="M246" s="597" t="str">
        <f>IF(TRIM(入力2!M210)&lt;&gt;"",入力2!M210,"")</f>
        <v/>
      </c>
      <c r="N246" s="597" t="str">
        <f>IF(TRIM(入力2!N210)&lt;&gt;"",入力2!N210,"")</f>
        <v/>
      </c>
      <c r="O246" s="597" t="str">
        <f>IF(TRIM(入力2!O210)&lt;&gt;"",入力2!O210,"")</f>
        <v/>
      </c>
      <c r="P246" s="597" t="str">
        <f>IF(TRIM(入力2!P210)&lt;&gt;"",入力2!P210,"")</f>
        <v/>
      </c>
      <c r="Q246" s="597" t="str">
        <f>IF(TRIM(入力2!Q210)&lt;&gt;"",入力2!Q210,"")</f>
        <v/>
      </c>
      <c r="R246" s="597" t="str">
        <f>IF(TRIM(入力2!R210)&lt;&gt;"",入力2!R210,"")</f>
        <v/>
      </c>
      <c r="S246" s="597" t="str">
        <f>IF(TRIM(入力2!S210)&lt;&gt;"",入力2!S210,"")</f>
        <v/>
      </c>
      <c r="T246" s="597" t="str">
        <f>IF(TRIM(入力2!T210)&lt;&gt;"",入力2!T210,"")</f>
        <v/>
      </c>
      <c r="U246" s="597" t="str">
        <f>IF(TRIM(入力2!U210)&lt;&gt;"",入力2!U210,"")</f>
        <v/>
      </c>
      <c r="V246" s="597" t="str">
        <f>IF(TRIM(入力2!V210)&lt;&gt;"",入力2!V210,"")</f>
        <v>0</v>
      </c>
      <c r="W246" s="598">
        <f>IF(TRIM(入力2!W210)&lt;&gt;"",入力2!W210,"")</f>
        <v>0</v>
      </c>
      <c r="X246" s="599" t="str">
        <f>IF(TRIM(入力2!X210)&lt;&gt;"",入力2!X210,"")</f>
        <v/>
      </c>
      <c r="Y246" s="597" t="str">
        <f>IF(TRIM(入力2!Y210)&lt;&gt;"",入力2!Y210,"")</f>
        <v/>
      </c>
      <c r="Z246" s="597" t="str">
        <f>IF(TRIM(入力2!Z210)&lt;&gt;"",入力2!Z210,"")</f>
        <v/>
      </c>
      <c r="AA246" s="597" t="str">
        <f>IF(TRIM(入力2!AA210)&lt;&gt;"",入力2!AA210,"")</f>
        <v/>
      </c>
      <c r="AB246" s="597" t="str">
        <f>IF(TRIM(入力2!AB210)&lt;&gt;"",入力2!AB210,"")</f>
        <v/>
      </c>
      <c r="AC246" s="597" t="str">
        <f>IF(TRIM(入力2!AC210)&lt;&gt;"",入力2!AC210,"")</f>
        <v/>
      </c>
      <c r="AD246" s="597" t="str">
        <f>IF(TRIM(入力2!AD210)&lt;&gt;"",入力2!AD210,"")</f>
        <v/>
      </c>
      <c r="AE246" s="597" t="str">
        <f>IF(TRIM(入力2!AE210)&lt;&gt;"",入力2!AE210,"")</f>
        <v/>
      </c>
      <c r="AF246" s="597" t="str">
        <f>IF(TRIM(入力2!AF210)&lt;&gt;"",入力2!AF210,"")</f>
        <v/>
      </c>
      <c r="AG246" s="597" t="str">
        <f>IF(TRIM(入力2!AG210)&lt;&gt;"",入力2!AG210,"")</f>
        <v/>
      </c>
      <c r="AH246" s="597" t="str">
        <f>IF(TRIM(入力2!AH210)&lt;&gt;"",入力2!AH210,"")</f>
        <v>0</v>
      </c>
      <c r="AI246" s="598">
        <f>IF(TRIM(入力2!AI210)&lt;&gt;"",入力2!AI210,"")</f>
        <v>0</v>
      </c>
    </row>
    <row r="247" spans="1:35" ht="11.25" customHeight="1">
      <c r="A247" s="2337" t="str">
        <f>IF(TRIM(入力1!A214)&lt;&gt;"",入力1!A214,"")</f>
        <v/>
      </c>
      <c r="B247" s="2339">
        <f>IF(TRIM(入力1!B214)&lt;&gt;"",入力1!B214,"")</f>
        <v>9</v>
      </c>
      <c r="C247" s="2341">
        <f>IF(TRIM(入力1!C214)&lt;&gt;"",入力1!C214,"")</f>
        <v>9</v>
      </c>
      <c r="D247" s="2343" t="str">
        <f>IF(TRIM(入力1!D214)&lt;&gt;"",入力1!D214,"")</f>
        <v/>
      </c>
      <c r="E247" s="2344"/>
      <c r="F247" s="2347" t="str">
        <f>IF(入力2!F211,"■","□")</f>
        <v>□</v>
      </c>
      <c r="G247" s="2348"/>
      <c r="H247" s="2349"/>
      <c r="I247" s="2338" t="str">
        <f>IF(TRIM(入力1!A214)&lt;&gt;"",入力1!A214,"")</f>
        <v/>
      </c>
      <c r="J247" s="2340">
        <f>IF(TRIM(入力1!B214)&lt;&gt;"",入力1!B214,"")</f>
        <v>9</v>
      </c>
      <c r="K247" s="2355">
        <f>C247</f>
        <v>9</v>
      </c>
      <c r="L247" s="640" t="str">
        <f>IF(TRIM(入力2!L211)&lt;&gt;"",入力2!L211,"")</f>
        <v/>
      </c>
      <c r="M247" s="640" t="str">
        <f>IF(TRIM(入力2!M211)&lt;&gt;"",入力2!M211,"")</f>
        <v/>
      </c>
      <c r="N247" s="640" t="str">
        <f>IF(TRIM(入力2!N211)&lt;&gt;"",入力2!N211,"")</f>
        <v/>
      </c>
      <c r="O247" s="640" t="str">
        <f>IF(TRIM(入力2!O211)&lt;&gt;"",入力2!O211,"")</f>
        <v/>
      </c>
      <c r="P247" s="640" t="str">
        <f>IF(TRIM(入力2!P211)&lt;&gt;"",入力2!P211,"")</f>
        <v/>
      </c>
      <c r="Q247" s="640" t="str">
        <f>IF(TRIM(入力2!Q211)&lt;&gt;"",入力2!Q211,"")</f>
        <v/>
      </c>
      <c r="R247" s="640" t="str">
        <f>IF(TRIM(入力2!R211)&lt;&gt;"",入力2!R211,"")</f>
        <v/>
      </c>
      <c r="S247" s="640" t="str">
        <f>IF(TRIM(入力2!S211)&lt;&gt;"",入力2!S211,"")</f>
        <v/>
      </c>
      <c r="T247" s="640" t="str">
        <f>IF(TRIM(入力2!T211)&lt;&gt;"",入力2!T211,"")</f>
        <v/>
      </c>
      <c r="U247" s="640" t="str">
        <f>IF(TRIM(入力2!U211)&lt;&gt;"",入力2!U211,"")</f>
        <v/>
      </c>
      <c r="V247" s="641" t="str">
        <f>IF(TRIM(入力2!V211)&lt;&gt;"",入力2!V211,"")</f>
        <v/>
      </c>
      <c r="W247" s="642" t="str">
        <f>IF(TRIM(入力2!W211)&lt;&gt;"",入力2!W211,"")</f>
        <v/>
      </c>
      <c r="X247" s="643" t="str">
        <f>IF(TRIM(入力2!X211)&lt;&gt;"",入力2!X211,"")</f>
        <v/>
      </c>
      <c r="Y247" s="640" t="str">
        <f>IF(TRIM(入力2!Y211)&lt;&gt;"",入力2!Y211,"")</f>
        <v/>
      </c>
      <c r="Z247" s="640" t="str">
        <f>IF(TRIM(入力2!Z211)&lt;&gt;"",入力2!Z211,"")</f>
        <v/>
      </c>
      <c r="AA247" s="640" t="str">
        <f>IF(TRIM(入力2!AA211)&lt;&gt;"",入力2!AA211,"")</f>
        <v/>
      </c>
      <c r="AB247" s="640" t="str">
        <f>IF(TRIM(入力2!AB211)&lt;&gt;"",入力2!AB211,"")</f>
        <v/>
      </c>
      <c r="AC247" s="640" t="str">
        <f>IF(TRIM(入力2!AC211)&lt;&gt;"",入力2!AC211,"")</f>
        <v/>
      </c>
      <c r="AD247" s="640" t="str">
        <f>IF(TRIM(入力2!AD211)&lt;&gt;"",入力2!AD211,"")</f>
        <v/>
      </c>
      <c r="AE247" s="640" t="str">
        <f>IF(TRIM(入力2!AE211)&lt;&gt;"",入力2!AE211,"")</f>
        <v/>
      </c>
      <c r="AF247" s="640" t="str">
        <f>IF(TRIM(入力2!AF211)&lt;&gt;"",入力2!AF211,"")</f>
        <v/>
      </c>
      <c r="AG247" s="640" t="str">
        <f>IF(TRIM(入力2!AG211)&lt;&gt;"",入力2!AG211,"")</f>
        <v/>
      </c>
      <c r="AH247" s="640" t="str">
        <f>IF(TRIM(入力2!AH211)&lt;&gt;"",入力2!AH211,"")</f>
        <v/>
      </c>
      <c r="AI247" s="644" t="str">
        <f>IF(TRIM(入力2!AI211)&lt;&gt;"",入力2!AI211,"")</f>
        <v/>
      </c>
    </row>
    <row r="248" spans="1:35" ht="11.25" customHeight="1">
      <c r="A248" s="2338"/>
      <c r="B248" s="2340"/>
      <c r="C248" s="2342"/>
      <c r="D248" s="2345"/>
      <c r="E248" s="2346"/>
      <c r="F248" s="2350"/>
      <c r="G248" s="2351"/>
      <c r="H248" s="2352"/>
      <c r="I248" s="2353"/>
      <c r="J248" s="2354"/>
      <c r="K248" s="2356"/>
      <c r="L248" s="591" t="str">
        <f>IF(TRIM(入力2!L212)&lt;&gt;"",入力2!L212,"")</f>
        <v/>
      </c>
      <c r="M248" s="591" t="str">
        <f>IF(TRIM(入力2!M212)&lt;&gt;"",入力2!M212,"")</f>
        <v/>
      </c>
      <c r="N248" s="591" t="str">
        <f>IF(TRIM(入力2!N212)&lt;&gt;"",入力2!N212,"")</f>
        <v/>
      </c>
      <c r="O248" s="591" t="str">
        <f>IF(TRIM(入力2!O212)&lt;&gt;"",入力2!O212,"")</f>
        <v/>
      </c>
      <c r="P248" s="591" t="str">
        <f>IF(TRIM(入力2!P212)&lt;&gt;"",入力2!P212,"")</f>
        <v/>
      </c>
      <c r="Q248" s="591" t="str">
        <f>IF(TRIM(入力2!Q212)&lt;&gt;"",入力2!Q212,"")</f>
        <v/>
      </c>
      <c r="R248" s="591" t="str">
        <f>IF(TRIM(入力2!R212)&lt;&gt;"",入力2!R212,"")</f>
        <v/>
      </c>
      <c r="S248" s="591" t="str">
        <f>IF(TRIM(入力2!S212)&lt;&gt;"",入力2!S212,"")</f>
        <v/>
      </c>
      <c r="T248" s="591" t="str">
        <f>IF(TRIM(入力2!T212)&lt;&gt;"",入力2!T212,"")</f>
        <v/>
      </c>
      <c r="U248" s="591" t="str">
        <f>IF(TRIM(入力2!U212)&lt;&gt;"",入力2!U212,"")</f>
        <v/>
      </c>
      <c r="V248" s="591" t="str">
        <f>IF(TRIM(入力2!V212)&lt;&gt;"",入力2!V212,"")</f>
        <v>0</v>
      </c>
      <c r="W248" s="596">
        <f>IF(TRIM(入力2!W212)&lt;&gt;"",入力2!W212,"")</f>
        <v>0</v>
      </c>
      <c r="X248" s="600" t="str">
        <f>IF(TRIM(入力2!X212)&lt;&gt;"",入力2!X212,"")</f>
        <v/>
      </c>
      <c r="Y248" s="591" t="str">
        <f>IF(TRIM(入力2!Y212)&lt;&gt;"",入力2!Y212,"")</f>
        <v/>
      </c>
      <c r="Z248" s="591" t="str">
        <f>IF(TRIM(入力2!Z212)&lt;&gt;"",入力2!Z212,"")</f>
        <v/>
      </c>
      <c r="AA248" s="591" t="str">
        <f>IF(TRIM(入力2!AA212)&lt;&gt;"",入力2!AA212,"")</f>
        <v/>
      </c>
      <c r="AB248" s="591" t="str">
        <f>IF(TRIM(入力2!AB212)&lt;&gt;"",入力2!AB212,"")</f>
        <v/>
      </c>
      <c r="AC248" s="591" t="str">
        <f>IF(TRIM(入力2!AC212)&lt;&gt;"",入力2!AC212,"")</f>
        <v/>
      </c>
      <c r="AD248" s="591" t="str">
        <f>IF(TRIM(入力2!AD212)&lt;&gt;"",入力2!AD212,"")</f>
        <v/>
      </c>
      <c r="AE248" s="591" t="str">
        <f>IF(TRIM(入力2!AE212)&lt;&gt;"",入力2!AE212,"")</f>
        <v/>
      </c>
      <c r="AF248" s="591" t="str">
        <f>IF(TRIM(入力2!AF212)&lt;&gt;"",入力2!AF212,"")</f>
        <v/>
      </c>
      <c r="AG248" s="591" t="str">
        <f>IF(TRIM(入力2!AG212)&lt;&gt;"",入力2!AG212,"")</f>
        <v/>
      </c>
      <c r="AH248" s="591" t="str">
        <f>IF(TRIM(入力2!AH212)&lt;&gt;"",入力2!AH212,"")</f>
        <v>0</v>
      </c>
      <c r="AI248" s="596">
        <f>IF(TRIM(入力2!AI212)&lt;&gt;"",入力2!AI212,"")</f>
        <v>0</v>
      </c>
    </row>
    <row r="249" spans="1:35" ht="11.25" customHeight="1">
      <c r="A249" s="2312">
        <f>IF(TRIM(入力1!A216)&lt;&gt;"",入力1!A216,"")</f>
        <v>1</v>
      </c>
      <c r="B249" s="2314">
        <f>IF(TRIM(入力1!B216)&lt;&gt;"",入力1!B216,"")</f>
        <v>0</v>
      </c>
      <c r="C249" s="2316">
        <f>IF(TRIM(入力1!C216)&lt;&gt;"",入力1!C216,"")</f>
        <v>0</v>
      </c>
      <c r="D249" s="2318" t="str">
        <f>IF(TRIM(入力1!D216)&lt;&gt;"",入力1!D216,"")</f>
        <v/>
      </c>
      <c r="E249" s="2319"/>
      <c r="F249" s="2322" t="str">
        <f>IF(入力2!F213,"■","□")</f>
        <v>□</v>
      </c>
      <c r="G249" s="2323"/>
      <c r="H249" s="2324"/>
      <c r="I249" s="2328">
        <f>IF(TRIM(入力1!A216)&lt;&gt;"",入力1!A216,"")</f>
        <v>1</v>
      </c>
      <c r="J249" s="2308">
        <f>IF(TRIM(入力1!B216)&lt;&gt;"",入力1!B216,"")</f>
        <v>0</v>
      </c>
      <c r="K249" s="2310">
        <f>C249</f>
        <v>0</v>
      </c>
      <c r="L249" s="637" t="str">
        <f>IF(TRIM(入力2!L213)&lt;&gt;"",入力2!L213,"")</f>
        <v/>
      </c>
      <c r="M249" s="637" t="str">
        <f>IF(TRIM(入力2!M213)&lt;&gt;"",入力2!M213,"")</f>
        <v/>
      </c>
      <c r="N249" s="637" t="str">
        <f>IF(TRIM(入力2!N213)&lt;&gt;"",入力2!N213,"")</f>
        <v/>
      </c>
      <c r="O249" s="637" t="str">
        <f>IF(TRIM(入力2!O213)&lt;&gt;"",入力2!O213,"")</f>
        <v/>
      </c>
      <c r="P249" s="637" t="str">
        <f>IF(TRIM(入力2!P213)&lt;&gt;"",入力2!P213,"")</f>
        <v/>
      </c>
      <c r="Q249" s="637" t="str">
        <f>IF(TRIM(入力2!Q213)&lt;&gt;"",入力2!Q213,"")</f>
        <v/>
      </c>
      <c r="R249" s="637" t="str">
        <f>IF(TRIM(入力2!R213)&lt;&gt;"",入力2!R213,"")</f>
        <v/>
      </c>
      <c r="S249" s="637" t="str">
        <f>IF(TRIM(入力2!S213)&lt;&gt;"",入力2!S213,"")</f>
        <v/>
      </c>
      <c r="T249" s="637" t="str">
        <f>IF(TRIM(入力2!T213)&lt;&gt;"",入力2!T213,"")</f>
        <v/>
      </c>
      <c r="U249" s="637" t="str">
        <f>IF(TRIM(入力2!U213)&lt;&gt;"",入力2!U213,"")</f>
        <v/>
      </c>
      <c r="V249" s="645" t="str">
        <f>IF(TRIM(入力2!V213)&lt;&gt;"",入力2!V213,"")</f>
        <v/>
      </c>
      <c r="W249" s="646" t="str">
        <f>IF(TRIM(入力2!W213)&lt;&gt;"",入力2!W213,"")</f>
        <v/>
      </c>
      <c r="X249" s="639" t="str">
        <f>IF(TRIM(入力2!X213)&lt;&gt;"",入力2!X213,"")</f>
        <v/>
      </c>
      <c r="Y249" s="637" t="str">
        <f>IF(TRIM(入力2!Y213)&lt;&gt;"",入力2!Y213,"")</f>
        <v/>
      </c>
      <c r="Z249" s="637" t="str">
        <f>IF(TRIM(入力2!Z213)&lt;&gt;"",入力2!Z213,"")</f>
        <v/>
      </c>
      <c r="AA249" s="637" t="str">
        <f>IF(TRIM(入力2!AA213)&lt;&gt;"",入力2!AA213,"")</f>
        <v/>
      </c>
      <c r="AB249" s="637" t="str">
        <f>IF(TRIM(入力2!AB213)&lt;&gt;"",入力2!AB213,"")</f>
        <v/>
      </c>
      <c r="AC249" s="637" t="str">
        <f>IF(TRIM(入力2!AC213)&lt;&gt;"",入力2!AC213,"")</f>
        <v/>
      </c>
      <c r="AD249" s="637" t="str">
        <f>IF(TRIM(入力2!AD213)&lt;&gt;"",入力2!AD213,"")</f>
        <v/>
      </c>
      <c r="AE249" s="637" t="str">
        <f>IF(TRIM(入力2!AE213)&lt;&gt;"",入力2!AE213,"")</f>
        <v/>
      </c>
      <c r="AF249" s="637" t="str">
        <f>IF(TRIM(入力2!AF213)&lt;&gt;"",入力2!AF213,"")</f>
        <v/>
      </c>
      <c r="AG249" s="637" t="str">
        <f>IF(TRIM(入力2!AG213)&lt;&gt;"",入力2!AG213,"")</f>
        <v/>
      </c>
      <c r="AH249" s="637" t="str">
        <f>IF(TRIM(入力2!AH213)&lt;&gt;"",入力2!AH213,"")</f>
        <v/>
      </c>
      <c r="AI249" s="638" t="str">
        <f>IF(TRIM(入力2!AI213)&lt;&gt;"",入力2!AI213,"")</f>
        <v/>
      </c>
    </row>
    <row r="250" spans="1:35" ht="11.25" customHeight="1" thickBot="1">
      <c r="A250" s="2313"/>
      <c r="B250" s="2315"/>
      <c r="C250" s="2317"/>
      <c r="D250" s="2320"/>
      <c r="E250" s="2321"/>
      <c r="F250" s="2325"/>
      <c r="G250" s="2326"/>
      <c r="H250" s="2327"/>
      <c r="I250" s="2329"/>
      <c r="J250" s="2309"/>
      <c r="K250" s="2311"/>
      <c r="L250" s="604" t="str">
        <f>IF(TRIM(入力2!L214)&lt;&gt;"",入力2!L214,"")</f>
        <v/>
      </c>
      <c r="M250" s="604" t="str">
        <f>IF(TRIM(入力2!M214)&lt;&gt;"",入力2!M214,"")</f>
        <v/>
      </c>
      <c r="N250" s="604" t="str">
        <f>IF(TRIM(入力2!N214)&lt;&gt;"",入力2!N214,"")</f>
        <v/>
      </c>
      <c r="O250" s="604" t="str">
        <f>IF(TRIM(入力2!O214)&lt;&gt;"",入力2!O214,"")</f>
        <v/>
      </c>
      <c r="P250" s="604" t="str">
        <f>IF(TRIM(入力2!P214)&lt;&gt;"",入力2!P214,"")</f>
        <v/>
      </c>
      <c r="Q250" s="604" t="str">
        <f>IF(TRIM(入力2!Q214)&lt;&gt;"",入力2!Q214,"")</f>
        <v/>
      </c>
      <c r="R250" s="604" t="str">
        <f>IF(TRIM(入力2!R214)&lt;&gt;"",入力2!R214,"")</f>
        <v/>
      </c>
      <c r="S250" s="604" t="str">
        <f>IF(TRIM(入力2!S214)&lt;&gt;"",入力2!S214,"")</f>
        <v/>
      </c>
      <c r="T250" s="604" t="str">
        <f>IF(TRIM(入力2!T214)&lt;&gt;"",入力2!T214,"")</f>
        <v/>
      </c>
      <c r="U250" s="604" t="str">
        <f>IF(TRIM(入力2!U214)&lt;&gt;"",入力2!U214,"")</f>
        <v/>
      </c>
      <c r="V250" s="604" t="str">
        <f>IF(TRIM(入力2!V214)&lt;&gt;"",入力2!V214,"")</f>
        <v>0</v>
      </c>
      <c r="W250" s="605">
        <f>IF(TRIM(入力2!W214)&lt;&gt;"",入力2!W214,"")</f>
        <v>0</v>
      </c>
      <c r="X250" s="606" t="str">
        <f>IF(TRIM(入力2!X214)&lt;&gt;"",入力2!X214,"")</f>
        <v/>
      </c>
      <c r="Y250" s="604" t="str">
        <f>IF(TRIM(入力2!Y214)&lt;&gt;"",入力2!Y214,"")</f>
        <v/>
      </c>
      <c r="Z250" s="604" t="str">
        <f>IF(TRIM(入力2!Z214)&lt;&gt;"",入力2!Z214,"")</f>
        <v/>
      </c>
      <c r="AA250" s="604" t="str">
        <f>IF(TRIM(入力2!AA214)&lt;&gt;"",入力2!AA214,"")</f>
        <v/>
      </c>
      <c r="AB250" s="604" t="str">
        <f>IF(TRIM(入力2!AB214)&lt;&gt;"",入力2!AB214,"")</f>
        <v/>
      </c>
      <c r="AC250" s="604" t="str">
        <f>IF(TRIM(入力2!AC214)&lt;&gt;"",入力2!AC214,"")</f>
        <v/>
      </c>
      <c r="AD250" s="604" t="str">
        <f>IF(TRIM(入力2!AD214)&lt;&gt;"",入力2!AD214,"")</f>
        <v/>
      </c>
      <c r="AE250" s="604" t="str">
        <f>IF(TRIM(入力2!AE214)&lt;&gt;"",入力2!AE214,"")</f>
        <v/>
      </c>
      <c r="AF250" s="604" t="str">
        <f>IF(TRIM(入力2!AF214)&lt;&gt;"",入力2!AF214,"")</f>
        <v/>
      </c>
      <c r="AG250" s="604" t="str">
        <f>IF(TRIM(入力2!AG214)&lt;&gt;"",入力2!AG214,"")</f>
        <v/>
      </c>
      <c r="AH250" s="604" t="str">
        <f>IF(TRIM(入力2!AH214)&lt;&gt;"",入力2!AH214,"")</f>
        <v>0</v>
      </c>
      <c r="AI250" s="605">
        <f>IF(TRIM(入力2!AI214)&lt;&gt;"",入力2!AI214,"")</f>
        <v>0</v>
      </c>
    </row>
    <row r="251" spans="1:35" ht="22.5" customHeight="1">
      <c r="I251" s="318" t="s">
        <v>163</v>
      </c>
      <c r="J251" s="437"/>
      <c r="K251" s="319"/>
      <c r="L251" s="319"/>
      <c r="M251" s="319"/>
      <c r="N251" s="319"/>
      <c r="O251" s="319"/>
      <c r="P251" s="319"/>
      <c r="Q251" s="319"/>
      <c r="R251" s="319"/>
      <c r="S251" s="319"/>
      <c r="T251" s="319"/>
      <c r="U251" s="319"/>
      <c r="V251" s="319"/>
      <c r="W251" s="319"/>
      <c r="X251" s="320" t="s">
        <v>164</v>
      </c>
      <c r="Y251" s="319"/>
      <c r="Z251" s="319"/>
      <c r="AA251" s="319"/>
      <c r="AB251" s="319"/>
      <c r="AC251" s="319"/>
      <c r="AD251" s="319"/>
      <c r="AE251" s="319"/>
      <c r="AF251" s="319"/>
      <c r="AG251" s="319"/>
      <c r="AH251" s="319"/>
      <c r="AI251" s="321"/>
    </row>
    <row r="252" spans="1:35" ht="11.25" customHeight="1">
      <c r="I252" s="144" t="s">
        <v>120</v>
      </c>
      <c r="J252" s="144"/>
      <c r="K252" s="134"/>
      <c r="L252" s="134" t="s">
        <v>166</v>
      </c>
    </row>
    <row r="253" spans="1:35" ht="11.25" customHeight="1">
      <c r="I253" s="134"/>
      <c r="J253" s="134"/>
      <c r="K253" s="134"/>
      <c r="L253" s="134" t="s">
        <v>544</v>
      </c>
    </row>
    <row r="254" spans="1:35" ht="11.25" customHeight="1">
      <c r="I254" s="134"/>
      <c r="J254" s="134"/>
      <c r="K254" s="134"/>
      <c r="L254" s="134" t="s">
        <v>543</v>
      </c>
    </row>
    <row r="255" spans="1:35" ht="11.25" customHeight="1">
      <c r="I255" s="134"/>
      <c r="J255" s="134"/>
      <c r="K255" s="134"/>
      <c r="L255" s="134" t="s">
        <v>542</v>
      </c>
    </row>
    <row r="256" spans="1:35" ht="11.25" customHeight="1">
      <c r="I256" s="134"/>
      <c r="J256" s="134"/>
      <c r="K256" s="134"/>
      <c r="L256" s="134" t="s">
        <v>545</v>
      </c>
    </row>
    <row r="257" spans="1:44" ht="11.25" customHeight="1">
      <c r="I257" s="134"/>
      <c r="J257" s="134"/>
      <c r="K257" s="134"/>
      <c r="L257" s="134" t="s">
        <v>805</v>
      </c>
    </row>
    <row r="258" spans="1:44" ht="11.25" customHeight="1">
      <c r="I258" s="134"/>
      <c r="J258" s="134"/>
      <c r="K258" s="134"/>
      <c r="L258" s="134" t="s">
        <v>600</v>
      </c>
    </row>
    <row r="259" spans="1:44" s="446" customFormat="1" ht="11.25" customHeight="1">
      <c r="A259" s="96"/>
      <c r="B259" s="96"/>
      <c r="C259" s="96"/>
      <c r="D259" s="96"/>
      <c r="E259" s="96"/>
      <c r="F259" s="96"/>
      <c r="G259" s="96"/>
      <c r="H259" s="96"/>
      <c r="I259" s="96"/>
      <c r="J259" s="96"/>
      <c r="K259" s="96"/>
      <c r="L259" s="144" t="s">
        <v>601</v>
      </c>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L259" s="494"/>
      <c r="AM259" s="494"/>
      <c r="AN259" s="494"/>
      <c r="AO259" s="494"/>
      <c r="AP259" s="494"/>
      <c r="AQ259" s="494"/>
      <c r="AR259" s="494"/>
    </row>
    <row r="260" spans="1:44" s="446" customFormat="1">
      <c r="A260" s="96"/>
      <c r="B260" s="96"/>
      <c r="C260" s="96"/>
      <c r="D260" s="96"/>
      <c r="E260" s="96"/>
      <c r="F260" s="96"/>
      <c r="G260" s="96"/>
      <c r="H260" s="96"/>
      <c r="I260" s="96"/>
      <c r="J260" s="96"/>
      <c r="K260" s="96"/>
      <c r="L260" s="102"/>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L260" s="494"/>
      <c r="AM260" s="494"/>
      <c r="AN260" s="494"/>
      <c r="AO260" s="494"/>
      <c r="AP260" s="494"/>
      <c r="AQ260" s="494"/>
      <c r="AR260" s="494"/>
    </row>
    <row r="261" spans="1:44" s="446" customFormat="1">
      <c r="A261" s="96"/>
      <c r="B261" s="96"/>
      <c r="C261" s="96"/>
      <c r="D261" s="96"/>
      <c r="E261" s="96"/>
      <c r="F261" s="96"/>
      <c r="G261" s="96"/>
      <c r="H261" s="96"/>
      <c r="I261" s="96"/>
      <c r="J261" s="96"/>
      <c r="K261" s="96"/>
      <c r="L261" s="102"/>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L261" s="494"/>
      <c r="AM261" s="494"/>
      <c r="AN261" s="494"/>
      <c r="AO261" s="494"/>
      <c r="AP261" s="494"/>
      <c r="AQ261" s="494"/>
      <c r="AR261" s="494"/>
    </row>
    <row r="262" spans="1:44" s="446" customFormat="1">
      <c r="A262" s="96"/>
      <c r="B262" s="96"/>
      <c r="C262" s="96"/>
      <c r="D262" s="96"/>
      <c r="E262" s="96"/>
      <c r="F262" s="96"/>
      <c r="G262" s="96"/>
      <c r="H262" s="96"/>
      <c r="I262" s="96"/>
      <c r="J262" s="96"/>
      <c r="K262" s="96"/>
      <c r="L262" s="102"/>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L262" s="494"/>
      <c r="AM262" s="494"/>
      <c r="AN262" s="494"/>
      <c r="AO262" s="494"/>
      <c r="AP262" s="494"/>
      <c r="AQ262" s="494"/>
      <c r="AR262" s="494"/>
    </row>
    <row r="263" spans="1:44" s="446" customFormat="1">
      <c r="A263" s="96"/>
      <c r="B263" s="96"/>
      <c r="C263" s="96"/>
      <c r="D263" s="96"/>
      <c r="E263" s="96"/>
      <c r="F263" s="96"/>
      <c r="G263" s="96"/>
      <c r="H263" s="96"/>
      <c r="I263" s="96"/>
      <c r="J263" s="96"/>
      <c r="K263" s="96"/>
      <c r="L263" s="102"/>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L263" s="494"/>
      <c r="AM263" s="494"/>
      <c r="AN263" s="494"/>
      <c r="AO263" s="494"/>
      <c r="AP263" s="494"/>
      <c r="AQ263" s="494"/>
      <c r="AR263" s="494"/>
    </row>
    <row r="264" spans="1:44" s="446" customFormat="1">
      <c r="A264" s="96"/>
      <c r="B264" s="96"/>
      <c r="C264" s="96"/>
      <c r="D264" s="96"/>
      <c r="E264" s="96"/>
      <c r="F264" s="96"/>
      <c r="G264" s="96"/>
      <c r="H264" s="96"/>
      <c r="I264" s="96"/>
      <c r="J264" s="96"/>
      <c r="K264" s="96"/>
      <c r="L264" s="102"/>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L264" s="494"/>
      <c r="AM264" s="494"/>
      <c r="AN264" s="494"/>
      <c r="AO264" s="494"/>
      <c r="AP264" s="494"/>
      <c r="AQ264" s="494"/>
      <c r="AR264" s="494"/>
    </row>
    <row r="265" spans="1:44" s="446" customFormat="1">
      <c r="A265" s="96"/>
      <c r="B265" s="96"/>
      <c r="C265" s="96"/>
      <c r="D265" s="96"/>
      <c r="E265" s="96"/>
      <c r="F265" s="96"/>
      <c r="G265" s="96"/>
      <c r="H265" s="96"/>
      <c r="I265" s="96"/>
      <c r="J265" s="96"/>
      <c r="K265" s="96"/>
      <c r="L265" s="102"/>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L265" s="494"/>
      <c r="AM265" s="494"/>
      <c r="AN265" s="494"/>
      <c r="AO265" s="494"/>
      <c r="AP265" s="494"/>
      <c r="AQ265" s="494"/>
      <c r="AR265" s="494"/>
    </row>
    <row r="266" spans="1:44" s="446" customFormat="1">
      <c r="A266" s="96"/>
      <c r="B266" s="96"/>
      <c r="C266" s="96"/>
      <c r="D266" s="96"/>
      <c r="E266" s="96"/>
      <c r="F266" s="96"/>
      <c r="G266" s="96"/>
      <c r="H266" s="96"/>
      <c r="I266" s="96"/>
      <c r="J266" s="96"/>
      <c r="K266" s="96"/>
      <c r="L266" s="102"/>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L266" s="494"/>
      <c r="AM266" s="494"/>
      <c r="AN266" s="494"/>
      <c r="AO266" s="494"/>
      <c r="AP266" s="494"/>
      <c r="AQ266" s="494"/>
      <c r="AR266" s="494"/>
    </row>
    <row r="267" spans="1:44" s="446" customFormat="1">
      <c r="A267" s="96"/>
      <c r="B267" s="96"/>
      <c r="C267" s="96"/>
      <c r="D267" s="96"/>
      <c r="E267" s="96"/>
      <c r="F267" s="96"/>
      <c r="G267" s="96"/>
      <c r="H267" s="96"/>
      <c r="I267" s="96"/>
      <c r="J267" s="96"/>
      <c r="K267" s="96"/>
      <c r="L267" s="102"/>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L267" s="494"/>
      <c r="AM267" s="494"/>
      <c r="AN267" s="494"/>
      <c r="AO267" s="494"/>
      <c r="AP267" s="494"/>
      <c r="AQ267" s="494"/>
      <c r="AR267" s="494"/>
    </row>
    <row r="268" spans="1:44" s="446" customFormat="1">
      <c r="A268" s="96"/>
      <c r="B268" s="96"/>
      <c r="C268" s="96"/>
      <c r="D268" s="96"/>
      <c r="E268" s="96"/>
      <c r="F268" s="96"/>
      <c r="G268" s="96"/>
      <c r="H268" s="96"/>
      <c r="I268" s="96"/>
      <c r="J268" s="96"/>
      <c r="K268" s="96"/>
      <c r="L268" s="102"/>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L268" s="494"/>
      <c r="AM268" s="494"/>
      <c r="AN268" s="494"/>
      <c r="AO268" s="494"/>
      <c r="AP268" s="494"/>
      <c r="AQ268" s="494"/>
      <c r="AR268" s="494"/>
    </row>
    <row r="269" spans="1:44" s="446" customFormat="1">
      <c r="A269" s="96"/>
      <c r="B269" s="96"/>
      <c r="C269" s="96"/>
      <c r="D269" s="96"/>
      <c r="E269" s="96"/>
      <c r="F269" s="96"/>
      <c r="G269" s="96"/>
      <c r="H269" s="96"/>
      <c r="I269" s="96"/>
      <c r="J269" s="96"/>
      <c r="K269" s="96"/>
      <c r="L269" s="102"/>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L269" s="494"/>
      <c r="AM269" s="494"/>
      <c r="AN269" s="494"/>
      <c r="AO269" s="494"/>
      <c r="AP269" s="494"/>
      <c r="AQ269" s="494"/>
      <c r="AR269" s="494"/>
    </row>
    <row r="270" spans="1:44" s="446" customFormat="1">
      <c r="A270" s="96"/>
      <c r="B270" s="96"/>
      <c r="C270" s="96"/>
      <c r="D270" s="96"/>
      <c r="E270" s="96"/>
      <c r="F270" s="96"/>
      <c r="G270" s="96"/>
      <c r="H270" s="96"/>
      <c r="I270" s="96"/>
      <c r="J270" s="96"/>
      <c r="K270" s="96"/>
      <c r="L270" s="102"/>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L270" s="494"/>
      <c r="AM270" s="494"/>
      <c r="AN270" s="494"/>
      <c r="AO270" s="494"/>
      <c r="AP270" s="494"/>
      <c r="AQ270" s="494"/>
      <c r="AR270" s="494"/>
    </row>
    <row r="271" spans="1:44" s="446" customFormat="1">
      <c r="A271" s="96"/>
      <c r="B271" s="96"/>
      <c r="C271" s="96"/>
      <c r="D271" s="96"/>
      <c r="E271" s="96"/>
      <c r="F271" s="96"/>
      <c r="G271" s="96"/>
      <c r="H271" s="96"/>
      <c r="I271" s="96"/>
      <c r="J271" s="96"/>
      <c r="K271" s="96"/>
      <c r="L271" s="102"/>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L271" s="494"/>
      <c r="AM271" s="494"/>
      <c r="AN271" s="494"/>
      <c r="AO271" s="494"/>
      <c r="AP271" s="494"/>
      <c r="AQ271" s="494"/>
      <c r="AR271" s="494"/>
    </row>
    <row r="272" spans="1:44" s="446" customFormat="1">
      <c r="A272" s="96"/>
      <c r="B272" s="96"/>
      <c r="C272" s="96"/>
      <c r="D272" s="96"/>
      <c r="E272" s="96"/>
      <c r="F272" s="96"/>
      <c r="G272" s="96"/>
      <c r="H272" s="96"/>
      <c r="I272" s="96"/>
      <c r="J272" s="96"/>
      <c r="K272" s="96"/>
      <c r="L272" s="102"/>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L272" s="494"/>
      <c r="AM272" s="494"/>
      <c r="AN272" s="494"/>
      <c r="AO272" s="494"/>
      <c r="AP272" s="494"/>
      <c r="AQ272" s="494"/>
      <c r="AR272" s="494"/>
    </row>
    <row r="273" spans="1:44" s="446" customFormat="1">
      <c r="A273" s="96"/>
      <c r="B273" s="96"/>
      <c r="C273" s="96"/>
      <c r="D273" s="96"/>
      <c r="E273" s="96"/>
      <c r="F273" s="96"/>
      <c r="G273" s="96"/>
      <c r="H273" s="96"/>
      <c r="I273" s="96"/>
      <c r="J273" s="96"/>
      <c r="K273" s="96"/>
      <c r="L273" s="102"/>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L273" s="494"/>
      <c r="AM273" s="494"/>
      <c r="AN273" s="494"/>
      <c r="AO273" s="494"/>
      <c r="AP273" s="494"/>
      <c r="AQ273" s="494"/>
      <c r="AR273" s="494"/>
    </row>
    <row r="274" spans="1:44" s="446" customFormat="1">
      <c r="A274" s="96"/>
      <c r="B274" s="96"/>
      <c r="C274" s="96"/>
      <c r="D274" s="96"/>
      <c r="E274" s="96"/>
      <c r="F274" s="96"/>
      <c r="G274" s="96"/>
      <c r="H274" s="96"/>
      <c r="I274" s="96"/>
      <c r="J274" s="96"/>
      <c r="K274" s="96"/>
      <c r="L274" s="102"/>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L274" s="494"/>
      <c r="AM274" s="494"/>
      <c r="AN274" s="494"/>
      <c r="AO274" s="494"/>
      <c r="AP274" s="494"/>
      <c r="AQ274" s="494"/>
      <c r="AR274" s="494"/>
    </row>
    <row r="275" spans="1:44" s="446" customFormat="1">
      <c r="A275" s="96"/>
      <c r="B275" s="96"/>
      <c r="C275" s="96"/>
      <c r="D275" s="96"/>
      <c r="E275" s="96"/>
      <c r="F275" s="96"/>
      <c r="G275" s="96"/>
      <c r="H275" s="96"/>
      <c r="I275" s="96"/>
      <c r="J275" s="96"/>
      <c r="K275" s="96"/>
      <c r="L275" s="102"/>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L275" s="494"/>
      <c r="AM275" s="494"/>
      <c r="AN275" s="494"/>
      <c r="AO275" s="494"/>
      <c r="AP275" s="494"/>
      <c r="AQ275" s="494"/>
      <c r="AR275" s="494"/>
    </row>
    <row r="276" spans="1:44" s="446" customFormat="1">
      <c r="A276" s="96"/>
      <c r="B276" s="96"/>
      <c r="C276" s="96"/>
      <c r="D276" s="96"/>
      <c r="E276" s="96"/>
      <c r="F276" s="96"/>
      <c r="G276" s="96"/>
      <c r="H276" s="96"/>
      <c r="I276" s="96"/>
      <c r="J276" s="96"/>
      <c r="K276" s="96"/>
      <c r="L276" s="102"/>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L276" s="494"/>
      <c r="AM276" s="494"/>
      <c r="AN276" s="494"/>
      <c r="AO276" s="494"/>
      <c r="AP276" s="494"/>
      <c r="AQ276" s="494"/>
      <c r="AR276" s="494"/>
    </row>
    <row r="277" spans="1:44" s="446" customFormat="1">
      <c r="A277" s="96"/>
      <c r="B277" s="96"/>
      <c r="C277" s="96"/>
      <c r="D277" s="96"/>
      <c r="E277" s="96"/>
      <c r="F277" s="96"/>
      <c r="G277" s="96"/>
      <c r="H277" s="96"/>
      <c r="I277" s="96"/>
      <c r="J277" s="96"/>
      <c r="K277" s="96"/>
      <c r="L277" s="102"/>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L277" s="494"/>
      <c r="AM277" s="494"/>
      <c r="AN277" s="494"/>
      <c r="AO277" s="494"/>
      <c r="AP277" s="494"/>
      <c r="AQ277" s="494"/>
      <c r="AR277" s="494"/>
    </row>
    <row r="278" spans="1:44" s="446" customFormat="1">
      <c r="A278" s="96"/>
      <c r="B278" s="96"/>
      <c r="C278" s="96"/>
      <c r="D278" s="96"/>
      <c r="E278" s="96"/>
      <c r="F278" s="96"/>
      <c r="G278" s="96"/>
      <c r="H278" s="96"/>
      <c r="I278" s="96"/>
      <c r="J278" s="96"/>
      <c r="K278" s="96"/>
      <c r="L278" s="102"/>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L278" s="494"/>
      <c r="AM278" s="494"/>
      <c r="AN278" s="494"/>
      <c r="AO278" s="494"/>
      <c r="AP278" s="494"/>
      <c r="AQ278" s="494"/>
      <c r="AR278" s="494"/>
    </row>
    <row r="279" spans="1:44" s="446" customFormat="1">
      <c r="A279" s="96"/>
      <c r="B279" s="96"/>
      <c r="C279" s="96"/>
      <c r="D279" s="96"/>
      <c r="E279" s="96"/>
      <c r="F279" s="96"/>
      <c r="G279" s="96"/>
      <c r="H279" s="96"/>
      <c r="I279" s="96"/>
      <c r="J279" s="96"/>
      <c r="K279" s="96"/>
      <c r="L279" s="102"/>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L279" s="494"/>
      <c r="AM279" s="494"/>
      <c r="AN279" s="494"/>
      <c r="AO279" s="494"/>
      <c r="AP279" s="494"/>
      <c r="AQ279" s="494"/>
      <c r="AR279" s="494"/>
    </row>
    <row r="280" spans="1:44" s="446" customFormat="1">
      <c r="A280" s="96"/>
      <c r="B280" s="96"/>
      <c r="C280" s="96"/>
      <c r="D280" s="96"/>
      <c r="E280" s="96"/>
      <c r="F280" s="96"/>
      <c r="G280" s="96"/>
      <c r="H280" s="96"/>
      <c r="I280" s="96"/>
      <c r="J280" s="96"/>
      <c r="K280" s="96"/>
      <c r="L280" s="102"/>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L280" s="494"/>
      <c r="AM280" s="494"/>
      <c r="AN280" s="494"/>
      <c r="AO280" s="494"/>
      <c r="AP280" s="494"/>
      <c r="AQ280" s="494"/>
      <c r="AR280" s="494"/>
    </row>
    <row r="281" spans="1:44" s="446" customFormat="1">
      <c r="A281" s="96"/>
      <c r="B281" s="96"/>
      <c r="C281" s="96"/>
      <c r="D281" s="96"/>
      <c r="E281" s="96"/>
      <c r="F281" s="96"/>
      <c r="G281" s="96"/>
      <c r="H281" s="96"/>
      <c r="I281" s="96"/>
      <c r="J281" s="96"/>
      <c r="K281" s="96"/>
      <c r="L281" s="102"/>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L281" s="494"/>
      <c r="AM281" s="494"/>
      <c r="AN281" s="494"/>
      <c r="AO281" s="494"/>
      <c r="AP281" s="494"/>
      <c r="AQ281" s="494"/>
      <c r="AR281" s="494"/>
    </row>
    <row r="282" spans="1:44" s="446" customFormat="1">
      <c r="A282" s="96"/>
      <c r="B282" s="96"/>
      <c r="C282" s="96"/>
      <c r="D282" s="96"/>
      <c r="E282" s="96"/>
      <c r="F282" s="96"/>
      <c r="G282" s="96"/>
      <c r="H282" s="96"/>
      <c r="I282" s="96"/>
      <c r="J282" s="96"/>
      <c r="K282" s="96"/>
      <c r="L282" s="102"/>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L282" s="494"/>
      <c r="AM282" s="494"/>
      <c r="AN282" s="494"/>
      <c r="AO282" s="494"/>
      <c r="AP282" s="494"/>
      <c r="AQ282" s="494"/>
      <c r="AR282" s="494"/>
    </row>
    <row r="283" spans="1:44" s="446" customFormat="1">
      <c r="A283" s="96"/>
      <c r="B283" s="96"/>
      <c r="C283" s="96"/>
      <c r="D283" s="96"/>
      <c r="E283" s="96"/>
      <c r="F283" s="96"/>
      <c r="G283" s="96"/>
      <c r="H283" s="96"/>
      <c r="I283" s="96"/>
      <c r="J283" s="96"/>
      <c r="K283" s="96"/>
      <c r="L283" s="102"/>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L283" s="494"/>
      <c r="AM283" s="494"/>
      <c r="AN283" s="494"/>
      <c r="AO283" s="494"/>
      <c r="AP283" s="494"/>
      <c r="AQ283" s="494"/>
      <c r="AR283" s="494"/>
    </row>
    <row r="284" spans="1:44" s="446" customFormat="1">
      <c r="A284" s="96"/>
      <c r="B284" s="96"/>
      <c r="C284" s="96"/>
      <c r="D284" s="96"/>
      <c r="E284" s="96"/>
      <c r="F284" s="96"/>
      <c r="G284" s="96"/>
      <c r="H284" s="96"/>
      <c r="I284" s="96"/>
      <c r="J284" s="96"/>
      <c r="K284" s="96"/>
      <c r="L284" s="102"/>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L284" s="494"/>
      <c r="AM284" s="494"/>
      <c r="AN284" s="494"/>
      <c r="AO284" s="494"/>
      <c r="AP284" s="494"/>
      <c r="AQ284" s="494"/>
      <c r="AR284" s="494"/>
    </row>
    <row r="285" spans="1:44" s="446" customFormat="1">
      <c r="A285" s="96"/>
      <c r="B285" s="96"/>
      <c r="C285" s="96"/>
      <c r="D285" s="96"/>
      <c r="E285" s="96"/>
      <c r="F285" s="96"/>
      <c r="G285" s="96"/>
      <c r="H285" s="96"/>
      <c r="I285" s="96"/>
      <c r="J285" s="96"/>
      <c r="K285" s="96"/>
      <c r="L285" s="102"/>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L285" s="494"/>
      <c r="AM285" s="494"/>
      <c r="AN285" s="494"/>
      <c r="AO285" s="494"/>
      <c r="AP285" s="494"/>
      <c r="AQ285" s="494"/>
      <c r="AR285" s="494"/>
    </row>
    <row r="286" spans="1:44" s="446" customFormat="1">
      <c r="A286" s="96"/>
      <c r="B286" s="96"/>
      <c r="C286" s="96"/>
      <c r="D286" s="96"/>
      <c r="E286" s="96"/>
      <c r="F286" s="96"/>
      <c r="G286" s="96"/>
      <c r="H286" s="96"/>
      <c r="I286" s="96"/>
      <c r="J286" s="96"/>
      <c r="K286" s="96"/>
      <c r="L286" s="102"/>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L286" s="494"/>
      <c r="AM286" s="494"/>
      <c r="AN286" s="494"/>
      <c r="AO286" s="494"/>
      <c r="AP286" s="494"/>
      <c r="AQ286" s="494"/>
      <c r="AR286" s="494"/>
    </row>
    <row r="287" spans="1:44" s="446" customFormat="1">
      <c r="A287" s="96"/>
      <c r="B287" s="96"/>
      <c r="C287" s="96"/>
      <c r="D287" s="96"/>
      <c r="E287" s="96"/>
      <c r="F287" s="96"/>
      <c r="G287" s="96"/>
      <c r="H287" s="96"/>
      <c r="I287" s="96"/>
      <c r="J287" s="96"/>
      <c r="K287" s="96"/>
      <c r="L287" s="102"/>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L287" s="494"/>
      <c r="AM287" s="494"/>
      <c r="AN287" s="494"/>
      <c r="AO287" s="494"/>
      <c r="AP287" s="494"/>
      <c r="AQ287" s="494"/>
      <c r="AR287" s="494"/>
    </row>
    <row r="288" spans="1:44" s="446" customFormat="1">
      <c r="A288" s="96"/>
      <c r="B288" s="96"/>
      <c r="C288" s="96"/>
      <c r="D288" s="96"/>
      <c r="E288" s="96"/>
      <c r="F288" s="96"/>
      <c r="G288" s="96"/>
      <c r="H288" s="96"/>
      <c r="I288" s="96"/>
      <c r="J288" s="96"/>
      <c r="K288" s="96"/>
      <c r="L288" s="102"/>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L288" s="494"/>
      <c r="AM288" s="494"/>
      <c r="AN288" s="494"/>
      <c r="AO288" s="494"/>
      <c r="AP288" s="494"/>
      <c r="AQ288" s="494"/>
      <c r="AR288" s="494"/>
    </row>
    <row r="289" spans="1:44" s="446" customFormat="1">
      <c r="A289" s="96"/>
      <c r="B289" s="96"/>
      <c r="C289" s="96"/>
      <c r="D289" s="96"/>
      <c r="E289" s="96"/>
      <c r="F289" s="96"/>
      <c r="G289" s="96"/>
      <c r="H289" s="96"/>
      <c r="I289" s="96"/>
      <c r="J289" s="96"/>
      <c r="K289" s="96"/>
      <c r="L289" s="102"/>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L289" s="494"/>
      <c r="AM289" s="494"/>
      <c r="AN289" s="494"/>
      <c r="AO289" s="494"/>
      <c r="AP289" s="494"/>
      <c r="AQ289" s="494"/>
      <c r="AR289" s="494"/>
    </row>
    <row r="290" spans="1:44" s="446" customFormat="1">
      <c r="A290" s="96"/>
      <c r="B290" s="96"/>
      <c r="C290" s="96"/>
      <c r="D290" s="96"/>
      <c r="E290" s="96"/>
      <c r="F290" s="96"/>
      <c r="G290" s="96"/>
      <c r="H290" s="96"/>
      <c r="I290" s="96"/>
      <c r="J290" s="96"/>
      <c r="K290" s="96"/>
      <c r="L290" s="102"/>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L290" s="494"/>
      <c r="AM290" s="494"/>
      <c r="AN290" s="494"/>
      <c r="AO290" s="494"/>
      <c r="AP290" s="494"/>
      <c r="AQ290" s="494"/>
      <c r="AR290" s="494"/>
    </row>
    <row r="291" spans="1:44" s="446" customFormat="1">
      <c r="A291" s="96"/>
      <c r="B291" s="96"/>
      <c r="C291" s="96"/>
      <c r="D291" s="96"/>
      <c r="E291" s="96"/>
      <c r="F291" s="96"/>
      <c r="G291" s="96"/>
      <c r="H291" s="96"/>
      <c r="I291" s="96"/>
      <c r="J291" s="96"/>
      <c r="K291" s="96"/>
      <c r="L291" s="102"/>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L291" s="494"/>
      <c r="AM291" s="494"/>
      <c r="AN291" s="494"/>
      <c r="AO291" s="494"/>
      <c r="AP291" s="494"/>
      <c r="AQ291" s="494"/>
      <c r="AR291" s="494"/>
    </row>
    <row r="292" spans="1:44" s="446" customFormat="1">
      <c r="A292" s="96"/>
      <c r="B292" s="96"/>
      <c r="C292" s="96"/>
      <c r="D292" s="96"/>
      <c r="E292" s="96"/>
      <c r="F292" s="96"/>
      <c r="G292" s="96"/>
      <c r="H292" s="96"/>
      <c r="I292" s="96"/>
      <c r="J292" s="96"/>
      <c r="K292" s="96"/>
      <c r="L292" s="102"/>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L292" s="494"/>
      <c r="AM292" s="494"/>
      <c r="AN292" s="494"/>
      <c r="AO292" s="494"/>
      <c r="AP292" s="494"/>
      <c r="AQ292" s="494"/>
      <c r="AR292" s="494"/>
    </row>
    <row r="293" spans="1:44" s="446" customFormat="1">
      <c r="A293" s="96"/>
      <c r="B293" s="96"/>
      <c r="C293" s="96"/>
      <c r="D293" s="96"/>
      <c r="E293" s="96"/>
      <c r="F293" s="96"/>
      <c r="G293" s="96"/>
      <c r="H293" s="96"/>
      <c r="I293" s="96"/>
      <c r="J293" s="96"/>
      <c r="K293" s="96"/>
      <c r="L293" s="102"/>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L293" s="494"/>
      <c r="AM293" s="494"/>
      <c r="AN293" s="494"/>
      <c r="AO293" s="494"/>
      <c r="AP293" s="494"/>
      <c r="AQ293" s="494"/>
      <c r="AR293" s="494"/>
    </row>
    <row r="294" spans="1:44" s="446" customFormat="1">
      <c r="A294" s="96"/>
      <c r="B294" s="96"/>
      <c r="C294" s="96"/>
      <c r="D294" s="96"/>
      <c r="E294" s="96"/>
      <c r="F294" s="96"/>
      <c r="G294" s="96"/>
      <c r="H294" s="96"/>
      <c r="I294" s="96"/>
      <c r="J294" s="96"/>
      <c r="K294" s="96"/>
      <c r="L294" s="102"/>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L294" s="494"/>
      <c r="AM294" s="494"/>
      <c r="AN294" s="494"/>
      <c r="AO294" s="494"/>
      <c r="AP294" s="494"/>
      <c r="AQ294" s="494"/>
      <c r="AR294" s="494"/>
    </row>
    <row r="295" spans="1:44" s="446" customFormat="1">
      <c r="A295" s="96"/>
      <c r="B295" s="96"/>
      <c r="C295" s="96"/>
      <c r="D295" s="96"/>
      <c r="E295" s="96"/>
      <c r="F295" s="96"/>
      <c r="G295" s="96"/>
      <c r="H295" s="96"/>
      <c r="I295" s="96"/>
      <c r="J295" s="96"/>
      <c r="K295" s="96"/>
      <c r="L295" s="102"/>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L295" s="494"/>
      <c r="AM295" s="494"/>
      <c r="AN295" s="494"/>
      <c r="AO295" s="494"/>
      <c r="AP295" s="494"/>
      <c r="AQ295" s="494"/>
      <c r="AR295" s="494"/>
    </row>
    <row r="296" spans="1:44" s="446" customFormat="1">
      <c r="A296" s="96"/>
      <c r="B296" s="96"/>
      <c r="C296" s="96"/>
      <c r="D296" s="96"/>
      <c r="E296" s="96"/>
      <c r="F296" s="96"/>
      <c r="G296" s="96"/>
      <c r="H296" s="96"/>
      <c r="I296" s="96"/>
      <c r="J296" s="96"/>
      <c r="K296" s="96"/>
      <c r="L296" s="102"/>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L296" s="494"/>
      <c r="AM296" s="494"/>
      <c r="AN296" s="494"/>
      <c r="AO296" s="494"/>
      <c r="AP296" s="494"/>
      <c r="AQ296" s="494"/>
      <c r="AR296" s="494"/>
    </row>
    <row r="297" spans="1:44" s="446" customFormat="1">
      <c r="A297" s="96"/>
      <c r="B297" s="96"/>
      <c r="C297" s="96"/>
      <c r="D297" s="96"/>
      <c r="E297" s="96"/>
      <c r="F297" s="96"/>
      <c r="G297" s="96"/>
      <c r="H297" s="96"/>
      <c r="I297" s="96"/>
      <c r="J297" s="96"/>
      <c r="K297" s="96"/>
      <c r="L297" s="102"/>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L297" s="494"/>
      <c r="AM297" s="494"/>
      <c r="AN297" s="494"/>
      <c r="AO297" s="494"/>
      <c r="AP297" s="494"/>
      <c r="AQ297" s="494"/>
      <c r="AR297" s="494"/>
    </row>
    <row r="298" spans="1:44" s="446" customFormat="1">
      <c r="A298" s="96"/>
      <c r="B298" s="96"/>
      <c r="C298" s="96"/>
      <c r="D298" s="96"/>
      <c r="E298" s="96"/>
      <c r="F298" s="96"/>
      <c r="G298" s="96"/>
      <c r="H298" s="96"/>
      <c r="I298" s="96"/>
      <c r="J298" s="96"/>
      <c r="K298" s="96"/>
      <c r="L298" s="102"/>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L298" s="494"/>
      <c r="AM298" s="494"/>
      <c r="AN298" s="494"/>
      <c r="AO298" s="494"/>
      <c r="AP298" s="494"/>
      <c r="AQ298" s="494"/>
      <c r="AR298" s="494"/>
    </row>
    <row r="299" spans="1:44" s="446" customFormat="1">
      <c r="A299" s="96"/>
      <c r="B299" s="96"/>
      <c r="C299" s="96"/>
      <c r="D299" s="96"/>
      <c r="E299" s="96"/>
      <c r="F299" s="96"/>
      <c r="G299" s="96"/>
      <c r="H299" s="96"/>
      <c r="I299" s="96"/>
      <c r="J299" s="96"/>
      <c r="K299" s="96"/>
      <c r="L299" s="102"/>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L299" s="494"/>
      <c r="AM299" s="494"/>
      <c r="AN299" s="494"/>
      <c r="AO299" s="494"/>
      <c r="AP299" s="494"/>
      <c r="AQ299" s="494"/>
      <c r="AR299" s="494"/>
    </row>
    <row r="300" spans="1:44" s="446" customFormat="1">
      <c r="A300" s="96"/>
      <c r="B300" s="96"/>
      <c r="C300" s="96"/>
      <c r="D300" s="96"/>
      <c r="E300" s="96"/>
      <c r="F300" s="96"/>
      <c r="G300" s="96"/>
      <c r="H300" s="96"/>
      <c r="I300" s="96"/>
      <c r="J300" s="96"/>
      <c r="K300" s="96"/>
      <c r="L300" s="102"/>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L300" s="494"/>
      <c r="AM300" s="494"/>
      <c r="AN300" s="494"/>
      <c r="AO300" s="494"/>
      <c r="AP300" s="494"/>
      <c r="AQ300" s="494"/>
      <c r="AR300" s="494"/>
    </row>
    <row r="301" spans="1:44" s="446" customFormat="1">
      <c r="A301" s="96"/>
      <c r="B301" s="96"/>
      <c r="C301" s="96"/>
      <c r="D301" s="96"/>
      <c r="E301" s="96"/>
      <c r="F301" s="96"/>
      <c r="G301" s="96"/>
      <c r="H301" s="96"/>
      <c r="I301" s="96"/>
      <c r="J301" s="96"/>
      <c r="K301" s="96"/>
      <c r="L301" s="102"/>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L301" s="494"/>
      <c r="AM301" s="494"/>
      <c r="AN301" s="494"/>
      <c r="AO301" s="494"/>
      <c r="AP301" s="494"/>
      <c r="AQ301" s="494"/>
      <c r="AR301" s="494"/>
    </row>
    <row r="302" spans="1:44" s="446" customFormat="1">
      <c r="A302" s="96"/>
      <c r="B302" s="96"/>
      <c r="C302" s="96"/>
      <c r="D302" s="96"/>
      <c r="E302" s="96"/>
      <c r="F302" s="96"/>
      <c r="G302" s="96"/>
      <c r="H302" s="96"/>
      <c r="I302" s="96"/>
      <c r="J302" s="96"/>
      <c r="K302" s="96"/>
      <c r="L302" s="102"/>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L302" s="494"/>
      <c r="AM302" s="494"/>
      <c r="AN302" s="494"/>
      <c r="AO302" s="494"/>
      <c r="AP302" s="494"/>
      <c r="AQ302" s="494"/>
      <c r="AR302" s="494"/>
    </row>
    <row r="303" spans="1:44" s="446" customFormat="1">
      <c r="A303" s="96"/>
      <c r="B303" s="96"/>
      <c r="C303" s="96"/>
      <c r="D303" s="96"/>
      <c r="E303" s="96"/>
      <c r="F303" s="96"/>
      <c r="G303" s="96"/>
      <c r="H303" s="96"/>
      <c r="I303" s="96"/>
      <c r="J303" s="96"/>
      <c r="K303" s="96"/>
      <c r="L303" s="102"/>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L303" s="494"/>
      <c r="AM303" s="494"/>
      <c r="AN303" s="494"/>
      <c r="AO303" s="494"/>
      <c r="AP303" s="494"/>
      <c r="AQ303" s="494"/>
      <c r="AR303" s="494"/>
    </row>
  </sheetData>
  <sheetProtection algorithmName="SHA-512" hashValue="t51FwfSfYAo1O9lQRroVgpT0W1hl1MF/KolkHOaTryRhn+FSiTFEV/GrDbPwW6PCab/3aoTvSl8ecgq+hIOM+w==" saltValue="t2zGUf0IcJE736u8fPQhTg==" spinCount="100000" sheet="1" objects="1" scenarios="1" selectLockedCells="1" selectUnlockedCells="1"/>
  <dataConsolidate/>
  <mergeCells count="820">
    <mergeCell ref="A247:A248"/>
    <mergeCell ref="B247:B248"/>
    <mergeCell ref="C247:C248"/>
    <mergeCell ref="D247:E248"/>
    <mergeCell ref="F247:H248"/>
    <mergeCell ref="I247:I248"/>
    <mergeCell ref="J247:J248"/>
    <mergeCell ref="K247:K248"/>
    <mergeCell ref="A249:A250"/>
    <mergeCell ref="B249:B250"/>
    <mergeCell ref="C249:C250"/>
    <mergeCell ref="D249:E250"/>
    <mergeCell ref="F249:H250"/>
    <mergeCell ref="I249:I250"/>
    <mergeCell ref="J249:J250"/>
    <mergeCell ref="K249:K250"/>
    <mergeCell ref="A243:A244"/>
    <mergeCell ref="B243:B244"/>
    <mergeCell ref="C243:C244"/>
    <mergeCell ref="D243:E244"/>
    <mergeCell ref="F243:H244"/>
    <mergeCell ref="I243:I244"/>
    <mergeCell ref="J243:J244"/>
    <mergeCell ref="K243:K244"/>
    <mergeCell ref="A245:A246"/>
    <mergeCell ref="B245:B246"/>
    <mergeCell ref="C245:C246"/>
    <mergeCell ref="D245:E246"/>
    <mergeCell ref="F245:H246"/>
    <mergeCell ref="I245:I246"/>
    <mergeCell ref="J245:J246"/>
    <mergeCell ref="K245:K246"/>
    <mergeCell ref="A239:A240"/>
    <mergeCell ref="B239:B240"/>
    <mergeCell ref="C239:C240"/>
    <mergeCell ref="D239:E240"/>
    <mergeCell ref="F239:H240"/>
    <mergeCell ref="I239:I240"/>
    <mergeCell ref="J239:J240"/>
    <mergeCell ref="K239:K240"/>
    <mergeCell ref="A241:A242"/>
    <mergeCell ref="B241:B242"/>
    <mergeCell ref="C241:C242"/>
    <mergeCell ref="D241:E242"/>
    <mergeCell ref="F241:H242"/>
    <mergeCell ref="I241:I242"/>
    <mergeCell ref="J241:J242"/>
    <mergeCell ref="K241:K242"/>
    <mergeCell ref="A235:A236"/>
    <mergeCell ref="B235:B236"/>
    <mergeCell ref="C235:C236"/>
    <mergeCell ref="D235:E236"/>
    <mergeCell ref="F235:H236"/>
    <mergeCell ref="I235:I236"/>
    <mergeCell ref="J235:J236"/>
    <mergeCell ref="K235:K236"/>
    <mergeCell ref="A237:A238"/>
    <mergeCell ref="B237:B238"/>
    <mergeCell ref="C237:C238"/>
    <mergeCell ref="D237:E238"/>
    <mergeCell ref="F237:H238"/>
    <mergeCell ref="I237:I238"/>
    <mergeCell ref="J237:J238"/>
    <mergeCell ref="K237:K238"/>
    <mergeCell ref="A231:A232"/>
    <mergeCell ref="B231:B232"/>
    <mergeCell ref="C231:C232"/>
    <mergeCell ref="D231:E232"/>
    <mergeCell ref="F231:H232"/>
    <mergeCell ref="I231:I232"/>
    <mergeCell ref="J231:J232"/>
    <mergeCell ref="K231:K232"/>
    <mergeCell ref="A233:A234"/>
    <mergeCell ref="B233:B234"/>
    <mergeCell ref="C233:C234"/>
    <mergeCell ref="D233:E234"/>
    <mergeCell ref="F233:H234"/>
    <mergeCell ref="I233:I234"/>
    <mergeCell ref="J233:J234"/>
    <mergeCell ref="K233:K234"/>
    <mergeCell ref="A227:A228"/>
    <mergeCell ref="B227:B228"/>
    <mergeCell ref="C227:C228"/>
    <mergeCell ref="D227:E228"/>
    <mergeCell ref="F227:H228"/>
    <mergeCell ref="I227:I228"/>
    <mergeCell ref="J227:J228"/>
    <mergeCell ref="K227:K228"/>
    <mergeCell ref="A229:A230"/>
    <mergeCell ref="B229:B230"/>
    <mergeCell ref="C229:C230"/>
    <mergeCell ref="D229:E230"/>
    <mergeCell ref="F229:H230"/>
    <mergeCell ref="I229:I230"/>
    <mergeCell ref="J229:J230"/>
    <mergeCell ref="K229:K230"/>
    <mergeCell ref="A223:A224"/>
    <mergeCell ref="B223:B224"/>
    <mergeCell ref="C223:C224"/>
    <mergeCell ref="D223:E224"/>
    <mergeCell ref="F223:H224"/>
    <mergeCell ref="I223:I224"/>
    <mergeCell ref="J223:J224"/>
    <mergeCell ref="K223:K224"/>
    <mergeCell ref="A225:A226"/>
    <mergeCell ref="B225:B226"/>
    <mergeCell ref="C225:C226"/>
    <mergeCell ref="D225:E226"/>
    <mergeCell ref="F225:H226"/>
    <mergeCell ref="I225:I226"/>
    <mergeCell ref="J225:J226"/>
    <mergeCell ref="K225:K226"/>
    <mergeCell ref="A219:A220"/>
    <mergeCell ref="B219:B220"/>
    <mergeCell ref="C219:C220"/>
    <mergeCell ref="D219:E220"/>
    <mergeCell ref="F219:H220"/>
    <mergeCell ref="I219:I220"/>
    <mergeCell ref="J219:J220"/>
    <mergeCell ref="K219:K220"/>
    <mergeCell ref="A221:A222"/>
    <mergeCell ref="B221:B222"/>
    <mergeCell ref="C221:C222"/>
    <mergeCell ref="D221:E222"/>
    <mergeCell ref="F221:H222"/>
    <mergeCell ref="I221:I222"/>
    <mergeCell ref="J221:J222"/>
    <mergeCell ref="K221:K222"/>
    <mergeCell ref="A215:A216"/>
    <mergeCell ref="B215:B216"/>
    <mergeCell ref="C215:C216"/>
    <mergeCell ref="D215:E216"/>
    <mergeCell ref="F215:H216"/>
    <mergeCell ref="I215:I216"/>
    <mergeCell ref="J215:J216"/>
    <mergeCell ref="K215:K216"/>
    <mergeCell ref="A217:A218"/>
    <mergeCell ref="B217:B218"/>
    <mergeCell ref="C217:C218"/>
    <mergeCell ref="D217:E218"/>
    <mergeCell ref="F217:H218"/>
    <mergeCell ref="I217:I218"/>
    <mergeCell ref="J217:J218"/>
    <mergeCell ref="K217:K218"/>
    <mergeCell ref="A211:A212"/>
    <mergeCell ref="B211:B212"/>
    <mergeCell ref="C211:C212"/>
    <mergeCell ref="D211:E212"/>
    <mergeCell ref="F211:H212"/>
    <mergeCell ref="I211:I212"/>
    <mergeCell ref="J211:J212"/>
    <mergeCell ref="K211:K212"/>
    <mergeCell ref="A213:A214"/>
    <mergeCell ref="B213:B214"/>
    <mergeCell ref="C213:C214"/>
    <mergeCell ref="D213:E214"/>
    <mergeCell ref="F213:H214"/>
    <mergeCell ref="I213:I214"/>
    <mergeCell ref="J213:J214"/>
    <mergeCell ref="K213:K214"/>
    <mergeCell ref="A198:A199"/>
    <mergeCell ref="B198:B199"/>
    <mergeCell ref="C198:C199"/>
    <mergeCell ref="D198:E199"/>
    <mergeCell ref="F198:H199"/>
    <mergeCell ref="I198:I199"/>
    <mergeCell ref="J198:J199"/>
    <mergeCell ref="K198:K199"/>
    <mergeCell ref="A200:A201"/>
    <mergeCell ref="B200:B201"/>
    <mergeCell ref="C200:C201"/>
    <mergeCell ref="D200:E201"/>
    <mergeCell ref="F200:H201"/>
    <mergeCell ref="I200:I201"/>
    <mergeCell ref="J200:J201"/>
    <mergeCell ref="K200:K201"/>
    <mergeCell ref="A194:A195"/>
    <mergeCell ref="B194:B195"/>
    <mergeCell ref="C194:C195"/>
    <mergeCell ref="D194:E195"/>
    <mergeCell ref="F194:H195"/>
    <mergeCell ref="I194:I195"/>
    <mergeCell ref="J194:J195"/>
    <mergeCell ref="K194:K195"/>
    <mergeCell ref="A196:A197"/>
    <mergeCell ref="B196:B197"/>
    <mergeCell ref="C196:C197"/>
    <mergeCell ref="D196:E197"/>
    <mergeCell ref="F196:H197"/>
    <mergeCell ref="I196:I197"/>
    <mergeCell ref="J196:J197"/>
    <mergeCell ref="K196:K197"/>
    <mergeCell ref="A190:A191"/>
    <mergeCell ref="B190:B191"/>
    <mergeCell ref="C190:C191"/>
    <mergeCell ref="D190:E191"/>
    <mergeCell ref="F190:H191"/>
    <mergeCell ref="I190:I191"/>
    <mergeCell ref="J190:J191"/>
    <mergeCell ref="K190:K191"/>
    <mergeCell ref="A192:A193"/>
    <mergeCell ref="B192:B193"/>
    <mergeCell ref="C192:C193"/>
    <mergeCell ref="D192:E193"/>
    <mergeCell ref="F192:H193"/>
    <mergeCell ref="I192:I193"/>
    <mergeCell ref="J192:J193"/>
    <mergeCell ref="K192:K193"/>
    <mergeCell ref="A186:A187"/>
    <mergeCell ref="B186:B187"/>
    <mergeCell ref="C186:C187"/>
    <mergeCell ref="D186:E187"/>
    <mergeCell ref="F186:H187"/>
    <mergeCell ref="I186:I187"/>
    <mergeCell ref="J186:J187"/>
    <mergeCell ref="K186:K187"/>
    <mergeCell ref="A188:A189"/>
    <mergeCell ref="B188:B189"/>
    <mergeCell ref="C188:C189"/>
    <mergeCell ref="D188:E189"/>
    <mergeCell ref="F188:H189"/>
    <mergeCell ref="I188:I189"/>
    <mergeCell ref="J188:J189"/>
    <mergeCell ref="K188:K189"/>
    <mergeCell ref="A182:A183"/>
    <mergeCell ref="B182:B183"/>
    <mergeCell ref="C182:C183"/>
    <mergeCell ref="D182:E183"/>
    <mergeCell ref="F182:H183"/>
    <mergeCell ref="I182:I183"/>
    <mergeCell ref="J182:J183"/>
    <mergeCell ref="K182:K183"/>
    <mergeCell ref="A184:A185"/>
    <mergeCell ref="B184:B185"/>
    <mergeCell ref="C184:C185"/>
    <mergeCell ref="D184:E185"/>
    <mergeCell ref="F184:H185"/>
    <mergeCell ref="I184:I185"/>
    <mergeCell ref="J184:J185"/>
    <mergeCell ref="K184:K185"/>
    <mergeCell ref="A178:A179"/>
    <mergeCell ref="B178:B179"/>
    <mergeCell ref="C178:C179"/>
    <mergeCell ref="D178:E179"/>
    <mergeCell ref="F178:H179"/>
    <mergeCell ref="I178:I179"/>
    <mergeCell ref="J178:J179"/>
    <mergeCell ref="K178:K179"/>
    <mergeCell ref="A180:A181"/>
    <mergeCell ref="B180:B181"/>
    <mergeCell ref="C180:C181"/>
    <mergeCell ref="D180:E181"/>
    <mergeCell ref="F180:H181"/>
    <mergeCell ref="I180:I181"/>
    <mergeCell ref="J180:J181"/>
    <mergeCell ref="K180:K181"/>
    <mergeCell ref="A174:A175"/>
    <mergeCell ref="B174:B175"/>
    <mergeCell ref="C174:C175"/>
    <mergeCell ref="D174:E175"/>
    <mergeCell ref="F174:H175"/>
    <mergeCell ref="I174:I175"/>
    <mergeCell ref="J174:J175"/>
    <mergeCell ref="K174:K175"/>
    <mergeCell ref="A176:A177"/>
    <mergeCell ref="B176:B177"/>
    <mergeCell ref="C176:C177"/>
    <mergeCell ref="D176:E177"/>
    <mergeCell ref="F176:H177"/>
    <mergeCell ref="I176:I177"/>
    <mergeCell ref="J176:J177"/>
    <mergeCell ref="K176:K177"/>
    <mergeCell ref="A170:A171"/>
    <mergeCell ref="B170:B171"/>
    <mergeCell ref="C170:C171"/>
    <mergeCell ref="D170:E171"/>
    <mergeCell ref="F170:H171"/>
    <mergeCell ref="I170:I171"/>
    <mergeCell ref="J170:J171"/>
    <mergeCell ref="K170:K171"/>
    <mergeCell ref="A172:A173"/>
    <mergeCell ref="B172:B173"/>
    <mergeCell ref="C172:C173"/>
    <mergeCell ref="D172:E173"/>
    <mergeCell ref="F172:H173"/>
    <mergeCell ref="I172:I173"/>
    <mergeCell ref="J172:J173"/>
    <mergeCell ref="K172:K173"/>
    <mergeCell ref="A166:A167"/>
    <mergeCell ref="B166:B167"/>
    <mergeCell ref="C166:C167"/>
    <mergeCell ref="D166:E167"/>
    <mergeCell ref="F166:H167"/>
    <mergeCell ref="I166:I167"/>
    <mergeCell ref="J166:J167"/>
    <mergeCell ref="K166:K167"/>
    <mergeCell ref="A168:A169"/>
    <mergeCell ref="B168:B169"/>
    <mergeCell ref="C168:C169"/>
    <mergeCell ref="D168:E169"/>
    <mergeCell ref="F168:H169"/>
    <mergeCell ref="I168:I169"/>
    <mergeCell ref="J168:J169"/>
    <mergeCell ref="K168:K169"/>
    <mergeCell ref="A162:A163"/>
    <mergeCell ref="B162:B163"/>
    <mergeCell ref="C162:C163"/>
    <mergeCell ref="D162:E163"/>
    <mergeCell ref="F162:H163"/>
    <mergeCell ref="I162:I163"/>
    <mergeCell ref="J162:J163"/>
    <mergeCell ref="K162:K163"/>
    <mergeCell ref="A164:A165"/>
    <mergeCell ref="B164:B165"/>
    <mergeCell ref="C164:C165"/>
    <mergeCell ref="D164:E165"/>
    <mergeCell ref="F164:H165"/>
    <mergeCell ref="I164:I165"/>
    <mergeCell ref="J164:J165"/>
    <mergeCell ref="K164:K165"/>
    <mergeCell ref="A149:A150"/>
    <mergeCell ref="B149:B150"/>
    <mergeCell ref="C149:C150"/>
    <mergeCell ref="D149:E150"/>
    <mergeCell ref="F149:H150"/>
    <mergeCell ref="I149:I150"/>
    <mergeCell ref="J149:J150"/>
    <mergeCell ref="K149:K150"/>
    <mergeCell ref="A151:A152"/>
    <mergeCell ref="B151:B152"/>
    <mergeCell ref="C151:C152"/>
    <mergeCell ref="D151:E152"/>
    <mergeCell ref="F151:H152"/>
    <mergeCell ref="I151:I152"/>
    <mergeCell ref="J151:J152"/>
    <mergeCell ref="K151:K152"/>
    <mergeCell ref="A145:A146"/>
    <mergeCell ref="B145:B146"/>
    <mergeCell ref="C145:C146"/>
    <mergeCell ref="D145:E146"/>
    <mergeCell ref="F145:H146"/>
    <mergeCell ref="I145:I146"/>
    <mergeCell ref="J145:J146"/>
    <mergeCell ref="K145:K146"/>
    <mergeCell ref="A147:A148"/>
    <mergeCell ref="B147:B148"/>
    <mergeCell ref="C147:C148"/>
    <mergeCell ref="D147:E148"/>
    <mergeCell ref="F147:H148"/>
    <mergeCell ref="I147:I148"/>
    <mergeCell ref="J147:J148"/>
    <mergeCell ref="K147:K148"/>
    <mergeCell ref="A141:A142"/>
    <mergeCell ref="B141:B142"/>
    <mergeCell ref="C141:C142"/>
    <mergeCell ref="D141:E142"/>
    <mergeCell ref="F141:H142"/>
    <mergeCell ref="I141:I142"/>
    <mergeCell ref="J141:J142"/>
    <mergeCell ref="K141:K142"/>
    <mergeCell ref="A143:A144"/>
    <mergeCell ref="B143:B144"/>
    <mergeCell ref="C143:C144"/>
    <mergeCell ref="D143:E144"/>
    <mergeCell ref="F143:H144"/>
    <mergeCell ref="I143:I144"/>
    <mergeCell ref="J143:J144"/>
    <mergeCell ref="K143:K144"/>
    <mergeCell ref="A137:A138"/>
    <mergeCell ref="B137:B138"/>
    <mergeCell ref="C137:C138"/>
    <mergeCell ref="D137:E138"/>
    <mergeCell ref="F137:H138"/>
    <mergeCell ref="I137:I138"/>
    <mergeCell ref="J137:J138"/>
    <mergeCell ref="K137:K138"/>
    <mergeCell ref="A139:A140"/>
    <mergeCell ref="B139:B140"/>
    <mergeCell ref="C139:C140"/>
    <mergeCell ref="D139:E140"/>
    <mergeCell ref="F139:H140"/>
    <mergeCell ref="I139:I140"/>
    <mergeCell ref="J139:J140"/>
    <mergeCell ref="K139:K140"/>
    <mergeCell ref="A133:A134"/>
    <mergeCell ref="B133:B134"/>
    <mergeCell ref="C133:C134"/>
    <mergeCell ref="D133:E134"/>
    <mergeCell ref="F133:H134"/>
    <mergeCell ref="I133:I134"/>
    <mergeCell ref="J133:J134"/>
    <mergeCell ref="K133:K134"/>
    <mergeCell ref="A135:A136"/>
    <mergeCell ref="B135:B136"/>
    <mergeCell ref="C135:C136"/>
    <mergeCell ref="D135:E136"/>
    <mergeCell ref="F135:H136"/>
    <mergeCell ref="I135:I136"/>
    <mergeCell ref="J135:J136"/>
    <mergeCell ref="K135:K136"/>
    <mergeCell ref="A129:A130"/>
    <mergeCell ref="B129:B130"/>
    <mergeCell ref="C129:C130"/>
    <mergeCell ref="D129:E130"/>
    <mergeCell ref="F129:H130"/>
    <mergeCell ref="I129:I130"/>
    <mergeCell ref="J129:J130"/>
    <mergeCell ref="K129:K130"/>
    <mergeCell ref="A131:A132"/>
    <mergeCell ref="B131:B132"/>
    <mergeCell ref="C131:C132"/>
    <mergeCell ref="D131:E132"/>
    <mergeCell ref="F131:H132"/>
    <mergeCell ref="I131:I132"/>
    <mergeCell ref="J131:J132"/>
    <mergeCell ref="K131:K132"/>
    <mergeCell ref="A125:A126"/>
    <mergeCell ref="B125:B126"/>
    <mergeCell ref="C125:C126"/>
    <mergeCell ref="D125:E126"/>
    <mergeCell ref="F125:H126"/>
    <mergeCell ref="I125:I126"/>
    <mergeCell ref="J125:J126"/>
    <mergeCell ref="K125:K126"/>
    <mergeCell ref="A127:A128"/>
    <mergeCell ref="B127:B128"/>
    <mergeCell ref="C127:C128"/>
    <mergeCell ref="D127:E128"/>
    <mergeCell ref="F127:H128"/>
    <mergeCell ref="I127:I128"/>
    <mergeCell ref="J127:J128"/>
    <mergeCell ref="K127:K128"/>
    <mergeCell ref="A121:A122"/>
    <mergeCell ref="B121:B122"/>
    <mergeCell ref="C121:C122"/>
    <mergeCell ref="D121:E122"/>
    <mergeCell ref="F121:H122"/>
    <mergeCell ref="I121:I122"/>
    <mergeCell ref="J121:J122"/>
    <mergeCell ref="K121:K122"/>
    <mergeCell ref="A123:A124"/>
    <mergeCell ref="B123:B124"/>
    <mergeCell ref="C123:C124"/>
    <mergeCell ref="D123:E124"/>
    <mergeCell ref="F123:H124"/>
    <mergeCell ref="I123:I124"/>
    <mergeCell ref="J123:J124"/>
    <mergeCell ref="K123:K124"/>
    <mergeCell ref="A117:A118"/>
    <mergeCell ref="B117:B118"/>
    <mergeCell ref="C117:C118"/>
    <mergeCell ref="D117:E118"/>
    <mergeCell ref="F117:H118"/>
    <mergeCell ref="I117:I118"/>
    <mergeCell ref="J117:J118"/>
    <mergeCell ref="K117:K118"/>
    <mergeCell ref="A119:A120"/>
    <mergeCell ref="B119:B120"/>
    <mergeCell ref="C119:C120"/>
    <mergeCell ref="D119:E120"/>
    <mergeCell ref="F119:H120"/>
    <mergeCell ref="I119:I120"/>
    <mergeCell ref="J119:J120"/>
    <mergeCell ref="K119:K120"/>
    <mergeCell ref="A113:A114"/>
    <mergeCell ref="B113:B114"/>
    <mergeCell ref="C113:C114"/>
    <mergeCell ref="D113:E114"/>
    <mergeCell ref="F113:H114"/>
    <mergeCell ref="I113:I114"/>
    <mergeCell ref="J113:J114"/>
    <mergeCell ref="K113:K114"/>
    <mergeCell ref="A115:A116"/>
    <mergeCell ref="B115:B116"/>
    <mergeCell ref="C115:C116"/>
    <mergeCell ref="D115:E116"/>
    <mergeCell ref="F115:H116"/>
    <mergeCell ref="I115:I116"/>
    <mergeCell ref="J115:J116"/>
    <mergeCell ref="K115:K116"/>
    <mergeCell ref="K25:K26"/>
    <mergeCell ref="I27:I28"/>
    <mergeCell ref="I37:I38"/>
    <mergeCell ref="Z2:AG2"/>
    <mergeCell ref="Z3:AG3"/>
    <mergeCell ref="Z4:AG4"/>
    <mergeCell ref="Z5:AG5"/>
    <mergeCell ref="Z6:AG6"/>
    <mergeCell ref="W2:Y2"/>
    <mergeCell ref="W3:Y3"/>
    <mergeCell ref="W4:Y4"/>
    <mergeCell ref="W5:Y5"/>
    <mergeCell ref="W6:Y6"/>
    <mergeCell ref="K15:K16"/>
    <mergeCell ref="K27:K28"/>
    <mergeCell ref="J35:J36"/>
    <mergeCell ref="J37:J38"/>
    <mergeCell ref="I17:I18"/>
    <mergeCell ref="J15:J16"/>
    <mergeCell ref="C53:C54"/>
    <mergeCell ref="F51:H52"/>
    <mergeCell ref="C51:C52"/>
    <mergeCell ref="F53:H54"/>
    <mergeCell ref="I39:I40"/>
    <mergeCell ref="K39:K40"/>
    <mergeCell ref="I41:I42"/>
    <mergeCell ref="J45:J46"/>
    <mergeCell ref="K43:K44"/>
    <mergeCell ref="K49:K50"/>
    <mergeCell ref="K45:K46"/>
    <mergeCell ref="J53:J54"/>
    <mergeCell ref="J39:J40"/>
    <mergeCell ref="J41:J42"/>
    <mergeCell ref="J43:J44"/>
    <mergeCell ref="F25:H26"/>
    <mergeCell ref="F31:H32"/>
    <mergeCell ref="F29:H30"/>
    <mergeCell ref="J17:J18"/>
    <mergeCell ref="J19:J20"/>
    <mergeCell ref="J21:J22"/>
    <mergeCell ref="J23:J24"/>
    <mergeCell ref="J51:J52"/>
    <mergeCell ref="J31:J32"/>
    <mergeCell ref="J49:J50"/>
    <mergeCell ref="J47:J48"/>
    <mergeCell ref="J29:J30"/>
    <mergeCell ref="I19:I20"/>
    <mergeCell ref="F27:H28"/>
    <mergeCell ref="I45:I46"/>
    <mergeCell ref="J25:J26"/>
    <mergeCell ref="J27:J28"/>
    <mergeCell ref="AI2:AI3"/>
    <mergeCell ref="I51:I52"/>
    <mergeCell ref="K51:K52"/>
    <mergeCell ref="I53:I54"/>
    <mergeCell ref="K53:K54"/>
    <mergeCell ref="I47:I48"/>
    <mergeCell ref="K47:K48"/>
    <mergeCell ref="I49:I50"/>
    <mergeCell ref="I43:I44"/>
    <mergeCell ref="K41:K42"/>
    <mergeCell ref="I35:I36"/>
    <mergeCell ref="K35:K36"/>
    <mergeCell ref="I31:I32"/>
    <mergeCell ref="K31:K32"/>
    <mergeCell ref="I33:I34"/>
    <mergeCell ref="J33:J34"/>
    <mergeCell ref="K33:K34"/>
    <mergeCell ref="I15:I16"/>
    <mergeCell ref="I29:I30"/>
    <mergeCell ref="K29:K30"/>
    <mergeCell ref="K23:K24"/>
    <mergeCell ref="I25:I26"/>
    <mergeCell ref="K21:K22"/>
    <mergeCell ref="K37:K38"/>
    <mergeCell ref="D8:G8"/>
    <mergeCell ref="D13:G13"/>
    <mergeCell ref="D11:G11"/>
    <mergeCell ref="D10:G10"/>
    <mergeCell ref="D9:G9"/>
    <mergeCell ref="I23:I24"/>
    <mergeCell ref="D17:E18"/>
    <mergeCell ref="I14:K14"/>
    <mergeCell ref="I21:I22"/>
    <mergeCell ref="K17:K18"/>
    <mergeCell ref="F14:G14"/>
    <mergeCell ref="F15:H16"/>
    <mergeCell ref="F17:H18"/>
    <mergeCell ref="K19:K20"/>
    <mergeCell ref="D19:E20"/>
    <mergeCell ref="F23:H24"/>
    <mergeCell ref="F21:H22"/>
    <mergeCell ref="D21:E22"/>
    <mergeCell ref="F19:H20"/>
    <mergeCell ref="D15:E16"/>
    <mergeCell ref="D12:G12"/>
    <mergeCell ref="A51:A52"/>
    <mergeCell ref="A41:A42"/>
    <mergeCell ref="A43:A44"/>
    <mergeCell ref="A47:A48"/>
    <mergeCell ref="B37:B38"/>
    <mergeCell ref="B39:B40"/>
    <mergeCell ref="B41:B42"/>
    <mergeCell ref="B45:B46"/>
    <mergeCell ref="B47:B48"/>
    <mergeCell ref="B49:B50"/>
    <mergeCell ref="B43:B44"/>
    <mergeCell ref="A23:A24"/>
    <mergeCell ref="A25:A26"/>
    <mergeCell ref="A27:A28"/>
    <mergeCell ref="A29:A30"/>
    <mergeCell ref="D33:E34"/>
    <mergeCell ref="D29:E30"/>
    <mergeCell ref="C27:C28"/>
    <mergeCell ref="C29:C30"/>
    <mergeCell ref="D23:E24"/>
    <mergeCell ref="C23:C24"/>
    <mergeCell ref="C25:C26"/>
    <mergeCell ref="A31:A32"/>
    <mergeCell ref="C31:C32"/>
    <mergeCell ref="B31:B32"/>
    <mergeCell ref="B23:B24"/>
    <mergeCell ref="B25:B26"/>
    <mergeCell ref="B27:B28"/>
    <mergeCell ref="B29:B30"/>
    <mergeCell ref="D25:E26"/>
    <mergeCell ref="D27:E28"/>
    <mergeCell ref="D31:E32"/>
    <mergeCell ref="A14:C14"/>
    <mergeCell ref="C15:C16"/>
    <mergeCell ref="C19:C20"/>
    <mergeCell ref="C21:C22"/>
    <mergeCell ref="B15:B16"/>
    <mergeCell ref="B17:B18"/>
    <mergeCell ref="B19:B20"/>
    <mergeCell ref="B21:B22"/>
    <mergeCell ref="A17:A18"/>
    <mergeCell ref="A19:A20"/>
    <mergeCell ref="A21:A22"/>
    <mergeCell ref="A15:A16"/>
    <mergeCell ref="C17:C18"/>
    <mergeCell ref="A35:A36"/>
    <mergeCell ref="F33:H34"/>
    <mergeCell ref="F35:H36"/>
    <mergeCell ref="F41:H42"/>
    <mergeCell ref="F43:H44"/>
    <mergeCell ref="F45:H46"/>
    <mergeCell ref="F37:H38"/>
    <mergeCell ref="F39:H40"/>
    <mergeCell ref="C41:C42"/>
    <mergeCell ref="C43:C44"/>
    <mergeCell ref="C45:C46"/>
    <mergeCell ref="A45:A46"/>
    <mergeCell ref="A39:A40"/>
    <mergeCell ref="A33:A34"/>
    <mergeCell ref="C35:C36"/>
    <mergeCell ref="C37:C38"/>
    <mergeCell ref="C33:C34"/>
    <mergeCell ref="B33:B34"/>
    <mergeCell ref="B35:B36"/>
    <mergeCell ref="D35:E36"/>
    <mergeCell ref="D39:E40"/>
    <mergeCell ref="D41:E42"/>
    <mergeCell ref="D37:E38"/>
    <mergeCell ref="A53:A54"/>
    <mergeCell ref="B51:B52"/>
    <mergeCell ref="C39:C40"/>
    <mergeCell ref="A37:A38"/>
    <mergeCell ref="A49:A50"/>
    <mergeCell ref="I64:I65"/>
    <mergeCell ref="J64:J65"/>
    <mergeCell ref="K64:K65"/>
    <mergeCell ref="A64:A65"/>
    <mergeCell ref="B64:B65"/>
    <mergeCell ref="C64:C65"/>
    <mergeCell ref="D64:E65"/>
    <mergeCell ref="F64:H65"/>
    <mergeCell ref="C49:C50"/>
    <mergeCell ref="C47:C48"/>
    <mergeCell ref="D53:E54"/>
    <mergeCell ref="D47:E48"/>
    <mergeCell ref="D49:E50"/>
    <mergeCell ref="D43:E44"/>
    <mergeCell ref="D45:E46"/>
    <mergeCell ref="D51:E52"/>
    <mergeCell ref="B53:B54"/>
    <mergeCell ref="F47:H48"/>
    <mergeCell ref="F49:H50"/>
    <mergeCell ref="A66:A67"/>
    <mergeCell ref="B66:B67"/>
    <mergeCell ref="C66:C67"/>
    <mergeCell ref="D66:E67"/>
    <mergeCell ref="F66:H67"/>
    <mergeCell ref="I66:I67"/>
    <mergeCell ref="J66:J67"/>
    <mergeCell ref="K66:K67"/>
    <mergeCell ref="A68:A69"/>
    <mergeCell ref="B68:B69"/>
    <mergeCell ref="C68:C69"/>
    <mergeCell ref="D68:E69"/>
    <mergeCell ref="F68:H69"/>
    <mergeCell ref="I68:I69"/>
    <mergeCell ref="J68:J69"/>
    <mergeCell ref="K68:K69"/>
    <mergeCell ref="A70:A71"/>
    <mergeCell ref="B70:B71"/>
    <mergeCell ref="C70:C71"/>
    <mergeCell ref="D70:E71"/>
    <mergeCell ref="F70:H71"/>
    <mergeCell ref="I70:I71"/>
    <mergeCell ref="J70:J71"/>
    <mergeCell ref="K70:K71"/>
    <mergeCell ref="A72:A73"/>
    <mergeCell ref="B72:B73"/>
    <mergeCell ref="C72:C73"/>
    <mergeCell ref="D72:E73"/>
    <mergeCell ref="F72:H73"/>
    <mergeCell ref="I72:I73"/>
    <mergeCell ref="J72:J73"/>
    <mergeCell ref="K72:K73"/>
    <mergeCell ref="A74:A75"/>
    <mergeCell ref="B74:B75"/>
    <mergeCell ref="C74:C75"/>
    <mergeCell ref="D74:E75"/>
    <mergeCell ref="F74:H75"/>
    <mergeCell ref="I74:I75"/>
    <mergeCell ref="J74:J75"/>
    <mergeCell ref="K74:K75"/>
    <mergeCell ref="A76:A77"/>
    <mergeCell ref="B76:B77"/>
    <mergeCell ref="C76:C77"/>
    <mergeCell ref="D76:E77"/>
    <mergeCell ref="F76:H77"/>
    <mergeCell ref="I76:I77"/>
    <mergeCell ref="J76:J77"/>
    <mergeCell ref="K76:K77"/>
    <mergeCell ref="A78:A79"/>
    <mergeCell ref="B78:B79"/>
    <mergeCell ref="C78:C79"/>
    <mergeCell ref="D78:E79"/>
    <mergeCell ref="F78:H79"/>
    <mergeCell ref="I78:I79"/>
    <mergeCell ref="J78:J79"/>
    <mergeCell ref="K78:K79"/>
    <mergeCell ref="A80:A81"/>
    <mergeCell ref="B80:B81"/>
    <mergeCell ref="C80:C81"/>
    <mergeCell ref="D80:E81"/>
    <mergeCell ref="F80:H81"/>
    <mergeCell ref="I80:I81"/>
    <mergeCell ref="J80:J81"/>
    <mergeCell ref="K80:K81"/>
    <mergeCell ref="A82:A83"/>
    <mergeCell ref="B82:B83"/>
    <mergeCell ref="C82:C83"/>
    <mergeCell ref="D82:E83"/>
    <mergeCell ref="F82:H83"/>
    <mergeCell ref="I82:I83"/>
    <mergeCell ref="J82:J83"/>
    <mergeCell ref="K82:K83"/>
    <mergeCell ref="A84:A85"/>
    <mergeCell ref="B84:B85"/>
    <mergeCell ref="C84:C85"/>
    <mergeCell ref="D84:E85"/>
    <mergeCell ref="F84:H85"/>
    <mergeCell ref="I84:I85"/>
    <mergeCell ref="J84:J85"/>
    <mergeCell ref="K84:K85"/>
    <mergeCell ref="A86:A87"/>
    <mergeCell ref="B86:B87"/>
    <mergeCell ref="C86:C87"/>
    <mergeCell ref="D86:E87"/>
    <mergeCell ref="F86:H87"/>
    <mergeCell ref="I86:I87"/>
    <mergeCell ref="J86:J87"/>
    <mergeCell ref="K86:K87"/>
    <mergeCell ref="A88:A89"/>
    <mergeCell ref="B88:B89"/>
    <mergeCell ref="C88:C89"/>
    <mergeCell ref="D88:E89"/>
    <mergeCell ref="F88:H89"/>
    <mergeCell ref="I88:I89"/>
    <mergeCell ref="J88:J89"/>
    <mergeCell ref="K88:K89"/>
    <mergeCell ref="A90:A91"/>
    <mergeCell ref="B90:B91"/>
    <mergeCell ref="C90:C91"/>
    <mergeCell ref="D90:E91"/>
    <mergeCell ref="F90:H91"/>
    <mergeCell ref="I90:I91"/>
    <mergeCell ref="J90:J91"/>
    <mergeCell ref="K90:K91"/>
    <mergeCell ref="A92:A93"/>
    <mergeCell ref="B92:B93"/>
    <mergeCell ref="C92:C93"/>
    <mergeCell ref="D92:E93"/>
    <mergeCell ref="F92:H93"/>
    <mergeCell ref="I92:I93"/>
    <mergeCell ref="J92:J93"/>
    <mergeCell ref="K92:K93"/>
    <mergeCell ref="A94:A95"/>
    <mergeCell ref="B94:B95"/>
    <mergeCell ref="C94:C95"/>
    <mergeCell ref="D94:E95"/>
    <mergeCell ref="F94:H95"/>
    <mergeCell ref="I94:I95"/>
    <mergeCell ref="J94:J95"/>
    <mergeCell ref="K94:K95"/>
    <mergeCell ref="A96:A97"/>
    <mergeCell ref="B96:B97"/>
    <mergeCell ref="C96:C97"/>
    <mergeCell ref="D96:E97"/>
    <mergeCell ref="F96:H97"/>
    <mergeCell ref="I96:I97"/>
    <mergeCell ref="J96:J97"/>
    <mergeCell ref="K96:K97"/>
    <mergeCell ref="J102:J103"/>
    <mergeCell ref="K102:K103"/>
    <mergeCell ref="A102:A103"/>
    <mergeCell ref="B102:B103"/>
    <mergeCell ref="C102:C103"/>
    <mergeCell ref="D102:E103"/>
    <mergeCell ref="F102:H103"/>
    <mergeCell ref="I102:I103"/>
    <mergeCell ref="A98:A99"/>
    <mergeCell ref="B98:B99"/>
    <mergeCell ref="C98:C99"/>
    <mergeCell ref="D98:E99"/>
    <mergeCell ref="F98:H99"/>
    <mergeCell ref="I98:I99"/>
    <mergeCell ref="J98:J99"/>
    <mergeCell ref="K98:K99"/>
    <mergeCell ref="A100:A101"/>
    <mergeCell ref="B100:B101"/>
    <mergeCell ref="C100:C101"/>
    <mergeCell ref="D100:E101"/>
    <mergeCell ref="F100:H101"/>
    <mergeCell ref="I100:I101"/>
    <mergeCell ref="J100:J101"/>
    <mergeCell ref="K100:K101"/>
  </mergeCells>
  <phoneticPr fontId="2"/>
  <printOptions verticalCentered="1"/>
  <pageMargins left="0.19685039370078741" right="0.19685039370078741" top="0.82677165354330717" bottom="0.23622047244094491" header="0.31496062992125984" footer="0.19685039370078741"/>
  <pageSetup paperSize="8" scale="95" fitToHeight="0" orientation="landscape" blackAndWhite="1" r:id="rId1"/>
  <headerFooter alignWithMargins="0"/>
  <rowBreaks count="4" manualBreakCount="4">
    <brk id="63" max="34" man="1"/>
    <brk id="112" max="34" man="1"/>
    <brk id="161" max="34" man="1"/>
    <brk id="210" max="3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8"/>
  </sheetPr>
  <dimension ref="A1:AW166"/>
  <sheetViews>
    <sheetView view="pageBreakPreview" zoomScaleNormal="100" zoomScaleSheetLayoutView="100" workbookViewId="0"/>
  </sheetViews>
  <sheetFormatPr defaultColWidth="8" defaultRowHeight="12"/>
  <cols>
    <col min="1" max="3" width="2" style="96" customWidth="1"/>
    <col min="4" max="8" width="2.375" style="96" customWidth="1"/>
    <col min="9" max="9" width="2.875" style="96" customWidth="1"/>
    <col min="10" max="10" width="1.625" style="96" customWidth="1"/>
    <col min="11" max="13" width="2.5" style="96" customWidth="1"/>
    <col min="14" max="25" width="7.5" style="96" customWidth="1"/>
    <col min="26" max="26" width="13.875" style="96" customWidth="1"/>
    <col min="27" max="31" width="11.75" style="96" customWidth="1"/>
    <col min="32" max="32" width="7.125" style="96" customWidth="1"/>
    <col min="33" max="33" width="8" style="96" customWidth="1"/>
    <col min="34" max="34" width="8" style="96"/>
    <col min="35" max="35" width="3.875" style="446" customWidth="1"/>
    <col min="36" max="49" width="8" style="446"/>
    <col min="50" max="16384" width="8" style="96"/>
  </cols>
  <sheetData>
    <row r="1" spans="1:49" ht="26.25" customHeight="1" thickBot="1">
      <c r="N1" s="145" t="s">
        <v>167</v>
      </c>
      <c r="P1" s="145" t="s">
        <v>581</v>
      </c>
      <c r="AF1" s="102"/>
      <c r="AG1" s="103" t="s">
        <v>1</v>
      </c>
    </row>
    <row r="2" spans="1:49" ht="26.25" customHeight="1">
      <c r="N2" s="145"/>
      <c r="P2" s="98" t="str">
        <f>入力3!P2</f>
        <v>【令和４年１１月 ～ 令和５年１０月分】</v>
      </c>
      <c r="Y2" s="2419" t="s">
        <v>168</v>
      </c>
      <c r="Z2" s="2420"/>
      <c r="AA2" s="2404" t="str">
        <f>IF(TRIM(入力1!BJ2)&lt;&gt;"",入力1!BJ2,"")</f>
        <v/>
      </c>
      <c r="AB2" s="2405"/>
      <c r="AC2" s="2405"/>
      <c r="AD2" s="2405"/>
      <c r="AE2" s="2406"/>
      <c r="AF2" s="686"/>
      <c r="AG2" s="2473" t="str">
        <f>IF(TRIM(入力1!W5)&lt;&gt;"",入力1!W5,"")</f>
        <v/>
      </c>
    </row>
    <row r="3" spans="1:49" ht="21" customHeight="1" thickBot="1">
      <c r="N3" s="238"/>
      <c r="O3" s="245"/>
      <c r="P3" s="238"/>
      <c r="Q3" s="238"/>
      <c r="R3" s="137"/>
      <c r="S3" s="246"/>
      <c r="T3" s="238"/>
      <c r="U3" s="238"/>
      <c r="V3" s="240"/>
      <c r="W3" s="246"/>
      <c r="X3" s="238"/>
      <c r="Y3" s="2421" t="s">
        <v>65</v>
      </c>
      <c r="Z3" s="2422"/>
      <c r="AA3" s="2407" t="str">
        <f>IF(TRIM(入力1!BJ4)&lt;&gt;"",入力1!BJ4,"")</f>
        <v/>
      </c>
      <c r="AB3" s="2408"/>
      <c r="AC3" s="2408"/>
      <c r="AD3" s="2408"/>
      <c r="AE3" s="2409"/>
      <c r="AF3" s="687"/>
      <c r="AG3" s="2474"/>
    </row>
    <row r="4" spans="1:49" ht="20.25" customHeight="1">
      <c r="Y4" s="2423" t="s">
        <v>64</v>
      </c>
      <c r="Z4" s="2424"/>
      <c r="AA4" s="2475" t="str">
        <f>IF(TRIM(入力1!BJ5)&lt;&gt;"",入力1!BJ5,"")</f>
        <v/>
      </c>
      <c r="AB4" s="2476"/>
      <c r="AC4" s="2476"/>
      <c r="AD4" s="2476"/>
      <c r="AE4" s="2477"/>
      <c r="AG4" s="103" t="s">
        <v>2</v>
      </c>
    </row>
    <row r="5" spans="1:49" ht="20.25" customHeight="1">
      <c r="Y5" s="2423" t="s">
        <v>128</v>
      </c>
      <c r="Z5" s="2424"/>
      <c r="AA5" s="2413" t="str">
        <f>IF(TRIM(入力1!BJ10)&lt;&gt;"",入力1!BJ10,"")</f>
        <v/>
      </c>
      <c r="AB5" s="2414"/>
      <c r="AC5" s="2414"/>
      <c r="AD5" s="2414"/>
      <c r="AE5" s="2415"/>
    </row>
    <row r="6" spans="1:49" ht="20.25" customHeight="1" thickBot="1">
      <c r="Y6" s="2425" t="s">
        <v>148</v>
      </c>
      <c r="Z6" s="2426"/>
      <c r="AA6" s="2416" t="str">
        <f>IF(TRIM(入力3!AD6)&lt;&gt;"",入力3!AD6,"")</f>
        <v/>
      </c>
      <c r="AB6" s="2417"/>
      <c r="AC6" s="2417"/>
      <c r="AD6" s="2417"/>
      <c r="AE6" s="2418"/>
    </row>
    <row r="7" spans="1:49" ht="20.25" customHeight="1" thickBot="1">
      <c r="AA7" s="103"/>
      <c r="AF7" s="103" t="s">
        <v>149</v>
      </c>
    </row>
    <row r="8" spans="1:49" ht="16.5" customHeight="1">
      <c r="A8" s="104"/>
      <c r="B8" s="105"/>
      <c r="C8" s="105"/>
      <c r="D8" s="1678" t="s">
        <v>169</v>
      </c>
      <c r="E8" s="1678"/>
      <c r="F8" s="1678"/>
      <c r="G8" s="1678"/>
      <c r="H8" s="1678"/>
      <c r="I8" s="1678"/>
      <c r="J8" s="146"/>
      <c r="K8" s="147"/>
      <c r="L8" s="424"/>
      <c r="M8" s="148"/>
      <c r="N8" s="149" t="s">
        <v>150</v>
      </c>
      <c r="O8" s="149"/>
      <c r="P8" s="149"/>
      <c r="Q8" s="149"/>
      <c r="R8" s="149"/>
      <c r="S8" s="149"/>
      <c r="T8" s="149"/>
      <c r="U8" s="149"/>
      <c r="V8" s="149"/>
      <c r="W8" s="149"/>
      <c r="X8" s="149"/>
      <c r="Y8" s="149"/>
      <c r="Z8" s="149"/>
      <c r="AA8" s="2457" t="s">
        <v>170</v>
      </c>
      <c r="AB8" s="2457"/>
      <c r="AC8" s="2457"/>
      <c r="AD8" s="2457"/>
      <c r="AE8" s="2457"/>
      <c r="AF8" s="2457"/>
      <c r="AG8" s="2458"/>
    </row>
    <row r="9" spans="1:49" s="112" customFormat="1" ht="16.5" customHeight="1">
      <c r="A9" s="113"/>
      <c r="B9" s="114"/>
      <c r="C9" s="114"/>
      <c r="D9" s="1682" t="s">
        <v>171</v>
      </c>
      <c r="E9" s="1682"/>
      <c r="F9" s="1682"/>
      <c r="G9" s="1682"/>
      <c r="H9" s="1682"/>
      <c r="I9" s="1682"/>
      <c r="J9" s="151"/>
      <c r="K9" s="152"/>
      <c r="L9" s="425"/>
      <c r="M9" s="153"/>
      <c r="N9" s="154" t="str">
        <f>入力3!N9</f>
        <v>令和４年</v>
      </c>
      <c r="O9" s="651"/>
      <c r="P9" s="652" t="str">
        <f>入力3!P9</f>
        <v>令和５年</v>
      </c>
      <c r="Q9" s="154"/>
      <c r="R9" s="154"/>
      <c r="S9" s="154"/>
      <c r="T9" s="154"/>
      <c r="U9" s="154"/>
      <c r="V9" s="154"/>
      <c r="W9" s="154"/>
      <c r="X9" s="154"/>
      <c r="Y9" s="155"/>
      <c r="Z9" s="124" t="s">
        <v>172</v>
      </c>
      <c r="AA9" s="685" t="str">
        <f>IF(TRIM(入力3!AA9)&lt;&gt;"",入力3!AA9,"")</f>
        <v/>
      </c>
      <c r="AB9" s="284" t="str">
        <f>IF(TRIM(入力3!AB9)&lt;&gt;"",入力3!AB9,"")</f>
        <v/>
      </c>
      <c r="AC9" s="284" t="str">
        <f>IF(TRIM(入力3!AC9)&lt;&gt;"",入力3!AC9,"")</f>
        <v/>
      </c>
      <c r="AD9" s="284" t="str">
        <f>IF(TRIM(入力3!AD9)&lt;&gt;"",入力3!AD9,"")</f>
        <v/>
      </c>
      <c r="AE9" s="284" t="str">
        <f>IF(TRIM(入力3!AE9)&lt;&gt;"",入力3!AE9,"")</f>
        <v/>
      </c>
      <c r="AF9" s="2459" t="s">
        <v>525</v>
      </c>
      <c r="AG9" s="2460"/>
      <c r="AI9" s="447"/>
      <c r="AJ9" s="447"/>
      <c r="AK9" s="447"/>
      <c r="AL9" s="447"/>
      <c r="AM9" s="447"/>
      <c r="AN9" s="447"/>
      <c r="AO9" s="447"/>
      <c r="AP9" s="447"/>
      <c r="AQ9" s="447"/>
      <c r="AR9" s="447"/>
      <c r="AS9" s="447"/>
      <c r="AT9" s="447"/>
      <c r="AU9" s="447"/>
      <c r="AV9" s="447"/>
      <c r="AW9" s="447"/>
    </row>
    <row r="10" spans="1:49" s="112" customFormat="1" ht="16.5" customHeight="1">
      <c r="A10" s="113"/>
      <c r="B10" s="114"/>
      <c r="C10" s="114"/>
      <c r="D10" s="1682" t="s">
        <v>151</v>
      </c>
      <c r="E10" s="1682"/>
      <c r="F10" s="1682"/>
      <c r="G10" s="1682"/>
      <c r="H10" s="1682"/>
      <c r="I10" s="1682"/>
      <c r="J10" s="151"/>
      <c r="K10" s="152"/>
      <c r="L10" s="425"/>
      <c r="M10" s="153"/>
      <c r="N10" s="156" t="s">
        <v>173</v>
      </c>
      <c r="O10" s="653" t="s">
        <v>174</v>
      </c>
      <c r="P10" s="654" t="s">
        <v>152</v>
      </c>
      <c r="Q10" s="157" t="s">
        <v>153</v>
      </c>
      <c r="R10" s="158" t="s">
        <v>154</v>
      </c>
      <c r="S10" s="158" t="s">
        <v>155</v>
      </c>
      <c r="T10" s="156" t="s">
        <v>156</v>
      </c>
      <c r="U10" s="157" t="s">
        <v>157</v>
      </c>
      <c r="V10" s="158" t="s">
        <v>175</v>
      </c>
      <c r="W10" s="158" t="s">
        <v>176</v>
      </c>
      <c r="X10" s="158" t="s">
        <v>177</v>
      </c>
      <c r="Y10" s="158" t="s">
        <v>178</v>
      </c>
      <c r="Z10" s="125" t="s">
        <v>179</v>
      </c>
      <c r="AA10" s="395" t="str">
        <f>IF(TRIM(入力3!AA10)&lt;&gt;"",入力3!AA10,"")</f>
        <v/>
      </c>
      <c r="AB10" s="284" t="str">
        <f>IF(TRIM(入力3!AB10)&lt;&gt;"",入力3!AB10,"")</f>
        <v/>
      </c>
      <c r="AC10" s="284" t="str">
        <f>IF(TRIM(入力3!AC10)&lt;&gt;"",入力3!AC10,"")</f>
        <v/>
      </c>
      <c r="AD10" s="284" t="str">
        <f>IF(TRIM(入力3!AD10)&lt;&gt;"",入力3!AD10,"")</f>
        <v/>
      </c>
      <c r="AE10" s="284" t="str">
        <f>IF(TRIM(入力3!AE10)&lt;&gt;"",入力3!AE10,"")</f>
        <v/>
      </c>
      <c r="AF10" s="2459"/>
      <c r="AG10" s="2460"/>
      <c r="AI10" s="447"/>
      <c r="AJ10" s="447"/>
      <c r="AK10" s="447"/>
      <c r="AL10" s="447"/>
      <c r="AM10" s="447"/>
      <c r="AN10" s="447"/>
      <c r="AO10" s="447"/>
      <c r="AP10" s="447"/>
      <c r="AQ10" s="447"/>
      <c r="AR10" s="447"/>
      <c r="AS10" s="447"/>
      <c r="AT10" s="447"/>
      <c r="AU10" s="447"/>
      <c r="AV10" s="447"/>
      <c r="AW10" s="447"/>
    </row>
    <row r="11" spans="1:49" s="112" customFormat="1" ht="18.75" customHeight="1">
      <c r="A11" s="113"/>
      <c r="B11" s="114"/>
      <c r="C11" s="114"/>
      <c r="D11" s="396" t="s">
        <v>529</v>
      </c>
      <c r="E11" s="159"/>
      <c r="F11" s="159"/>
      <c r="G11" s="159"/>
      <c r="H11" s="159"/>
      <c r="I11" s="159"/>
      <c r="J11" s="160"/>
      <c r="K11" s="113"/>
      <c r="L11" s="114"/>
      <c r="M11" s="122"/>
      <c r="N11" s="285" t="str">
        <f>IF(TRIM(入力3!N11)&lt;&gt;"",入力3!N11,"")</f>
        <v/>
      </c>
      <c r="O11" s="254" t="str">
        <f>IF(TRIM(入力3!O11)&lt;&gt;"",入力3!O11,"")</f>
        <v/>
      </c>
      <c r="P11" s="655" t="str">
        <f>IF(TRIM(入力3!P11)&lt;&gt;"",入力3!P11,"")</f>
        <v/>
      </c>
      <c r="Q11" s="286" t="str">
        <f>IF(TRIM(入力3!Q11)&lt;&gt;"",入力3!Q11,"")</f>
        <v/>
      </c>
      <c r="R11" s="286" t="str">
        <f>IF(TRIM(入力3!R11)&lt;&gt;"",入力3!R11,"")</f>
        <v/>
      </c>
      <c r="S11" s="285" t="str">
        <f>IF(TRIM(入力3!S11)&lt;&gt;"",入力3!S11,"")</f>
        <v/>
      </c>
      <c r="T11" s="459" t="str">
        <f>IF(TRIM(入力3!T11)&lt;&gt;"",入力3!T11,"")</f>
        <v/>
      </c>
      <c r="U11" s="285" t="str">
        <f>IF(TRIM(入力3!U11)&lt;&gt;"",入力3!U11,"")</f>
        <v/>
      </c>
      <c r="V11" s="286" t="str">
        <f>IF(TRIM(入力3!V11)&lt;&gt;"",入力3!V11,"")</f>
        <v/>
      </c>
      <c r="W11" s="285" t="str">
        <f>IF(TRIM(入力3!W11)&lt;&gt;"",入力3!W11,"")</f>
        <v/>
      </c>
      <c r="X11" s="285" t="str">
        <f>IF(TRIM(入力3!X11)&lt;&gt;"",入力3!X11,"")</f>
        <v/>
      </c>
      <c r="Y11" s="285" t="str">
        <f>IF(TRIM(入力3!Y11)&lt;&gt;"",入力3!Y11,"")</f>
        <v/>
      </c>
      <c r="Z11" s="254" t="str">
        <f>IF(TRIM(入力3!Z11)&lt;&gt;"",入力3!Z11,"")</f>
        <v/>
      </c>
      <c r="AA11" s="395" t="str">
        <f>IF(TRIM(入力3!AA11)&lt;&gt;"",入力3!AA11,"")</f>
        <v/>
      </c>
      <c r="AB11" s="284" t="str">
        <f>IF(TRIM(入力3!AB11)&lt;&gt;"",入力3!AB11,"")</f>
        <v/>
      </c>
      <c r="AC11" s="284" t="str">
        <f>IF(TRIM(入力3!AC11)&lt;&gt;"",入力3!AC11,"")</f>
        <v/>
      </c>
      <c r="AD11" s="284" t="str">
        <f>IF(TRIM(入力3!AD11)&lt;&gt;"",入力3!AD11,"")</f>
        <v/>
      </c>
      <c r="AE11" s="284" t="str">
        <f>IF(TRIM(入力3!AE11)&lt;&gt;"",入力3!AE11,"")</f>
        <v/>
      </c>
      <c r="AF11" s="2459"/>
      <c r="AG11" s="2460"/>
      <c r="AI11" s="447"/>
      <c r="AJ11" s="447"/>
      <c r="AK11" s="447"/>
      <c r="AL11" s="447"/>
      <c r="AM11" s="447"/>
      <c r="AN11" s="447"/>
      <c r="AO11" s="447"/>
      <c r="AP11" s="447"/>
      <c r="AQ11" s="447"/>
      <c r="AR11" s="447"/>
      <c r="AS11" s="447"/>
      <c r="AT11" s="447"/>
      <c r="AU11" s="447"/>
      <c r="AV11" s="447"/>
      <c r="AW11" s="447"/>
    </row>
    <row r="12" spans="1:49" s="112" customFormat="1" ht="18.75" customHeight="1" thickBot="1">
      <c r="A12" s="1623" t="s">
        <v>82</v>
      </c>
      <c r="B12" s="1624"/>
      <c r="C12" s="1625"/>
      <c r="D12" s="1685" t="s">
        <v>644</v>
      </c>
      <c r="E12" s="1624"/>
      <c r="F12" s="1624"/>
      <c r="G12" s="1624"/>
      <c r="H12" s="1624"/>
      <c r="I12" s="1624"/>
      <c r="J12" s="161"/>
      <c r="K12" s="1623" t="s">
        <v>180</v>
      </c>
      <c r="L12" s="1624"/>
      <c r="M12" s="1625"/>
      <c r="N12" s="287" t="str">
        <f>IF(TRIM(入力3!N12)&lt;&gt;"",入力3!N12,"")</f>
        <v/>
      </c>
      <c r="O12" s="656" t="str">
        <f>IF(TRIM(入力3!O12)&lt;&gt;"",入力3!O12,"")</f>
        <v/>
      </c>
      <c r="P12" s="657" t="str">
        <f>IF(TRIM(入力3!P12)&lt;&gt;"",入力3!P12,"")</f>
        <v/>
      </c>
      <c r="Q12" s="287" t="str">
        <f>IF(TRIM(入力3!Q12)&lt;&gt;"",入力3!Q12,"")</f>
        <v/>
      </c>
      <c r="R12" s="287" t="str">
        <f>IF(TRIM(入力3!R12)&lt;&gt;"",入力3!R12,"")</f>
        <v/>
      </c>
      <c r="S12" s="287" t="str">
        <f>IF(TRIM(入力3!S12)&lt;&gt;"",入力3!S12,"")</f>
        <v/>
      </c>
      <c r="T12" s="460" t="str">
        <f>IF(TRIM(入力3!T12)&lt;&gt;"",入力3!T12,"")</f>
        <v/>
      </c>
      <c r="U12" s="287" t="str">
        <f>IF(TRIM(入力3!U12)&lt;&gt;"",入力3!U12,"")</f>
        <v/>
      </c>
      <c r="V12" s="287" t="str">
        <f>IF(TRIM(入力3!V12)&lt;&gt;"",入力3!V12,"")</f>
        <v/>
      </c>
      <c r="W12" s="287" t="str">
        <f>IF(TRIM(入力3!W12)&lt;&gt;"",入力3!W12,"")</f>
        <v/>
      </c>
      <c r="X12" s="287" t="str">
        <f>IF(TRIM(入力3!X12)&lt;&gt;"",入力3!X12,"")</f>
        <v/>
      </c>
      <c r="Y12" s="287" t="str">
        <f>IF(TRIM(入力3!Y12)&lt;&gt;"",入力3!Y12,"")</f>
        <v/>
      </c>
      <c r="Z12" s="255" t="str">
        <f>IF(TRIM(入力3!Z12)&lt;&gt;"",入力3!Z12,"")</f>
        <v/>
      </c>
      <c r="AA12" s="394"/>
      <c r="AB12" s="131"/>
      <c r="AC12" s="131"/>
      <c r="AD12" s="131"/>
      <c r="AE12" s="131"/>
      <c r="AF12" s="2461"/>
      <c r="AG12" s="2462"/>
      <c r="AI12" s="447"/>
      <c r="AJ12" s="447"/>
      <c r="AK12" s="447"/>
      <c r="AL12" s="447"/>
      <c r="AM12" s="447"/>
      <c r="AN12" s="447"/>
      <c r="AO12" s="447"/>
      <c r="AP12" s="447"/>
      <c r="AQ12" s="447"/>
      <c r="AR12" s="447"/>
      <c r="AS12" s="447"/>
      <c r="AT12" s="447"/>
      <c r="AU12" s="447"/>
      <c r="AV12" s="447"/>
      <c r="AW12" s="447"/>
    </row>
    <row r="13" spans="1:49" s="162" customFormat="1" ht="22.5" customHeight="1">
      <c r="A13" s="247" t="str">
        <f>IF(TRIM(入力1!A18)&lt;&gt;"",入力1!A18,"")</f>
        <v/>
      </c>
      <c r="B13" s="426" t="str">
        <f>IF(TRIM(入力1!B18)&lt;&gt;"",入力1!B18,"")</f>
        <v/>
      </c>
      <c r="C13" s="248">
        <f>IF(TRIM(入力1!C18)&lt;&gt;"",入力1!C18,"")</f>
        <v>1</v>
      </c>
      <c r="D13" s="1686" t="str">
        <f>IF(TRIM(入力1!D18)&lt;&gt;"",入力1!D18,"")</f>
        <v/>
      </c>
      <c r="E13" s="1687"/>
      <c r="F13" s="1687"/>
      <c r="G13" s="1687"/>
      <c r="H13" s="1687"/>
      <c r="I13" s="1687"/>
      <c r="J13" s="1688"/>
      <c r="K13" s="247" t="str">
        <f>IF(TRIM(入力1!A18)&lt;&gt;"",入力1!A18,"")</f>
        <v/>
      </c>
      <c r="L13" s="426" t="str">
        <f>IF(TRIM(入力1!B18)&lt;&gt;"",入力1!B18,"")</f>
        <v/>
      </c>
      <c r="M13" s="248">
        <f>C13</f>
        <v>1</v>
      </c>
      <c r="N13" s="288" t="str">
        <f>IF(TRIM(入力3!N13)&lt;&gt;"",入力3!N13,"")</f>
        <v/>
      </c>
      <c r="O13" s="658" t="str">
        <f>IF(TRIM(入力3!O13)&lt;&gt;"",入力3!O13,"")</f>
        <v/>
      </c>
      <c r="P13" s="290" t="str">
        <f>IF(TRIM(入力3!P13)&lt;&gt;"",入力3!P13,"")</f>
        <v/>
      </c>
      <c r="Q13" s="289" t="str">
        <f>IF(TRIM(入力3!Q13)&lt;&gt;"",入力3!Q13,"")</f>
        <v/>
      </c>
      <c r="R13" s="288" t="str">
        <f>IF(TRIM(入力3!R13)&lt;&gt;"",入力3!R13,"")</f>
        <v/>
      </c>
      <c r="S13" s="288" t="str">
        <f>IF(TRIM(入力3!S13)&lt;&gt;"",入力3!S13,"")</f>
        <v/>
      </c>
      <c r="T13" s="461" t="str">
        <f>IF(TRIM(入力3!T13)&lt;&gt;"",入力3!T13,"")</f>
        <v/>
      </c>
      <c r="U13" s="289" t="str">
        <f>IF(TRIM(入力3!U13)&lt;&gt;"",入力3!U13,"")</f>
        <v/>
      </c>
      <c r="V13" s="288" t="str">
        <f>IF(TRIM(入力3!V13)&lt;&gt;"",入力3!V13,"")</f>
        <v/>
      </c>
      <c r="W13" s="288" t="str">
        <f>IF(TRIM(入力3!W13)&lt;&gt;"",入力3!W13,"")</f>
        <v/>
      </c>
      <c r="X13" s="288">
        <f>IF(TRIM(入力3!X13)&lt;&gt;"",入力3!X13,"")</f>
        <v>0</v>
      </c>
      <c r="Y13" s="288">
        <f>IF(TRIM(入力3!Y13)&lt;&gt;"",入力3!Y13,"")</f>
        <v>0</v>
      </c>
      <c r="Z13" s="256" t="str">
        <f>IF(TRIM(入力3!Z13)&lt;&gt;"",入力3!Z13,"")</f>
        <v/>
      </c>
      <c r="AA13" s="402" t="str">
        <f>IF(TRIM(入力3!AA13)&lt;&gt;"",入力3!AA13,"")</f>
        <v/>
      </c>
      <c r="AB13" s="291" t="str">
        <f>IF(TRIM(入力3!AB13)&lt;&gt;"",入力3!AB13,"")</f>
        <v/>
      </c>
      <c r="AC13" s="292" t="str">
        <f>IF(TRIM(入力3!AC13)&lt;&gt;"",入力3!AC13,"")</f>
        <v/>
      </c>
      <c r="AD13" s="292" t="str">
        <f>IF(TRIM(入力3!AD13)&lt;&gt;"",入力3!AD13,"")</f>
        <v/>
      </c>
      <c r="AE13" s="292" t="str">
        <f>IF(TRIM(入力3!AE13)&lt;&gt;"",入力3!AE13,"")</f>
        <v/>
      </c>
      <c r="AF13" s="2463" t="str">
        <f>IF(TRIM(入力3!AF13)&lt;&gt;"",入力3!AF13,"")</f>
        <v/>
      </c>
      <c r="AG13" s="2464"/>
      <c r="AI13" s="484"/>
      <c r="AJ13" s="484"/>
      <c r="AK13" s="484"/>
      <c r="AL13" s="484"/>
      <c r="AM13" s="484"/>
      <c r="AN13" s="484"/>
      <c r="AO13" s="484"/>
      <c r="AP13" s="484"/>
      <c r="AQ13" s="484"/>
      <c r="AR13" s="484"/>
      <c r="AS13" s="484"/>
      <c r="AT13" s="484"/>
      <c r="AU13" s="484"/>
      <c r="AV13" s="484"/>
      <c r="AW13" s="484"/>
    </row>
    <row r="14" spans="1:49" s="162" customFormat="1" ht="22.5" customHeight="1">
      <c r="A14" s="556" t="str">
        <f>IF(TRIM(入力1!A20)&lt;&gt;"",入力1!A20,"")</f>
        <v/>
      </c>
      <c r="B14" s="557" t="str">
        <f>IF(TRIM(入力1!B20)&lt;&gt;"",入力1!B20,"")</f>
        <v/>
      </c>
      <c r="C14" s="558">
        <f>IF(TRIM(入力1!C20)&lt;&gt;"",入力1!C20,"")</f>
        <v>2</v>
      </c>
      <c r="D14" s="2442" t="str">
        <f>IF(TRIM(入力1!D20)&lt;&gt;"",入力1!D20,"")</f>
        <v/>
      </c>
      <c r="E14" s="2443"/>
      <c r="F14" s="2443"/>
      <c r="G14" s="2443"/>
      <c r="H14" s="2443"/>
      <c r="I14" s="2443"/>
      <c r="J14" s="2444"/>
      <c r="K14" s="556" t="str">
        <f>IF(TRIM(入力1!A20)&lt;&gt;"",入力1!A20,"")</f>
        <v/>
      </c>
      <c r="L14" s="557" t="str">
        <f>IF(TRIM(入力1!B20)&lt;&gt;"",入力1!B20,"")</f>
        <v/>
      </c>
      <c r="M14" s="558">
        <f t="shared" ref="M14:M32" si="0">C14</f>
        <v>2</v>
      </c>
      <c r="N14" s="559" t="str">
        <f>IF(TRIM(入力3!N14)&lt;&gt;"",入力3!N14,"")</f>
        <v/>
      </c>
      <c r="O14" s="659" t="str">
        <f>IF(TRIM(入力3!O14)&lt;&gt;"",入力3!O14,"")</f>
        <v/>
      </c>
      <c r="P14" s="561" t="str">
        <f>IF(TRIM(入力3!P14)&lt;&gt;"",入力3!P14,"")</f>
        <v/>
      </c>
      <c r="Q14" s="560" t="str">
        <f>IF(TRIM(入力3!Q14)&lt;&gt;"",入力3!Q14,"")</f>
        <v/>
      </c>
      <c r="R14" s="560" t="str">
        <f>IF(TRIM(入力3!R14)&lt;&gt;"",入力3!R14,"")</f>
        <v/>
      </c>
      <c r="S14" s="559" t="str">
        <f>IF(TRIM(入力3!S14)&lt;&gt;"",入力3!S14,"")</f>
        <v/>
      </c>
      <c r="T14" s="562" t="str">
        <f>IF(TRIM(入力3!T14)&lt;&gt;"",入力3!T14,"")</f>
        <v/>
      </c>
      <c r="U14" s="560" t="str">
        <f>IF(TRIM(入力3!U14)&lt;&gt;"",入力3!U14,"")</f>
        <v/>
      </c>
      <c r="V14" s="560" t="str">
        <f>IF(TRIM(入力3!V14)&lt;&gt;"",入力3!V14,"")</f>
        <v/>
      </c>
      <c r="W14" s="560" t="str">
        <f>IF(TRIM(入力3!W14)&lt;&gt;"",入力3!W14,"")</f>
        <v/>
      </c>
      <c r="X14" s="560">
        <f>IF(TRIM(入力3!X14)&lt;&gt;"",入力3!X14,"")</f>
        <v>0</v>
      </c>
      <c r="Y14" s="559">
        <f>IF(TRIM(入力3!Y14)&lt;&gt;"",入力3!Y14,"")</f>
        <v>0</v>
      </c>
      <c r="Z14" s="563" t="str">
        <f>IF(TRIM(入力3!Z14)&lt;&gt;"",入力3!Z14,"")</f>
        <v/>
      </c>
      <c r="AA14" s="564" t="str">
        <f>IF(TRIM(入力3!AA14)&lt;&gt;"",入力3!AA14,"")</f>
        <v/>
      </c>
      <c r="AB14" s="565" t="str">
        <f>IF(TRIM(入力3!AB14)&lt;&gt;"",入力3!AB14,"")</f>
        <v/>
      </c>
      <c r="AC14" s="566" t="str">
        <f>IF(TRIM(入力3!AC14)&lt;&gt;"",入力3!AC14,"")</f>
        <v/>
      </c>
      <c r="AD14" s="566" t="str">
        <f>IF(TRIM(入力3!AD14)&lt;&gt;"",入力3!AD14,"")</f>
        <v/>
      </c>
      <c r="AE14" s="566" t="str">
        <f>IF(TRIM(入力3!AE14)&lt;&gt;"",入力3!AE14,"")</f>
        <v/>
      </c>
      <c r="AF14" s="2451" t="str">
        <f>IF(TRIM(入力3!AF14)&lt;&gt;"",入力3!AF14,"")</f>
        <v/>
      </c>
      <c r="AG14" s="2452"/>
      <c r="AI14" s="484"/>
      <c r="AJ14" s="484"/>
      <c r="AK14" s="484"/>
      <c r="AL14" s="484"/>
      <c r="AM14" s="484"/>
      <c r="AN14" s="484"/>
      <c r="AO14" s="484"/>
      <c r="AP14" s="484"/>
      <c r="AQ14" s="484"/>
      <c r="AR14" s="484"/>
      <c r="AS14" s="484"/>
      <c r="AT14" s="484"/>
      <c r="AU14" s="484"/>
      <c r="AV14" s="484"/>
      <c r="AW14" s="484"/>
    </row>
    <row r="15" spans="1:49" s="162" customFormat="1" ht="22.5" customHeight="1">
      <c r="A15" s="249" t="str">
        <f>IF(TRIM(入力1!A22)&lt;&gt;"",入力1!A22,"")</f>
        <v/>
      </c>
      <c r="B15" s="427" t="str">
        <f>IF(TRIM(入力1!B22)&lt;&gt;"",入力1!B22,"")</f>
        <v/>
      </c>
      <c r="C15" s="251">
        <f>IF(TRIM(入力1!C22)&lt;&gt;"",入力1!C22,"")</f>
        <v>3</v>
      </c>
      <c r="D15" s="1679" t="str">
        <f>IF(TRIM(入力1!D22)&lt;&gt;"",入力1!D22,"")</f>
        <v/>
      </c>
      <c r="E15" s="1680"/>
      <c r="F15" s="1680"/>
      <c r="G15" s="1680"/>
      <c r="H15" s="1680"/>
      <c r="I15" s="1680"/>
      <c r="J15" s="1681"/>
      <c r="K15" s="249" t="str">
        <f>IF(TRIM(入力1!A22)&lt;&gt;"",入力1!A22,"")</f>
        <v/>
      </c>
      <c r="L15" s="427" t="str">
        <f>IF(TRIM(入力1!B22)&lt;&gt;"",入力1!B22,"")</f>
        <v/>
      </c>
      <c r="M15" s="251">
        <f t="shared" si="0"/>
        <v>3</v>
      </c>
      <c r="N15" s="293" t="str">
        <f>IF(TRIM(入力3!N15)&lt;&gt;"",入力3!N15,"")</f>
        <v/>
      </c>
      <c r="O15" s="660" t="str">
        <f>IF(TRIM(入力3!O15)&lt;&gt;"",入力3!O15,"")</f>
        <v/>
      </c>
      <c r="P15" s="295" t="str">
        <f>IF(TRIM(入力3!P15)&lt;&gt;"",入力3!P15,"")</f>
        <v/>
      </c>
      <c r="Q15" s="294" t="str">
        <f>IF(TRIM(入力3!Q15)&lt;&gt;"",入力3!Q15,"")</f>
        <v/>
      </c>
      <c r="R15" s="293" t="str">
        <f>IF(TRIM(入力3!R15)&lt;&gt;"",入力3!R15,"")</f>
        <v/>
      </c>
      <c r="S15" s="293" t="str">
        <f>IF(TRIM(入力3!S15)&lt;&gt;"",入力3!S15,"")</f>
        <v/>
      </c>
      <c r="T15" s="462" t="str">
        <f>IF(TRIM(入力3!T15)&lt;&gt;"",入力3!T15,"")</f>
        <v/>
      </c>
      <c r="U15" s="294" t="str">
        <f>IF(TRIM(入力3!U15)&lt;&gt;"",入力3!U15,"")</f>
        <v/>
      </c>
      <c r="V15" s="293" t="str">
        <f>IF(TRIM(入力3!V15)&lt;&gt;"",入力3!V15,"")</f>
        <v/>
      </c>
      <c r="W15" s="293" t="str">
        <f>IF(TRIM(入力3!W15)&lt;&gt;"",入力3!W15,"")</f>
        <v/>
      </c>
      <c r="X15" s="293">
        <f>IF(TRIM(入力3!X15)&lt;&gt;"",入力3!X15,"")</f>
        <v>0</v>
      </c>
      <c r="Y15" s="293">
        <f>IF(TRIM(入力3!Y15)&lt;&gt;"",入力3!Y15,"")</f>
        <v>0</v>
      </c>
      <c r="Z15" s="257" t="str">
        <f>IF(TRIM(入力3!Z15)&lt;&gt;"",入力3!Z15,"")</f>
        <v/>
      </c>
      <c r="AA15" s="403" t="str">
        <f>IF(TRIM(入力3!AA15)&lt;&gt;"",入力3!AA15,"")</f>
        <v/>
      </c>
      <c r="AB15" s="296" t="str">
        <f>IF(TRIM(入力3!AB15)&lt;&gt;"",入力3!AB15,"")</f>
        <v/>
      </c>
      <c r="AC15" s="297" t="str">
        <f>IF(TRIM(入力3!AC15)&lt;&gt;"",入力3!AC15,"")</f>
        <v/>
      </c>
      <c r="AD15" s="297" t="str">
        <f>IF(TRIM(入力3!AD15)&lt;&gt;"",入力3!AD15,"")</f>
        <v/>
      </c>
      <c r="AE15" s="297" t="str">
        <f>IF(TRIM(入力3!AE15)&lt;&gt;"",入力3!AE15,"")</f>
        <v/>
      </c>
      <c r="AF15" s="2453" t="str">
        <f>IF(TRIM(入力3!AF15)&lt;&gt;"",入力3!AF15,"")</f>
        <v/>
      </c>
      <c r="AG15" s="2454"/>
      <c r="AI15" s="484"/>
      <c r="AJ15" s="484"/>
      <c r="AK15" s="484"/>
      <c r="AL15" s="484"/>
      <c r="AM15" s="484"/>
      <c r="AN15" s="484"/>
      <c r="AO15" s="484"/>
      <c r="AP15" s="484"/>
      <c r="AQ15" s="484"/>
      <c r="AR15" s="484"/>
      <c r="AS15" s="484"/>
      <c r="AT15" s="484"/>
      <c r="AU15" s="484"/>
      <c r="AV15" s="484"/>
      <c r="AW15" s="484"/>
    </row>
    <row r="16" spans="1:49" s="162" customFormat="1" ht="22.5" customHeight="1">
      <c r="A16" s="556" t="str">
        <f>IF(TRIM(入力1!A24)&lt;&gt;"",入力1!A24,"")</f>
        <v/>
      </c>
      <c r="B16" s="557" t="str">
        <f>IF(TRIM(入力1!B24)&lt;&gt;"",入力1!B24,"")</f>
        <v/>
      </c>
      <c r="C16" s="558">
        <f>IF(TRIM(入力1!C24)&lt;&gt;"",入力1!C24,"")</f>
        <v>4</v>
      </c>
      <c r="D16" s="2442" t="str">
        <f>IF(TRIM(入力1!D24)&lt;&gt;"",入力1!D24,"")</f>
        <v/>
      </c>
      <c r="E16" s="2443"/>
      <c r="F16" s="2443"/>
      <c r="G16" s="2443"/>
      <c r="H16" s="2443"/>
      <c r="I16" s="2443"/>
      <c r="J16" s="2444"/>
      <c r="K16" s="556" t="str">
        <f>IF(TRIM(入力1!A24)&lt;&gt;"",入力1!A24,"")</f>
        <v/>
      </c>
      <c r="L16" s="557" t="str">
        <f>IF(TRIM(入力1!B24)&lt;&gt;"",入力1!B24,"")</f>
        <v/>
      </c>
      <c r="M16" s="558">
        <f t="shared" si="0"/>
        <v>4</v>
      </c>
      <c r="N16" s="559" t="str">
        <f>IF(TRIM(入力3!N16)&lt;&gt;"",入力3!N16,"")</f>
        <v/>
      </c>
      <c r="O16" s="659" t="str">
        <f>IF(TRIM(入力3!O16)&lt;&gt;"",入力3!O16,"")</f>
        <v/>
      </c>
      <c r="P16" s="561" t="str">
        <f>IF(TRIM(入力3!P16)&lt;&gt;"",入力3!P16,"")</f>
        <v/>
      </c>
      <c r="Q16" s="560" t="str">
        <f>IF(TRIM(入力3!Q16)&lt;&gt;"",入力3!Q16,"")</f>
        <v/>
      </c>
      <c r="R16" s="559" t="str">
        <f>IF(TRIM(入力3!R16)&lt;&gt;"",入力3!R16,"")</f>
        <v/>
      </c>
      <c r="S16" s="559" t="str">
        <f>IF(TRIM(入力3!S16)&lt;&gt;"",入力3!S16,"")</f>
        <v/>
      </c>
      <c r="T16" s="567" t="str">
        <f>IF(TRIM(入力3!T16)&lt;&gt;"",入力3!T16,"")</f>
        <v/>
      </c>
      <c r="U16" s="560" t="str">
        <f>IF(TRIM(入力3!U16)&lt;&gt;"",入力3!U16,"")</f>
        <v/>
      </c>
      <c r="V16" s="559" t="str">
        <f>IF(TRIM(入力3!V16)&lt;&gt;"",入力3!V16,"")</f>
        <v/>
      </c>
      <c r="W16" s="559" t="str">
        <f>IF(TRIM(入力3!W16)&lt;&gt;"",入力3!W16,"")</f>
        <v/>
      </c>
      <c r="X16" s="559">
        <f>IF(TRIM(入力3!X16)&lt;&gt;"",入力3!X16,"")</f>
        <v>0</v>
      </c>
      <c r="Y16" s="559">
        <f>IF(TRIM(入力3!Y16)&lt;&gt;"",入力3!Y16,"")</f>
        <v>0</v>
      </c>
      <c r="Z16" s="563" t="str">
        <f>IF(TRIM(入力3!Z16)&lt;&gt;"",入力3!Z16,"")</f>
        <v/>
      </c>
      <c r="AA16" s="564" t="str">
        <f>IF(TRIM(入力3!AA16)&lt;&gt;"",入力3!AA16,"")</f>
        <v/>
      </c>
      <c r="AB16" s="565" t="str">
        <f>IF(TRIM(入力3!AB16)&lt;&gt;"",入力3!AB16,"")</f>
        <v/>
      </c>
      <c r="AC16" s="566" t="str">
        <f>IF(TRIM(入力3!AC16)&lt;&gt;"",入力3!AC16,"")</f>
        <v/>
      </c>
      <c r="AD16" s="566" t="str">
        <f>IF(TRIM(入力3!AD16)&lt;&gt;"",入力3!AD16,"")</f>
        <v/>
      </c>
      <c r="AE16" s="566" t="str">
        <f>IF(TRIM(入力3!AE16)&lt;&gt;"",入力3!AE16,"")</f>
        <v/>
      </c>
      <c r="AF16" s="2451" t="str">
        <f>IF(TRIM(入力3!AF16)&lt;&gt;"",入力3!AF16,"")</f>
        <v/>
      </c>
      <c r="AG16" s="2452"/>
      <c r="AI16" s="484"/>
      <c r="AJ16" s="484"/>
      <c r="AK16" s="484"/>
      <c r="AL16" s="484"/>
      <c r="AM16" s="484"/>
      <c r="AN16" s="484"/>
      <c r="AO16" s="484"/>
      <c r="AP16" s="484"/>
      <c r="AQ16" s="484"/>
      <c r="AR16" s="484"/>
      <c r="AS16" s="484"/>
      <c r="AT16" s="484"/>
      <c r="AU16" s="484"/>
      <c r="AV16" s="484"/>
      <c r="AW16" s="484"/>
    </row>
    <row r="17" spans="1:49" s="162" customFormat="1" ht="22.5" customHeight="1" thickBot="1">
      <c r="A17" s="375" t="str">
        <f>IF(TRIM(入力1!A26)&lt;&gt;"",入力1!A26,"")</f>
        <v/>
      </c>
      <c r="B17" s="428" t="str">
        <f>IF(TRIM(入力1!B26)&lt;&gt;"",入力1!B26,"")</f>
        <v/>
      </c>
      <c r="C17" s="376">
        <f>IF(TRIM(入力1!C26)&lt;&gt;"",入力1!C26,"")</f>
        <v>5</v>
      </c>
      <c r="D17" s="1692" t="str">
        <f>IF(TRIM(入力1!D26)&lt;&gt;"",入力1!D26,"")</f>
        <v/>
      </c>
      <c r="E17" s="1693"/>
      <c r="F17" s="1693"/>
      <c r="G17" s="1693"/>
      <c r="H17" s="1693"/>
      <c r="I17" s="1693"/>
      <c r="J17" s="1694"/>
      <c r="K17" s="375" t="str">
        <f>IF(TRIM(入力1!A26)&lt;&gt;"",入力1!A26,"")</f>
        <v/>
      </c>
      <c r="L17" s="428" t="str">
        <f>IF(TRIM(入力1!B26)&lt;&gt;"",入力1!B26,"")</f>
        <v/>
      </c>
      <c r="M17" s="376">
        <f t="shared" si="0"/>
        <v>5</v>
      </c>
      <c r="N17" s="299" t="str">
        <f>IF(TRIM(入力3!N17)&lt;&gt;"",入力3!N17,"")</f>
        <v/>
      </c>
      <c r="O17" s="661" t="str">
        <f>IF(TRIM(入力3!O17)&lt;&gt;"",入力3!O17,"")</f>
        <v/>
      </c>
      <c r="P17" s="301" t="str">
        <f>IF(TRIM(入力3!P17)&lt;&gt;"",入力3!P17,"")</f>
        <v/>
      </c>
      <c r="Q17" s="300" t="str">
        <f>IF(TRIM(入力3!Q17)&lt;&gt;"",入力3!Q17,"")</f>
        <v/>
      </c>
      <c r="R17" s="299" t="str">
        <f>IF(TRIM(入力3!R17)&lt;&gt;"",入力3!R17,"")</f>
        <v/>
      </c>
      <c r="S17" s="299" t="str">
        <f>IF(TRIM(入力3!S17)&lt;&gt;"",入力3!S17,"")</f>
        <v/>
      </c>
      <c r="T17" s="463" t="str">
        <f>IF(TRIM(入力3!T17)&lt;&gt;"",入力3!T17,"")</f>
        <v/>
      </c>
      <c r="U17" s="300" t="str">
        <f>IF(TRIM(入力3!U17)&lt;&gt;"",入力3!U17,"")</f>
        <v/>
      </c>
      <c r="V17" s="299" t="str">
        <f>IF(TRIM(入力3!V17)&lt;&gt;"",入力3!V17,"")</f>
        <v/>
      </c>
      <c r="W17" s="299" t="str">
        <f>IF(TRIM(入力3!W17)&lt;&gt;"",入力3!W17,"")</f>
        <v/>
      </c>
      <c r="X17" s="299">
        <f>IF(TRIM(入力3!X17)&lt;&gt;"",入力3!X17,"")</f>
        <v>0</v>
      </c>
      <c r="Y17" s="299">
        <f>IF(TRIM(入力3!Y17)&lt;&gt;"",入力3!Y17,"")</f>
        <v>0</v>
      </c>
      <c r="Z17" s="258" t="str">
        <f>IF(TRIM(入力3!Z17)&lt;&gt;"",入力3!Z17,"")</f>
        <v/>
      </c>
      <c r="AA17" s="404" t="str">
        <f>IF(TRIM(入力3!AA17)&lt;&gt;"",入力3!AA17,"")</f>
        <v/>
      </c>
      <c r="AB17" s="302" t="str">
        <f>IF(TRIM(入力3!AB17)&lt;&gt;"",入力3!AB17,"")</f>
        <v/>
      </c>
      <c r="AC17" s="303" t="str">
        <f>IF(TRIM(入力3!AC17)&lt;&gt;"",入力3!AC17,"")</f>
        <v/>
      </c>
      <c r="AD17" s="303" t="str">
        <f>IF(TRIM(入力3!AD17)&lt;&gt;"",入力3!AD17,"")</f>
        <v/>
      </c>
      <c r="AE17" s="303" t="str">
        <f>IF(TRIM(入力3!AE17)&lt;&gt;"",入力3!AE17,"")</f>
        <v/>
      </c>
      <c r="AF17" s="2455" t="str">
        <f>IF(TRIM(入力3!AF17)&lt;&gt;"",入力3!AF17,"")</f>
        <v/>
      </c>
      <c r="AG17" s="2456"/>
      <c r="AI17" s="484"/>
      <c r="AJ17" s="484"/>
      <c r="AK17" s="484"/>
      <c r="AL17" s="484"/>
      <c r="AM17" s="484"/>
      <c r="AN17" s="484"/>
      <c r="AO17" s="484"/>
      <c r="AP17" s="484"/>
      <c r="AQ17" s="484"/>
      <c r="AR17" s="484"/>
      <c r="AS17" s="484"/>
      <c r="AT17" s="484"/>
      <c r="AU17" s="484"/>
      <c r="AV17" s="484"/>
      <c r="AW17" s="484"/>
    </row>
    <row r="18" spans="1:49" s="162" customFormat="1" ht="22.5" customHeight="1">
      <c r="A18" s="568" t="str">
        <f>IF(TRIM(入力1!A28)&lt;&gt;"",入力1!A28,"")</f>
        <v/>
      </c>
      <c r="B18" s="569" t="str">
        <f>IF(TRIM(入力1!B28)&lt;&gt;"",入力1!B28,"")</f>
        <v/>
      </c>
      <c r="C18" s="570">
        <f>IF(TRIM(入力1!C28)&lt;&gt;"",入力1!C28,"")</f>
        <v>6</v>
      </c>
      <c r="D18" s="2448" t="str">
        <f>IF(TRIM(入力1!D28)&lt;&gt;"",入力1!D28,"")</f>
        <v/>
      </c>
      <c r="E18" s="2449"/>
      <c r="F18" s="2449"/>
      <c r="G18" s="2449"/>
      <c r="H18" s="2449"/>
      <c r="I18" s="2449"/>
      <c r="J18" s="2450"/>
      <c r="K18" s="568" t="str">
        <f>IF(TRIM(入力1!A28)&lt;&gt;"",入力1!A28,"")</f>
        <v/>
      </c>
      <c r="L18" s="569" t="str">
        <f>IF(TRIM(入力1!B28)&lt;&gt;"",入力1!B28,"")</f>
        <v/>
      </c>
      <c r="M18" s="570">
        <f t="shared" si="0"/>
        <v>6</v>
      </c>
      <c r="N18" s="571" t="str">
        <f>IF(TRIM(入力3!N18)&lt;&gt;"",入力3!N18,"")</f>
        <v/>
      </c>
      <c r="O18" s="662" t="str">
        <f>IF(TRIM(入力3!O18)&lt;&gt;"",入力3!O18,"")</f>
        <v/>
      </c>
      <c r="P18" s="573" t="str">
        <f>IF(TRIM(入力3!P18)&lt;&gt;"",入力3!P18,"")</f>
        <v/>
      </c>
      <c r="Q18" s="572" t="str">
        <f>IF(TRIM(入力3!Q18)&lt;&gt;"",入力3!Q18,"")</f>
        <v/>
      </c>
      <c r="R18" s="571" t="str">
        <f>IF(TRIM(入力3!R18)&lt;&gt;"",入力3!R18,"")</f>
        <v/>
      </c>
      <c r="S18" s="571" t="str">
        <f>IF(TRIM(入力3!S18)&lt;&gt;"",入力3!S18,"")</f>
        <v/>
      </c>
      <c r="T18" s="574" t="str">
        <f>IF(TRIM(入力3!T18)&lt;&gt;"",入力3!T18,"")</f>
        <v/>
      </c>
      <c r="U18" s="572" t="str">
        <f>IF(TRIM(入力3!U18)&lt;&gt;"",入力3!U18,"")</f>
        <v/>
      </c>
      <c r="V18" s="571" t="str">
        <f>IF(TRIM(入力3!V18)&lt;&gt;"",入力3!V18,"")</f>
        <v/>
      </c>
      <c r="W18" s="571" t="str">
        <f>IF(TRIM(入力3!W18)&lt;&gt;"",入力3!W18,"")</f>
        <v/>
      </c>
      <c r="X18" s="571">
        <f>IF(TRIM(入力3!X18)&lt;&gt;"",入力3!X18,"")</f>
        <v>0</v>
      </c>
      <c r="Y18" s="571">
        <f>IF(TRIM(入力3!Y18)&lt;&gt;"",入力3!Y18,"")</f>
        <v>0</v>
      </c>
      <c r="Z18" s="575" t="str">
        <f>IF(TRIM(入力3!Z18)&lt;&gt;"",入力3!Z18,"")</f>
        <v/>
      </c>
      <c r="AA18" s="576" t="str">
        <f>IF(TRIM(入力3!AA18)&lt;&gt;"",入力3!AA18,"")</f>
        <v/>
      </c>
      <c r="AB18" s="577" t="str">
        <f>IF(TRIM(入力3!AB18)&lt;&gt;"",入力3!AB18,"")</f>
        <v/>
      </c>
      <c r="AC18" s="578" t="str">
        <f>IF(TRIM(入力3!AC18)&lt;&gt;"",入力3!AC18,"")</f>
        <v/>
      </c>
      <c r="AD18" s="578" t="str">
        <f>IF(TRIM(入力3!AD18)&lt;&gt;"",入力3!AD18,"")</f>
        <v/>
      </c>
      <c r="AE18" s="578" t="str">
        <f>IF(TRIM(入力3!AE18)&lt;&gt;"",入力3!AE18,"")</f>
        <v/>
      </c>
      <c r="AF18" s="2469" t="str">
        <f>IF(TRIM(入力3!AF18)&lt;&gt;"",入力3!AF18,"")</f>
        <v/>
      </c>
      <c r="AG18" s="2470"/>
      <c r="AI18" s="484"/>
      <c r="AJ18" s="484"/>
      <c r="AK18" s="484"/>
      <c r="AL18" s="484"/>
      <c r="AM18" s="484"/>
      <c r="AN18" s="484"/>
      <c r="AO18" s="484"/>
      <c r="AP18" s="484"/>
      <c r="AQ18" s="484"/>
      <c r="AR18" s="484"/>
      <c r="AS18" s="484"/>
      <c r="AT18" s="484"/>
      <c r="AU18" s="484"/>
      <c r="AV18" s="484"/>
      <c r="AW18" s="484"/>
    </row>
    <row r="19" spans="1:49" s="162" customFormat="1" ht="22.5" customHeight="1">
      <c r="A19" s="249" t="str">
        <f>IF(TRIM(入力1!A30)&lt;&gt;"",入力1!A30,"")</f>
        <v/>
      </c>
      <c r="B19" s="427" t="str">
        <f>IF(TRIM(入力1!B30)&lt;&gt;"",入力1!B30,"")</f>
        <v/>
      </c>
      <c r="C19" s="251">
        <f>IF(TRIM(入力1!C30)&lt;&gt;"",入力1!C30,"")</f>
        <v>7</v>
      </c>
      <c r="D19" s="1679" t="str">
        <f>IF(TRIM(入力1!D30)&lt;&gt;"",入力1!D30,"")</f>
        <v/>
      </c>
      <c r="E19" s="1680"/>
      <c r="F19" s="1680"/>
      <c r="G19" s="1680"/>
      <c r="H19" s="1680"/>
      <c r="I19" s="1680"/>
      <c r="J19" s="1681"/>
      <c r="K19" s="249" t="str">
        <f>IF(TRIM(入力1!A30)&lt;&gt;"",入力1!A30,"")</f>
        <v/>
      </c>
      <c r="L19" s="427" t="str">
        <f>IF(TRIM(入力1!B30)&lt;&gt;"",入力1!B30,"")</f>
        <v/>
      </c>
      <c r="M19" s="251">
        <f t="shared" si="0"/>
        <v>7</v>
      </c>
      <c r="N19" s="293" t="str">
        <f>IF(TRIM(入力3!N19)&lt;&gt;"",入力3!N19,"")</f>
        <v/>
      </c>
      <c r="O19" s="663" t="str">
        <f>IF(TRIM(入力3!O19)&lt;&gt;"",入力3!O19,"")</f>
        <v/>
      </c>
      <c r="P19" s="295" t="str">
        <f>IF(TRIM(入力3!P19)&lt;&gt;"",入力3!P19,"")</f>
        <v/>
      </c>
      <c r="Q19" s="294" t="str">
        <f>IF(TRIM(入力3!Q19)&lt;&gt;"",入力3!Q19,"")</f>
        <v/>
      </c>
      <c r="R19" s="293" t="str">
        <f>IF(TRIM(入力3!R19)&lt;&gt;"",入力3!R19,"")</f>
        <v/>
      </c>
      <c r="S19" s="293" t="str">
        <f>IF(TRIM(入力3!S19)&lt;&gt;"",入力3!S19,"")</f>
        <v/>
      </c>
      <c r="T19" s="462" t="str">
        <f>IF(TRIM(入力3!T19)&lt;&gt;"",入力3!T19,"")</f>
        <v/>
      </c>
      <c r="U19" s="294" t="str">
        <f>IF(TRIM(入力3!U19)&lt;&gt;"",入力3!U19,"")</f>
        <v/>
      </c>
      <c r="V19" s="293" t="str">
        <f>IF(TRIM(入力3!V19)&lt;&gt;"",入力3!V19,"")</f>
        <v/>
      </c>
      <c r="W19" s="293" t="str">
        <f>IF(TRIM(入力3!W19)&lt;&gt;"",入力3!W19,"")</f>
        <v/>
      </c>
      <c r="X19" s="293">
        <f>IF(TRIM(入力3!X19)&lt;&gt;"",入力3!X19,"")</f>
        <v>0</v>
      </c>
      <c r="Y19" s="293">
        <f>IF(TRIM(入力3!Y19)&lt;&gt;"",入力3!Y19,"")</f>
        <v>0</v>
      </c>
      <c r="Z19" s="257" t="str">
        <f>IF(TRIM(入力3!Z19)&lt;&gt;"",入力3!Z19,"")</f>
        <v/>
      </c>
      <c r="AA19" s="403" t="str">
        <f>IF(TRIM(入力3!AA19)&lt;&gt;"",入力3!AA19,"")</f>
        <v/>
      </c>
      <c r="AB19" s="296" t="str">
        <f>IF(TRIM(入力3!AB19)&lt;&gt;"",入力3!AB19,"")</f>
        <v/>
      </c>
      <c r="AC19" s="297" t="str">
        <f>IF(TRIM(入力3!AC19)&lt;&gt;"",入力3!AC19,"")</f>
        <v/>
      </c>
      <c r="AD19" s="297" t="str">
        <f>IF(TRIM(入力3!AD19)&lt;&gt;"",入力3!AD19,"")</f>
        <v/>
      </c>
      <c r="AE19" s="297" t="str">
        <f>IF(TRIM(入力3!AE19)&lt;&gt;"",入力3!AE19,"")</f>
        <v/>
      </c>
      <c r="AF19" s="2453" t="str">
        <f>IF(TRIM(入力3!AF19)&lt;&gt;"",入力3!AF19,"")</f>
        <v/>
      </c>
      <c r="AG19" s="2454"/>
      <c r="AI19" s="484"/>
      <c r="AJ19" s="484"/>
      <c r="AK19" s="484"/>
      <c r="AL19" s="484"/>
      <c r="AM19" s="484"/>
      <c r="AN19" s="484"/>
      <c r="AO19" s="484"/>
      <c r="AP19" s="484"/>
      <c r="AQ19" s="484"/>
      <c r="AR19" s="484"/>
      <c r="AS19" s="484"/>
      <c r="AT19" s="484"/>
      <c r="AU19" s="484"/>
      <c r="AV19" s="484"/>
      <c r="AW19" s="484"/>
    </row>
    <row r="20" spans="1:49" s="162" customFormat="1" ht="22.5" customHeight="1">
      <c r="A20" s="556" t="str">
        <f>IF(TRIM(入力1!A32)&lt;&gt;"",入力1!A32,"")</f>
        <v/>
      </c>
      <c r="B20" s="557" t="str">
        <f>IF(TRIM(入力1!B32)&lt;&gt;"",入力1!B32,"")</f>
        <v/>
      </c>
      <c r="C20" s="558">
        <f>IF(TRIM(入力1!C32)&lt;&gt;"",入力1!C32,"")</f>
        <v>8</v>
      </c>
      <c r="D20" s="2442" t="str">
        <f>IF(TRIM(入力1!D32)&lt;&gt;"",入力1!D32,"")</f>
        <v/>
      </c>
      <c r="E20" s="2443"/>
      <c r="F20" s="2443"/>
      <c r="G20" s="2443"/>
      <c r="H20" s="2443"/>
      <c r="I20" s="2443"/>
      <c r="J20" s="2444"/>
      <c r="K20" s="556" t="str">
        <f>IF(TRIM(入力1!A32)&lt;&gt;"",入力1!A32,"")</f>
        <v/>
      </c>
      <c r="L20" s="557" t="str">
        <f>IF(TRIM(入力1!B32)&lt;&gt;"",入力1!B32,"")</f>
        <v/>
      </c>
      <c r="M20" s="558">
        <f t="shared" si="0"/>
        <v>8</v>
      </c>
      <c r="N20" s="559" t="str">
        <f>IF(TRIM(入力3!N20)&lt;&gt;"",入力3!N20,"")</f>
        <v/>
      </c>
      <c r="O20" s="659" t="str">
        <f>IF(TRIM(入力3!O20)&lt;&gt;"",入力3!O20,"")</f>
        <v/>
      </c>
      <c r="P20" s="561" t="str">
        <f>IF(TRIM(入力3!P20)&lt;&gt;"",入力3!P20,"")</f>
        <v/>
      </c>
      <c r="Q20" s="560" t="str">
        <f>IF(TRIM(入力3!Q20)&lt;&gt;"",入力3!Q20,"")</f>
        <v/>
      </c>
      <c r="R20" s="559" t="str">
        <f>IF(TRIM(入力3!R20)&lt;&gt;"",入力3!R20,"")</f>
        <v/>
      </c>
      <c r="S20" s="559" t="str">
        <f>IF(TRIM(入力3!S20)&lt;&gt;"",入力3!S20,"")</f>
        <v/>
      </c>
      <c r="T20" s="567" t="str">
        <f>IF(TRIM(入力3!T20)&lt;&gt;"",入力3!T20,"")</f>
        <v/>
      </c>
      <c r="U20" s="560" t="str">
        <f>IF(TRIM(入力3!U20)&lt;&gt;"",入力3!U20,"")</f>
        <v/>
      </c>
      <c r="V20" s="559" t="str">
        <f>IF(TRIM(入力3!V20)&lt;&gt;"",入力3!V20,"")</f>
        <v/>
      </c>
      <c r="W20" s="559" t="str">
        <f>IF(TRIM(入力3!W20)&lt;&gt;"",入力3!W20,"")</f>
        <v/>
      </c>
      <c r="X20" s="559">
        <f>IF(TRIM(入力3!X20)&lt;&gt;"",入力3!X20,"")</f>
        <v>0</v>
      </c>
      <c r="Y20" s="559">
        <f>IF(TRIM(入力3!Y20)&lt;&gt;"",入力3!Y20,"")</f>
        <v>0</v>
      </c>
      <c r="Z20" s="563" t="str">
        <f>IF(TRIM(入力3!Z20)&lt;&gt;"",入力3!Z20,"")</f>
        <v/>
      </c>
      <c r="AA20" s="564" t="str">
        <f>IF(TRIM(入力3!AA20)&lt;&gt;"",入力3!AA20,"")</f>
        <v/>
      </c>
      <c r="AB20" s="565" t="str">
        <f>IF(TRIM(入力3!AB20)&lt;&gt;"",入力3!AB20,"")</f>
        <v/>
      </c>
      <c r="AC20" s="566" t="str">
        <f>IF(TRIM(入力3!AC20)&lt;&gt;"",入力3!AC20,"")</f>
        <v/>
      </c>
      <c r="AD20" s="566" t="str">
        <f>IF(TRIM(入力3!AD20)&lt;&gt;"",入力3!AD20,"")</f>
        <v/>
      </c>
      <c r="AE20" s="566" t="str">
        <f>IF(TRIM(入力3!AE20)&lt;&gt;"",入力3!AE20,"")</f>
        <v/>
      </c>
      <c r="AF20" s="2451" t="str">
        <f>IF(TRIM(入力3!AF20)&lt;&gt;"",入力3!AF20,"")</f>
        <v/>
      </c>
      <c r="AG20" s="2452"/>
      <c r="AI20" s="484"/>
      <c r="AJ20" s="484"/>
      <c r="AK20" s="484"/>
      <c r="AL20" s="484"/>
      <c r="AM20" s="484"/>
      <c r="AN20" s="484"/>
      <c r="AO20" s="484"/>
      <c r="AP20" s="484"/>
      <c r="AQ20" s="484"/>
      <c r="AR20" s="484"/>
      <c r="AS20" s="484"/>
      <c r="AT20" s="484"/>
      <c r="AU20" s="484"/>
      <c r="AV20" s="484"/>
      <c r="AW20" s="484"/>
    </row>
    <row r="21" spans="1:49" s="162" customFormat="1" ht="22.5" customHeight="1">
      <c r="A21" s="249" t="str">
        <f>IF(TRIM(入力1!A34)&lt;&gt;"",入力1!A34,"")</f>
        <v/>
      </c>
      <c r="B21" s="427" t="str">
        <f>IF(TRIM(入力1!B34)&lt;&gt;"",入力1!B34,"")</f>
        <v/>
      </c>
      <c r="C21" s="251">
        <f>IF(TRIM(入力1!C34)&lt;&gt;"",入力1!C34,"")</f>
        <v>9</v>
      </c>
      <c r="D21" s="1679" t="str">
        <f>IF(TRIM(入力1!D34)&lt;&gt;"",入力1!D34,"")</f>
        <v/>
      </c>
      <c r="E21" s="1680"/>
      <c r="F21" s="1680"/>
      <c r="G21" s="1680"/>
      <c r="H21" s="1680"/>
      <c r="I21" s="1680"/>
      <c r="J21" s="1681"/>
      <c r="K21" s="249" t="str">
        <f>IF(TRIM(入力1!A34)&lt;&gt;"",入力1!A34,"")</f>
        <v/>
      </c>
      <c r="L21" s="427" t="str">
        <f>IF(TRIM(入力1!B34)&lt;&gt;"",入力1!B34,"")</f>
        <v/>
      </c>
      <c r="M21" s="251">
        <f t="shared" si="0"/>
        <v>9</v>
      </c>
      <c r="N21" s="293" t="str">
        <f>IF(TRIM(入力3!N21)&lt;&gt;"",入力3!N21,"")</f>
        <v/>
      </c>
      <c r="O21" s="660" t="str">
        <f>IF(TRIM(入力3!O21)&lt;&gt;"",入力3!O21,"")</f>
        <v/>
      </c>
      <c r="P21" s="295" t="str">
        <f>IF(TRIM(入力3!P21)&lt;&gt;"",入力3!P21,"")</f>
        <v/>
      </c>
      <c r="Q21" s="294" t="str">
        <f>IF(TRIM(入力3!Q21)&lt;&gt;"",入力3!Q21,"")</f>
        <v/>
      </c>
      <c r="R21" s="293" t="str">
        <f>IF(TRIM(入力3!R21)&lt;&gt;"",入力3!R21,"")</f>
        <v/>
      </c>
      <c r="S21" s="293" t="str">
        <f>IF(TRIM(入力3!S21)&lt;&gt;"",入力3!S21,"")</f>
        <v/>
      </c>
      <c r="T21" s="462" t="str">
        <f>IF(TRIM(入力3!T21)&lt;&gt;"",入力3!T21,"")</f>
        <v/>
      </c>
      <c r="U21" s="294" t="str">
        <f>IF(TRIM(入力3!U21)&lt;&gt;"",入力3!U21,"")</f>
        <v/>
      </c>
      <c r="V21" s="293" t="str">
        <f>IF(TRIM(入力3!V21)&lt;&gt;"",入力3!V21,"")</f>
        <v/>
      </c>
      <c r="W21" s="293" t="str">
        <f>IF(TRIM(入力3!W21)&lt;&gt;"",入力3!W21,"")</f>
        <v/>
      </c>
      <c r="X21" s="293">
        <f>IF(TRIM(入力3!X21)&lt;&gt;"",入力3!X21,"")</f>
        <v>0</v>
      </c>
      <c r="Y21" s="293">
        <f>IF(TRIM(入力3!Y21)&lt;&gt;"",入力3!Y21,"")</f>
        <v>0</v>
      </c>
      <c r="Z21" s="257" t="str">
        <f>IF(TRIM(入力3!Z21)&lt;&gt;"",入力3!Z21,"")</f>
        <v/>
      </c>
      <c r="AA21" s="403" t="str">
        <f>IF(TRIM(入力3!AA21)&lt;&gt;"",入力3!AA21,"")</f>
        <v/>
      </c>
      <c r="AB21" s="296" t="str">
        <f>IF(TRIM(入力3!AB21)&lt;&gt;"",入力3!AB21,"")</f>
        <v/>
      </c>
      <c r="AC21" s="297" t="str">
        <f>IF(TRIM(入力3!AC21)&lt;&gt;"",入力3!AC21,"")</f>
        <v/>
      </c>
      <c r="AD21" s="297" t="str">
        <f>IF(TRIM(入力3!AD21)&lt;&gt;"",入力3!AD21,"")</f>
        <v/>
      </c>
      <c r="AE21" s="297" t="str">
        <f>IF(TRIM(入力3!AE21)&lt;&gt;"",入力3!AE21,"")</f>
        <v/>
      </c>
      <c r="AF21" s="2453" t="str">
        <f>IF(TRIM(入力3!AF21)&lt;&gt;"",入力3!AF21,"")</f>
        <v/>
      </c>
      <c r="AG21" s="2454"/>
      <c r="AI21" s="484"/>
      <c r="AJ21" s="484"/>
      <c r="AK21" s="484"/>
      <c r="AL21" s="484"/>
      <c r="AM21" s="484"/>
      <c r="AN21" s="484"/>
      <c r="AO21" s="484"/>
      <c r="AP21" s="484"/>
      <c r="AQ21" s="484"/>
      <c r="AR21" s="484"/>
      <c r="AS21" s="484"/>
      <c r="AT21" s="484"/>
      <c r="AU21" s="484"/>
      <c r="AV21" s="484"/>
      <c r="AW21" s="484"/>
    </row>
    <row r="22" spans="1:49" s="162" customFormat="1" ht="22.5" customHeight="1" thickBot="1">
      <c r="A22" s="579" t="str">
        <f>IF(TRIM(入力1!A36)&lt;&gt;"",入力1!A36,"")</f>
        <v/>
      </c>
      <c r="B22" s="580">
        <f>IF(TRIM(入力1!B36)&lt;&gt;"",入力1!B36,"")</f>
        <v>1</v>
      </c>
      <c r="C22" s="581">
        <f>IF(TRIM(入力1!C36)&lt;&gt;"",入力1!C36,"")</f>
        <v>0</v>
      </c>
      <c r="D22" s="2445" t="str">
        <f>IF(TRIM(入力1!D36)&lt;&gt;"",入力1!D36,"")</f>
        <v/>
      </c>
      <c r="E22" s="2446"/>
      <c r="F22" s="2446"/>
      <c r="G22" s="2446"/>
      <c r="H22" s="2446"/>
      <c r="I22" s="2446"/>
      <c r="J22" s="2447"/>
      <c r="K22" s="579" t="str">
        <f>IF(TRIM(入力1!A36)&lt;&gt;"",入力1!A36,"")</f>
        <v/>
      </c>
      <c r="L22" s="580">
        <f>IF(TRIM(入力1!B36)&lt;&gt;"",入力1!B36,"")</f>
        <v>1</v>
      </c>
      <c r="M22" s="581">
        <f t="shared" si="0"/>
        <v>0</v>
      </c>
      <c r="N22" s="582" t="str">
        <f>IF(TRIM(入力3!N22)&lt;&gt;"",入力3!N22,"")</f>
        <v/>
      </c>
      <c r="O22" s="664" t="str">
        <f>IF(TRIM(入力3!O22)&lt;&gt;"",入力3!O22,"")</f>
        <v/>
      </c>
      <c r="P22" s="584" t="str">
        <f>IF(TRIM(入力3!P22)&lt;&gt;"",入力3!P22,"")</f>
        <v/>
      </c>
      <c r="Q22" s="583" t="str">
        <f>IF(TRIM(入力3!Q22)&lt;&gt;"",入力3!Q22,"")</f>
        <v/>
      </c>
      <c r="R22" s="582" t="str">
        <f>IF(TRIM(入力3!R22)&lt;&gt;"",入力3!R22,"")</f>
        <v/>
      </c>
      <c r="S22" s="582" t="str">
        <f>IF(TRIM(入力3!S22)&lt;&gt;"",入力3!S22,"")</f>
        <v/>
      </c>
      <c r="T22" s="585" t="str">
        <f>IF(TRIM(入力3!T22)&lt;&gt;"",入力3!T22,"")</f>
        <v/>
      </c>
      <c r="U22" s="583" t="str">
        <f>IF(TRIM(入力3!U22)&lt;&gt;"",入力3!U22,"")</f>
        <v/>
      </c>
      <c r="V22" s="582" t="str">
        <f>IF(TRIM(入力3!V22)&lt;&gt;"",入力3!V22,"")</f>
        <v/>
      </c>
      <c r="W22" s="582" t="str">
        <f>IF(TRIM(入力3!W22)&lt;&gt;"",入力3!W22,"")</f>
        <v/>
      </c>
      <c r="X22" s="582">
        <f>IF(TRIM(入力3!X22)&lt;&gt;"",入力3!X22,"")</f>
        <v>0</v>
      </c>
      <c r="Y22" s="582">
        <f>IF(TRIM(入力3!Y22)&lt;&gt;"",入力3!Y22,"")</f>
        <v>0</v>
      </c>
      <c r="Z22" s="586" t="str">
        <f>IF(TRIM(入力3!Z22)&lt;&gt;"",入力3!Z22,"")</f>
        <v/>
      </c>
      <c r="AA22" s="587" t="str">
        <f>IF(TRIM(入力3!AA22)&lt;&gt;"",入力3!AA22,"")</f>
        <v/>
      </c>
      <c r="AB22" s="588" t="str">
        <f>IF(TRIM(入力3!AB22)&lt;&gt;"",入力3!AB22,"")</f>
        <v/>
      </c>
      <c r="AC22" s="589" t="str">
        <f>IF(TRIM(入力3!AC22)&lt;&gt;"",入力3!AC22,"")</f>
        <v/>
      </c>
      <c r="AD22" s="589" t="str">
        <f>IF(TRIM(入力3!AD22)&lt;&gt;"",入力3!AD22,"")</f>
        <v/>
      </c>
      <c r="AE22" s="589" t="str">
        <f>IF(TRIM(入力3!AE22)&lt;&gt;"",入力3!AE22,"")</f>
        <v/>
      </c>
      <c r="AF22" s="2465" t="str">
        <f>IF(TRIM(入力3!AF22)&lt;&gt;"",入力3!AF22,"")</f>
        <v/>
      </c>
      <c r="AG22" s="2466"/>
      <c r="AI22" s="484"/>
      <c r="AJ22" s="484"/>
      <c r="AK22" s="484"/>
      <c r="AL22" s="484"/>
      <c r="AM22" s="484"/>
      <c r="AN22" s="484"/>
      <c r="AO22" s="484"/>
      <c r="AP22" s="484"/>
      <c r="AQ22" s="484"/>
      <c r="AR22" s="484"/>
      <c r="AS22" s="484"/>
      <c r="AT22" s="484"/>
      <c r="AU22" s="484"/>
      <c r="AV22" s="484"/>
      <c r="AW22" s="484"/>
    </row>
    <row r="23" spans="1:49" s="162" customFormat="1" ht="22.5" customHeight="1">
      <c r="A23" s="367" t="str">
        <f>IF(TRIM(入力1!A38)&lt;&gt;"",入力1!A38,"")</f>
        <v/>
      </c>
      <c r="B23" s="438">
        <f>IF(TRIM(入力1!B38)&lt;&gt;"",入力1!B38,"")</f>
        <v>1</v>
      </c>
      <c r="C23" s="377">
        <f>IF(TRIM(入力1!C38)&lt;&gt;"",入力1!C38,"")</f>
        <v>1</v>
      </c>
      <c r="D23" s="1689" t="str">
        <f>IF(TRIM(入力1!D38)&lt;&gt;"",入力1!D38,"")</f>
        <v/>
      </c>
      <c r="E23" s="1690"/>
      <c r="F23" s="1690"/>
      <c r="G23" s="1690"/>
      <c r="H23" s="1690"/>
      <c r="I23" s="1690"/>
      <c r="J23" s="1691"/>
      <c r="K23" s="367" t="str">
        <f>IF(TRIM(入力1!A38)&lt;&gt;"",入力1!A38,"")</f>
        <v/>
      </c>
      <c r="L23" s="438">
        <f>IF(TRIM(入力1!B38)&lt;&gt;"",入力1!B38,"")</f>
        <v>1</v>
      </c>
      <c r="M23" s="377">
        <f t="shared" si="0"/>
        <v>1</v>
      </c>
      <c r="N23" s="368" t="str">
        <f>IF(TRIM(入力3!N23)&lt;&gt;"",入力3!N23,"")</f>
        <v/>
      </c>
      <c r="O23" s="665" t="str">
        <f>IF(TRIM(入力3!O23)&lt;&gt;"",入力3!O23,"")</f>
        <v/>
      </c>
      <c r="P23" s="370" t="str">
        <f>IF(TRIM(入力3!P23)&lt;&gt;"",入力3!P23,"")</f>
        <v/>
      </c>
      <c r="Q23" s="369" t="str">
        <f>IF(TRIM(入力3!Q23)&lt;&gt;"",入力3!Q23,"")</f>
        <v/>
      </c>
      <c r="R23" s="368" t="str">
        <f>IF(TRIM(入力3!R23)&lt;&gt;"",入力3!R23,"")</f>
        <v/>
      </c>
      <c r="S23" s="368" t="str">
        <f>IF(TRIM(入力3!S23)&lt;&gt;"",入力3!S23,"")</f>
        <v/>
      </c>
      <c r="T23" s="464" t="str">
        <f>IF(TRIM(入力3!T23)&lt;&gt;"",入力3!T23,"")</f>
        <v/>
      </c>
      <c r="U23" s="369" t="str">
        <f>IF(TRIM(入力3!U23)&lt;&gt;"",入力3!U23,"")</f>
        <v/>
      </c>
      <c r="V23" s="368" t="str">
        <f>IF(TRIM(入力3!V23)&lt;&gt;"",入力3!V23,"")</f>
        <v/>
      </c>
      <c r="W23" s="368" t="str">
        <f>IF(TRIM(入力3!W23)&lt;&gt;"",入力3!W23,"")</f>
        <v/>
      </c>
      <c r="X23" s="368">
        <f>IF(TRIM(入力3!X23)&lt;&gt;"",入力3!X23,"")</f>
        <v>0</v>
      </c>
      <c r="Y23" s="368">
        <f>IF(TRIM(入力3!Y23)&lt;&gt;"",入力3!Y23,"")</f>
        <v>0</v>
      </c>
      <c r="Z23" s="371" t="str">
        <f>IF(TRIM(入力3!Z23)&lt;&gt;"",入力3!Z23,"")</f>
        <v/>
      </c>
      <c r="AA23" s="405" t="str">
        <f>IF(TRIM(入力3!AA23)&lt;&gt;"",入力3!AA23,"")</f>
        <v/>
      </c>
      <c r="AB23" s="372" t="str">
        <f>IF(TRIM(入力3!AB23)&lt;&gt;"",入力3!AB23,"")</f>
        <v/>
      </c>
      <c r="AC23" s="373" t="str">
        <f>IF(TRIM(入力3!AC23)&lt;&gt;"",入力3!AC23,"")</f>
        <v/>
      </c>
      <c r="AD23" s="373" t="str">
        <f>IF(TRIM(入力3!AD23)&lt;&gt;"",入力3!AD23,"")</f>
        <v/>
      </c>
      <c r="AE23" s="373" t="str">
        <f>IF(TRIM(入力3!AE23)&lt;&gt;"",入力3!AE23,"")</f>
        <v/>
      </c>
      <c r="AF23" s="2471" t="str">
        <f>IF(TRIM(入力3!AF23)&lt;&gt;"",入力3!AF23,"")</f>
        <v/>
      </c>
      <c r="AG23" s="2472"/>
      <c r="AI23" s="484"/>
      <c r="AJ23" s="484"/>
      <c r="AK23" s="484"/>
      <c r="AL23" s="484"/>
      <c r="AM23" s="484"/>
      <c r="AN23" s="484"/>
      <c r="AO23" s="484"/>
      <c r="AP23" s="484"/>
      <c r="AQ23" s="484"/>
      <c r="AR23" s="484"/>
      <c r="AS23" s="484"/>
      <c r="AT23" s="484"/>
      <c r="AU23" s="484"/>
      <c r="AV23" s="484"/>
      <c r="AW23" s="484"/>
    </row>
    <row r="24" spans="1:49" s="162" customFormat="1" ht="22.5" customHeight="1">
      <c r="A24" s="556" t="str">
        <f>IF(TRIM(入力1!A40)&lt;&gt;"",入力1!A40,"")</f>
        <v/>
      </c>
      <c r="B24" s="557">
        <f>IF(TRIM(入力1!B40)&lt;&gt;"",入力1!B40,"")</f>
        <v>1</v>
      </c>
      <c r="C24" s="558">
        <f>IF(TRIM(入力1!C40)&lt;&gt;"",入力1!C40,"")</f>
        <v>2</v>
      </c>
      <c r="D24" s="2442" t="str">
        <f>IF(TRIM(入力1!D40)&lt;&gt;"",入力1!D40,"")</f>
        <v/>
      </c>
      <c r="E24" s="2443"/>
      <c r="F24" s="2443"/>
      <c r="G24" s="2443"/>
      <c r="H24" s="2443"/>
      <c r="I24" s="2443"/>
      <c r="J24" s="2444"/>
      <c r="K24" s="556" t="str">
        <f>IF(TRIM(入力1!A40)&lt;&gt;"",入力1!A40,"")</f>
        <v/>
      </c>
      <c r="L24" s="557">
        <f>IF(TRIM(入力1!B40)&lt;&gt;"",入力1!B40,"")</f>
        <v>1</v>
      </c>
      <c r="M24" s="558">
        <f t="shared" si="0"/>
        <v>2</v>
      </c>
      <c r="N24" s="559" t="str">
        <f>IF(TRIM(入力3!N24)&lt;&gt;"",入力3!N24,"")</f>
        <v/>
      </c>
      <c r="O24" s="659" t="str">
        <f>IF(TRIM(入力3!O24)&lt;&gt;"",入力3!O24,"")</f>
        <v/>
      </c>
      <c r="P24" s="561" t="str">
        <f>IF(TRIM(入力3!P24)&lt;&gt;"",入力3!P24,"")</f>
        <v/>
      </c>
      <c r="Q24" s="560" t="str">
        <f>IF(TRIM(入力3!Q24)&lt;&gt;"",入力3!Q24,"")</f>
        <v/>
      </c>
      <c r="R24" s="559" t="str">
        <f>IF(TRIM(入力3!R24)&lt;&gt;"",入力3!R24,"")</f>
        <v/>
      </c>
      <c r="S24" s="559" t="str">
        <f>IF(TRIM(入力3!S24)&lt;&gt;"",入力3!S24,"")</f>
        <v/>
      </c>
      <c r="T24" s="567" t="str">
        <f>IF(TRIM(入力3!T24)&lt;&gt;"",入力3!T24,"")</f>
        <v/>
      </c>
      <c r="U24" s="560" t="str">
        <f>IF(TRIM(入力3!U24)&lt;&gt;"",入力3!U24,"")</f>
        <v/>
      </c>
      <c r="V24" s="559" t="str">
        <f>IF(TRIM(入力3!V24)&lt;&gt;"",入力3!V24,"")</f>
        <v/>
      </c>
      <c r="W24" s="559" t="str">
        <f>IF(TRIM(入力3!W24)&lt;&gt;"",入力3!W24,"")</f>
        <v/>
      </c>
      <c r="X24" s="559">
        <f>IF(TRIM(入力3!X24)&lt;&gt;"",入力3!X24,"")</f>
        <v>0</v>
      </c>
      <c r="Y24" s="559">
        <f>IF(TRIM(入力3!Y24)&lt;&gt;"",入力3!Y24,"")</f>
        <v>0</v>
      </c>
      <c r="Z24" s="563" t="str">
        <f>IF(TRIM(入力3!Z24)&lt;&gt;"",入力3!Z24,"")</f>
        <v/>
      </c>
      <c r="AA24" s="564" t="str">
        <f>IF(TRIM(入力3!AA24)&lt;&gt;"",入力3!AA24,"")</f>
        <v/>
      </c>
      <c r="AB24" s="565" t="str">
        <f>IF(TRIM(入力3!AB24)&lt;&gt;"",入力3!AB24,"")</f>
        <v/>
      </c>
      <c r="AC24" s="566" t="str">
        <f>IF(TRIM(入力3!AC24)&lt;&gt;"",入力3!AC24,"")</f>
        <v/>
      </c>
      <c r="AD24" s="566" t="str">
        <f>IF(TRIM(入力3!AD24)&lt;&gt;"",入力3!AD24,"")</f>
        <v/>
      </c>
      <c r="AE24" s="566" t="str">
        <f>IF(TRIM(入力3!AE24)&lt;&gt;"",入力3!AE24,"")</f>
        <v/>
      </c>
      <c r="AF24" s="2451" t="str">
        <f>IF(TRIM(入力3!AF24)&lt;&gt;"",入力3!AF24,"")</f>
        <v/>
      </c>
      <c r="AG24" s="2452"/>
      <c r="AI24" s="484"/>
      <c r="AJ24" s="484"/>
      <c r="AK24" s="484"/>
      <c r="AL24" s="484"/>
      <c r="AM24" s="484"/>
      <c r="AN24" s="484"/>
      <c r="AO24" s="484"/>
      <c r="AP24" s="484"/>
      <c r="AQ24" s="484"/>
      <c r="AR24" s="484"/>
      <c r="AS24" s="484"/>
      <c r="AT24" s="484"/>
      <c r="AU24" s="484"/>
      <c r="AV24" s="484"/>
      <c r="AW24" s="484"/>
    </row>
    <row r="25" spans="1:49" s="162" customFormat="1" ht="22.5" customHeight="1">
      <c r="A25" s="249" t="str">
        <f>IF(TRIM(入力1!A42)&lt;&gt;"",入力1!A42,"")</f>
        <v/>
      </c>
      <c r="B25" s="427">
        <f>IF(TRIM(入力1!B42)&lt;&gt;"",入力1!B42,"")</f>
        <v>1</v>
      </c>
      <c r="C25" s="251">
        <f>IF(TRIM(入力1!C42)&lt;&gt;"",入力1!C42,"")</f>
        <v>3</v>
      </c>
      <c r="D25" s="1679" t="str">
        <f>IF(TRIM(入力1!D42)&lt;&gt;"",入力1!D42,"")</f>
        <v/>
      </c>
      <c r="E25" s="1680"/>
      <c r="F25" s="1680"/>
      <c r="G25" s="1680"/>
      <c r="H25" s="1680"/>
      <c r="I25" s="1680"/>
      <c r="J25" s="1681"/>
      <c r="K25" s="249" t="str">
        <f>IF(TRIM(入力1!A42)&lt;&gt;"",入力1!A42,"")</f>
        <v/>
      </c>
      <c r="L25" s="427">
        <f>IF(TRIM(入力1!B42)&lt;&gt;"",入力1!B42,"")</f>
        <v>1</v>
      </c>
      <c r="M25" s="251">
        <f t="shared" si="0"/>
        <v>3</v>
      </c>
      <c r="N25" s="293" t="str">
        <f>IF(TRIM(入力3!N25)&lt;&gt;"",入力3!N25,"")</f>
        <v/>
      </c>
      <c r="O25" s="660" t="str">
        <f>IF(TRIM(入力3!O25)&lt;&gt;"",入力3!O25,"")</f>
        <v/>
      </c>
      <c r="P25" s="295" t="str">
        <f>IF(TRIM(入力3!P25)&lt;&gt;"",入力3!P25,"")</f>
        <v/>
      </c>
      <c r="Q25" s="294" t="str">
        <f>IF(TRIM(入力3!Q25)&lt;&gt;"",入力3!Q25,"")</f>
        <v/>
      </c>
      <c r="R25" s="293" t="str">
        <f>IF(TRIM(入力3!R25)&lt;&gt;"",入力3!R25,"")</f>
        <v/>
      </c>
      <c r="S25" s="293" t="str">
        <f>IF(TRIM(入力3!S25)&lt;&gt;"",入力3!S25,"")</f>
        <v/>
      </c>
      <c r="T25" s="462" t="str">
        <f>IF(TRIM(入力3!T25)&lt;&gt;"",入力3!T25,"")</f>
        <v/>
      </c>
      <c r="U25" s="294" t="str">
        <f>IF(TRIM(入力3!U25)&lt;&gt;"",入力3!U25,"")</f>
        <v/>
      </c>
      <c r="V25" s="293" t="str">
        <f>IF(TRIM(入力3!V25)&lt;&gt;"",入力3!V25,"")</f>
        <v/>
      </c>
      <c r="W25" s="293" t="str">
        <f>IF(TRIM(入力3!W25)&lt;&gt;"",入力3!W25,"")</f>
        <v/>
      </c>
      <c r="X25" s="293">
        <f>IF(TRIM(入力3!X25)&lt;&gt;"",入力3!X25,"")</f>
        <v>0</v>
      </c>
      <c r="Y25" s="293">
        <f>IF(TRIM(入力3!Y25)&lt;&gt;"",入力3!Y25,"")</f>
        <v>0</v>
      </c>
      <c r="Z25" s="257" t="str">
        <f>IF(TRIM(入力3!Z25)&lt;&gt;"",入力3!Z25,"")</f>
        <v/>
      </c>
      <c r="AA25" s="403" t="str">
        <f>IF(TRIM(入力3!AA25)&lt;&gt;"",入力3!AA25,"")</f>
        <v/>
      </c>
      <c r="AB25" s="296" t="str">
        <f>IF(TRIM(入力3!AB25)&lt;&gt;"",入力3!AB25,"")</f>
        <v/>
      </c>
      <c r="AC25" s="297" t="str">
        <f>IF(TRIM(入力3!AC25)&lt;&gt;"",入力3!AC25,"")</f>
        <v/>
      </c>
      <c r="AD25" s="297" t="str">
        <f>IF(TRIM(入力3!AD25)&lt;&gt;"",入力3!AD25,"")</f>
        <v/>
      </c>
      <c r="AE25" s="297" t="str">
        <f>IF(TRIM(入力3!AE25)&lt;&gt;"",入力3!AE25,"")</f>
        <v/>
      </c>
      <c r="AF25" s="2453" t="str">
        <f>IF(TRIM(入力3!AF25)&lt;&gt;"",入力3!AF25,"")</f>
        <v/>
      </c>
      <c r="AG25" s="2454"/>
      <c r="AI25" s="484"/>
      <c r="AJ25" s="484"/>
      <c r="AK25" s="484"/>
      <c r="AL25" s="484"/>
      <c r="AM25" s="484"/>
      <c r="AN25" s="484"/>
      <c r="AO25" s="484"/>
      <c r="AP25" s="484"/>
      <c r="AQ25" s="484"/>
      <c r="AR25" s="484"/>
      <c r="AS25" s="484"/>
      <c r="AT25" s="484"/>
      <c r="AU25" s="484"/>
      <c r="AV25" s="484"/>
      <c r="AW25" s="484"/>
    </row>
    <row r="26" spans="1:49" s="162" customFormat="1" ht="22.5" customHeight="1">
      <c r="A26" s="556" t="str">
        <f>IF(TRIM(入力1!A44)&lt;&gt;"",入力1!A44,"")</f>
        <v/>
      </c>
      <c r="B26" s="557">
        <f>IF(TRIM(入力1!B44)&lt;&gt;"",入力1!B44,"")</f>
        <v>1</v>
      </c>
      <c r="C26" s="558">
        <f>IF(TRIM(入力1!C44)&lt;&gt;"",入力1!C44,"")</f>
        <v>4</v>
      </c>
      <c r="D26" s="2442" t="str">
        <f>IF(TRIM(入力1!D44)&lt;&gt;"",入力1!D44,"")</f>
        <v/>
      </c>
      <c r="E26" s="2443"/>
      <c r="F26" s="2443"/>
      <c r="G26" s="2443"/>
      <c r="H26" s="2443"/>
      <c r="I26" s="2443"/>
      <c r="J26" s="2444"/>
      <c r="K26" s="556" t="str">
        <f>IF(TRIM(入力1!A44)&lt;&gt;"",入力1!A44,"")</f>
        <v/>
      </c>
      <c r="L26" s="557">
        <f>IF(TRIM(入力1!B44)&lt;&gt;"",入力1!B44,"")</f>
        <v>1</v>
      </c>
      <c r="M26" s="558">
        <f t="shared" si="0"/>
        <v>4</v>
      </c>
      <c r="N26" s="559" t="str">
        <f>IF(TRIM(入力3!N26)&lt;&gt;"",入力3!N26,"")</f>
        <v/>
      </c>
      <c r="O26" s="659" t="str">
        <f>IF(TRIM(入力3!O26)&lt;&gt;"",入力3!O26,"")</f>
        <v/>
      </c>
      <c r="P26" s="561" t="str">
        <f>IF(TRIM(入力3!P26)&lt;&gt;"",入力3!P26,"")</f>
        <v/>
      </c>
      <c r="Q26" s="560" t="str">
        <f>IF(TRIM(入力3!Q26)&lt;&gt;"",入力3!Q26,"")</f>
        <v/>
      </c>
      <c r="R26" s="559" t="str">
        <f>IF(TRIM(入力3!R26)&lt;&gt;"",入力3!R26,"")</f>
        <v/>
      </c>
      <c r="S26" s="559" t="str">
        <f>IF(TRIM(入力3!S26)&lt;&gt;"",入力3!S26,"")</f>
        <v/>
      </c>
      <c r="T26" s="567" t="str">
        <f>IF(TRIM(入力3!T26)&lt;&gt;"",入力3!T26,"")</f>
        <v/>
      </c>
      <c r="U26" s="560" t="str">
        <f>IF(TRIM(入力3!U26)&lt;&gt;"",入力3!U26,"")</f>
        <v/>
      </c>
      <c r="V26" s="559" t="str">
        <f>IF(TRIM(入力3!V26)&lt;&gt;"",入力3!V26,"")</f>
        <v/>
      </c>
      <c r="W26" s="559" t="str">
        <f>IF(TRIM(入力3!W26)&lt;&gt;"",入力3!W26,"")</f>
        <v/>
      </c>
      <c r="X26" s="559">
        <f>IF(TRIM(入力3!X26)&lt;&gt;"",入力3!X26,"")</f>
        <v>0</v>
      </c>
      <c r="Y26" s="559">
        <f>IF(TRIM(入力3!Y26)&lt;&gt;"",入力3!Y26,"")</f>
        <v>0</v>
      </c>
      <c r="Z26" s="563" t="str">
        <f>IF(TRIM(入力3!Z26)&lt;&gt;"",入力3!Z26,"")</f>
        <v/>
      </c>
      <c r="AA26" s="564" t="str">
        <f>IF(TRIM(入力3!AA26)&lt;&gt;"",入力3!AA26,"")</f>
        <v/>
      </c>
      <c r="AB26" s="565" t="str">
        <f>IF(TRIM(入力3!AB26)&lt;&gt;"",入力3!AB26,"")</f>
        <v/>
      </c>
      <c r="AC26" s="566" t="str">
        <f>IF(TRIM(入力3!AC26)&lt;&gt;"",入力3!AC26,"")</f>
        <v/>
      </c>
      <c r="AD26" s="566" t="str">
        <f>IF(TRIM(入力3!AD26)&lt;&gt;"",入力3!AD26,"")</f>
        <v/>
      </c>
      <c r="AE26" s="566" t="str">
        <f>IF(TRIM(入力3!AE26)&lt;&gt;"",入力3!AE26,"")</f>
        <v/>
      </c>
      <c r="AF26" s="2451" t="str">
        <f>IF(TRIM(入力3!AF26)&lt;&gt;"",入力3!AF26,"")</f>
        <v/>
      </c>
      <c r="AG26" s="2452"/>
      <c r="AI26" s="484"/>
      <c r="AJ26" s="484"/>
      <c r="AK26" s="484"/>
      <c r="AL26" s="484"/>
      <c r="AM26" s="484"/>
      <c r="AN26" s="484"/>
      <c r="AO26" s="484"/>
      <c r="AP26" s="484"/>
      <c r="AQ26" s="484"/>
      <c r="AR26" s="484"/>
      <c r="AS26" s="484"/>
      <c r="AT26" s="484"/>
      <c r="AU26" s="484"/>
      <c r="AV26" s="484"/>
      <c r="AW26" s="484"/>
    </row>
    <row r="27" spans="1:49" s="162" customFormat="1" ht="22.5" customHeight="1" thickBot="1">
      <c r="A27" s="375" t="str">
        <f>IF(TRIM(入力1!A46)&lt;&gt;"",入力1!A46,"")</f>
        <v/>
      </c>
      <c r="B27" s="428">
        <f>IF(TRIM(入力1!B46)&lt;&gt;"",入力1!B46,"")</f>
        <v>1</v>
      </c>
      <c r="C27" s="376">
        <f>IF(TRIM(入力1!C46)&lt;&gt;"",入力1!C46,"")</f>
        <v>5</v>
      </c>
      <c r="D27" s="1692" t="str">
        <f>IF(TRIM(入力1!D46)&lt;&gt;"",入力1!D46,"")</f>
        <v/>
      </c>
      <c r="E27" s="1693"/>
      <c r="F27" s="1693"/>
      <c r="G27" s="1693"/>
      <c r="H27" s="1693"/>
      <c r="I27" s="1693"/>
      <c r="J27" s="1694"/>
      <c r="K27" s="375" t="str">
        <f>IF(TRIM(入力1!A46)&lt;&gt;"",入力1!A46,"")</f>
        <v/>
      </c>
      <c r="L27" s="428">
        <f>IF(TRIM(入力1!B46)&lt;&gt;"",入力1!B46,"")</f>
        <v>1</v>
      </c>
      <c r="M27" s="376">
        <f t="shared" si="0"/>
        <v>5</v>
      </c>
      <c r="N27" s="299" t="str">
        <f>IF(TRIM(入力3!N27)&lt;&gt;"",入力3!N27,"")</f>
        <v/>
      </c>
      <c r="O27" s="661" t="str">
        <f>IF(TRIM(入力3!O27)&lt;&gt;"",入力3!O27,"")</f>
        <v/>
      </c>
      <c r="P27" s="301" t="str">
        <f>IF(TRIM(入力3!P27)&lt;&gt;"",入力3!P27,"")</f>
        <v/>
      </c>
      <c r="Q27" s="300" t="str">
        <f>IF(TRIM(入力3!Q27)&lt;&gt;"",入力3!Q27,"")</f>
        <v/>
      </c>
      <c r="R27" s="299" t="str">
        <f>IF(TRIM(入力3!R27)&lt;&gt;"",入力3!R27,"")</f>
        <v/>
      </c>
      <c r="S27" s="299" t="str">
        <f>IF(TRIM(入力3!S27)&lt;&gt;"",入力3!S27,"")</f>
        <v/>
      </c>
      <c r="T27" s="463" t="str">
        <f>IF(TRIM(入力3!T27)&lt;&gt;"",入力3!T27,"")</f>
        <v/>
      </c>
      <c r="U27" s="300" t="str">
        <f>IF(TRIM(入力3!U27)&lt;&gt;"",入力3!U27,"")</f>
        <v/>
      </c>
      <c r="V27" s="299" t="str">
        <f>IF(TRIM(入力3!V27)&lt;&gt;"",入力3!V27,"")</f>
        <v/>
      </c>
      <c r="W27" s="299" t="str">
        <f>IF(TRIM(入力3!W27)&lt;&gt;"",入力3!W27,"")</f>
        <v/>
      </c>
      <c r="X27" s="299">
        <f>IF(TRIM(入力3!X27)&lt;&gt;"",入力3!X27,"")</f>
        <v>0</v>
      </c>
      <c r="Y27" s="299">
        <f>IF(TRIM(入力3!Y27)&lt;&gt;"",入力3!Y27,"")</f>
        <v>0</v>
      </c>
      <c r="Z27" s="258" t="str">
        <f>IF(TRIM(入力3!Z27)&lt;&gt;"",入力3!Z27,"")</f>
        <v/>
      </c>
      <c r="AA27" s="404" t="str">
        <f>IF(TRIM(入力3!AA27)&lt;&gt;"",入力3!AA27,"")</f>
        <v/>
      </c>
      <c r="AB27" s="302" t="str">
        <f>IF(TRIM(入力3!AB27)&lt;&gt;"",入力3!AB27,"")</f>
        <v/>
      </c>
      <c r="AC27" s="303" t="str">
        <f>IF(TRIM(入力3!AC27)&lt;&gt;"",入力3!AC27,"")</f>
        <v/>
      </c>
      <c r="AD27" s="303" t="str">
        <f>IF(TRIM(入力3!AD27)&lt;&gt;"",入力3!AD27,"")</f>
        <v/>
      </c>
      <c r="AE27" s="303" t="str">
        <f>IF(TRIM(入力3!AE27)&lt;&gt;"",入力3!AE27,"")</f>
        <v/>
      </c>
      <c r="AF27" s="2455" t="str">
        <f>IF(TRIM(入力3!AF27)&lt;&gt;"",入力3!AF27,"")</f>
        <v/>
      </c>
      <c r="AG27" s="2456"/>
      <c r="AI27" s="484"/>
      <c r="AJ27" s="484"/>
      <c r="AK27" s="484"/>
      <c r="AL27" s="484"/>
      <c r="AM27" s="484"/>
      <c r="AN27" s="484"/>
      <c r="AO27" s="484"/>
      <c r="AP27" s="484"/>
      <c r="AQ27" s="484"/>
      <c r="AR27" s="484"/>
      <c r="AS27" s="484"/>
      <c r="AT27" s="484"/>
      <c r="AU27" s="484"/>
      <c r="AV27" s="484"/>
      <c r="AW27" s="484"/>
    </row>
    <row r="28" spans="1:49" s="162" customFormat="1" ht="22.5" customHeight="1">
      <c r="A28" s="568" t="str">
        <f>IF(TRIM(入力1!A48)&lt;&gt;"",入力1!A48,"")</f>
        <v/>
      </c>
      <c r="B28" s="569">
        <f>IF(TRIM(入力1!B48)&lt;&gt;"",入力1!B48,"")</f>
        <v>1</v>
      </c>
      <c r="C28" s="570">
        <f>IF(TRIM(入力1!C48)&lt;&gt;"",入力1!C48,"")</f>
        <v>6</v>
      </c>
      <c r="D28" s="2448" t="str">
        <f>IF(TRIM(入力1!D48)&lt;&gt;"",入力1!D48,"")</f>
        <v/>
      </c>
      <c r="E28" s="2449"/>
      <c r="F28" s="2449"/>
      <c r="G28" s="2449"/>
      <c r="H28" s="2449"/>
      <c r="I28" s="2449"/>
      <c r="J28" s="2450"/>
      <c r="K28" s="568" t="str">
        <f>IF(TRIM(入力1!A48)&lt;&gt;"",入力1!A48,"")</f>
        <v/>
      </c>
      <c r="L28" s="569">
        <f>IF(TRIM(入力1!B48)&lt;&gt;"",入力1!B48,"")</f>
        <v>1</v>
      </c>
      <c r="M28" s="570">
        <f t="shared" si="0"/>
        <v>6</v>
      </c>
      <c r="N28" s="571" t="str">
        <f>IF(TRIM(入力3!N28)&lt;&gt;"",入力3!N28,"")</f>
        <v/>
      </c>
      <c r="O28" s="662" t="str">
        <f>IF(TRIM(入力3!O28)&lt;&gt;"",入力3!O28,"")</f>
        <v/>
      </c>
      <c r="P28" s="573" t="str">
        <f>IF(TRIM(入力3!P28)&lt;&gt;"",入力3!P28,"")</f>
        <v/>
      </c>
      <c r="Q28" s="572" t="str">
        <f>IF(TRIM(入力3!Q28)&lt;&gt;"",入力3!Q28,"")</f>
        <v/>
      </c>
      <c r="R28" s="571" t="str">
        <f>IF(TRIM(入力3!R28)&lt;&gt;"",入力3!R28,"")</f>
        <v/>
      </c>
      <c r="S28" s="571" t="str">
        <f>IF(TRIM(入力3!S28)&lt;&gt;"",入力3!S28,"")</f>
        <v/>
      </c>
      <c r="T28" s="574" t="str">
        <f>IF(TRIM(入力3!T28)&lt;&gt;"",入力3!T28,"")</f>
        <v/>
      </c>
      <c r="U28" s="572" t="str">
        <f>IF(TRIM(入力3!U28)&lt;&gt;"",入力3!U28,"")</f>
        <v/>
      </c>
      <c r="V28" s="571" t="str">
        <f>IF(TRIM(入力3!V28)&lt;&gt;"",入力3!V28,"")</f>
        <v/>
      </c>
      <c r="W28" s="571" t="str">
        <f>IF(TRIM(入力3!W28)&lt;&gt;"",入力3!W28,"")</f>
        <v/>
      </c>
      <c r="X28" s="571">
        <f>IF(TRIM(入力3!X28)&lt;&gt;"",入力3!X28,"")</f>
        <v>0</v>
      </c>
      <c r="Y28" s="571">
        <f>IF(TRIM(入力3!Y28)&lt;&gt;"",入力3!Y28,"")</f>
        <v>0</v>
      </c>
      <c r="Z28" s="575" t="str">
        <f>IF(TRIM(入力3!Z28)&lt;&gt;"",入力3!Z28,"")</f>
        <v/>
      </c>
      <c r="AA28" s="576" t="str">
        <f>IF(TRIM(入力3!AA28)&lt;&gt;"",入力3!AA28,"")</f>
        <v/>
      </c>
      <c r="AB28" s="577" t="str">
        <f>IF(TRIM(入力3!AB28)&lt;&gt;"",入力3!AB28,"")</f>
        <v/>
      </c>
      <c r="AC28" s="578" t="str">
        <f>IF(TRIM(入力3!AC28)&lt;&gt;"",入力3!AC28,"")</f>
        <v/>
      </c>
      <c r="AD28" s="578" t="str">
        <f>IF(TRIM(入力3!AD28)&lt;&gt;"",入力3!AD28,"")</f>
        <v/>
      </c>
      <c r="AE28" s="578" t="str">
        <f>IF(TRIM(入力3!AE28)&lt;&gt;"",入力3!AE28,"")</f>
        <v/>
      </c>
      <c r="AF28" s="2469" t="str">
        <f>IF(TRIM(入力3!AF28)&lt;&gt;"",入力3!AF28,"")</f>
        <v/>
      </c>
      <c r="AG28" s="2470"/>
      <c r="AI28" s="484"/>
      <c r="AJ28" s="484"/>
      <c r="AK28" s="484"/>
      <c r="AL28" s="484"/>
      <c r="AM28" s="484"/>
      <c r="AN28" s="484"/>
      <c r="AO28" s="484"/>
      <c r="AP28" s="484"/>
      <c r="AQ28" s="484"/>
      <c r="AR28" s="484"/>
      <c r="AS28" s="484"/>
      <c r="AT28" s="484"/>
      <c r="AU28" s="484"/>
      <c r="AV28" s="484"/>
      <c r="AW28" s="484"/>
    </row>
    <row r="29" spans="1:49" s="162" customFormat="1" ht="22.5" customHeight="1">
      <c r="A29" s="249" t="str">
        <f>IF(TRIM(入力1!A50)&lt;&gt;"",入力1!A50,"")</f>
        <v/>
      </c>
      <c r="B29" s="427">
        <f>IF(TRIM(入力1!B50)&lt;&gt;"",入力1!B50,"")</f>
        <v>1</v>
      </c>
      <c r="C29" s="251">
        <f>IF(TRIM(入力1!C50)&lt;&gt;"",入力1!C50,"")</f>
        <v>7</v>
      </c>
      <c r="D29" s="1679" t="str">
        <f>IF(TRIM(入力1!D50)&lt;&gt;"",入力1!D50,"")</f>
        <v/>
      </c>
      <c r="E29" s="1680"/>
      <c r="F29" s="1680"/>
      <c r="G29" s="1680"/>
      <c r="H29" s="1680"/>
      <c r="I29" s="1680"/>
      <c r="J29" s="1681"/>
      <c r="K29" s="249" t="str">
        <f>IF(TRIM(入力1!A50)&lt;&gt;"",入力1!A50,"")</f>
        <v/>
      </c>
      <c r="L29" s="427">
        <f>IF(TRIM(入力1!B50)&lt;&gt;"",入力1!B50,"")</f>
        <v>1</v>
      </c>
      <c r="M29" s="251">
        <f t="shared" si="0"/>
        <v>7</v>
      </c>
      <c r="N29" s="293" t="str">
        <f>IF(TRIM(入力3!N29)&lt;&gt;"",入力3!N29,"")</f>
        <v/>
      </c>
      <c r="O29" s="660" t="str">
        <f>IF(TRIM(入力3!O29)&lt;&gt;"",入力3!O29,"")</f>
        <v/>
      </c>
      <c r="P29" s="295" t="str">
        <f>IF(TRIM(入力3!P29)&lt;&gt;"",入力3!P29,"")</f>
        <v/>
      </c>
      <c r="Q29" s="294" t="str">
        <f>IF(TRIM(入力3!Q29)&lt;&gt;"",入力3!Q29,"")</f>
        <v/>
      </c>
      <c r="R29" s="293" t="str">
        <f>IF(TRIM(入力3!R29)&lt;&gt;"",入力3!R29,"")</f>
        <v/>
      </c>
      <c r="S29" s="293" t="str">
        <f>IF(TRIM(入力3!S29)&lt;&gt;"",入力3!S29,"")</f>
        <v/>
      </c>
      <c r="T29" s="462" t="str">
        <f>IF(TRIM(入力3!T29)&lt;&gt;"",入力3!T29,"")</f>
        <v/>
      </c>
      <c r="U29" s="294" t="str">
        <f>IF(TRIM(入力3!U29)&lt;&gt;"",入力3!U29,"")</f>
        <v/>
      </c>
      <c r="V29" s="293" t="str">
        <f>IF(TRIM(入力3!V29)&lt;&gt;"",入力3!V29,"")</f>
        <v/>
      </c>
      <c r="W29" s="293" t="str">
        <f>IF(TRIM(入力3!W29)&lt;&gt;"",入力3!W29,"")</f>
        <v/>
      </c>
      <c r="X29" s="293">
        <f>IF(TRIM(入力3!X29)&lt;&gt;"",入力3!X29,"")</f>
        <v>0</v>
      </c>
      <c r="Y29" s="293">
        <f>IF(TRIM(入力3!Y29)&lt;&gt;"",入力3!Y29,"")</f>
        <v>0</v>
      </c>
      <c r="Z29" s="257" t="str">
        <f>IF(TRIM(入力3!Z29)&lt;&gt;"",入力3!Z29,"")</f>
        <v/>
      </c>
      <c r="AA29" s="403" t="str">
        <f>IF(TRIM(入力3!AA29)&lt;&gt;"",入力3!AA29,"")</f>
        <v/>
      </c>
      <c r="AB29" s="296" t="str">
        <f>IF(TRIM(入力3!AB29)&lt;&gt;"",入力3!AB29,"")</f>
        <v/>
      </c>
      <c r="AC29" s="297" t="str">
        <f>IF(TRIM(入力3!AC29)&lt;&gt;"",入力3!AC29,"")</f>
        <v/>
      </c>
      <c r="AD29" s="297" t="str">
        <f>IF(TRIM(入力3!AD29)&lt;&gt;"",入力3!AD29,"")</f>
        <v/>
      </c>
      <c r="AE29" s="297" t="str">
        <f>IF(TRIM(入力3!AE29)&lt;&gt;"",入力3!AE29,"")</f>
        <v/>
      </c>
      <c r="AF29" s="2453" t="str">
        <f>IF(TRIM(入力3!AF29)&lt;&gt;"",入力3!AF29,"")</f>
        <v/>
      </c>
      <c r="AG29" s="2454"/>
      <c r="AI29" s="484"/>
      <c r="AJ29" s="484"/>
      <c r="AK29" s="484"/>
      <c r="AL29" s="484"/>
      <c r="AM29" s="484"/>
      <c r="AN29" s="484"/>
      <c r="AO29" s="484"/>
      <c r="AP29" s="484"/>
      <c r="AQ29" s="484"/>
      <c r="AR29" s="484"/>
      <c r="AS29" s="484"/>
      <c r="AT29" s="484"/>
      <c r="AU29" s="484"/>
      <c r="AV29" s="484"/>
      <c r="AW29" s="484"/>
    </row>
    <row r="30" spans="1:49" s="162" customFormat="1" ht="22.5" customHeight="1">
      <c r="A30" s="556" t="str">
        <f>IF(TRIM(入力1!A52)&lt;&gt;"",入力1!A52,"")</f>
        <v/>
      </c>
      <c r="B30" s="557">
        <f>IF(TRIM(入力1!B52)&lt;&gt;"",入力1!B52,"")</f>
        <v>1</v>
      </c>
      <c r="C30" s="558">
        <f>IF(TRIM(入力1!C52)&lt;&gt;"",入力1!C52,"")</f>
        <v>8</v>
      </c>
      <c r="D30" s="2442" t="str">
        <f>IF(TRIM(入力1!D52)&lt;&gt;"",入力1!D52,"")</f>
        <v/>
      </c>
      <c r="E30" s="2443"/>
      <c r="F30" s="2443"/>
      <c r="G30" s="2443"/>
      <c r="H30" s="2443"/>
      <c r="I30" s="2443"/>
      <c r="J30" s="2444"/>
      <c r="K30" s="556" t="str">
        <f>IF(TRIM(入力1!A52)&lt;&gt;"",入力1!A52,"")</f>
        <v/>
      </c>
      <c r="L30" s="557">
        <f>IF(TRIM(入力1!B52)&lt;&gt;"",入力1!B52,"")</f>
        <v>1</v>
      </c>
      <c r="M30" s="558">
        <f t="shared" si="0"/>
        <v>8</v>
      </c>
      <c r="N30" s="559" t="str">
        <f>IF(TRIM(入力3!N30)&lt;&gt;"",入力3!N30,"")</f>
        <v/>
      </c>
      <c r="O30" s="659" t="str">
        <f>IF(TRIM(入力3!O30)&lt;&gt;"",入力3!O30,"")</f>
        <v/>
      </c>
      <c r="P30" s="561" t="str">
        <f>IF(TRIM(入力3!P30)&lt;&gt;"",入力3!P30,"")</f>
        <v/>
      </c>
      <c r="Q30" s="560" t="str">
        <f>IF(TRIM(入力3!Q30)&lt;&gt;"",入力3!Q30,"")</f>
        <v/>
      </c>
      <c r="R30" s="559" t="str">
        <f>IF(TRIM(入力3!R30)&lt;&gt;"",入力3!R30,"")</f>
        <v/>
      </c>
      <c r="S30" s="559" t="str">
        <f>IF(TRIM(入力3!S30)&lt;&gt;"",入力3!S30,"")</f>
        <v/>
      </c>
      <c r="T30" s="567" t="str">
        <f>IF(TRIM(入力3!T30)&lt;&gt;"",入力3!T30,"")</f>
        <v/>
      </c>
      <c r="U30" s="560" t="str">
        <f>IF(TRIM(入力3!U30)&lt;&gt;"",入力3!U30,"")</f>
        <v/>
      </c>
      <c r="V30" s="559" t="str">
        <f>IF(TRIM(入力3!V30)&lt;&gt;"",入力3!V30,"")</f>
        <v/>
      </c>
      <c r="W30" s="559" t="str">
        <f>IF(TRIM(入力3!W30)&lt;&gt;"",入力3!W30,"")</f>
        <v/>
      </c>
      <c r="X30" s="559">
        <f>IF(TRIM(入力3!X30)&lt;&gt;"",入力3!X30,"")</f>
        <v>0</v>
      </c>
      <c r="Y30" s="559">
        <f>IF(TRIM(入力3!Y30)&lt;&gt;"",入力3!Y30,"")</f>
        <v>0</v>
      </c>
      <c r="Z30" s="563" t="str">
        <f>IF(TRIM(入力3!Z30)&lt;&gt;"",入力3!Z30,"")</f>
        <v/>
      </c>
      <c r="AA30" s="564" t="str">
        <f>IF(TRIM(入力3!AA30)&lt;&gt;"",入力3!AA30,"")</f>
        <v/>
      </c>
      <c r="AB30" s="565" t="str">
        <f>IF(TRIM(入力3!AB30)&lt;&gt;"",入力3!AB30,"")</f>
        <v/>
      </c>
      <c r="AC30" s="566" t="str">
        <f>IF(TRIM(入力3!AC30)&lt;&gt;"",入力3!AC30,"")</f>
        <v/>
      </c>
      <c r="AD30" s="566" t="str">
        <f>IF(TRIM(入力3!AD30)&lt;&gt;"",入力3!AD30,"")</f>
        <v/>
      </c>
      <c r="AE30" s="566" t="str">
        <f>IF(TRIM(入力3!AE30)&lt;&gt;"",入力3!AE30,"")</f>
        <v/>
      </c>
      <c r="AF30" s="2451" t="str">
        <f>IF(TRIM(入力3!AF30)&lt;&gt;"",入力3!AF30,"")</f>
        <v/>
      </c>
      <c r="AG30" s="2452"/>
      <c r="AI30" s="484"/>
      <c r="AJ30" s="484"/>
      <c r="AK30" s="484"/>
      <c r="AL30" s="484"/>
      <c r="AM30" s="484"/>
      <c r="AN30" s="484"/>
      <c r="AO30" s="484"/>
      <c r="AP30" s="484"/>
      <c r="AQ30" s="484"/>
      <c r="AR30" s="484"/>
      <c r="AS30" s="484"/>
      <c r="AT30" s="484"/>
      <c r="AU30" s="484"/>
      <c r="AV30" s="484"/>
      <c r="AW30" s="484"/>
    </row>
    <row r="31" spans="1:49" s="162" customFormat="1" ht="22.5" customHeight="1">
      <c r="A31" s="249" t="str">
        <f>IF(TRIM(入力1!A54)&lt;&gt;"",入力1!A54,"")</f>
        <v/>
      </c>
      <c r="B31" s="427">
        <f>IF(TRIM(入力1!B54)&lt;&gt;"",入力1!B54,"")</f>
        <v>1</v>
      </c>
      <c r="C31" s="251">
        <f>IF(TRIM(入力1!C54)&lt;&gt;"",入力1!C54,"")</f>
        <v>9</v>
      </c>
      <c r="D31" s="1679" t="str">
        <f>IF(TRIM(入力1!D54)&lt;&gt;"",入力1!D54,"")</f>
        <v/>
      </c>
      <c r="E31" s="1680"/>
      <c r="F31" s="1680"/>
      <c r="G31" s="1680"/>
      <c r="H31" s="1680"/>
      <c r="I31" s="1680"/>
      <c r="J31" s="1681"/>
      <c r="K31" s="249" t="str">
        <f>IF(TRIM(入力1!A54)&lt;&gt;"",入力1!A54,"")</f>
        <v/>
      </c>
      <c r="L31" s="427">
        <f>IF(TRIM(入力1!B54)&lt;&gt;"",入力1!B54,"")</f>
        <v>1</v>
      </c>
      <c r="M31" s="251">
        <f t="shared" si="0"/>
        <v>9</v>
      </c>
      <c r="N31" s="293" t="str">
        <f>IF(TRIM(入力3!N31)&lt;&gt;"",入力3!N31,"")</f>
        <v/>
      </c>
      <c r="O31" s="660" t="str">
        <f>IF(TRIM(入力3!O31)&lt;&gt;"",入力3!O31,"")</f>
        <v/>
      </c>
      <c r="P31" s="295" t="str">
        <f>IF(TRIM(入力3!P31)&lt;&gt;"",入力3!P31,"")</f>
        <v/>
      </c>
      <c r="Q31" s="294" t="str">
        <f>IF(TRIM(入力3!Q31)&lt;&gt;"",入力3!Q31,"")</f>
        <v/>
      </c>
      <c r="R31" s="293" t="str">
        <f>IF(TRIM(入力3!R31)&lt;&gt;"",入力3!R31,"")</f>
        <v/>
      </c>
      <c r="S31" s="293" t="str">
        <f>IF(TRIM(入力3!S31)&lt;&gt;"",入力3!S31,"")</f>
        <v/>
      </c>
      <c r="T31" s="462" t="str">
        <f>IF(TRIM(入力3!T31)&lt;&gt;"",入力3!T31,"")</f>
        <v/>
      </c>
      <c r="U31" s="294" t="str">
        <f>IF(TRIM(入力3!U31)&lt;&gt;"",入力3!U31,"")</f>
        <v/>
      </c>
      <c r="V31" s="293" t="str">
        <f>IF(TRIM(入力3!V31)&lt;&gt;"",入力3!V31,"")</f>
        <v/>
      </c>
      <c r="W31" s="293" t="str">
        <f>IF(TRIM(入力3!W31)&lt;&gt;"",入力3!W31,"")</f>
        <v/>
      </c>
      <c r="X31" s="293">
        <f>IF(TRIM(入力3!X31)&lt;&gt;"",入力3!X31,"")</f>
        <v>0</v>
      </c>
      <c r="Y31" s="293">
        <f>IF(TRIM(入力3!Y31)&lt;&gt;"",入力3!Y31,"")</f>
        <v>0</v>
      </c>
      <c r="Z31" s="257" t="str">
        <f>IF(TRIM(入力3!Z31)&lt;&gt;"",入力3!Z31,"")</f>
        <v/>
      </c>
      <c r="AA31" s="403" t="str">
        <f>IF(TRIM(入力3!AA31)&lt;&gt;"",入力3!AA31,"")</f>
        <v/>
      </c>
      <c r="AB31" s="296" t="str">
        <f>IF(TRIM(入力3!AB31)&lt;&gt;"",入力3!AB31,"")</f>
        <v/>
      </c>
      <c r="AC31" s="297" t="str">
        <f>IF(TRIM(入力3!AC31)&lt;&gt;"",入力3!AC31,"")</f>
        <v/>
      </c>
      <c r="AD31" s="297" t="str">
        <f>IF(TRIM(入力3!AD31)&lt;&gt;"",入力3!AD31,"")</f>
        <v/>
      </c>
      <c r="AE31" s="297" t="str">
        <f>IF(TRIM(入力3!AE31)&lt;&gt;"",入力3!AE31,"")</f>
        <v/>
      </c>
      <c r="AF31" s="2453" t="str">
        <f>IF(TRIM(入力3!AF31)&lt;&gt;"",入力3!AF31,"")</f>
        <v/>
      </c>
      <c r="AG31" s="2454"/>
      <c r="AI31" s="484"/>
      <c r="AJ31" s="484"/>
      <c r="AK31" s="484"/>
      <c r="AL31" s="484"/>
      <c r="AM31" s="484"/>
      <c r="AN31" s="484"/>
      <c r="AO31" s="484"/>
      <c r="AP31" s="484"/>
      <c r="AQ31" s="484"/>
      <c r="AR31" s="484"/>
      <c r="AS31" s="484"/>
      <c r="AT31" s="484"/>
      <c r="AU31" s="484"/>
      <c r="AV31" s="484"/>
      <c r="AW31" s="484"/>
    </row>
    <row r="32" spans="1:49" s="162" customFormat="1" ht="22.5" customHeight="1" thickBot="1">
      <c r="A32" s="579" t="str">
        <f>IF(TRIM(入力1!A56)&lt;&gt;"",入力1!A56,"")</f>
        <v/>
      </c>
      <c r="B32" s="580">
        <f>IF(TRIM(入力1!B56)&lt;&gt;"",入力1!B56,"")</f>
        <v>2</v>
      </c>
      <c r="C32" s="581">
        <f>IF(TRIM(入力1!C56)&lt;&gt;"",入力1!C56,"")</f>
        <v>0</v>
      </c>
      <c r="D32" s="2445" t="str">
        <f>IF(TRIM(入力1!D56)&lt;&gt;"",入力1!D56,"")</f>
        <v/>
      </c>
      <c r="E32" s="2446"/>
      <c r="F32" s="2446"/>
      <c r="G32" s="2446"/>
      <c r="H32" s="2446"/>
      <c r="I32" s="2446"/>
      <c r="J32" s="2447"/>
      <c r="K32" s="579" t="str">
        <f>IF(TRIM(入力1!A56)&lt;&gt;"",入力1!A56,"")</f>
        <v/>
      </c>
      <c r="L32" s="580">
        <f>IF(TRIM(入力1!B56)&lt;&gt;"",入力1!B56,"")</f>
        <v>2</v>
      </c>
      <c r="M32" s="581">
        <f t="shared" si="0"/>
        <v>0</v>
      </c>
      <c r="N32" s="582" t="str">
        <f>IF(TRIM(入力3!N32)&lt;&gt;"",入力3!N32,"")</f>
        <v/>
      </c>
      <c r="O32" s="664" t="str">
        <f>IF(TRIM(入力3!O32)&lt;&gt;"",入力3!O32,"")</f>
        <v/>
      </c>
      <c r="P32" s="584" t="str">
        <f>IF(TRIM(入力3!P32)&lt;&gt;"",入力3!P32,"")</f>
        <v/>
      </c>
      <c r="Q32" s="583" t="str">
        <f>IF(TRIM(入力3!Q32)&lt;&gt;"",入力3!Q32,"")</f>
        <v/>
      </c>
      <c r="R32" s="582" t="str">
        <f>IF(TRIM(入力3!R32)&lt;&gt;"",入力3!R32,"")</f>
        <v/>
      </c>
      <c r="S32" s="582" t="str">
        <f>IF(TRIM(入力3!S32)&lt;&gt;"",入力3!S32,"")</f>
        <v/>
      </c>
      <c r="T32" s="585" t="str">
        <f>IF(TRIM(入力3!T32)&lt;&gt;"",入力3!T32,"")</f>
        <v/>
      </c>
      <c r="U32" s="583" t="str">
        <f>IF(TRIM(入力3!U32)&lt;&gt;"",入力3!U32,"")</f>
        <v/>
      </c>
      <c r="V32" s="582" t="str">
        <f>IF(TRIM(入力3!V32)&lt;&gt;"",入力3!V32,"")</f>
        <v/>
      </c>
      <c r="W32" s="582" t="str">
        <f>IF(TRIM(入力3!W32)&lt;&gt;"",入力3!W32,"")</f>
        <v/>
      </c>
      <c r="X32" s="582">
        <f>IF(TRIM(入力3!X32)&lt;&gt;"",入力3!X32,"")</f>
        <v>0</v>
      </c>
      <c r="Y32" s="582">
        <f>IF(TRIM(入力3!Y32)&lt;&gt;"",入力3!Y32,"")</f>
        <v>0</v>
      </c>
      <c r="Z32" s="586" t="str">
        <f>IF(TRIM(入力3!Z32)&lt;&gt;"",入力3!Z32,"")</f>
        <v/>
      </c>
      <c r="AA32" s="587" t="str">
        <f>IF(TRIM(入力3!AA32)&lt;&gt;"",入力3!AA32,"")</f>
        <v/>
      </c>
      <c r="AB32" s="588" t="str">
        <f>IF(TRIM(入力3!AB32)&lt;&gt;"",入力3!AB32,"")</f>
        <v/>
      </c>
      <c r="AC32" s="589" t="str">
        <f>IF(TRIM(入力3!AC32)&lt;&gt;"",入力3!AC32,"")</f>
        <v/>
      </c>
      <c r="AD32" s="589" t="str">
        <f>IF(TRIM(入力3!AD32)&lt;&gt;"",入力3!AD32,"")</f>
        <v/>
      </c>
      <c r="AE32" s="589" t="str">
        <f>IF(TRIM(入力3!AE32)&lt;&gt;"",入力3!AE32,"")</f>
        <v/>
      </c>
      <c r="AF32" s="2465" t="str">
        <f>IF(TRIM(入力3!AF32)&lt;&gt;"",入力3!AF32,"")</f>
        <v/>
      </c>
      <c r="AG32" s="2466"/>
      <c r="AI32" s="484"/>
      <c r="AJ32" s="484"/>
      <c r="AK32" s="484"/>
      <c r="AL32" s="484"/>
      <c r="AM32" s="484"/>
      <c r="AN32" s="484"/>
      <c r="AO32" s="484"/>
      <c r="AP32" s="484"/>
      <c r="AQ32" s="484"/>
      <c r="AR32" s="484"/>
      <c r="AS32" s="484"/>
      <c r="AT32" s="484"/>
      <c r="AU32" s="484"/>
      <c r="AV32" s="484"/>
      <c r="AW32" s="484"/>
    </row>
    <row r="33" spans="1:49" ht="22.5" customHeight="1">
      <c r="K33" s="318" t="s">
        <v>158</v>
      </c>
      <c r="L33" s="437"/>
      <c r="M33" s="319"/>
      <c r="N33" s="319"/>
      <c r="O33" s="319"/>
      <c r="P33" s="319"/>
      <c r="Q33" s="319"/>
      <c r="R33" s="319"/>
      <c r="S33" s="319"/>
      <c r="T33" s="319"/>
      <c r="U33" s="319"/>
      <c r="V33" s="319"/>
      <c r="W33" s="319"/>
      <c r="X33" s="319"/>
      <c r="Y33" s="319"/>
      <c r="Z33" s="319"/>
      <c r="AA33" s="319"/>
      <c r="AB33" s="319"/>
      <c r="AC33" s="319"/>
      <c r="AD33" s="319"/>
      <c r="AE33" s="319"/>
      <c r="AF33" s="2467"/>
      <c r="AG33" s="2468"/>
    </row>
    <row r="34" spans="1:49" ht="11.25" customHeight="1">
      <c r="K34" s="134" t="s">
        <v>181</v>
      </c>
      <c r="L34" s="134"/>
      <c r="M34" s="134"/>
      <c r="N34" s="134" t="s">
        <v>182</v>
      </c>
    </row>
    <row r="35" spans="1:49" ht="11.25" customHeight="1">
      <c r="K35" s="134"/>
      <c r="L35" s="134"/>
      <c r="M35" s="134"/>
      <c r="N35" s="134" t="s">
        <v>548</v>
      </c>
    </row>
    <row r="36" spans="1:49" ht="11.25" customHeight="1">
      <c r="K36" s="134"/>
      <c r="L36" s="134"/>
      <c r="M36" s="134"/>
      <c r="N36" s="134" t="s">
        <v>549</v>
      </c>
    </row>
    <row r="37" spans="1:49" ht="11.25" customHeight="1">
      <c r="K37" s="134"/>
      <c r="L37" s="134"/>
      <c r="M37" s="134"/>
      <c r="N37" s="134" t="s">
        <v>488</v>
      </c>
    </row>
    <row r="38" spans="1:49" ht="11.25" customHeight="1" thickBot="1">
      <c r="K38" s="134"/>
      <c r="L38" s="134"/>
      <c r="M38" s="134"/>
      <c r="N38" s="134" t="s">
        <v>489</v>
      </c>
    </row>
    <row r="39" spans="1:49" s="162" customFormat="1" ht="22.5" customHeight="1">
      <c r="A39" s="247" t="str">
        <f>IF(TRIM(入力1!A58)&lt;&gt;"",入力1!A58,"")</f>
        <v/>
      </c>
      <c r="B39" s="426">
        <f>IF(TRIM(入力1!B58)&lt;&gt;"",入力1!B58,"")</f>
        <v>2</v>
      </c>
      <c r="C39" s="248">
        <f>IF(TRIM(入力1!C58)&lt;&gt;"",入力1!C58,"")</f>
        <v>1</v>
      </c>
      <c r="D39" s="1686" t="str">
        <f>IF(TRIM(入力1!D58)&lt;&gt;"",入力1!D58,"")</f>
        <v/>
      </c>
      <c r="E39" s="1687"/>
      <c r="F39" s="1687"/>
      <c r="G39" s="1687"/>
      <c r="H39" s="1687"/>
      <c r="I39" s="1687"/>
      <c r="J39" s="1688"/>
      <c r="K39" s="247" t="str">
        <f>IF(TRIM(入力1!A58)&lt;&gt;"",入力1!A58,"")</f>
        <v/>
      </c>
      <c r="L39" s="426">
        <f>IF(TRIM(入力1!B58)&lt;&gt;"",入力1!B58,"")</f>
        <v>2</v>
      </c>
      <c r="M39" s="248">
        <f>C39</f>
        <v>1</v>
      </c>
      <c r="N39" s="288" t="str">
        <f>IF(TRIM(入力3!N33)&lt;&gt;"",入力3!N33,"")</f>
        <v/>
      </c>
      <c r="O39" s="289" t="str">
        <f>IF(TRIM(入力3!O33)&lt;&gt;"",入力3!O33,"")</f>
        <v/>
      </c>
      <c r="P39" s="290" t="str">
        <f>IF(TRIM(入力3!P33)&lt;&gt;"",入力3!P33,"")</f>
        <v/>
      </c>
      <c r="Q39" s="289" t="str">
        <f>IF(TRIM(入力3!Q33)&lt;&gt;"",入力3!Q33,"")</f>
        <v/>
      </c>
      <c r="R39" s="288" t="str">
        <f>IF(TRIM(入力3!R33)&lt;&gt;"",入力3!R33,"")</f>
        <v/>
      </c>
      <c r="S39" s="288" t="str">
        <f>IF(TRIM(入力3!S33)&lt;&gt;"",入力3!S33,"")</f>
        <v/>
      </c>
      <c r="T39" s="461" t="str">
        <f>IF(TRIM(入力3!T33)&lt;&gt;"",入力3!T33,"")</f>
        <v/>
      </c>
      <c r="U39" s="289" t="str">
        <f>IF(TRIM(入力3!U33)&lt;&gt;"",入力3!U33,"")</f>
        <v/>
      </c>
      <c r="V39" s="288" t="str">
        <f>IF(TRIM(入力3!V33)&lt;&gt;"",入力3!V33,"")</f>
        <v/>
      </c>
      <c r="W39" s="288" t="str">
        <f>IF(TRIM(入力3!W33)&lt;&gt;"",入力3!W33,"")</f>
        <v/>
      </c>
      <c r="X39" s="288">
        <f>IF(TRIM(入力3!X33)&lt;&gt;"",入力3!X33,"")</f>
        <v>0</v>
      </c>
      <c r="Y39" s="288">
        <f>IF(TRIM(入力3!Y33)&lt;&gt;"",入力3!Y33,"")</f>
        <v>0</v>
      </c>
      <c r="Z39" s="256" t="str">
        <f>IF(TRIM(入力3!Z33)&lt;&gt;"",入力3!Z33,"")</f>
        <v/>
      </c>
      <c r="AA39" s="402" t="str">
        <f>IF(TRIM(入力3!AA33)&lt;&gt;"",入力3!AA33,"")</f>
        <v/>
      </c>
      <c r="AB39" s="291" t="str">
        <f>IF(TRIM(入力3!AB33)&lt;&gt;"",入力3!AB33,"")</f>
        <v/>
      </c>
      <c r="AC39" s="292" t="str">
        <f>IF(TRIM(入力3!AC33)&lt;&gt;"",入力3!AC33,"")</f>
        <v/>
      </c>
      <c r="AD39" s="292" t="str">
        <f>IF(TRIM(入力3!AD33)&lt;&gt;"",入力3!AD33,"")</f>
        <v/>
      </c>
      <c r="AE39" s="292" t="str">
        <f>IF(TRIM(入力3!AE33)&lt;&gt;"",入力3!AE33,"")</f>
        <v/>
      </c>
      <c r="AF39" s="2438" t="str">
        <f>IF(TRIM(入力3!AF33)&lt;&gt;"",入力3!AF33,"")</f>
        <v/>
      </c>
      <c r="AG39" s="2439"/>
      <c r="AI39" s="484"/>
      <c r="AJ39" s="484"/>
      <c r="AK39" s="484"/>
      <c r="AL39" s="484"/>
      <c r="AM39" s="484"/>
      <c r="AN39" s="484"/>
      <c r="AO39" s="484"/>
      <c r="AP39" s="484"/>
      <c r="AQ39" s="484"/>
      <c r="AR39" s="484"/>
      <c r="AS39" s="484"/>
      <c r="AT39" s="484"/>
      <c r="AU39" s="484"/>
      <c r="AV39" s="484"/>
      <c r="AW39" s="484"/>
    </row>
    <row r="40" spans="1:49" s="162" customFormat="1" ht="22.5" customHeight="1">
      <c r="A40" s="556" t="str">
        <f>IF(TRIM(入力1!A60)&lt;&gt;"",入力1!A60,"")</f>
        <v/>
      </c>
      <c r="B40" s="557">
        <f>IF(TRIM(入力1!B60)&lt;&gt;"",入力1!B60,"")</f>
        <v>2</v>
      </c>
      <c r="C40" s="558">
        <f>IF(TRIM(入力1!C60)&lt;&gt;"",入力1!C60,"")</f>
        <v>2</v>
      </c>
      <c r="D40" s="2442" t="str">
        <f>IF(TRIM(入力1!D60)&lt;&gt;"",入力1!D60,"")</f>
        <v/>
      </c>
      <c r="E40" s="2443"/>
      <c r="F40" s="2443"/>
      <c r="G40" s="2443"/>
      <c r="H40" s="2443"/>
      <c r="I40" s="2443"/>
      <c r="J40" s="2444"/>
      <c r="K40" s="556" t="str">
        <f>IF(TRIM(入力1!A60)&lt;&gt;"",入力1!A60,"")</f>
        <v/>
      </c>
      <c r="L40" s="557">
        <f>IF(TRIM(入力1!B60)&lt;&gt;"",入力1!B60,"")</f>
        <v>2</v>
      </c>
      <c r="M40" s="558">
        <f t="shared" ref="M40:M58" si="1">C40</f>
        <v>2</v>
      </c>
      <c r="N40" s="559" t="str">
        <f>IF(TRIM(入力3!N34)&lt;&gt;"",入力3!N34,"")</f>
        <v/>
      </c>
      <c r="O40" s="560" t="str">
        <f>IF(TRIM(入力3!O34)&lt;&gt;"",入力3!O34,"")</f>
        <v/>
      </c>
      <c r="P40" s="561" t="str">
        <f>IF(TRIM(入力3!P34)&lt;&gt;"",入力3!P34,"")</f>
        <v/>
      </c>
      <c r="Q40" s="560" t="str">
        <f>IF(TRIM(入力3!Q34)&lt;&gt;"",入力3!Q34,"")</f>
        <v/>
      </c>
      <c r="R40" s="560" t="str">
        <f>IF(TRIM(入力3!R34)&lt;&gt;"",入力3!R34,"")</f>
        <v/>
      </c>
      <c r="S40" s="559" t="str">
        <f>IF(TRIM(入力3!S34)&lt;&gt;"",入力3!S34,"")</f>
        <v/>
      </c>
      <c r="T40" s="562" t="str">
        <f>IF(TRIM(入力3!T34)&lt;&gt;"",入力3!T34,"")</f>
        <v/>
      </c>
      <c r="U40" s="560" t="str">
        <f>IF(TRIM(入力3!U34)&lt;&gt;"",入力3!U34,"")</f>
        <v/>
      </c>
      <c r="V40" s="560" t="str">
        <f>IF(TRIM(入力3!V34)&lt;&gt;"",入力3!V34,"")</f>
        <v/>
      </c>
      <c r="W40" s="560" t="str">
        <f>IF(TRIM(入力3!W34)&lt;&gt;"",入力3!W34,"")</f>
        <v/>
      </c>
      <c r="X40" s="560">
        <f>IF(TRIM(入力3!X34)&lt;&gt;"",入力3!X34,"")</f>
        <v>0</v>
      </c>
      <c r="Y40" s="559">
        <f>IF(TRIM(入力3!Y34)&lt;&gt;"",入力3!Y34,"")</f>
        <v>0</v>
      </c>
      <c r="Z40" s="563" t="str">
        <f>IF(TRIM(入力3!Z34)&lt;&gt;"",入力3!Z34,"")</f>
        <v/>
      </c>
      <c r="AA40" s="564" t="str">
        <f>IF(TRIM(入力3!AA34)&lt;&gt;"",入力3!AA34,"")</f>
        <v/>
      </c>
      <c r="AB40" s="565" t="str">
        <f>IF(TRIM(入力3!AB34)&lt;&gt;"",入力3!AB34,"")</f>
        <v/>
      </c>
      <c r="AC40" s="566" t="str">
        <f>IF(TRIM(入力3!AC34)&lt;&gt;"",入力3!AC34,"")</f>
        <v/>
      </c>
      <c r="AD40" s="566" t="str">
        <f>IF(TRIM(入力3!AD34)&lt;&gt;"",入力3!AD34,"")</f>
        <v/>
      </c>
      <c r="AE40" s="566" t="str">
        <f>IF(TRIM(入力3!AE34)&lt;&gt;"",入力3!AE34,"")</f>
        <v/>
      </c>
      <c r="AF40" s="2432" t="str">
        <f>IF(TRIM(入力3!AF34)&lt;&gt;"",入力3!AF34,"")</f>
        <v/>
      </c>
      <c r="AG40" s="2433"/>
      <c r="AI40" s="484"/>
      <c r="AJ40" s="484"/>
      <c r="AK40" s="484"/>
      <c r="AL40" s="484"/>
      <c r="AM40" s="484"/>
      <c r="AN40" s="484"/>
      <c r="AO40" s="484"/>
      <c r="AP40" s="484"/>
      <c r="AQ40" s="484"/>
      <c r="AR40" s="484"/>
      <c r="AS40" s="484"/>
      <c r="AT40" s="484"/>
      <c r="AU40" s="484"/>
      <c r="AV40" s="484"/>
      <c r="AW40" s="484"/>
    </row>
    <row r="41" spans="1:49" s="162" customFormat="1" ht="22.5" customHeight="1">
      <c r="A41" s="249" t="str">
        <f>IF(TRIM(入力1!A62)&lt;&gt;"",入力1!A62,"")</f>
        <v/>
      </c>
      <c r="B41" s="427">
        <f>IF(TRIM(入力1!B62)&lt;&gt;"",入力1!B62,"")</f>
        <v>2</v>
      </c>
      <c r="C41" s="251">
        <f>IF(TRIM(入力1!C62)&lt;&gt;"",入力1!C62,"")</f>
        <v>3</v>
      </c>
      <c r="D41" s="1679" t="str">
        <f>IF(TRIM(入力1!D62)&lt;&gt;"",入力1!D62,"")</f>
        <v/>
      </c>
      <c r="E41" s="1680"/>
      <c r="F41" s="1680"/>
      <c r="G41" s="1680"/>
      <c r="H41" s="1680"/>
      <c r="I41" s="1680"/>
      <c r="J41" s="1681"/>
      <c r="K41" s="249" t="str">
        <f>IF(TRIM(入力1!A62)&lt;&gt;"",入力1!A62,"")</f>
        <v/>
      </c>
      <c r="L41" s="427">
        <f>IF(TRIM(入力1!B62)&lt;&gt;"",入力1!B62,"")</f>
        <v>2</v>
      </c>
      <c r="M41" s="251">
        <f t="shared" si="1"/>
        <v>3</v>
      </c>
      <c r="N41" s="293" t="str">
        <f>IF(TRIM(入力3!N35)&lt;&gt;"",入力3!N35,"")</f>
        <v/>
      </c>
      <c r="O41" s="294" t="str">
        <f>IF(TRIM(入力3!O35)&lt;&gt;"",入力3!O35,"")</f>
        <v/>
      </c>
      <c r="P41" s="295" t="str">
        <f>IF(TRIM(入力3!P35)&lt;&gt;"",入力3!P35,"")</f>
        <v/>
      </c>
      <c r="Q41" s="294" t="str">
        <f>IF(TRIM(入力3!Q35)&lt;&gt;"",入力3!Q35,"")</f>
        <v/>
      </c>
      <c r="R41" s="293" t="str">
        <f>IF(TRIM(入力3!R35)&lt;&gt;"",入力3!R35,"")</f>
        <v/>
      </c>
      <c r="S41" s="293" t="str">
        <f>IF(TRIM(入力3!S35)&lt;&gt;"",入力3!S35,"")</f>
        <v/>
      </c>
      <c r="T41" s="462" t="str">
        <f>IF(TRIM(入力3!T35)&lt;&gt;"",入力3!T35,"")</f>
        <v/>
      </c>
      <c r="U41" s="294" t="str">
        <f>IF(TRIM(入力3!U35)&lt;&gt;"",入力3!U35,"")</f>
        <v/>
      </c>
      <c r="V41" s="293" t="str">
        <f>IF(TRIM(入力3!V35)&lt;&gt;"",入力3!V35,"")</f>
        <v/>
      </c>
      <c r="W41" s="293" t="str">
        <f>IF(TRIM(入力3!W35)&lt;&gt;"",入力3!W35,"")</f>
        <v/>
      </c>
      <c r="X41" s="293">
        <f>IF(TRIM(入力3!X35)&lt;&gt;"",入力3!X35,"")</f>
        <v>0</v>
      </c>
      <c r="Y41" s="293">
        <f>IF(TRIM(入力3!Y35)&lt;&gt;"",入力3!Y35,"")</f>
        <v>0</v>
      </c>
      <c r="Z41" s="257" t="str">
        <f>IF(TRIM(入力3!Z35)&lt;&gt;"",入力3!Z35,"")</f>
        <v/>
      </c>
      <c r="AA41" s="403" t="str">
        <f>IF(TRIM(入力3!AA35)&lt;&gt;"",入力3!AA35,"")</f>
        <v/>
      </c>
      <c r="AB41" s="296" t="str">
        <f>IF(TRIM(入力3!AB35)&lt;&gt;"",入力3!AB35,"")</f>
        <v/>
      </c>
      <c r="AC41" s="297" t="str">
        <f>IF(TRIM(入力3!AC35)&lt;&gt;"",入力3!AC35,"")</f>
        <v/>
      </c>
      <c r="AD41" s="297" t="str">
        <f>IF(TRIM(入力3!AD35)&lt;&gt;"",入力3!AD35,"")</f>
        <v/>
      </c>
      <c r="AE41" s="297" t="str">
        <f>IF(TRIM(入力3!AE35)&lt;&gt;"",入力3!AE35,"")</f>
        <v/>
      </c>
      <c r="AF41" s="2430" t="str">
        <f>IF(TRIM(入力3!AF35)&lt;&gt;"",入力3!AF35,"")</f>
        <v/>
      </c>
      <c r="AG41" s="2431"/>
      <c r="AI41" s="484"/>
      <c r="AJ41" s="484"/>
      <c r="AK41" s="484"/>
      <c r="AL41" s="484"/>
      <c r="AM41" s="484"/>
      <c r="AN41" s="484"/>
      <c r="AO41" s="484"/>
      <c r="AP41" s="484"/>
      <c r="AQ41" s="484"/>
      <c r="AR41" s="484"/>
      <c r="AS41" s="484"/>
      <c r="AT41" s="484"/>
      <c r="AU41" s="484"/>
      <c r="AV41" s="484"/>
      <c r="AW41" s="484"/>
    </row>
    <row r="42" spans="1:49" s="162" customFormat="1" ht="22.5" customHeight="1">
      <c r="A42" s="556" t="str">
        <f>IF(TRIM(入力1!A64)&lt;&gt;"",入力1!A64,"")</f>
        <v/>
      </c>
      <c r="B42" s="557">
        <f>IF(TRIM(入力1!B64)&lt;&gt;"",入力1!B64,"")</f>
        <v>2</v>
      </c>
      <c r="C42" s="558">
        <f>IF(TRIM(入力1!C64)&lt;&gt;"",入力1!C64,"")</f>
        <v>4</v>
      </c>
      <c r="D42" s="2442" t="str">
        <f>IF(TRIM(入力1!D64)&lt;&gt;"",入力1!D64,"")</f>
        <v/>
      </c>
      <c r="E42" s="2443"/>
      <c r="F42" s="2443"/>
      <c r="G42" s="2443"/>
      <c r="H42" s="2443"/>
      <c r="I42" s="2443"/>
      <c r="J42" s="2444"/>
      <c r="K42" s="556" t="str">
        <f>IF(TRIM(入力1!A64)&lt;&gt;"",入力1!A64,"")</f>
        <v/>
      </c>
      <c r="L42" s="557">
        <f>IF(TRIM(入力1!B64)&lt;&gt;"",入力1!B64,"")</f>
        <v>2</v>
      </c>
      <c r="M42" s="558">
        <f t="shared" si="1"/>
        <v>4</v>
      </c>
      <c r="N42" s="559" t="str">
        <f>IF(TRIM(入力3!N36)&lt;&gt;"",入力3!N36,"")</f>
        <v/>
      </c>
      <c r="O42" s="560" t="str">
        <f>IF(TRIM(入力3!O36)&lt;&gt;"",入力3!O36,"")</f>
        <v/>
      </c>
      <c r="P42" s="561" t="str">
        <f>IF(TRIM(入力3!P36)&lt;&gt;"",入力3!P36,"")</f>
        <v/>
      </c>
      <c r="Q42" s="560" t="str">
        <f>IF(TRIM(入力3!Q36)&lt;&gt;"",入力3!Q36,"")</f>
        <v/>
      </c>
      <c r="R42" s="559" t="str">
        <f>IF(TRIM(入力3!R36)&lt;&gt;"",入力3!R36,"")</f>
        <v/>
      </c>
      <c r="S42" s="559" t="str">
        <f>IF(TRIM(入力3!S36)&lt;&gt;"",入力3!S36,"")</f>
        <v/>
      </c>
      <c r="T42" s="567" t="str">
        <f>IF(TRIM(入力3!T36)&lt;&gt;"",入力3!T36,"")</f>
        <v/>
      </c>
      <c r="U42" s="560" t="str">
        <f>IF(TRIM(入力3!U36)&lt;&gt;"",入力3!U36,"")</f>
        <v/>
      </c>
      <c r="V42" s="559" t="str">
        <f>IF(TRIM(入力3!V36)&lt;&gt;"",入力3!V36,"")</f>
        <v/>
      </c>
      <c r="W42" s="559" t="str">
        <f>IF(TRIM(入力3!W36)&lt;&gt;"",入力3!W36,"")</f>
        <v/>
      </c>
      <c r="X42" s="559">
        <f>IF(TRIM(入力3!X36)&lt;&gt;"",入力3!X36,"")</f>
        <v>0</v>
      </c>
      <c r="Y42" s="559">
        <f>IF(TRIM(入力3!Y36)&lt;&gt;"",入力3!Y36,"")</f>
        <v>0</v>
      </c>
      <c r="Z42" s="563" t="str">
        <f>IF(TRIM(入力3!Z36)&lt;&gt;"",入力3!Z36,"")</f>
        <v/>
      </c>
      <c r="AA42" s="564" t="str">
        <f>IF(TRIM(入力3!AA36)&lt;&gt;"",入力3!AA36,"")</f>
        <v/>
      </c>
      <c r="AB42" s="565" t="str">
        <f>IF(TRIM(入力3!AB36)&lt;&gt;"",入力3!AB36,"")</f>
        <v/>
      </c>
      <c r="AC42" s="566" t="str">
        <f>IF(TRIM(入力3!AC36)&lt;&gt;"",入力3!AC36,"")</f>
        <v/>
      </c>
      <c r="AD42" s="566" t="str">
        <f>IF(TRIM(入力3!AD36)&lt;&gt;"",入力3!AD36,"")</f>
        <v/>
      </c>
      <c r="AE42" s="566" t="str">
        <f>IF(TRIM(入力3!AE36)&lt;&gt;"",入力3!AE36,"")</f>
        <v/>
      </c>
      <c r="AF42" s="2432" t="str">
        <f>IF(TRIM(入力3!AF36)&lt;&gt;"",入力3!AF36,"")</f>
        <v/>
      </c>
      <c r="AG42" s="2433"/>
      <c r="AI42" s="484"/>
      <c r="AJ42" s="484"/>
      <c r="AK42" s="484"/>
      <c r="AL42" s="484"/>
      <c r="AM42" s="484"/>
      <c r="AN42" s="484"/>
      <c r="AO42" s="484"/>
      <c r="AP42" s="484"/>
      <c r="AQ42" s="484"/>
      <c r="AR42" s="484"/>
      <c r="AS42" s="484"/>
      <c r="AT42" s="484"/>
      <c r="AU42" s="484"/>
      <c r="AV42" s="484"/>
      <c r="AW42" s="484"/>
    </row>
    <row r="43" spans="1:49" s="162" customFormat="1" ht="22.5" customHeight="1" thickBot="1">
      <c r="A43" s="375" t="str">
        <f>IF(TRIM(入力1!A66)&lt;&gt;"",入力1!A66,"")</f>
        <v/>
      </c>
      <c r="B43" s="428">
        <f>IF(TRIM(入力1!B66)&lt;&gt;"",入力1!B66,"")</f>
        <v>2</v>
      </c>
      <c r="C43" s="376">
        <f>IF(TRIM(入力1!C66)&lt;&gt;"",入力1!C66,"")</f>
        <v>5</v>
      </c>
      <c r="D43" s="1692" t="str">
        <f>IF(TRIM(入力1!D66)&lt;&gt;"",入力1!D66,"")</f>
        <v/>
      </c>
      <c r="E43" s="1693"/>
      <c r="F43" s="1693"/>
      <c r="G43" s="1693"/>
      <c r="H43" s="1693"/>
      <c r="I43" s="1693"/>
      <c r="J43" s="1694"/>
      <c r="K43" s="375" t="str">
        <f>IF(TRIM(入力1!A66)&lt;&gt;"",入力1!A66,"")</f>
        <v/>
      </c>
      <c r="L43" s="428">
        <f>IF(TRIM(入力1!B66)&lt;&gt;"",入力1!B66,"")</f>
        <v>2</v>
      </c>
      <c r="M43" s="376">
        <f t="shared" si="1"/>
        <v>5</v>
      </c>
      <c r="N43" s="299" t="str">
        <f>IF(TRIM(入力3!N37)&lt;&gt;"",入力3!N37,"")</f>
        <v/>
      </c>
      <c r="O43" s="300" t="str">
        <f>IF(TRIM(入力3!O37)&lt;&gt;"",入力3!O37,"")</f>
        <v/>
      </c>
      <c r="P43" s="301" t="str">
        <f>IF(TRIM(入力3!P37)&lt;&gt;"",入力3!P37,"")</f>
        <v/>
      </c>
      <c r="Q43" s="300" t="str">
        <f>IF(TRIM(入力3!Q37)&lt;&gt;"",入力3!Q37,"")</f>
        <v/>
      </c>
      <c r="R43" s="299" t="str">
        <f>IF(TRIM(入力3!R37)&lt;&gt;"",入力3!R37,"")</f>
        <v/>
      </c>
      <c r="S43" s="299" t="str">
        <f>IF(TRIM(入力3!S37)&lt;&gt;"",入力3!S37,"")</f>
        <v/>
      </c>
      <c r="T43" s="463" t="str">
        <f>IF(TRIM(入力3!T37)&lt;&gt;"",入力3!T37,"")</f>
        <v/>
      </c>
      <c r="U43" s="300" t="str">
        <f>IF(TRIM(入力3!U37)&lt;&gt;"",入力3!U37,"")</f>
        <v/>
      </c>
      <c r="V43" s="299" t="str">
        <f>IF(TRIM(入力3!V37)&lt;&gt;"",入力3!V37,"")</f>
        <v/>
      </c>
      <c r="W43" s="299" t="str">
        <f>IF(TRIM(入力3!W37)&lt;&gt;"",入力3!W37,"")</f>
        <v/>
      </c>
      <c r="X43" s="299">
        <f>IF(TRIM(入力3!X37)&lt;&gt;"",入力3!X37,"")</f>
        <v>0</v>
      </c>
      <c r="Y43" s="299">
        <f>IF(TRIM(入力3!Y37)&lt;&gt;"",入力3!Y37,"")</f>
        <v>0</v>
      </c>
      <c r="Z43" s="258" t="str">
        <f>IF(TRIM(入力3!Z37)&lt;&gt;"",入力3!Z37,"")</f>
        <v/>
      </c>
      <c r="AA43" s="404" t="str">
        <f>IF(TRIM(入力3!AA37)&lt;&gt;"",入力3!AA37,"")</f>
        <v/>
      </c>
      <c r="AB43" s="302" t="str">
        <f>IF(TRIM(入力3!AB37)&lt;&gt;"",入力3!AB37,"")</f>
        <v/>
      </c>
      <c r="AC43" s="303" t="str">
        <f>IF(TRIM(入力3!AC37)&lt;&gt;"",入力3!AC37,"")</f>
        <v/>
      </c>
      <c r="AD43" s="303" t="str">
        <f>IF(TRIM(入力3!AD37)&lt;&gt;"",入力3!AD37,"")</f>
        <v/>
      </c>
      <c r="AE43" s="303" t="str">
        <f>IF(TRIM(入力3!AE37)&lt;&gt;"",入力3!AE37,"")</f>
        <v/>
      </c>
      <c r="AF43" s="2440" t="str">
        <f>IF(TRIM(入力3!AF37)&lt;&gt;"",入力3!AF37,"")</f>
        <v/>
      </c>
      <c r="AG43" s="2441"/>
      <c r="AI43" s="484"/>
      <c r="AJ43" s="484"/>
      <c r="AK43" s="484"/>
      <c r="AL43" s="484"/>
      <c r="AM43" s="484"/>
      <c r="AN43" s="484"/>
      <c r="AO43" s="484"/>
      <c r="AP43" s="484"/>
      <c r="AQ43" s="484"/>
      <c r="AR43" s="484"/>
      <c r="AS43" s="484"/>
      <c r="AT43" s="484"/>
      <c r="AU43" s="484"/>
      <c r="AV43" s="484"/>
      <c r="AW43" s="484"/>
    </row>
    <row r="44" spans="1:49" s="162" customFormat="1" ht="22.5" customHeight="1">
      <c r="A44" s="568" t="str">
        <f>IF(TRIM(入力1!A68)&lt;&gt;"",入力1!A68,"")</f>
        <v/>
      </c>
      <c r="B44" s="569">
        <f>IF(TRIM(入力1!B68)&lt;&gt;"",入力1!B68,"")</f>
        <v>2</v>
      </c>
      <c r="C44" s="570">
        <f>IF(TRIM(入力1!C68)&lt;&gt;"",入力1!C68,"")</f>
        <v>6</v>
      </c>
      <c r="D44" s="2448" t="str">
        <f>IF(TRIM(入力1!D68)&lt;&gt;"",入力1!D68,"")</f>
        <v/>
      </c>
      <c r="E44" s="2449"/>
      <c r="F44" s="2449"/>
      <c r="G44" s="2449"/>
      <c r="H44" s="2449"/>
      <c r="I44" s="2449"/>
      <c r="J44" s="2450"/>
      <c r="K44" s="568" t="str">
        <f>IF(TRIM(入力1!A68)&lt;&gt;"",入力1!A68,"")</f>
        <v/>
      </c>
      <c r="L44" s="569">
        <f>IF(TRIM(入力1!B68)&lt;&gt;"",入力1!B68,"")</f>
        <v>2</v>
      </c>
      <c r="M44" s="570">
        <f t="shared" si="1"/>
        <v>6</v>
      </c>
      <c r="N44" s="571" t="str">
        <f>IF(TRIM(入力3!N38)&lt;&gt;"",入力3!N38,"")</f>
        <v/>
      </c>
      <c r="O44" s="572" t="str">
        <f>IF(TRIM(入力3!O38)&lt;&gt;"",入力3!O38,"")</f>
        <v/>
      </c>
      <c r="P44" s="573" t="str">
        <f>IF(TRIM(入力3!P38)&lt;&gt;"",入力3!P38,"")</f>
        <v/>
      </c>
      <c r="Q44" s="572" t="str">
        <f>IF(TRIM(入力3!Q38)&lt;&gt;"",入力3!Q38,"")</f>
        <v/>
      </c>
      <c r="R44" s="571" t="str">
        <f>IF(TRIM(入力3!R38)&lt;&gt;"",入力3!R38,"")</f>
        <v/>
      </c>
      <c r="S44" s="571" t="str">
        <f>IF(TRIM(入力3!S38)&lt;&gt;"",入力3!S38,"")</f>
        <v/>
      </c>
      <c r="T44" s="574" t="str">
        <f>IF(TRIM(入力3!T38)&lt;&gt;"",入力3!T38,"")</f>
        <v/>
      </c>
      <c r="U44" s="572" t="str">
        <f>IF(TRIM(入力3!U38)&lt;&gt;"",入力3!U38,"")</f>
        <v/>
      </c>
      <c r="V44" s="571" t="str">
        <f>IF(TRIM(入力3!V38)&lt;&gt;"",入力3!V38,"")</f>
        <v/>
      </c>
      <c r="W44" s="571" t="str">
        <f>IF(TRIM(入力3!W38)&lt;&gt;"",入力3!W38,"")</f>
        <v/>
      </c>
      <c r="X44" s="571">
        <f>IF(TRIM(入力3!X38)&lt;&gt;"",入力3!X38,"")</f>
        <v>0</v>
      </c>
      <c r="Y44" s="571">
        <f>IF(TRIM(入力3!Y38)&lt;&gt;"",入力3!Y38,"")</f>
        <v>0</v>
      </c>
      <c r="Z44" s="575" t="str">
        <f>IF(TRIM(入力3!Z38)&lt;&gt;"",入力3!Z38,"")</f>
        <v/>
      </c>
      <c r="AA44" s="576" t="str">
        <f>IF(TRIM(入力3!AA38)&lt;&gt;"",入力3!AA38,"")</f>
        <v/>
      </c>
      <c r="AB44" s="577" t="str">
        <f>IF(TRIM(入力3!AB38)&lt;&gt;"",入力3!AB38,"")</f>
        <v/>
      </c>
      <c r="AC44" s="578" t="str">
        <f>IF(TRIM(入力3!AC38)&lt;&gt;"",入力3!AC38,"")</f>
        <v/>
      </c>
      <c r="AD44" s="578" t="str">
        <f>IF(TRIM(入力3!AD38)&lt;&gt;"",入力3!AD38,"")</f>
        <v/>
      </c>
      <c r="AE44" s="578" t="str">
        <f>IF(TRIM(入力3!AE38)&lt;&gt;"",入力3!AE38,"")</f>
        <v/>
      </c>
      <c r="AF44" s="2428" t="str">
        <f>IF(TRIM(入力3!AF38)&lt;&gt;"",入力3!AF38,"")</f>
        <v/>
      </c>
      <c r="AG44" s="2429"/>
      <c r="AI44" s="484"/>
      <c r="AJ44" s="484"/>
      <c r="AK44" s="484"/>
      <c r="AL44" s="484"/>
      <c r="AM44" s="484"/>
      <c r="AN44" s="484"/>
      <c r="AO44" s="484"/>
      <c r="AP44" s="484"/>
      <c r="AQ44" s="484"/>
      <c r="AR44" s="484"/>
      <c r="AS44" s="484"/>
      <c r="AT44" s="484"/>
      <c r="AU44" s="484"/>
      <c r="AV44" s="484"/>
      <c r="AW44" s="484"/>
    </row>
    <row r="45" spans="1:49" s="162" customFormat="1" ht="22.5" customHeight="1">
      <c r="A45" s="249" t="str">
        <f>IF(TRIM(入力1!A70)&lt;&gt;"",入力1!A70,"")</f>
        <v/>
      </c>
      <c r="B45" s="427">
        <f>IF(TRIM(入力1!B70)&lt;&gt;"",入力1!B70,"")</f>
        <v>2</v>
      </c>
      <c r="C45" s="251">
        <f>IF(TRIM(入力1!C70)&lt;&gt;"",入力1!C70,"")</f>
        <v>7</v>
      </c>
      <c r="D45" s="1679" t="str">
        <f>IF(TRIM(入力1!D70)&lt;&gt;"",入力1!D70,"")</f>
        <v/>
      </c>
      <c r="E45" s="1680"/>
      <c r="F45" s="1680"/>
      <c r="G45" s="1680"/>
      <c r="H45" s="1680"/>
      <c r="I45" s="1680"/>
      <c r="J45" s="1681"/>
      <c r="K45" s="249" t="str">
        <f>IF(TRIM(入力1!A70)&lt;&gt;"",入力1!A70,"")</f>
        <v/>
      </c>
      <c r="L45" s="427">
        <f>IF(TRIM(入力1!B70)&lt;&gt;"",入力1!B70,"")</f>
        <v>2</v>
      </c>
      <c r="M45" s="251">
        <f t="shared" si="1"/>
        <v>7</v>
      </c>
      <c r="N45" s="293" t="str">
        <f>IF(TRIM(入力3!N39)&lt;&gt;"",入力3!N39,"")</f>
        <v/>
      </c>
      <c r="O45" s="298" t="str">
        <f>IF(TRIM(入力3!O39)&lt;&gt;"",入力3!O39,"")</f>
        <v/>
      </c>
      <c r="P45" s="295" t="str">
        <f>IF(TRIM(入力3!P39)&lt;&gt;"",入力3!P39,"")</f>
        <v/>
      </c>
      <c r="Q45" s="294" t="str">
        <f>IF(TRIM(入力3!Q39)&lt;&gt;"",入力3!Q39,"")</f>
        <v/>
      </c>
      <c r="R45" s="293" t="str">
        <f>IF(TRIM(入力3!R39)&lt;&gt;"",入力3!R39,"")</f>
        <v/>
      </c>
      <c r="S45" s="293" t="str">
        <f>IF(TRIM(入力3!S39)&lt;&gt;"",入力3!S39,"")</f>
        <v/>
      </c>
      <c r="T45" s="462" t="str">
        <f>IF(TRIM(入力3!T39)&lt;&gt;"",入力3!T39,"")</f>
        <v/>
      </c>
      <c r="U45" s="294" t="str">
        <f>IF(TRIM(入力3!U39)&lt;&gt;"",入力3!U39,"")</f>
        <v/>
      </c>
      <c r="V45" s="293" t="str">
        <f>IF(TRIM(入力3!V39)&lt;&gt;"",入力3!V39,"")</f>
        <v/>
      </c>
      <c r="W45" s="293" t="str">
        <f>IF(TRIM(入力3!W39)&lt;&gt;"",入力3!W39,"")</f>
        <v/>
      </c>
      <c r="X45" s="293">
        <f>IF(TRIM(入力3!X39)&lt;&gt;"",入力3!X39,"")</f>
        <v>0</v>
      </c>
      <c r="Y45" s="293">
        <f>IF(TRIM(入力3!Y39)&lt;&gt;"",入力3!Y39,"")</f>
        <v>0</v>
      </c>
      <c r="Z45" s="257" t="str">
        <f>IF(TRIM(入力3!Z39)&lt;&gt;"",入力3!Z39,"")</f>
        <v/>
      </c>
      <c r="AA45" s="403" t="str">
        <f>IF(TRIM(入力3!AA39)&lt;&gt;"",入力3!AA39,"")</f>
        <v/>
      </c>
      <c r="AB45" s="296" t="str">
        <f>IF(TRIM(入力3!AB39)&lt;&gt;"",入力3!AB39,"")</f>
        <v/>
      </c>
      <c r="AC45" s="297" t="str">
        <f>IF(TRIM(入力3!AC39)&lt;&gt;"",入力3!AC39,"")</f>
        <v/>
      </c>
      <c r="AD45" s="297" t="str">
        <f>IF(TRIM(入力3!AD39)&lt;&gt;"",入力3!AD39,"")</f>
        <v/>
      </c>
      <c r="AE45" s="297" t="str">
        <f>IF(TRIM(入力3!AE39)&lt;&gt;"",入力3!AE39,"")</f>
        <v/>
      </c>
      <c r="AF45" s="2430" t="str">
        <f>IF(TRIM(入力3!AF39)&lt;&gt;"",入力3!AF39,"")</f>
        <v/>
      </c>
      <c r="AG45" s="2431"/>
      <c r="AI45" s="484"/>
      <c r="AJ45" s="484"/>
      <c r="AK45" s="484"/>
      <c r="AL45" s="484"/>
      <c r="AM45" s="484"/>
      <c r="AN45" s="484"/>
      <c r="AO45" s="484"/>
      <c r="AP45" s="484"/>
      <c r="AQ45" s="484"/>
      <c r="AR45" s="484"/>
      <c r="AS45" s="484"/>
      <c r="AT45" s="484"/>
      <c r="AU45" s="484"/>
      <c r="AV45" s="484"/>
      <c r="AW45" s="484"/>
    </row>
    <row r="46" spans="1:49" s="162" customFormat="1" ht="22.5" customHeight="1">
      <c r="A46" s="556" t="str">
        <f>IF(TRIM(入力1!A72)&lt;&gt;"",入力1!A72,"")</f>
        <v/>
      </c>
      <c r="B46" s="557">
        <f>IF(TRIM(入力1!B72)&lt;&gt;"",入力1!B72,"")</f>
        <v>2</v>
      </c>
      <c r="C46" s="558">
        <f>IF(TRIM(入力1!C72)&lt;&gt;"",入力1!C72,"")</f>
        <v>8</v>
      </c>
      <c r="D46" s="2442" t="str">
        <f>IF(TRIM(入力1!D72)&lt;&gt;"",入力1!D72,"")</f>
        <v/>
      </c>
      <c r="E46" s="2443"/>
      <c r="F46" s="2443"/>
      <c r="G46" s="2443"/>
      <c r="H46" s="2443"/>
      <c r="I46" s="2443"/>
      <c r="J46" s="2444"/>
      <c r="K46" s="556" t="str">
        <f>IF(TRIM(入力1!A72)&lt;&gt;"",入力1!A72,"")</f>
        <v/>
      </c>
      <c r="L46" s="557">
        <f>IF(TRIM(入力1!B72)&lt;&gt;"",入力1!B72,"")</f>
        <v>2</v>
      </c>
      <c r="M46" s="558">
        <f t="shared" si="1"/>
        <v>8</v>
      </c>
      <c r="N46" s="559" t="str">
        <f>IF(TRIM(入力3!N40)&lt;&gt;"",入力3!N40,"")</f>
        <v/>
      </c>
      <c r="O46" s="560" t="str">
        <f>IF(TRIM(入力3!O40)&lt;&gt;"",入力3!O40,"")</f>
        <v/>
      </c>
      <c r="P46" s="561" t="str">
        <f>IF(TRIM(入力3!P40)&lt;&gt;"",入力3!P40,"")</f>
        <v/>
      </c>
      <c r="Q46" s="560" t="str">
        <f>IF(TRIM(入力3!Q40)&lt;&gt;"",入力3!Q40,"")</f>
        <v/>
      </c>
      <c r="R46" s="559" t="str">
        <f>IF(TRIM(入力3!R40)&lt;&gt;"",入力3!R40,"")</f>
        <v/>
      </c>
      <c r="S46" s="559" t="str">
        <f>IF(TRIM(入力3!S40)&lt;&gt;"",入力3!S40,"")</f>
        <v/>
      </c>
      <c r="T46" s="567" t="str">
        <f>IF(TRIM(入力3!T40)&lt;&gt;"",入力3!T40,"")</f>
        <v/>
      </c>
      <c r="U46" s="560" t="str">
        <f>IF(TRIM(入力3!U40)&lt;&gt;"",入力3!U40,"")</f>
        <v/>
      </c>
      <c r="V46" s="559" t="str">
        <f>IF(TRIM(入力3!V40)&lt;&gt;"",入力3!V40,"")</f>
        <v/>
      </c>
      <c r="W46" s="559" t="str">
        <f>IF(TRIM(入力3!W40)&lt;&gt;"",入力3!W40,"")</f>
        <v/>
      </c>
      <c r="X46" s="559">
        <f>IF(TRIM(入力3!X40)&lt;&gt;"",入力3!X40,"")</f>
        <v>0</v>
      </c>
      <c r="Y46" s="559">
        <f>IF(TRIM(入力3!Y40)&lt;&gt;"",入力3!Y40,"")</f>
        <v>0</v>
      </c>
      <c r="Z46" s="563" t="str">
        <f>IF(TRIM(入力3!Z40)&lt;&gt;"",入力3!Z40,"")</f>
        <v/>
      </c>
      <c r="AA46" s="564" t="str">
        <f>IF(TRIM(入力3!AA40)&lt;&gt;"",入力3!AA40,"")</f>
        <v/>
      </c>
      <c r="AB46" s="565" t="str">
        <f>IF(TRIM(入力3!AB40)&lt;&gt;"",入力3!AB40,"")</f>
        <v/>
      </c>
      <c r="AC46" s="566" t="str">
        <f>IF(TRIM(入力3!AC40)&lt;&gt;"",入力3!AC40,"")</f>
        <v/>
      </c>
      <c r="AD46" s="566" t="str">
        <f>IF(TRIM(入力3!AD40)&lt;&gt;"",入力3!AD40,"")</f>
        <v/>
      </c>
      <c r="AE46" s="566" t="str">
        <f>IF(TRIM(入力3!AE40)&lt;&gt;"",入力3!AE40,"")</f>
        <v/>
      </c>
      <c r="AF46" s="2432" t="str">
        <f>IF(TRIM(入力3!AF40)&lt;&gt;"",入力3!AF40,"")</f>
        <v/>
      </c>
      <c r="AG46" s="2433"/>
      <c r="AI46" s="484"/>
      <c r="AJ46" s="484"/>
      <c r="AK46" s="484"/>
      <c r="AL46" s="484"/>
      <c r="AM46" s="484"/>
      <c r="AN46" s="484"/>
      <c r="AO46" s="484"/>
      <c r="AP46" s="484"/>
      <c r="AQ46" s="484"/>
      <c r="AR46" s="484"/>
      <c r="AS46" s="484"/>
      <c r="AT46" s="484"/>
      <c r="AU46" s="484"/>
      <c r="AV46" s="484"/>
      <c r="AW46" s="484"/>
    </row>
    <row r="47" spans="1:49" s="162" customFormat="1" ht="22.5" customHeight="1">
      <c r="A47" s="249" t="str">
        <f>IF(TRIM(入力1!A74)&lt;&gt;"",入力1!A74,"")</f>
        <v/>
      </c>
      <c r="B47" s="427">
        <f>IF(TRIM(入力1!B74)&lt;&gt;"",入力1!B74,"")</f>
        <v>2</v>
      </c>
      <c r="C47" s="251">
        <f>IF(TRIM(入力1!C74)&lt;&gt;"",入力1!C74,"")</f>
        <v>9</v>
      </c>
      <c r="D47" s="1679" t="str">
        <f>IF(TRIM(入力1!D74)&lt;&gt;"",入力1!D74,"")</f>
        <v/>
      </c>
      <c r="E47" s="1680"/>
      <c r="F47" s="1680"/>
      <c r="G47" s="1680"/>
      <c r="H47" s="1680"/>
      <c r="I47" s="1680"/>
      <c r="J47" s="1681"/>
      <c r="K47" s="249" t="str">
        <f>IF(TRIM(入力1!A74)&lt;&gt;"",入力1!A74,"")</f>
        <v/>
      </c>
      <c r="L47" s="427">
        <f>IF(TRIM(入力1!B74)&lt;&gt;"",入力1!B74,"")</f>
        <v>2</v>
      </c>
      <c r="M47" s="251">
        <f t="shared" si="1"/>
        <v>9</v>
      </c>
      <c r="N47" s="293" t="str">
        <f>IF(TRIM(入力3!N41)&lt;&gt;"",入力3!N41,"")</f>
        <v/>
      </c>
      <c r="O47" s="294" t="str">
        <f>IF(TRIM(入力3!O41)&lt;&gt;"",入力3!O41,"")</f>
        <v/>
      </c>
      <c r="P47" s="295" t="str">
        <f>IF(TRIM(入力3!P41)&lt;&gt;"",入力3!P41,"")</f>
        <v/>
      </c>
      <c r="Q47" s="294" t="str">
        <f>IF(TRIM(入力3!Q41)&lt;&gt;"",入力3!Q41,"")</f>
        <v/>
      </c>
      <c r="R47" s="293" t="str">
        <f>IF(TRIM(入力3!R41)&lt;&gt;"",入力3!R41,"")</f>
        <v/>
      </c>
      <c r="S47" s="293" t="str">
        <f>IF(TRIM(入力3!S41)&lt;&gt;"",入力3!S41,"")</f>
        <v/>
      </c>
      <c r="T47" s="462" t="str">
        <f>IF(TRIM(入力3!T41)&lt;&gt;"",入力3!T41,"")</f>
        <v/>
      </c>
      <c r="U47" s="294" t="str">
        <f>IF(TRIM(入力3!U41)&lt;&gt;"",入力3!U41,"")</f>
        <v/>
      </c>
      <c r="V47" s="293" t="str">
        <f>IF(TRIM(入力3!V41)&lt;&gt;"",入力3!V41,"")</f>
        <v/>
      </c>
      <c r="W47" s="293" t="str">
        <f>IF(TRIM(入力3!W41)&lt;&gt;"",入力3!W41,"")</f>
        <v/>
      </c>
      <c r="X47" s="293">
        <f>IF(TRIM(入力3!X41)&lt;&gt;"",入力3!X41,"")</f>
        <v>0</v>
      </c>
      <c r="Y47" s="293">
        <f>IF(TRIM(入力3!Y41)&lt;&gt;"",入力3!Y41,"")</f>
        <v>0</v>
      </c>
      <c r="Z47" s="257" t="str">
        <f>IF(TRIM(入力3!Z41)&lt;&gt;"",入力3!Z41,"")</f>
        <v/>
      </c>
      <c r="AA47" s="403" t="str">
        <f>IF(TRIM(入力3!AA41)&lt;&gt;"",入力3!AA41,"")</f>
        <v/>
      </c>
      <c r="AB47" s="296" t="str">
        <f>IF(TRIM(入力3!AB41)&lt;&gt;"",入力3!AB41,"")</f>
        <v/>
      </c>
      <c r="AC47" s="297" t="str">
        <f>IF(TRIM(入力3!AC41)&lt;&gt;"",入力3!AC41,"")</f>
        <v/>
      </c>
      <c r="AD47" s="297" t="str">
        <f>IF(TRIM(入力3!AD41)&lt;&gt;"",入力3!AD41,"")</f>
        <v/>
      </c>
      <c r="AE47" s="297" t="str">
        <f>IF(TRIM(入力3!AE41)&lt;&gt;"",入力3!AE41,"")</f>
        <v/>
      </c>
      <c r="AF47" s="2430" t="str">
        <f>IF(TRIM(入力3!AF41)&lt;&gt;"",入力3!AF41,"")</f>
        <v/>
      </c>
      <c r="AG47" s="2431"/>
      <c r="AI47" s="484"/>
      <c r="AJ47" s="484"/>
      <c r="AK47" s="484"/>
      <c r="AL47" s="484"/>
      <c r="AM47" s="484"/>
      <c r="AN47" s="484"/>
      <c r="AO47" s="484"/>
      <c r="AP47" s="484"/>
      <c r="AQ47" s="484"/>
      <c r="AR47" s="484"/>
      <c r="AS47" s="484"/>
      <c r="AT47" s="484"/>
      <c r="AU47" s="484"/>
      <c r="AV47" s="484"/>
      <c r="AW47" s="484"/>
    </row>
    <row r="48" spans="1:49" s="162" customFormat="1" ht="22.5" customHeight="1" thickBot="1">
      <c r="A48" s="579" t="str">
        <f>IF(TRIM(入力1!A76)&lt;&gt;"",入力1!A76,"")</f>
        <v/>
      </c>
      <c r="B48" s="580">
        <f>IF(TRIM(入力1!B76)&lt;&gt;"",入力1!B76,"")</f>
        <v>3</v>
      </c>
      <c r="C48" s="581">
        <f>IF(TRIM(入力1!C76)&lt;&gt;"",入力1!C76,"")</f>
        <v>0</v>
      </c>
      <c r="D48" s="2445" t="str">
        <f>IF(TRIM(入力1!D76)&lt;&gt;"",入力1!D76,"")</f>
        <v/>
      </c>
      <c r="E48" s="2446"/>
      <c r="F48" s="2446"/>
      <c r="G48" s="2446"/>
      <c r="H48" s="2446"/>
      <c r="I48" s="2446"/>
      <c r="J48" s="2447"/>
      <c r="K48" s="579" t="str">
        <f>IF(TRIM(入力1!A76)&lt;&gt;"",入力1!A76,"")</f>
        <v/>
      </c>
      <c r="L48" s="580">
        <f>IF(TRIM(入力1!B76)&lt;&gt;"",入力1!B76,"")</f>
        <v>3</v>
      </c>
      <c r="M48" s="581">
        <f t="shared" si="1"/>
        <v>0</v>
      </c>
      <c r="N48" s="582" t="str">
        <f>IF(TRIM(入力3!N42)&lt;&gt;"",入力3!N42,"")</f>
        <v/>
      </c>
      <c r="O48" s="583" t="str">
        <f>IF(TRIM(入力3!O42)&lt;&gt;"",入力3!O42,"")</f>
        <v/>
      </c>
      <c r="P48" s="584" t="str">
        <f>IF(TRIM(入力3!P42)&lt;&gt;"",入力3!P42,"")</f>
        <v/>
      </c>
      <c r="Q48" s="583" t="str">
        <f>IF(TRIM(入力3!Q42)&lt;&gt;"",入力3!Q42,"")</f>
        <v/>
      </c>
      <c r="R48" s="582" t="str">
        <f>IF(TRIM(入力3!R42)&lt;&gt;"",入力3!R42,"")</f>
        <v/>
      </c>
      <c r="S48" s="582" t="str">
        <f>IF(TRIM(入力3!S42)&lt;&gt;"",入力3!S42,"")</f>
        <v/>
      </c>
      <c r="T48" s="585" t="str">
        <f>IF(TRIM(入力3!T42)&lt;&gt;"",入力3!T42,"")</f>
        <v/>
      </c>
      <c r="U48" s="583" t="str">
        <f>IF(TRIM(入力3!U42)&lt;&gt;"",入力3!U42,"")</f>
        <v/>
      </c>
      <c r="V48" s="582" t="str">
        <f>IF(TRIM(入力3!V42)&lt;&gt;"",入力3!V42,"")</f>
        <v/>
      </c>
      <c r="W48" s="582" t="str">
        <f>IF(TRIM(入力3!W42)&lt;&gt;"",入力3!W42,"")</f>
        <v/>
      </c>
      <c r="X48" s="582">
        <f>IF(TRIM(入力3!X42)&lt;&gt;"",入力3!X42,"")</f>
        <v>0</v>
      </c>
      <c r="Y48" s="582">
        <f>IF(TRIM(入力3!Y42)&lt;&gt;"",入力3!Y42,"")</f>
        <v>0</v>
      </c>
      <c r="Z48" s="586" t="str">
        <f>IF(TRIM(入力3!Z42)&lt;&gt;"",入力3!Z42,"")</f>
        <v/>
      </c>
      <c r="AA48" s="587" t="str">
        <f>IF(TRIM(入力3!AA42)&lt;&gt;"",入力3!AA42,"")</f>
        <v/>
      </c>
      <c r="AB48" s="588" t="str">
        <f>IF(TRIM(入力3!AB42)&lt;&gt;"",入力3!AB42,"")</f>
        <v/>
      </c>
      <c r="AC48" s="589" t="str">
        <f>IF(TRIM(入力3!AC42)&lt;&gt;"",入力3!AC42,"")</f>
        <v/>
      </c>
      <c r="AD48" s="589" t="str">
        <f>IF(TRIM(入力3!AD42)&lt;&gt;"",入力3!AD42,"")</f>
        <v/>
      </c>
      <c r="AE48" s="589" t="str">
        <f>IF(TRIM(入力3!AE42)&lt;&gt;"",入力3!AE42,"")</f>
        <v/>
      </c>
      <c r="AF48" s="2436" t="str">
        <f>IF(TRIM(入力3!AF42)&lt;&gt;"",入力3!AF42,"")</f>
        <v/>
      </c>
      <c r="AG48" s="2437"/>
      <c r="AI48" s="484"/>
      <c r="AJ48" s="484"/>
      <c r="AK48" s="484"/>
      <c r="AL48" s="484"/>
      <c r="AM48" s="484"/>
      <c r="AN48" s="484"/>
      <c r="AO48" s="484"/>
      <c r="AP48" s="484"/>
      <c r="AQ48" s="484"/>
      <c r="AR48" s="484"/>
      <c r="AS48" s="484"/>
      <c r="AT48" s="484"/>
      <c r="AU48" s="484"/>
      <c r="AV48" s="484"/>
      <c r="AW48" s="484"/>
    </row>
    <row r="49" spans="1:49" s="162" customFormat="1" ht="22.5" customHeight="1">
      <c r="A49" s="367" t="str">
        <f>IF(TRIM(入力1!A78)&lt;&gt;"",入力1!A78,"")</f>
        <v/>
      </c>
      <c r="B49" s="438">
        <f>IF(TRIM(入力1!B78)&lt;&gt;"",入力1!B78,"")</f>
        <v>3</v>
      </c>
      <c r="C49" s="377">
        <f>IF(TRIM(入力1!C78)&lt;&gt;"",入力1!C78,"")</f>
        <v>1</v>
      </c>
      <c r="D49" s="1689" t="str">
        <f>IF(TRIM(入力1!D78)&lt;&gt;"",入力1!D78,"")</f>
        <v/>
      </c>
      <c r="E49" s="1690"/>
      <c r="F49" s="1690"/>
      <c r="G49" s="1690"/>
      <c r="H49" s="1690"/>
      <c r="I49" s="1690"/>
      <c r="J49" s="1691"/>
      <c r="K49" s="367" t="str">
        <f>IF(TRIM(入力1!A78)&lt;&gt;"",入力1!A78,"")</f>
        <v/>
      </c>
      <c r="L49" s="438">
        <f>IF(TRIM(入力1!B78)&lt;&gt;"",入力1!B78,"")</f>
        <v>3</v>
      </c>
      <c r="M49" s="377">
        <f t="shared" si="1"/>
        <v>1</v>
      </c>
      <c r="N49" s="368" t="str">
        <f>IF(TRIM(入力3!N43)&lt;&gt;"",入力3!N43,"")</f>
        <v/>
      </c>
      <c r="O49" s="369" t="str">
        <f>IF(TRIM(入力3!O43)&lt;&gt;"",入力3!O43,"")</f>
        <v/>
      </c>
      <c r="P49" s="370" t="str">
        <f>IF(TRIM(入力3!P43)&lt;&gt;"",入力3!P43,"")</f>
        <v/>
      </c>
      <c r="Q49" s="369" t="str">
        <f>IF(TRIM(入力3!Q43)&lt;&gt;"",入力3!Q43,"")</f>
        <v/>
      </c>
      <c r="R49" s="368" t="str">
        <f>IF(TRIM(入力3!R43)&lt;&gt;"",入力3!R43,"")</f>
        <v/>
      </c>
      <c r="S49" s="368" t="str">
        <f>IF(TRIM(入力3!S43)&lt;&gt;"",入力3!S43,"")</f>
        <v/>
      </c>
      <c r="T49" s="464" t="str">
        <f>IF(TRIM(入力3!T43)&lt;&gt;"",入力3!T43,"")</f>
        <v/>
      </c>
      <c r="U49" s="369" t="str">
        <f>IF(TRIM(入力3!U43)&lt;&gt;"",入力3!U43,"")</f>
        <v/>
      </c>
      <c r="V49" s="368" t="str">
        <f>IF(TRIM(入力3!V43)&lt;&gt;"",入力3!V43,"")</f>
        <v/>
      </c>
      <c r="W49" s="368" t="str">
        <f>IF(TRIM(入力3!W43)&lt;&gt;"",入力3!W43,"")</f>
        <v/>
      </c>
      <c r="X49" s="368">
        <f>IF(TRIM(入力3!X43)&lt;&gt;"",入力3!X43,"")</f>
        <v>0</v>
      </c>
      <c r="Y49" s="368">
        <f>IF(TRIM(入力3!Y43)&lt;&gt;"",入力3!Y43,"")</f>
        <v>0</v>
      </c>
      <c r="Z49" s="371" t="str">
        <f>IF(TRIM(入力3!Z43)&lt;&gt;"",入力3!Z43,"")</f>
        <v/>
      </c>
      <c r="AA49" s="405" t="str">
        <f>IF(TRIM(入力3!AA43)&lt;&gt;"",入力3!AA43,"")</f>
        <v/>
      </c>
      <c r="AB49" s="372" t="str">
        <f>IF(TRIM(入力3!AB43)&lt;&gt;"",入力3!AB43,"")</f>
        <v/>
      </c>
      <c r="AC49" s="373" t="str">
        <f>IF(TRIM(入力3!AC43)&lt;&gt;"",入力3!AC43,"")</f>
        <v/>
      </c>
      <c r="AD49" s="373" t="str">
        <f>IF(TRIM(入力3!AD43)&lt;&gt;"",入力3!AD43,"")</f>
        <v/>
      </c>
      <c r="AE49" s="373" t="str">
        <f>IF(TRIM(入力3!AE43)&lt;&gt;"",入力3!AE43,"")</f>
        <v/>
      </c>
      <c r="AF49" s="2438" t="str">
        <f>IF(TRIM(入力3!AF43)&lt;&gt;"",入力3!AF43,"")</f>
        <v/>
      </c>
      <c r="AG49" s="2439"/>
      <c r="AI49" s="484"/>
      <c r="AJ49" s="484"/>
      <c r="AK49" s="484"/>
      <c r="AL49" s="484"/>
      <c r="AM49" s="484"/>
      <c r="AN49" s="484"/>
      <c r="AO49" s="484"/>
      <c r="AP49" s="484"/>
      <c r="AQ49" s="484"/>
      <c r="AR49" s="484"/>
      <c r="AS49" s="484"/>
      <c r="AT49" s="484"/>
      <c r="AU49" s="484"/>
      <c r="AV49" s="484"/>
      <c r="AW49" s="484"/>
    </row>
    <row r="50" spans="1:49" s="162" customFormat="1" ht="22.5" customHeight="1">
      <c r="A50" s="556" t="str">
        <f>IF(TRIM(入力1!A80)&lt;&gt;"",入力1!A80,"")</f>
        <v/>
      </c>
      <c r="B50" s="557">
        <f>IF(TRIM(入力1!B80)&lt;&gt;"",入力1!B80,"")</f>
        <v>3</v>
      </c>
      <c r="C50" s="558">
        <f>IF(TRIM(入力1!C80)&lt;&gt;"",入力1!C80,"")</f>
        <v>2</v>
      </c>
      <c r="D50" s="2442" t="str">
        <f>IF(TRIM(入力1!D80)&lt;&gt;"",入力1!D80,"")</f>
        <v/>
      </c>
      <c r="E50" s="2443"/>
      <c r="F50" s="2443"/>
      <c r="G50" s="2443"/>
      <c r="H50" s="2443"/>
      <c r="I50" s="2443"/>
      <c r="J50" s="2444"/>
      <c r="K50" s="556" t="str">
        <f>IF(TRIM(入力1!A80)&lt;&gt;"",入力1!A80,"")</f>
        <v/>
      </c>
      <c r="L50" s="557">
        <f>IF(TRIM(入力1!B80)&lt;&gt;"",入力1!B80,"")</f>
        <v>3</v>
      </c>
      <c r="M50" s="558">
        <f t="shared" si="1"/>
        <v>2</v>
      </c>
      <c r="N50" s="559" t="str">
        <f>IF(TRIM(入力3!N44)&lt;&gt;"",入力3!N44,"")</f>
        <v/>
      </c>
      <c r="O50" s="560" t="str">
        <f>IF(TRIM(入力3!O44)&lt;&gt;"",入力3!O44,"")</f>
        <v/>
      </c>
      <c r="P50" s="561" t="str">
        <f>IF(TRIM(入力3!P44)&lt;&gt;"",入力3!P44,"")</f>
        <v/>
      </c>
      <c r="Q50" s="560" t="str">
        <f>IF(TRIM(入力3!Q44)&lt;&gt;"",入力3!Q44,"")</f>
        <v/>
      </c>
      <c r="R50" s="559" t="str">
        <f>IF(TRIM(入力3!R44)&lt;&gt;"",入力3!R44,"")</f>
        <v/>
      </c>
      <c r="S50" s="559" t="str">
        <f>IF(TRIM(入力3!S44)&lt;&gt;"",入力3!S44,"")</f>
        <v/>
      </c>
      <c r="T50" s="567" t="str">
        <f>IF(TRIM(入力3!T44)&lt;&gt;"",入力3!T44,"")</f>
        <v/>
      </c>
      <c r="U50" s="560" t="str">
        <f>IF(TRIM(入力3!U44)&lt;&gt;"",入力3!U44,"")</f>
        <v/>
      </c>
      <c r="V50" s="559" t="str">
        <f>IF(TRIM(入力3!V44)&lt;&gt;"",入力3!V44,"")</f>
        <v/>
      </c>
      <c r="W50" s="559" t="str">
        <f>IF(TRIM(入力3!W44)&lt;&gt;"",入力3!W44,"")</f>
        <v/>
      </c>
      <c r="X50" s="559">
        <f>IF(TRIM(入力3!X44)&lt;&gt;"",入力3!X44,"")</f>
        <v>0</v>
      </c>
      <c r="Y50" s="559">
        <f>IF(TRIM(入力3!Y44)&lt;&gt;"",入力3!Y44,"")</f>
        <v>0</v>
      </c>
      <c r="Z50" s="563" t="str">
        <f>IF(TRIM(入力3!Z44)&lt;&gt;"",入力3!Z44,"")</f>
        <v/>
      </c>
      <c r="AA50" s="564" t="str">
        <f>IF(TRIM(入力3!AA44)&lt;&gt;"",入力3!AA44,"")</f>
        <v/>
      </c>
      <c r="AB50" s="565" t="str">
        <f>IF(TRIM(入力3!AB44)&lt;&gt;"",入力3!AB44,"")</f>
        <v/>
      </c>
      <c r="AC50" s="566" t="str">
        <f>IF(TRIM(入力3!AC44)&lt;&gt;"",入力3!AC44,"")</f>
        <v/>
      </c>
      <c r="AD50" s="566" t="str">
        <f>IF(TRIM(入力3!AD44)&lt;&gt;"",入力3!AD44,"")</f>
        <v/>
      </c>
      <c r="AE50" s="566" t="str">
        <f>IF(TRIM(入力3!AE44)&lt;&gt;"",入力3!AE44,"")</f>
        <v/>
      </c>
      <c r="AF50" s="2432" t="str">
        <f>IF(TRIM(入力3!AF44)&lt;&gt;"",入力3!AF44,"")</f>
        <v/>
      </c>
      <c r="AG50" s="2433"/>
      <c r="AI50" s="484"/>
      <c r="AJ50" s="484"/>
      <c r="AK50" s="484"/>
      <c r="AL50" s="484"/>
      <c r="AM50" s="484"/>
      <c r="AN50" s="484"/>
      <c r="AO50" s="484"/>
      <c r="AP50" s="484"/>
      <c r="AQ50" s="484"/>
      <c r="AR50" s="484"/>
      <c r="AS50" s="484"/>
      <c r="AT50" s="484"/>
      <c r="AU50" s="484"/>
      <c r="AV50" s="484"/>
      <c r="AW50" s="484"/>
    </row>
    <row r="51" spans="1:49" s="162" customFormat="1" ht="22.5" customHeight="1">
      <c r="A51" s="249" t="str">
        <f>IF(TRIM(入力1!A82)&lt;&gt;"",入力1!A82,"")</f>
        <v/>
      </c>
      <c r="B51" s="427">
        <f>IF(TRIM(入力1!B82)&lt;&gt;"",入力1!B82,"")</f>
        <v>3</v>
      </c>
      <c r="C51" s="251">
        <f>IF(TRIM(入力1!C82)&lt;&gt;"",入力1!C82,"")</f>
        <v>3</v>
      </c>
      <c r="D51" s="1679" t="str">
        <f>IF(TRIM(入力1!D82)&lt;&gt;"",入力1!D82,"")</f>
        <v/>
      </c>
      <c r="E51" s="1680"/>
      <c r="F51" s="1680"/>
      <c r="G51" s="1680"/>
      <c r="H51" s="1680"/>
      <c r="I51" s="1680"/>
      <c r="J51" s="1681"/>
      <c r="K51" s="249" t="str">
        <f>IF(TRIM(入力1!A82)&lt;&gt;"",入力1!A82,"")</f>
        <v/>
      </c>
      <c r="L51" s="427">
        <f>IF(TRIM(入力1!B82)&lt;&gt;"",入力1!B82,"")</f>
        <v>3</v>
      </c>
      <c r="M51" s="251">
        <f t="shared" si="1"/>
        <v>3</v>
      </c>
      <c r="N51" s="293" t="str">
        <f>IF(TRIM(入力3!N45)&lt;&gt;"",入力3!N45,"")</f>
        <v/>
      </c>
      <c r="O51" s="294" t="str">
        <f>IF(TRIM(入力3!O45)&lt;&gt;"",入力3!O45,"")</f>
        <v/>
      </c>
      <c r="P51" s="295" t="str">
        <f>IF(TRIM(入力3!P45)&lt;&gt;"",入力3!P45,"")</f>
        <v/>
      </c>
      <c r="Q51" s="294" t="str">
        <f>IF(TRIM(入力3!Q45)&lt;&gt;"",入力3!Q45,"")</f>
        <v/>
      </c>
      <c r="R51" s="293" t="str">
        <f>IF(TRIM(入力3!R45)&lt;&gt;"",入力3!R45,"")</f>
        <v/>
      </c>
      <c r="S51" s="293" t="str">
        <f>IF(TRIM(入力3!S45)&lt;&gt;"",入力3!S45,"")</f>
        <v/>
      </c>
      <c r="T51" s="462" t="str">
        <f>IF(TRIM(入力3!T45)&lt;&gt;"",入力3!T45,"")</f>
        <v/>
      </c>
      <c r="U51" s="294" t="str">
        <f>IF(TRIM(入力3!U45)&lt;&gt;"",入力3!U45,"")</f>
        <v/>
      </c>
      <c r="V51" s="293" t="str">
        <f>IF(TRIM(入力3!V45)&lt;&gt;"",入力3!V45,"")</f>
        <v/>
      </c>
      <c r="W51" s="293" t="str">
        <f>IF(TRIM(入力3!W45)&lt;&gt;"",入力3!W45,"")</f>
        <v/>
      </c>
      <c r="X51" s="293">
        <f>IF(TRIM(入力3!X45)&lt;&gt;"",入力3!X45,"")</f>
        <v>0</v>
      </c>
      <c r="Y51" s="293">
        <f>IF(TRIM(入力3!Y45)&lt;&gt;"",入力3!Y45,"")</f>
        <v>0</v>
      </c>
      <c r="Z51" s="257" t="str">
        <f>IF(TRIM(入力3!Z45)&lt;&gt;"",入力3!Z45,"")</f>
        <v/>
      </c>
      <c r="AA51" s="403" t="str">
        <f>IF(TRIM(入力3!AA45)&lt;&gt;"",入力3!AA45,"")</f>
        <v/>
      </c>
      <c r="AB51" s="296" t="str">
        <f>IF(TRIM(入力3!AB45)&lt;&gt;"",入力3!AB45,"")</f>
        <v/>
      </c>
      <c r="AC51" s="297" t="str">
        <f>IF(TRIM(入力3!AC45)&lt;&gt;"",入力3!AC45,"")</f>
        <v/>
      </c>
      <c r="AD51" s="297" t="str">
        <f>IF(TRIM(入力3!AD45)&lt;&gt;"",入力3!AD45,"")</f>
        <v/>
      </c>
      <c r="AE51" s="297" t="str">
        <f>IF(TRIM(入力3!AE45)&lt;&gt;"",入力3!AE45,"")</f>
        <v/>
      </c>
      <c r="AF51" s="2430" t="str">
        <f>IF(TRIM(入力3!AF45)&lt;&gt;"",入力3!AF45,"")</f>
        <v/>
      </c>
      <c r="AG51" s="2431"/>
      <c r="AI51" s="484"/>
      <c r="AJ51" s="484"/>
      <c r="AK51" s="484"/>
      <c r="AL51" s="484"/>
      <c r="AM51" s="484"/>
      <c r="AN51" s="484"/>
      <c r="AO51" s="484"/>
      <c r="AP51" s="484"/>
      <c r="AQ51" s="484"/>
      <c r="AR51" s="484"/>
      <c r="AS51" s="484"/>
      <c r="AT51" s="484"/>
      <c r="AU51" s="484"/>
      <c r="AV51" s="484"/>
      <c r="AW51" s="484"/>
    </row>
    <row r="52" spans="1:49" s="162" customFormat="1" ht="22.5" customHeight="1">
      <c r="A52" s="556" t="str">
        <f>IF(TRIM(入力1!A84)&lt;&gt;"",入力1!A84,"")</f>
        <v/>
      </c>
      <c r="B52" s="557">
        <f>IF(TRIM(入力1!B84)&lt;&gt;"",入力1!B84,"")</f>
        <v>3</v>
      </c>
      <c r="C52" s="558">
        <f>IF(TRIM(入力1!C84)&lt;&gt;"",入力1!C84,"")</f>
        <v>4</v>
      </c>
      <c r="D52" s="2442" t="str">
        <f>IF(TRIM(入力1!D84)&lt;&gt;"",入力1!D84,"")</f>
        <v/>
      </c>
      <c r="E52" s="2443"/>
      <c r="F52" s="2443"/>
      <c r="G52" s="2443"/>
      <c r="H52" s="2443"/>
      <c r="I52" s="2443"/>
      <c r="J52" s="2444"/>
      <c r="K52" s="556" t="str">
        <f>IF(TRIM(入力1!A84)&lt;&gt;"",入力1!A84,"")</f>
        <v/>
      </c>
      <c r="L52" s="557">
        <f>IF(TRIM(入力1!B84)&lt;&gt;"",入力1!B84,"")</f>
        <v>3</v>
      </c>
      <c r="M52" s="558">
        <f t="shared" si="1"/>
        <v>4</v>
      </c>
      <c r="N52" s="559" t="str">
        <f>IF(TRIM(入力3!N46)&lt;&gt;"",入力3!N46,"")</f>
        <v/>
      </c>
      <c r="O52" s="560" t="str">
        <f>IF(TRIM(入力3!O46)&lt;&gt;"",入力3!O46,"")</f>
        <v/>
      </c>
      <c r="P52" s="561" t="str">
        <f>IF(TRIM(入力3!P46)&lt;&gt;"",入力3!P46,"")</f>
        <v/>
      </c>
      <c r="Q52" s="560" t="str">
        <f>IF(TRIM(入力3!Q46)&lt;&gt;"",入力3!Q46,"")</f>
        <v/>
      </c>
      <c r="R52" s="559" t="str">
        <f>IF(TRIM(入力3!R46)&lt;&gt;"",入力3!R46,"")</f>
        <v/>
      </c>
      <c r="S52" s="559" t="str">
        <f>IF(TRIM(入力3!S46)&lt;&gt;"",入力3!S46,"")</f>
        <v/>
      </c>
      <c r="T52" s="567" t="str">
        <f>IF(TRIM(入力3!T46)&lt;&gt;"",入力3!T46,"")</f>
        <v/>
      </c>
      <c r="U52" s="560" t="str">
        <f>IF(TRIM(入力3!U46)&lt;&gt;"",入力3!U46,"")</f>
        <v/>
      </c>
      <c r="V52" s="559" t="str">
        <f>IF(TRIM(入力3!V46)&lt;&gt;"",入力3!V46,"")</f>
        <v/>
      </c>
      <c r="W52" s="559" t="str">
        <f>IF(TRIM(入力3!W46)&lt;&gt;"",入力3!W46,"")</f>
        <v/>
      </c>
      <c r="X52" s="559">
        <f>IF(TRIM(入力3!X46)&lt;&gt;"",入力3!X46,"")</f>
        <v>0</v>
      </c>
      <c r="Y52" s="559">
        <f>IF(TRIM(入力3!Y46)&lt;&gt;"",入力3!Y46,"")</f>
        <v>0</v>
      </c>
      <c r="Z52" s="563" t="str">
        <f>IF(TRIM(入力3!Z46)&lt;&gt;"",入力3!Z46,"")</f>
        <v/>
      </c>
      <c r="AA52" s="564" t="str">
        <f>IF(TRIM(入力3!AA46)&lt;&gt;"",入力3!AA46,"")</f>
        <v/>
      </c>
      <c r="AB52" s="565" t="str">
        <f>IF(TRIM(入力3!AB46)&lt;&gt;"",入力3!AB46,"")</f>
        <v/>
      </c>
      <c r="AC52" s="566" t="str">
        <f>IF(TRIM(入力3!AC46)&lt;&gt;"",入力3!AC46,"")</f>
        <v/>
      </c>
      <c r="AD52" s="566" t="str">
        <f>IF(TRIM(入力3!AD46)&lt;&gt;"",入力3!AD46,"")</f>
        <v/>
      </c>
      <c r="AE52" s="566" t="str">
        <f>IF(TRIM(入力3!AE46)&lt;&gt;"",入力3!AE46,"")</f>
        <v/>
      </c>
      <c r="AF52" s="2432" t="str">
        <f>IF(TRIM(入力3!AF46)&lt;&gt;"",入力3!AF46,"")</f>
        <v/>
      </c>
      <c r="AG52" s="2433"/>
      <c r="AI52" s="484"/>
      <c r="AJ52" s="484"/>
      <c r="AK52" s="484"/>
      <c r="AL52" s="484"/>
      <c r="AM52" s="484"/>
      <c r="AN52" s="484"/>
      <c r="AO52" s="484"/>
      <c r="AP52" s="484"/>
      <c r="AQ52" s="484"/>
      <c r="AR52" s="484"/>
      <c r="AS52" s="484"/>
      <c r="AT52" s="484"/>
      <c r="AU52" s="484"/>
      <c r="AV52" s="484"/>
      <c r="AW52" s="484"/>
    </row>
    <row r="53" spans="1:49" s="162" customFormat="1" ht="22.5" customHeight="1" thickBot="1">
      <c r="A53" s="375" t="str">
        <f>IF(TRIM(入力1!A86)&lt;&gt;"",入力1!A86,"")</f>
        <v/>
      </c>
      <c r="B53" s="428">
        <f>IF(TRIM(入力1!B86)&lt;&gt;"",入力1!B86,"")</f>
        <v>3</v>
      </c>
      <c r="C53" s="376">
        <f>IF(TRIM(入力1!C86)&lt;&gt;"",入力1!C86,"")</f>
        <v>5</v>
      </c>
      <c r="D53" s="1692" t="str">
        <f>IF(TRIM(入力1!D86)&lt;&gt;"",入力1!D86,"")</f>
        <v/>
      </c>
      <c r="E53" s="1693"/>
      <c r="F53" s="1693"/>
      <c r="G53" s="1693"/>
      <c r="H53" s="1693"/>
      <c r="I53" s="1693"/>
      <c r="J53" s="1694"/>
      <c r="K53" s="375" t="str">
        <f>IF(TRIM(入力1!A86)&lt;&gt;"",入力1!A86,"")</f>
        <v/>
      </c>
      <c r="L53" s="428">
        <f>IF(TRIM(入力1!B86)&lt;&gt;"",入力1!B86,"")</f>
        <v>3</v>
      </c>
      <c r="M53" s="376">
        <f t="shared" si="1"/>
        <v>5</v>
      </c>
      <c r="N53" s="299" t="str">
        <f>IF(TRIM(入力3!N47)&lt;&gt;"",入力3!N47,"")</f>
        <v/>
      </c>
      <c r="O53" s="300" t="str">
        <f>IF(TRIM(入力3!O47)&lt;&gt;"",入力3!O47,"")</f>
        <v/>
      </c>
      <c r="P53" s="301" t="str">
        <f>IF(TRIM(入力3!P47)&lt;&gt;"",入力3!P47,"")</f>
        <v/>
      </c>
      <c r="Q53" s="300" t="str">
        <f>IF(TRIM(入力3!Q47)&lt;&gt;"",入力3!Q47,"")</f>
        <v/>
      </c>
      <c r="R53" s="299" t="str">
        <f>IF(TRIM(入力3!R47)&lt;&gt;"",入力3!R47,"")</f>
        <v/>
      </c>
      <c r="S53" s="299" t="str">
        <f>IF(TRIM(入力3!S47)&lt;&gt;"",入力3!S47,"")</f>
        <v/>
      </c>
      <c r="T53" s="463" t="str">
        <f>IF(TRIM(入力3!T47)&lt;&gt;"",入力3!T47,"")</f>
        <v/>
      </c>
      <c r="U53" s="300" t="str">
        <f>IF(TRIM(入力3!U47)&lt;&gt;"",入力3!U47,"")</f>
        <v/>
      </c>
      <c r="V53" s="299" t="str">
        <f>IF(TRIM(入力3!V47)&lt;&gt;"",入力3!V47,"")</f>
        <v/>
      </c>
      <c r="W53" s="299" t="str">
        <f>IF(TRIM(入力3!W47)&lt;&gt;"",入力3!W47,"")</f>
        <v/>
      </c>
      <c r="X53" s="299">
        <f>IF(TRIM(入力3!X47)&lt;&gt;"",入力3!X47,"")</f>
        <v>0</v>
      </c>
      <c r="Y53" s="299">
        <f>IF(TRIM(入力3!Y47)&lt;&gt;"",入力3!Y47,"")</f>
        <v>0</v>
      </c>
      <c r="Z53" s="258" t="str">
        <f>IF(TRIM(入力3!Z47)&lt;&gt;"",入力3!Z47,"")</f>
        <v/>
      </c>
      <c r="AA53" s="404" t="str">
        <f>IF(TRIM(入力3!AA47)&lt;&gt;"",入力3!AA47,"")</f>
        <v/>
      </c>
      <c r="AB53" s="302" t="str">
        <f>IF(TRIM(入力3!AB47)&lt;&gt;"",入力3!AB47,"")</f>
        <v/>
      </c>
      <c r="AC53" s="303" t="str">
        <f>IF(TRIM(入力3!AC47)&lt;&gt;"",入力3!AC47,"")</f>
        <v/>
      </c>
      <c r="AD53" s="303" t="str">
        <f>IF(TRIM(入力3!AD47)&lt;&gt;"",入力3!AD47,"")</f>
        <v/>
      </c>
      <c r="AE53" s="303" t="str">
        <f>IF(TRIM(入力3!AE47)&lt;&gt;"",入力3!AE47,"")</f>
        <v/>
      </c>
      <c r="AF53" s="2440" t="str">
        <f>IF(TRIM(入力3!AF47)&lt;&gt;"",入力3!AF47,"")</f>
        <v/>
      </c>
      <c r="AG53" s="2441"/>
      <c r="AI53" s="484"/>
      <c r="AJ53" s="484"/>
      <c r="AK53" s="484"/>
      <c r="AL53" s="484"/>
      <c r="AM53" s="484"/>
      <c r="AN53" s="484"/>
      <c r="AO53" s="484"/>
      <c r="AP53" s="484"/>
      <c r="AQ53" s="484"/>
      <c r="AR53" s="484"/>
      <c r="AS53" s="484"/>
      <c r="AT53" s="484"/>
      <c r="AU53" s="484"/>
      <c r="AV53" s="484"/>
      <c r="AW53" s="484"/>
    </row>
    <row r="54" spans="1:49" s="162" customFormat="1" ht="22.5" customHeight="1">
      <c r="A54" s="568" t="str">
        <f>IF(TRIM(入力1!A88)&lt;&gt;"",入力1!A88,"")</f>
        <v/>
      </c>
      <c r="B54" s="569">
        <f>IF(TRIM(入力1!B88)&lt;&gt;"",入力1!B88,"")</f>
        <v>3</v>
      </c>
      <c r="C54" s="570">
        <f>IF(TRIM(入力1!C88)&lt;&gt;"",入力1!C88,"")</f>
        <v>6</v>
      </c>
      <c r="D54" s="2448" t="str">
        <f>IF(TRIM(入力1!D88)&lt;&gt;"",入力1!D88,"")</f>
        <v/>
      </c>
      <c r="E54" s="2449"/>
      <c r="F54" s="2449"/>
      <c r="G54" s="2449"/>
      <c r="H54" s="2449"/>
      <c r="I54" s="2449"/>
      <c r="J54" s="2450"/>
      <c r="K54" s="568" t="str">
        <f>IF(TRIM(入力1!A88)&lt;&gt;"",入力1!A88,"")</f>
        <v/>
      </c>
      <c r="L54" s="569">
        <f>IF(TRIM(入力1!B88)&lt;&gt;"",入力1!B88,"")</f>
        <v>3</v>
      </c>
      <c r="M54" s="570">
        <f t="shared" si="1"/>
        <v>6</v>
      </c>
      <c r="N54" s="571" t="str">
        <f>IF(TRIM(入力3!N48)&lt;&gt;"",入力3!N48,"")</f>
        <v/>
      </c>
      <c r="O54" s="572" t="str">
        <f>IF(TRIM(入力3!O48)&lt;&gt;"",入力3!O48,"")</f>
        <v/>
      </c>
      <c r="P54" s="573" t="str">
        <f>IF(TRIM(入力3!P48)&lt;&gt;"",入力3!P48,"")</f>
        <v/>
      </c>
      <c r="Q54" s="572" t="str">
        <f>IF(TRIM(入力3!Q48)&lt;&gt;"",入力3!Q48,"")</f>
        <v/>
      </c>
      <c r="R54" s="571" t="str">
        <f>IF(TRIM(入力3!R48)&lt;&gt;"",入力3!R48,"")</f>
        <v/>
      </c>
      <c r="S54" s="571" t="str">
        <f>IF(TRIM(入力3!S48)&lt;&gt;"",入力3!S48,"")</f>
        <v/>
      </c>
      <c r="T54" s="574" t="str">
        <f>IF(TRIM(入力3!T48)&lt;&gt;"",入力3!T48,"")</f>
        <v/>
      </c>
      <c r="U54" s="572" t="str">
        <f>IF(TRIM(入力3!U48)&lt;&gt;"",入力3!U48,"")</f>
        <v/>
      </c>
      <c r="V54" s="571" t="str">
        <f>IF(TRIM(入力3!V48)&lt;&gt;"",入力3!V48,"")</f>
        <v/>
      </c>
      <c r="W54" s="571" t="str">
        <f>IF(TRIM(入力3!W48)&lt;&gt;"",入力3!W48,"")</f>
        <v/>
      </c>
      <c r="X54" s="571">
        <f>IF(TRIM(入力3!X48)&lt;&gt;"",入力3!X48,"")</f>
        <v>0</v>
      </c>
      <c r="Y54" s="571">
        <f>IF(TRIM(入力3!Y48)&lt;&gt;"",入力3!Y48,"")</f>
        <v>0</v>
      </c>
      <c r="Z54" s="575" t="str">
        <f>IF(TRIM(入力3!Z48)&lt;&gt;"",入力3!Z48,"")</f>
        <v/>
      </c>
      <c r="AA54" s="576" t="str">
        <f>IF(TRIM(入力3!AA48)&lt;&gt;"",入力3!AA48,"")</f>
        <v/>
      </c>
      <c r="AB54" s="577" t="str">
        <f>IF(TRIM(入力3!AB48)&lt;&gt;"",入力3!AB48,"")</f>
        <v/>
      </c>
      <c r="AC54" s="578" t="str">
        <f>IF(TRIM(入力3!AC48)&lt;&gt;"",入力3!AC48,"")</f>
        <v/>
      </c>
      <c r="AD54" s="578" t="str">
        <f>IF(TRIM(入力3!AD48)&lt;&gt;"",入力3!AD48,"")</f>
        <v/>
      </c>
      <c r="AE54" s="578" t="str">
        <f>IF(TRIM(入力3!AE48)&lt;&gt;"",入力3!AE48,"")</f>
        <v/>
      </c>
      <c r="AF54" s="2428" t="str">
        <f>IF(TRIM(入力3!AF48)&lt;&gt;"",入力3!AF48,"")</f>
        <v/>
      </c>
      <c r="AG54" s="2429"/>
      <c r="AI54" s="484"/>
      <c r="AJ54" s="484"/>
      <c r="AK54" s="484"/>
      <c r="AL54" s="484"/>
      <c r="AM54" s="484"/>
      <c r="AN54" s="484"/>
      <c r="AO54" s="484"/>
      <c r="AP54" s="484"/>
      <c r="AQ54" s="484"/>
      <c r="AR54" s="484"/>
      <c r="AS54" s="484"/>
      <c r="AT54" s="484"/>
      <c r="AU54" s="484"/>
      <c r="AV54" s="484"/>
      <c r="AW54" s="484"/>
    </row>
    <row r="55" spans="1:49" s="162" customFormat="1" ht="22.5" customHeight="1">
      <c r="A55" s="249" t="str">
        <f>IF(TRIM(入力1!A90)&lt;&gt;"",入力1!A90,"")</f>
        <v/>
      </c>
      <c r="B55" s="427">
        <f>IF(TRIM(入力1!B90)&lt;&gt;"",入力1!B90,"")</f>
        <v>3</v>
      </c>
      <c r="C55" s="251">
        <f>IF(TRIM(入力1!C90)&lt;&gt;"",入力1!C90,"")</f>
        <v>7</v>
      </c>
      <c r="D55" s="1679" t="str">
        <f>IF(TRIM(入力1!D90)&lt;&gt;"",入力1!D90,"")</f>
        <v/>
      </c>
      <c r="E55" s="1680"/>
      <c r="F55" s="1680"/>
      <c r="G55" s="1680"/>
      <c r="H55" s="1680"/>
      <c r="I55" s="1680"/>
      <c r="J55" s="1681"/>
      <c r="K55" s="249" t="str">
        <f>IF(TRIM(入力1!A90)&lt;&gt;"",入力1!A90,"")</f>
        <v/>
      </c>
      <c r="L55" s="427">
        <f>IF(TRIM(入力1!B90)&lt;&gt;"",入力1!B90,"")</f>
        <v>3</v>
      </c>
      <c r="M55" s="251">
        <f t="shared" si="1"/>
        <v>7</v>
      </c>
      <c r="N55" s="293" t="str">
        <f>IF(TRIM(入力3!N49)&lt;&gt;"",入力3!N49,"")</f>
        <v/>
      </c>
      <c r="O55" s="294" t="str">
        <f>IF(TRIM(入力3!O49)&lt;&gt;"",入力3!O49,"")</f>
        <v/>
      </c>
      <c r="P55" s="295" t="str">
        <f>IF(TRIM(入力3!P49)&lt;&gt;"",入力3!P49,"")</f>
        <v/>
      </c>
      <c r="Q55" s="294" t="str">
        <f>IF(TRIM(入力3!Q49)&lt;&gt;"",入力3!Q49,"")</f>
        <v/>
      </c>
      <c r="R55" s="293" t="str">
        <f>IF(TRIM(入力3!R49)&lt;&gt;"",入力3!R49,"")</f>
        <v/>
      </c>
      <c r="S55" s="293" t="str">
        <f>IF(TRIM(入力3!S49)&lt;&gt;"",入力3!S49,"")</f>
        <v/>
      </c>
      <c r="T55" s="462" t="str">
        <f>IF(TRIM(入力3!T49)&lt;&gt;"",入力3!T49,"")</f>
        <v/>
      </c>
      <c r="U55" s="294" t="str">
        <f>IF(TRIM(入力3!U49)&lt;&gt;"",入力3!U49,"")</f>
        <v/>
      </c>
      <c r="V55" s="293" t="str">
        <f>IF(TRIM(入力3!V49)&lt;&gt;"",入力3!V49,"")</f>
        <v/>
      </c>
      <c r="W55" s="293" t="str">
        <f>IF(TRIM(入力3!W49)&lt;&gt;"",入力3!W49,"")</f>
        <v/>
      </c>
      <c r="X55" s="293">
        <f>IF(TRIM(入力3!X49)&lt;&gt;"",入力3!X49,"")</f>
        <v>0</v>
      </c>
      <c r="Y55" s="293">
        <f>IF(TRIM(入力3!Y49)&lt;&gt;"",入力3!Y49,"")</f>
        <v>0</v>
      </c>
      <c r="Z55" s="257" t="str">
        <f>IF(TRIM(入力3!Z49)&lt;&gt;"",入力3!Z49,"")</f>
        <v/>
      </c>
      <c r="AA55" s="403" t="str">
        <f>IF(TRIM(入力3!AA49)&lt;&gt;"",入力3!AA49,"")</f>
        <v/>
      </c>
      <c r="AB55" s="296" t="str">
        <f>IF(TRIM(入力3!AB49)&lt;&gt;"",入力3!AB49,"")</f>
        <v/>
      </c>
      <c r="AC55" s="297" t="str">
        <f>IF(TRIM(入力3!AC49)&lt;&gt;"",入力3!AC49,"")</f>
        <v/>
      </c>
      <c r="AD55" s="297" t="str">
        <f>IF(TRIM(入力3!AD49)&lt;&gt;"",入力3!AD49,"")</f>
        <v/>
      </c>
      <c r="AE55" s="297" t="str">
        <f>IF(TRIM(入力3!AE49)&lt;&gt;"",入力3!AE49,"")</f>
        <v/>
      </c>
      <c r="AF55" s="2430" t="str">
        <f>IF(TRIM(入力3!AF49)&lt;&gt;"",入力3!AF49,"")</f>
        <v/>
      </c>
      <c r="AG55" s="2431"/>
      <c r="AI55" s="484"/>
      <c r="AJ55" s="484"/>
      <c r="AK55" s="484"/>
      <c r="AL55" s="484"/>
      <c r="AM55" s="484"/>
      <c r="AN55" s="484"/>
      <c r="AO55" s="484"/>
      <c r="AP55" s="484"/>
      <c r="AQ55" s="484"/>
      <c r="AR55" s="484"/>
      <c r="AS55" s="484"/>
      <c r="AT55" s="484"/>
      <c r="AU55" s="484"/>
      <c r="AV55" s="484"/>
      <c r="AW55" s="484"/>
    </row>
    <row r="56" spans="1:49" s="162" customFormat="1" ht="22.5" customHeight="1">
      <c r="A56" s="556" t="str">
        <f>IF(TRIM(入力1!A92)&lt;&gt;"",入力1!A92,"")</f>
        <v/>
      </c>
      <c r="B56" s="557">
        <f>IF(TRIM(入力1!B92)&lt;&gt;"",入力1!B92,"")</f>
        <v>3</v>
      </c>
      <c r="C56" s="558">
        <f>IF(TRIM(入力1!C92)&lt;&gt;"",入力1!C92,"")</f>
        <v>8</v>
      </c>
      <c r="D56" s="2442" t="str">
        <f>IF(TRIM(入力1!D92)&lt;&gt;"",入力1!D92,"")</f>
        <v/>
      </c>
      <c r="E56" s="2443"/>
      <c r="F56" s="2443"/>
      <c r="G56" s="2443"/>
      <c r="H56" s="2443"/>
      <c r="I56" s="2443"/>
      <c r="J56" s="2444"/>
      <c r="K56" s="556" t="str">
        <f>IF(TRIM(入力1!A92)&lt;&gt;"",入力1!A92,"")</f>
        <v/>
      </c>
      <c r="L56" s="557">
        <f>IF(TRIM(入力1!B92)&lt;&gt;"",入力1!B92,"")</f>
        <v>3</v>
      </c>
      <c r="M56" s="558">
        <f t="shared" si="1"/>
        <v>8</v>
      </c>
      <c r="N56" s="559" t="str">
        <f>IF(TRIM(入力3!N50)&lt;&gt;"",入力3!N50,"")</f>
        <v/>
      </c>
      <c r="O56" s="560" t="str">
        <f>IF(TRIM(入力3!O50)&lt;&gt;"",入力3!O50,"")</f>
        <v/>
      </c>
      <c r="P56" s="561" t="str">
        <f>IF(TRIM(入力3!P50)&lt;&gt;"",入力3!P50,"")</f>
        <v/>
      </c>
      <c r="Q56" s="560" t="str">
        <f>IF(TRIM(入力3!Q50)&lt;&gt;"",入力3!Q50,"")</f>
        <v/>
      </c>
      <c r="R56" s="559" t="str">
        <f>IF(TRIM(入力3!R50)&lt;&gt;"",入力3!R50,"")</f>
        <v/>
      </c>
      <c r="S56" s="559" t="str">
        <f>IF(TRIM(入力3!S50)&lt;&gt;"",入力3!S50,"")</f>
        <v/>
      </c>
      <c r="T56" s="567" t="str">
        <f>IF(TRIM(入力3!T50)&lt;&gt;"",入力3!T50,"")</f>
        <v/>
      </c>
      <c r="U56" s="560" t="str">
        <f>IF(TRIM(入力3!U50)&lt;&gt;"",入力3!U50,"")</f>
        <v/>
      </c>
      <c r="V56" s="559" t="str">
        <f>IF(TRIM(入力3!V50)&lt;&gt;"",入力3!V50,"")</f>
        <v/>
      </c>
      <c r="W56" s="559" t="str">
        <f>IF(TRIM(入力3!W50)&lt;&gt;"",入力3!W50,"")</f>
        <v/>
      </c>
      <c r="X56" s="559">
        <f>IF(TRIM(入力3!X50)&lt;&gt;"",入力3!X50,"")</f>
        <v>0</v>
      </c>
      <c r="Y56" s="559">
        <f>IF(TRIM(入力3!Y50)&lt;&gt;"",入力3!Y50,"")</f>
        <v>0</v>
      </c>
      <c r="Z56" s="563" t="str">
        <f>IF(TRIM(入力3!Z50)&lt;&gt;"",入力3!Z50,"")</f>
        <v/>
      </c>
      <c r="AA56" s="564" t="str">
        <f>IF(TRIM(入力3!AA50)&lt;&gt;"",入力3!AA50,"")</f>
        <v/>
      </c>
      <c r="AB56" s="565" t="str">
        <f>IF(TRIM(入力3!AB50)&lt;&gt;"",入力3!AB50,"")</f>
        <v/>
      </c>
      <c r="AC56" s="566" t="str">
        <f>IF(TRIM(入力3!AC50)&lt;&gt;"",入力3!AC50,"")</f>
        <v/>
      </c>
      <c r="AD56" s="566" t="str">
        <f>IF(TRIM(入力3!AD50)&lt;&gt;"",入力3!AD50,"")</f>
        <v/>
      </c>
      <c r="AE56" s="566" t="str">
        <f>IF(TRIM(入力3!AE50)&lt;&gt;"",入力3!AE50,"")</f>
        <v/>
      </c>
      <c r="AF56" s="2432" t="str">
        <f>IF(TRIM(入力3!AF50)&lt;&gt;"",入力3!AF50,"")</f>
        <v/>
      </c>
      <c r="AG56" s="2433"/>
      <c r="AI56" s="484"/>
      <c r="AJ56" s="484"/>
      <c r="AK56" s="484"/>
      <c r="AL56" s="484"/>
      <c r="AM56" s="484"/>
      <c r="AN56" s="484"/>
      <c r="AO56" s="484"/>
      <c r="AP56" s="484"/>
      <c r="AQ56" s="484"/>
      <c r="AR56" s="484"/>
      <c r="AS56" s="484"/>
      <c r="AT56" s="484"/>
      <c r="AU56" s="484"/>
      <c r="AV56" s="484"/>
      <c r="AW56" s="484"/>
    </row>
    <row r="57" spans="1:49" s="162" customFormat="1" ht="22.5" customHeight="1">
      <c r="A57" s="249" t="str">
        <f>IF(TRIM(入力1!A94)&lt;&gt;"",入力1!A94,"")</f>
        <v/>
      </c>
      <c r="B57" s="427">
        <f>IF(TRIM(入力1!B94)&lt;&gt;"",入力1!B94,"")</f>
        <v>3</v>
      </c>
      <c r="C57" s="251">
        <f>IF(TRIM(入力1!C94)&lt;&gt;"",入力1!C94,"")</f>
        <v>9</v>
      </c>
      <c r="D57" s="1679" t="str">
        <f>IF(TRIM(入力1!D94)&lt;&gt;"",入力1!D94,"")</f>
        <v/>
      </c>
      <c r="E57" s="1680"/>
      <c r="F57" s="1680"/>
      <c r="G57" s="1680"/>
      <c r="H57" s="1680"/>
      <c r="I57" s="1680"/>
      <c r="J57" s="1681"/>
      <c r="K57" s="249" t="str">
        <f>IF(TRIM(入力1!A94)&lt;&gt;"",入力1!A94,"")</f>
        <v/>
      </c>
      <c r="L57" s="427">
        <f>IF(TRIM(入力1!B94)&lt;&gt;"",入力1!B94,"")</f>
        <v>3</v>
      </c>
      <c r="M57" s="251">
        <f t="shared" si="1"/>
        <v>9</v>
      </c>
      <c r="N57" s="293" t="str">
        <f>IF(TRIM(入力3!N51)&lt;&gt;"",入力3!N51,"")</f>
        <v/>
      </c>
      <c r="O57" s="294" t="str">
        <f>IF(TRIM(入力3!O51)&lt;&gt;"",入力3!O51,"")</f>
        <v/>
      </c>
      <c r="P57" s="295" t="str">
        <f>IF(TRIM(入力3!P51)&lt;&gt;"",入力3!P51,"")</f>
        <v/>
      </c>
      <c r="Q57" s="294" t="str">
        <f>IF(TRIM(入力3!Q51)&lt;&gt;"",入力3!Q51,"")</f>
        <v/>
      </c>
      <c r="R57" s="293" t="str">
        <f>IF(TRIM(入力3!R51)&lt;&gt;"",入力3!R51,"")</f>
        <v/>
      </c>
      <c r="S57" s="293" t="str">
        <f>IF(TRIM(入力3!S51)&lt;&gt;"",入力3!S51,"")</f>
        <v/>
      </c>
      <c r="T57" s="462" t="str">
        <f>IF(TRIM(入力3!T51)&lt;&gt;"",入力3!T51,"")</f>
        <v/>
      </c>
      <c r="U57" s="294" t="str">
        <f>IF(TRIM(入力3!U51)&lt;&gt;"",入力3!U51,"")</f>
        <v/>
      </c>
      <c r="V57" s="293" t="str">
        <f>IF(TRIM(入力3!V51)&lt;&gt;"",入力3!V51,"")</f>
        <v/>
      </c>
      <c r="W57" s="293" t="str">
        <f>IF(TRIM(入力3!W51)&lt;&gt;"",入力3!W51,"")</f>
        <v/>
      </c>
      <c r="X57" s="293">
        <f>IF(TRIM(入力3!X51)&lt;&gt;"",入力3!X51,"")</f>
        <v>0</v>
      </c>
      <c r="Y57" s="293">
        <f>IF(TRIM(入力3!Y51)&lt;&gt;"",入力3!Y51,"")</f>
        <v>0</v>
      </c>
      <c r="Z57" s="257" t="str">
        <f>IF(TRIM(入力3!Z51)&lt;&gt;"",入力3!Z51,"")</f>
        <v/>
      </c>
      <c r="AA57" s="403" t="str">
        <f>IF(TRIM(入力3!AA51)&lt;&gt;"",入力3!AA51,"")</f>
        <v/>
      </c>
      <c r="AB57" s="296" t="str">
        <f>IF(TRIM(入力3!AB51)&lt;&gt;"",入力3!AB51,"")</f>
        <v/>
      </c>
      <c r="AC57" s="297" t="str">
        <f>IF(TRIM(入力3!AC51)&lt;&gt;"",入力3!AC51,"")</f>
        <v/>
      </c>
      <c r="AD57" s="297" t="str">
        <f>IF(TRIM(入力3!AD51)&lt;&gt;"",入力3!AD51,"")</f>
        <v/>
      </c>
      <c r="AE57" s="297" t="str">
        <f>IF(TRIM(入力3!AE51)&lt;&gt;"",入力3!AE51,"")</f>
        <v/>
      </c>
      <c r="AF57" s="2430" t="str">
        <f>IF(TRIM(入力3!AF51)&lt;&gt;"",入力3!AF51,"")</f>
        <v/>
      </c>
      <c r="AG57" s="2431"/>
      <c r="AI57" s="484"/>
      <c r="AJ57" s="484"/>
      <c r="AK57" s="484"/>
      <c r="AL57" s="484"/>
      <c r="AM57" s="484"/>
      <c r="AN57" s="484"/>
      <c r="AO57" s="484"/>
      <c r="AP57" s="484"/>
      <c r="AQ57" s="484"/>
      <c r="AR57" s="484"/>
      <c r="AS57" s="484"/>
      <c r="AT57" s="484"/>
      <c r="AU57" s="484"/>
      <c r="AV57" s="484"/>
      <c r="AW57" s="484"/>
    </row>
    <row r="58" spans="1:49" s="162" customFormat="1" ht="22.5" customHeight="1" thickBot="1">
      <c r="A58" s="579" t="str">
        <f>IF(TRIM(入力1!A96)&lt;&gt;"",入力1!A96,"")</f>
        <v/>
      </c>
      <c r="B58" s="580">
        <f>IF(TRIM(入力1!B96)&lt;&gt;"",入力1!B96,"")</f>
        <v>4</v>
      </c>
      <c r="C58" s="581">
        <f>IF(TRIM(入力1!C96)&lt;&gt;"",入力1!C96,"")</f>
        <v>0</v>
      </c>
      <c r="D58" s="2445" t="str">
        <f>IF(TRIM(入力1!D96)&lt;&gt;"",入力1!D96,"")</f>
        <v/>
      </c>
      <c r="E58" s="2446"/>
      <c r="F58" s="2446"/>
      <c r="G58" s="2446"/>
      <c r="H58" s="2446"/>
      <c r="I58" s="2446"/>
      <c r="J58" s="2447"/>
      <c r="K58" s="579" t="str">
        <f>IF(TRIM(入力1!A96)&lt;&gt;"",入力1!A96,"")</f>
        <v/>
      </c>
      <c r="L58" s="580">
        <f>IF(TRIM(入力1!B96)&lt;&gt;"",入力1!B96,"")</f>
        <v>4</v>
      </c>
      <c r="M58" s="581">
        <f t="shared" si="1"/>
        <v>0</v>
      </c>
      <c r="N58" s="582" t="str">
        <f>IF(TRIM(入力3!N52)&lt;&gt;"",入力3!N52,"")</f>
        <v/>
      </c>
      <c r="O58" s="583" t="str">
        <f>IF(TRIM(入力3!O52)&lt;&gt;"",入力3!O52,"")</f>
        <v/>
      </c>
      <c r="P58" s="584" t="str">
        <f>IF(TRIM(入力3!P52)&lt;&gt;"",入力3!P52,"")</f>
        <v/>
      </c>
      <c r="Q58" s="583" t="str">
        <f>IF(TRIM(入力3!Q52)&lt;&gt;"",入力3!Q52,"")</f>
        <v/>
      </c>
      <c r="R58" s="582" t="str">
        <f>IF(TRIM(入力3!R52)&lt;&gt;"",入力3!R52,"")</f>
        <v/>
      </c>
      <c r="S58" s="582" t="str">
        <f>IF(TRIM(入力3!S52)&lt;&gt;"",入力3!S52,"")</f>
        <v/>
      </c>
      <c r="T58" s="585" t="str">
        <f>IF(TRIM(入力3!T52)&lt;&gt;"",入力3!T52,"")</f>
        <v/>
      </c>
      <c r="U58" s="583" t="str">
        <f>IF(TRIM(入力3!U52)&lt;&gt;"",入力3!U52,"")</f>
        <v/>
      </c>
      <c r="V58" s="582" t="str">
        <f>IF(TRIM(入力3!V52)&lt;&gt;"",入力3!V52,"")</f>
        <v/>
      </c>
      <c r="W58" s="582" t="str">
        <f>IF(TRIM(入力3!W52)&lt;&gt;"",入力3!W52,"")</f>
        <v/>
      </c>
      <c r="X58" s="582">
        <f>IF(TRIM(入力3!X52)&lt;&gt;"",入力3!X52,"")</f>
        <v>0</v>
      </c>
      <c r="Y58" s="582">
        <f>IF(TRIM(入力3!Y52)&lt;&gt;"",入力3!Y52,"")</f>
        <v>0</v>
      </c>
      <c r="Z58" s="586" t="str">
        <f>IF(TRIM(入力3!Z52)&lt;&gt;"",入力3!Z52,"")</f>
        <v/>
      </c>
      <c r="AA58" s="587" t="str">
        <f>IF(TRIM(入力3!AA52)&lt;&gt;"",入力3!AA52,"")</f>
        <v/>
      </c>
      <c r="AB58" s="588" t="str">
        <f>IF(TRIM(入力3!AB52)&lt;&gt;"",入力3!AB52,"")</f>
        <v/>
      </c>
      <c r="AC58" s="589" t="str">
        <f>IF(TRIM(入力3!AC52)&lt;&gt;"",入力3!AC52,"")</f>
        <v/>
      </c>
      <c r="AD58" s="589" t="str">
        <f>IF(TRIM(入力3!AD52)&lt;&gt;"",入力3!AD52,"")</f>
        <v/>
      </c>
      <c r="AE58" s="589" t="str">
        <f>IF(TRIM(入力3!AE52)&lt;&gt;"",入力3!AE52,"")</f>
        <v/>
      </c>
      <c r="AF58" s="2434" t="str">
        <f>IF(TRIM(入力3!AF52)&lt;&gt;"",入力3!AF52,"")</f>
        <v/>
      </c>
      <c r="AG58" s="2435"/>
      <c r="AI58" s="484"/>
      <c r="AJ58" s="484"/>
      <c r="AK58" s="484"/>
      <c r="AL58" s="484"/>
      <c r="AM58" s="484"/>
      <c r="AN58" s="484"/>
      <c r="AO58" s="484"/>
      <c r="AP58" s="484"/>
      <c r="AQ58" s="484"/>
      <c r="AR58" s="484"/>
      <c r="AS58" s="484"/>
      <c r="AT58" s="484"/>
      <c r="AU58" s="484"/>
      <c r="AV58" s="484"/>
      <c r="AW58" s="484"/>
    </row>
    <row r="59" spans="1:49" ht="22.5" customHeight="1">
      <c r="K59" s="318" t="s">
        <v>158</v>
      </c>
      <c r="L59" s="437"/>
      <c r="M59" s="319"/>
      <c r="N59" s="319"/>
      <c r="O59" s="319"/>
      <c r="P59" s="319"/>
      <c r="Q59" s="319"/>
      <c r="R59" s="319"/>
      <c r="S59" s="319"/>
      <c r="T59" s="319"/>
      <c r="U59" s="319"/>
      <c r="V59" s="319"/>
      <c r="W59" s="319"/>
      <c r="X59" s="319"/>
      <c r="Y59" s="319"/>
      <c r="Z59" s="319"/>
      <c r="AA59" s="319"/>
      <c r="AB59" s="319"/>
      <c r="AC59" s="319"/>
      <c r="AD59" s="319"/>
      <c r="AE59" s="319"/>
      <c r="AF59" s="319"/>
      <c r="AG59" s="694"/>
    </row>
    <row r="60" spans="1:49" ht="11.25" customHeight="1">
      <c r="K60" s="134" t="s">
        <v>181</v>
      </c>
      <c r="L60" s="134"/>
      <c r="M60" s="134"/>
      <c r="N60" s="134" t="s">
        <v>182</v>
      </c>
    </row>
    <row r="61" spans="1:49" ht="11.25" customHeight="1">
      <c r="K61" s="134"/>
      <c r="L61" s="134"/>
      <c r="M61" s="134"/>
      <c r="N61" s="134" t="s">
        <v>548</v>
      </c>
    </row>
    <row r="62" spans="1:49" ht="11.25" customHeight="1">
      <c r="K62" s="134"/>
      <c r="L62" s="134"/>
      <c r="M62" s="134"/>
      <c r="N62" s="134" t="s">
        <v>549</v>
      </c>
    </row>
    <row r="63" spans="1:49" ht="11.25" customHeight="1">
      <c r="K63" s="134"/>
      <c r="L63" s="134"/>
      <c r="M63" s="134"/>
      <c r="N63" s="134" t="s">
        <v>488</v>
      </c>
    </row>
    <row r="64" spans="1:49" ht="11.25" customHeight="1" thickBot="1">
      <c r="K64" s="134"/>
      <c r="L64" s="134"/>
      <c r="M64" s="134"/>
      <c r="N64" s="134" t="s">
        <v>489</v>
      </c>
    </row>
    <row r="65" spans="1:49" s="162" customFormat="1" ht="22.5" customHeight="1">
      <c r="A65" s="247" t="str">
        <f>IF(TRIM(入力1!A98)&lt;&gt;"",入力1!A98,"")</f>
        <v/>
      </c>
      <c r="B65" s="795">
        <f>IF(TRIM(入力1!B98)&lt;&gt;"",入力1!B98,"")</f>
        <v>4</v>
      </c>
      <c r="C65" s="248">
        <f>IF(TRIM(入力1!C98)&lt;&gt;"",入力1!C98,"")</f>
        <v>1</v>
      </c>
      <c r="D65" s="1686" t="str">
        <f>IF(TRIM(入力1!D98)&lt;&gt;"",入力1!D98,"")</f>
        <v/>
      </c>
      <c r="E65" s="1687"/>
      <c r="F65" s="1687"/>
      <c r="G65" s="1687"/>
      <c r="H65" s="1687"/>
      <c r="I65" s="1687"/>
      <c r="J65" s="1688"/>
      <c r="K65" s="247" t="str">
        <f>IF(TRIM(入力1!A98)&lt;&gt;"",入力1!A98,"")</f>
        <v/>
      </c>
      <c r="L65" s="795">
        <f>IF(TRIM(入力1!B98)&lt;&gt;"",入力1!B98,"")</f>
        <v>4</v>
      </c>
      <c r="M65" s="248">
        <f>C65</f>
        <v>1</v>
      </c>
      <c r="N65" s="288" t="str">
        <f>IF(TRIM(入力3!N53)&lt;&gt;"",入力3!N53,"")</f>
        <v/>
      </c>
      <c r="O65" s="289" t="str">
        <f>IF(TRIM(入力3!O53)&lt;&gt;"",入力3!O53,"")</f>
        <v/>
      </c>
      <c r="P65" s="290" t="str">
        <f>IF(TRIM(入力3!P53)&lt;&gt;"",入力3!P53,"")</f>
        <v/>
      </c>
      <c r="Q65" s="289" t="str">
        <f>IF(TRIM(入力3!Q53)&lt;&gt;"",入力3!Q53,"")</f>
        <v/>
      </c>
      <c r="R65" s="288" t="str">
        <f>IF(TRIM(入力3!R53)&lt;&gt;"",入力3!R53,"")</f>
        <v/>
      </c>
      <c r="S65" s="288" t="str">
        <f>IF(TRIM(入力3!S53)&lt;&gt;"",入力3!S53,"")</f>
        <v/>
      </c>
      <c r="T65" s="461" t="str">
        <f>IF(TRIM(入力3!T53)&lt;&gt;"",入力3!T53,"")</f>
        <v/>
      </c>
      <c r="U65" s="289" t="str">
        <f>IF(TRIM(入力3!U53)&lt;&gt;"",入力3!U53,"")</f>
        <v/>
      </c>
      <c r="V65" s="288" t="str">
        <f>IF(TRIM(入力3!V53)&lt;&gt;"",入力3!V53,"")</f>
        <v/>
      </c>
      <c r="W65" s="288" t="str">
        <f>IF(TRIM(入力3!W53)&lt;&gt;"",入力3!W53,"")</f>
        <v/>
      </c>
      <c r="X65" s="288">
        <f>IF(TRIM(入力3!X53)&lt;&gt;"",入力3!X53,"")</f>
        <v>0</v>
      </c>
      <c r="Y65" s="288">
        <f>IF(TRIM(入力3!Y53)&lt;&gt;"",入力3!Y53,"")</f>
        <v>0</v>
      </c>
      <c r="Z65" s="256" t="str">
        <f>IF(TRIM(入力3!Z53)&lt;&gt;"",入力3!Z53,"")</f>
        <v/>
      </c>
      <c r="AA65" s="402" t="str">
        <f>IF(TRIM(入力3!AA53)&lt;&gt;"",入力3!AA53,"")</f>
        <v/>
      </c>
      <c r="AB65" s="808" t="str">
        <f>IF(TRIM(入力3!AB53)&lt;&gt;"",入力3!AB53,"")</f>
        <v/>
      </c>
      <c r="AC65" s="807" t="str">
        <f>IF(TRIM(入力3!AC53)&lt;&gt;"",入力3!AC53,"")</f>
        <v/>
      </c>
      <c r="AD65" s="807" t="str">
        <f>IF(TRIM(入力3!AD53)&lt;&gt;"",入力3!AD53,"")</f>
        <v/>
      </c>
      <c r="AE65" s="807" t="str">
        <f>IF(TRIM(入力3!AE53)&lt;&gt;"",入力3!AE53,"")</f>
        <v/>
      </c>
      <c r="AF65" s="2438" t="str">
        <f>IF(TRIM(入力3!AF53)&lt;&gt;"",入力3!AF53,"")</f>
        <v/>
      </c>
      <c r="AG65" s="2439"/>
      <c r="AI65" s="484"/>
      <c r="AJ65" s="484"/>
      <c r="AK65" s="484"/>
      <c r="AL65" s="484"/>
      <c r="AM65" s="484"/>
      <c r="AN65" s="484"/>
      <c r="AO65" s="484"/>
      <c r="AP65" s="484"/>
      <c r="AQ65" s="484"/>
      <c r="AR65" s="484"/>
      <c r="AS65" s="484"/>
      <c r="AT65" s="484"/>
      <c r="AU65" s="484"/>
      <c r="AV65" s="484"/>
      <c r="AW65" s="484"/>
    </row>
    <row r="66" spans="1:49" s="162" customFormat="1" ht="22.5" customHeight="1">
      <c r="A66" s="798" t="str">
        <f>IF(TRIM(入力1!A100)&lt;&gt;"",入力1!A100,"")</f>
        <v/>
      </c>
      <c r="B66" s="796">
        <f>IF(TRIM(入力1!B100)&lt;&gt;"",入力1!B100,"")</f>
        <v>4</v>
      </c>
      <c r="C66" s="558">
        <f>IF(TRIM(入力1!C100)&lt;&gt;"",入力1!C100,"")</f>
        <v>2</v>
      </c>
      <c r="D66" s="2442" t="str">
        <f>IF(TRIM(入力1!D100)&lt;&gt;"",入力1!D100,"")</f>
        <v/>
      </c>
      <c r="E66" s="2443"/>
      <c r="F66" s="2443"/>
      <c r="G66" s="2443"/>
      <c r="H66" s="2443"/>
      <c r="I66" s="2443"/>
      <c r="J66" s="2444"/>
      <c r="K66" s="798" t="str">
        <f>IF(TRIM(入力1!A100)&lt;&gt;"",入力1!A100,"")</f>
        <v/>
      </c>
      <c r="L66" s="796">
        <f>IF(TRIM(入力1!B100)&lt;&gt;"",入力1!B100,"")</f>
        <v>4</v>
      </c>
      <c r="M66" s="558">
        <f t="shared" ref="M66:M84" si="2">C66</f>
        <v>2</v>
      </c>
      <c r="N66" s="559" t="str">
        <f>IF(TRIM(入力3!N54)&lt;&gt;"",入力3!N54,"")</f>
        <v/>
      </c>
      <c r="O66" s="560" t="str">
        <f>IF(TRIM(入力3!O54)&lt;&gt;"",入力3!O54,"")</f>
        <v/>
      </c>
      <c r="P66" s="561" t="str">
        <f>IF(TRIM(入力3!P54)&lt;&gt;"",入力3!P54,"")</f>
        <v/>
      </c>
      <c r="Q66" s="560" t="str">
        <f>IF(TRIM(入力3!Q54)&lt;&gt;"",入力3!Q54,"")</f>
        <v/>
      </c>
      <c r="R66" s="560" t="str">
        <f>IF(TRIM(入力3!R54)&lt;&gt;"",入力3!R54,"")</f>
        <v/>
      </c>
      <c r="S66" s="559" t="str">
        <f>IF(TRIM(入力3!S54)&lt;&gt;"",入力3!S54,"")</f>
        <v/>
      </c>
      <c r="T66" s="562" t="str">
        <f>IF(TRIM(入力3!T54)&lt;&gt;"",入力3!T54,"")</f>
        <v/>
      </c>
      <c r="U66" s="560" t="str">
        <f>IF(TRIM(入力3!U54)&lt;&gt;"",入力3!U54,"")</f>
        <v/>
      </c>
      <c r="V66" s="560" t="str">
        <f>IF(TRIM(入力3!V54)&lt;&gt;"",入力3!V54,"")</f>
        <v/>
      </c>
      <c r="W66" s="560" t="str">
        <f>IF(TRIM(入力3!W54)&lt;&gt;"",入力3!W54,"")</f>
        <v/>
      </c>
      <c r="X66" s="560">
        <f>IF(TRIM(入力3!X54)&lt;&gt;"",入力3!X54,"")</f>
        <v>0</v>
      </c>
      <c r="Y66" s="559">
        <f>IF(TRIM(入力3!Y54)&lt;&gt;"",入力3!Y54,"")</f>
        <v>0</v>
      </c>
      <c r="Z66" s="563" t="str">
        <f>IF(TRIM(入力3!Z54)&lt;&gt;"",入力3!Z54,"")</f>
        <v/>
      </c>
      <c r="AA66" s="564" t="str">
        <f>IF(TRIM(入力3!AA54)&lt;&gt;"",入力3!AA54,"")</f>
        <v/>
      </c>
      <c r="AB66" s="809" t="str">
        <f>IF(TRIM(入力3!AB54)&lt;&gt;"",入力3!AB54,"")</f>
        <v/>
      </c>
      <c r="AC66" s="802" t="str">
        <f>IF(TRIM(入力3!AC54)&lt;&gt;"",入力3!AC54,"")</f>
        <v/>
      </c>
      <c r="AD66" s="802" t="str">
        <f>IF(TRIM(入力3!AD54)&lt;&gt;"",入力3!AD54,"")</f>
        <v/>
      </c>
      <c r="AE66" s="802" t="str">
        <f>IF(TRIM(入力3!AE54)&lt;&gt;"",入力3!AE54,"")</f>
        <v/>
      </c>
      <c r="AF66" s="2432" t="str">
        <f>IF(TRIM(入力3!AF54)&lt;&gt;"",入力3!AF54,"")</f>
        <v/>
      </c>
      <c r="AG66" s="2433"/>
      <c r="AI66" s="484"/>
      <c r="AJ66" s="484"/>
      <c r="AK66" s="484"/>
      <c r="AL66" s="484"/>
      <c r="AM66" s="484"/>
      <c r="AN66" s="484"/>
      <c r="AO66" s="484"/>
      <c r="AP66" s="484"/>
      <c r="AQ66" s="484"/>
      <c r="AR66" s="484"/>
      <c r="AS66" s="484"/>
      <c r="AT66" s="484"/>
      <c r="AU66" s="484"/>
      <c r="AV66" s="484"/>
      <c r="AW66" s="484"/>
    </row>
    <row r="67" spans="1:49" s="162" customFormat="1" ht="22.5" customHeight="1">
      <c r="A67" s="799" t="str">
        <f>IF(TRIM(入力1!A102)&lt;&gt;"",入力1!A102,"")</f>
        <v/>
      </c>
      <c r="B67" s="797">
        <f>IF(TRIM(入力1!B102)&lt;&gt;"",入力1!B102,"")</f>
        <v>4</v>
      </c>
      <c r="C67" s="251">
        <f>IF(TRIM(入力1!C102)&lt;&gt;"",入力1!C102,"")</f>
        <v>3</v>
      </c>
      <c r="D67" s="1679" t="str">
        <f>IF(TRIM(入力1!D102)&lt;&gt;"",入力1!D102,"")</f>
        <v/>
      </c>
      <c r="E67" s="1680"/>
      <c r="F67" s="1680"/>
      <c r="G67" s="1680"/>
      <c r="H67" s="1680"/>
      <c r="I67" s="1680"/>
      <c r="J67" s="1681"/>
      <c r="K67" s="799" t="str">
        <f>IF(TRIM(入力1!A102)&lt;&gt;"",入力1!A102,"")</f>
        <v/>
      </c>
      <c r="L67" s="797">
        <f>IF(TRIM(入力1!B102)&lt;&gt;"",入力1!B102,"")</f>
        <v>4</v>
      </c>
      <c r="M67" s="251">
        <f t="shared" si="2"/>
        <v>3</v>
      </c>
      <c r="N67" s="293" t="str">
        <f>IF(TRIM(入力3!N55)&lt;&gt;"",入力3!N55,"")</f>
        <v/>
      </c>
      <c r="O67" s="294" t="str">
        <f>IF(TRIM(入力3!O55)&lt;&gt;"",入力3!O55,"")</f>
        <v/>
      </c>
      <c r="P67" s="295" t="str">
        <f>IF(TRIM(入力3!P55)&lt;&gt;"",入力3!P55,"")</f>
        <v/>
      </c>
      <c r="Q67" s="294" t="str">
        <f>IF(TRIM(入力3!Q55)&lt;&gt;"",入力3!Q55,"")</f>
        <v/>
      </c>
      <c r="R67" s="293" t="str">
        <f>IF(TRIM(入力3!R55)&lt;&gt;"",入力3!R55,"")</f>
        <v/>
      </c>
      <c r="S67" s="293" t="str">
        <f>IF(TRIM(入力3!S55)&lt;&gt;"",入力3!S55,"")</f>
        <v/>
      </c>
      <c r="T67" s="462" t="str">
        <f>IF(TRIM(入力3!T55)&lt;&gt;"",入力3!T55,"")</f>
        <v/>
      </c>
      <c r="U67" s="294" t="str">
        <f>IF(TRIM(入力3!U55)&lt;&gt;"",入力3!U55,"")</f>
        <v/>
      </c>
      <c r="V67" s="293" t="str">
        <f>IF(TRIM(入力3!V55)&lt;&gt;"",入力3!V55,"")</f>
        <v/>
      </c>
      <c r="W67" s="293" t="str">
        <f>IF(TRIM(入力3!W55)&lt;&gt;"",入力3!W55,"")</f>
        <v/>
      </c>
      <c r="X67" s="293">
        <f>IF(TRIM(入力3!X55)&lt;&gt;"",入力3!X55,"")</f>
        <v>0</v>
      </c>
      <c r="Y67" s="293">
        <f>IF(TRIM(入力3!Y55)&lt;&gt;"",入力3!Y55,"")</f>
        <v>0</v>
      </c>
      <c r="Z67" s="257" t="str">
        <f>IF(TRIM(入力3!Z55)&lt;&gt;"",入力3!Z55,"")</f>
        <v/>
      </c>
      <c r="AA67" s="403" t="str">
        <f>IF(TRIM(入力3!AA55)&lt;&gt;"",入力3!AA55,"")</f>
        <v/>
      </c>
      <c r="AB67" s="810" t="str">
        <f>IF(TRIM(入力3!AB55)&lt;&gt;"",入力3!AB55,"")</f>
        <v/>
      </c>
      <c r="AC67" s="801" t="str">
        <f>IF(TRIM(入力3!AC55)&lt;&gt;"",入力3!AC55,"")</f>
        <v/>
      </c>
      <c r="AD67" s="801" t="str">
        <f>IF(TRIM(入力3!AD55)&lt;&gt;"",入力3!AD55,"")</f>
        <v/>
      </c>
      <c r="AE67" s="801" t="str">
        <f>IF(TRIM(入力3!AE55)&lt;&gt;"",入力3!AE55,"")</f>
        <v/>
      </c>
      <c r="AF67" s="2430" t="str">
        <f>IF(TRIM(入力3!AF55)&lt;&gt;"",入力3!AF55,"")</f>
        <v/>
      </c>
      <c r="AG67" s="2431"/>
      <c r="AI67" s="484"/>
      <c r="AJ67" s="484"/>
      <c r="AK67" s="484"/>
      <c r="AL67" s="484"/>
      <c r="AM67" s="484"/>
      <c r="AN67" s="484"/>
      <c r="AO67" s="484"/>
      <c r="AP67" s="484"/>
      <c r="AQ67" s="484"/>
      <c r="AR67" s="484"/>
      <c r="AS67" s="484"/>
      <c r="AT67" s="484"/>
      <c r="AU67" s="484"/>
      <c r="AV67" s="484"/>
      <c r="AW67" s="484"/>
    </row>
    <row r="68" spans="1:49" s="162" customFormat="1" ht="22.5" customHeight="1">
      <c r="A68" s="798" t="str">
        <f>IF(TRIM(入力1!A104)&lt;&gt;"",入力1!A104,"")</f>
        <v/>
      </c>
      <c r="B68" s="796">
        <f>IF(TRIM(入力1!B104)&lt;&gt;"",入力1!B104,"")</f>
        <v>4</v>
      </c>
      <c r="C68" s="558">
        <f>IF(TRIM(入力1!C104)&lt;&gt;"",入力1!C104,"")</f>
        <v>4</v>
      </c>
      <c r="D68" s="2442" t="str">
        <f>IF(TRIM(入力1!D104)&lt;&gt;"",入力1!D104,"")</f>
        <v/>
      </c>
      <c r="E68" s="2443"/>
      <c r="F68" s="2443"/>
      <c r="G68" s="2443"/>
      <c r="H68" s="2443"/>
      <c r="I68" s="2443"/>
      <c r="J68" s="2444"/>
      <c r="K68" s="798" t="str">
        <f>IF(TRIM(入力1!A104)&lt;&gt;"",入力1!A104,"")</f>
        <v/>
      </c>
      <c r="L68" s="796">
        <f>IF(TRIM(入力1!B104)&lt;&gt;"",入力1!B104,"")</f>
        <v>4</v>
      </c>
      <c r="M68" s="558">
        <f t="shared" si="2"/>
        <v>4</v>
      </c>
      <c r="N68" s="559" t="str">
        <f>IF(TRIM(入力3!N56)&lt;&gt;"",入力3!N56,"")</f>
        <v/>
      </c>
      <c r="O68" s="560" t="str">
        <f>IF(TRIM(入力3!O56)&lt;&gt;"",入力3!O56,"")</f>
        <v/>
      </c>
      <c r="P68" s="561" t="str">
        <f>IF(TRIM(入力3!P56)&lt;&gt;"",入力3!P56,"")</f>
        <v/>
      </c>
      <c r="Q68" s="560" t="str">
        <f>IF(TRIM(入力3!Q56)&lt;&gt;"",入力3!Q56,"")</f>
        <v/>
      </c>
      <c r="R68" s="559" t="str">
        <f>IF(TRIM(入力3!R56)&lt;&gt;"",入力3!R56,"")</f>
        <v/>
      </c>
      <c r="S68" s="559" t="str">
        <f>IF(TRIM(入力3!S56)&lt;&gt;"",入力3!S56,"")</f>
        <v/>
      </c>
      <c r="T68" s="567" t="str">
        <f>IF(TRIM(入力3!T56)&lt;&gt;"",入力3!T56,"")</f>
        <v/>
      </c>
      <c r="U68" s="560" t="str">
        <f>IF(TRIM(入力3!U56)&lt;&gt;"",入力3!U56,"")</f>
        <v/>
      </c>
      <c r="V68" s="559" t="str">
        <f>IF(TRIM(入力3!V56)&lt;&gt;"",入力3!V56,"")</f>
        <v/>
      </c>
      <c r="W68" s="559" t="str">
        <f>IF(TRIM(入力3!W56)&lt;&gt;"",入力3!W56,"")</f>
        <v/>
      </c>
      <c r="X68" s="559">
        <f>IF(TRIM(入力3!X56)&lt;&gt;"",入力3!X56,"")</f>
        <v>0</v>
      </c>
      <c r="Y68" s="559">
        <f>IF(TRIM(入力3!Y56)&lt;&gt;"",入力3!Y56,"")</f>
        <v>0</v>
      </c>
      <c r="Z68" s="563" t="str">
        <f>IF(TRIM(入力3!Z56)&lt;&gt;"",入力3!Z56,"")</f>
        <v/>
      </c>
      <c r="AA68" s="564" t="str">
        <f>IF(TRIM(入力3!AA56)&lt;&gt;"",入力3!AA56,"")</f>
        <v/>
      </c>
      <c r="AB68" s="809" t="str">
        <f>IF(TRIM(入力3!AB56)&lt;&gt;"",入力3!AB56,"")</f>
        <v/>
      </c>
      <c r="AC68" s="802" t="str">
        <f>IF(TRIM(入力3!AC56)&lt;&gt;"",入力3!AC56,"")</f>
        <v/>
      </c>
      <c r="AD68" s="802" t="str">
        <f>IF(TRIM(入力3!AD56)&lt;&gt;"",入力3!AD56,"")</f>
        <v/>
      </c>
      <c r="AE68" s="802" t="str">
        <f>IF(TRIM(入力3!AE56)&lt;&gt;"",入力3!AE56,"")</f>
        <v/>
      </c>
      <c r="AF68" s="2432" t="str">
        <f>IF(TRIM(入力3!AF56)&lt;&gt;"",入力3!AF56,"")</f>
        <v/>
      </c>
      <c r="AG68" s="2433"/>
      <c r="AI68" s="484"/>
      <c r="AJ68" s="484"/>
      <c r="AK68" s="484"/>
      <c r="AL68" s="484"/>
      <c r="AM68" s="484"/>
      <c r="AN68" s="484"/>
      <c r="AO68" s="484"/>
      <c r="AP68" s="484"/>
      <c r="AQ68" s="484"/>
      <c r="AR68" s="484"/>
      <c r="AS68" s="484"/>
      <c r="AT68" s="484"/>
      <c r="AU68" s="484"/>
      <c r="AV68" s="484"/>
      <c r="AW68" s="484"/>
    </row>
    <row r="69" spans="1:49" s="162" customFormat="1" ht="22.5" customHeight="1" thickBot="1">
      <c r="A69" s="375" t="str">
        <f>IF(TRIM(入力1!A106)&lt;&gt;"",入力1!A106,"")</f>
        <v/>
      </c>
      <c r="B69" s="428">
        <f>IF(TRIM(入力1!B106)&lt;&gt;"",入力1!B106,"")</f>
        <v>4</v>
      </c>
      <c r="C69" s="376">
        <f>IF(TRIM(入力1!C106)&lt;&gt;"",入力1!C106,"")</f>
        <v>5</v>
      </c>
      <c r="D69" s="1692" t="str">
        <f>IF(TRIM(入力1!D106)&lt;&gt;"",入力1!D106,"")</f>
        <v/>
      </c>
      <c r="E69" s="1693"/>
      <c r="F69" s="1693"/>
      <c r="G69" s="1693"/>
      <c r="H69" s="1693"/>
      <c r="I69" s="1693"/>
      <c r="J69" s="1694"/>
      <c r="K69" s="375" t="str">
        <f>IF(TRIM(入力1!A106)&lt;&gt;"",入力1!A106,"")</f>
        <v/>
      </c>
      <c r="L69" s="428">
        <f>IF(TRIM(入力1!B106)&lt;&gt;"",入力1!B106,"")</f>
        <v>4</v>
      </c>
      <c r="M69" s="376">
        <f t="shared" si="2"/>
        <v>5</v>
      </c>
      <c r="N69" s="299" t="str">
        <f>IF(TRIM(入力3!N57)&lt;&gt;"",入力3!N57,"")</f>
        <v/>
      </c>
      <c r="O69" s="300" t="str">
        <f>IF(TRIM(入力3!O57)&lt;&gt;"",入力3!O57,"")</f>
        <v/>
      </c>
      <c r="P69" s="301" t="str">
        <f>IF(TRIM(入力3!P57)&lt;&gt;"",入力3!P57,"")</f>
        <v/>
      </c>
      <c r="Q69" s="300" t="str">
        <f>IF(TRIM(入力3!Q57)&lt;&gt;"",入力3!Q57,"")</f>
        <v/>
      </c>
      <c r="R69" s="299" t="str">
        <f>IF(TRIM(入力3!R57)&lt;&gt;"",入力3!R57,"")</f>
        <v/>
      </c>
      <c r="S69" s="299" t="str">
        <f>IF(TRIM(入力3!S57)&lt;&gt;"",入力3!S57,"")</f>
        <v/>
      </c>
      <c r="T69" s="463" t="str">
        <f>IF(TRIM(入力3!T57)&lt;&gt;"",入力3!T57,"")</f>
        <v/>
      </c>
      <c r="U69" s="300" t="str">
        <f>IF(TRIM(入力3!U57)&lt;&gt;"",入力3!U57,"")</f>
        <v/>
      </c>
      <c r="V69" s="299" t="str">
        <f>IF(TRIM(入力3!V57)&lt;&gt;"",入力3!V57,"")</f>
        <v/>
      </c>
      <c r="W69" s="299" t="str">
        <f>IF(TRIM(入力3!W57)&lt;&gt;"",入力3!W57,"")</f>
        <v/>
      </c>
      <c r="X69" s="299">
        <f>IF(TRIM(入力3!X57)&lt;&gt;"",入力3!X57,"")</f>
        <v>0</v>
      </c>
      <c r="Y69" s="299">
        <f>IF(TRIM(入力3!Y57)&lt;&gt;"",入力3!Y57,"")</f>
        <v>0</v>
      </c>
      <c r="Z69" s="258" t="str">
        <f>IF(TRIM(入力3!Z57)&lt;&gt;"",入力3!Z57,"")</f>
        <v/>
      </c>
      <c r="AA69" s="404" t="str">
        <f>IF(TRIM(入力3!AA57)&lt;&gt;"",入力3!AA57,"")</f>
        <v/>
      </c>
      <c r="AB69" s="302" t="str">
        <f>IF(TRIM(入力3!AB57)&lt;&gt;"",入力3!AB57,"")</f>
        <v/>
      </c>
      <c r="AC69" s="805" t="str">
        <f>IF(TRIM(入力3!AC57)&lt;&gt;"",入力3!AC57,"")</f>
        <v/>
      </c>
      <c r="AD69" s="805" t="str">
        <f>IF(TRIM(入力3!AD57)&lt;&gt;"",入力3!AD57,"")</f>
        <v/>
      </c>
      <c r="AE69" s="805" t="str">
        <f>IF(TRIM(入力3!AE57)&lt;&gt;"",入力3!AE57,"")</f>
        <v/>
      </c>
      <c r="AF69" s="2440" t="str">
        <f>IF(TRIM(入力3!AF57)&lt;&gt;"",入力3!AF57,"")</f>
        <v/>
      </c>
      <c r="AG69" s="2441"/>
      <c r="AI69" s="484"/>
      <c r="AJ69" s="484"/>
      <c r="AK69" s="484"/>
      <c r="AL69" s="484"/>
      <c r="AM69" s="484"/>
      <c r="AN69" s="484"/>
      <c r="AO69" s="484"/>
      <c r="AP69" s="484"/>
      <c r="AQ69" s="484"/>
      <c r="AR69" s="484"/>
      <c r="AS69" s="484"/>
      <c r="AT69" s="484"/>
      <c r="AU69" s="484"/>
      <c r="AV69" s="484"/>
      <c r="AW69" s="484"/>
    </row>
    <row r="70" spans="1:49" s="162" customFormat="1" ht="22.5" customHeight="1">
      <c r="A70" s="792" t="str">
        <f>IF(TRIM(入力1!A108)&lt;&gt;"",入力1!A108,"")</f>
        <v/>
      </c>
      <c r="B70" s="794">
        <f>IF(TRIM(入力1!B108)&lt;&gt;"",入力1!B108,"")</f>
        <v>4</v>
      </c>
      <c r="C70" s="800">
        <f>IF(TRIM(入力1!C108)&lt;&gt;"",入力1!C108,"")</f>
        <v>6</v>
      </c>
      <c r="D70" s="2448" t="str">
        <f>IF(TRIM(入力1!D108)&lt;&gt;"",入力1!D108,"")</f>
        <v/>
      </c>
      <c r="E70" s="2449"/>
      <c r="F70" s="2449"/>
      <c r="G70" s="2449"/>
      <c r="H70" s="2449"/>
      <c r="I70" s="2449"/>
      <c r="J70" s="2450"/>
      <c r="K70" s="792" t="str">
        <f>IF(TRIM(入力1!A108)&lt;&gt;"",入力1!A108,"")</f>
        <v/>
      </c>
      <c r="L70" s="794">
        <f>IF(TRIM(入力1!B108)&lt;&gt;"",入力1!B108,"")</f>
        <v>4</v>
      </c>
      <c r="M70" s="800">
        <f t="shared" si="2"/>
        <v>6</v>
      </c>
      <c r="N70" s="571" t="str">
        <f>IF(TRIM(入力3!N58)&lt;&gt;"",入力3!N58,"")</f>
        <v/>
      </c>
      <c r="O70" s="572" t="str">
        <f>IF(TRIM(入力3!O58)&lt;&gt;"",入力3!O58,"")</f>
        <v/>
      </c>
      <c r="P70" s="573" t="str">
        <f>IF(TRIM(入力3!P58)&lt;&gt;"",入力3!P58,"")</f>
        <v/>
      </c>
      <c r="Q70" s="572" t="str">
        <f>IF(TRIM(入力3!Q58)&lt;&gt;"",入力3!Q58,"")</f>
        <v/>
      </c>
      <c r="R70" s="571" t="str">
        <f>IF(TRIM(入力3!R58)&lt;&gt;"",入力3!R58,"")</f>
        <v/>
      </c>
      <c r="S70" s="571" t="str">
        <f>IF(TRIM(入力3!S58)&lt;&gt;"",入力3!S58,"")</f>
        <v/>
      </c>
      <c r="T70" s="574" t="str">
        <f>IF(TRIM(入力3!T58)&lt;&gt;"",入力3!T58,"")</f>
        <v/>
      </c>
      <c r="U70" s="572" t="str">
        <f>IF(TRIM(入力3!U58)&lt;&gt;"",入力3!U58,"")</f>
        <v/>
      </c>
      <c r="V70" s="571" t="str">
        <f>IF(TRIM(入力3!V58)&lt;&gt;"",入力3!V58,"")</f>
        <v/>
      </c>
      <c r="W70" s="571" t="str">
        <f>IF(TRIM(入力3!W58)&lt;&gt;"",入力3!W58,"")</f>
        <v/>
      </c>
      <c r="X70" s="571">
        <f>IF(TRIM(入力3!X58)&lt;&gt;"",入力3!X58,"")</f>
        <v>0</v>
      </c>
      <c r="Y70" s="571">
        <f>IF(TRIM(入力3!Y58)&lt;&gt;"",入力3!Y58,"")</f>
        <v>0</v>
      </c>
      <c r="Z70" s="575" t="str">
        <f>IF(TRIM(入力3!Z58)&lt;&gt;"",入力3!Z58,"")</f>
        <v/>
      </c>
      <c r="AA70" s="576" t="str">
        <f>IF(TRIM(入力3!AA58)&lt;&gt;"",入力3!AA58,"")</f>
        <v/>
      </c>
      <c r="AB70" s="577" t="str">
        <f>IF(TRIM(入力3!AB58)&lt;&gt;"",入力3!AB58,"")</f>
        <v/>
      </c>
      <c r="AC70" s="804" t="str">
        <f>IF(TRIM(入力3!AC58)&lt;&gt;"",入力3!AC58,"")</f>
        <v/>
      </c>
      <c r="AD70" s="804" t="str">
        <f>IF(TRIM(入力3!AD58)&lt;&gt;"",入力3!AD58,"")</f>
        <v/>
      </c>
      <c r="AE70" s="804" t="str">
        <f>IF(TRIM(入力3!AE58)&lt;&gt;"",入力3!AE58,"")</f>
        <v/>
      </c>
      <c r="AF70" s="2428" t="str">
        <f>IF(TRIM(入力3!AF58)&lt;&gt;"",入力3!AF58,"")</f>
        <v/>
      </c>
      <c r="AG70" s="2429"/>
      <c r="AI70" s="484"/>
      <c r="AJ70" s="484"/>
      <c r="AK70" s="484"/>
      <c r="AL70" s="484"/>
      <c r="AM70" s="484"/>
      <c r="AN70" s="484"/>
      <c r="AO70" s="484"/>
      <c r="AP70" s="484"/>
      <c r="AQ70" s="484"/>
      <c r="AR70" s="484"/>
      <c r="AS70" s="484"/>
      <c r="AT70" s="484"/>
      <c r="AU70" s="484"/>
      <c r="AV70" s="484"/>
      <c r="AW70" s="484"/>
    </row>
    <row r="71" spans="1:49" s="162" customFormat="1" ht="22.5" customHeight="1">
      <c r="A71" s="799" t="str">
        <f>IF(TRIM(入力1!A110)&lt;&gt;"",入力1!A110,"")</f>
        <v/>
      </c>
      <c r="B71" s="797">
        <f>IF(TRIM(入力1!B110)&lt;&gt;"",入力1!B110,"")</f>
        <v>4</v>
      </c>
      <c r="C71" s="251">
        <f>IF(TRIM(入力1!C110)&lt;&gt;"",入力1!C110,"")</f>
        <v>7</v>
      </c>
      <c r="D71" s="1679" t="str">
        <f>IF(TRIM(入力1!D110)&lt;&gt;"",入力1!D110,"")</f>
        <v/>
      </c>
      <c r="E71" s="1680"/>
      <c r="F71" s="1680"/>
      <c r="G71" s="1680"/>
      <c r="H71" s="1680"/>
      <c r="I71" s="1680"/>
      <c r="J71" s="1681"/>
      <c r="K71" s="799" t="str">
        <f>IF(TRIM(入力1!A110)&lt;&gt;"",入力1!A110,"")</f>
        <v/>
      </c>
      <c r="L71" s="797">
        <f>IF(TRIM(入力1!B110)&lt;&gt;"",入力1!B110,"")</f>
        <v>4</v>
      </c>
      <c r="M71" s="251">
        <f t="shared" si="2"/>
        <v>7</v>
      </c>
      <c r="N71" s="293" t="str">
        <f>IF(TRIM(入力3!N59)&lt;&gt;"",入力3!N59,"")</f>
        <v/>
      </c>
      <c r="O71" s="298" t="str">
        <f>IF(TRIM(入力3!O59)&lt;&gt;"",入力3!O59,"")</f>
        <v/>
      </c>
      <c r="P71" s="295" t="str">
        <f>IF(TRIM(入力3!P59)&lt;&gt;"",入力3!P59,"")</f>
        <v/>
      </c>
      <c r="Q71" s="294" t="str">
        <f>IF(TRIM(入力3!Q59)&lt;&gt;"",入力3!Q59,"")</f>
        <v/>
      </c>
      <c r="R71" s="293" t="str">
        <f>IF(TRIM(入力3!R59)&lt;&gt;"",入力3!R59,"")</f>
        <v/>
      </c>
      <c r="S71" s="293" t="str">
        <f>IF(TRIM(入力3!S59)&lt;&gt;"",入力3!S59,"")</f>
        <v/>
      </c>
      <c r="T71" s="462" t="str">
        <f>IF(TRIM(入力3!T59)&lt;&gt;"",入力3!T59,"")</f>
        <v/>
      </c>
      <c r="U71" s="294" t="str">
        <f>IF(TRIM(入力3!U59)&lt;&gt;"",入力3!U59,"")</f>
        <v/>
      </c>
      <c r="V71" s="293" t="str">
        <f>IF(TRIM(入力3!V59)&lt;&gt;"",入力3!V59,"")</f>
        <v/>
      </c>
      <c r="W71" s="293" t="str">
        <f>IF(TRIM(入力3!W59)&lt;&gt;"",入力3!W59,"")</f>
        <v/>
      </c>
      <c r="X71" s="293">
        <f>IF(TRIM(入力3!X59)&lt;&gt;"",入力3!X59,"")</f>
        <v>0</v>
      </c>
      <c r="Y71" s="293">
        <f>IF(TRIM(入力3!Y59)&lt;&gt;"",入力3!Y59,"")</f>
        <v>0</v>
      </c>
      <c r="Z71" s="257" t="str">
        <f>IF(TRIM(入力3!Z59)&lt;&gt;"",入力3!Z59,"")</f>
        <v/>
      </c>
      <c r="AA71" s="403" t="str">
        <f>IF(TRIM(入力3!AA59)&lt;&gt;"",入力3!AA59,"")</f>
        <v/>
      </c>
      <c r="AB71" s="810" t="str">
        <f>IF(TRIM(入力3!AB59)&lt;&gt;"",入力3!AB59,"")</f>
        <v/>
      </c>
      <c r="AC71" s="801" t="str">
        <f>IF(TRIM(入力3!AC59)&lt;&gt;"",入力3!AC59,"")</f>
        <v/>
      </c>
      <c r="AD71" s="801" t="str">
        <f>IF(TRIM(入力3!AD59)&lt;&gt;"",入力3!AD59,"")</f>
        <v/>
      </c>
      <c r="AE71" s="801" t="str">
        <f>IF(TRIM(入力3!AE59)&lt;&gt;"",入力3!AE59,"")</f>
        <v/>
      </c>
      <c r="AF71" s="2430" t="str">
        <f>IF(TRIM(入力3!AF59)&lt;&gt;"",入力3!AF59,"")</f>
        <v/>
      </c>
      <c r="AG71" s="2431"/>
      <c r="AI71" s="484"/>
      <c r="AJ71" s="484"/>
      <c r="AK71" s="484"/>
      <c r="AL71" s="484"/>
      <c r="AM71" s="484"/>
      <c r="AN71" s="484"/>
      <c r="AO71" s="484"/>
      <c r="AP71" s="484"/>
      <c r="AQ71" s="484"/>
      <c r="AR71" s="484"/>
      <c r="AS71" s="484"/>
      <c r="AT71" s="484"/>
      <c r="AU71" s="484"/>
      <c r="AV71" s="484"/>
      <c r="AW71" s="484"/>
    </row>
    <row r="72" spans="1:49" s="162" customFormat="1" ht="22.5" customHeight="1">
      <c r="A72" s="798" t="str">
        <f>IF(TRIM(入力1!A112)&lt;&gt;"",入力1!A112,"")</f>
        <v/>
      </c>
      <c r="B72" s="796">
        <f>IF(TRIM(入力1!B112)&lt;&gt;"",入力1!B112,"")</f>
        <v>4</v>
      </c>
      <c r="C72" s="558">
        <f>IF(TRIM(入力1!C112)&lt;&gt;"",入力1!C112,"")</f>
        <v>8</v>
      </c>
      <c r="D72" s="2442" t="str">
        <f>IF(TRIM(入力1!D112)&lt;&gt;"",入力1!D112,"")</f>
        <v/>
      </c>
      <c r="E72" s="2443"/>
      <c r="F72" s="2443"/>
      <c r="G72" s="2443"/>
      <c r="H72" s="2443"/>
      <c r="I72" s="2443"/>
      <c r="J72" s="2444"/>
      <c r="K72" s="798" t="str">
        <f>IF(TRIM(入力1!A112)&lt;&gt;"",入力1!A112,"")</f>
        <v/>
      </c>
      <c r="L72" s="796">
        <f>IF(TRIM(入力1!B112)&lt;&gt;"",入力1!B112,"")</f>
        <v>4</v>
      </c>
      <c r="M72" s="558">
        <f t="shared" si="2"/>
        <v>8</v>
      </c>
      <c r="N72" s="559" t="str">
        <f>IF(TRIM(入力3!N60)&lt;&gt;"",入力3!N60,"")</f>
        <v/>
      </c>
      <c r="O72" s="560" t="str">
        <f>IF(TRIM(入力3!O60)&lt;&gt;"",入力3!O60,"")</f>
        <v/>
      </c>
      <c r="P72" s="561" t="str">
        <f>IF(TRIM(入力3!P60)&lt;&gt;"",入力3!P60,"")</f>
        <v/>
      </c>
      <c r="Q72" s="560" t="str">
        <f>IF(TRIM(入力3!Q60)&lt;&gt;"",入力3!Q60,"")</f>
        <v/>
      </c>
      <c r="R72" s="559" t="str">
        <f>IF(TRIM(入力3!R60)&lt;&gt;"",入力3!R60,"")</f>
        <v/>
      </c>
      <c r="S72" s="559" t="str">
        <f>IF(TRIM(入力3!S60)&lt;&gt;"",入力3!S60,"")</f>
        <v/>
      </c>
      <c r="T72" s="567" t="str">
        <f>IF(TRIM(入力3!T60)&lt;&gt;"",入力3!T60,"")</f>
        <v/>
      </c>
      <c r="U72" s="560" t="str">
        <f>IF(TRIM(入力3!U60)&lt;&gt;"",入力3!U60,"")</f>
        <v/>
      </c>
      <c r="V72" s="559" t="str">
        <f>IF(TRIM(入力3!V60)&lt;&gt;"",入力3!V60,"")</f>
        <v/>
      </c>
      <c r="W72" s="559" t="str">
        <f>IF(TRIM(入力3!W60)&lt;&gt;"",入力3!W60,"")</f>
        <v/>
      </c>
      <c r="X72" s="559">
        <f>IF(TRIM(入力3!X60)&lt;&gt;"",入力3!X60,"")</f>
        <v>0</v>
      </c>
      <c r="Y72" s="559">
        <f>IF(TRIM(入力3!Y60)&lt;&gt;"",入力3!Y60,"")</f>
        <v>0</v>
      </c>
      <c r="Z72" s="563" t="str">
        <f>IF(TRIM(入力3!Z60)&lt;&gt;"",入力3!Z60,"")</f>
        <v/>
      </c>
      <c r="AA72" s="564" t="str">
        <f>IF(TRIM(入力3!AA60)&lt;&gt;"",入力3!AA60,"")</f>
        <v/>
      </c>
      <c r="AB72" s="809" t="str">
        <f>IF(TRIM(入力3!AB60)&lt;&gt;"",入力3!AB60,"")</f>
        <v/>
      </c>
      <c r="AC72" s="802" t="str">
        <f>IF(TRIM(入力3!AC60)&lt;&gt;"",入力3!AC60,"")</f>
        <v/>
      </c>
      <c r="AD72" s="802" t="str">
        <f>IF(TRIM(入力3!AD60)&lt;&gt;"",入力3!AD60,"")</f>
        <v/>
      </c>
      <c r="AE72" s="802" t="str">
        <f>IF(TRIM(入力3!AE60)&lt;&gt;"",入力3!AE60,"")</f>
        <v/>
      </c>
      <c r="AF72" s="2432" t="str">
        <f>IF(TRIM(入力3!AF60)&lt;&gt;"",入力3!AF60,"")</f>
        <v/>
      </c>
      <c r="AG72" s="2433"/>
      <c r="AI72" s="484"/>
      <c r="AJ72" s="484"/>
      <c r="AK72" s="484"/>
      <c r="AL72" s="484"/>
      <c r="AM72" s="484"/>
      <c r="AN72" s="484"/>
      <c r="AO72" s="484"/>
      <c r="AP72" s="484"/>
      <c r="AQ72" s="484"/>
      <c r="AR72" s="484"/>
      <c r="AS72" s="484"/>
      <c r="AT72" s="484"/>
      <c r="AU72" s="484"/>
      <c r="AV72" s="484"/>
      <c r="AW72" s="484"/>
    </row>
    <row r="73" spans="1:49" s="162" customFormat="1" ht="22.5" customHeight="1">
      <c r="A73" s="799" t="str">
        <f>IF(TRIM(入力1!A114)&lt;&gt;"",入力1!A114,"")</f>
        <v/>
      </c>
      <c r="B73" s="797">
        <f>IF(TRIM(入力1!B114)&lt;&gt;"",入力1!B114,"")</f>
        <v>4</v>
      </c>
      <c r="C73" s="251">
        <f>IF(TRIM(入力1!C114)&lt;&gt;"",入力1!C114,"")</f>
        <v>9</v>
      </c>
      <c r="D73" s="1679" t="str">
        <f>IF(TRIM(入力1!D114)&lt;&gt;"",入力1!D114,"")</f>
        <v/>
      </c>
      <c r="E73" s="1680"/>
      <c r="F73" s="1680"/>
      <c r="G73" s="1680"/>
      <c r="H73" s="1680"/>
      <c r="I73" s="1680"/>
      <c r="J73" s="1681"/>
      <c r="K73" s="799" t="str">
        <f>IF(TRIM(入力1!A114)&lt;&gt;"",入力1!A114,"")</f>
        <v/>
      </c>
      <c r="L73" s="797">
        <f>IF(TRIM(入力1!B114)&lt;&gt;"",入力1!B114,"")</f>
        <v>4</v>
      </c>
      <c r="M73" s="251">
        <f t="shared" si="2"/>
        <v>9</v>
      </c>
      <c r="N73" s="293" t="str">
        <f>IF(TRIM(入力3!N61)&lt;&gt;"",入力3!N61,"")</f>
        <v/>
      </c>
      <c r="O73" s="294" t="str">
        <f>IF(TRIM(入力3!O61)&lt;&gt;"",入力3!O61,"")</f>
        <v/>
      </c>
      <c r="P73" s="295" t="str">
        <f>IF(TRIM(入力3!P61)&lt;&gt;"",入力3!P61,"")</f>
        <v/>
      </c>
      <c r="Q73" s="294" t="str">
        <f>IF(TRIM(入力3!Q61)&lt;&gt;"",入力3!Q61,"")</f>
        <v/>
      </c>
      <c r="R73" s="293" t="str">
        <f>IF(TRIM(入力3!R61)&lt;&gt;"",入力3!R61,"")</f>
        <v/>
      </c>
      <c r="S73" s="293" t="str">
        <f>IF(TRIM(入力3!S61)&lt;&gt;"",入力3!S61,"")</f>
        <v/>
      </c>
      <c r="T73" s="462" t="str">
        <f>IF(TRIM(入力3!T61)&lt;&gt;"",入力3!T61,"")</f>
        <v/>
      </c>
      <c r="U73" s="294" t="str">
        <f>IF(TRIM(入力3!U61)&lt;&gt;"",入力3!U61,"")</f>
        <v/>
      </c>
      <c r="V73" s="293" t="str">
        <f>IF(TRIM(入力3!V61)&lt;&gt;"",入力3!V61,"")</f>
        <v/>
      </c>
      <c r="W73" s="293" t="str">
        <f>IF(TRIM(入力3!W61)&lt;&gt;"",入力3!W61,"")</f>
        <v/>
      </c>
      <c r="X73" s="293">
        <f>IF(TRIM(入力3!X61)&lt;&gt;"",入力3!X61,"")</f>
        <v>0</v>
      </c>
      <c r="Y73" s="293">
        <f>IF(TRIM(入力3!Y61)&lt;&gt;"",入力3!Y61,"")</f>
        <v>0</v>
      </c>
      <c r="Z73" s="257" t="str">
        <f>IF(TRIM(入力3!Z61)&lt;&gt;"",入力3!Z61,"")</f>
        <v/>
      </c>
      <c r="AA73" s="403" t="str">
        <f>IF(TRIM(入力3!AA61)&lt;&gt;"",入力3!AA61,"")</f>
        <v/>
      </c>
      <c r="AB73" s="810" t="str">
        <f>IF(TRIM(入力3!AB61)&lt;&gt;"",入力3!AB61,"")</f>
        <v/>
      </c>
      <c r="AC73" s="801" t="str">
        <f>IF(TRIM(入力3!AC61)&lt;&gt;"",入力3!AC61,"")</f>
        <v/>
      </c>
      <c r="AD73" s="801" t="str">
        <f>IF(TRIM(入力3!AD61)&lt;&gt;"",入力3!AD61,"")</f>
        <v/>
      </c>
      <c r="AE73" s="801" t="str">
        <f>IF(TRIM(入力3!AE61)&lt;&gt;"",入力3!AE61,"")</f>
        <v/>
      </c>
      <c r="AF73" s="2430" t="str">
        <f>IF(TRIM(入力3!AF61)&lt;&gt;"",入力3!AF61,"")</f>
        <v/>
      </c>
      <c r="AG73" s="2431"/>
      <c r="AI73" s="484"/>
      <c r="AJ73" s="484"/>
      <c r="AK73" s="484"/>
      <c r="AL73" s="484"/>
      <c r="AM73" s="484"/>
      <c r="AN73" s="484"/>
      <c r="AO73" s="484"/>
      <c r="AP73" s="484"/>
      <c r="AQ73" s="484"/>
      <c r="AR73" s="484"/>
      <c r="AS73" s="484"/>
      <c r="AT73" s="484"/>
      <c r="AU73" s="484"/>
      <c r="AV73" s="484"/>
      <c r="AW73" s="484"/>
    </row>
    <row r="74" spans="1:49" s="162" customFormat="1" ht="22.5" customHeight="1" thickBot="1">
      <c r="A74" s="579" t="str">
        <f>IF(TRIM(入力1!A116)&lt;&gt;"",入力1!A116,"")</f>
        <v/>
      </c>
      <c r="B74" s="580">
        <f>IF(TRIM(入力1!B116)&lt;&gt;"",入力1!B116,"")</f>
        <v>5</v>
      </c>
      <c r="C74" s="581">
        <f>IF(TRIM(入力1!C116)&lt;&gt;"",入力1!C116,"")</f>
        <v>0</v>
      </c>
      <c r="D74" s="2445" t="str">
        <f>IF(TRIM(入力1!D116)&lt;&gt;"",入力1!D116,"")</f>
        <v/>
      </c>
      <c r="E74" s="2446"/>
      <c r="F74" s="2446"/>
      <c r="G74" s="2446"/>
      <c r="H74" s="2446"/>
      <c r="I74" s="2446"/>
      <c r="J74" s="2447"/>
      <c r="K74" s="579" t="str">
        <f>IF(TRIM(入力1!A116)&lt;&gt;"",入力1!A116,"")</f>
        <v/>
      </c>
      <c r="L74" s="580">
        <f>IF(TRIM(入力1!B116)&lt;&gt;"",入力1!B116,"")</f>
        <v>5</v>
      </c>
      <c r="M74" s="581">
        <f t="shared" si="2"/>
        <v>0</v>
      </c>
      <c r="N74" s="582" t="str">
        <f>IF(TRIM(入力3!N62)&lt;&gt;"",入力3!N62,"")</f>
        <v/>
      </c>
      <c r="O74" s="583" t="str">
        <f>IF(TRIM(入力3!O62)&lt;&gt;"",入力3!O62,"")</f>
        <v/>
      </c>
      <c r="P74" s="584" t="str">
        <f>IF(TRIM(入力3!P62)&lt;&gt;"",入力3!P62,"")</f>
        <v/>
      </c>
      <c r="Q74" s="583" t="str">
        <f>IF(TRIM(入力3!Q62)&lt;&gt;"",入力3!Q62,"")</f>
        <v/>
      </c>
      <c r="R74" s="582" t="str">
        <f>IF(TRIM(入力3!R62)&lt;&gt;"",入力3!R62,"")</f>
        <v/>
      </c>
      <c r="S74" s="582" t="str">
        <f>IF(TRIM(入力3!S62)&lt;&gt;"",入力3!S62,"")</f>
        <v/>
      </c>
      <c r="T74" s="585" t="str">
        <f>IF(TRIM(入力3!T62)&lt;&gt;"",入力3!T62,"")</f>
        <v/>
      </c>
      <c r="U74" s="583" t="str">
        <f>IF(TRIM(入力3!U62)&lt;&gt;"",入力3!U62,"")</f>
        <v/>
      </c>
      <c r="V74" s="582" t="str">
        <f>IF(TRIM(入力3!V62)&lt;&gt;"",入力3!V62,"")</f>
        <v/>
      </c>
      <c r="W74" s="582" t="str">
        <f>IF(TRIM(入力3!W62)&lt;&gt;"",入力3!W62,"")</f>
        <v/>
      </c>
      <c r="X74" s="582">
        <f>IF(TRIM(入力3!X62)&lt;&gt;"",入力3!X62,"")</f>
        <v>0</v>
      </c>
      <c r="Y74" s="582">
        <f>IF(TRIM(入力3!Y62)&lt;&gt;"",入力3!Y62,"")</f>
        <v>0</v>
      </c>
      <c r="Z74" s="586" t="str">
        <f>IF(TRIM(入力3!Z62)&lt;&gt;"",入力3!Z62,"")</f>
        <v/>
      </c>
      <c r="AA74" s="587" t="str">
        <f>IF(TRIM(入力3!AA62)&lt;&gt;"",入力3!AA62,"")</f>
        <v/>
      </c>
      <c r="AB74" s="811" t="str">
        <f>IF(TRIM(入力3!AB62)&lt;&gt;"",入力3!AB62,"")</f>
        <v/>
      </c>
      <c r="AC74" s="803" t="str">
        <f>IF(TRIM(入力3!AC62)&lt;&gt;"",入力3!AC62,"")</f>
        <v/>
      </c>
      <c r="AD74" s="803" t="str">
        <f>IF(TRIM(入力3!AD62)&lt;&gt;"",入力3!AD62,"")</f>
        <v/>
      </c>
      <c r="AE74" s="803" t="str">
        <f>IF(TRIM(入力3!AE62)&lt;&gt;"",入力3!AE62,"")</f>
        <v/>
      </c>
      <c r="AF74" s="2436" t="str">
        <f>IF(TRIM(入力3!AF62)&lt;&gt;"",入力3!AF62,"")</f>
        <v/>
      </c>
      <c r="AG74" s="2437"/>
      <c r="AI74" s="484"/>
      <c r="AJ74" s="484"/>
      <c r="AK74" s="484"/>
      <c r="AL74" s="484"/>
      <c r="AM74" s="484"/>
      <c r="AN74" s="484"/>
      <c r="AO74" s="484"/>
      <c r="AP74" s="484"/>
      <c r="AQ74" s="484"/>
      <c r="AR74" s="484"/>
      <c r="AS74" s="484"/>
      <c r="AT74" s="484"/>
      <c r="AU74" s="484"/>
      <c r="AV74" s="484"/>
      <c r="AW74" s="484"/>
    </row>
    <row r="75" spans="1:49" s="162" customFormat="1" ht="22.5" customHeight="1">
      <c r="A75" s="791" t="str">
        <f>IF(TRIM(入力1!A118)&lt;&gt;"",入力1!A118,"")</f>
        <v/>
      </c>
      <c r="B75" s="793">
        <f>IF(TRIM(入力1!B118)&lt;&gt;"",入力1!B118,"")</f>
        <v>5</v>
      </c>
      <c r="C75" s="377">
        <f>IF(TRIM(入力1!C118)&lt;&gt;"",入力1!C118,"")</f>
        <v>1</v>
      </c>
      <c r="D75" s="1689" t="str">
        <f>IF(TRIM(入力1!D118)&lt;&gt;"",入力1!D118,"")</f>
        <v/>
      </c>
      <c r="E75" s="1690"/>
      <c r="F75" s="1690"/>
      <c r="G75" s="1690"/>
      <c r="H75" s="1690"/>
      <c r="I75" s="1690"/>
      <c r="J75" s="1691"/>
      <c r="K75" s="791" t="str">
        <f>IF(TRIM(入力1!A118)&lt;&gt;"",入力1!A118,"")</f>
        <v/>
      </c>
      <c r="L75" s="793">
        <f>IF(TRIM(入力1!B118)&lt;&gt;"",入力1!B118,"")</f>
        <v>5</v>
      </c>
      <c r="M75" s="377">
        <f t="shared" si="2"/>
        <v>1</v>
      </c>
      <c r="N75" s="368" t="str">
        <f>IF(TRIM(入力3!N63)&lt;&gt;"",入力3!N63,"")</f>
        <v/>
      </c>
      <c r="O75" s="369" t="str">
        <f>IF(TRIM(入力3!O63)&lt;&gt;"",入力3!O63,"")</f>
        <v/>
      </c>
      <c r="P75" s="370" t="str">
        <f>IF(TRIM(入力3!P63)&lt;&gt;"",入力3!P63,"")</f>
        <v/>
      </c>
      <c r="Q75" s="369" t="str">
        <f>IF(TRIM(入力3!Q63)&lt;&gt;"",入力3!Q63,"")</f>
        <v/>
      </c>
      <c r="R75" s="368" t="str">
        <f>IF(TRIM(入力3!R63)&lt;&gt;"",入力3!R63,"")</f>
        <v/>
      </c>
      <c r="S75" s="368" t="str">
        <f>IF(TRIM(入力3!S63)&lt;&gt;"",入力3!S63,"")</f>
        <v/>
      </c>
      <c r="T75" s="464" t="str">
        <f>IF(TRIM(入力3!T63)&lt;&gt;"",入力3!T63,"")</f>
        <v/>
      </c>
      <c r="U75" s="369" t="str">
        <f>IF(TRIM(入力3!U63)&lt;&gt;"",入力3!U63,"")</f>
        <v/>
      </c>
      <c r="V75" s="368" t="str">
        <f>IF(TRIM(入力3!V63)&lt;&gt;"",入力3!V63,"")</f>
        <v/>
      </c>
      <c r="W75" s="368" t="str">
        <f>IF(TRIM(入力3!W63)&lt;&gt;"",入力3!W63,"")</f>
        <v/>
      </c>
      <c r="X75" s="368">
        <f>IF(TRIM(入力3!X63)&lt;&gt;"",入力3!X63,"")</f>
        <v>0</v>
      </c>
      <c r="Y75" s="368">
        <f>IF(TRIM(入力3!Y63)&lt;&gt;"",入力3!Y63,"")</f>
        <v>0</v>
      </c>
      <c r="Z75" s="371" t="str">
        <f>IF(TRIM(入力3!Z63)&lt;&gt;"",入力3!Z63,"")</f>
        <v/>
      </c>
      <c r="AA75" s="405" t="str">
        <f>IF(TRIM(入力3!AA63)&lt;&gt;"",入力3!AA63,"")</f>
        <v/>
      </c>
      <c r="AB75" s="372" t="str">
        <f>IF(TRIM(入力3!AB63)&lt;&gt;"",入力3!AB63,"")</f>
        <v/>
      </c>
      <c r="AC75" s="806" t="str">
        <f>IF(TRIM(入力3!AC63)&lt;&gt;"",入力3!AC63,"")</f>
        <v/>
      </c>
      <c r="AD75" s="806" t="str">
        <f>IF(TRIM(入力3!AD63)&lt;&gt;"",入力3!AD63,"")</f>
        <v/>
      </c>
      <c r="AE75" s="806" t="str">
        <f>IF(TRIM(入力3!AE63)&lt;&gt;"",入力3!AE63,"")</f>
        <v/>
      </c>
      <c r="AF75" s="2438" t="str">
        <f>IF(TRIM(入力3!AF63)&lt;&gt;"",入力3!AF63,"")</f>
        <v/>
      </c>
      <c r="AG75" s="2439"/>
      <c r="AI75" s="484"/>
      <c r="AJ75" s="484"/>
      <c r="AK75" s="484"/>
      <c r="AL75" s="484"/>
      <c r="AM75" s="484"/>
      <c r="AN75" s="484"/>
      <c r="AO75" s="484"/>
      <c r="AP75" s="484"/>
      <c r="AQ75" s="484"/>
      <c r="AR75" s="484"/>
      <c r="AS75" s="484"/>
      <c r="AT75" s="484"/>
      <c r="AU75" s="484"/>
      <c r="AV75" s="484"/>
      <c r="AW75" s="484"/>
    </row>
    <row r="76" spans="1:49" s="162" customFormat="1" ht="22.5" customHeight="1">
      <c r="A76" s="798" t="str">
        <f>IF(TRIM(入力1!A120)&lt;&gt;"",入力1!A120,"")</f>
        <v/>
      </c>
      <c r="B76" s="796">
        <f>IF(TRIM(入力1!B120)&lt;&gt;"",入力1!B120,"")</f>
        <v>5</v>
      </c>
      <c r="C76" s="558">
        <f>IF(TRIM(入力1!C120)&lt;&gt;"",入力1!C120,"")</f>
        <v>2</v>
      </c>
      <c r="D76" s="2442" t="str">
        <f>IF(TRIM(入力1!D120)&lt;&gt;"",入力1!D120,"")</f>
        <v/>
      </c>
      <c r="E76" s="2443"/>
      <c r="F76" s="2443"/>
      <c r="G76" s="2443"/>
      <c r="H76" s="2443"/>
      <c r="I76" s="2443"/>
      <c r="J76" s="2444"/>
      <c r="K76" s="798" t="str">
        <f>IF(TRIM(入力1!A120)&lt;&gt;"",入力1!A120,"")</f>
        <v/>
      </c>
      <c r="L76" s="796">
        <f>IF(TRIM(入力1!B120)&lt;&gt;"",入力1!B120,"")</f>
        <v>5</v>
      </c>
      <c r="M76" s="558">
        <f t="shared" si="2"/>
        <v>2</v>
      </c>
      <c r="N76" s="559" t="str">
        <f>IF(TRIM(入力3!N64)&lt;&gt;"",入力3!N64,"")</f>
        <v/>
      </c>
      <c r="O76" s="560" t="str">
        <f>IF(TRIM(入力3!O64)&lt;&gt;"",入力3!O64,"")</f>
        <v/>
      </c>
      <c r="P76" s="561" t="str">
        <f>IF(TRIM(入力3!P64)&lt;&gt;"",入力3!P64,"")</f>
        <v/>
      </c>
      <c r="Q76" s="560" t="str">
        <f>IF(TRIM(入力3!Q64)&lt;&gt;"",入力3!Q64,"")</f>
        <v/>
      </c>
      <c r="R76" s="559" t="str">
        <f>IF(TRIM(入力3!R64)&lt;&gt;"",入力3!R64,"")</f>
        <v/>
      </c>
      <c r="S76" s="559" t="str">
        <f>IF(TRIM(入力3!S64)&lt;&gt;"",入力3!S64,"")</f>
        <v/>
      </c>
      <c r="T76" s="567" t="str">
        <f>IF(TRIM(入力3!T64)&lt;&gt;"",入力3!T64,"")</f>
        <v/>
      </c>
      <c r="U76" s="560" t="str">
        <f>IF(TRIM(入力3!U64)&lt;&gt;"",入力3!U64,"")</f>
        <v/>
      </c>
      <c r="V76" s="559" t="str">
        <f>IF(TRIM(入力3!V64)&lt;&gt;"",入力3!V64,"")</f>
        <v/>
      </c>
      <c r="W76" s="559" t="str">
        <f>IF(TRIM(入力3!W64)&lt;&gt;"",入力3!W64,"")</f>
        <v/>
      </c>
      <c r="X76" s="559">
        <f>IF(TRIM(入力3!X64)&lt;&gt;"",入力3!X64,"")</f>
        <v>0</v>
      </c>
      <c r="Y76" s="559">
        <f>IF(TRIM(入力3!Y64)&lt;&gt;"",入力3!Y64,"")</f>
        <v>0</v>
      </c>
      <c r="Z76" s="563" t="str">
        <f>IF(TRIM(入力3!Z64)&lt;&gt;"",入力3!Z64,"")</f>
        <v/>
      </c>
      <c r="AA76" s="564" t="str">
        <f>IF(TRIM(入力3!AA64)&lt;&gt;"",入力3!AA64,"")</f>
        <v/>
      </c>
      <c r="AB76" s="809" t="str">
        <f>IF(TRIM(入力3!AB64)&lt;&gt;"",入力3!AB64,"")</f>
        <v/>
      </c>
      <c r="AC76" s="802" t="str">
        <f>IF(TRIM(入力3!AC64)&lt;&gt;"",入力3!AC64,"")</f>
        <v/>
      </c>
      <c r="AD76" s="802" t="str">
        <f>IF(TRIM(入力3!AD64)&lt;&gt;"",入力3!AD64,"")</f>
        <v/>
      </c>
      <c r="AE76" s="802" t="str">
        <f>IF(TRIM(入力3!AE64)&lt;&gt;"",入力3!AE64,"")</f>
        <v/>
      </c>
      <c r="AF76" s="2432" t="str">
        <f>IF(TRIM(入力3!AF64)&lt;&gt;"",入力3!AF64,"")</f>
        <v/>
      </c>
      <c r="AG76" s="2433"/>
      <c r="AI76" s="484"/>
      <c r="AJ76" s="484"/>
      <c r="AK76" s="484"/>
      <c r="AL76" s="484"/>
      <c r="AM76" s="484"/>
      <c r="AN76" s="484"/>
      <c r="AO76" s="484"/>
      <c r="AP76" s="484"/>
      <c r="AQ76" s="484"/>
      <c r="AR76" s="484"/>
      <c r="AS76" s="484"/>
      <c r="AT76" s="484"/>
      <c r="AU76" s="484"/>
      <c r="AV76" s="484"/>
      <c r="AW76" s="484"/>
    </row>
    <row r="77" spans="1:49" s="162" customFormat="1" ht="22.5" customHeight="1">
      <c r="A77" s="799" t="str">
        <f>IF(TRIM(入力1!A122)&lt;&gt;"",入力1!A122,"")</f>
        <v/>
      </c>
      <c r="B77" s="797">
        <f>IF(TRIM(入力1!B122)&lt;&gt;"",入力1!B122,"")</f>
        <v>5</v>
      </c>
      <c r="C77" s="251">
        <f>IF(TRIM(入力1!C122)&lt;&gt;"",入力1!C122,"")</f>
        <v>3</v>
      </c>
      <c r="D77" s="1679" t="str">
        <f>IF(TRIM(入力1!D122)&lt;&gt;"",入力1!D122,"")</f>
        <v/>
      </c>
      <c r="E77" s="1680"/>
      <c r="F77" s="1680"/>
      <c r="G77" s="1680"/>
      <c r="H77" s="1680"/>
      <c r="I77" s="1680"/>
      <c r="J77" s="1681"/>
      <c r="K77" s="799" t="str">
        <f>IF(TRIM(入力1!A122)&lt;&gt;"",入力1!A122,"")</f>
        <v/>
      </c>
      <c r="L77" s="797">
        <f>IF(TRIM(入力1!B122)&lt;&gt;"",入力1!B122,"")</f>
        <v>5</v>
      </c>
      <c r="M77" s="251">
        <f t="shared" si="2"/>
        <v>3</v>
      </c>
      <c r="N77" s="293" t="str">
        <f>IF(TRIM(入力3!N65)&lt;&gt;"",入力3!N65,"")</f>
        <v/>
      </c>
      <c r="O77" s="294" t="str">
        <f>IF(TRIM(入力3!O65)&lt;&gt;"",入力3!O65,"")</f>
        <v/>
      </c>
      <c r="P77" s="295" t="str">
        <f>IF(TRIM(入力3!P65)&lt;&gt;"",入力3!P65,"")</f>
        <v/>
      </c>
      <c r="Q77" s="294" t="str">
        <f>IF(TRIM(入力3!Q65)&lt;&gt;"",入力3!Q65,"")</f>
        <v/>
      </c>
      <c r="R77" s="293" t="str">
        <f>IF(TRIM(入力3!R65)&lt;&gt;"",入力3!R65,"")</f>
        <v/>
      </c>
      <c r="S77" s="293" t="str">
        <f>IF(TRIM(入力3!S65)&lt;&gt;"",入力3!S65,"")</f>
        <v/>
      </c>
      <c r="T77" s="462" t="str">
        <f>IF(TRIM(入力3!T65)&lt;&gt;"",入力3!T65,"")</f>
        <v/>
      </c>
      <c r="U77" s="294" t="str">
        <f>IF(TRIM(入力3!U65)&lt;&gt;"",入力3!U65,"")</f>
        <v/>
      </c>
      <c r="V77" s="293" t="str">
        <f>IF(TRIM(入力3!V65)&lt;&gt;"",入力3!V65,"")</f>
        <v/>
      </c>
      <c r="W77" s="293" t="str">
        <f>IF(TRIM(入力3!W65)&lt;&gt;"",入力3!W65,"")</f>
        <v/>
      </c>
      <c r="X77" s="293">
        <f>IF(TRIM(入力3!X65)&lt;&gt;"",入力3!X65,"")</f>
        <v>0</v>
      </c>
      <c r="Y77" s="293">
        <f>IF(TRIM(入力3!Y65)&lt;&gt;"",入力3!Y65,"")</f>
        <v>0</v>
      </c>
      <c r="Z77" s="257" t="str">
        <f>IF(TRIM(入力3!Z65)&lt;&gt;"",入力3!Z65,"")</f>
        <v/>
      </c>
      <c r="AA77" s="403" t="str">
        <f>IF(TRIM(入力3!AA65)&lt;&gt;"",入力3!AA65,"")</f>
        <v/>
      </c>
      <c r="AB77" s="810" t="str">
        <f>IF(TRIM(入力3!AB65)&lt;&gt;"",入力3!AB65,"")</f>
        <v/>
      </c>
      <c r="AC77" s="801" t="str">
        <f>IF(TRIM(入力3!AC65)&lt;&gt;"",入力3!AC65,"")</f>
        <v/>
      </c>
      <c r="AD77" s="801" t="str">
        <f>IF(TRIM(入力3!AD65)&lt;&gt;"",入力3!AD65,"")</f>
        <v/>
      </c>
      <c r="AE77" s="801" t="str">
        <f>IF(TRIM(入力3!AE65)&lt;&gt;"",入力3!AE65,"")</f>
        <v/>
      </c>
      <c r="AF77" s="2430" t="str">
        <f>IF(TRIM(入力3!AF65)&lt;&gt;"",入力3!AF65,"")</f>
        <v/>
      </c>
      <c r="AG77" s="2431"/>
      <c r="AI77" s="484"/>
      <c r="AJ77" s="484"/>
      <c r="AK77" s="484"/>
      <c r="AL77" s="484"/>
      <c r="AM77" s="484"/>
      <c r="AN77" s="484"/>
      <c r="AO77" s="484"/>
      <c r="AP77" s="484"/>
      <c r="AQ77" s="484"/>
      <c r="AR77" s="484"/>
      <c r="AS77" s="484"/>
      <c r="AT77" s="484"/>
      <c r="AU77" s="484"/>
      <c r="AV77" s="484"/>
      <c r="AW77" s="484"/>
    </row>
    <row r="78" spans="1:49" s="162" customFormat="1" ht="22.5" customHeight="1">
      <c r="A78" s="798" t="str">
        <f>IF(TRIM(入力1!A124)&lt;&gt;"",入力1!A124,"")</f>
        <v/>
      </c>
      <c r="B78" s="796">
        <f>IF(TRIM(入力1!B124)&lt;&gt;"",入力1!B124,"")</f>
        <v>5</v>
      </c>
      <c r="C78" s="558">
        <f>IF(TRIM(入力1!C124)&lt;&gt;"",入力1!C124,"")</f>
        <v>4</v>
      </c>
      <c r="D78" s="2442" t="str">
        <f>IF(TRIM(入力1!D124)&lt;&gt;"",入力1!D124,"")</f>
        <v/>
      </c>
      <c r="E78" s="2443"/>
      <c r="F78" s="2443"/>
      <c r="G78" s="2443"/>
      <c r="H78" s="2443"/>
      <c r="I78" s="2443"/>
      <c r="J78" s="2444"/>
      <c r="K78" s="798" t="str">
        <f>IF(TRIM(入力1!A124)&lt;&gt;"",入力1!A124,"")</f>
        <v/>
      </c>
      <c r="L78" s="796">
        <f>IF(TRIM(入力1!B124)&lt;&gt;"",入力1!B124,"")</f>
        <v>5</v>
      </c>
      <c r="M78" s="558">
        <f t="shared" si="2"/>
        <v>4</v>
      </c>
      <c r="N78" s="559" t="str">
        <f>IF(TRIM(入力3!N66)&lt;&gt;"",入力3!N66,"")</f>
        <v/>
      </c>
      <c r="O78" s="560" t="str">
        <f>IF(TRIM(入力3!O66)&lt;&gt;"",入力3!O66,"")</f>
        <v/>
      </c>
      <c r="P78" s="561" t="str">
        <f>IF(TRIM(入力3!P66)&lt;&gt;"",入力3!P66,"")</f>
        <v/>
      </c>
      <c r="Q78" s="560" t="str">
        <f>IF(TRIM(入力3!Q66)&lt;&gt;"",入力3!Q66,"")</f>
        <v/>
      </c>
      <c r="R78" s="559" t="str">
        <f>IF(TRIM(入力3!R66)&lt;&gt;"",入力3!R66,"")</f>
        <v/>
      </c>
      <c r="S78" s="559" t="str">
        <f>IF(TRIM(入力3!S66)&lt;&gt;"",入力3!S66,"")</f>
        <v/>
      </c>
      <c r="T78" s="567" t="str">
        <f>IF(TRIM(入力3!T66)&lt;&gt;"",入力3!T66,"")</f>
        <v/>
      </c>
      <c r="U78" s="560" t="str">
        <f>IF(TRIM(入力3!U66)&lt;&gt;"",入力3!U66,"")</f>
        <v/>
      </c>
      <c r="V78" s="559" t="str">
        <f>IF(TRIM(入力3!V66)&lt;&gt;"",入力3!V66,"")</f>
        <v/>
      </c>
      <c r="W78" s="559" t="str">
        <f>IF(TRIM(入力3!W66)&lt;&gt;"",入力3!W66,"")</f>
        <v/>
      </c>
      <c r="X78" s="559">
        <f>IF(TRIM(入力3!X66)&lt;&gt;"",入力3!X66,"")</f>
        <v>0</v>
      </c>
      <c r="Y78" s="559">
        <f>IF(TRIM(入力3!Y66)&lt;&gt;"",入力3!Y66,"")</f>
        <v>0</v>
      </c>
      <c r="Z78" s="563" t="str">
        <f>IF(TRIM(入力3!Z66)&lt;&gt;"",入力3!Z66,"")</f>
        <v/>
      </c>
      <c r="AA78" s="564" t="str">
        <f>IF(TRIM(入力3!AA66)&lt;&gt;"",入力3!AA66,"")</f>
        <v/>
      </c>
      <c r="AB78" s="809" t="str">
        <f>IF(TRIM(入力3!AB66)&lt;&gt;"",入力3!AB66,"")</f>
        <v/>
      </c>
      <c r="AC78" s="802" t="str">
        <f>IF(TRIM(入力3!AC66)&lt;&gt;"",入力3!AC66,"")</f>
        <v/>
      </c>
      <c r="AD78" s="802" t="str">
        <f>IF(TRIM(入力3!AD66)&lt;&gt;"",入力3!AD66,"")</f>
        <v/>
      </c>
      <c r="AE78" s="802" t="str">
        <f>IF(TRIM(入力3!AE66)&lt;&gt;"",入力3!AE66,"")</f>
        <v/>
      </c>
      <c r="AF78" s="2432" t="str">
        <f>IF(TRIM(入力3!AF66)&lt;&gt;"",入力3!AF66,"")</f>
        <v/>
      </c>
      <c r="AG78" s="2433"/>
      <c r="AI78" s="484"/>
      <c r="AJ78" s="484"/>
      <c r="AK78" s="484"/>
      <c r="AL78" s="484"/>
      <c r="AM78" s="484"/>
      <c r="AN78" s="484"/>
      <c r="AO78" s="484"/>
      <c r="AP78" s="484"/>
      <c r="AQ78" s="484"/>
      <c r="AR78" s="484"/>
      <c r="AS78" s="484"/>
      <c r="AT78" s="484"/>
      <c r="AU78" s="484"/>
      <c r="AV78" s="484"/>
      <c r="AW78" s="484"/>
    </row>
    <row r="79" spans="1:49" s="162" customFormat="1" ht="22.5" customHeight="1" thickBot="1">
      <c r="A79" s="375" t="str">
        <f>IF(TRIM(入力1!A126)&lt;&gt;"",入力1!A126,"")</f>
        <v/>
      </c>
      <c r="B79" s="428">
        <f>IF(TRIM(入力1!B126)&lt;&gt;"",入力1!B126,"")</f>
        <v>5</v>
      </c>
      <c r="C79" s="376">
        <f>IF(TRIM(入力1!C126)&lt;&gt;"",入力1!C126,"")</f>
        <v>5</v>
      </c>
      <c r="D79" s="1692" t="str">
        <f>IF(TRIM(入力1!D126)&lt;&gt;"",入力1!D126,"")</f>
        <v/>
      </c>
      <c r="E79" s="1693"/>
      <c r="F79" s="1693"/>
      <c r="G79" s="1693"/>
      <c r="H79" s="1693"/>
      <c r="I79" s="1693"/>
      <c r="J79" s="1694"/>
      <c r="K79" s="375" t="str">
        <f>IF(TRIM(入力1!A126)&lt;&gt;"",入力1!A126,"")</f>
        <v/>
      </c>
      <c r="L79" s="428">
        <f>IF(TRIM(入力1!B126)&lt;&gt;"",入力1!B126,"")</f>
        <v>5</v>
      </c>
      <c r="M79" s="376">
        <f t="shared" si="2"/>
        <v>5</v>
      </c>
      <c r="N79" s="299" t="str">
        <f>IF(TRIM(入力3!N67)&lt;&gt;"",入力3!N67,"")</f>
        <v/>
      </c>
      <c r="O79" s="300" t="str">
        <f>IF(TRIM(入力3!O67)&lt;&gt;"",入力3!O67,"")</f>
        <v/>
      </c>
      <c r="P79" s="301" t="str">
        <f>IF(TRIM(入力3!P67)&lt;&gt;"",入力3!P67,"")</f>
        <v/>
      </c>
      <c r="Q79" s="300" t="str">
        <f>IF(TRIM(入力3!Q67)&lt;&gt;"",入力3!Q67,"")</f>
        <v/>
      </c>
      <c r="R79" s="299" t="str">
        <f>IF(TRIM(入力3!R67)&lt;&gt;"",入力3!R67,"")</f>
        <v/>
      </c>
      <c r="S79" s="299" t="str">
        <f>IF(TRIM(入力3!S67)&lt;&gt;"",入力3!S67,"")</f>
        <v/>
      </c>
      <c r="T79" s="463" t="str">
        <f>IF(TRIM(入力3!T67)&lt;&gt;"",入力3!T67,"")</f>
        <v/>
      </c>
      <c r="U79" s="300" t="str">
        <f>IF(TRIM(入力3!U67)&lt;&gt;"",入力3!U67,"")</f>
        <v/>
      </c>
      <c r="V79" s="299" t="str">
        <f>IF(TRIM(入力3!V67)&lt;&gt;"",入力3!V67,"")</f>
        <v/>
      </c>
      <c r="W79" s="299" t="str">
        <f>IF(TRIM(入力3!W67)&lt;&gt;"",入力3!W67,"")</f>
        <v/>
      </c>
      <c r="X79" s="299">
        <f>IF(TRIM(入力3!X67)&lt;&gt;"",入力3!X67,"")</f>
        <v>0</v>
      </c>
      <c r="Y79" s="299">
        <f>IF(TRIM(入力3!Y67)&lt;&gt;"",入力3!Y67,"")</f>
        <v>0</v>
      </c>
      <c r="Z79" s="258" t="str">
        <f>IF(TRIM(入力3!Z67)&lt;&gt;"",入力3!Z67,"")</f>
        <v/>
      </c>
      <c r="AA79" s="404" t="str">
        <f>IF(TRIM(入力3!AA67)&lt;&gt;"",入力3!AA67,"")</f>
        <v/>
      </c>
      <c r="AB79" s="302" t="str">
        <f>IF(TRIM(入力3!AB67)&lt;&gt;"",入力3!AB67,"")</f>
        <v/>
      </c>
      <c r="AC79" s="805" t="str">
        <f>IF(TRIM(入力3!AC67)&lt;&gt;"",入力3!AC67,"")</f>
        <v/>
      </c>
      <c r="AD79" s="805" t="str">
        <f>IF(TRIM(入力3!AD67)&lt;&gt;"",入力3!AD67,"")</f>
        <v/>
      </c>
      <c r="AE79" s="805" t="str">
        <f>IF(TRIM(入力3!AE67)&lt;&gt;"",入力3!AE67,"")</f>
        <v/>
      </c>
      <c r="AF79" s="2440" t="str">
        <f>IF(TRIM(入力3!AF67)&lt;&gt;"",入力3!AF67,"")</f>
        <v/>
      </c>
      <c r="AG79" s="2441"/>
      <c r="AI79" s="484"/>
      <c r="AJ79" s="484"/>
      <c r="AK79" s="484"/>
      <c r="AL79" s="484"/>
      <c r="AM79" s="484"/>
      <c r="AN79" s="484"/>
      <c r="AO79" s="484"/>
      <c r="AP79" s="484"/>
      <c r="AQ79" s="484"/>
      <c r="AR79" s="484"/>
      <c r="AS79" s="484"/>
      <c r="AT79" s="484"/>
      <c r="AU79" s="484"/>
      <c r="AV79" s="484"/>
      <c r="AW79" s="484"/>
    </row>
    <row r="80" spans="1:49" s="162" customFormat="1" ht="22.5" customHeight="1">
      <c r="A80" s="792" t="str">
        <f>IF(TRIM(入力1!A128)&lt;&gt;"",入力1!A128,"")</f>
        <v/>
      </c>
      <c r="B80" s="794">
        <f>IF(TRIM(入力1!B128)&lt;&gt;"",入力1!B128,"")</f>
        <v>5</v>
      </c>
      <c r="C80" s="800">
        <f>IF(TRIM(入力1!C128)&lt;&gt;"",入力1!C128,"")</f>
        <v>6</v>
      </c>
      <c r="D80" s="2448" t="str">
        <f>IF(TRIM(入力1!D128)&lt;&gt;"",入力1!D128,"")</f>
        <v/>
      </c>
      <c r="E80" s="2449"/>
      <c r="F80" s="2449"/>
      <c r="G80" s="2449"/>
      <c r="H80" s="2449"/>
      <c r="I80" s="2449"/>
      <c r="J80" s="2450"/>
      <c r="K80" s="792" t="str">
        <f>IF(TRIM(入力1!A128)&lt;&gt;"",入力1!A128,"")</f>
        <v/>
      </c>
      <c r="L80" s="794">
        <f>IF(TRIM(入力1!B128)&lt;&gt;"",入力1!B128,"")</f>
        <v>5</v>
      </c>
      <c r="M80" s="800">
        <f t="shared" si="2"/>
        <v>6</v>
      </c>
      <c r="N80" s="571" t="str">
        <f>IF(TRIM(入力3!N68)&lt;&gt;"",入力3!N68,"")</f>
        <v/>
      </c>
      <c r="O80" s="572" t="str">
        <f>IF(TRIM(入力3!O68)&lt;&gt;"",入力3!O68,"")</f>
        <v/>
      </c>
      <c r="P80" s="573" t="str">
        <f>IF(TRIM(入力3!P68)&lt;&gt;"",入力3!P68,"")</f>
        <v/>
      </c>
      <c r="Q80" s="572" t="str">
        <f>IF(TRIM(入力3!Q68)&lt;&gt;"",入力3!Q68,"")</f>
        <v/>
      </c>
      <c r="R80" s="571" t="str">
        <f>IF(TRIM(入力3!R68)&lt;&gt;"",入力3!R68,"")</f>
        <v/>
      </c>
      <c r="S80" s="571" t="str">
        <f>IF(TRIM(入力3!S68)&lt;&gt;"",入力3!S68,"")</f>
        <v/>
      </c>
      <c r="T80" s="574" t="str">
        <f>IF(TRIM(入力3!T68)&lt;&gt;"",入力3!T68,"")</f>
        <v/>
      </c>
      <c r="U80" s="572" t="str">
        <f>IF(TRIM(入力3!U68)&lt;&gt;"",入力3!U68,"")</f>
        <v/>
      </c>
      <c r="V80" s="571" t="str">
        <f>IF(TRIM(入力3!V68)&lt;&gt;"",入力3!V68,"")</f>
        <v/>
      </c>
      <c r="W80" s="571" t="str">
        <f>IF(TRIM(入力3!W68)&lt;&gt;"",入力3!W68,"")</f>
        <v/>
      </c>
      <c r="X80" s="571">
        <f>IF(TRIM(入力3!X68)&lt;&gt;"",入力3!X68,"")</f>
        <v>0</v>
      </c>
      <c r="Y80" s="571">
        <f>IF(TRIM(入力3!Y68)&lt;&gt;"",入力3!Y68,"")</f>
        <v>0</v>
      </c>
      <c r="Z80" s="575" t="str">
        <f>IF(TRIM(入力3!Z68)&lt;&gt;"",入力3!Z68,"")</f>
        <v/>
      </c>
      <c r="AA80" s="576" t="str">
        <f>IF(TRIM(入力3!AA68)&lt;&gt;"",入力3!AA68,"")</f>
        <v/>
      </c>
      <c r="AB80" s="577" t="str">
        <f>IF(TRIM(入力3!AB68)&lt;&gt;"",入力3!AB68,"")</f>
        <v/>
      </c>
      <c r="AC80" s="804" t="str">
        <f>IF(TRIM(入力3!AC68)&lt;&gt;"",入力3!AC68,"")</f>
        <v/>
      </c>
      <c r="AD80" s="804" t="str">
        <f>IF(TRIM(入力3!AD68)&lt;&gt;"",入力3!AD68,"")</f>
        <v/>
      </c>
      <c r="AE80" s="804" t="str">
        <f>IF(TRIM(入力3!AE68)&lt;&gt;"",入力3!AE68,"")</f>
        <v/>
      </c>
      <c r="AF80" s="2428" t="str">
        <f>IF(TRIM(入力3!AF68)&lt;&gt;"",入力3!AF68,"")</f>
        <v/>
      </c>
      <c r="AG80" s="2429"/>
      <c r="AI80" s="484"/>
      <c r="AJ80" s="484"/>
      <c r="AK80" s="484"/>
      <c r="AL80" s="484"/>
      <c r="AM80" s="484"/>
      <c r="AN80" s="484"/>
      <c r="AO80" s="484"/>
      <c r="AP80" s="484"/>
      <c r="AQ80" s="484"/>
      <c r="AR80" s="484"/>
      <c r="AS80" s="484"/>
      <c r="AT80" s="484"/>
      <c r="AU80" s="484"/>
      <c r="AV80" s="484"/>
      <c r="AW80" s="484"/>
    </row>
    <row r="81" spans="1:49" s="162" customFormat="1" ht="22.5" customHeight="1">
      <c r="A81" s="799" t="str">
        <f>IF(TRIM(入力1!A130)&lt;&gt;"",入力1!A130,"")</f>
        <v/>
      </c>
      <c r="B81" s="797">
        <f>IF(TRIM(入力1!B130)&lt;&gt;"",入力1!B130,"")</f>
        <v>5</v>
      </c>
      <c r="C81" s="251">
        <f>IF(TRIM(入力1!C130)&lt;&gt;"",入力1!C130,"")</f>
        <v>7</v>
      </c>
      <c r="D81" s="1679" t="str">
        <f>IF(TRIM(入力1!D130)&lt;&gt;"",入力1!D130,"")</f>
        <v/>
      </c>
      <c r="E81" s="1680"/>
      <c r="F81" s="1680"/>
      <c r="G81" s="1680"/>
      <c r="H81" s="1680"/>
      <c r="I81" s="1680"/>
      <c r="J81" s="1681"/>
      <c r="K81" s="799" t="str">
        <f>IF(TRIM(入力1!A130)&lt;&gt;"",入力1!A130,"")</f>
        <v/>
      </c>
      <c r="L81" s="797">
        <f>IF(TRIM(入力1!B130)&lt;&gt;"",入力1!B130,"")</f>
        <v>5</v>
      </c>
      <c r="M81" s="251">
        <f t="shared" si="2"/>
        <v>7</v>
      </c>
      <c r="N81" s="293" t="str">
        <f>IF(TRIM(入力3!N69)&lt;&gt;"",入力3!N69,"")</f>
        <v/>
      </c>
      <c r="O81" s="294" t="str">
        <f>IF(TRIM(入力3!O69)&lt;&gt;"",入力3!O69,"")</f>
        <v/>
      </c>
      <c r="P81" s="295" t="str">
        <f>IF(TRIM(入力3!P69)&lt;&gt;"",入力3!P69,"")</f>
        <v/>
      </c>
      <c r="Q81" s="294" t="str">
        <f>IF(TRIM(入力3!Q69)&lt;&gt;"",入力3!Q69,"")</f>
        <v/>
      </c>
      <c r="R81" s="293" t="str">
        <f>IF(TRIM(入力3!R69)&lt;&gt;"",入力3!R69,"")</f>
        <v/>
      </c>
      <c r="S81" s="293" t="str">
        <f>IF(TRIM(入力3!S69)&lt;&gt;"",入力3!S69,"")</f>
        <v/>
      </c>
      <c r="T81" s="462" t="str">
        <f>IF(TRIM(入力3!T69)&lt;&gt;"",入力3!T69,"")</f>
        <v/>
      </c>
      <c r="U81" s="294" t="str">
        <f>IF(TRIM(入力3!U69)&lt;&gt;"",入力3!U69,"")</f>
        <v/>
      </c>
      <c r="V81" s="293" t="str">
        <f>IF(TRIM(入力3!V69)&lt;&gt;"",入力3!V69,"")</f>
        <v/>
      </c>
      <c r="W81" s="293" t="str">
        <f>IF(TRIM(入力3!W69)&lt;&gt;"",入力3!W69,"")</f>
        <v/>
      </c>
      <c r="X81" s="293">
        <f>IF(TRIM(入力3!X69)&lt;&gt;"",入力3!X69,"")</f>
        <v>0</v>
      </c>
      <c r="Y81" s="293">
        <f>IF(TRIM(入力3!Y69)&lt;&gt;"",入力3!Y69,"")</f>
        <v>0</v>
      </c>
      <c r="Z81" s="257" t="str">
        <f>IF(TRIM(入力3!Z69)&lt;&gt;"",入力3!Z69,"")</f>
        <v/>
      </c>
      <c r="AA81" s="403" t="str">
        <f>IF(TRIM(入力3!AA69)&lt;&gt;"",入力3!AA69,"")</f>
        <v/>
      </c>
      <c r="AB81" s="810" t="str">
        <f>IF(TRIM(入力3!AB69)&lt;&gt;"",入力3!AB69,"")</f>
        <v/>
      </c>
      <c r="AC81" s="801" t="str">
        <f>IF(TRIM(入力3!AC69)&lt;&gt;"",入力3!AC69,"")</f>
        <v/>
      </c>
      <c r="AD81" s="801" t="str">
        <f>IF(TRIM(入力3!AD69)&lt;&gt;"",入力3!AD69,"")</f>
        <v/>
      </c>
      <c r="AE81" s="801" t="str">
        <f>IF(TRIM(入力3!AE69)&lt;&gt;"",入力3!AE69,"")</f>
        <v/>
      </c>
      <c r="AF81" s="2430" t="str">
        <f>IF(TRIM(入力3!AF69)&lt;&gt;"",入力3!AF69,"")</f>
        <v/>
      </c>
      <c r="AG81" s="2431"/>
      <c r="AI81" s="484"/>
      <c r="AJ81" s="484"/>
      <c r="AK81" s="484"/>
      <c r="AL81" s="484"/>
      <c r="AM81" s="484"/>
      <c r="AN81" s="484"/>
      <c r="AO81" s="484"/>
      <c r="AP81" s="484"/>
      <c r="AQ81" s="484"/>
      <c r="AR81" s="484"/>
      <c r="AS81" s="484"/>
      <c r="AT81" s="484"/>
      <c r="AU81" s="484"/>
      <c r="AV81" s="484"/>
      <c r="AW81" s="484"/>
    </row>
    <row r="82" spans="1:49" s="162" customFormat="1" ht="22.5" customHeight="1">
      <c r="A82" s="798" t="str">
        <f>IF(TRIM(入力1!A132)&lt;&gt;"",入力1!A132,"")</f>
        <v/>
      </c>
      <c r="B82" s="796">
        <f>IF(TRIM(入力1!B132)&lt;&gt;"",入力1!B132,"")</f>
        <v>5</v>
      </c>
      <c r="C82" s="558">
        <f>IF(TRIM(入力1!C132)&lt;&gt;"",入力1!C132,"")</f>
        <v>8</v>
      </c>
      <c r="D82" s="2442" t="str">
        <f>IF(TRIM(入力1!D132)&lt;&gt;"",入力1!D132,"")</f>
        <v/>
      </c>
      <c r="E82" s="2443"/>
      <c r="F82" s="2443"/>
      <c r="G82" s="2443"/>
      <c r="H82" s="2443"/>
      <c r="I82" s="2443"/>
      <c r="J82" s="2444"/>
      <c r="K82" s="798" t="str">
        <f>IF(TRIM(入力1!A132)&lt;&gt;"",入力1!A132,"")</f>
        <v/>
      </c>
      <c r="L82" s="796">
        <f>IF(TRIM(入力1!B132)&lt;&gt;"",入力1!B132,"")</f>
        <v>5</v>
      </c>
      <c r="M82" s="558">
        <f t="shared" si="2"/>
        <v>8</v>
      </c>
      <c r="N82" s="559" t="str">
        <f>IF(TRIM(入力3!N70)&lt;&gt;"",入力3!N70,"")</f>
        <v/>
      </c>
      <c r="O82" s="560" t="str">
        <f>IF(TRIM(入力3!O70)&lt;&gt;"",入力3!O70,"")</f>
        <v/>
      </c>
      <c r="P82" s="561" t="str">
        <f>IF(TRIM(入力3!P70)&lt;&gt;"",入力3!P70,"")</f>
        <v/>
      </c>
      <c r="Q82" s="560" t="str">
        <f>IF(TRIM(入力3!Q70)&lt;&gt;"",入力3!Q70,"")</f>
        <v/>
      </c>
      <c r="R82" s="559" t="str">
        <f>IF(TRIM(入力3!R70)&lt;&gt;"",入力3!R70,"")</f>
        <v/>
      </c>
      <c r="S82" s="559" t="str">
        <f>IF(TRIM(入力3!S70)&lt;&gt;"",入力3!S70,"")</f>
        <v/>
      </c>
      <c r="T82" s="567" t="str">
        <f>IF(TRIM(入力3!T70)&lt;&gt;"",入力3!T70,"")</f>
        <v/>
      </c>
      <c r="U82" s="560" t="str">
        <f>IF(TRIM(入力3!U70)&lt;&gt;"",入力3!U70,"")</f>
        <v/>
      </c>
      <c r="V82" s="559" t="str">
        <f>IF(TRIM(入力3!V70)&lt;&gt;"",入力3!V70,"")</f>
        <v/>
      </c>
      <c r="W82" s="559" t="str">
        <f>IF(TRIM(入力3!W70)&lt;&gt;"",入力3!W70,"")</f>
        <v/>
      </c>
      <c r="X82" s="559">
        <f>IF(TRIM(入力3!X70)&lt;&gt;"",入力3!X70,"")</f>
        <v>0</v>
      </c>
      <c r="Y82" s="559">
        <f>IF(TRIM(入力3!Y70)&lt;&gt;"",入力3!Y70,"")</f>
        <v>0</v>
      </c>
      <c r="Z82" s="563" t="str">
        <f>IF(TRIM(入力3!Z70)&lt;&gt;"",入力3!Z70,"")</f>
        <v/>
      </c>
      <c r="AA82" s="564" t="str">
        <f>IF(TRIM(入力3!AA70)&lt;&gt;"",入力3!AA70,"")</f>
        <v/>
      </c>
      <c r="AB82" s="809" t="str">
        <f>IF(TRIM(入力3!AB70)&lt;&gt;"",入力3!AB70,"")</f>
        <v/>
      </c>
      <c r="AC82" s="802" t="str">
        <f>IF(TRIM(入力3!AC70)&lt;&gt;"",入力3!AC70,"")</f>
        <v/>
      </c>
      <c r="AD82" s="802" t="str">
        <f>IF(TRIM(入力3!AD70)&lt;&gt;"",入力3!AD70,"")</f>
        <v/>
      </c>
      <c r="AE82" s="802" t="str">
        <f>IF(TRIM(入力3!AE70)&lt;&gt;"",入力3!AE70,"")</f>
        <v/>
      </c>
      <c r="AF82" s="2432" t="str">
        <f>IF(TRIM(入力3!AF70)&lt;&gt;"",入力3!AF70,"")</f>
        <v/>
      </c>
      <c r="AG82" s="2433"/>
      <c r="AI82" s="484"/>
      <c r="AJ82" s="484"/>
      <c r="AK82" s="484"/>
      <c r="AL82" s="484"/>
      <c r="AM82" s="484"/>
      <c r="AN82" s="484"/>
      <c r="AO82" s="484"/>
      <c r="AP82" s="484"/>
      <c r="AQ82" s="484"/>
      <c r="AR82" s="484"/>
      <c r="AS82" s="484"/>
      <c r="AT82" s="484"/>
      <c r="AU82" s="484"/>
      <c r="AV82" s="484"/>
      <c r="AW82" s="484"/>
    </row>
    <row r="83" spans="1:49" s="162" customFormat="1" ht="22.5" customHeight="1">
      <c r="A83" s="799" t="str">
        <f>IF(TRIM(入力1!A134)&lt;&gt;"",入力1!A134,"")</f>
        <v/>
      </c>
      <c r="B83" s="797">
        <f>IF(TRIM(入力1!B134)&lt;&gt;"",入力1!B134,"")</f>
        <v>5</v>
      </c>
      <c r="C83" s="251">
        <f>IF(TRIM(入力1!C134)&lt;&gt;"",入力1!C134,"")</f>
        <v>9</v>
      </c>
      <c r="D83" s="1679" t="str">
        <f>IF(TRIM(入力1!D134)&lt;&gt;"",入力1!D134,"")</f>
        <v/>
      </c>
      <c r="E83" s="1680"/>
      <c r="F83" s="1680"/>
      <c r="G83" s="1680"/>
      <c r="H83" s="1680"/>
      <c r="I83" s="1680"/>
      <c r="J83" s="1681"/>
      <c r="K83" s="799" t="str">
        <f>IF(TRIM(入力1!A134)&lt;&gt;"",入力1!A134,"")</f>
        <v/>
      </c>
      <c r="L83" s="797">
        <f>IF(TRIM(入力1!B134)&lt;&gt;"",入力1!B134,"")</f>
        <v>5</v>
      </c>
      <c r="M83" s="251">
        <f t="shared" si="2"/>
        <v>9</v>
      </c>
      <c r="N83" s="293" t="str">
        <f>IF(TRIM(入力3!N71)&lt;&gt;"",入力3!N71,"")</f>
        <v/>
      </c>
      <c r="O83" s="294" t="str">
        <f>IF(TRIM(入力3!O71)&lt;&gt;"",入力3!O71,"")</f>
        <v/>
      </c>
      <c r="P83" s="295" t="str">
        <f>IF(TRIM(入力3!P71)&lt;&gt;"",入力3!P71,"")</f>
        <v/>
      </c>
      <c r="Q83" s="294" t="str">
        <f>IF(TRIM(入力3!Q71)&lt;&gt;"",入力3!Q71,"")</f>
        <v/>
      </c>
      <c r="R83" s="293" t="str">
        <f>IF(TRIM(入力3!R71)&lt;&gt;"",入力3!R71,"")</f>
        <v/>
      </c>
      <c r="S83" s="293" t="str">
        <f>IF(TRIM(入力3!S71)&lt;&gt;"",入力3!S71,"")</f>
        <v/>
      </c>
      <c r="T83" s="462" t="str">
        <f>IF(TRIM(入力3!T71)&lt;&gt;"",入力3!T71,"")</f>
        <v/>
      </c>
      <c r="U83" s="294" t="str">
        <f>IF(TRIM(入力3!U71)&lt;&gt;"",入力3!U71,"")</f>
        <v/>
      </c>
      <c r="V83" s="293" t="str">
        <f>IF(TRIM(入力3!V71)&lt;&gt;"",入力3!V71,"")</f>
        <v/>
      </c>
      <c r="W83" s="293" t="str">
        <f>IF(TRIM(入力3!W71)&lt;&gt;"",入力3!W71,"")</f>
        <v/>
      </c>
      <c r="X83" s="293">
        <f>IF(TRIM(入力3!X71)&lt;&gt;"",入力3!X71,"")</f>
        <v>0</v>
      </c>
      <c r="Y83" s="293">
        <f>IF(TRIM(入力3!Y71)&lt;&gt;"",入力3!Y71,"")</f>
        <v>0</v>
      </c>
      <c r="Z83" s="257" t="str">
        <f>IF(TRIM(入力3!Z71)&lt;&gt;"",入力3!Z71,"")</f>
        <v/>
      </c>
      <c r="AA83" s="403" t="str">
        <f>IF(TRIM(入力3!AA71)&lt;&gt;"",入力3!AA71,"")</f>
        <v/>
      </c>
      <c r="AB83" s="810" t="str">
        <f>IF(TRIM(入力3!AB71)&lt;&gt;"",入力3!AB71,"")</f>
        <v/>
      </c>
      <c r="AC83" s="801" t="str">
        <f>IF(TRIM(入力3!AC71)&lt;&gt;"",入力3!AC71,"")</f>
        <v/>
      </c>
      <c r="AD83" s="801" t="str">
        <f>IF(TRIM(入力3!AD71)&lt;&gt;"",入力3!AD71,"")</f>
        <v/>
      </c>
      <c r="AE83" s="801" t="str">
        <f>IF(TRIM(入力3!AE71)&lt;&gt;"",入力3!AE71,"")</f>
        <v/>
      </c>
      <c r="AF83" s="2430" t="str">
        <f>IF(TRIM(入力3!AF71)&lt;&gt;"",入力3!AF71,"")</f>
        <v/>
      </c>
      <c r="AG83" s="2431"/>
      <c r="AI83" s="484"/>
      <c r="AJ83" s="484"/>
      <c r="AK83" s="484"/>
      <c r="AL83" s="484"/>
      <c r="AM83" s="484"/>
      <c r="AN83" s="484"/>
      <c r="AO83" s="484"/>
      <c r="AP83" s="484"/>
      <c r="AQ83" s="484"/>
      <c r="AR83" s="484"/>
      <c r="AS83" s="484"/>
      <c r="AT83" s="484"/>
      <c r="AU83" s="484"/>
      <c r="AV83" s="484"/>
      <c r="AW83" s="484"/>
    </row>
    <row r="84" spans="1:49" s="162" customFormat="1" ht="22.5" customHeight="1" thickBot="1">
      <c r="A84" s="579" t="str">
        <f>IF(TRIM(入力1!A136)&lt;&gt;"",入力1!A136,"")</f>
        <v/>
      </c>
      <c r="B84" s="580">
        <f>IF(TRIM(入力1!B136)&lt;&gt;"",入力1!B136,"")</f>
        <v>6</v>
      </c>
      <c r="C84" s="581">
        <f>IF(TRIM(入力1!C136)&lt;&gt;"",入力1!C136,"")</f>
        <v>0</v>
      </c>
      <c r="D84" s="2445" t="str">
        <f>IF(TRIM(入力1!D136)&lt;&gt;"",入力1!D136,"")</f>
        <v/>
      </c>
      <c r="E84" s="2446"/>
      <c r="F84" s="2446"/>
      <c r="G84" s="2446"/>
      <c r="H84" s="2446"/>
      <c r="I84" s="2446"/>
      <c r="J84" s="2447"/>
      <c r="K84" s="579" t="str">
        <f>IF(TRIM(入力1!A136)&lt;&gt;"",入力1!A136,"")</f>
        <v/>
      </c>
      <c r="L84" s="580">
        <f>IF(TRIM(入力1!B136)&lt;&gt;"",入力1!B136,"")</f>
        <v>6</v>
      </c>
      <c r="M84" s="581">
        <f t="shared" si="2"/>
        <v>0</v>
      </c>
      <c r="N84" s="582" t="str">
        <f>IF(TRIM(入力3!N72)&lt;&gt;"",入力3!N72,"")</f>
        <v/>
      </c>
      <c r="O84" s="583" t="str">
        <f>IF(TRIM(入力3!O72)&lt;&gt;"",入力3!O72,"")</f>
        <v/>
      </c>
      <c r="P84" s="584" t="str">
        <f>IF(TRIM(入力3!P72)&lt;&gt;"",入力3!P72,"")</f>
        <v/>
      </c>
      <c r="Q84" s="583" t="str">
        <f>IF(TRIM(入力3!Q72)&lt;&gt;"",入力3!Q72,"")</f>
        <v/>
      </c>
      <c r="R84" s="582" t="str">
        <f>IF(TRIM(入力3!R72)&lt;&gt;"",入力3!R72,"")</f>
        <v/>
      </c>
      <c r="S84" s="582" t="str">
        <f>IF(TRIM(入力3!S72)&lt;&gt;"",入力3!S72,"")</f>
        <v/>
      </c>
      <c r="T84" s="585" t="str">
        <f>IF(TRIM(入力3!T72)&lt;&gt;"",入力3!T72,"")</f>
        <v/>
      </c>
      <c r="U84" s="583" t="str">
        <f>IF(TRIM(入力3!U72)&lt;&gt;"",入力3!U72,"")</f>
        <v/>
      </c>
      <c r="V84" s="582" t="str">
        <f>IF(TRIM(入力3!V72)&lt;&gt;"",入力3!V72,"")</f>
        <v/>
      </c>
      <c r="W84" s="582" t="str">
        <f>IF(TRIM(入力3!W72)&lt;&gt;"",入力3!W72,"")</f>
        <v/>
      </c>
      <c r="X84" s="582">
        <f>IF(TRIM(入力3!X72)&lt;&gt;"",入力3!X72,"")</f>
        <v>0</v>
      </c>
      <c r="Y84" s="582">
        <f>IF(TRIM(入力3!Y72)&lt;&gt;"",入力3!Y72,"")</f>
        <v>0</v>
      </c>
      <c r="Z84" s="586" t="str">
        <f>IF(TRIM(入力3!Z72)&lt;&gt;"",入力3!Z72,"")</f>
        <v/>
      </c>
      <c r="AA84" s="587" t="str">
        <f>IF(TRIM(入力3!AA72)&lt;&gt;"",入力3!AA72,"")</f>
        <v/>
      </c>
      <c r="AB84" s="811" t="str">
        <f>IF(TRIM(入力3!AB72)&lt;&gt;"",入力3!AB72,"")</f>
        <v/>
      </c>
      <c r="AC84" s="803" t="str">
        <f>IF(TRIM(入力3!AC72)&lt;&gt;"",入力3!AC72,"")</f>
        <v/>
      </c>
      <c r="AD84" s="803" t="str">
        <f>IF(TRIM(入力3!AD72)&lt;&gt;"",入力3!AD72,"")</f>
        <v/>
      </c>
      <c r="AE84" s="803" t="str">
        <f>IF(TRIM(入力3!AE72)&lt;&gt;"",入力3!AE72,"")</f>
        <v/>
      </c>
      <c r="AF84" s="2434" t="str">
        <f>IF(TRIM(入力3!AF72)&lt;&gt;"",入力3!AF72,"")</f>
        <v/>
      </c>
      <c r="AG84" s="2435"/>
      <c r="AI84" s="484"/>
      <c r="AJ84" s="484"/>
      <c r="AK84" s="484"/>
      <c r="AL84" s="484"/>
      <c r="AM84" s="484"/>
      <c r="AN84" s="484"/>
      <c r="AO84" s="484"/>
      <c r="AP84" s="484"/>
      <c r="AQ84" s="484"/>
      <c r="AR84" s="484"/>
      <c r="AS84" s="484"/>
      <c r="AT84" s="484"/>
      <c r="AU84" s="484"/>
      <c r="AV84" s="484"/>
      <c r="AW84" s="484"/>
    </row>
    <row r="85" spans="1:49" ht="22.5" customHeight="1">
      <c r="K85" s="318" t="s">
        <v>158</v>
      </c>
      <c r="L85" s="437"/>
      <c r="M85" s="319"/>
      <c r="N85" s="319"/>
      <c r="O85" s="319"/>
      <c r="P85" s="319"/>
      <c r="Q85" s="319"/>
      <c r="R85" s="319"/>
      <c r="S85" s="319"/>
      <c r="T85" s="319"/>
      <c r="U85" s="319"/>
      <c r="V85" s="319"/>
      <c r="W85" s="319"/>
      <c r="X85" s="319"/>
      <c r="Y85" s="319"/>
      <c r="Z85" s="319"/>
      <c r="AA85" s="319"/>
      <c r="AB85" s="319"/>
      <c r="AC85" s="319"/>
      <c r="AD85" s="319"/>
      <c r="AE85" s="319"/>
      <c r="AF85" s="319"/>
      <c r="AG85" s="694"/>
    </row>
    <row r="86" spans="1:49" ht="11.25" customHeight="1">
      <c r="K86" s="134" t="s">
        <v>181</v>
      </c>
      <c r="L86" s="134"/>
      <c r="M86" s="134"/>
      <c r="N86" s="134" t="s">
        <v>182</v>
      </c>
    </row>
    <row r="87" spans="1:49" ht="11.25" customHeight="1">
      <c r="K87" s="134"/>
      <c r="L87" s="134"/>
      <c r="M87" s="134"/>
      <c r="N87" s="134" t="s">
        <v>548</v>
      </c>
    </row>
    <row r="88" spans="1:49" ht="11.25" customHeight="1">
      <c r="K88" s="134"/>
      <c r="L88" s="134"/>
      <c r="M88" s="134"/>
      <c r="N88" s="134" t="s">
        <v>549</v>
      </c>
    </row>
    <row r="89" spans="1:49" ht="11.25" customHeight="1">
      <c r="K89" s="134"/>
      <c r="L89" s="134"/>
      <c r="M89" s="134"/>
      <c r="N89" s="134" t="s">
        <v>488</v>
      </c>
    </row>
    <row r="90" spans="1:49" ht="11.25" customHeight="1" thickBot="1">
      <c r="K90" s="134"/>
      <c r="L90" s="134"/>
      <c r="M90" s="134"/>
      <c r="N90" s="134" t="s">
        <v>489</v>
      </c>
    </row>
    <row r="91" spans="1:49" s="162" customFormat="1" ht="22.5" customHeight="1">
      <c r="A91" s="247" t="str">
        <f>IF(TRIM(入力1!A138)&lt;&gt;"",入力1!A138,"")</f>
        <v/>
      </c>
      <c r="B91" s="795">
        <f>IF(TRIM(入力1!B138)&lt;&gt;"",入力1!B138,"")</f>
        <v>6</v>
      </c>
      <c r="C91" s="248">
        <f>IF(TRIM(入力1!C138)&lt;&gt;"",入力1!C138,"")</f>
        <v>1</v>
      </c>
      <c r="D91" s="1686" t="str">
        <f>IF(TRIM(入力1!D138)&lt;&gt;"",入力1!D138,"")</f>
        <v/>
      </c>
      <c r="E91" s="1687"/>
      <c r="F91" s="1687"/>
      <c r="G91" s="1687"/>
      <c r="H91" s="1687"/>
      <c r="I91" s="1687"/>
      <c r="J91" s="1688"/>
      <c r="K91" s="247" t="str">
        <f>IF(TRIM(入力1!A138)&lt;&gt;"",入力1!A138,"")</f>
        <v/>
      </c>
      <c r="L91" s="795">
        <f>IF(TRIM(入力1!B138)&lt;&gt;"",入力1!B138,"")</f>
        <v>6</v>
      </c>
      <c r="M91" s="248">
        <f>C91</f>
        <v>1</v>
      </c>
      <c r="N91" s="288" t="str">
        <f>IF(TRIM(入力3!N73)&lt;&gt;"",入力3!N73,"")</f>
        <v/>
      </c>
      <c r="O91" s="289" t="str">
        <f>IF(TRIM(入力3!O73)&lt;&gt;"",入力3!O73,"")</f>
        <v/>
      </c>
      <c r="P91" s="290" t="str">
        <f>IF(TRIM(入力3!P73)&lt;&gt;"",入力3!P73,"")</f>
        <v/>
      </c>
      <c r="Q91" s="289" t="str">
        <f>IF(TRIM(入力3!Q73)&lt;&gt;"",入力3!Q73,"")</f>
        <v/>
      </c>
      <c r="R91" s="288" t="str">
        <f>IF(TRIM(入力3!R73)&lt;&gt;"",入力3!R73,"")</f>
        <v/>
      </c>
      <c r="S91" s="288" t="str">
        <f>IF(TRIM(入力3!S73)&lt;&gt;"",入力3!S73,"")</f>
        <v/>
      </c>
      <c r="T91" s="461" t="str">
        <f>IF(TRIM(入力3!T73)&lt;&gt;"",入力3!T73,"")</f>
        <v/>
      </c>
      <c r="U91" s="289" t="str">
        <f>IF(TRIM(入力3!U73)&lt;&gt;"",入力3!U73,"")</f>
        <v/>
      </c>
      <c r="V91" s="288" t="str">
        <f>IF(TRIM(入力3!V73)&lt;&gt;"",入力3!V73,"")</f>
        <v/>
      </c>
      <c r="W91" s="288" t="str">
        <f>IF(TRIM(入力3!W73)&lt;&gt;"",入力3!W73,"")</f>
        <v/>
      </c>
      <c r="X91" s="288">
        <f>IF(TRIM(入力3!X73)&lt;&gt;"",入力3!X73,"")</f>
        <v>0</v>
      </c>
      <c r="Y91" s="288">
        <f>IF(TRIM(入力3!Y73)&lt;&gt;"",入力3!Y73,"")</f>
        <v>0</v>
      </c>
      <c r="Z91" s="256" t="str">
        <f>IF(TRIM(入力3!Z73)&lt;&gt;"",入力3!Z73,"")</f>
        <v/>
      </c>
      <c r="AA91" s="402" t="str">
        <f>IF(TRIM(入力3!AA73)&lt;&gt;"",入力3!AA73,"")</f>
        <v/>
      </c>
      <c r="AB91" s="808" t="str">
        <f>IF(TRIM(入力3!AB73)&lt;&gt;"",入力3!AB73,"")</f>
        <v/>
      </c>
      <c r="AC91" s="807" t="str">
        <f>IF(TRIM(入力3!AC73)&lt;&gt;"",入力3!AC73,"")</f>
        <v/>
      </c>
      <c r="AD91" s="807" t="str">
        <f>IF(TRIM(入力3!AD73)&lt;&gt;"",入力3!AD73,"")</f>
        <v/>
      </c>
      <c r="AE91" s="807" t="str">
        <f>IF(TRIM(入力3!AE73)&lt;&gt;"",入力3!AE73,"")</f>
        <v/>
      </c>
      <c r="AF91" s="2438" t="str">
        <f>IF(TRIM(入力3!AF73)&lt;&gt;"",入力3!AF73,"")</f>
        <v/>
      </c>
      <c r="AG91" s="2439"/>
      <c r="AI91" s="484"/>
      <c r="AJ91" s="484"/>
      <c r="AK91" s="484"/>
      <c r="AL91" s="484"/>
      <c r="AM91" s="484"/>
      <c r="AN91" s="484"/>
      <c r="AO91" s="484"/>
      <c r="AP91" s="484"/>
      <c r="AQ91" s="484"/>
      <c r="AR91" s="484"/>
      <c r="AS91" s="484"/>
      <c r="AT91" s="484"/>
      <c r="AU91" s="484"/>
      <c r="AV91" s="484"/>
      <c r="AW91" s="484"/>
    </row>
    <row r="92" spans="1:49" s="162" customFormat="1" ht="22.5" customHeight="1">
      <c r="A92" s="798" t="str">
        <f>IF(TRIM(入力1!A140)&lt;&gt;"",入力1!A140,"")</f>
        <v/>
      </c>
      <c r="B92" s="796">
        <f>IF(TRIM(入力1!B140)&lt;&gt;"",入力1!B140,"")</f>
        <v>6</v>
      </c>
      <c r="C92" s="558">
        <f>IF(TRIM(入力1!C140)&lt;&gt;"",入力1!C140,"")</f>
        <v>2</v>
      </c>
      <c r="D92" s="2442" t="str">
        <f>IF(TRIM(入力1!D140)&lt;&gt;"",入力1!D140,"")</f>
        <v/>
      </c>
      <c r="E92" s="2443"/>
      <c r="F92" s="2443"/>
      <c r="G92" s="2443"/>
      <c r="H92" s="2443"/>
      <c r="I92" s="2443"/>
      <c r="J92" s="2444"/>
      <c r="K92" s="798" t="str">
        <f>IF(TRIM(入力1!A140)&lt;&gt;"",入力1!A140,"")</f>
        <v/>
      </c>
      <c r="L92" s="796">
        <f>IF(TRIM(入力1!B140)&lt;&gt;"",入力1!B140,"")</f>
        <v>6</v>
      </c>
      <c r="M92" s="558">
        <f t="shared" ref="M92:M110" si="3">C92</f>
        <v>2</v>
      </c>
      <c r="N92" s="559" t="str">
        <f>IF(TRIM(入力3!N74)&lt;&gt;"",入力3!N74,"")</f>
        <v/>
      </c>
      <c r="O92" s="560" t="str">
        <f>IF(TRIM(入力3!O74)&lt;&gt;"",入力3!O74,"")</f>
        <v/>
      </c>
      <c r="P92" s="561" t="str">
        <f>IF(TRIM(入力3!P74)&lt;&gt;"",入力3!P74,"")</f>
        <v/>
      </c>
      <c r="Q92" s="560" t="str">
        <f>IF(TRIM(入力3!Q74)&lt;&gt;"",入力3!Q74,"")</f>
        <v/>
      </c>
      <c r="R92" s="560" t="str">
        <f>IF(TRIM(入力3!R74)&lt;&gt;"",入力3!R74,"")</f>
        <v/>
      </c>
      <c r="S92" s="559" t="str">
        <f>IF(TRIM(入力3!S74)&lt;&gt;"",入力3!S74,"")</f>
        <v/>
      </c>
      <c r="T92" s="562" t="str">
        <f>IF(TRIM(入力3!T74)&lt;&gt;"",入力3!T74,"")</f>
        <v/>
      </c>
      <c r="U92" s="560" t="str">
        <f>IF(TRIM(入力3!U74)&lt;&gt;"",入力3!U74,"")</f>
        <v/>
      </c>
      <c r="V92" s="560" t="str">
        <f>IF(TRIM(入力3!V74)&lt;&gt;"",入力3!V74,"")</f>
        <v/>
      </c>
      <c r="W92" s="560" t="str">
        <f>IF(TRIM(入力3!W74)&lt;&gt;"",入力3!W74,"")</f>
        <v/>
      </c>
      <c r="X92" s="560">
        <f>IF(TRIM(入力3!X74)&lt;&gt;"",入力3!X74,"")</f>
        <v>0</v>
      </c>
      <c r="Y92" s="559">
        <f>IF(TRIM(入力3!Y74)&lt;&gt;"",入力3!Y74,"")</f>
        <v>0</v>
      </c>
      <c r="Z92" s="563" t="str">
        <f>IF(TRIM(入力3!Z74)&lt;&gt;"",入力3!Z74,"")</f>
        <v/>
      </c>
      <c r="AA92" s="564" t="str">
        <f>IF(TRIM(入力3!AA74)&lt;&gt;"",入力3!AA74,"")</f>
        <v/>
      </c>
      <c r="AB92" s="809" t="str">
        <f>IF(TRIM(入力3!AB74)&lt;&gt;"",入力3!AB74,"")</f>
        <v/>
      </c>
      <c r="AC92" s="802" t="str">
        <f>IF(TRIM(入力3!AC74)&lt;&gt;"",入力3!AC74,"")</f>
        <v/>
      </c>
      <c r="AD92" s="802" t="str">
        <f>IF(TRIM(入力3!AD74)&lt;&gt;"",入力3!AD74,"")</f>
        <v/>
      </c>
      <c r="AE92" s="802" t="str">
        <f>IF(TRIM(入力3!AE74)&lt;&gt;"",入力3!AE74,"")</f>
        <v/>
      </c>
      <c r="AF92" s="2432" t="str">
        <f>IF(TRIM(入力3!AF74)&lt;&gt;"",入力3!AF74,"")</f>
        <v/>
      </c>
      <c r="AG92" s="2433"/>
      <c r="AI92" s="484"/>
      <c r="AJ92" s="484"/>
      <c r="AK92" s="484"/>
      <c r="AL92" s="484"/>
      <c r="AM92" s="484"/>
      <c r="AN92" s="484"/>
      <c r="AO92" s="484"/>
      <c r="AP92" s="484"/>
      <c r="AQ92" s="484"/>
      <c r="AR92" s="484"/>
      <c r="AS92" s="484"/>
      <c r="AT92" s="484"/>
      <c r="AU92" s="484"/>
      <c r="AV92" s="484"/>
      <c r="AW92" s="484"/>
    </row>
    <row r="93" spans="1:49" s="162" customFormat="1" ht="22.5" customHeight="1">
      <c r="A93" s="799" t="str">
        <f>IF(TRIM(入力1!A142)&lt;&gt;"",入力1!A142,"")</f>
        <v/>
      </c>
      <c r="B93" s="797">
        <f>IF(TRIM(入力1!B142)&lt;&gt;"",入力1!B142,"")</f>
        <v>6</v>
      </c>
      <c r="C93" s="251">
        <f>IF(TRIM(入力1!C142)&lt;&gt;"",入力1!C142,"")</f>
        <v>3</v>
      </c>
      <c r="D93" s="1679" t="str">
        <f>IF(TRIM(入力1!D142)&lt;&gt;"",入力1!D142,"")</f>
        <v/>
      </c>
      <c r="E93" s="1680"/>
      <c r="F93" s="1680"/>
      <c r="G93" s="1680"/>
      <c r="H93" s="1680"/>
      <c r="I93" s="1680"/>
      <c r="J93" s="1681"/>
      <c r="K93" s="799" t="str">
        <f>IF(TRIM(入力1!A142)&lt;&gt;"",入力1!A142,"")</f>
        <v/>
      </c>
      <c r="L93" s="797">
        <f>IF(TRIM(入力1!B142)&lt;&gt;"",入力1!B142,"")</f>
        <v>6</v>
      </c>
      <c r="M93" s="251">
        <f t="shared" si="3"/>
        <v>3</v>
      </c>
      <c r="N93" s="293" t="str">
        <f>IF(TRIM(入力3!N75)&lt;&gt;"",入力3!N75,"")</f>
        <v/>
      </c>
      <c r="O93" s="294" t="str">
        <f>IF(TRIM(入力3!O75)&lt;&gt;"",入力3!O75,"")</f>
        <v/>
      </c>
      <c r="P93" s="295" t="str">
        <f>IF(TRIM(入力3!P75)&lt;&gt;"",入力3!P75,"")</f>
        <v/>
      </c>
      <c r="Q93" s="294" t="str">
        <f>IF(TRIM(入力3!Q75)&lt;&gt;"",入力3!Q75,"")</f>
        <v/>
      </c>
      <c r="R93" s="293" t="str">
        <f>IF(TRIM(入力3!R75)&lt;&gt;"",入力3!R75,"")</f>
        <v/>
      </c>
      <c r="S93" s="293" t="str">
        <f>IF(TRIM(入力3!S75)&lt;&gt;"",入力3!S75,"")</f>
        <v/>
      </c>
      <c r="T93" s="462" t="str">
        <f>IF(TRIM(入力3!T75)&lt;&gt;"",入力3!T75,"")</f>
        <v/>
      </c>
      <c r="U93" s="294" t="str">
        <f>IF(TRIM(入力3!U75)&lt;&gt;"",入力3!U75,"")</f>
        <v/>
      </c>
      <c r="V93" s="293" t="str">
        <f>IF(TRIM(入力3!V75)&lt;&gt;"",入力3!V75,"")</f>
        <v/>
      </c>
      <c r="W93" s="293" t="str">
        <f>IF(TRIM(入力3!W75)&lt;&gt;"",入力3!W75,"")</f>
        <v/>
      </c>
      <c r="X93" s="293">
        <f>IF(TRIM(入力3!X75)&lt;&gt;"",入力3!X75,"")</f>
        <v>0</v>
      </c>
      <c r="Y93" s="293">
        <f>IF(TRIM(入力3!Y75)&lt;&gt;"",入力3!Y75,"")</f>
        <v>0</v>
      </c>
      <c r="Z93" s="257" t="str">
        <f>IF(TRIM(入力3!Z75)&lt;&gt;"",入力3!Z75,"")</f>
        <v/>
      </c>
      <c r="AA93" s="403" t="str">
        <f>IF(TRIM(入力3!AA75)&lt;&gt;"",入力3!AA75,"")</f>
        <v/>
      </c>
      <c r="AB93" s="810" t="str">
        <f>IF(TRIM(入力3!AB75)&lt;&gt;"",入力3!AB75,"")</f>
        <v/>
      </c>
      <c r="AC93" s="801" t="str">
        <f>IF(TRIM(入力3!AC75)&lt;&gt;"",入力3!AC75,"")</f>
        <v/>
      </c>
      <c r="AD93" s="801" t="str">
        <f>IF(TRIM(入力3!AD75)&lt;&gt;"",入力3!AD75,"")</f>
        <v/>
      </c>
      <c r="AE93" s="801" t="str">
        <f>IF(TRIM(入力3!AE75)&lt;&gt;"",入力3!AE75,"")</f>
        <v/>
      </c>
      <c r="AF93" s="2430" t="str">
        <f>IF(TRIM(入力3!AF75)&lt;&gt;"",入力3!AF75,"")</f>
        <v/>
      </c>
      <c r="AG93" s="2431"/>
      <c r="AI93" s="484"/>
      <c r="AJ93" s="484"/>
      <c r="AK93" s="484"/>
      <c r="AL93" s="484"/>
      <c r="AM93" s="484"/>
      <c r="AN93" s="484"/>
      <c r="AO93" s="484"/>
      <c r="AP93" s="484"/>
      <c r="AQ93" s="484"/>
      <c r="AR93" s="484"/>
      <c r="AS93" s="484"/>
      <c r="AT93" s="484"/>
      <c r="AU93" s="484"/>
      <c r="AV93" s="484"/>
      <c r="AW93" s="484"/>
    </row>
    <row r="94" spans="1:49" s="162" customFormat="1" ht="22.5" customHeight="1">
      <c r="A94" s="798" t="str">
        <f>IF(TRIM(入力1!A144)&lt;&gt;"",入力1!A144,"")</f>
        <v/>
      </c>
      <c r="B94" s="796">
        <f>IF(TRIM(入力1!B144)&lt;&gt;"",入力1!B144,"")</f>
        <v>6</v>
      </c>
      <c r="C94" s="558">
        <f>IF(TRIM(入力1!C144)&lt;&gt;"",入力1!C144,"")</f>
        <v>4</v>
      </c>
      <c r="D94" s="2442" t="str">
        <f>IF(TRIM(入力1!D144)&lt;&gt;"",入力1!D144,"")</f>
        <v/>
      </c>
      <c r="E94" s="2443"/>
      <c r="F94" s="2443"/>
      <c r="G94" s="2443"/>
      <c r="H94" s="2443"/>
      <c r="I94" s="2443"/>
      <c r="J94" s="2444"/>
      <c r="K94" s="798" t="str">
        <f>IF(TRIM(入力1!A144)&lt;&gt;"",入力1!A144,"")</f>
        <v/>
      </c>
      <c r="L94" s="796">
        <f>IF(TRIM(入力1!B144)&lt;&gt;"",入力1!B144,"")</f>
        <v>6</v>
      </c>
      <c r="M94" s="558">
        <f t="shared" si="3"/>
        <v>4</v>
      </c>
      <c r="N94" s="559" t="str">
        <f>IF(TRIM(入力3!N76)&lt;&gt;"",入力3!N76,"")</f>
        <v/>
      </c>
      <c r="O94" s="560" t="str">
        <f>IF(TRIM(入力3!O76)&lt;&gt;"",入力3!O76,"")</f>
        <v/>
      </c>
      <c r="P94" s="561" t="str">
        <f>IF(TRIM(入力3!P76)&lt;&gt;"",入力3!P76,"")</f>
        <v/>
      </c>
      <c r="Q94" s="560" t="str">
        <f>IF(TRIM(入力3!Q76)&lt;&gt;"",入力3!Q76,"")</f>
        <v/>
      </c>
      <c r="R94" s="559" t="str">
        <f>IF(TRIM(入力3!R76)&lt;&gt;"",入力3!R76,"")</f>
        <v/>
      </c>
      <c r="S94" s="559" t="str">
        <f>IF(TRIM(入力3!S76)&lt;&gt;"",入力3!S76,"")</f>
        <v/>
      </c>
      <c r="T94" s="567" t="str">
        <f>IF(TRIM(入力3!T76)&lt;&gt;"",入力3!T76,"")</f>
        <v/>
      </c>
      <c r="U94" s="560" t="str">
        <f>IF(TRIM(入力3!U76)&lt;&gt;"",入力3!U76,"")</f>
        <v/>
      </c>
      <c r="V94" s="559" t="str">
        <f>IF(TRIM(入力3!V76)&lt;&gt;"",入力3!V76,"")</f>
        <v/>
      </c>
      <c r="W94" s="559" t="str">
        <f>IF(TRIM(入力3!W76)&lt;&gt;"",入力3!W76,"")</f>
        <v/>
      </c>
      <c r="X94" s="559">
        <f>IF(TRIM(入力3!X76)&lt;&gt;"",入力3!X76,"")</f>
        <v>0</v>
      </c>
      <c r="Y94" s="559">
        <f>IF(TRIM(入力3!Y76)&lt;&gt;"",入力3!Y76,"")</f>
        <v>0</v>
      </c>
      <c r="Z94" s="563" t="str">
        <f>IF(TRIM(入力3!Z76)&lt;&gt;"",入力3!Z76,"")</f>
        <v/>
      </c>
      <c r="AA94" s="564" t="str">
        <f>IF(TRIM(入力3!AA76)&lt;&gt;"",入力3!AA76,"")</f>
        <v/>
      </c>
      <c r="AB94" s="809" t="str">
        <f>IF(TRIM(入力3!AB76)&lt;&gt;"",入力3!AB76,"")</f>
        <v/>
      </c>
      <c r="AC94" s="802" t="str">
        <f>IF(TRIM(入力3!AC76)&lt;&gt;"",入力3!AC76,"")</f>
        <v/>
      </c>
      <c r="AD94" s="802" t="str">
        <f>IF(TRIM(入力3!AD76)&lt;&gt;"",入力3!AD76,"")</f>
        <v/>
      </c>
      <c r="AE94" s="802" t="str">
        <f>IF(TRIM(入力3!AE76)&lt;&gt;"",入力3!AE76,"")</f>
        <v/>
      </c>
      <c r="AF94" s="2432" t="str">
        <f>IF(TRIM(入力3!AF76)&lt;&gt;"",入力3!AF76,"")</f>
        <v/>
      </c>
      <c r="AG94" s="2433"/>
      <c r="AI94" s="484"/>
      <c r="AJ94" s="484"/>
      <c r="AK94" s="484"/>
      <c r="AL94" s="484"/>
      <c r="AM94" s="484"/>
      <c r="AN94" s="484"/>
      <c r="AO94" s="484"/>
      <c r="AP94" s="484"/>
      <c r="AQ94" s="484"/>
      <c r="AR94" s="484"/>
      <c r="AS94" s="484"/>
      <c r="AT94" s="484"/>
      <c r="AU94" s="484"/>
      <c r="AV94" s="484"/>
      <c r="AW94" s="484"/>
    </row>
    <row r="95" spans="1:49" s="162" customFormat="1" ht="22.5" customHeight="1" thickBot="1">
      <c r="A95" s="375" t="str">
        <f>IF(TRIM(入力1!A146)&lt;&gt;"",入力1!A146,"")</f>
        <v/>
      </c>
      <c r="B95" s="428">
        <f>IF(TRIM(入力1!B146)&lt;&gt;"",入力1!B146,"")</f>
        <v>6</v>
      </c>
      <c r="C95" s="376">
        <f>IF(TRIM(入力1!C146)&lt;&gt;"",入力1!C146,"")</f>
        <v>5</v>
      </c>
      <c r="D95" s="1692" t="str">
        <f>IF(TRIM(入力1!D146)&lt;&gt;"",入力1!D146,"")</f>
        <v/>
      </c>
      <c r="E95" s="1693"/>
      <c r="F95" s="1693"/>
      <c r="G95" s="1693"/>
      <c r="H95" s="1693"/>
      <c r="I95" s="1693"/>
      <c r="J95" s="1694"/>
      <c r="K95" s="375" t="str">
        <f>IF(TRIM(入力1!A146)&lt;&gt;"",入力1!A146,"")</f>
        <v/>
      </c>
      <c r="L95" s="428">
        <f>IF(TRIM(入力1!B146)&lt;&gt;"",入力1!B146,"")</f>
        <v>6</v>
      </c>
      <c r="M95" s="376">
        <f t="shared" si="3"/>
        <v>5</v>
      </c>
      <c r="N95" s="299" t="str">
        <f>IF(TRIM(入力3!N77)&lt;&gt;"",入力3!N77,"")</f>
        <v/>
      </c>
      <c r="O95" s="300" t="str">
        <f>IF(TRIM(入力3!O77)&lt;&gt;"",入力3!O77,"")</f>
        <v/>
      </c>
      <c r="P95" s="301" t="str">
        <f>IF(TRIM(入力3!P77)&lt;&gt;"",入力3!P77,"")</f>
        <v/>
      </c>
      <c r="Q95" s="300" t="str">
        <f>IF(TRIM(入力3!Q77)&lt;&gt;"",入力3!Q77,"")</f>
        <v/>
      </c>
      <c r="R95" s="299" t="str">
        <f>IF(TRIM(入力3!R77)&lt;&gt;"",入力3!R77,"")</f>
        <v/>
      </c>
      <c r="S95" s="299" t="str">
        <f>IF(TRIM(入力3!S77)&lt;&gt;"",入力3!S77,"")</f>
        <v/>
      </c>
      <c r="T95" s="463" t="str">
        <f>IF(TRIM(入力3!T77)&lt;&gt;"",入力3!T77,"")</f>
        <v/>
      </c>
      <c r="U95" s="300" t="str">
        <f>IF(TRIM(入力3!U77)&lt;&gt;"",入力3!U77,"")</f>
        <v/>
      </c>
      <c r="V95" s="299" t="str">
        <f>IF(TRIM(入力3!V77)&lt;&gt;"",入力3!V77,"")</f>
        <v/>
      </c>
      <c r="W95" s="299" t="str">
        <f>IF(TRIM(入力3!W77)&lt;&gt;"",入力3!W77,"")</f>
        <v/>
      </c>
      <c r="X95" s="299">
        <f>IF(TRIM(入力3!X77)&lt;&gt;"",入力3!X77,"")</f>
        <v>0</v>
      </c>
      <c r="Y95" s="299">
        <f>IF(TRIM(入力3!Y77)&lt;&gt;"",入力3!Y77,"")</f>
        <v>0</v>
      </c>
      <c r="Z95" s="258" t="str">
        <f>IF(TRIM(入力3!Z77)&lt;&gt;"",入力3!Z77,"")</f>
        <v/>
      </c>
      <c r="AA95" s="404" t="str">
        <f>IF(TRIM(入力3!AA77)&lt;&gt;"",入力3!AA77,"")</f>
        <v/>
      </c>
      <c r="AB95" s="302" t="str">
        <f>IF(TRIM(入力3!AB77)&lt;&gt;"",入力3!AB77,"")</f>
        <v/>
      </c>
      <c r="AC95" s="805" t="str">
        <f>IF(TRIM(入力3!AC77)&lt;&gt;"",入力3!AC77,"")</f>
        <v/>
      </c>
      <c r="AD95" s="805" t="str">
        <f>IF(TRIM(入力3!AD77)&lt;&gt;"",入力3!AD77,"")</f>
        <v/>
      </c>
      <c r="AE95" s="805" t="str">
        <f>IF(TRIM(入力3!AE77)&lt;&gt;"",入力3!AE77,"")</f>
        <v/>
      </c>
      <c r="AF95" s="2440" t="str">
        <f>IF(TRIM(入力3!AF77)&lt;&gt;"",入力3!AF77,"")</f>
        <v/>
      </c>
      <c r="AG95" s="2441"/>
      <c r="AI95" s="484"/>
      <c r="AJ95" s="484"/>
      <c r="AK95" s="484"/>
      <c r="AL95" s="484"/>
      <c r="AM95" s="484"/>
      <c r="AN95" s="484"/>
      <c r="AO95" s="484"/>
      <c r="AP95" s="484"/>
      <c r="AQ95" s="484"/>
      <c r="AR95" s="484"/>
      <c r="AS95" s="484"/>
      <c r="AT95" s="484"/>
      <c r="AU95" s="484"/>
      <c r="AV95" s="484"/>
      <c r="AW95" s="484"/>
    </row>
    <row r="96" spans="1:49" s="162" customFormat="1" ht="22.5" customHeight="1">
      <c r="A96" s="792" t="str">
        <f>IF(TRIM(入力1!A148)&lt;&gt;"",入力1!A148,"")</f>
        <v/>
      </c>
      <c r="B96" s="794">
        <f>IF(TRIM(入力1!B148)&lt;&gt;"",入力1!B148,"")</f>
        <v>6</v>
      </c>
      <c r="C96" s="800">
        <f>IF(TRIM(入力1!C148)&lt;&gt;"",入力1!C148,"")</f>
        <v>6</v>
      </c>
      <c r="D96" s="2448" t="str">
        <f>IF(TRIM(入力1!D148)&lt;&gt;"",入力1!D148,"")</f>
        <v/>
      </c>
      <c r="E96" s="2449"/>
      <c r="F96" s="2449"/>
      <c r="G96" s="2449"/>
      <c r="H96" s="2449"/>
      <c r="I96" s="2449"/>
      <c r="J96" s="2450"/>
      <c r="K96" s="792" t="str">
        <f>IF(TRIM(入力1!A148)&lt;&gt;"",入力1!A148,"")</f>
        <v/>
      </c>
      <c r="L96" s="794">
        <f>IF(TRIM(入力1!B148)&lt;&gt;"",入力1!B148,"")</f>
        <v>6</v>
      </c>
      <c r="M96" s="800">
        <f t="shared" si="3"/>
        <v>6</v>
      </c>
      <c r="N96" s="571" t="str">
        <f>IF(TRIM(入力3!N78)&lt;&gt;"",入力3!N78,"")</f>
        <v/>
      </c>
      <c r="O96" s="572" t="str">
        <f>IF(TRIM(入力3!O78)&lt;&gt;"",入力3!O78,"")</f>
        <v/>
      </c>
      <c r="P96" s="573" t="str">
        <f>IF(TRIM(入力3!P78)&lt;&gt;"",入力3!P78,"")</f>
        <v/>
      </c>
      <c r="Q96" s="572" t="str">
        <f>IF(TRIM(入力3!Q78)&lt;&gt;"",入力3!Q78,"")</f>
        <v/>
      </c>
      <c r="R96" s="571" t="str">
        <f>IF(TRIM(入力3!R78)&lt;&gt;"",入力3!R78,"")</f>
        <v/>
      </c>
      <c r="S96" s="571" t="str">
        <f>IF(TRIM(入力3!S78)&lt;&gt;"",入力3!S78,"")</f>
        <v/>
      </c>
      <c r="T96" s="574" t="str">
        <f>IF(TRIM(入力3!T78)&lt;&gt;"",入力3!T78,"")</f>
        <v/>
      </c>
      <c r="U96" s="572" t="str">
        <f>IF(TRIM(入力3!U78)&lt;&gt;"",入力3!U78,"")</f>
        <v/>
      </c>
      <c r="V96" s="571" t="str">
        <f>IF(TRIM(入力3!V78)&lt;&gt;"",入力3!V78,"")</f>
        <v/>
      </c>
      <c r="W96" s="571" t="str">
        <f>IF(TRIM(入力3!W78)&lt;&gt;"",入力3!W78,"")</f>
        <v/>
      </c>
      <c r="X96" s="571">
        <f>IF(TRIM(入力3!X78)&lt;&gt;"",入力3!X78,"")</f>
        <v>0</v>
      </c>
      <c r="Y96" s="571">
        <f>IF(TRIM(入力3!Y78)&lt;&gt;"",入力3!Y78,"")</f>
        <v>0</v>
      </c>
      <c r="Z96" s="575" t="str">
        <f>IF(TRIM(入力3!Z78)&lt;&gt;"",入力3!Z78,"")</f>
        <v/>
      </c>
      <c r="AA96" s="576" t="str">
        <f>IF(TRIM(入力3!AA78)&lt;&gt;"",入力3!AA78,"")</f>
        <v/>
      </c>
      <c r="AB96" s="577" t="str">
        <f>IF(TRIM(入力3!AB78)&lt;&gt;"",入力3!AB78,"")</f>
        <v/>
      </c>
      <c r="AC96" s="804" t="str">
        <f>IF(TRIM(入力3!AC78)&lt;&gt;"",入力3!AC78,"")</f>
        <v/>
      </c>
      <c r="AD96" s="804" t="str">
        <f>IF(TRIM(入力3!AD78)&lt;&gt;"",入力3!AD78,"")</f>
        <v/>
      </c>
      <c r="AE96" s="804" t="str">
        <f>IF(TRIM(入力3!AE78)&lt;&gt;"",入力3!AE78,"")</f>
        <v/>
      </c>
      <c r="AF96" s="2428" t="str">
        <f>IF(TRIM(入力3!AF78)&lt;&gt;"",入力3!AF78,"")</f>
        <v/>
      </c>
      <c r="AG96" s="2429"/>
      <c r="AI96" s="484"/>
      <c r="AJ96" s="484"/>
      <c r="AK96" s="484"/>
      <c r="AL96" s="484"/>
      <c r="AM96" s="484"/>
      <c r="AN96" s="484"/>
      <c r="AO96" s="484"/>
      <c r="AP96" s="484"/>
      <c r="AQ96" s="484"/>
      <c r="AR96" s="484"/>
      <c r="AS96" s="484"/>
      <c r="AT96" s="484"/>
      <c r="AU96" s="484"/>
      <c r="AV96" s="484"/>
      <c r="AW96" s="484"/>
    </row>
    <row r="97" spans="1:49" s="162" customFormat="1" ht="22.5" customHeight="1">
      <c r="A97" s="799" t="str">
        <f>IF(TRIM(入力1!A150)&lt;&gt;"",入力1!A150,"")</f>
        <v/>
      </c>
      <c r="B97" s="797">
        <f>IF(TRIM(入力1!B150)&lt;&gt;"",入力1!B150,"")</f>
        <v>6</v>
      </c>
      <c r="C97" s="251">
        <f>IF(TRIM(入力1!C150)&lt;&gt;"",入力1!C150,"")</f>
        <v>7</v>
      </c>
      <c r="D97" s="1679" t="str">
        <f>IF(TRIM(入力1!D150)&lt;&gt;"",入力1!D150,"")</f>
        <v/>
      </c>
      <c r="E97" s="1680"/>
      <c r="F97" s="1680"/>
      <c r="G97" s="1680"/>
      <c r="H97" s="1680"/>
      <c r="I97" s="1680"/>
      <c r="J97" s="1681"/>
      <c r="K97" s="799" t="str">
        <f>IF(TRIM(入力1!A150)&lt;&gt;"",入力1!A150,"")</f>
        <v/>
      </c>
      <c r="L97" s="797">
        <f>IF(TRIM(入力1!B150)&lt;&gt;"",入力1!B150,"")</f>
        <v>6</v>
      </c>
      <c r="M97" s="251">
        <f t="shared" si="3"/>
        <v>7</v>
      </c>
      <c r="N97" s="293" t="str">
        <f>IF(TRIM(入力3!N79)&lt;&gt;"",入力3!N79,"")</f>
        <v/>
      </c>
      <c r="O97" s="298" t="str">
        <f>IF(TRIM(入力3!O79)&lt;&gt;"",入力3!O79,"")</f>
        <v/>
      </c>
      <c r="P97" s="295" t="str">
        <f>IF(TRIM(入力3!P79)&lt;&gt;"",入力3!P79,"")</f>
        <v/>
      </c>
      <c r="Q97" s="294" t="str">
        <f>IF(TRIM(入力3!Q79)&lt;&gt;"",入力3!Q79,"")</f>
        <v/>
      </c>
      <c r="R97" s="293" t="str">
        <f>IF(TRIM(入力3!R79)&lt;&gt;"",入力3!R79,"")</f>
        <v/>
      </c>
      <c r="S97" s="293" t="str">
        <f>IF(TRIM(入力3!S79)&lt;&gt;"",入力3!S79,"")</f>
        <v/>
      </c>
      <c r="T97" s="462" t="str">
        <f>IF(TRIM(入力3!T79)&lt;&gt;"",入力3!T79,"")</f>
        <v/>
      </c>
      <c r="U97" s="294" t="str">
        <f>IF(TRIM(入力3!U79)&lt;&gt;"",入力3!U79,"")</f>
        <v/>
      </c>
      <c r="V97" s="293" t="str">
        <f>IF(TRIM(入力3!V79)&lt;&gt;"",入力3!V79,"")</f>
        <v/>
      </c>
      <c r="W97" s="293" t="str">
        <f>IF(TRIM(入力3!W79)&lt;&gt;"",入力3!W79,"")</f>
        <v/>
      </c>
      <c r="X97" s="293">
        <f>IF(TRIM(入力3!X79)&lt;&gt;"",入力3!X79,"")</f>
        <v>0</v>
      </c>
      <c r="Y97" s="293">
        <f>IF(TRIM(入力3!Y79)&lt;&gt;"",入力3!Y79,"")</f>
        <v>0</v>
      </c>
      <c r="Z97" s="257" t="str">
        <f>IF(TRIM(入力3!Z79)&lt;&gt;"",入力3!Z79,"")</f>
        <v/>
      </c>
      <c r="AA97" s="403" t="str">
        <f>IF(TRIM(入力3!AA79)&lt;&gt;"",入力3!AA79,"")</f>
        <v/>
      </c>
      <c r="AB97" s="810" t="str">
        <f>IF(TRIM(入力3!AB79)&lt;&gt;"",入力3!AB79,"")</f>
        <v/>
      </c>
      <c r="AC97" s="801" t="str">
        <f>IF(TRIM(入力3!AC79)&lt;&gt;"",入力3!AC79,"")</f>
        <v/>
      </c>
      <c r="AD97" s="801" t="str">
        <f>IF(TRIM(入力3!AD79)&lt;&gt;"",入力3!AD79,"")</f>
        <v/>
      </c>
      <c r="AE97" s="801" t="str">
        <f>IF(TRIM(入力3!AE79)&lt;&gt;"",入力3!AE79,"")</f>
        <v/>
      </c>
      <c r="AF97" s="2430" t="str">
        <f>IF(TRIM(入力3!AF79)&lt;&gt;"",入力3!AF79,"")</f>
        <v/>
      </c>
      <c r="AG97" s="2431"/>
      <c r="AI97" s="484"/>
      <c r="AJ97" s="484"/>
      <c r="AK97" s="484"/>
      <c r="AL97" s="484"/>
      <c r="AM97" s="484"/>
      <c r="AN97" s="484"/>
      <c r="AO97" s="484"/>
      <c r="AP97" s="484"/>
      <c r="AQ97" s="484"/>
      <c r="AR97" s="484"/>
      <c r="AS97" s="484"/>
      <c r="AT97" s="484"/>
      <c r="AU97" s="484"/>
      <c r="AV97" s="484"/>
      <c r="AW97" s="484"/>
    </row>
    <row r="98" spans="1:49" s="162" customFormat="1" ht="22.5" customHeight="1">
      <c r="A98" s="798" t="str">
        <f>IF(TRIM(入力1!A152)&lt;&gt;"",入力1!A152,"")</f>
        <v/>
      </c>
      <c r="B98" s="796">
        <f>IF(TRIM(入力1!B152)&lt;&gt;"",入力1!B152,"")</f>
        <v>6</v>
      </c>
      <c r="C98" s="558">
        <f>IF(TRIM(入力1!C152)&lt;&gt;"",入力1!C152,"")</f>
        <v>8</v>
      </c>
      <c r="D98" s="2442" t="str">
        <f>IF(TRIM(入力1!D152)&lt;&gt;"",入力1!D152,"")</f>
        <v/>
      </c>
      <c r="E98" s="2443"/>
      <c r="F98" s="2443"/>
      <c r="G98" s="2443"/>
      <c r="H98" s="2443"/>
      <c r="I98" s="2443"/>
      <c r="J98" s="2444"/>
      <c r="K98" s="798" t="str">
        <f>IF(TRIM(入力1!A152)&lt;&gt;"",入力1!A152,"")</f>
        <v/>
      </c>
      <c r="L98" s="796">
        <f>IF(TRIM(入力1!B152)&lt;&gt;"",入力1!B152,"")</f>
        <v>6</v>
      </c>
      <c r="M98" s="558">
        <f t="shared" si="3"/>
        <v>8</v>
      </c>
      <c r="N98" s="559" t="str">
        <f>IF(TRIM(入力3!N80)&lt;&gt;"",入力3!N80,"")</f>
        <v/>
      </c>
      <c r="O98" s="560" t="str">
        <f>IF(TRIM(入力3!O80)&lt;&gt;"",入力3!O80,"")</f>
        <v/>
      </c>
      <c r="P98" s="561" t="str">
        <f>IF(TRIM(入力3!P80)&lt;&gt;"",入力3!P80,"")</f>
        <v/>
      </c>
      <c r="Q98" s="560" t="str">
        <f>IF(TRIM(入力3!Q80)&lt;&gt;"",入力3!Q80,"")</f>
        <v/>
      </c>
      <c r="R98" s="559" t="str">
        <f>IF(TRIM(入力3!R80)&lt;&gt;"",入力3!R80,"")</f>
        <v/>
      </c>
      <c r="S98" s="559" t="str">
        <f>IF(TRIM(入力3!S80)&lt;&gt;"",入力3!S80,"")</f>
        <v/>
      </c>
      <c r="T98" s="567" t="str">
        <f>IF(TRIM(入力3!T80)&lt;&gt;"",入力3!T80,"")</f>
        <v/>
      </c>
      <c r="U98" s="560" t="str">
        <f>IF(TRIM(入力3!U80)&lt;&gt;"",入力3!U80,"")</f>
        <v/>
      </c>
      <c r="V98" s="559" t="str">
        <f>IF(TRIM(入力3!V80)&lt;&gt;"",入力3!V80,"")</f>
        <v/>
      </c>
      <c r="W98" s="559" t="str">
        <f>IF(TRIM(入力3!W80)&lt;&gt;"",入力3!W80,"")</f>
        <v/>
      </c>
      <c r="X98" s="559">
        <f>IF(TRIM(入力3!X80)&lt;&gt;"",入力3!X80,"")</f>
        <v>0</v>
      </c>
      <c r="Y98" s="559">
        <f>IF(TRIM(入力3!Y80)&lt;&gt;"",入力3!Y80,"")</f>
        <v>0</v>
      </c>
      <c r="Z98" s="563" t="str">
        <f>IF(TRIM(入力3!Z80)&lt;&gt;"",入力3!Z80,"")</f>
        <v/>
      </c>
      <c r="AA98" s="564" t="str">
        <f>IF(TRIM(入力3!AA80)&lt;&gt;"",入力3!AA80,"")</f>
        <v/>
      </c>
      <c r="AB98" s="809" t="str">
        <f>IF(TRIM(入力3!AB80)&lt;&gt;"",入力3!AB80,"")</f>
        <v/>
      </c>
      <c r="AC98" s="802" t="str">
        <f>IF(TRIM(入力3!AC80)&lt;&gt;"",入力3!AC80,"")</f>
        <v/>
      </c>
      <c r="AD98" s="802" t="str">
        <f>IF(TRIM(入力3!AD80)&lt;&gt;"",入力3!AD80,"")</f>
        <v/>
      </c>
      <c r="AE98" s="802" t="str">
        <f>IF(TRIM(入力3!AE80)&lt;&gt;"",入力3!AE80,"")</f>
        <v/>
      </c>
      <c r="AF98" s="2432" t="str">
        <f>IF(TRIM(入力3!AF80)&lt;&gt;"",入力3!AF80,"")</f>
        <v/>
      </c>
      <c r="AG98" s="2433"/>
      <c r="AI98" s="484"/>
      <c r="AJ98" s="484"/>
      <c r="AK98" s="484"/>
      <c r="AL98" s="484"/>
      <c r="AM98" s="484"/>
      <c r="AN98" s="484"/>
      <c r="AO98" s="484"/>
      <c r="AP98" s="484"/>
      <c r="AQ98" s="484"/>
      <c r="AR98" s="484"/>
      <c r="AS98" s="484"/>
      <c r="AT98" s="484"/>
      <c r="AU98" s="484"/>
      <c r="AV98" s="484"/>
      <c r="AW98" s="484"/>
    </row>
    <row r="99" spans="1:49" s="162" customFormat="1" ht="22.5" customHeight="1">
      <c r="A99" s="799" t="str">
        <f>IF(TRIM(入力1!A154)&lt;&gt;"",入力1!A154,"")</f>
        <v/>
      </c>
      <c r="B99" s="797">
        <f>IF(TRIM(入力1!B154)&lt;&gt;"",入力1!B154,"")</f>
        <v>6</v>
      </c>
      <c r="C99" s="251">
        <f>IF(TRIM(入力1!C154)&lt;&gt;"",入力1!C154,"")</f>
        <v>9</v>
      </c>
      <c r="D99" s="1679" t="str">
        <f>IF(TRIM(入力1!D154)&lt;&gt;"",入力1!D154,"")</f>
        <v/>
      </c>
      <c r="E99" s="1680"/>
      <c r="F99" s="1680"/>
      <c r="G99" s="1680"/>
      <c r="H99" s="1680"/>
      <c r="I99" s="1680"/>
      <c r="J99" s="1681"/>
      <c r="K99" s="799" t="str">
        <f>IF(TRIM(入力1!A154)&lt;&gt;"",入力1!A154,"")</f>
        <v/>
      </c>
      <c r="L99" s="797">
        <f>IF(TRIM(入力1!B154)&lt;&gt;"",入力1!B154,"")</f>
        <v>6</v>
      </c>
      <c r="M99" s="251">
        <f t="shared" si="3"/>
        <v>9</v>
      </c>
      <c r="N99" s="293" t="str">
        <f>IF(TRIM(入力3!N81)&lt;&gt;"",入力3!N81,"")</f>
        <v/>
      </c>
      <c r="O99" s="294" t="str">
        <f>IF(TRIM(入力3!O81)&lt;&gt;"",入力3!O81,"")</f>
        <v/>
      </c>
      <c r="P99" s="295" t="str">
        <f>IF(TRIM(入力3!P81)&lt;&gt;"",入力3!P81,"")</f>
        <v/>
      </c>
      <c r="Q99" s="294" t="str">
        <f>IF(TRIM(入力3!Q81)&lt;&gt;"",入力3!Q81,"")</f>
        <v/>
      </c>
      <c r="R99" s="293" t="str">
        <f>IF(TRIM(入力3!R81)&lt;&gt;"",入力3!R81,"")</f>
        <v/>
      </c>
      <c r="S99" s="293" t="str">
        <f>IF(TRIM(入力3!S81)&lt;&gt;"",入力3!S81,"")</f>
        <v/>
      </c>
      <c r="T99" s="462" t="str">
        <f>IF(TRIM(入力3!T81)&lt;&gt;"",入力3!T81,"")</f>
        <v/>
      </c>
      <c r="U99" s="294" t="str">
        <f>IF(TRIM(入力3!U81)&lt;&gt;"",入力3!U81,"")</f>
        <v/>
      </c>
      <c r="V99" s="293" t="str">
        <f>IF(TRIM(入力3!V81)&lt;&gt;"",入力3!V81,"")</f>
        <v/>
      </c>
      <c r="W99" s="293" t="str">
        <f>IF(TRIM(入力3!W81)&lt;&gt;"",入力3!W81,"")</f>
        <v/>
      </c>
      <c r="X99" s="293">
        <f>IF(TRIM(入力3!X81)&lt;&gt;"",入力3!X81,"")</f>
        <v>0</v>
      </c>
      <c r="Y99" s="293">
        <f>IF(TRIM(入力3!Y81)&lt;&gt;"",入力3!Y81,"")</f>
        <v>0</v>
      </c>
      <c r="Z99" s="257" t="str">
        <f>IF(TRIM(入力3!Z81)&lt;&gt;"",入力3!Z81,"")</f>
        <v/>
      </c>
      <c r="AA99" s="403" t="str">
        <f>IF(TRIM(入力3!AA81)&lt;&gt;"",入力3!AA81,"")</f>
        <v/>
      </c>
      <c r="AB99" s="810" t="str">
        <f>IF(TRIM(入力3!AB81)&lt;&gt;"",入力3!AB81,"")</f>
        <v/>
      </c>
      <c r="AC99" s="801" t="str">
        <f>IF(TRIM(入力3!AC81)&lt;&gt;"",入力3!AC81,"")</f>
        <v/>
      </c>
      <c r="AD99" s="801" t="str">
        <f>IF(TRIM(入力3!AD81)&lt;&gt;"",入力3!AD81,"")</f>
        <v/>
      </c>
      <c r="AE99" s="801" t="str">
        <f>IF(TRIM(入力3!AE81)&lt;&gt;"",入力3!AE81,"")</f>
        <v/>
      </c>
      <c r="AF99" s="2430" t="str">
        <f>IF(TRIM(入力3!AF81)&lt;&gt;"",入力3!AF81,"")</f>
        <v/>
      </c>
      <c r="AG99" s="2431"/>
      <c r="AI99" s="484"/>
      <c r="AJ99" s="484"/>
      <c r="AK99" s="484"/>
      <c r="AL99" s="484"/>
      <c r="AM99" s="484"/>
      <c r="AN99" s="484"/>
      <c r="AO99" s="484"/>
      <c r="AP99" s="484"/>
      <c r="AQ99" s="484"/>
      <c r="AR99" s="484"/>
      <c r="AS99" s="484"/>
      <c r="AT99" s="484"/>
      <c r="AU99" s="484"/>
      <c r="AV99" s="484"/>
      <c r="AW99" s="484"/>
    </row>
    <row r="100" spans="1:49" s="162" customFormat="1" ht="22.5" customHeight="1" thickBot="1">
      <c r="A100" s="579" t="str">
        <f>IF(TRIM(入力1!A156)&lt;&gt;"",入力1!A156,"")</f>
        <v/>
      </c>
      <c r="B100" s="580">
        <f>IF(TRIM(入力1!B156)&lt;&gt;"",入力1!B156,"")</f>
        <v>7</v>
      </c>
      <c r="C100" s="581">
        <f>IF(TRIM(入力1!C156)&lt;&gt;"",入力1!C156,"")</f>
        <v>0</v>
      </c>
      <c r="D100" s="2445" t="str">
        <f>IF(TRIM(入力1!D156)&lt;&gt;"",入力1!D156,"")</f>
        <v/>
      </c>
      <c r="E100" s="2446"/>
      <c r="F100" s="2446"/>
      <c r="G100" s="2446"/>
      <c r="H100" s="2446"/>
      <c r="I100" s="2446"/>
      <c r="J100" s="2447"/>
      <c r="K100" s="579" t="str">
        <f>IF(TRIM(入力1!A156)&lt;&gt;"",入力1!A156,"")</f>
        <v/>
      </c>
      <c r="L100" s="580">
        <f>IF(TRIM(入力1!B156)&lt;&gt;"",入力1!B156,"")</f>
        <v>7</v>
      </c>
      <c r="M100" s="581">
        <f t="shared" si="3"/>
        <v>0</v>
      </c>
      <c r="N100" s="582" t="str">
        <f>IF(TRIM(入力3!N82)&lt;&gt;"",入力3!N82,"")</f>
        <v/>
      </c>
      <c r="O100" s="583" t="str">
        <f>IF(TRIM(入力3!O82)&lt;&gt;"",入力3!O82,"")</f>
        <v/>
      </c>
      <c r="P100" s="584" t="str">
        <f>IF(TRIM(入力3!P82)&lt;&gt;"",入力3!P82,"")</f>
        <v/>
      </c>
      <c r="Q100" s="583" t="str">
        <f>IF(TRIM(入力3!Q82)&lt;&gt;"",入力3!Q82,"")</f>
        <v/>
      </c>
      <c r="R100" s="582" t="str">
        <f>IF(TRIM(入力3!R82)&lt;&gt;"",入力3!R82,"")</f>
        <v/>
      </c>
      <c r="S100" s="582" t="str">
        <f>IF(TRIM(入力3!S82)&lt;&gt;"",入力3!S82,"")</f>
        <v/>
      </c>
      <c r="T100" s="585" t="str">
        <f>IF(TRIM(入力3!T82)&lt;&gt;"",入力3!T82,"")</f>
        <v/>
      </c>
      <c r="U100" s="583" t="str">
        <f>IF(TRIM(入力3!U82)&lt;&gt;"",入力3!U82,"")</f>
        <v/>
      </c>
      <c r="V100" s="582" t="str">
        <f>IF(TRIM(入力3!V82)&lt;&gt;"",入力3!V82,"")</f>
        <v/>
      </c>
      <c r="W100" s="582" t="str">
        <f>IF(TRIM(入力3!W82)&lt;&gt;"",入力3!W82,"")</f>
        <v/>
      </c>
      <c r="X100" s="582">
        <f>IF(TRIM(入力3!X82)&lt;&gt;"",入力3!X82,"")</f>
        <v>0</v>
      </c>
      <c r="Y100" s="582">
        <f>IF(TRIM(入力3!Y82)&lt;&gt;"",入力3!Y82,"")</f>
        <v>0</v>
      </c>
      <c r="Z100" s="586" t="str">
        <f>IF(TRIM(入力3!Z82)&lt;&gt;"",入力3!Z82,"")</f>
        <v/>
      </c>
      <c r="AA100" s="587" t="str">
        <f>IF(TRIM(入力3!AA82)&lt;&gt;"",入力3!AA82,"")</f>
        <v/>
      </c>
      <c r="AB100" s="811" t="str">
        <f>IF(TRIM(入力3!AB82)&lt;&gt;"",入力3!AB82,"")</f>
        <v/>
      </c>
      <c r="AC100" s="803" t="str">
        <f>IF(TRIM(入力3!AC82)&lt;&gt;"",入力3!AC82,"")</f>
        <v/>
      </c>
      <c r="AD100" s="803" t="str">
        <f>IF(TRIM(入力3!AD82)&lt;&gt;"",入力3!AD82,"")</f>
        <v/>
      </c>
      <c r="AE100" s="803" t="str">
        <f>IF(TRIM(入力3!AE82)&lt;&gt;"",入力3!AE82,"")</f>
        <v/>
      </c>
      <c r="AF100" s="2436" t="str">
        <f>IF(TRIM(入力3!AF82)&lt;&gt;"",入力3!AF82,"")</f>
        <v/>
      </c>
      <c r="AG100" s="2437"/>
      <c r="AI100" s="484"/>
      <c r="AJ100" s="484"/>
      <c r="AK100" s="484"/>
      <c r="AL100" s="484"/>
      <c r="AM100" s="484"/>
      <c r="AN100" s="484"/>
      <c r="AO100" s="484"/>
      <c r="AP100" s="484"/>
      <c r="AQ100" s="484"/>
      <c r="AR100" s="484"/>
      <c r="AS100" s="484"/>
      <c r="AT100" s="484"/>
      <c r="AU100" s="484"/>
      <c r="AV100" s="484"/>
      <c r="AW100" s="484"/>
    </row>
    <row r="101" spans="1:49" s="162" customFormat="1" ht="22.5" customHeight="1">
      <c r="A101" s="791" t="str">
        <f>IF(TRIM(入力1!A158)&lt;&gt;"",入力1!A158,"")</f>
        <v/>
      </c>
      <c r="B101" s="793">
        <f>IF(TRIM(入力1!B158)&lt;&gt;"",入力1!B158,"")</f>
        <v>7</v>
      </c>
      <c r="C101" s="377">
        <f>IF(TRIM(入力1!C158)&lt;&gt;"",入力1!C158,"")</f>
        <v>1</v>
      </c>
      <c r="D101" s="1689" t="str">
        <f>IF(TRIM(入力1!D158)&lt;&gt;"",入力1!D158,"")</f>
        <v/>
      </c>
      <c r="E101" s="1690"/>
      <c r="F101" s="1690"/>
      <c r="G101" s="1690"/>
      <c r="H101" s="1690"/>
      <c r="I101" s="1690"/>
      <c r="J101" s="1691"/>
      <c r="K101" s="791" t="str">
        <f>IF(TRIM(入力1!A158)&lt;&gt;"",入力1!A158,"")</f>
        <v/>
      </c>
      <c r="L101" s="793">
        <f>IF(TRIM(入力1!B158)&lt;&gt;"",入力1!B158,"")</f>
        <v>7</v>
      </c>
      <c r="M101" s="377">
        <f t="shared" si="3"/>
        <v>1</v>
      </c>
      <c r="N101" s="368" t="str">
        <f>IF(TRIM(入力3!N83)&lt;&gt;"",入力3!N83,"")</f>
        <v/>
      </c>
      <c r="O101" s="369" t="str">
        <f>IF(TRIM(入力3!O83)&lt;&gt;"",入力3!O83,"")</f>
        <v/>
      </c>
      <c r="P101" s="370" t="str">
        <f>IF(TRIM(入力3!P83)&lt;&gt;"",入力3!P83,"")</f>
        <v/>
      </c>
      <c r="Q101" s="369" t="str">
        <f>IF(TRIM(入力3!Q83)&lt;&gt;"",入力3!Q83,"")</f>
        <v/>
      </c>
      <c r="R101" s="368" t="str">
        <f>IF(TRIM(入力3!R83)&lt;&gt;"",入力3!R83,"")</f>
        <v/>
      </c>
      <c r="S101" s="368" t="str">
        <f>IF(TRIM(入力3!S83)&lt;&gt;"",入力3!S83,"")</f>
        <v/>
      </c>
      <c r="T101" s="464" t="str">
        <f>IF(TRIM(入力3!T83)&lt;&gt;"",入力3!T83,"")</f>
        <v/>
      </c>
      <c r="U101" s="369" t="str">
        <f>IF(TRIM(入力3!U83)&lt;&gt;"",入力3!U83,"")</f>
        <v/>
      </c>
      <c r="V101" s="368" t="str">
        <f>IF(TRIM(入力3!V83)&lt;&gt;"",入力3!V83,"")</f>
        <v/>
      </c>
      <c r="W101" s="368" t="str">
        <f>IF(TRIM(入力3!W83)&lt;&gt;"",入力3!W83,"")</f>
        <v/>
      </c>
      <c r="X101" s="368">
        <f>IF(TRIM(入力3!X83)&lt;&gt;"",入力3!X83,"")</f>
        <v>0</v>
      </c>
      <c r="Y101" s="368">
        <f>IF(TRIM(入力3!Y83)&lt;&gt;"",入力3!Y83,"")</f>
        <v>0</v>
      </c>
      <c r="Z101" s="371" t="str">
        <f>IF(TRIM(入力3!Z83)&lt;&gt;"",入力3!Z83,"")</f>
        <v/>
      </c>
      <c r="AA101" s="405" t="str">
        <f>IF(TRIM(入力3!AA83)&lt;&gt;"",入力3!AA83,"")</f>
        <v/>
      </c>
      <c r="AB101" s="372" t="str">
        <f>IF(TRIM(入力3!AB83)&lt;&gt;"",入力3!AB83,"")</f>
        <v/>
      </c>
      <c r="AC101" s="806" t="str">
        <f>IF(TRIM(入力3!AC83)&lt;&gt;"",入力3!AC83,"")</f>
        <v/>
      </c>
      <c r="AD101" s="806" t="str">
        <f>IF(TRIM(入力3!AD83)&lt;&gt;"",入力3!AD83,"")</f>
        <v/>
      </c>
      <c r="AE101" s="806" t="str">
        <f>IF(TRIM(入力3!AE83)&lt;&gt;"",入力3!AE83,"")</f>
        <v/>
      </c>
      <c r="AF101" s="2438" t="str">
        <f>IF(TRIM(入力3!AF83)&lt;&gt;"",入力3!AF83,"")</f>
        <v/>
      </c>
      <c r="AG101" s="2439"/>
      <c r="AI101" s="484"/>
      <c r="AJ101" s="484"/>
      <c r="AK101" s="484"/>
      <c r="AL101" s="484"/>
      <c r="AM101" s="484"/>
      <c r="AN101" s="484"/>
      <c r="AO101" s="484"/>
      <c r="AP101" s="484"/>
      <c r="AQ101" s="484"/>
      <c r="AR101" s="484"/>
      <c r="AS101" s="484"/>
      <c r="AT101" s="484"/>
      <c r="AU101" s="484"/>
      <c r="AV101" s="484"/>
      <c r="AW101" s="484"/>
    </row>
    <row r="102" spans="1:49" s="162" customFormat="1" ht="22.5" customHeight="1">
      <c r="A102" s="798" t="str">
        <f>IF(TRIM(入力1!A160)&lt;&gt;"",入力1!A160,"")</f>
        <v/>
      </c>
      <c r="B102" s="796">
        <f>IF(TRIM(入力1!B160)&lt;&gt;"",入力1!B160,"")</f>
        <v>7</v>
      </c>
      <c r="C102" s="558">
        <f>IF(TRIM(入力1!C160)&lt;&gt;"",入力1!C160,"")</f>
        <v>2</v>
      </c>
      <c r="D102" s="2442" t="str">
        <f>IF(TRIM(入力1!D160)&lt;&gt;"",入力1!D160,"")</f>
        <v/>
      </c>
      <c r="E102" s="2443"/>
      <c r="F102" s="2443"/>
      <c r="G102" s="2443"/>
      <c r="H102" s="2443"/>
      <c r="I102" s="2443"/>
      <c r="J102" s="2444"/>
      <c r="K102" s="798" t="str">
        <f>IF(TRIM(入力1!A160)&lt;&gt;"",入力1!A160,"")</f>
        <v/>
      </c>
      <c r="L102" s="796">
        <f>IF(TRIM(入力1!B160)&lt;&gt;"",入力1!B160,"")</f>
        <v>7</v>
      </c>
      <c r="M102" s="558">
        <f t="shared" si="3"/>
        <v>2</v>
      </c>
      <c r="N102" s="559" t="str">
        <f>IF(TRIM(入力3!N84)&lt;&gt;"",入力3!N84,"")</f>
        <v/>
      </c>
      <c r="O102" s="560" t="str">
        <f>IF(TRIM(入力3!O84)&lt;&gt;"",入力3!O84,"")</f>
        <v/>
      </c>
      <c r="P102" s="561" t="str">
        <f>IF(TRIM(入力3!P84)&lt;&gt;"",入力3!P84,"")</f>
        <v/>
      </c>
      <c r="Q102" s="560" t="str">
        <f>IF(TRIM(入力3!Q84)&lt;&gt;"",入力3!Q84,"")</f>
        <v/>
      </c>
      <c r="R102" s="559" t="str">
        <f>IF(TRIM(入力3!R84)&lt;&gt;"",入力3!R84,"")</f>
        <v/>
      </c>
      <c r="S102" s="559" t="str">
        <f>IF(TRIM(入力3!S84)&lt;&gt;"",入力3!S84,"")</f>
        <v/>
      </c>
      <c r="T102" s="567" t="str">
        <f>IF(TRIM(入力3!T84)&lt;&gt;"",入力3!T84,"")</f>
        <v/>
      </c>
      <c r="U102" s="560" t="str">
        <f>IF(TRIM(入力3!U84)&lt;&gt;"",入力3!U84,"")</f>
        <v/>
      </c>
      <c r="V102" s="559" t="str">
        <f>IF(TRIM(入力3!V84)&lt;&gt;"",入力3!V84,"")</f>
        <v/>
      </c>
      <c r="W102" s="559" t="str">
        <f>IF(TRIM(入力3!W84)&lt;&gt;"",入力3!W84,"")</f>
        <v/>
      </c>
      <c r="X102" s="559">
        <f>IF(TRIM(入力3!X84)&lt;&gt;"",入力3!X84,"")</f>
        <v>0</v>
      </c>
      <c r="Y102" s="559">
        <f>IF(TRIM(入力3!Y84)&lt;&gt;"",入力3!Y84,"")</f>
        <v>0</v>
      </c>
      <c r="Z102" s="563" t="str">
        <f>IF(TRIM(入力3!Z84)&lt;&gt;"",入力3!Z84,"")</f>
        <v/>
      </c>
      <c r="AA102" s="564" t="str">
        <f>IF(TRIM(入力3!AA84)&lt;&gt;"",入力3!AA84,"")</f>
        <v/>
      </c>
      <c r="AB102" s="809" t="str">
        <f>IF(TRIM(入力3!AB84)&lt;&gt;"",入力3!AB84,"")</f>
        <v/>
      </c>
      <c r="AC102" s="802" t="str">
        <f>IF(TRIM(入力3!AC84)&lt;&gt;"",入力3!AC84,"")</f>
        <v/>
      </c>
      <c r="AD102" s="802" t="str">
        <f>IF(TRIM(入力3!AD84)&lt;&gt;"",入力3!AD84,"")</f>
        <v/>
      </c>
      <c r="AE102" s="802" t="str">
        <f>IF(TRIM(入力3!AE84)&lt;&gt;"",入力3!AE84,"")</f>
        <v/>
      </c>
      <c r="AF102" s="2432" t="str">
        <f>IF(TRIM(入力3!AF84)&lt;&gt;"",入力3!AF84,"")</f>
        <v/>
      </c>
      <c r="AG102" s="2433"/>
      <c r="AI102" s="484"/>
      <c r="AJ102" s="484"/>
      <c r="AK102" s="484"/>
      <c r="AL102" s="484"/>
      <c r="AM102" s="484"/>
      <c r="AN102" s="484"/>
      <c r="AO102" s="484"/>
      <c r="AP102" s="484"/>
      <c r="AQ102" s="484"/>
      <c r="AR102" s="484"/>
      <c r="AS102" s="484"/>
      <c r="AT102" s="484"/>
      <c r="AU102" s="484"/>
      <c r="AV102" s="484"/>
      <c r="AW102" s="484"/>
    </row>
    <row r="103" spans="1:49" s="162" customFormat="1" ht="22.5" customHeight="1">
      <c r="A103" s="799" t="str">
        <f>IF(TRIM(入力1!A162)&lt;&gt;"",入力1!A162,"")</f>
        <v/>
      </c>
      <c r="B103" s="797">
        <f>IF(TRIM(入力1!B162)&lt;&gt;"",入力1!B162,"")</f>
        <v>7</v>
      </c>
      <c r="C103" s="251">
        <f>IF(TRIM(入力1!C162)&lt;&gt;"",入力1!C162,"")</f>
        <v>3</v>
      </c>
      <c r="D103" s="1679" t="str">
        <f>IF(TRIM(入力1!D162)&lt;&gt;"",入力1!D162,"")</f>
        <v/>
      </c>
      <c r="E103" s="1680"/>
      <c r="F103" s="1680"/>
      <c r="G103" s="1680"/>
      <c r="H103" s="1680"/>
      <c r="I103" s="1680"/>
      <c r="J103" s="1681"/>
      <c r="K103" s="799" t="str">
        <f>IF(TRIM(入力1!A162)&lt;&gt;"",入力1!A162,"")</f>
        <v/>
      </c>
      <c r="L103" s="797">
        <f>IF(TRIM(入力1!B162)&lt;&gt;"",入力1!B162,"")</f>
        <v>7</v>
      </c>
      <c r="M103" s="251">
        <f t="shared" si="3"/>
        <v>3</v>
      </c>
      <c r="N103" s="293" t="str">
        <f>IF(TRIM(入力3!N85)&lt;&gt;"",入力3!N85,"")</f>
        <v/>
      </c>
      <c r="O103" s="294" t="str">
        <f>IF(TRIM(入力3!O85)&lt;&gt;"",入力3!O85,"")</f>
        <v/>
      </c>
      <c r="P103" s="295" t="str">
        <f>IF(TRIM(入力3!P85)&lt;&gt;"",入力3!P85,"")</f>
        <v/>
      </c>
      <c r="Q103" s="294" t="str">
        <f>IF(TRIM(入力3!Q85)&lt;&gt;"",入力3!Q85,"")</f>
        <v/>
      </c>
      <c r="R103" s="293" t="str">
        <f>IF(TRIM(入力3!R85)&lt;&gt;"",入力3!R85,"")</f>
        <v/>
      </c>
      <c r="S103" s="293" t="str">
        <f>IF(TRIM(入力3!S85)&lt;&gt;"",入力3!S85,"")</f>
        <v/>
      </c>
      <c r="T103" s="462" t="str">
        <f>IF(TRIM(入力3!T85)&lt;&gt;"",入力3!T85,"")</f>
        <v/>
      </c>
      <c r="U103" s="294" t="str">
        <f>IF(TRIM(入力3!U85)&lt;&gt;"",入力3!U85,"")</f>
        <v/>
      </c>
      <c r="V103" s="293" t="str">
        <f>IF(TRIM(入力3!V85)&lt;&gt;"",入力3!V85,"")</f>
        <v/>
      </c>
      <c r="W103" s="293" t="str">
        <f>IF(TRIM(入力3!W85)&lt;&gt;"",入力3!W85,"")</f>
        <v/>
      </c>
      <c r="X103" s="293">
        <f>IF(TRIM(入力3!X85)&lt;&gt;"",入力3!X85,"")</f>
        <v>0</v>
      </c>
      <c r="Y103" s="293">
        <f>IF(TRIM(入力3!Y85)&lt;&gt;"",入力3!Y85,"")</f>
        <v>0</v>
      </c>
      <c r="Z103" s="257" t="str">
        <f>IF(TRIM(入力3!Z85)&lt;&gt;"",入力3!Z85,"")</f>
        <v/>
      </c>
      <c r="AA103" s="403" t="str">
        <f>IF(TRIM(入力3!AA85)&lt;&gt;"",入力3!AA85,"")</f>
        <v/>
      </c>
      <c r="AB103" s="810" t="str">
        <f>IF(TRIM(入力3!AB85)&lt;&gt;"",入力3!AB85,"")</f>
        <v/>
      </c>
      <c r="AC103" s="801" t="str">
        <f>IF(TRIM(入力3!AC85)&lt;&gt;"",入力3!AC85,"")</f>
        <v/>
      </c>
      <c r="AD103" s="801" t="str">
        <f>IF(TRIM(入力3!AD85)&lt;&gt;"",入力3!AD85,"")</f>
        <v/>
      </c>
      <c r="AE103" s="801" t="str">
        <f>IF(TRIM(入力3!AE85)&lt;&gt;"",入力3!AE85,"")</f>
        <v/>
      </c>
      <c r="AF103" s="2430" t="str">
        <f>IF(TRIM(入力3!AF85)&lt;&gt;"",入力3!AF85,"")</f>
        <v/>
      </c>
      <c r="AG103" s="2431"/>
      <c r="AI103" s="484"/>
      <c r="AJ103" s="484"/>
      <c r="AK103" s="484"/>
      <c r="AL103" s="484"/>
      <c r="AM103" s="484"/>
      <c r="AN103" s="484"/>
      <c r="AO103" s="484"/>
      <c r="AP103" s="484"/>
      <c r="AQ103" s="484"/>
      <c r="AR103" s="484"/>
      <c r="AS103" s="484"/>
      <c r="AT103" s="484"/>
      <c r="AU103" s="484"/>
      <c r="AV103" s="484"/>
      <c r="AW103" s="484"/>
    </row>
    <row r="104" spans="1:49" s="162" customFormat="1" ht="22.5" customHeight="1">
      <c r="A104" s="798" t="str">
        <f>IF(TRIM(入力1!A164)&lt;&gt;"",入力1!A164,"")</f>
        <v/>
      </c>
      <c r="B104" s="796">
        <f>IF(TRIM(入力1!B164)&lt;&gt;"",入力1!B164,"")</f>
        <v>7</v>
      </c>
      <c r="C104" s="558">
        <f>IF(TRIM(入力1!C164)&lt;&gt;"",入力1!C164,"")</f>
        <v>4</v>
      </c>
      <c r="D104" s="2442" t="str">
        <f>IF(TRIM(入力1!D164)&lt;&gt;"",入力1!D164,"")</f>
        <v/>
      </c>
      <c r="E104" s="2443"/>
      <c r="F104" s="2443"/>
      <c r="G104" s="2443"/>
      <c r="H104" s="2443"/>
      <c r="I104" s="2443"/>
      <c r="J104" s="2444"/>
      <c r="K104" s="798" t="str">
        <f>IF(TRIM(入力1!A164)&lt;&gt;"",入力1!A164,"")</f>
        <v/>
      </c>
      <c r="L104" s="796">
        <f>IF(TRIM(入力1!B164)&lt;&gt;"",入力1!B164,"")</f>
        <v>7</v>
      </c>
      <c r="M104" s="558">
        <f t="shared" si="3"/>
        <v>4</v>
      </c>
      <c r="N104" s="559" t="str">
        <f>IF(TRIM(入力3!N86)&lt;&gt;"",入力3!N86,"")</f>
        <v/>
      </c>
      <c r="O104" s="560" t="str">
        <f>IF(TRIM(入力3!O86)&lt;&gt;"",入力3!O86,"")</f>
        <v/>
      </c>
      <c r="P104" s="561" t="str">
        <f>IF(TRIM(入力3!P86)&lt;&gt;"",入力3!P86,"")</f>
        <v/>
      </c>
      <c r="Q104" s="560" t="str">
        <f>IF(TRIM(入力3!Q86)&lt;&gt;"",入力3!Q86,"")</f>
        <v/>
      </c>
      <c r="R104" s="559" t="str">
        <f>IF(TRIM(入力3!R86)&lt;&gt;"",入力3!R86,"")</f>
        <v/>
      </c>
      <c r="S104" s="559" t="str">
        <f>IF(TRIM(入力3!S86)&lt;&gt;"",入力3!S86,"")</f>
        <v/>
      </c>
      <c r="T104" s="567" t="str">
        <f>IF(TRIM(入力3!T86)&lt;&gt;"",入力3!T86,"")</f>
        <v/>
      </c>
      <c r="U104" s="560" t="str">
        <f>IF(TRIM(入力3!U86)&lt;&gt;"",入力3!U86,"")</f>
        <v/>
      </c>
      <c r="V104" s="559" t="str">
        <f>IF(TRIM(入力3!V86)&lt;&gt;"",入力3!V86,"")</f>
        <v/>
      </c>
      <c r="W104" s="559" t="str">
        <f>IF(TRIM(入力3!W86)&lt;&gt;"",入力3!W86,"")</f>
        <v/>
      </c>
      <c r="X104" s="559">
        <f>IF(TRIM(入力3!X86)&lt;&gt;"",入力3!X86,"")</f>
        <v>0</v>
      </c>
      <c r="Y104" s="559">
        <f>IF(TRIM(入力3!Y86)&lt;&gt;"",入力3!Y86,"")</f>
        <v>0</v>
      </c>
      <c r="Z104" s="563" t="str">
        <f>IF(TRIM(入力3!Z86)&lt;&gt;"",入力3!Z86,"")</f>
        <v/>
      </c>
      <c r="AA104" s="564" t="str">
        <f>IF(TRIM(入力3!AA86)&lt;&gt;"",入力3!AA86,"")</f>
        <v/>
      </c>
      <c r="AB104" s="809" t="str">
        <f>IF(TRIM(入力3!AB86)&lt;&gt;"",入力3!AB86,"")</f>
        <v/>
      </c>
      <c r="AC104" s="802" t="str">
        <f>IF(TRIM(入力3!AC86)&lt;&gt;"",入力3!AC86,"")</f>
        <v/>
      </c>
      <c r="AD104" s="802" t="str">
        <f>IF(TRIM(入力3!AD86)&lt;&gt;"",入力3!AD86,"")</f>
        <v/>
      </c>
      <c r="AE104" s="802" t="str">
        <f>IF(TRIM(入力3!AE86)&lt;&gt;"",入力3!AE86,"")</f>
        <v/>
      </c>
      <c r="AF104" s="2432" t="str">
        <f>IF(TRIM(入力3!AF86)&lt;&gt;"",入力3!AF86,"")</f>
        <v/>
      </c>
      <c r="AG104" s="2433"/>
      <c r="AI104" s="484"/>
      <c r="AJ104" s="484"/>
      <c r="AK104" s="484"/>
      <c r="AL104" s="484"/>
      <c r="AM104" s="484"/>
      <c r="AN104" s="484"/>
      <c r="AO104" s="484"/>
      <c r="AP104" s="484"/>
      <c r="AQ104" s="484"/>
      <c r="AR104" s="484"/>
      <c r="AS104" s="484"/>
      <c r="AT104" s="484"/>
      <c r="AU104" s="484"/>
      <c r="AV104" s="484"/>
      <c r="AW104" s="484"/>
    </row>
    <row r="105" spans="1:49" s="162" customFormat="1" ht="22.5" customHeight="1" thickBot="1">
      <c r="A105" s="375" t="str">
        <f>IF(TRIM(入力1!A166)&lt;&gt;"",入力1!A166,"")</f>
        <v/>
      </c>
      <c r="B105" s="428">
        <f>IF(TRIM(入力1!B166)&lt;&gt;"",入力1!B166,"")</f>
        <v>7</v>
      </c>
      <c r="C105" s="376">
        <f>IF(TRIM(入力1!C166)&lt;&gt;"",入力1!C166,"")</f>
        <v>5</v>
      </c>
      <c r="D105" s="1692" t="str">
        <f>IF(TRIM(入力1!D166)&lt;&gt;"",入力1!D166,"")</f>
        <v/>
      </c>
      <c r="E105" s="1693"/>
      <c r="F105" s="1693"/>
      <c r="G105" s="1693"/>
      <c r="H105" s="1693"/>
      <c r="I105" s="1693"/>
      <c r="J105" s="1694"/>
      <c r="K105" s="375" t="str">
        <f>IF(TRIM(入力1!A166)&lt;&gt;"",入力1!A166,"")</f>
        <v/>
      </c>
      <c r="L105" s="428">
        <f>IF(TRIM(入力1!B166)&lt;&gt;"",入力1!B166,"")</f>
        <v>7</v>
      </c>
      <c r="M105" s="376">
        <f t="shared" si="3"/>
        <v>5</v>
      </c>
      <c r="N105" s="299" t="str">
        <f>IF(TRIM(入力3!N87)&lt;&gt;"",入力3!N87,"")</f>
        <v/>
      </c>
      <c r="O105" s="300" t="str">
        <f>IF(TRIM(入力3!O87)&lt;&gt;"",入力3!O87,"")</f>
        <v/>
      </c>
      <c r="P105" s="301" t="str">
        <f>IF(TRIM(入力3!P87)&lt;&gt;"",入力3!P87,"")</f>
        <v/>
      </c>
      <c r="Q105" s="300" t="str">
        <f>IF(TRIM(入力3!Q87)&lt;&gt;"",入力3!Q87,"")</f>
        <v/>
      </c>
      <c r="R105" s="299" t="str">
        <f>IF(TRIM(入力3!R87)&lt;&gt;"",入力3!R87,"")</f>
        <v/>
      </c>
      <c r="S105" s="299" t="str">
        <f>IF(TRIM(入力3!S87)&lt;&gt;"",入力3!S87,"")</f>
        <v/>
      </c>
      <c r="T105" s="463" t="str">
        <f>IF(TRIM(入力3!T87)&lt;&gt;"",入力3!T87,"")</f>
        <v/>
      </c>
      <c r="U105" s="300" t="str">
        <f>IF(TRIM(入力3!U87)&lt;&gt;"",入力3!U87,"")</f>
        <v/>
      </c>
      <c r="V105" s="299" t="str">
        <f>IF(TRIM(入力3!V87)&lt;&gt;"",入力3!V87,"")</f>
        <v/>
      </c>
      <c r="W105" s="299" t="str">
        <f>IF(TRIM(入力3!W87)&lt;&gt;"",入力3!W87,"")</f>
        <v/>
      </c>
      <c r="X105" s="299">
        <f>IF(TRIM(入力3!X87)&lt;&gt;"",入力3!X87,"")</f>
        <v>0</v>
      </c>
      <c r="Y105" s="299">
        <f>IF(TRIM(入力3!Y87)&lt;&gt;"",入力3!Y87,"")</f>
        <v>0</v>
      </c>
      <c r="Z105" s="258" t="str">
        <f>IF(TRIM(入力3!Z87)&lt;&gt;"",入力3!Z87,"")</f>
        <v/>
      </c>
      <c r="AA105" s="404" t="str">
        <f>IF(TRIM(入力3!AA87)&lt;&gt;"",入力3!AA87,"")</f>
        <v/>
      </c>
      <c r="AB105" s="302" t="str">
        <f>IF(TRIM(入力3!AB87)&lt;&gt;"",入力3!AB87,"")</f>
        <v/>
      </c>
      <c r="AC105" s="805" t="str">
        <f>IF(TRIM(入力3!AC87)&lt;&gt;"",入力3!AC87,"")</f>
        <v/>
      </c>
      <c r="AD105" s="805" t="str">
        <f>IF(TRIM(入力3!AD87)&lt;&gt;"",入力3!AD87,"")</f>
        <v/>
      </c>
      <c r="AE105" s="805" t="str">
        <f>IF(TRIM(入力3!AE87)&lt;&gt;"",入力3!AE87,"")</f>
        <v/>
      </c>
      <c r="AF105" s="2440" t="str">
        <f>IF(TRIM(入力3!AF87)&lt;&gt;"",入力3!AF87,"")</f>
        <v/>
      </c>
      <c r="AG105" s="2441"/>
      <c r="AI105" s="484"/>
      <c r="AJ105" s="484"/>
      <c r="AK105" s="484"/>
      <c r="AL105" s="484"/>
      <c r="AM105" s="484"/>
      <c r="AN105" s="484"/>
      <c r="AO105" s="484"/>
      <c r="AP105" s="484"/>
      <c r="AQ105" s="484"/>
      <c r="AR105" s="484"/>
      <c r="AS105" s="484"/>
      <c r="AT105" s="484"/>
      <c r="AU105" s="484"/>
      <c r="AV105" s="484"/>
      <c r="AW105" s="484"/>
    </row>
    <row r="106" spans="1:49" s="162" customFormat="1" ht="22.5" customHeight="1">
      <c r="A106" s="792" t="str">
        <f>IF(TRIM(入力1!A168)&lt;&gt;"",入力1!A168,"")</f>
        <v/>
      </c>
      <c r="B106" s="794">
        <f>IF(TRIM(入力1!B168)&lt;&gt;"",入力1!B168,"")</f>
        <v>7</v>
      </c>
      <c r="C106" s="800">
        <f>IF(TRIM(入力1!C168)&lt;&gt;"",入力1!C168,"")</f>
        <v>6</v>
      </c>
      <c r="D106" s="2448" t="str">
        <f>IF(TRIM(入力1!D168)&lt;&gt;"",入力1!D168,"")</f>
        <v/>
      </c>
      <c r="E106" s="2449"/>
      <c r="F106" s="2449"/>
      <c r="G106" s="2449"/>
      <c r="H106" s="2449"/>
      <c r="I106" s="2449"/>
      <c r="J106" s="2450"/>
      <c r="K106" s="792" t="str">
        <f>IF(TRIM(入力1!A168)&lt;&gt;"",入力1!A168,"")</f>
        <v/>
      </c>
      <c r="L106" s="794">
        <f>IF(TRIM(入力1!B168)&lt;&gt;"",入力1!B168,"")</f>
        <v>7</v>
      </c>
      <c r="M106" s="800">
        <f t="shared" si="3"/>
        <v>6</v>
      </c>
      <c r="N106" s="571" t="str">
        <f>IF(TRIM(入力3!N88)&lt;&gt;"",入力3!N88,"")</f>
        <v/>
      </c>
      <c r="O106" s="572" t="str">
        <f>IF(TRIM(入力3!O88)&lt;&gt;"",入力3!O88,"")</f>
        <v/>
      </c>
      <c r="P106" s="573" t="str">
        <f>IF(TRIM(入力3!P88)&lt;&gt;"",入力3!P88,"")</f>
        <v/>
      </c>
      <c r="Q106" s="572" t="str">
        <f>IF(TRIM(入力3!Q88)&lt;&gt;"",入力3!Q88,"")</f>
        <v/>
      </c>
      <c r="R106" s="571" t="str">
        <f>IF(TRIM(入力3!R88)&lt;&gt;"",入力3!R88,"")</f>
        <v/>
      </c>
      <c r="S106" s="571" t="str">
        <f>IF(TRIM(入力3!S88)&lt;&gt;"",入力3!S88,"")</f>
        <v/>
      </c>
      <c r="T106" s="574" t="str">
        <f>IF(TRIM(入力3!T88)&lt;&gt;"",入力3!T88,"")</f>
        <v/>
      </c>
      <c r="U106" s="572" t="str">
        <f>IF(TRIM(入力3!U88)&lt;&gt;"",入力3!U88,"")</f>
        <v/>
      </c>
      <c r="V106" s="571" t="str">
        <f>IF(TRIM(入力3!V88)&lt;&gt;"",入力3!V88,"")</f>
        <v/>
      </c>
      <c r="W106" s="571" t="str">
        <f>IF(TRIM(入力3!W88)&lt;&gt;"",入力3!W88,"")</f>
        <v/>
      </c>
      <c r="X106" s="571">
        <f>IF(TRIM(入力3!X88)&lt;&gt;"",入力3!X88,"")</f>
        <v>0</v>
      </c>
      <c r="Y106" s="571">
        <f>IF(TRIM(入力3!Y88)&lt;&gt;"",入力3!Y88,"")</f>
        <v>0</v>
      </c>
      <c r="Z106" s="575" t="str">
        <f>IF(TRIM(入力3!Z88)&lt;&gt;"",入力3!Z88,"")</f>
        <v/>
      </c>
      <c r="AA106" s="576" t="str">
        <f>IF(TRIM(入力3!AA88)&lt;&gt;"",入力3!AA88,"")</f>
        <v/>
      </c>
      <c r="AB106" s="577" t="str">
        <f>IF(TRIM(入力3!AB88)&lt;&gt;"",入力3!AB88,"")</f>
        <v/>
      </c>
      <c r="AC106" s="804" t="str">
        <f>IF(TRIM(入力3!AC88)&lt;&gt;"",入力3!AC88,"")</f>
        <v/>
      </c>
      <c r="AD106" s="804" t="str">
        <f>IF(TRIM(入力3!AD88)&lt;&gt;"",入力3!AD88,"")</f>
        <v/>
      </c>
      <c r="AE106" s="804" t="str">
        <f>IF(TRIM(入力3!AE88)&lt;&gt;"",入力3!AE88,"")</f>
        <v/>
      </c>
      <c r="AF106" s="2428" t="str">
        <f>IF(TRIM(入力3!AF88)&lt;&gt;"",入力3!AF88,"")</f>
        <v/>
      </c>
      <c r="AG106" s="2429"/>
      <c r="AI106" s="484"/>
      <c r="AJ106" s="484"/>
      <c r="AK106" s="484"/>
      <c r="AL106" s="484"/>
      <c r="AM106" s="484"/>
      <c r="AN106" s="484"/>
      <c r="AO106" s="484"/>
      <c r="AP106" s="484"/>
      <c r="AQ106" s="484"/>
      <c r="AR106" s="484"/>
      <c r="AS106" s="484"/>
      <c r="AT106" s="484"/>
      <c r="AU106" s="484"/>
      <c r="AV106" s="484"/>
      <c r="AW106" s="484"/>
    </row>
    <row r="107" spans="1:49" s="162" customFormat="1" ht="22.5" customHeight="1">
      <c r="A107" s="799" t="str">
        <f>IF(TRIM(入力1!A170)&lt;&gt;"",入力1!A170,"")</f>
        <v/>
      </c>
      <c r="B107" s="797">
        <f>IF(TRIM(入力1!B170)&lt;&gt;"",入力1!B170,"")</f>
        <v>7</v>
      </c>
      <c r="C107" s="251">
        <f>IF(TRIM(入力1!C170)&lt;&gt;"",入力1!C170,"")</f>
        <v>7</v>
      </c>
      <c r="D107" s="1679" t="str">
        <f>IF(TRIM(入力1!D170)&lt;&gt;"",入力1!D170,"")</f>
        <v/>
      </c>
      <c r="E107" s="1680"/>
      <c r="F107" s="1680"/>
      <c r="G107" s="1680"/>
      <c r="H107" s="1680"/>
      <c r="I107" s="1680"/>
      <c r="J107" s="1681"/>
      <c r="K107" s="799" t="str">
        <f>IF(TRIM(入力1!A170)&lt;&gt;"",入力1!A170,"")</f>
        <v/>
      </c>
      <c r="L107" s="797">
        <f>IF(TRIM(入力1!B170)&lt;&gt;"",入力1!B170,"")</f>
        <v>7</v>
      </c>
      <c r="M107" s="251">
        <f t="shared" si="3"/>
        <v>7</v>
      </c>
      <c r="N107" s="293" t="str">
        <f>IF(TRIM(入力3!N89)&lt;&gt;"",入力3!N89,"")</f>
        <v/>
      </c>
      <c r="O107" s="294" t="str">
        <f>IF(TRIM(入力3!O89)&lt;&gt;"",入力3!O89,"")</f>
        <v/>
      </c>
      <c r="P107" s="295" t="str">
        <f>IF(TRIM(入力3!P89)&lt;&gt;"",入力3!P89,"")</f>
        <v/>
      </c>
      <c r="Q107" s="294" t="str">
        <f>IF(TRIM(入力3!Q89)&lt;&gt;"",入力3!Q89,"")</f>
        <v/>
      </c>
      <c r="R107" s="293" t="str">
        <f>IF(TRIM(入力3!R89)&lt;&gt;"",入力3!R89,"")</f>
        <v/>
      </c>
      <c r="S107" s="293" t="str">
        <f>IF(TRIM(入力3!S89)&lt;&gt;"",入力3!S89,"")</f>
        <v/>
      </c>
      <c r="T107" s="462" t="str">
        <f>IF(TRIM(入力3!T89)&lt;&gt;"",入力3!T89,"")</f>
        <v/>
      </c>
      <c r="U107" s="294" t="str">
        <f>IF(TRIM(入力3!U89)&lt;&gt;"",入力3!U89,"")</f>
        <v/>
      </c>
      <c r="V107" s="293" t="str">
        <f>IF(TRIM(入力3!V89)&lt;&gt;"",入力3!V89,"")</f>
        <v/>
      </c>
      <c r="W107" s="293" t="str">
        <f>IF(TRIM(入力3!W89)&lt;&gt;"",入力3!W89,"")</f>
        <v/>
      </c>
      <c r="X107" s="293">
        <f>IF(TRIM(入力3!X89)&lt;&gt;"",入力3!X89,"")</f>
        <v>0</v>
      </c>
      <c r="Y107" s="293">
        <f>IF(TRIM(入力3!Y89)&lt;&gt;"",入力3!Y89,"")</f>
        <v>0</v>
      </c>
      <c r="Z107" s="257" t="str">
        <f>IF(TRIM(入力3!Z89)&lt;&gt;"",入力3!Z89,"")</f>
        <v/>
      </c>
      <c r="AA107" s="403" t="str">
        <f>IF(TRIM(入力3!AA89)&lt;&gt;"",入力3!AA89,"")</f>
        <v/>
      </c>
      <c r="AB107" s="810" t="str">
        <f>IF(TRIM(入力3!AB89)&lt;&gt;"",入力3!AB89,"")</f>
        <v/>
      </c>
      <c r="AC107" s="801" t="str">
        <f>IF(TRIM(入力3!AC89)&lt;&gt;"",入力3!AC89,"")</f>
        <v/>
      </c>
      <c r="AD107" s="801" t="str">
        <f>IF(TRIM(入力3!AD89)&lt;&gt;"",入力3!AD89,"")</f>
        <v/>
      </c>
      <c r="AE107" s="801" t="str">
        <f>IF(TRIM(入力3!AE89)&lt;&gt;"",入力3!AE89,"")</f>
        <v/>
      </c>
      <c r="AF107" s="2430" t="str">
        <f>IF(TRIM(入力3!AF89)&lt;&gt;"",入力3!AF89,"")</f>
        <v/>
      </c>
      <c r="AG107" s="2431"/>
      <c r="AI107" s="484"/>
      <c r="AJ107" s="484"/>
      <c r="AK107" s="484"/>
      <c r="AL107" s="484"/>
      <c r="AM107" s="484"/>
      <c r="AN107" s="484"/>
      <c r="AO107" s="484"/>
      <c r="AP107" s="484"/>
      <c r="AQ107" s="484"/>
      <c r="AR107" s="484"/>
      <c r="AS107" s="484"/>
      <c r="AT107" s="484"/>
      <c r="AU107" s="484"/>
      <c r="AV107" s="484"/>
      <c r="AW107" s="484"/>
    </row>
    <row r="108" spans="1:49" s="162" customFormat="1" ht="22.5" customHeight="1">
      <c r="A108" s="798" t="str">
        <f>IF(TRIM(入力1!A172)&lt;&gt;"",入力1!A172,"")</f>
        <v/>
      </c>
      <c r="B108" s="796">
        <f>IF(TRIM(入力1!B172)&lt;&gt;"",入力1!B172,"")</f>
        <v>7</v>
      </c>
      <c r="C108" s="558">
        <f>IF(TRIM(入力1!C172)&lt;&gt;"",入力1!C172,"")</f>
        <v>8</v>
      </c>
      <c r="D108" s="2442" t="str">
        <f>IF(TRIM(入力1!D172)&lt;&gt;"",入力1!D172,"")</f>
        <v/>
      </c>
      <c r="E108" s="2443"/>
      <c r="F108" s="2443"/>
      <c r="G108" s="2443"/>
      <c r="H108" s="2443"/>
      <c r="I108" s="2443"/>
      <c r="J108" s="2444"/>
      <c r="K108" s="798" t="str">
        <f>IF(TRIM(入力1!A172)&lt;&gt;"",入力1!A172,"")</f>
        <v/>
      </c>
      <c r="L108" s="796">
        <f>IF(TRIM(入力1!B172)&lt;&gt;"",入力1!B172,"")</f>
        <v>7</v>
      </c>
      <c r="M108" s="558">
        <f t="shared" si="3"/>
        <v>8</v>
      </c>
      <c r="N108" s="559" t="str">
        <f>IF(TRIM(入力3!N90)&lt;&gt;"",入力3!N90,"")</f>
        <v/>
      </c>
      <c r="O108" s="560" t="str">
        <f>IF(TRIM(入力3!O90)&lt;&gt;"",入力3!O90,"")</f>
        <v/>
      </c>
      <c r="P108" s="561" t="str">
        <f>IF(TRIM(入力3!P90)&lt;&gt;"",入力3!P90,"")</f>
        <v/>
      </c>
      <c r="Q108" s="560" t="str">
        <f>IF(TRIM(入力3!Q90)&lt;&gt;"",入力3!Q90,"")</f>
        <v/>
      </c>
      <c r="R108" s="559" t="str">
        <f>IF(TRIM(入力3!R90)&lt;&gt;"",入力3!R90,"")</f>
        <v/>
      </c>
      <c r="S108" s="559" t="str">
        <f>IF(TRIM(入力3!S90)&lt;&gt;"",入力3!S90,"")</f>
        <v/>
      </c>
      <c r="T108" s="567" t="str">
        <f>IF(TRIM(入力3!T90)&lt;&gt;"",入力3!T90,"")</f>
        <v/>
      </c>
      <c r="U108" s="560" t="str">
        <f>IF(TRIM(入力3!U90)&lt;&gt;"",入力3!U90,"")</f>
        <v/>
      </c>
      <c r="V108" s="559" t="str">
        <f>IF(TRIM(入力3!V90)&lt;&gt;"",入力3!V90,"")</f>
        <v/>
      </c>
      <c r="W108" s="559" t="str">
        <f>IF(TRIM(入力3!W90)&lt;&gt;"",入力3!W90,"")</f>
        <v/>
      </c>
      <c r="X108" s="559">
        <f>IF(TRIM(入力3!X90)&lt;&gt;"",入力3!X90,"")</f>
        <v>0</v>
      </c>
      <c r="Y108" s="559">
        <f>IF(TRIM(入力3!Y90)&lt;&gt;"",入力3!Y90,"")</f>
        <v>0</v>
      </c>
      <c r="Z108" s="563" t="str">
        <f>IF(TRIM(入力3!Z90)&lt;&gt;"",入力3!Z90,"")</f>
        <v/>
      </c>
      <c r="AA108" s="564" t="str">
        <f>IF(TRIM(入力3!AA90)&lt;&gt;"",入力3!AA90,"")</f>
        <v/>
      </c>
      <c r="AB108" s="809" t="str">
        <f>IF(TRIM(入力3!AB90)&lt;&gt;"",入力3!AB90,"")</f>
        <v/>
      </c>
      <c r="AC108" s="802" t="str">
        <f>IF(TRIM(入力3!AC90)&lt;&gt;"",入力3!AC90,"")</f>
        <v/>
      </c>
      <c r="AD108" s="802" t="str">
        <f>IF(TRIM(入力3!AD90)&lt;&gt;"",入力3!AD90,"")</f>
        <v/>
      </c>
      <c r="AE108" s="802" t="str">
        <f>IF(TRIM(入力3!AE90)&lt;&gt;"",入力3!AE90,"")</f>
        <v/>
      </c>
      <c r="AF108" s="2432" t="str">
        <f>IF(TRIM(入力3!AF90)&lt;&gt;"",入力3!AF90,"")</f>
        <v/>
      </c>
      <c r="AG108" s="2433"/>
      <c r="AI108" s="484"/>
      <c r="AJ108" s="484"/>
      <c r="AK108" s="484"/>
      <c r="AL108" s="484"/>
      <c r="AM108" s="484"/>
      <c r="AN108" s="484"/>
      <c r="AO108" s="484"/>
      <c r="AP108" s="484"/>
      <c r="AQ108" s="484"/>
      <c r="AR108" s="484"/>
      <c r="AS108" s="484"/>
      <c r="AT108" s="484"/>
      <c r="AU108" s="484"/>
      <c r="AV108" s="484"/>
      <c r="AW108" s="484"/>
    </row>
    <row r="109" spans="1:49" s="162" customFormat="1" ht="22.5" customHeight="1">
      <c r="A109" s="799" t="str">
        <f>IF(TRIM(入力1!A174)&lt;&gt;"",入力1!A174,"")</f>
        <v/>
      </c>
      <c r="B109" s="797">
        <f>IF(TRIM(入力1!B174)&lt;&gt;"",入力1!B174,"")</f>
        <v>7</v>
      </c>
      <c r="C109" s="251">
        <f>IF(TRIM(入力1!C174)&lt;&gt;"",入力1!C174,"")</f>
        <v>9</v>
      </c>
      <c r="D109" s="1679" t="str">
        <f>IF(TRIM(入力1!D174)&lt;&gt;"",入力1!D174,"")</f>
        <v/>
      </c>
      <c r="E109" s="1680"/>
      <c r="F109" s="1680"/>
      <c r="G109" s="1680"/>
      <c r="H109" s="1680"/>
      <c r="I109" s="1680"/>
      <c r="J109" s="1681"/>
      <c r="K109" s="799" t="str">
        <f>IF(TRIM(入力1!A174)&lt;&gt;"",入力1!A174,"")</f>
        <v/>
      </c>
      <c r="L109" s="797">
        <f>IF(TRIM(入力1!B174)&lt;&gt;"",入力1!B174,"")</f>
        <v>7</v>
      </c>
      <c r="M109" s="251">
        <f t="shared" si="3"/>
        <v>9</v>
      </c>
      <c r="N109" s="293" t="str">
        <f>IF(TRIM(入力3!N91)&lt;&gt;"",入力3!N91,"")</f>
        <v/>
      </c>
      <c r="O109" s="294" t="str">
        <f>IF(TRIM(入力3!O91)&lt;&gt;"",入力3!O91,"")</f>
        <v/>
      </c>
      <c r="P109" s="295" t="str">
        <f>IF(TRIM(入力3!P91)&lt;&gt;"",入力3!P91,"")</f>
        <v/>
      </c>
      <c r="Q109" s="294" t="str">
        <f>IF(TRIM(入力3!Q91)&lt;&gt;"",入力3!Q91,"")</f>
        <v/>
      </c>
      <c r="R109" s="293" t="str">
        <f>IF(TRIM(入力3!R91)&lt;&gt;"",入力3!R91,"")</f>
        <v/>
      </c>
      <c r="S109" s="293" t="str">
        <f>IF(TRIM(入力3!S91)&lt;&gt;"",入力3!S91,"")</f>
        <v/>
      </c>
      <c r="T109" s="462" t="str">
        <f>IF(TRIM(入力3!T91)&lt;&gt;"",入力3!T91,"")</f>
        <v/>
      </c>
      <c r="U109" s="294" t="str">
        <f>IF(TRIM(入力3!U91)&lt;&gt;"",入力3!U91,"")</f>
        <v/>
      </c>
      <c r="V109" s="293" t="str">
        <f>IF(TRIM(入力3!V91)&lt;&gt;"",入力3!V91,"")</f>
        <v/>
      </c>
      <c r="W109" s="293" t="str">
        <f>IF(TRIM(入力3!W91)&lt;&gt;"",入力3!W91,"")</f>
        <v/>
      </c>
      <c r="X109" s="293">
        <f>IF(TRIM(入力3!X91)&lt;&gt;"",入力3!X91,"")</f>
        <v>0</v>
      </c>
      <c r="Y109" s="293">
        <f>IF(TRIM(入力3!Y91)&lt;&gt;"",入力3!Y91,"")</f>
        <v>0</v>
      </c>
      <c r="Z109" s="257" t="str">
        <f>IF(TRIM(入力3!Z91)&lt;&gt;"",入力3!Z91,"")</f>
        <v/>
      </c>
      <c r="AA109" s="403" t="str">
        <f>IF(TRIM(入力3!AA91)&lt;&gt;"",入力3!AA91,"")</f>
        <v/>
      </c>
      <c r="AB109" s="810" t="str">
        <f>IF(TRIM(入力3!AB91)&lt;&gt;"",入力3!AB91,"")</f>
        <v/>
      </c>
      <c r="AC109" s="801" t="str">
        <f>IF(TRIM(入力3!AC91)&lt;&gt;"",入力3!AC91,"")</f>
        <v/>
      </c>
      <c r="AD109" s="801" t="str">
        <f>IF(TRIM(入力3!AD91)&lt;&gt;"",入力3!AD91,"")</f>
        <v/>
      </c>
      <c r="AE109" s="801" t="str">
        <f>IF(TRIM(入力3!AE91)&lt;&gt;"",入力3!AE91,"")</f>
        <v/>
      </c>
      <c r="AF109" s="2430" t="str">
        <f>IF(TRIM(入力3!AF91)&lt;&gt;"",入力3!AF91,"")</f>
        <v/>
      </c>
      <c r="AG109" s="2431"/>
      <c r="AI109" s="484"/>
      <c r="AJ109" s="484"/>
      <c r="AK109" s="484"/>
      <c r="AL109" s="484"/>
      <c r="AM109" s="484"/>
      <c r="AN109" s="484"/>
      <c r="AO109" s="484"/>
      <c r="AP109" s="484"/>
      <c r="AQ109" s="484"/>
      <c r="AR109" s="484"/>
      <c r="AS109" s="484"/>
      <c r="AT109" s="484"/>
      <c r="AU109" s="484"/>
      <c r="AV109" s="484"/>
      <c r="AW109" s="484"/>
    </row>
    <row r="110" spans="1:49" s="162" customFormat="1" ht="22.5" customHeight="1" thickBot="1">
      <c r="A110" s="579" t="str">
        <f>IF(TRIM(入力1!A176)&lt;&gt;"",入力1!A176,"")</f>
        <v/>
      </c>
      <c r="B110" s="580">
        <f>IF(TRIM(入力1!B176)&lt;&gt;"",入力1!B176,"")</f>
        <v>8</v>
      </c>
      <c r="C110" s="581">
        <f>IF(TRIM(入力1!C176)&lt;&gt;"",入力1!C176,"")</f>
        <v>0</v>
      </c>
      <c r="D110" s="2445" t="str">
        <f>IF(TRIM(入力1!D176)&lt;&gt;"",入力1!D176,"")</f>
        <v/>
      </c>
      <c r="E110" s="2446"/>
      <c r="F110" s="2446"/>
      <c r="G110" s="2446"/>
      <c r="H110" s="2446"/>
      <c r="I110" s="2446"/>
      <c r="J110" s="2447"/>
      <c r="K110" s="579" t="str">
        <f>IF(TRIM(入力1!A176)&lt;&gt;"",入力1!A176,"")</f>
        <v/>
      </c>
      <c r="L110" s="580">
        <f>IF(TRIM(入力1!B176)&lt;&gt;"",入力1!B176,"")</f>
        <v>8</v>
      </c>
      <c r="M110" s="581">
        <f t="shared" si="3"/>
        <v>0</v>
      </c>
      <c r="N110" s="582" t="str">
        <f>IF(TRIM(入力3!N92)&lt;&gt;"",入力3!N92,"")</f>
        <v/>
      </c>
      <c r="O110" s="583" t="str">
        <f>IF(TRIM(入力3!O92)&lt;&gt;"",入力3!O92,"")</f>
        <v/>
      </c>
      <c r="P110" s="584" t="str">
        <f>IF(TRIM(入力3!P92)&lt;&gt;"",入力3!P92,"")</f>
        <v/>
      </c>
      <c r="Q110" s="583" t="str">
        <f>IF(TRIM(入力3!Q92)&lt;&gt;"",入力3!Q92,"")</f>
        <v/>
      </c>
      <c r="R110" s="582" t="str">
        <f>IF(TRIM(入力3!R92)&lt;&gt;"",入力3!R92,"")</f>
        <v/>
      </c>
      <c r="S110" s="582" t="str">
        <f>IF(TRIM(入力3!S92)&lt;&gt;"",入力3!S92,"")</f>
        <v/>
      </c>
      <c r="T110" s="585" t="str">
        <f>IF(TRIM(入力3!T92)&lt;&gt;"",入力3!T92,"")</f>
        <v/>
      </c>
      <c r="U110" s="583" t="str">
        <f>IF(TRIM(入力3!U92)&lt;&gt;"",入力3!U92,"")</f>
        <v/>
      </c>
      <c r="V110" s="582" t="str">
        <f>IF(TRIM(入力3!V92)&lt;&gt;"",入力3!V92,"")</f>
        <v/>
      </c>
      <c r="W110" s="582" t="str">
        <f>IF(TRIM(入力3!W92)&lt;&gt;"",入力3!W92,"")</f>
        <v/>
      </c>
      <c r="X110" s="582">
        <f>IF(TRIM(入力3!X92)&lt;&gt;"",入力3!X92,"")</f>
        <v>0</v>
      </c>
      <c r="Y110" s="582">
        <f>IF(TRIM(入力3!Y92)&lt;&gt;"",入力3!Y92,"")</f>
        <v>0</v>
      </c>
      <c r="Z110" s="586" t="str">
        <f>IF(TRIM(入力3!Z92)&lt;&gt;"",入力3!Z92,"")</f>
        <v/>
      </c>
      <c r="AA110" s="587" t="str">
        <f>IF(TRIM(入力3!AA92)&lt;&gt;"",入力3!AA92,"")</f>
        <v/>
      </c>
      <c r="AB110" s="811" t="str">
        <f>IF(TRIM(入力3!AB92)&lt;&gt;"",入力3!AB92,"")</f>
        <v/>
      </c>
      <c r="AC110" s="803" t="str">
        <f>IF(TRIM(入力3!AC92)&lt;&gt;"",入力3!AC92,"")</f>
        <v/>
      </c>
      <c r="AD110" s="803" t="str">
        <f>IF(TRIM(入力3!AD92)&lt;&gt;"",入力3!AD92,"")</f>
        <v/>
      </c>
      <c r="AE110" s="803" t="str">
        <f>IF(TRIM(入力3!AE92)&lt;&gt;"",入力3!AE92,"")</f>
        <v/>
      </c>
      <c r="AF110" s="2434" t="str">
        <f>IF(TRIM(入力3!AF92)&lt;&gt;"",入力3!AF92,"")</f>
        <v/>
      </c>
      <c r="AG110" s="2435"/>
      <c r="AI110" s="484"/>
      <c r="AJ110" s="484"/>
      <c r="AK110" s="484"/>
      <c r="AL110" s="484"/>
      <c r="AM110" s="484"/>
      <c r="AN110" s="484"/>
      <c r="AO110" s="484"/>
      <c r="AP110" s="484"/>
      <c r="AQ110" s="484"/>
      <c r="AR110" s="484"/>
      <c r="AS110" s="484"/>
      <c r="AT110" s="484"/>
      <c r="AU110" s="484"/>
      <c r="AV110" s="484"/>
      <c r="AW110" s="484"/>
    </row>
    <row r="111" spans="1:49" ht="22.5" customHeight="1">
      <c r="K111" s="318" t="s">
        <v>158</v>
      </c>
      <c r="L111" s="437"/>
      <c r="M111" s="319"/>
      <c r="N111" s="319"/>
      <c r="O111" s="319"/>
      <c r="P111" s="319"/>
      <c r="Q111" s="319"/>
      <c r="R111" s="319"/>
      <c r="S111" s="319"/>
      <c r="T111" s="319"/>
      <c r="U111" s="319"/>
      <c r="V111" s="319"/>
      <c r="W111" s="319"/>
      <c r="X111" s="319"/>
      <c r="Y111" s="319"/>
      <c r="Z111" s="319"/>
      <c r="AA111" s="319"/>
      <c r="AB111" s="319"/>
      <c r="AC111" s="319"/>
      <c r="AD111" s="319"/>
      <c r="AE111" s="319"/>
      <c r="AF111" s="319"/>
      <c r="AG111" s="694"/>
    </row>
    <row r="112" spans="1:49" ht="11.25" customHeight="1">
      <c r="K112" s="134" t="s">
        <v>181</v>
      </c>
      <c r="L112" s="134"/>
      <c r="M112" s="134"/>
      <c r="N112" s="134" t="s">
        <v>182</v>
      </c>
    </row>
    <row r="113" spans="1:49" ht="11.25" customHeight="1">
      <c r="K113" s="134"/>
      <c r="L113" s="134"/>
      <c r="M113" s="134"/>
      <c r="N113" s="134" t="s">
        <v>548</v>
      </c>
    </row>
    <row r="114" spans="1:49" ht="11.25" customHeight="1">
      <c r="K114" s="134"/>
      <c r="L114" s="134"/>
      <c r="M114" s="134"/>
      <c r="N114" s="134" t="s">
        <v>549</v>
      </c>
    </row>
    <row r="115" spans="1:49" ht="11.25" customHeight="1">
      <c r="K115" s="134"/>
      <c r="L115" s="134"/>
      <c r="M115" s="134"/>
      <c r="N115" s="134" t="s">
        <v>488</v>
      </c>
    </row>
    <row r="116" spans="1:49" ht="11.25" customHeight="1" thickBot="1">
      <c r="K116" s="134"/>
      <c r="L116" s="134"/>
      <c r="M116" s="134"/>
      <c r="N116" s="134" t="s">
        <v>489</v>
      </c>
    </row>
    <row r="117" spans="1:49" s="162" customFormat="1" ht="22.5" customHeight="1">
      <c r="A117" s="247" t="str">
        <f>IF(TRIM(入力1!A178)&lt;&gt;"",入力1!A178,"")</f>
        <v/>
      </c>
      <c r="B117" s="795">
        <f>IF(TRIM(入力1!B178)&lt;&gt;"",入力1!B178,"")</f>
        <v>8</v>
      </c>
      <c r="C117" s="248">
        <f>IF(TRIM(入力1!C178)&lt;&gt;"",入力1!C178,"")</f>
        <v>1</v>
      </c>
      <c r="D117" s="1686" t="str">
        <f>IF(TRIM(入力1!D178)&lt;&gt;"",入力1!D178,"")</f>
        <v/>
      </c>
      <c r="E117" s="1687"/>
      <c r="F117" s="1687"/>
      <c r="G117" s="1687"/>
      <c r="H117" s="1687"/>
      <c r="I117" s="1687"/>
      <c r="J117" s="1688"/>
      <c r="K117" s="247" t="str">
        <f>IF(TRIM(入力1!A178)&lt;&gt;"",入力1!A178,"")</f>
        <v/>
      </c>
      <c r="L117" s="795">
        <f>IF(TRIM(入力1!B178)&lt;&gt;"",入力1!B178,"")</f>
        <v>8</v>
      </c>
      <c r="M117" s="248">
        <f>C117</f>
        <v>1</v>
      </c>
      <c r="N117" s="288" t="str">
        <f>IF(TRIM(入力3!N93)&lt;&gt;"",入力3!N93,"")</f>
        <v/>
      </c>
      <c r="O117" s="289" t="str">
        <f>IF(TRIM(入力3!O93)&lt;&gt;"",入力3!O93,"")</f>
        <v/>
      </c>
      <c r="P117" s="290" t="str">
        <f>IF(TRIM(入力3!P93)&lt;&gt;"",入力3!P93,"")</f>
        <v/>
      </c>
      <c r="Q117" s="289" t="str">
        <f>IF(TRIM(入力3!Q93)&lt;&gt;"",入力3!Q93,"")</f>
        <v/>
      </c>
      <c r="R117" s="288" t="str">
        <f>IF(TRIM(入力3!R93)&lt;&gt;"",入力3!R93,"")</f>
        <v/>
      </c>
      <c r="S117" s="288" t="str">
        <f>IF(TRIM(入力3!S93)&lt;&gt;"",入力3!S93,"")</f>
        <v/>
      </c>
      <c r="T117" s="461" t="str">
        <f>IF(TRIM(入力3!T93)&lt;&gt;"",入力3!T93,"")</f>
        <v/>
      </c>
      <c r="U117" s="289" t="str">
        <f>IF(TRIM(入力3!U93)&lt;&gt;"",入力3!U93,"")</f>
        <v/>
      </c>
      <c r="V117" s="288" t="str">
        <f>IF(TRIM(入力3!V93)&lt;&gt;"",入力3!V93,"")</f>
        <v/>
      </c>
      <c r="W117" s="288" t="str">
        <f>IF(TRIM(入力3!W93)&lt;&gt;"",入力3!W93,"")</f>
        <v/>
      </c>
      <c r="X117" s="288">
        <f>IF(TRIM(入力3!X93)&lt;&gt;"",入力3!X93,"")</f>
        <v>0</v>
      </c>
      <c r="Y117" s="288">
        <f>IF(TRIM(入力3!Y93)&lt;&gt;"",入力3!Y93,"")</f>
        <v>0</v>
      </c>
      <c r="Z117" s="256" t="str">
        <f>IF(TRIM(入力3!Z93)&lt;&gt;"",入力3!Z93,"")</f>
        <v/>
      </c>
      <c r="AA117" s="402" t="str">
        <f>IF(TRIM(入力3!AA93)&lt;&gt;"",入力3!AA93,"")</f>
        <v/>
      </c>
      <c r="AB117" s="808" t="str">
        <f>IF(TRIM(入力3!AB93)&lt;&gt;"",入力3!AB93,"")</f>
        <v/>
      </c>
      <c r="AC117" s="807" t="str">
        <f>IF(TRIM(入力3!AC93)&lt;&gt;"",入力3!AC93,"")</f>
        <v/>
      </c>
      <c r="AD117" s="807" t="str">
        <f>IF(TRIM(入力3!AD93)&lt;&gt;"",入力3!AD93,"")</f>
        <v/>
      </c>
      <c r="AE117" s="807" t="str">
        <f>IF(TRIM(入力3!AE93)&lt;&gt;"",入力3!AE93,"")</f>
        <v/>
      </c>
      <c r="AF117" s="2438" t="str">
        <f>IF(TRIM(入力3!AF93)&lt;&gt;"",入力3!AF93,"")</f>
        <v/>
      </c>
      <c r="AG117" s="2439"/>
      <c r="AI117" s="484"/>
      <c r="AJ117" s="484"/>
      <c r="AK117" s="484"/>
      <c r="AL117" s="484"/>
      <c r="AM117" s="484"/>
      <c r="AN117" s="484"/>
      <c r="AO117" s="484"/>
      <c r="AP117" s="484"/>
      <c r="AQ117" s="484"/>
      <c r="AR117" s="484"/>
      <c r="AS117" s="484"/>
      <c r="AT117" s="484"/>
      <c r="AU117" s="484"/>
      <c r="AV117" s="484"/>
      <c r="AW117" s="484"/>
    </row>
    <row r="118" spans="1:49" s="162" customFormat="1" ht="22.5" customHeight="1">
      <c r="A118" s="798" t="str">
        <f>IF(TRIM(入力1!A180)&lt;&gt;"",入力1!A180,"")</f>
        <v/>
      </c>
      <c r="B118" s="796">
        <f>IF(TRIM(入力1!B180)&lt;&gt;"",入力1!B180,"")</f>
        <v>8</v>
      </c>
      <c r="C118" s="558">
        <f>IF(TRIM(入力1!C180)&lt;&gt;"",入力1!C180,"")</f>
        <v>2</v>
      </c>
      <c r="D118" s="2442" t="str">
        <f>IF(TRIM(入力1!D180)&lt;&gt;"",入力1!D180,"")</f>
        <v/>
      </c>
      <c r="E118" s="2443"/>
      <c r="F118" s="2443"/>
      <c r="G118" s="2443"/>
      <c r="H118" s="2443"/>
      <c r="I118" s="2443"/>
      <c r="J118" s="2444"/>
      <c r="K118" s="798" t="str">
        <f>IF(TRIM(入力1!A180)&lt;&gt;"",入力1!A180,"")</f>
        <v/>
      </c>
      <c r="L118" s="796">
        <f>IF(TRIM(入力1!B180)&lt;&gt;"",入力1!B180,"")</f>
        <v>8</v>
      </c>
      <c r="M118" s="558">
        <f t="shared" ref="M118:M136" si="4">C118</f>
        <v>2</v>
      </c>
      <c r="N118" s="559" t="str">
        <f>IF(TRIM(入力3!N94)&lt;&gt;"",入力3!N94,"")</f>
        <v/>
      </c>
      <c r="O118" s="560" t="str">
        <f>IF(TRIM(入力3!O94)&lt;&gt;"",入力3!O94,"")</f>
        <v/>
      </c>
      <c r="P118" s="561" t="str">
        <f>IF(TRIM(入力3!P94)&lt;&gt;"",入力3!P94,"")</f>
        <v/>
      </c>
      <c r="Q118" s="560" t="str">
        <f>IF(TRIM(入力3!Q94)&lt;&gt;"",入力3!Q94,"")</f>
        <v/>
      </c>
      <c r="R118" s="560" t="str">
        <f>IF(TRIM(入力3!R94)&lt;&gt;"",入力3!R94,"")</f>
        <v/>
      </c>
      <c r="S118" s="559" t="str">
        <f>IF(TRIM(入力3!S94)&lt;&gt;"",入力3!S94,"")</f>
        <v/>
      </c>
      <c r="T118" s="562" t="str">
        <f>IF(TRIM(入力3!T94)&lt;&gt;"",入力3!T94,"")</f>
        <v/>
      </c>
      <c r="U118" s="560" t="str">
        <f>IF(TRIM(入力3!U94)&lt;&gt;"",入力3!U94,"")</f>
        <v/>
      </c>
      <c r="V118" s="560" t="str">
        <f>IF(TRIM(入力3!V94)&lt;&gt;"",入力3!V94,"")</f>
        <v/>
      </c>
      <c r="W118" s="560" t="str">
        <f>IF(TRIM(入力3!W94)&lt;&gt;"",入力3!W94,"")</f>
        <v/>
      </c>
      <c r="X118" s="560">
        <f>IF(TRIM(入力3!X94)&lt;&gt;"",入力3!X94,"")</f>
        <v>0</v>
      </c>
      <c r="Y118" s="559">
        <f>IF(TRIM(入力3!Y94)&lt;&gt;"",入力3!Y94,"")</f>
        <v>0</v>
      </c>
      <c r="Z118" s="563" t="str">
        <f>IF(TRIM(入力3!Z94)&lt;&gt;"",入力3!Z94,"")</f>
        <v/>
      </c>
      <c r="AA118" s="564" t="str">
        <f>IF(TRIM(入力3!AA94)&lt;&gt;"",入力3!AA94,"")</f>
        <v/>
      </c>
      <c r="AB118" s="809" t="str">
        <f>IF(TRIM(入力3!AB94)&lt;&gt;"",入力3!AB94,"")</f>
        <v/>
      </c>
      <c r="AC118" s="802" t="str">
        <f>IF(TRIM(入力3!AC94)&lt;&gt;"",入力3!AC94,"")</f>
        <v/>
      </c>
      <c r="AD118" s="802" t="str">
        <f>IF(TRIM(入力3!AD94)&lt;&gt;"",入力3!AD94,"")</f>
        <v/>
      </c>
      <c r="AE118" s="802" t="str">
        <f>IF(TRIM(入力3!AE94)&lt;&gt;"",入力3!AE94,"")</f>
        <v/>
      </c>
      <c r="AF118" s="2432" t="str">
        <f>IF(TRIM(入力3!AF94)&lt;&gt;"",入力3!AF94,"")</f>
        <v/>
      </c>
      <c r="AG118" s="2433"/>
      <c r="AI118" s="484"/>
      <c r="AJ118" s="484"/>
      <c r="AK118" s="484"/>
      <c r="AL118" s="484"/>
      <c r="AM118" s="484"/>
      <c r="AN118" s="484"/>
      <c r="AO118" s="484"/>
      <c r="AP118" s="484"/>
      <c r="AQ118" s="484"/>
      <c r="AR118" s="484"/>
      <c r="AS118" s="484"/>
      <c r="AT118" s="484"/>
      <c r="AU118" s="484"/>
      <c r="AV118" s="484"/>
      <c r="AW118" s="484"/>
    </row>
    <row r="119" spans="1:49" s="162" customFormat="1" ht="22.5" customHeight="1">
      <c r="A119" s="799" t="str">
        <f>IF(TRIM(入力1!A182)&lt;&gt;"",入力1!A182,"")</f>
        <v/>
      </c>
      <c r="B119" s="797">
        <f>IF(TRIM(入力1!B182)&lt;&gt;"",入力1!B182,"")</f>
        <v>8</v>
      </c>
      <c r="C119" s="251">
        <f>IF(TRIM(入力1!C182)&lt;&gt;"",入力1!C182,"")</f>
        <v>3</v>
      </c>
      <c r="D119" s="1679" t="str">
        <f>IF(TRIM(入力1!D182)&lt;&gt;"",入力1!D182,"")</f>
        <v/>
      </c>
      <c r="E119" s="1680"/>
      <c r="F119" s="1680"/>
      <c r="G119" s="1680"/>
      <c r="H119" s="1680"/>
      <c r="I119" s="1680"/>
      <c r="J119" s="1681"/>
      <c r="K119" s="799" t="str">
        <f>IF(TRIM(入力1!A182)&lt;&gt;"",入力1!A182,"")</f>
        <v/>
      </c>
      <c r="L119" s="797">
        <f>IF(TRIM(入力1!B182)&lt;&gt;"",入力1!B182,"")</f>
        <v>8</v>
      </c>
      <c r="M119" s="251">
        <f t="shared" si="4"/>
        <v>3</v>
      </c>
      <c r="N119" s="293" t="str">
        <f>IF(TRIM(入力3!N95)&lt;&gt;"",入力3!N95,"")</f>
        <v/>
      </c>
      <c r="O119" s="294" t="str">
        <f>IF(TRIM(入力3!O95)&lt;&gt;"",入力3!O95,"")</f>
        <v/>
      </c>
      <c r="P119" s="295" t="str">
        <f>IF(TRIM(入力3!P95)&lt;&gt;"",入力3!P95,"")</f>
        <v/>
      </c>
      <c r="Q119" s="294" t="str">
        <f>IF(TRIM(入力3!Q95)&lt;&gt;"",入力3!Q95,"")</f>
        <v/>
      </c>
      <c r="R119" s="293" t="str">
        <f>IF(TRIM(入力3!R95)&lt;&gt;"",入力3!R95,"")</f>
        <v/>
      </c>
      <c r="S119" s="293" t="str">
        <f>IF(TRIM(入力3!S95)&lt;&gt;"",入力3!S95,"")</f>
        <v/>
      </c>
      <c r="T119" s="462" t="str">
        <f>IF(TRIM(入力3!T95)&lt;&gt;"",入力3!T95,"")</f>
        <v/>
      </c>
      <c r="U119" s="294" t="str">
        <f>IF(TRIM(入力3!U95)&lt;&gt;"",入力3!U95,"")</f>
        <v/>
      </c>
      <c r="V119" s="293" t="str">
        <f>IF(TRIM(入力3!V95)&lt;&gt;"",入力3!V95,"")</f>
        <v/>
      </c>
      <c r="W119" s="293" t="str">
        <f>IF(TRIM(入力3!W95)&lt;&gt;"",入力3!W95,"")</f>
        <v/>
      </c>
      <c r="X119" s="293">
        <f>IF(TRIM(入力3!X95)&lt;&gt;"",入力3!X95,"")</f>
        <v>0</v>
      </c>
      <c r="Y119" s="293">
        <f>IF(TRIM(入力3!Y95)&lt;&gt;"",入力3!Y95,"")</f>
        <v>0</v>
      </c>
      <c r="Z119" s="257" t="str">
        <f>IF(TRIM(入力3!Z95)&lt;&gt;"",入力3!Z95,"")</f>
        <v/>
      </c>
      <c r="AA119" s="403" t="str">
        <f>IF(TRIM(入力3!AA95)&lt;&gt;"",入力3!AA95,"")</f>
        <v/>
      </c>
      <c r="AB119" s="810" t="str">
        <f>IF(TRIM(入力3!AB95)&lt;&gt;"",入力3!AB95,"")</f>
        <v/>
      </c>
      <c r="AC119" s="801" t="str">
        <f>IF(TRIM(入力3!AC95)&lt;&gt;"",入力3!AC95,"")</f>
        <v/>
      </c>
      <c r="AD119" s="801" t="str">
        <f>IF(TRIM(入力3!AD95)&lt;&gt;"",入力3!AD95,"")</f>
        <v/>
      </c>
      <c r="AE119" s="801" t="str">
        <f>IF(TRIM(入力3!AE95)&lt;&gt;"",入力3!AE95,"")</f>
        <v/>
      </c>
      <c r="AF119" s="2430" t="str">
        <f>IF(TRIM(入力3!AF95)&lt;&gt;"",入力3!AF95,"")</f>
        <v/>
      </c>
      <c r="AG119" s="2431"/>
      <c r="AI119" s="484"/>
      <c r="AJ119" s="484"/>
      <c r="AK119" s="484"/>
      <c r="AL119" s="484"/>
      <c r="AM119" s="484"/>
      <c r="AN119" s="484"/>
      <c r="AO119" s="484"/>
      <c r="AP119" s="484"/>
      <c r="AQ119" s="484"/>
      <c r="AR119" s="484"/>
      <c r="AS119" s="484"/>
      <c r="AT119" s="484"/>
      <c r="AU119" s="484"/>
      <c r="AV119" s="484"/>
      <c r="AW119" s="484"/>
    </row>
    <row r="120" spans="1:49" s="162" customFormat="1" ht="22.5" customHeight="1">
      <c r="A120" s="798" t="str">
        <f>IF(TRIM(入力1!A184)&lt;&gt;"",入力1!A184,"")</f>
        <v/>
      </c>
      <c r="B120" s="796">
        <f>IF(TRIM(入力1!B184)&lt;&gt;"",入力1!B184,"")</f>
        <v>8</v>
      </c>
      <c r="C120" s="558">
        <f>IF(TRIM(入力1!C184)&lt;&gt;"",入力1!C184,"")</f>
        <v>4</v>
      </c>
      <c r="D120" s="2442" t="str">
        <f>IF(TRIM(入力1!D184)&lt;&gt;"",入力1!D184,"")</f>
        <v/>
      </c>
      <c r="E120" s="2443"/>
      <c r="F120" s="2443"/>
      <c r="G120" s="2443"/>
      <c r="H120" s="2443"/>
      <c r="I120" s="2443"/>
      <c r="J120" s="2444"/>
      <c r="K120" s="798" t="str">
        <f>IF(TRIM(入力1!A184)&lt;&gt;"",入力1!A184,"")</f>
        <v/>
      </c>
      <c r="L120" s="796">
        <f>IF(TRIM(入力1!B184)&lt;&gt;"",入力1!B184,"")</f>
        <v>8</v>
      </c>
      <c r="M120" s="558">
        <f t="shared" si="4"/>
        <v>4</v>
      </c>
      <c r="N120" s="559" t="str">
        <f>IF(TRIM(入力3!N96)&lt;&gt;"",入力3!N96,"")</f>
        <v/>
      </c>
      <c r="O120" s="560" t="str">
        <f>IF(TRIM(入力3!O96)&lt;&gt;"",入力3!O96,"")</f>
        <v/>
      </c>
      <c r="P120" s="561" t="str">
        <f>IF(TRIM(入力3!P96)&lt;&gt;"",入力3!P96,"")</f>
        <v/>
      </c>
      <c r="Q120" s="560" t="str">
        <f>IF(TRIM(入力3!Q96)&lt;&gt;"",入力3!Q96,"")</f>
        <v/>
      </c>
      <c r="R120" s="559" t="str">
        <f>IF(TRIM(入力3!R96)&lt;&gt;"",入力3!R96,"")</f>
        <v/>
      </c>
      <c r="S120" s="559" t="str">
        <f>IF(TRIM(入力3!S96)&lt;&gt;"",入力3!S96,"")</f>
        <v/>
      </c>
      <c r="T120" s="567" t="str">
        <f>IF(TRIM(入力3!T96)&lt;&gt;"",入力3!T96,"")</f>
        <v/>
      </c>
      <c r="U120" s="560" t="str">
        <f>IF(TRIM(入力3!U96)&lt;&gt;"",入力3!U96,"")</f>
        <v/>
      </c>
      <c r="V120" s="559" t="str">
        <f>IF(TRIM(入力3!V96)&lt;&gt;"",入力3!V96,"")</f>
        <v/>
      </c>
      <c r="W120" s="559" t="str">
        <f>IF(TRIM(入力3!W96)&lt;&gt;"",入力3!W96,"")</f>
        <v/>
      </c>
      <c r="X120" s="559">
        <f>IF(TRIM(入力3!X96)&lt;&gt;"",入力3!X96,"")</f>
        <v>0</v>
      </c>
      <c r="Y120" s="559">
        <f>IF(TRIM(入力3!Y96)&lt;&gt;"",入力3!Y96,"")</f>
        <v>0</v>
      </c>
      <c r="Z120" s="563" t="str">
        <f>IF(TRIM(入力3!Z96)&lt;&gt;"",入力3!Z96,"")</f>
        <v/>
      </c>
      <c r="AA120" s="564" t="str">
        <f>IF(TRIM(入力3!AA96)&lt;&gt;"",入力3!AA96,"")</f>
        <v/>
      </c>
      <c r="AB120" s="809" t="str">
        <f>IF(TRIM(入力3!AB96)&lt;&gt;"",入力3!AB96,"")</f>
        <v/>
      </c>
      <c r="AC120" s="802" t="str">
        <f>IF(TRIM(入力3!AC96)&lt;&gt;"",入力3!AC96,"")</f>
        <v/>
      </c>
      <c r="AD120" s="802" t="str">
        <f>IF(TRIM(入力3!AD96)&lt;&gt;"",入力3!AD96,"")</f>
        <v/>
      </c>
      <c r="AE120" s="802" t="str">
        <f>IF(TRIM(入力3!AE96)&lt;&gt;"",入力3!AE96,"")</f>
        <v/>
      </c>
      <c r="AF120" s="2432" t="str">
        <f>IF(TRIM(入力3!AF96)&lt;&gt;"",入力3!AF96,"")</f>
        <v/>
      </c>
      <c r="AG120" s="2433"/>
      <c r="AI120" s="484"/>
      <c r="AJ120" s="484"/>
      <c r="AK120" s="484"/>
      <c r="AL120" s="484"/>
      <c r="AM120" s="484"/>
      <c r="AN120" s="484"/>
      <c r="AO120" s="484"/>
      <c r="AP120" s="484"/>
      <c r="AQ120" s="484"/>
      <c r="AR120" s="484"/>
      <c r="AS120" s="484"/>
      <c r="AT120" s="484"/>
      <c r="AU120" s="484"/>
      <c r="AV120" s="484"/>
      <c r="AW120" s="484"/>
    </row>
    <row r="121" spans="1:49" s="162" customFormat="1" ht="22.5" customHeight="1" thickBot="1">
      <c r="A121" s="375" t="str">
        <f>IF(TRIM(入力1!A186)&lt;&gt;"",入力1!A186,"")</f>
        <v/>
      </c>
      <c r="B121" s="428">
        <f>IF(TRIM(入力1!B186)&lt;&gt;"",入力1!B186,"")</f>
        <v>8</v>
      </c>
      <c r="C121" s="376">
        <f>IF(TRIM(入力1!C186)&lt;&gt;"",入力1!C186,"")</f>
        <v>5</v>
      </c>
      <c r="D121" s="1692" t="str">
        <f>IF(TRIM(入力1!D186)&lt;&gt;"",入力1!D186,"")</f>
        <v/>
      </c>
      <c r="E121" s="1693"/>
      <c r="F121" s="1693"/>
      <c r="G121" s="1693"/>
      <c r="H121" s="1693"/>
      <c r="I121" s="1693"/>
      <c r="J121" s="1694"/>
      <c r="K121" s="375" t="str">
        <f>IF(TRIM(入力1!A186)&lt;&gt;"",入力1!A186,"")</f>
        <v/>
      </c>
      <c r="L121" s="428">
        <f>IF(TRIM(入力1!B186)&lt;&gt;"",入力1!B186,"")</f>
        <v>8</v>
      </c>
      <c r="M121" s="376">
        <f t="shared" si="4"/>
        <v>5</v>
      </c>
      <c r="N121" s="299" t="str">
        <f>IF(TRIM(入力3!N97)&lt;&gt;"",入力3!N97,"")</f>
        <v/>
      </c>
      <c r="O121" s="300" t="str">
        <f>IF(TRIM(入力3!O97)&lt;&gt;"",入力3!O97,"")</f>
        <v/>
      </c>
      <c r="P121" s="301" t="str">
        <f>IF(TRIM(入力3!P97)&lt;&gt;"",入力3!P97,"")</f>
        <v/>
      </c>
      <c r="Q121" s="300" t="str">
        <f>IF(TRIM(入力3!Q97)&lt;&gt;"",入力3!Q97,"")</f>
        <v/>
      </c>
      <c r="R121" s="299" t="str">
        <f>IF(TRIM(入力3!R97)&lt;&gt;"",入力3!R97,"")</f>
        <v/>
      </c>
      <c r="S121" s="299" t="str">
        <f>IF(TRIM(入力3!S97)&lt;&gt;"",入力3!S97,"")</f>
        <v/>
      </c>
      <c r="T121" s="463" t="str">
        <f>IF(TRIM(入力3!T97)&lt;&gt;"",入力3!T97,"")</f>
        <v/>
      </c>
      <c r="U121" s="300" t="str">
        <f>IF(TRIM(入力3!U97)&lt;&gt;"",入力3!U97,"")</f>
        <v/>
      </c>
      <c r="V121" s="299" t="str">
        <f>IF(TRIM(入力3!V97)&lt;&gt;"",入力3!V97,"")</f>
        <v/>
      </c>
      <c r="W121" s="299" t="str">
        <f>IF(TRIM(入力3!W97)&lt;&gt;"",入力3!W97,"")</f>
        <v/>
      </c>
      <c r="X121" s="299">
        <f>IF(TRIM(入力3!X97)&lt;&gt;"",入力3!X97,"")</f>
        <v>0</v>
      </c>
      <c r="Y121" s="299">
        <f>IF(TRIM(入力3!Y97)&lt;&gt;"",入力3!Y97,"")</f>
        <v>0</v>
      </c>
      <c r="Z121" s="258" t="str">
        <f>IF(TRIM(入力3!Z97)&lt;&gt;"",入力3!Z97,"")</f>
        <v/>
      </c>
      <c r="AA121" s="404" t="str">
        <f>IF(TRIM(入力3!AA97)&lt;&gt;"",入力3!AA97,"")</f>
        <v/>
      </c>
      <c r="AB121" s="302" t="str">
        <f>IF(TRIM(入力3!AB97)&lt;&gt;"",入力3!AB97,"")</f>
        <v/>
      </c>
      <c r="AC121" s="805" t="str">
        <f>IF(TRIM(入力3!AC97)&lt;&gt;"",入力3!AC97,"")</f>
        <v/>
      </c>
      <c r="AD121" s="805" t="str">
        <f>IF(TRIM(入力3!AD97)&lt;&gt;"",入力3!AD97,"")</f>
        <v/>
      </c>
      <c r="AE121" s="805" t="str">
        <f>IF(TRIM(入力3!AE97)&lt;&gt;"",入力3!AE97,"")</f>
        <v/>
      </c>
      <c r="AF121" s="2440" t="str">
        <f>IF(TRIM(入力3!AF97)&lt;&gt;"",入力3!AF97,"")</f>
        <v/>
      </c>
      <c r="AG121" s="2441"/>
      <c r="AI121" s="484"/>
      <c r="AJ121" s="484"/>
      <c r="AK121" s="484"/>
      <c r="AL121" s="484"/>
      <c r="AM121" s="484"/>
      <c r="AN121" s="484"/>
      <c r="AO121" s="484"/>
      <c r="AP121" s="484"/>
      <c r="AQ121" s="484"/>
      <c r="AR121" s="484"/>
      <c r="AS121" s="484"/>
      <c r="AT121" s="484"/>
      <c r="AU121" s="484"/>
      <c r="AV121" s="484"/>
      <c r="AW121" s="484"/>
    </row>
    <row r="122" spans="1:49" s="162" customFormat="1" ht="22.5" customHeight="1">
      <c r="A122" s="792" t="str">
        <f>IF(TRIM(入力1!A188)&lt;&gt;"",入力1!A188,"")</f>
        <v/>
      </c>
      <c r="B122" s="794">
        <f>IF(TRIM(入力1!B188)&lt;&gt;"",入力1!B188,"")</f>
        <v>8</v>
      </c>
      <c r="C122" s="800">
        <f>IF(TRIM(入力1!C188)&lt;&gt;"",入力1!C188,"")</f>
        <v>6</v>
      </c>
      <c r="D122" s="2448" t="str">
        <f>IF(TRIM(入力1!D188)&lt;&gt;"",入力1!D188,"")</f>
        <v/>
      </c>
      <c r="E122" s="2449"/>
      <c r="F122" s="2449"/>
      <c r="G122" s="2449"/>
      <c r="H122" s="2449"/>
      <c r="I122" s="2449"/>
      <c r="J122" s="2450"/>
      <c r="K122" s="792" t="str">
        <f>IF(TRIM(入力1!A188)&lt;&gt;"",入力1!A188,"")</f>
        <v/>
      </c>
      <c r="L122" s="794">
        <f>IF(TRIM(入力1!B188)&lt;&gt;"",入力1!B188,"")</f>
        <v>8</v>
      </c>
      <c r="M122" s="800">
        <f t="shared" si="4"/>
        <v>6</v>
      </c>
      <c r="N122" s="571" t="str">
        <f>IF(TRIM(入力3!N98)&lt;&gt;"",入力3!N98,"")</f>
        <v/>
      </c>
      <c r="O122" s="572" t="str">
        <f>IF(TRIM(入力3!O98)&lt;&gt;"",入力3!O98,"")</f>
        <v/>
      </c>
      <c r="P122" s="573" t="str">
        <f>IF(TRIM(入力3!P98)&lt;&gt;"",入力3!P98,"")</f>
        <v/>
      </c>
      <c r="Q122" s="572" t="str">
        <f>IF(TRIM(入力3!Q98)&lt;&gt;"",入力3!Q98,"")</f>
        <v/>
      </c>
      <c r="R122" s="571" t="str">
        <f>IF(TRIM(入力3!R98)&lt;&gt;"",入力3!R98,"")</f>
        <v/>
      </c>
      <c r="S122" s="571" t="str">
        <f>IF(TRIM(入力3!S98)&lt;&gt;"",入力3!S98,"")</f>
        <v/>
      </c>
      <c r="T122" s="574" t="str">
        <f>IF(TRIM(入力3!T98)&lt;&gt;"",入力3!T98,"")</f>
        <v/>
      </c>
      <c r="U122" s="572" t="str">
        <f>IF(TRIM(入力3!U98)&lt;&gt;"",入力3!U98,"")</f>
        <v/>
      </c>
      <c r="V122" s="571" t="str">
        <f>IF(TRIM(入力3!V98)&lt;&gt;"",入力3!V98,"")</f>
        <v/>
      </c>
      <c r="W122" s="571" t="str">
        <f>IF(TRIM(入力3!W98)&lt;&gt;"",入力3!W98,"")</f>
        <v/>
      </c>
      <c r="X122" s="571">
        <f>IF(TRIM(入力3!X98)&lt;&gt;"",入力3!X98,"")</f>
        <v>0</v>
      </c>
      <c r="Y122" s="571">
        <f>IF(TRIM(入力3!Y98)&lt;&gt;"",入力3!Y98,"")</f>
        <v>0</v>
      </c>
      <c r="Z122" s="575" t="str">
        <f>IF(TRIM(入力3!Z98)&lt;&gt;"",入力3!Z98,"")</f>
        <v/>
      </c>
      <c r="AA122" s="576" t="str">
        <f>IF(TRIM(入力3!AA98)&lt;&gt;"",入力3!AA98,"")</f>
        <v/>
      </c>
      <c r="AB122" s="577" t="str">
        <f>IF(TRIM(入力3!AB98)&lt;&gt;"",入力3!AB98,"")</f>
        <v/>
      </c>
      <c r="AC122" s="804" t="str">
        <f>IF(TRIM(入力3!AC98)&lt;&gt;"",入力3!AC98,"")</f>
        <v/>
      </c>
      <c r="AD122" s="804" t="str">
        <f>IF(TRIM(入力3!AD98)&lt;&gt;"",入力3!AD98,"")</f>
        <v/>
      </c>
      <c r="AE122" s="804" t="str">
        <f>IF(TRIM(入力3!AE98)&lt;&gt;"",入力3!AE98,"")</f>
        <v/>
      </c>
      <c r="AF122" s="2428" t="str">
        <f>IF(TRIM(入力3!AF98)&lt;&gt;"",入力3!AF98,"")</f>
        <v/>
      </c>
      <c r="AG122" s="2429"/>
      <c r="AI122" s="484"/>
      <c r="AJ122" s="484"/>
      <c r="AK122" s="484"/>
      <c r="AL122" s="484"/>
      <c r="AM122" s="484"/>
      <c r="AN122" s="484"/>
      <c r="AO122" s="484"/>
      <c r="AP122" s="484"/>
      <c r="AQ122" s="484"/>
      <c r="AR122" s="484"/>
      <c r="AS122" s="484"/>
      <c r="AT122" s="484"/>
      <c r="AU122" s="484"/>
      <c r="AV122" s="484"/>
      <c r="AW122" s="484"/>
    </row>
    <row r="123" spans="1:49" s="162" customFormat="1" ht="22.5" customHeight="1">
      <c r="A123" s="799" t="str">
        <f>IF(TRIM(入力1!A190)&lt;&gt;"",入力1!A190,"")</f>
        <v/>
      </c>
      <c r="B123" s="797">
        <f>IF(TRIM(入力1!B190)&lt;&gt;"",入力1!B190,"")</f>
        <v>8</v>
      </c>
      <c r="C123" s="251">
        <f>IF(TRIM(入力1!C190)&lt;&gt;"",入力1!C190,"")</f>
        <v>7</v>
      </c>
      <c r="D123" s="1679" t="str">
        <f>IF(TRIM(入力1!D190)&lt;&gt;"",入力1!D190,"")</f>
        <v/>
      </c>
      <c r="E123" s="1680"/>
      <c r="F123" s="1680"/>
      <c r="G123" s="1680"/>
      <c r="H123" s="1680"/>
      <c r="I123" s="1680"/>
      <c r="J123" s="1681"/>
      <c r="K123" s="799" t="str">
        <f>IF(TRIM(入力1!A190)&lt;&gt;"",入力1!A190,"")</f>
        <v/>
      </c>
      <c r="L123" s="797">
        <f>IF(TRIM(入力1!B190)&lt;&gt;"",入力1!B190,"")</f>
        <v>8</v>
      </c>
      <c r="M123" s="251">
        <f t="shared" si="4"/>
        <v>7</v>
      </c>
      <c r="N123" s="293" t="str">
        <f>IF(TRIM(入力3!N99)&lt;&gt;"",入力3!N99,"")</f>
        <v/>
      </c>
      <c r="O123" s="298" t="str">
        <f>IF(TRIM(入力3!O99)&lt;&gt;"",入力3!O99,"")</f>
        <v/>
      </c>
      <c r="P123" s="295" t="str">
        <f>IF(TRIM(入力3!P99)&lt;&gt;"",入力3!P99,"")</f>
        <v/>
      </c>
      <c r="Q123" s="294" t="str">
        <f>IF(TRIM(入力3!Q99)&lt;&gt;"",入力3!Q99,"")</f>
        <v/>
      </c>
      <c r="R123" s="293" t="str">
        <f>IF(TRIM(入力3!R99)&lt;&gt;"",入力3!R99,"")</f>
        <v/>
      </c>
      <c r="S123" s="293" t="str">
        <f>IF(TRIM(入力3!S99)&lt;&gt;"",入力3!S99,"")</f>
        <v/>
      </c>
      <c r="T123" s="462" t="str">
        <f>IF(TRIM(入力3!T99)&lt;&gt;"",入力3!T99,"")</f>
        <v/>
      </c>
      <c r="U123" s="294" t="str">
        <f>IF(TRIM(入力3!U99)&lt;&gt;"",入力3!U99,"")</f>
        <v/>
      </c>
      <c r="V123" s="293" t="str">
        <f>IF(TRIM(入力3!V99)&lt;&gt;"",入力3!V99,"")</f>
        <v/>
      </c>
      <c r="W123" s="293" t="str">
        <f>IF(TRIM(入力3!W99)&lt;&gt;"",入力3!W99,"")</f>
        <v/>
      </c>
      <c r="X123" s="293">
        <f>IF(TRIM(入力3!X99)&lt;&gt;"",入力3!X99,"")</f>
        <v>0</v>
      </c>
      <c r="Y123" s="293">
        <f>IF(TRIM(入力3!Y99)&lt;&gt;"",入力3!Y99,"")</f>
        <v>0</v>
      </c>
      <c r="Z123" s="257" t="str">
        <f>IF(TRIM(入力3!Z99)&lt;&gt;"",入力3!Z99,"")</f>
        <v/>
      </c>
      <c r="AA123" s="403" t="str">
        <f>IF(TRIM(入力3!AA99)&lt;&gt;"",入力3!AA99,"")</f>
        <v/>
      </c>
      <c r="AB123" s="810" t="str">
        <f>IF(TRIM(入力3!AB99)&lt;&gt;"",入力3!AB99,"")</f>
        <v/>
      </c>
      <c r="AC123" s="801" t="str">
        <f>IF(TRIM(入力3!AC99)&lt;&gt;"",入力3!AC99,"")</f>
        <v/>
      </c>
      <c r="AD123" s="801" t="str">
        <f>IF(TRIM(入力3!AD99)&lt;&gt;"",入力3!AD99,"")</f>
        <v/>
      </c>
      <c r="AE123" s="801" t="str">
        <f>IF(TRIM(入力3!AE99)&lt;&gt;"",入力3!AE99,"")</f>
        <v/>
      </c>
      <c r="AF123" s="2430" t="str">
        <f>IF(TRIM(入力3!AF99)&lt;&gt;"",入力3!AF99,"")</f>
        <v/>
      </c>
      <c r="AG123" s="2431"/>
      <c r="AI123" s="484"/>
      <c r="AJ123" s="484"/>
      <c r="AK123" s="484"/>
      <c r="AL123" s="484"/>
      <c r="AM123" s="484"/>
      <c r="AN123" s="484"/>
      <c r="AO123" s="484"/>
      <c r="AP123" s="484"/>
      <c r="AQ123" s="484"/>
      <c r="AR123" s="484"/>
      <c r="AS123" s="484"/>
      <c r="AT123" s="484"/>
      <c r="AU123" s="484"/>
      <c r="AV123" s="484"/>
      <c r="AW123" s="484"/>
    </row>
    <row r="124" spans="1:49" s="162" customFormat="1" ht="22.5" customHeight="1">
      <c r="A124" s="798" t="str">
        <f>IF(TRIM(入力1!A192)&lt;&gt;"",入力1!A192,"")</f>
        <v/>
      </c>
      <c r="B124" s="796">
        <f>IF(TRIM(入力1!B192)&lt;&gt;"",入力1!B192,"")</f>
        <v>8</v>
      </c>
      <c r="C124" s="558">
        <f>IF(TRIM(入力1!C192)&lt;&gt;"",入力1!C192,"")</f>
        <v>8</v>
      </c>
      <c r="D124" s="2442" t="str">
        <f>IF(TRIM(入力1!D192)&lt;&gt;"",入力1!D192,"")</f>
        <v/>
      </c>
      <c r="E124" s="2443"/>
      <c r="F124" s="2443"/>
      <c r="G124" s="2443"/>
      <c r="H124" s="2443"/>
      <c r="I124" s="2443"/>
      <c r="J124" s="2444"/>
      <c r="K124" s="798" t="str">
        <f>IF(TRIM(入力1!A192)&lt;&gt;"",入力1!A192,"")</f>
        <v/>
      </c>
      <c r="L124" s="796">
        <f>IF(TRIM(入力1!B192)&lt;&gt;"",入力1!B192,"")</f>
        <v>8</v>
      </c>
      <c r="M124" s="558">
        <f t="shared" si="4"/>
        <v>8</v>
      </c>
      <c r="N124" s="559" t="str">
        <f>IF(TRIM(入力3!N100)&lt;&gt;"",入力3!N100,"")</f>
        <v/>
      </c>
      <c r="O124" s="560" t="str">
        <f>IF(TRIM(入力3!O100)&lt;&gt;"",入力3!O100,"")</f>
        <v/>
      </c>
      <c r="P124" s="561" t="str">
        <f>IF(TRIM(入力3!P100)&lt;&gt;"",入力3!P100,"")</f>
        <v/>
      </c>
      <c r="Q124" s="560" t="str">
        <f>IF(TRIM(入力3!Q100)&lt;&gt;"",入力3!Q100,"")</f>
        <v/>
      </c>
      <c r="R124" s="559" t="str">
        <f>IF(TRIM(入力3!R100)&lt;&gt;"",入力3!R100,"")</f>
        <v/>
      </c>
      <c r="S124" s="559" t="str">
        <f>IF(TRIM(入力3!S100)&lt;&gt;"",入力3!S100,"")</f>
        <v/>
      </c>
      <c r="T124" s="567" t="str">
        <f>IF(TRIM(入力3!T100)&lt;&gt;"",入力3!T100,"")</f>
        <v/>
      </c>
      <c r="U124" s="560" t="str">
        <f>IF(TRIM(入力3!U100)&lt;&gt;"",入力3!U100,"")</f>
        <v/>
      </c>
      <c r="V124" s="559" t="str">
        <f>IF(TRIM(入力3!V100)&lt;&gt;"",入力3!V100,"")</f>
        <v/>
      </c>
      <c r="W124" s="559" t="str">
        <f>IF(TRIM(入力3!W100)&lt;&gt;"",入力3!W100,"")</f>
        <v/>
      </c>
      <c r="X124" s="559">
        <f>IF(TRIM(入力3!X100)&lt;&gt;"",入力3!X100,"")</f>
        <v>0</v>
      </c>
      <c r="Y124" s="559">
        <f>IF(TRIM(入力3!Y100)&lt;&gt;"",入力3!Y100,"")</f>
        <v>0</v>
      </c>
      <c r="Z124" s="563" t="str">
        <f>IF(TRIM(入力3!Z100)&lt;&gt;"",入力3!Z100,"")</f>
        <v/>
      </c>
      <c r="AA124" s="564" t="str">
        <f>IF(TRIM(入力3!AA100)&lt;&gt;"",入力3!AA100,"")</f>
        <v/>
      </c>
      <c r="AB124" s="809" t="str">
        <f>IF(TRIM(入力3!AB100)&lt;&gt;"",入力3!AB100,"")</f>
        <v/>
      </c>
      <c r="AC124" s="802" t="str">
        <f>IF(TRIM(入力3!AC100)&lt;&gt;"",入力3!AC100,"")</f>
        <v/>
      </c>
      <c r="AD124" s="802" t="str">
        <f>IF(TRIM(入力3!AD100)&lt;&gt;"",入力3!AD100,"")</f>
        <v/>
      </c>
      <c r="AE124" s="802" t="str">
        <f>IF(TRIM(入力3!AE100)&lt;&gt;"",入力3!AE100,"")</f>
        <v/>
      </c>
      <c r="AF124" s="2432" t="str">
        <f>IF(TRIM(入力3!AF100)&lt;&gt;"",入力3!AF100,"")</f>
        <v/>
      </c>
      <c r="AG124" s="2433"/>
      <c r="AI124" s="484"/>
      <c r="AJ124" s="484"/>
      <c r="AK124" s="484"/>
      <c r="AL124" s="484"/>
      <c r="AM124" s="484"/>
      <c r="AN124" s="484"/>
      <c r="AO124" s="484"/>
      <c r="AP124" s="484"/>
      <c r="AQ124" s="484"/>
      <c r="AR124" s="484"/>
      <c r="AS124" s="484"/>
      <c r="AT124" s="484"/>
      <c r="AU124" s="484"/>
      <c r="AV124" s="484"/>
      <c r="AW124" s="484"/>
    </row>
    <row r="125" spans="1:49" s="162" customFormat="1" ht="22.5" customHeight="1">
      <c r="A125" s="799" t="str">
        <f>IF(TRIM(入力1!A194)&lt;&gt;"",入力1!A194,"")</f>
        <v/>
      </c>
      <c r="B125" s="797">
        <f>IF(TRIM(入力1!B194)&lt;&gt;"",入力1!B194,"")</f>
        <v>8</v>
      </c>
      <c r="C125" s="251">
        <f>IF(TRIM(入力1!C194)&lt;&gt;"",入力1!C194,"")</f>
        <v>9</v>
      </c>
      <c r="D125" s="1679" t="str">
        <f>IF(TRIM(入力1!D194)&lt;&gt;"",入力1!D194,"")</f>
        <v/>
      </c>
      <c r="E125" s="1680"/>
      <c r="F125" s="1680"/>
      <c r="G125" s="1680"/>
      <c r="H125" s="1680"/>
      <c r="I125" s="1680"/>
      <c r="J125" s="1681"/>
      <c r="K125" s="799" t="str">
        <f>IF(TRIM(入力1!A194)&lt;&gt;"",入力1!A194,"")</f>
        <v/>
      </c>
      <c r="L125" s="797">
        <f>IF(TRIM(入力1!B194)&lt;&gt;"",入力1!B194,"")</f>
        <v>8</v>
      </c>
      <c r="M125" s="251">
        <f t="shared" si="4"/>
        <v>9</v>
      </c>
      <c r="N125" s="293" t="str">
        <f>IF(TRIM(入力3!N101)&lt;&gt;"",入力3!N101,"")</f>
        <v/>
      </c>
      <c r="O125" s="294" t="str">
        <f>IF(TRIM(入力3!O101)&lt;&gt;"",入力3!O101,"")</f>
        <v/>
      </c>
      <c r="P125" s="295" t="str">
        <f>IF(TRIM(入力3!P101)&lt;&gt;"",入力3!P101,"")</f>
        <v/>
      </c>
      <c r="Q125" s="294" t="str">
        <f>IF(TRIM(入力3!Q101)&lt;&gt;"",入力3!Q101,"")</f>
        <v/>
      </c>
      <c r="R125" s="293" t="str">
        <f>IF(TRIM(入力3!R101)&lt;&gt;"",入力3!R101,"")</f>
        <v/>
      </c>
      <c r="S125" s="293" t="str">
        <f>IF(TRIM(入力3!S101)&lt;&gt;"",入力3!S101,"")</f>
        <v/>
      </c>
      <c r="T125" s="462" t="str">
        <f>IF(TRIM(入力3!T101)&lt;&gt;"",入力3!T101,"")</f>
        <v/>
      </c>
      <c r="U125" s="294" t="str">
        <f>IF(TRIM(入力3!U101)&lt;&gt;"",入力3!U101,"")</f>
        <v/>
      </c>
      <c r="V125" s="293" t="str">
        <f>IF(TRIM(入力3!V101)&lt;&gt;"",入力3!V101,"")</f>
        <v/>
      </c>
      <c r="W125" s="293" t="str">
        <f>IF(TRIM(入力3!W101)&lt;&gt;"",入力3!W101,"")</f>
        <v/>
      </c>
      <c r="X125" s="293">
        <f>IF(TRIM(入力3!X101)&lt;&gt;"",入力3!X101,"")</f>
        <v>0</v>
      </c>
      <c r="Y125" s="293">
        <f>IF(TRIM(入力3!Y101)&lt;&gt;"",入力3!Y101,"")</f>
        <v>0</v>
      </c>
      <c r="Z125" s="257" t="str">
        <f>IF(TRIM(入力3!Z101)&lt;&gt;"",入力3!Z101,"")</f>
        <v/>
      </c>
      <c r="AA125" s="403" t="str">
        <f>IF(TRIM(入力3!AA101)&lt;&gt;"",入力3!AA101,"")</f>
        <v/>
      </c>
      <c r="AB125" s="810" t="str">
        <f>IF(TRIM(入力3!AB101)&lt;&gt;"",入力3!AB101,"")</f>
        <v/>
      </c>
      <c r="AC125" s="801" t="str">
        <f>IF(TRIM(入力3!AC101)&lt;&gt;"",入力3!AC101,"")</f>
        <v/>
      </c>
      <c r="AD125" s="801" t="str">
        <f>IF(TRIM(入力3!AD101)&lt;&gt;"",入力3!AD101,"")</f>
        <v/>
      </c>
      <c r="AE125" s="801" t="str">
        <f>IF(TRIM(入力3!AE101)&lt;&gt;"",入力3!AE101,"")</f>
        <v/>
      </c>
      <c r="AF125" s="2430" t="str">
        <f>IF(TRIM(入力3!AF101)&lt;&gt;"",入力3!AF101,"")</f>
        <v/>
      </c>
      <c r="AG125" s="2431"/>
      <c r="AI125" s="484"/>
      <c r="AJ125" s="484"/>
      <c r="AK125" s="484"/>
      <c r="AL125" s="484"/>
      <c r="AM125" s="484"/>
      <c r="AN125" s="484"/>
      <c r="AO125" s="484"/>
      <c r="AP125" s="484"/>
      <c r="AQ125" s="484"/>
      <c r="AR125" s="484"/>
      <c r="AS125" s="484"/>
      <c r="AT125" s="484"/>
      <c r="AU125" s="484"/>
      <c r="AV125" s="484"/>
      <c r="AW125" s="484"/>
    </row>
    <row r="126" spans="1:49" s="162" customFormat="1" ht="22.5" customHeight="1" thickBot="1">
      <c r="A126" s="579" t="str">
        <f>IF(TRIM(入力1!A196)&lt;&gt;"",入力1!A196,"")</f>
        <v/>
      </c>
      <c r="B126" s="580">
        <f>IF(TRIM(入力1!B196)&lt;&gt;"",入力1!B196,"")</f>
        <v>9</v>
      </c>
      <c r="C126" s="581">
        <f>IF(TRIM(入力1!C196)&lt;&gt;"",入力1!C196,"")</f>
        <v>0</v>
      </c>
      <c r="D126" s="2445" t="str">
        <f>IF(TRIM(入力1!D196)&lt;&gt;"",入力1!D196,"")</f>
        <v/>
      </c>
      <c r="E126" s="2446"/>
      <c r="F126" s="2446"/>
      <c r="G126" s="2446"/>
      <c r="H126" s="2446"/>
      <c r="I126" s="2446"/>
      <c r="J126" s="2447"/>
      <c r="K126" s="579" t="str">
        <f>IF(TRIM(入力1!A196)&lt;&gt;"",入力1!A196,"")</f>
        <v/>
      </c>
      <c r="L126" s="580">
        <f>IF(TRIM(入力1!B196)&lt;&gt;"",入力1!B196,"")</f>
        <v>9</v>
      </c>
      <c r="M126" s="581">
        <f t="shared" si="4"/>
        <v>0</v>
      </c>
      <c r="N126" s="582" t="str">
        <f>IF(TRIM(入力3!N102)&lt;&gt;"",入力3!N102,"")</f>
        <v/>
      </c>
      <c r="O126" s="583" t="str">
        <f>IF(TRIM(入力3!O102)&lt;&gt;"",入力3!O102,"")</f>
        <v/>
      </c>
      <c r="P126" s="584" t="str">
        <f>IF(TRIM(入力3!P102)&lt;&gt;"",入力3!P102,"")</f>
        <v/>
      </c>
      <c r="Q126" s="583" t="str">
        <f>IF(TRIM(入力3!Q102)&lt;&gt;"",入力3!Q102,"")</f>
        <v/>
      </c>
      <c r="R126" s="582" t="str">
        <f>IF(TRIM(入力3!R102)&lt;&gt;"",入力3!R102,"")</f>
        <v/>
      </c>
      <c r="S126" s="582" t="str">
        <f>IF(TRIM(入力3!S102)&lt;&gt;"",入力3!S102,"")</f>
        <v/>
      </c>
      <c r="T126" s="585" t="str">
        <f>IF(TRIM(入力3!T102)&lt;&gt;"",入力3!T102,"")</f>
        <v/>
      </c>
      <c r="U126" s="583" t="str">
        <f>IF(TRIM(入力3!U102)&lt;&gt;"",入力3!U102,"")</f>
        <v/>
      </c>
      <c r="V126" s="582" t="str">
        <f>IF(TRIM(入力3!V102)&lt;&gt;"",入力3!V102,"")</f>
        <v/>
      </c>
      <c r="W126" s="582" t="str">
        <f>IF(TRIM(入力3!W102)&lt;&gt;"",入力3!W102,"")</f>
        <v/>
      </c>
      <c r="X126" s="582">
        <f>IF(TRIM(入力3!X102)&lt;&gt;"",入力3!X102,"")</f>
        <v>0</v>
      </c>
      <c r="Y126" s="582">
        <f>IF(TRIM(入力3!Y102)&lt;&gt;"",入力3!Y102,"")</f>
        <v>0</v>
      </c>
      <c r="Z126" s="586" t="str">
        <f>IF(TRIM(入力3!Z102)&lt;&gt;"",入力3!Z102,"")</f>
        <v/>
      </c>
      <c r="AA126" s="587" t="str">
        <f>IF(TRIM(入力3!AA102)&lt;&gt;"",入力3!AA102,"")</f>
        <v/>
      </c>
      <c r="AB126" s="811" t="str">
        <f>IF(TRIM(入力3!AB102)&lt;&gt;"",入力3!AB102,"")</f>
        <v/>
      </c>
      <c r="AC126" s="803" t="str">
        <f>IF(TRIM(入力3!AC102)&lt;&gt;"",入力3!AC102,"")</f>
        <v/>
      </c>
      <c r="AD126" s="803" t="str">
        <f>IF(TRIM(入力3!AD102)&lt;&gt;"",入力3!AD102,"")</f>
        <v/>
      </c>
      <c r="AE126" s="803" t="str">
        <f>IF(TRIM(入力3!AE102)&lt;&gt;"",入力3!AE102,"")</f>
        <v/>
      </c>
      <c r="AF126" s="2436" t="str">
        <f>IF(TRIM(入力3!AF102)&lt;&gt;"",入力3!AF102,"")</f>
        <v/>
      </c>
      <c r="AG126" s="2437"/>
      <c r="AI126" s="484"/>
      <c r="AJ126" s="484"/>
      <c r="AK126" s="484"/>
      <c r="AL126" s="484"/>
      <c r="AM126" s="484"/>
      <c r="AN126" s="484"/>
      <c r="AO126" s="484"/>
      <c r="AP126" s="484"/>
      <c r="AQ126" s="484"/>
      <c r="AR126" s="484"/>
      <c r="AS126" s="484"/>
      <c r="AT126" s="484"/>
      <c r="AU126" s="484"/>
      <c r="AV126" s="484"/>
      <c r="AW126" s="484"/>
    </row>
    <row r="127" spans="1:49" s="162" customFormat="1" ht="22.5" customHeight="1">
      <c r="A127" s="791" t="str">
        <f>IF(TRIM(入力1!A198)&lt;&gt;"",入力1!A198,"")</f>
        <v/>
      </c>
      <c r="B127" s="793">
        <f>IF(TRIM(入力1!B198)&lt;&gt;"",入力1!B198,"")</f>
        <v>9</v>
      </c>
      <c r="C127" s="377">
        <f>IF(TRIM(入力1!C198)&lt;&gt;"",入力1!C198,"")</f>
        <v>1</v>
      </c>
      <c r="D127" s="1689" t="str">
        <f>IF(TRIM(入力1!D198)&lt;&gt;"",入力1!D198,"")</f>
        <v/>
      </c>
      <c r="E127" s="1690"/>
      <c r="F127" s="1690"/>
      <c r="G127" s="1690"/>
      <c r="H127" s="1690"/>
      <c r="I127" s="1690"/>
      <c r="J127" s="1691"/>
      <c r="K127" s="791" t="str">
        <f>IF(TRIM(入力1!A198)&lt;&gt;"",入力1!A198,"")</f>
        <v/>
      </c>
      <c r="L127" s="793">
        <f>IF(TRIM(入力1!B198)&lt;&gt;"",入力1!B198,"")</f>
        <v>9</v>
      </c>
      <c r="M127" s="377">
        <f t="shared" si="4"/>
        <v>1</v>
      </c>
      <c r="N127" s="368" t="str">
        <f>IF(TRIM(入力3!N103)&lt;&gt;"",入力3!N103,"")</f>
        <v/>
      </c>
      <c r="O127" s="369" t="str">
        <f>IF(TRIM(入力3!O103)&lt;&gt;"",入力3!O103,"")</f>
        <v/>
      </c>
      <c r="P127" s="370" t="str">
        <f>IF(TRIM(入力3!P103)&lt;&gt;"",入力3!P103,"")</f>
        <v/>
      </c>
      <c r="Q127" s="369" t="str">
        <f>IF(TRIM(入力3!Q103)&lt;&gt;"",入力3!Q103,"")</f>
        <v/>
      </c>
      <c r="R127" s="368" t="str">
        <f>IF(TRIM(入力3!R103)&lt;&gt;"",入力3!R103,"")</f>
        <v/>
      </c>
      <c r="S127" s="368" t="str">
        <f>IF(TRIM(入力3!S103)&lt;&gt;"",入力3!S103,"")</f>
        <v/>
      </c>
      <c r="T127" s="464" t="str">
        <f>IF(TRIM(入力3!T103)&lt;&gt;"",入力3!T103,"")</f>
        <v/>
      </c>
      <c r="U127" s="369" t="str">
        <f>IF(TRIM(入力3!U103)&lt;&gt;"",入力3!U103,"")</f>
        <v/>
      </c>
      <c r="V127" s="368" t="str">
        <f>IF(TRIM(入力3!V103)&lt;&gt;"",入力3!V103,"")</f>
        <v/>
      </c>
      <c r="W127" s="368" t="str">
        <f>IF(TRIM(入力3!W103)&lt;&gt;"",入力3!W103,"")</f>
        <v/>
      </c>
      <c r="X127" s="368">
        <f>IF(TRIM(入力3!X103)&lt;&gt;"",入力3!X103,"")</f>
        <v>0</v>
      </c>
      <c r="Y127" s="368">
        <f>IF(TRIM(入力3!Y103)&lt;&gt;"",入力3!Y103,"")</f>
        <v>0</v>
      </c>
      <c r="Z127" s="371" t="str">
        <f>IF(TRIM(入力3!Z103)&lt;&gt;"",入力3!Z103,"")</f>
        <v/>
      </c>
      <c r="AA127" s="405" t="str">
        <f>IF(TRIM(入力3!AA103)&lt;&gt;"",入力3!AA103,"")</f>
        <v/>
      </c>
      <c r="AB127" s="372" t="str">
        <f>IF(TRIM(入力3!AB103)&lt;&gt;"",入力3!AB103,"")</f>
        <v/>
      </c>
      <c r="AC127" s="806" t="str">
        <f>IF(TRIM(入力3!AC103)&lt;&gt;"",入力3!AC103,"")</f>
        <v/>
      </c>
      <c r="AD127" s="806" t="str">
        <f>IF(TRIM(入力3!AD103)&lt;&gt;"",入力3!AD103,"")</f>
        <v/>
      </c>
      <c r="AE127" s="806" t="str">
        <f>IF(TRIM(入力3!AE103)&lt;&gt;"",入力3!AE103,"")</f>
        <v/>
      </c>
      <c r="AF127" s="2438" t="str">
        <f>IF(TRIM(入力3!AF103)&lt;&gt;"",入力3!AF103,"")</f>
        <v/>
      </c>
      <c r="AG127" s="2439"/>
      <c r="AI127" s="484"/>
      <c r="AJ127" s="484"/>
      <c r="AK127" s="484"/>
      <c r="AL127" s="484"/>
      <c r="AM127" s="484"/>
      <c r="AN127" s="484"/>
      <c r="AO127" s="484"/>
      <c r="AP127" s="484"/>
      <c r="AQ127" s="484"/>
      <c r="AR127" s="484"/>
      <c r="AS127" s="484"/>
      <c r="AT127" s="484"/>
      <c r="AU127" s="484"/>
      <c r="AV127" s="484"/>
      <c r="AW127" s="484"/>
    </row>
    <row r="128" spans="1:49" s="162" customFormat="1" ht="22.5" customHeight="1">
      <c r="A128" s="798" t="str">
        <f>IF(TRIM(入力1!A200)&lt;&gt;"",入力1!A200,"")</f>
        <v/>
      </c>
      <c r="B128" s="796">
        <f>IF(TRIM(入力1!B200)&lt;&gt;"",入力1!B200,"")</f>
        <v>9</v>
      </c>
      <c r="C128" s="558">
        <f>IF(TRIM(入力1!C200)&lt;&gt;"",入力1!C200,"")</f>
        <v>2</v>
      </c>
      <c r="D128" s="2442" t="str">
        <f>IF(TRIM(入力1!D200)&lt;&gt;"",入力1!D200,"")</f>
        <v/>
      </c>
      <c r="E128" s="2443"/>
      <c r="F128" s="2443"/>
      <c r="G128" s="2443"/>
      <c r="H128" s="2443"/>
      <c r="I128" s="2443"/>
      <c r="J128" s="2444"/>
      <c r="K128" s="798" t="str">
        <f>IF(TRIM(入力1!A200)&lt;&gt;"",入力1!A200,"")</f>
        <v/>
      </c>
      <c r="L128" s="796">
        <f>IF(TRIM(入力1!B200)&lt;&gt;"",入力1!B200,"")</f>
        <v>9</v>
      </c>
      <c r="M128" s="558">
        <f t="shared" si="4"/>
        <v>2</v>
      </c>
      <c r="N128" s="559" t="str">
        <f>IF(TRIM(入力3!N104)&lt;&gt;"",入力3!N104,"")</f>
        <v/>
      </c>
      <c r="O128" s="560" t="str">
        <f>IF(TRIM(入力3!O104)&lt;&gt;"",入力3!O104,"")</f>
        <v/>
      </c>
      <c r="P128" s="561" t="str">
        <f>IF(TRIM(入力3!P104)&lt;&gt;"",入力3!P104,"")</f>
        <v/>
      </c>
      <c r="Q128" s="560" t="str">
        <f>IF(TRIM(入力3!Q104)&lt;&gt;"",入力3!Q104,"")</f>
        <v/>
      </c>
      <c r="R128" s="559" t="str">
        <f>IF(TRIM(入力3!R104)&lt;&gt;"",入力3!R104,"")</f>
        <v/>
      </c>
      <c r="S128" s="559" t="str">
        <f>IF(TRIM(入力3!S104)&lt;&gt;"",入力3!S104,"")</f>
        <v/>
      </c>
      <c r="T128" s="567" t="str">
        <f>IF(TRIM(入力3!T104)&lt;&gt;"",入力3!T104,"")</f>
        <v/>
      </c>
      <c r="U128" s="560" t="str">
        <f>IF(TRIM(入力3!U104)&lt;&gt;"",入力3!U104,"")</f>
        <v/>
      </c>
      <c r="V128" s="559" t="str">
        <f>IF(TRIM(入力3!V104)&lt;&gt;"",入力3!V104,"")</f>
        <v/>
      </c>
      <c r="W128" s="559" t="str">
        <f>IF(TRIM(入力3!W104)&lt;&gt;"",入力3!W104,"")</f>
        <v/>
      </c>
      <c r="X128" s="559">
        <f>IF(TRIM(入力3!X104)&lt;&gt;"",入力3!X104,"")</f>
        <v>0</v>
      </c>
      <c r="Y128" s="559">
        <f>IF(TRIM(入力3!Y104)&lt;&gt;"",入力3!Y104,"")</f>
        <v>0</v>
      </c>
      <c r="Z128" s="563" t="str">
        <f>IF(TRIM(入力3!Z104)&lt;&gt;"",入力3!Z104,"")</f>
        <v/>
      </c>
      <c r="AA128" s="564" t="str">
        <f>IF(TRIM(入力3!AA104)&lt;&gt;"",入力3!AA104,"")</f>
        <v/>
      </c>
      <c r="AB128" s="809" t="str">
        <f>IF(TRIM(入力3!AB104)&lt;&gt;"",入力3!AB104,"")</f>
        <v/>
      </c>
      <c r="AC128" s="802" t="str">
        <f>IF(TRIM(入力3!AC104)&lt;&gt;"",入力3!AC104,"")</f>
        <v/>
      </c>
      <c r="AD128" s="802" t="str">
        <f>IF(TRIM(入力3!AD104)&lt;&gt;"",入力3!AD104,"")</f>
        <v/>
      </c>
      <c r="AE128" s="802" t="str">
        <f>IF(TRIM(入力3!AE104)&lt;&gt;"",入力3!AE104,"")</f>
        <v/>
      </c>
      <c r="AF128" s="2432" t="str">
        <f>IF(TRIM(入力3!AF104)&lt;&gt;"",入力3!AF104,"")</f>
        <v/>
      </c>
      <c r="AG128" s="2433"/>
      <c r="AI128" s="484"/>
      <c r="AJ128" s="484"/>
      <c r="AK128" s="484"/>
      <c r="AL128" s="484"/>
      <c r="AM128" s="484"/>
      <c r="AN128" s="484"/>
      <c r="AO128" s="484"/>
      <c r="AP128" s="484"/>
      <c r="AQ128" s="484"/>
      <c r="AR128" s="484"/>
      <c r="AS128" s="484"/>
      <c r="AT128" s="484"/>
      <c r="AU128" s="484"/>
      <c r="AV128" s="484"/>
      <c r="AW128" s="484"/>
    </row>
    <row r="129" spans="1:49" s="162" customFormat="1" ht="22.5" customHeight="1">
      <c r="A129" s="799" t="str">
        <f>IF(TRIM(入力1!A202)&lt;&gt;"",入力1!A202,"")</f>
        <v/>
      </c>
      <c r="B129" s="797">
        <f>IF(TRIM(入力1!B202)&lt;&gt;"",入力1!B202,"")</f>
        <v>9</v>
      </c>
      <c r="C129" s="251">
        <f>IF(TRIM(入力1!C202)&lt;&gt;"",入力1!C202,"")</f>
        <v>3</v>
      </c>
      <c r="D129" s="1679" t="str">
        <f>IF(TRIM(入力1!D202)&lt;&gt;"",入力1!D202,"")</f>
        <v/>
      </c>
      <c r="E129" s="1680"/>
      <c r="F129" s="1680"/>
      <c r="G129" s="1680"/>
      <c r="H129" s="1680"/>
      <c r="I129" s="1680"/>
      <c r="J129" s="1681"/>
      <c r="K129" s="799" t="str">
        <f>IF(TRIM(入力1!A202)&lt;&gt;"",入力1!A202,"")</f>
        <v/>
      </c>
      <c r="L129" s="797">
        <f>IF(TRIM(入力1!B202)&lt;&gt;"",入力1!B202,"")</f>
        <v>9</v>
      </c>
      <c r="M129" s="251">
        <f t="shared" si="4"/>
        <v>3</v>
      </c>
      <c r="N129" s="293" t="str">
        <f>IF(TRIM(入力3!N105)&lt;&gt;"",入力3!N105,"")</f>
        <v/>
      </c>
      <c r="O129" s="294" t="str">
        <f>IF(TRIM(入力3!O105)&lt;&gt;"",入力3!O105,"")</f>
        <v/>
      </c>
      <c r="P129" s="295" t="str">
        <f>IF(TRIM(入力3!P105)&lt;&gt;"",入力3!P105,"")</f>
        <v/>
      </c>
      <c r="Q129" s="294" t="str">
        <f>IF(TRIM(入力3!Q105)&lt;&gt;"",入力3!Q105,"")</f>
        <v/>
      </c>
      <c r="R129" s="293" t="str">
        <f>IF(TRIM(入力3!R105)&lt;&gt;"",入力3!R105,"")</f>
        <v/>
      </c>
      <c r="S129" s="293" t="str">
        <f>IF(TRIM(入力3!S105)&lt;&gt;"",入力3!S105,"")</f>
        <v/>
      </c>
      <c r="T129" s="462" t="str">
        <f>IF(TRIM(入力3!T105)&lt;&gt;"",入力3!T105,"")</f>
        <v/>
      </c>
      <c r="U129" s="294" t="str">
        <f>IF(TRIM(入力3!U105)&lt;&gt;"",入力3!U105,"")</f>
        <v/>
      </c>
      <c r="V129" s="293" t="str">
        <f>IF(TRIM(入力3!V105)&lt;&gt;"",入力3!V105,"")</f>
        <v/>
      </c>
      <c r="W129" s="293" t="str">
        <f>IF(TRIM(入力3!W105)&lt;&gt;"",入力3!W105,"")</f>
        <v/>
      </c>
      <c r="X129" s="293">
        <f>IF(TRIM(入力3!X105)&lt;&gt;"",入力3!X105,"")</f>
        <v>0</v>
      </c>
      <c r="Y129" s="293">
        <f>IF(TRIM(入力3!Y105)&lt;&gt;"",入力3!Y105,"")</f>
        <v>0</v>
      </c>
      <c r="Z129" s="257" t="str">
        <f>IF(TRIM(入力3!Z105)&lt;&gt;"",入力3!Z105,"")</f>
        <v/>
      </c>
      <c r="AA129" s="403" t="str">
        <f>IF(TRIM(入力3!AA105)&lt;&gt;"",入力3!AA105,"")</f>
        <v/>
      </c>
      <c r="AB129" s="810" t="str">
        <f>IF(TRIM(入力3!AB105)&lt;&gt;"",入力3!AB105,"")</f>
        <v/>
      </c>
      <c r="AC129" s="801" t="str">
        <f>IF(TRIM(入力3!AC105)&lt;&gt;"",入力3!AC105,"")</f>
        <v/>
      </c>
      <c r="AD129" s="801" t="str">
        <f>IF(TRIM(入力3!AD105)&lt;&gt;"",入力3!AD105,"")</f>
        <v/>
      </c>
      <c r="AE129" s="801" t="str">
        <f>IF(TRIM(入力3!AE105)&lt;&gt;"",入力3!AE105,"")</f>
        <v/>
      </c>
      <c r="AF129" s="2430" t="str">
        <f>IF(TRIM(入力3!AF105)&lt;&gt;"",入力3!AF105,"")</f>
        <v/>
      </c>
      <c r="AG129" s="2431"/>
      <c r="AI129" s="484"/>
      <c r="AJ129" s="484"/>
      <c r="AK129" s="484"/>
      <c r="AL129" s="484"/>
      <c r="AM129" s="484"/>
      <c r="AN129" s="484"/>
      <c r="AO129" s="484"/>
      <c r="AP129" s="484"/>
      <c r="AQ129" s="484"/>
      <c r="AR129" s="484"/>
      <c r="AS129" s="484"/>
      <c r="AT129" s="484"/>
      <c r="AU129" s="484"/>
      <c r="AV129" s="484"/>
      <c r="AW129" s="484"/>
    </row>
    <row r="130" spans="1:49" s="162" customFormat="1" ht="22.5" customHeight="1">
      <c r="A130" s="798" t="str">
        <f>IF(TRIM(入力1!A204)&lt;&gt;"",入力1!A204,"")</f>
        <v/>
      </c>
      <c r="B130" s="796">
        <f>IF(TRIM(入力1!B204)&lt;&gt;"",入力1!B204,"")</f>
        <v>9</v>
      </c>
      <c r="C130" s="558">
        <f>IF(TRIM(入力1!C204)&lt;&gt;"",入力1!C204,"")</f>
        <v>4</v>
      </c>
      <c r="D130" s="2442" t="str">
        <f>IF(TRIM(入力1!D204)&lt;&gt;"",入力1!D204,"")</f>
        <v/>
      </c>
      <c r="E130" s="2443"/>
      <c r="F130" s="2443"/>
      <c r="G130" s="2443"/>
      <c r="H130" s="2443"/>
      <c r="I130" s="2443"/>
      <c r="J130" s="2444"/>
      <c r="K130" s="798" t="str">
        <f>IF(TRIM(入力1!A204)&lt;&gt;"",入力1!A204,"")</f>
        <v/>
      </c>
      <c r="L130" s="796">
        <f>IF(TRIM(入力1!B204)&lt;&gt;"",入力1!B204,"")</f>
        <v>9</v>
      </c>
      <c r="M130" s="558">
        <f t="shared" si="4"/>
        <v>4</v>
      </c>
      <c r="N130" s="559" t="str">
        <f>IF(TRIM(入力3!N106)&lt;&gt;"",入力3!N106,"")</f>
        <v/>
      </c>
      <c r="O130" s="560" t="str">
        <f>IF(TRIM(入力3!O106)&lt;&gt;"",入力3!O106,"")</f>
        <v/>
      </c>
      <c r="P130" s="561" t="str">
        <f>IF(TRIM(入力3!P106)&lt;&gt;"",入力3!P106,"")</f>
        <v/>
      </c>
      <c r="Q130" s="560" t="str">
        <f>IF(TRIM(入力3!Q106)&lt;&gt;"",入力3!Q106,"")</f>
        <v/>
      </c>
      <c r="R130" s="559" t="str">
        <f>IF(TRIM(入力3!R106)&lt;&gt;"",入力3!R106,"")</f>
        <v/>
      </c>
      <c r="S130" s="559" t="str">
        <f>IF(TRIM(入力3!S106)&lt;&gt;"",入力3!S106,"")</f>
        <v/>
      </c>
      <c r="T130" s="567" t="str">
        <f>IF(TRIM(入力3!T106)&lt;&gt;"",入力3!T106,"")</f>
        <v/>
      </c>
      <c r="U130" s="560" t="str">
        <f>IF(TRIM(入力3!U106)&lt;&gt;"",入力3!U106,"")</f>
        <v/>
      </c>
      <c r="V130" s="559" t="str">
        <f>IF(TRIM(入力3!V106)&lt;&gt;"",入力3!V106,"")</f>
        <v/>
      </c>
      <c r="W130" s="559" t="str">
        <f>IF(TRIM(入力3!W106)&lt;&gt;"",入力3!W106,"")</f>
        <v/>
      </c>
      <c r="X130" s="559">
        <f>IF(TRIM(入力3!X106)&lt;&gt;"",入力3!X106,"")</f>
        <v>0</v>
      </c>
      <c r="Y130" s="559">
        <f>IF(TRIM(入力3!Y106)&lt;&gt;"",入力3!Y106,"")</f>
        <v>0</v>
      </c>
      <c r="Z130" s="563" t="str">
        <f>IF(TRIM(入力3!Z106)&lt;&gt;"",入力3!Z106,"")</f>
        <v/>
      </c>
      <c r="AA130" s="564" t="str">
        <f>IF(TRIM(入力3!AA106)&lt;&gt;"",入力3!AA106,"")</f>
        <v/>
      </c>
      <c r="AB130" s="809" t="str">
        <f>IF(TRIM(入力3!AB106)&lt;&gt;"",入力3!AB106,"")</f>
        <v/>
      </c>
      <c r="AC130" s="802" t="str">
        <f>IF(TRIM(入力3!AC106)&lt;&gt;"",入力3!AC106,"")</f>
        <v/>
      </c>
      <c r="AD130" s="802" t="str">
        <f>IF(TRIM(入力3!AD106)&lt;&gt;"",入力3!AD106,"")</f>
        <v/>
      </c>
      <c r="AE130" s="802" t="str">
        <f>IF(TRIM(入力3!AE106)&lt;&gt;"",入力3!AE106,"")</f>
        <v/>
      </c>
      <c r="AF130" s="2432" t="str">
        <f>IF(TRIM(入力3!AF106)&lt;&gt;"",入力3!AF106,"")</f>
        <v/>
      </c>
      <c r="AG130" s="2433"/>
      <c r="AI130" s="484"/>
      <c r="AJ130" s="484"/>
      <c r="AK130" s="484"/>
      <c r="AL130" s="484"/>
      <c r="AM130" s="484"/>
      <c r="AN130" s="484"/>
      <c r="AO130" s="484"/>
      <c r="AP130" s="484"/>
      <c r="AQ130" s="484"/>
      <c r="AR130" s="484"/>
      <c r="AS130" s="484"/>
      <c r="AT130" s="484"/>
      <c r="AU130" s="484"/>
      <c r="AV130" s="484"/>
      <c r="AW130" s="484"/>
    </row>
    <row r="131" spans="1:49" s="162" customFormat="1" ht="22.5" customHeight="1" thickBot="1">
      <c r="A131" s="375" t="str">
        <f>IF(TRIM(入力1!A206)&lt;&gt;"",入力1!A206,"")</f>
        <v/>
      </c>
      <c r="B131" s="428">
        <f>IF(TRIM(入力1!B206)&lt;&gt;"",入力1!B206,"")</f>
        <v>9</v>
      </c>
      <c r="C131" s="376">
        <f>IF(TRIM(入力1!C206)&lt;&gt;"",入力1!C206,"")</f>
        <v>5</v>
      </c>
      <c r="D131" s="1692" t="str">
        <f>IF(TRIM(入力1!D206)&lt;&gt;"",入力1!D206,"")</f>
        <v/>
      </c>
      <c r="E131" s="1693"/>
      <c r="F131" s="1693"/>
      <c r="G131" s="1693"/>
      <c r="H131" s="1693"/>
      <c r="I131" s="1693"/>
      <c r="J131" s="1694"/>
      <c r="K131" s="375" t="str">
        <f>IF(TRIM(入力1!A206)&lt;&gt;"",入力1!A206,"")</f>
        <v/>
      </c>
      <c r="L131" s="428">
        <f>IF(TRIM(入力1!B206)&lt;&gt;"",入力1!B206,"")</f>
        <v>9</v>
      </c>
      <c r="M131" s="376">
        <f t="shared" si="4"/>
        <v>5</v>
      </c>
      <c r="N131" s="299" t="str">
        <f>IF(TRIM(入力3!N107)&lt;&gt;"",入力3!N107,"")</f>
        <v/>
      </c>
      <c r="O131" s="300" t="str">
        <f>IF(TRIM(入力3!O107)&lt;&gt;"",入力3!O107,"")</f>
        <v/>
      </c>
      <c r="P131" s="301" t="str">
        <f>IF(TRIM(入力3!P107)&lt;&gt;"",入力3!P107,"")</f>
        <v/>
      </c>
      <c r="Q131" s="300" t="str">
        <f>IF(TRIM(入力3!Q107)&lt;&gt;"",入力3!Q107,"")</f>
        <v/>
      </c>
      <c r="R131" s="299" t="str">
        <f>IF(TRIM(入力3!R107)&lt;&gt;"",入力3!R107,"")</f>
        <v/>
      </c>
      <c r="S131" s="299" t="str">
        <f>IF(TRIM(入力3!S107)&lt;&gt;"",入力3!S107,"")</f>
        <v/>
      </c>
      <c r="T131" s="463" t="str">
        <f>IF(TRIM(入力3!T107)&lt;&gt;"",入力3!T107,"")</f>
        <v/>
      </c>
      <c r="U131" s="300" t="str">
        <f>IF(TRIM(入力3!U107)&lt;&gt;"",入力3!U107,"")</f>
        <v/>
      </c>
      <c r="V131" s="299" t="str">
        <f>IF(TRIM(入力3!V107)&lt;&gt;"",入力3!V107,"")</f>
        <v/>
      </c>
      <c r="W131" s="299" t="str">
        <f>IF(TRIM(入力3!W107)&lt;&gt;"",入力3!W107,"")</f>
        <v/>
      </c>
      <c r="X131" s="299">
        <f>IF(TRIM(入力3!X107)&lt;&gt;"",入力3!X107,"")</f>
        <v>0</v>
      </c>
      <c r="Y131" s="299">
        <f>IF(TRIM(入力3!Y107)&lt;&gt;"",入力3!Y107,"")</f>
        <v>0</v>
      </c>
      <c r="Z131" s="258" t="str">
        <f>IF(TRIM(入力3!Z107)&lt;&gt;"",入力3!Z107,"")</f>
        <v/>
      </c>
      <c r="AA131" s="404" t="str">
        <f>IF(TRIM(入力3!AA107)&lt;&gt;"",入力3!AA107,"")</f>
        <v/>
      </c>
      <c r="AB131" s="302" t="str">
        <f>IF(TRIM(入力3!AB107)&lt;&gt;"",入力3!AB107,"")</f>
        <v/>
      </c>
      <c r="AC131" s="805" t="str">
        <f>IF(TRIM(入力3!AC107)&lt;&gt;"",入力3!AC107,"")</f>
        <v/>
      </c>
      <c r="AD131" s="805" t="str">
        <f>IF(TRIM(入力3!AD107)&lt;&gt;"",入力3!AD107,"")</f>
        <v/>
      </c>
      <c r="AE131" s="805" t="str">
        <f>IF(TRIM(入力3!AE107)&lt;&gt;"",入力3!AE107,"")</f>
        <v/>
      </c>
      <c r="AF131" s="2440" t="str">
        <f>IF(TRIM(入力3!AF107)&lt;&gt;"",入力3!AF107,"")</f>
        <v/>
      </c>
      <c r="AG131" s="2441"/>
      <c r="AI131" s="484"/>
      <c r="AJ131" s="484"/>
      <c r="AK131" s="484"/>
      <c r="AL131" s="484"/>
      <c r="AM131" s="484"/>
      <c r="AN131" s="484"/>
      <c r="AO131" s="484"/>
      <c r="AP131" s="484"/>
      <c r="AQ131" s="484"/>
      <c r="AR131" s="484"/>
      <c r="AS131" s="484"/>
      <c r="AT131" s="484"/>
      <c r="AU131" s="484"/>
      <c r="AV131" s="484"/>
      <c r="AW131" s="484"/>
    </row>
    <row r="132" spans="1:49" s="162" customFormat="1" ht="22.5" customHeight="1">
      <c r="A132" s="792" t="str">
        <f>IF(TRIM(入力1!A208)&lt;&gt;"",入力1!A208,"")</f>
        <v/>
      </c>
      <c r="B132" s="794">
        <f>IF(TRIM(入力1!B208)&lt;&gt;"",入力1!B208,"")</f>
        <v>9</v>
      </c>
      <c r="C132" s="800">
        <f>IF(TRIM(入力1!C208)&lt;&gt;"",入力1!C208,"")</f>
        <v>6</v>
      </c>
      <c r="D132" s="2448" t="str">
        <f>IF(TRIM(入力1!D208)&lt;&gt;"",入力1!D208,"")</f>
        <v/>
      </c>
      <c r="E132" s="2449"/>
      <c r="F132" s="2449"/>
      <c r="G132" s="2449"/>
      <c r="H132" s="2449"/>
      <c r="I132" s="2449"/>
      <c r="J132" s="2450"/>
      <c r="K132" s="792" t="str">
        <f>IF(TRIM(入力1!A208)&lt;&gt;"",入力1!A208,"")</f>
        <v/>
      </c>
      <c r="L132" s="794">
        <f>IF(TRIM(入力1!B208)&lt;&gt;"",入力1!B208,"")</f>
        <v>9</v>
      </c>
      <c r="M132" s="800">
        <f t="shared" si="4"/>
        <v>6</v>
      </c>
      <c r="N132" s="571" t="str">
        <f>IF(TRIM(入力3!N108)&lt;&gt;"",入力3!N108,"")</f>
        <v/>
      </c>
      <c r="O132" s="572" t="str">
        <f>IF(TRIM(入力3!O108)&lt;&gt;"",入力3!O108,"")</f>
        <v/>
      </c>
      <c r="P132" s="573" t="str">
        <f>IF(TRIM(入力3!P108)&lt;&gt;"",入力3!P108,"")</f>
        <v/>
      </c>
      <c r="Q132" s="572" t="str">
        <f>IF(TRIM(入力3!Q108)&lt;&gt;"",入力3!Q108,"")</f>
        <v/>
      </c>
      <c r="R132" s="571" t="str">
        <f>IF(TRIM(入力3!R108)&lt;&gt;"",入力3!R108,"")</f>
        <v/>
      </c>
      <c r="S132" s="571" t="str">
        <f>IF(TRIM(入力3!S108)&lt;&gt;"",入力3!S108,"")</f>
        <v/>
      </c>
      <c r="T132" s="574" t="str">
        <f>IF(TRIM(入力3!T108)&lt;&gt;"",入力3!T108,"")</f>
        <v/>
      </c>
      <c r="U132" s="572" t="str">
        <f>IF(TRIM(入力3!U108)&lt;&gt;"",入力3!U108,"")</f>
        <v/>
      </c>
      <c r="V132" s="571" t="str">
        <f>IF(TRIM(入力3!V108)&lt;&gt;"",入力3!V108,"")</f>
        <v/>
      </c>
      <c r="W132" s="571" t="str">
        <f>IF(TRIM(入力3!W108)&lt;&gt;"",入力3!W108,"")</f>
        <v/>
      </c>
      <c r="X132" s="571">
        <f>IF(TRIM(入力3!X108)&lt;&gt;"",入力3!X108,"")</f>
        <v>0</v>
      </c>
      <c r="Y132" s="571">
        <f>IF(TRIM(入力3!Y108)&lt;&gt;"",入力3!Y108,"")</f>
        <v>0</v>
      </c>
      <c r="Z132" s="575" t="str">
        <f>IF(TRIM(入力3!Z108)&lt;&gt;"",入力3!Z108,"")</f>
        <v/>
      </c>
      <c r="AA132" s="576" t="str">
        <f>IF(TRIM(入力3!AA108)&lt;&gt;"",入力3!AA108,"")</f>
        <v/>
      </c>
      <c r="AB132" s="577" t="str">
        <f>IF(TRIM(入力3!AB108)&lt;&gt;"",入力3!AB108,"")</f>
        <v/>
      </c>
      <c r="AC132" s="804" t="str">
        <f>IF(TRIM(入力3!AC108)&lt;&gt;"",入力3!AC108,"")</f>
        <v/>
      </c>
      <c r="AD132" s="804" t="str">
        <f>IF(TRIM(入力3!AD108)&lt;&gt;"",入力3!AD108,"")</f>
        <v/>
      </c>
      <c r="AE132" s="804" t="str">
        <f>IF(TRIM(入力3!AE108)&lt;&gt;"",入力3!AE108,"")</f>
        <v/>
      </c>
      <c r="AF132" s="2428" t="str">
        <f>IF(TRIM(入力3!AF108)&lt;&gt;"",入力3!AF108,"")</f>
        <v/>
      </c>
      <c r="AG132" s="2429"/>
      <c r="AI132" s="484"/>
      <c r="AJ132" s="484"/>
      <c r="AK132" s="484"/>
      <c r="AL132" s="484"/>
      <c r="AM132" s="484"/>
      <c r="AN132" s="484"/>
      <c r="AO132" s="484"/>
      <c r="AP132" s="484"/>
      <c r="AQ132" s="484"/>
      <c r="AR132" s="484"/>
      <c r="AS132" s="484"/>
      <c r="AT132" s="484"/>
      <c r="AU132" s="484"/>
      <c r="AV132" s="484"/>
      <c r="AW132" s="484"/>
    </row>
    <row r="133" spans="1:49" s="162" customFormat="1" ht="22.5" customHeight="1">
      <c r="A133" s="799" t="str">
        <f>IF(TRIM(入力1!A210)&lt;&gt;"",入力1!A210,"")</f>
        <v/>
      </c>
      <c r="B133" s="797">
        <f>IF(TRIM(入力1!B210)&lt;&gt;"",入力1!B210,"")</f>
        <v>9</v>
      </c>
      <c r="C133" s="251">
        <f>IF(TRIM(入力1!C210)&lt;&gt;"",入力1!C210,"")</f>
        <v>7</v>
      </c>
      <c r="D133" s="1679" t="str">
        <f>IF(TRIM(入力1!D210)&lt;&gt;"",入力1!D210,"")</f>
        <v/>
      </c>
      <c r="E133" s="1680"/>
      <c r="F133" s="1680"/>
      <c r="G133" s="1680"/>
      <c r="H133" s="1680"/>
      <c r="I133" s="1680"/>
      <c r="J133" s="1681"/>
      <c r="K133" s="799" t="str">
        <f>IF(TRIM(入力1!A210)&lt;&gt;"",入力1!A210,"")</f>
        <v/>
      </c>
      <c r="L133" s="797">
        <f>IF(TRIM(入力1!B210)&lt;&gt;"",入力1!B210,"")</f>
        <v>9</v>
      </c>
      <c r="M133" s="251">
        <f t="shared" si="4"/>
        <v>7</v>
      </c>
      <c r="N133" s="293" t="str">
        <f>IF(TRIM(入力3!N109)&lt;&gt;"",入力3!N109,"")</f>
        <v/>
      </c>
      <c r="O133" s="294" t="str">
        <f>IF(TRIM(入力3!O109)&lt;&gt;"",入力3!O109,"")</f>
        <v/>
      </c>
      <c r="P133" s="295" t="str">
        <f>IF(TRIM(入力3!P109)&lt;&gt;"",入力3!P109,"")</f>
        <v/>
      </c>
      <c r="Q133" s="294" t="str">
        <f>IF(TRIM(入力3!Q109)&lt;&gt;"",入力3!Q109,"")</f>
        <v/>
      </c>
      <c r="R133" s="293" t="str">
        <f>IF(TRIM(入力3!R109)&lt;&gt;"",入力3!R109,"")</f>
        <v/>
      </c>
      <c r="S133" s="293" t="str">
        <f>IF(TRIM(入力3!S109)&lt;&gt;"",入力3!S109,"")</f>
        <v/>
      </c>
      <c r="T133" s="462" t="str">
        <f>IF(TRIM(入力3!T109)&lt;&gt;"",入力3!T109,"")</f>
        <v/>
      </c>
      <c r="U133" s="294" t="str">
        <f>IF(TRIM(入力3!U109)&lt;&gt;"",入力3!U109,"")</f>
        <v/>
      </c>
      <c r="V133" s="293" t="str">
        <f>IF(TRIM(入力3!V109)&lt;&gt;"",入力3!V109,"")</f>
        <v/>
      </c>
      <c r="W133" s="293" t="str">
        <f>IF(TRIM(入力3!W109)&lt;&gt;"",入力3!W109,"")</f>
        <v/>
      </c>
      <c r="X133" s="293">
        <f>IF(TRIM(入力3!X109)&lt;&gt;"",入力3!X109,"")</f>
        <v>0</v>
      </c>
      <c r="Y133" s="293">
        <f>IF(TRIM(入力3!Y109)&lt;&gt;"",入力3!Y109,"")</f>
        <v>0</v>
      </c>
      <c r="Z133" s="257" t="str">
        <f>IF(TRIM(入力3!Z109)&lt;&gt;"",入力3!Z109,"")</f>
        <v/>
      </c>
      <c r="AA133" s="403" t="str">
        <f>IF(TRIM(入力3!AA109)&lt;&gt;"",入力3!AA109,"")</f>
        <v/>
      </c>
      <c r="AB133" s="810" t="str">
        <f>IF(TRIM(入力3!AB109)&lt;&gt;"",入力3!AB109,"")</f>
        <v/>
      </c>
      <c r="AC133" s="801" t="str">
        <f>IF(TRIM(入力3!AC109)&lt;&gt;"",入力3!AC109,"")</f>
        <v/>
      </c>
      <c r="AD133" s="801" t="str">
        <f>IF(TRIM(入力3!AD109)&lt;&gt;"",入力3!AD109,"")</f>
        <v/>
      </c>
      <c r="AE133" s="801" t="str">
        <f>IF(TRIM(入力3!AE109)&lt;&gt;"",入力3!AE109,"")</f>
        <v/>
      </c>
      <c r="AF133" s="2430" t="str">
        <f>IF(TRIM(入力3!AF109)&lt;&gt;"",入力3!AF109,"")</f>
        <v/>
      </c>
      <c r="AG133" s="2431"/>
      <c r="AI133" s="484"/>
      <c r="AJ133" s="484"/>
      <c r="AK133" s="484"/>
      <c r="AL133" s="484"/>
      <c r="AM133" s="484"/>
      <c r="AN133" s="484"/>
      <c r="AO133" s="484"/>
      <c r="AP133" s="484"/>
      <c r="AQ133" s="484"/>
      <c r="AR133" s="484"/>
      <c r="AS133" s="484"/>
      <c r="AT133" s="484"/>
      <c r="AU133" s="484"/>
      <c r="AV133" s="484"/>
      <c r="AW133" s="484"/>
    </row>
    <row r="134" spans="1:49" s="162" customFormat="1" ht="22.5" customHeight="1">
      <c r="A134" s="798" t="str">
        <f>IF(TRIM(入力1!A212)&lt;&gt;"",入力1!A212,"")</f>
        <v/>
      </c>
      <c r="B134" s="796">
        <f>IF(TRIM(入力1!B212)&lt;&gt;"",入力1!B212,"")</f>
        <v>9</v>
      </c>
      <c r="C134" s="558">
        <f>IF(TRIM(入力1!C212)&lt;&gt;"",入力1!C212,"")</f>
        <v>8</v>
      </c>
      <c r="D134" s="2442" t="str">
        <f>IF(TRIM(入力1!D212)&lt;&gt;"",入力1!D212,"")</f>
        <v/>
      </c>
      <c r="E134" s="2443"/>
      <c r="F134" s="2443"/>
      <c r="G134" s="2443"/>
      <c r="H134" s="2443"/>
      <c r="I134" s="2443"/>
      <c r="J134" s="2444"/>
      <c r="K134" s="798" t="str">
        <f>IF(TRIM(入力1!A212)&lt;&gt;"",入力1!A212,"")</f>
        <v/>
      </c>
      <c r="L134" s="796">
        <f>IF(TRIM(入力1!B212)&lt;&gt;"",入力1!B212,"")</f>
        <v>9</v>
      </c>
      <c r="M134" s="558">
        <f t="shared" si="4"/>
        <v>8</v>
      </c>
      <c r="N134" s="559" t="str">
        <f>IF(TRIM(入力3!N110)&lt;&gt;"",入力3!N110,"")</f>
        <v/>
      </c>
      <c r="O134" s="560" t="str">
        <f>IF(TRIM(入力3!O110)&lt;&gt;"",入力3!O110,"")</f>
        <v/>
      </c>
      <c r="P134" s="561" t="str">
        <f>IF(TRIM(入力3!P110)&lt;&gt;"",入力3!P110,"")</f>
        <v/>
      </c>
      <c r="Q134" s="560" t="str">
        <f>IF(TRIM(入力3!Q110)&lt;&gt;"",入力3!Q110,"")</f>
        <v/>
      </c>
      <c r="R134" s="559" t="str">
        <f>IF(TRIM(入力3!R110)&lt;&gt;"",入力3!R110,"")</f>
        <v/>
      </c>
      <c r="S134" s="559" t="str">
        <f>IF(TRIM(入力3!S110)&lt;&gt;"",入力3!S110,"")</f>
        <v/>
      </c>
      <c r="T134" s="567" t="str">
        <f>IF(TRIM(入力3!T110)&lt;&gt;"",入力3!T110,"")</f>
        <v/>
      </c>
      <c r="U134" s="560" t="str">
        <f>IF(TRIM(入力3!U110)&lt;&gt;"",入力3!U110,"")</f>
        <v/>
      </c>
      <c r="V134" s="559" t="str">
        <f>IF(TRIM(入力3!V110)&lt;&gt;"",入力3!V110,"")</f>
        <v/>
      </c>
      <c r="W134" s="559" t="str">
        <f>IF(TRIM(入力3!W110)&lt;&gt;"",入力3!W110,"")</f>
        <v/>
      </c>
      <c r="X134" s="559">
        <f>IF(TRIM(入力3!X110)&lt;&gt;"",入力3!X110,"")</f>
        <v>0</v>
      </c>
      <c r="Y134" s="559">
        <f>IF(TRIM(入力3!Y110)&lt;&gt;"",入力3!Y110,"")</f>
        <v>0</v>
      </c>
      <c r="Z134" s="563" t="str">
        <f>IF(TRIM(入力3!Z110)&lt;&gt;"",入力3!Z110,"")</f>
        <v/>
      </c>
      <c r="AA134" s="564" t="str">
        <f>IF(TRIM(入力3!AA110)&lt;&gt;"",入力3!AA110,"")</f>
        <v/>
      </c>
      <c r="AB134" s="809" t="str">
        <f>IF(TRIM(入力3!AB110)&lt;&gt;"",入力3!AB110,"")</f>
        <v/>
      </c>
      <c r="AC134" s="802" t="str">
        <f>IF(TRIM(入力3!AC110)&lt;&gt;"",入力3!AC110,"")</f>
        <v/>
      </c>
      <c r="AD134" s="802" t="str">
        <f>IF(TRIM(入力3!AD110)&lt;&gt;"",入力3!AD110,"")</f>
        <v/>
      </c>
      <c r="AE134" s="802" t="str">
        <f>IF(TRIM(入力3!AE110)&lt;&gt;"",入力3!AE110,"")</f>
        <v/>
      </c>
      <c r="AF134" s="2432" t="str">
        <f>IF(TRIM(入力3!AF110)&lt;&gt;"",入力3!AF110,"")</f>
        <v/>
      </c>
      <c r="AG134" s="2433"/>
      <c r="AI134" s="484"/>
      <c r="AJ134" s="484"/>
      <c r="AK134" s="484"/>
      <c r="AL134" s="484"/>
      <c r="AM134" s="484"/>
      <c r="AN134" s="484"/>
      <c r="AO134" s="484"/>
      <c r="AP134" s="484"/>
      <c r="AQ134" s="484"/>
      <c r="AR134" s="484"/>
      <c r="AS134" s="484"/>
      <c r="AT134" s="484"/>
      <c r="AU134" s="484"/>
      <c r="AV134" s="484"/>
      <c r="AW134" s="484"/>
    </row>
    <row r="135" spans="1:49" s="162" customFormat="1" ht="22.5" customHeight="1">
      <c r="A135" s="799" t="str">
        <f>IF(TRIM(入力1!A214)&lt;&gt;"",入力1!A214,"")</f>
        <v/>
      </c>
      <c r="B135" s="797">
        <f>IF(TRIM(入力1!B214)&lt;&gt;"",入力1!B214,"")</f>
        <v>9</v>
      </c>
      <c r="C135" s="251">
        <f>IF(TRIM(入力1!C214)&lt;&gt;"",入力1!C214,"")</f>
        <v>9</v>
      </c>
      <c r="D135" s="1679" t="str">
        <f>IF(TRIM(入力1!D214)&lt;&gt;"",入力1!D214,"")</f>
        <v/>
      </c>
      <c r="E135" s="1680"/>
      <c r="F135" s="1680"/>
      <c r="G135" s="1680"/>
      <c r="H135" s="1680"/>
      <c r="I135" s="1680"/>
      <c r="J135" s="1681"/>
      <c r="K135" s="799" t="str">
        <f>IF(TRIM(入力1!A214)&lt;&gt;"",入力1!A214,"")</f>
        <v/>
      </c>
      <c r="L135" s="797">
        <f>IF(TRIM(入力1!B214)&lt;&gt;"",入力1!B214,"")</f>
        <v>9</v>
      </c>
      <c r="M135" s="251">
        <f t="shared" si="4"/>
        <v>9</v>
      </c>
      <c r="N135" s="293" t="str">
        <f>IF(TRIM(入力3!N111)&lt;&gt;"",入力3!N111,"")</f>
        <v/>
      </c>
      <c r="O135" s="294" t="str">
        <f>IF(TRIM(入力3!O111)&lt;&gt;"",入力3!O111,"")</f>
        <v/>
      </c>
      <c r="P135" s="295" t="str">
        <f>IF(TRIM(入力3!P111)&lt;&gt;"",入力3!P111,"")</f>
        <v/>
      </c>
      <c r="Q135" s="294" t="str">
        <f>IF(TRIM(入力3!Q111)&lt;&gt;"",入力3!Q111,"")</f>
        <v/>
      </c>
      <c r="R135" s="293" t="str">
        <f>IF(TRIM(入力3!R111)&lt;&gt;"",入力3!R111,"")</f>
        <v/>
      </c>
      <c r="S135" s="293" t="str">
        <f>IF(TRIM(入力3!S111)&lt;&gt;"",入力3!S111,"")</f>
        <v/>
      </c>
      <c r="T135" s="462" t="str">
        <f>IF(TRIM(入力3!T111)&lt;&gt;"",入力3!T111,"")</f>
        <v/>
      </c>
      <c r="U135" s="294" t="str">
        <f>IF(TRIM(入力3!U111)&lt;&gt;"",入力3!U111,"")</f>
        <v/>
      </c>
      <c r="V135" s="293" t="str">
        <f>IF(TRIM(入力3!V111)&lt;&gt;"",入力3!V111,"")</f>
        <v/>
      </c>
      <c r="W135" s="293" t="str">
        <f>IF(TRIM(入力3!W111)&lt;&gt;"",入力3!W111,"")</f>
        <v/>
      </c>
      <c r="X135" s="293">
        <f>IF(TRIM(入力3!X111)&lt;&gt;"",入力3!X111,"")</f>
        <v>0</v>
      </c>
      <c r="Y135" s="293">
        <f>IF(TRIM(入力3!Y111)&lt;&gt;"",入力3!Y111,"")</f>
        <v>0</v>
      </c>
      <c r="Z135" s="257" t="str">
        <f>IF(TRIM(入力3!Z111)&lt;&gt;"",入力3!Z111,"")</f>
        <v/>
      </c>
      <c r="AA135" s="403" t="str">
        <f>IF(TRIM(入力3!AA111)&lt;&gt;"",入力3!AA111,"")</f>
        <v/>
      </c>
      <c r="AB135" s="810" t="str">
        <f>IF(TRIM(入力3!AB111)&lt;&gt;"",入力3!AB111,"")</f>
        <v/>
      </c>
      <c r="AC135" s="801" t="str">
        <f>IF(TRIM(入力3!AC111)&lt;&gt;"",入力3!AC111,"")</f>
        <v/>
      </c>
      <c r="AD135" s="801" t="str">
        <f>IF(TRIM(入力3!AD111)&lt;&gt;"",入力3!AD111,"")</f>
        <v/>
      </c>
      <c r="AE135" s="801" t="str">
        <f>IF(TRIM(入力3!AE111)&lt;&gt;"",入力3!AE111,"")</f>
        <v/>
      </c>
      <c r="AF135" s="2430" t="str">
        <f>IF(TRIM(入力3!AF111)&lt;&gt;"",入力3!AF111,"")</f>
        <v/>
      </c>
      <c r="AG135" s="2431"/>
      <c r="AI135" s="484"/>
      <c r="AJ135" s="484"/>
      <c r="AK135" s="484"/>
      <c r="AL135" s="484"/>
      <c r="AM135" s="484"/>
      <c r="AN135" s="484"/>
      <c r="AO135" s="484"/>
      <c r="AP135" s="484"/>
      <c r="AQ135" s="484"/>
      <c r="AR135" s="484"/>
      <c r="AS135" s="484"/>
      <c r="AT135" s="484"/>
      <c r="AU135" s="484"/>
      <c r="AV135" s="484"/>
      <c r="AW135" s="484"/>
    </row>
    <row r="136" spans="1:49" s="162" customFormat="1" ht="22.5" customHeight="1" thickBot="1">
      <c r="A136" s="579">
        <f>IF(TRIM(入力1!A216)&lt;&gt;"",入力1!A216,"")</f>
        <v>1</v>
      </c>
      <c r="B136" s="580">
        <f>IF(TRIM(入力1!B216)&lt;&gt;"",入力1!B216,"")</f>
        <v>0</v>
      </c>
      <c r="C136" s="581">
        <f>IF(TRIM(入力1!C216)&lt;&gt;"",入力1!C216,"")</f>
        <v>0</v>
      </c>
      <c r="D136" s="2445" t="str">
        <f>IF(TRIM(入力1!D216)&lt;&gt;"",入力1!D216,"")</f>
        <v/>
      </c>
      <c r="E136" s="2446"/>
      <c r="F136" s="2446"/>
      <c r="G136" s="2446"/>
      <c r="H136" s="2446"/>
      <c r="I136" s="2446"/>
      <c r="J136" s="2447"/>
      <c r="K136" s="579">
        <f>IF(TRIM(入力1!A216)&lt;&gt;"",入力1!A216,"")</f>
        <v>1</v>
      </c>
      <c r="L136" s="580">
        <f>IF(TRIM(入力1!B216)&lt;&gt;"",入力1!B216,"")</f>
        <v>0</v>
      </c>
      <c r="M136" s="581">
        <f t="shared" si="4"/>
        <v>0</v>
      </c>
      <c r="N136" s="582" t="str">
        <f>IF(TRIM(入力3!N112)&lt;&gt;"",入力3!N112,"")</f>
        <v/>
      </c>
      <c r="O136" s="583" t="str">
        <f>IF(TRIM(入力3!O112)&lt;&gt;"",入力3!O112,"")</f>
        <v/>
      </c>
      <c r="P136" s="584" t="str">
        <f>IF(TRIM(入力3!P112)&lt;&gt;"",入力3!P112,"")</f>
        <v/>
      </c>
      <c r="Q136" s="583" t="str">
        <f>IF(TRIM(入力3!Q112)&lt;&gt;"",入力3!Q112,"")</f>
        <v/>
      </c>
      <c r="R136" s="582" t="str">
        <f>IF(TRIM(入力3!R112)&lt;&gt;"",入力3!R112,"")</f>
        <v/>
      </c>
      <c r="S136" s="582" t="str">
        <f>IF(TRIM(入力3!S112)&lt;&gt;"",入力3!S112,"")</f>
        <v/>
      </c>
      <c r="T136" s="585" t="str">
        <f>IF(TRIM(入力3!T112)&lt;&gt;"",入力3!T112,"")</f>
        <v/>
      </c>
      <c r="U136" s="583" t="str">
        <f>IF(TRIM(入力3!U112)&lt;&gt;"",入力3!U112,"")</f>
        <v/>
      </c>
      <c r="V136" s="582" t="str">
        <f>IF(TRIM(入力3!V112)&lt;&gt;"",入力3!V112,"")</f>
        <v/>
      </c>
      <c r="W136" s="582" t="str">
        <f>IF(TRIM(入力3!W112)&lt;&gt;"",入力3!W112,"")</f>
        <v/>
      </c>
      <c r="X136" s="582">
        <f>IF(TRIM(入力3!X112)&lt;&gt;"",入力3!X112,"")</f>
        <v>0</v>
      </c>
      <c r="Y136" s="582">
        <f>IF(TRIM(入力3!Y112)&lt;&gt;"",入力3!Y112,"")</f>
        <v>0</v>
      </c>
      <c r="Z136" s="586" t="str">
        <f>IF(TRIM(入力3!Z112)&lt;&gt;"",入力3!Z112,"")</f>
        <v/>
      </c>
      <c r="AA136" s="587" t="str">
        <f>IF(TRIM(入力3!AA112)&lt;&gt;"",入力3!AA112,"")</f>
        <v/>
      </c>
      <c r="AB136" s="811" t="str">
        <f>IF(TRIM(入力3!AB112)&lt;&gt;"",入力3!AB112,"")</f>
        <v/>
      </c>
      <c r="AC136" s="803" t="str">
        <f>IF(TRIM(入力3!AC112)&lt;&gt;"",入力3!AC112,"")</f>
        <v/>
      </c>
      <c r="AD136" s="803" t="str">
        <f>IF(TRIM(入力3!AD112)&lt;&gt;"",入力3!AD112,"")</f>
        <v/>
      </c>
      <c r="AE136" s="803" t="str">
        <f>IF(TRIM(入力3!AE112)&lt;&gt;"",入力3!AE112,"")</f>
        <v/>
      </c>
      <c r="AF136" s="2434" t="str">
        <f>IF(TRIM(入力3!AF112)&lt;&gt;"",入力3!AF112,"")</f>
        <v/>
      </c>
      <c r="AG136" s="2435"/>
      <c r="AI136" s="484"/>
      <c r="AJ136" s="484"/>
      <c r="AK136" s="484"/>
      <c r="AL136" s="484"/>
      <c r="AM136" s="484"/>
      <c r="AN136" s="484"/>
      <c r="AO136" s="484"/>
      <c r="AP136" s="484"/>
      <c r="AQ136" s="484"/>
      <c r="AR136" s="484"/>
      <c r="AS136" s="484"/>
      <c r="AT136" s="484"/>
      <c r="AU136" s="484"/>
      <c r="AV136" s="484"/>
      <c r="AW136" s="484"/>
    </row>
    <row r="137" spans="1:49" ht="22.5" customHeight="1">
      <c r="K137" s="318" t="s">
        <v>158</v>
      </c>
      <c r="L137" s="437"/>
      <c r="M137" s="319"/>
      <c r="N137" s="319"/>
      <c r="O137" s="319"/>
      <c r="P137" s="319"/>
      <c r="Q137" s="319"/>
      <c r="R137" s="319"/>
      <c r="S137" s="319"/>
      <c r="T137" s="319"/>
      <c r="U137" s="319"/>
      <c r="V137" s="319"/>
      <c r="W137" s="319"/>
      <c r="X137" s="319"/>
      <c r="Y137" s="319"/>
      <c r="Z137" s="319"/>
      <c r="AA137" s="319"/>
      <c r="AB137" s="319"/>
      <c r="AC137" s="319"/>
      <c r="AD137" s="319"/>
      <c r="AE137" s="319"/>
      <c r="AF137" s="319"/>
      <c r="AG137" s="694"/>
    </row>
    <row r="138" spans="1:49" ht="11.25" customHeight="1">
      <c r="K138" s="134" t="s">
        <v>181</v>
      </c>
      <c r="L138" s="134"/>
      <c r="M138" s="134"/>
      <c r="N138" s="134" t="s">
        <v>182</v>
      </c>
    </row>
    <row r="139" spans="1:49" ht="11.25" customHeight="1">
      <c r="K139" s="134"/>
      <c r="L139" s="134"/>
      <c r="M139" s="134"/>
      <c r="N139" s="134" t="s">
        <v>548</v>
      </c>
    </row>
    <row r="140" spans="1:49" ht="11.25" customHeight="1">
      <c r="K140" s="134"/>
      <c r="L140" s="134"/>
      <c r="M140" s="134"/>
      <c r="N140" s="134" t="s">
        <v>549</v>
      </c>
    </row>
    <row r="141" spans="1:49" ht="11.25" customHeight="1">
      <c r="K141" s="134"/>
      <c r="L141" s="134"/>
      <c r="M141" s="134"/>
      <c r="N141" s="134" t="s">
        <v>488</v>
      </c>
    </row>
    <row r="142" spans="1:49" ht="11.25" customHeight="1">
      <c r="K142" s="134"/>
      <c r="L142" s="134"/>
      <c r="M142" s="134"/>
      <c r="N142" s="134" t="s">
        <v>489</v>
      </c>
    </row>
    <row r="143" spans="1:49" s="446" customFormat="1"/>
    <row r="144" spans="1:49" s="446" customFormat="1"/>
    <row r="145" s="446" customFormat="1"/>
    <row r="146" s="446" customFormat="1"/>
    <row r="147" s="446" customFormat="1"/>
    <row r="148" s="446" customFormat="1"/>
    <row r="149" s="446" customFormat="1"/>
    <row r="150" s="446" customFormat="1"/>
    <row r="151" s="446" customFormat="1"/>
    <row r="152" s="446" customFormat="1"/>
    <row r="153" s="446" customFormat="1"/>
    <row r="154" s="446" customFormat="1"/>
    <row r="155" s="446" customFormat="1"/>
    <row r="156" s="446" customFormat="1"/>
    <row r="157" s="446" customFormat="1"/>
    <row r="158" s="446" customFormat="1"/>
    <row r="159" s="446" customFormat="1"/>
    <row r="160" s="446" customFormat="1"/>
    <row r="161" s="446" customFormat="1"/>
    <row r="162" s="446" customFormat="1"/>
    <row r="163" s="446" customFormat="1"/>
    <row r="164" s="446" customFormat="1"/>
    <row r="165" s="446" customFormat="1"/>
    <row r="166" s="446" customFormat="1"/>
  </sheetData>
  <sheetProtection algorithmName="SHA-512" hashValue="xYzwz1AEptJRhKZ75D9I8/UxuslwAVUXX2JlHGnK1CnMRGA+IGKmCUzkwZw8oqXgNQ+4kJqaB+fhejuXt6FYhg==" saltValue="igPHXLhAI9Vz1vrReWrSFg==" spinCount="100000" sheet="1" objects="1" scenarios="1" selectLockedCells="1" selectUnlockedCells="1"/>
  <mergeCells count="220">
    <mergeCell ref="D134:J134"/>
    <mergeCell ref="AF134:AG134"/>
    <mergeCell ref="D135:J135"/>
    <mergeCell ref="AF135:AG135"/>
    <mergeCell ref="D136:J136"/>
    <mergeCell ref="AF136:AG136"/>
    <mergeCell ref="D131:J131"/>
    <mergeCell ref="AF131:AG131"/>
    <mergeCell ref="D132:J132"/>
    <mergeCell ref="AF132:AG132"/>
    <mergeCell ref="D133:J133"/>
    <mergeCell ref="AF133:AG133"/>
    <mergeCell ref="D128:J128"/>
    <mergeCell ref="AF128:AG128"/>
    <mergeCell ref="D129:J129"/>
    <mergeCell ref="AF129:AG129"/>
    <mergeCell ref="D130:J130"/>
    <mergeCell ref="AF130:AG130"/>
    <mergeCell ref="D125:J125"/>
    <mergeCell ref="AF125:AG125"/>
    <mergeCell ref="D126:J126"/>
    <mergeCell ref="AF126:AG126"/>
    <mergeCell ref="D127:J127"/>
    <mergeCell ref="AF127:AG127"/>
    <mergeCell ref="D122:J122"/>
    <mergeCell ref="AF122:AG122"/>
    <mergeCell ref="D123:J123"/>
    <mergeCell ref="AF123:AG123"/>
    <mergeCell ref="D124:J124"/>
    <mergeCell ref="AF124:AG124"/>
    <mergeCell ref="D119:J119"/>
    <mergeCell ref="AF119:AG119"/>
    <mergeCell ref="D120:J120"/>
    <mergeCell ref="AF120:AG120"/>
    <mergeCell ref="D121:J121"/>
    <mergeCell ref="AF121:AG121"/>
    <mergeCell ref="D110:J110"/>
    <mergeCell ref="AF110:AG110"/>
    <mergeCell ref="D117:J117"/>
    <mergeCell ref="AF117:AG117"/>
    <mergeCell ref="D118:J118"/>
    <mergeCell ref="AF118:AG118"/>
    <mergeCell ref="D107:J107"/>
    <mergeCell ref="AF107:AG107"/>
    <mergeCell ref="D108:J108"/>
    <mergeCell ref="AF108:AG108"/>
    <mergeCell ref="D109:J109"/>
    <mergeCell ref="AF109:AG109"/>
    <mergeCell ref="D104:J104"/>
    <mergeCell ref="AF104:AG104"/>
    <mergeCell ref="D105:J105"/>
    <mergeCell ref="AF105:AG105"/>
    <mergeCell ref="D106:J106"/>
    <mergeCell ref="AF106:AG106"/>
    <mergeCell ref="D101:J101"/>
    <mergeCell ref="AF101:AG101"/>
    <mergeCell ref="D102:J102"/>
    <mergeCell ref="AF102:AG102"/>
    <mergeCell ref="D103:J103"/>
    <mergeCell ref="AF103:AG103"/>
    <mergeCell ref="D98:J98"/>
    <mergeCell ref="AF98:AG98"/>
    <mergeCell ref="D99:J99"/>
    <mergeCell ref="AF99:AG99"/>
    <mergeCell ref="D100:J100"/>
    <mergeCell ref="AF100:AG100"/>
    <mergeCell ref="D95:J95"/>
    <mergeCell ref="AF95:AG95"/>
    <mergeCell ref="D96:J96"/>
    <mergeCell ref="AF96:AG96"/>
    <mergeCell ref="D97:J97"/>
    <mergeCell ref="AF97:AG97"/>
    <mergeCell ref="D92:J92"/>
    <mergeCell ref="AF92:AG92"/>
    <mergeCell ref="D93:J93"/>
    <mergeCell ref="AF93:AG93"/>
    <mergeCell ref="D94:J94"/>
    <mergeCell ref="AF94:AG94"/>
    <mergeCell ref="D83:J83"/>
    <mergeCell ref="AF83:AG83"/>
    <mergeCell ref="D84:J84"/>
    <mergeCell ref="AF84:AG84"/>
    <mergeCell ref="D91:J91"/>
    <mergeCell ref="AF91:AG91"/>
    <mergeCell ref="D80:J80"/>
    <mergeCell ref="AF80:AG80"/>
    <mergeCell ref="D81:J81"/>
    <mergeCell ref="AF81:AG81"/>
    <mergeCell ref="D82:J82"/>
    <mergeCell ref="AF82:AG82"/>
    <mergeCell ref="D77:J77"/>
    <mergeCell ref="AF77:AG77"/>
    <mergeCell ref="D78:J78"/>
    <mergeCell ref="AF78:AG78"/>
    <mergeCell ref="D79:J79"/>
    <mergeCell ref="AF79:AG79"/>
    <mergeCell ref="D74:J74"/>
    <mergeCell ref="AF74:AG74"/>
    <mergeCell ref="D75:J75"/>
    <mergeCell ref="AF75:AG75"/>
    <mergeCell ref="D76:J76"/>
    <mergeCell ref="AF76:AG76"/>
    <mergeCell ref="D71:J71"/>
    <mergeCell ref="AF71:AG71"/>
    <mergeCell ref="D72:J72"/>
    <mergeCell ref="AF72:AG72"/>
    <mergeCell ref="D73:J73"/>
    <mergeCell ref="AF73:AG73"/>
    <mergeCell ref="D68:J68"/>
    <mergeCell ref="AF68:AG68"/>
    <mergeCell ref="D69:J69"/>
    <mergeCell ref="AF69:AG69"/>
    <mergeCell ref="D70:J70"/>
    <mergeCell ref="AF70:AG70"/>
    <mergeCell ref="D65:J65"/>
    <mergeCell ref="AF65:AG65"/>
    <mergeCell ref="D66:J66"/>
    <mergeCell ref="AF66:AG66"/>
    <mergeCell ref="D67:J67"/>
    <mergeCell ref="AF67:AG67"/>
    <mergeCell ref="Y2:Z2"/>
    <mergeCell ref="Y3:Z3"/>
    <mergeCell ref="Y4:Z4"/>
    <mergeCell ref="Y5:Z5"/>
    <mergeCell ref="Y6:Z6"/>
    <mergeCell ref="AG2:AG3"/>
    <mergeCell ref="AA2:AE2"/>
    <mergeCell ref="AA3:AE3"/>
    <mergeCell ref="AA4:AE4"/>
    <mergeCell ref="AA5:AE5"/>
    <mergeCell ref="AA6:AE6"/>
    <mergeCell ref="D57:J57"/>
    <mergeCell ref="D58:J58"/>
    <mergeCell ref="D51:J51"/>
    <mergeCell ref="D52:J52"/>
    <mergeCell ref="D53:J53"/>
    <mergeCell ref="D54:J54"/>
    <mergeCell ref="D55:J55"/>
    <mergeCell ref="D56:J56"/>
    <mergeCell ref="D50:J50"/>
    <mergeCell ref="D49:J49"/>
    <mergeCell ref="D26:J26"/>
    <mergeCell ref="D25:J25"/>
    <mergeCell ref="D32:J32"/>
    <mergeCell ref="D31:J31"/>
    <mergeCell ref="D30:J30"/>
    <mergeCell ref="D29:J29"/>
    <mergeCell ref="D28:J28"/>
    <mergeCell ref="D27:J27"/>
    <mergeCell ref="D39:J39"/>
    <mergeCell ref="D40:J40"/>
    <mergeCell ref="D41:J41"/>
    <mergeCell ref="D42:J42"/>
    <mergeCell ref="D43:J43"/>
    <mergeCell ref="D44:J44"/>
    <mergeCell ref="D45:J45"/>
    <mergeCell ref="D46:J46"/>
    <mergeCell ref="D47:J47"/>
    <mergeCell ref="D9:I9"/>
    <mergeCell ref="D8:I8"/>
    <mergeCell ref="D10:I10"/>
    <mergeCell ref="AA8:AG8"/>
    <mergeCell ref="AF9:AG12"/>
    <mergeCell ref="AF13:AG13"/>
    <mergeCell ref="K12:M12"/>
    <mergeCell ref="AF14:AG14"/>
    <mergeCell ref="D48:J48"/>
    <mergeCell ref="AF29:AG29"/>
    <mergeCell ref="AF30:AG30"/>
    <mergeCell ref="AF31:AG31"/>
    <mergeCell ref="AF32:AG32"/>
    <mergeCell ref="AF33:AG33"/>
    <mergeCell ref="AF15:AG15"/>
    <mergeCell ref="AF16:AG16"/>
    <mergeCell ref="AF28:AG28"/>
    <mergeCell ref="AF17:AG17"/>
    <mergeCell ref="AF18:AG18"/>
    <mergeCell ref="AF19:AG19"/>
    <mergeCell ref="AF20:AG20"/>
    <mergeCell ref="AF21:AG21"/>
    <mergeCell ref="AF22:AG22"/>
    <mergeCell ref="AF23:AG23"/>
    <mergeCell ref="A12:C12"/>
    <mergeCell ref="D12:I12"/>
    <mergeCell ref="D16:J16"/>
    <mergeCell ref="AF39:AG39"/>
    <mergeCell ref="AF40:AG40"/>
    <mergeCell ref="AF41:AG41"/>
    <mergeCell ref="AF42:AG42"/>
    <mergeCell ref="AF43:AG43"/>
    <mergeCell ref="AF44:AG44"/>
    <mergeCell ref="D20:J20"/>
    <mergeCell ref="D24:J24"/>
    <mergeCell ref="D23:J23"/>
    <mergeCell ref="D22:J22"/>
    <mergeCell ref="D21:J21"/>
    <mergeCell ref="D19:J19"/>
    <mergeCell ref="D18:J18"/>
    <mergeCell ref="D17:J17"/>
    <mergeCell ref="D15:J15"/>
    <mergeCell ref="D14:J14"/>
    <mergeCell ref="D13:J13"/>
    <mergeCell ref="AF24:AG24"/>
    <mergeCell ref="AF25:AG25"/>
    <mergeCell ref="AF26:AG26"/>
    <mergeCell ref="AF27:AG27"/>
    <mergeCell ref="AF54:AG54"/>
    <mergeCell ref="AF55:AG55"/>
    <mergeCell ref="AF56:AG56"/>
    <mergeCell ref="AF57:AG57"/>
    <mergeCell ref="AF58:AG58"/>
    <mergeCell ref="AF45:AG45"/>
    <mergeCell ref="AF46:AG46"/>
    <mergeCell ref="AF47:AG47"/>
    <mergeCell ref="AF48:AG48"/>
    <mergeCell ref="AF49:AG49"/>
    <mergeCell ref="AF50:AG50"/>
    <mergeCell ref="AF51:AG51"/>
    <mergeCell ref="AF52:AG52"/>
    <mergeCell ref="AF53:AG53"/>
  </mergeCells>
  <phoneticPr fontId="16"/>
  <printOptions verticalCentered="1"/>
  <pageMargins left="0.19685039370078741" right="0.19685039370078741" top="0.82677165354330717" bottom="0.35433070866141736" header="0.27559055118110237" footer="0.19685039370078741"/>
  <pageSetup paperSize="8" fitToHeight="0" orientation="landscape" blackAndWhite="1" r:id="rId1"/>
  <headerFooter alignWithMargins="0"/>
  <rowBreaks count="4" manualBreakCount="4">
    <brk id="38" min="1" max="32" man="1"/>
    <brk id="64" min="1" max="32" man="1"/>
    <brk id="90" min="1" max="32" man="1"/>
    <brk id="116" min="1"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115</vt:i4>
      </vt:variant>
    </vt:vector>
  </HeadingPairs>
  <TitlesOfParts>
    <vt:vector size="125" baseType="lpstr">
      <vt:lpstr>機能説明</vt:lpstr>
      <vt:lpstr>入力1</vt:lpstr>
      <vt:lpstr>入力1-1</vt:lpstr>
      <vt:lpstr>入力2</vt:lpstr>
      <vt:lpstr>入力3</vt:lpstr>
      <vt:lpstr>提出（様式1）</vt:lpstr>
      <vt:lpstr>提出（様式1-1）</vt:lpstr>
      <vt:lpstr>提出（様式2）</vt:lpstr>
      <vt:lpstr>提出（様式3）</vt:lpstr>
      <vt:lpstr>コード表</vt:lpstr>
      <vt:lpstr>機能説明!Print_Area</vt:lpstr>
      <vt:lpstr>'提出（様式1）'!Print_Area</vt:lpstr>
      <vt:lpstr>'提出（様式1-1）'!Print_Area</vt:lpstr>
      <vt:lpstr>'提出（様式2）'!Print_Area</vt:lpstr>
      <vt:lpstr>'提出（様式3）'!Print_Area</vt:lpstr>
      <vt:lpstr>入力1!Print_Area</vt:lpstr>
      <vt:lpstr>'入力1-1'!Print_Area</vt:lpstr>
      <vt:lpstr>入力2!Print_Area</vt:lpstr>
      <vt:lpstr>入力3!Print_Area</vt:lpstr>
      <vt:lpstr>'提出（様式1）'!Print_Titles</vt:lpstr>
      <vt:lpstr>'提出（様式1-1）'!Print_Titles</vt:lpstr>
      <vt:lpstr>'提出（様式2）'!Print_Titles</vt:lpstr>
      <vt:lpstr>'提出（様式3）'!Print_Titles</vt:lpstr>
      <vt:lpstr>ガラス工</vt:lpstr>
      <vt:lpstr>さく岩工</vt:lpstr>
      <vt:lpstr>サッシ工</vt:lpstr>
      <vt:lpstr>タイル工</vt:lpstr>
      <vt:lpstr>ダクト工</vt:lpstr>
      <vt:lpstr>とび工</vt:lpstr>
      <vt:lpstr>トンネル作業員</vt:lpstr>
      <vt:lpstr>トンネル世話役</vt:lpstr>
      <vt:lpstr>トンネル特殊工</vt:lpstr>
      <vt:lpstr>はつり工</vt:lpstr>
      <vt:lpstr>ブロック工</vt:lpstr>
      <vt:lpstr>愛知県</vt:lpstr>
      <vt:lpstr>愛媛県</vt:lpstr>
      <vt:lpstr>茨城県</vt:lpstr>
      <vt:lpstr>運転手一般</vt:lpstr>
      <vt:lpstr>運転手特殊</vt:lpstr>
      <vt:lpstr>岡山県</vt:lpstr>
      <vt:lpstr>沖縄県</vt:lpstr>
      <vt:lpstr>屋根ふき工</vt:lpstr>
      <vt:lpstr>岩手県</vt:lpstr>
      <vt:lpstr>岐阜県</vt:lpstr>
      <vt:lpstr>軌道工</vt:lpstr>
      <vt:lpstr>宮崎県</vt:lpstr>
      <vt:lpstr>宮城県</vt:lpstr>
      <vt:lpstr>京都府</vt:lpstr>
      <vt:lpstr>橋りょう世話役</vt:lpstr>
      <vt:lpstr>橋りょう塗装工</vt:lpstr>
      <vt:lpstr>橋りょう特殊工</vt:lpstr>
      <vt:lpstr>九月最初</vt:lpstr>
      <vt:lpstr>熊本県</vt:lpstr>
      <vt:lpstr>群馬県</vt:lpstr>
      <vt:lpstr>型わく工</vt:lpstr>
      <vt:lpstr>軽作業員</vt:lpstr>
      <vt:lpstr>建具工</vt:lpstr>
      <vt:lpstr>建築ブロック工</vt:lpstr>
      <vt:lpstr>交通誘導警備員A</vt:lpstr>
      <vt:lpstr>交通誘導警備員B</vt:lpstr>
      <vt:lpstr>広島県</vt:lpstr>
      <vt:lpstr>香川県</vt:lpstr>
      <vt:lpstr>高級船員</vt:lpstr>
      <vt:lpstr>高知県</vt:lpstr>
      <vt:lpstr>佐賀県</vt:lpstr>
      <vt:lpstr>左官</vt:lpstr>
      <vt:lpstr>埼玉県</vt:lpstr>
      <vt:lpstr>三重県</vt:lpstr>
      <vt:lpstr>山形県</vt:lpstr>
      <vt:lpstr>山口県</vt:lpstr>
      <vt:lpstr>山梨県</vt:lpstr>
      <vt:lpstr>山林砂防工</vt:lpstr>
      <vt:lpstr>滋賀県</vt:lpstr>
      <vt:lpstr>鹿児島県</vt:lpstr>
      <vt:lpstr>秋田県</vt:lpstr>
      <vt:lpstr>十月最初</vt:lpstr>
      <vt:lpstr>少数職種</vt:lpstr>
      <vt:lpstr>新潟県</vt:lpstr>
      <vt:lpstr>神奈川県</vt:lpstr>
      <vt:lpstr>青森県</vt:lpstr>
      <vt:lpstr>静岡県</vt:lpstr>
      <vt:lpstr>石工</vt:lpstr>
      <vt:lpstr>石川県</vt:lpstr>
      <vt:lpstr>設備機械工</vt:lpstr>
      <vt:lpstr>千葉県</vt:lpstr>
      <vt:lpstr>潜かん工</vt:lpstr>
      <vt:lpstr>潜かん世話役</vt:lpstr>
      <vt:lpstr>潜水士</vt:lpstr>
      <vt:lpstr>潜水送気員</vt:lpstr>
      <vt:lpstr>潜水連絡員</vt:lpstr>
      <vt:lpstr>造園工</vt:lpstr>
      <vt:lpstr>大工</vt:lpstr>
      <vt:lpstr>大阪府</vt:lpstr>
      <vt:lpstr>大分県</vt:lpstr>
      <vt:lpstr>長崎県</vt:lpstr>
      <vt:lpstr>長野県</vt:lpstr>
      <vt:lpstr>鳥取県</vt:lpstr>
      <vt:lpstr>鉄筋工</vt:lpstr>
      <vt:lpstr>鉄骨工</vt:lpstr>
      <vt:lpstr>電工</vt:lpstr>
      <vt:lpstr>塗装工</vt:lpstr>
      <vt:lpstr>土木一般世話役</vt:lpstr>
      <vt:lpstr>島根県</vt:lpstr>
      <vt:lpstr>東京都</vt:lpstr>
      <vt:lpstr>徳島県</vt:lpstr>
      <vt:lpstr>特殊作業員</vt:lpstr>
      <vt:lpstr>栃木県</vt:lpstr>
      <vt:lpstr>奈良県</vt:lpstr>
      <vt:lpstr>内装工</vt:lpstr>
      <vt:lpstr>配管工</vt:lpstr>
      <vt:lpstr>板金工</vt:lpstr>
      <vt:lpstr>富山県</vt:lpstr>
      <vt:lpstr>普通作業員</vt:lpstr>
      <vt:lpstr>普通職種</vt:lpstr>
      <vt:lpstr>普通船員</vt:lpstr>
      <vt:lpstr>福井県</vt:lpstr>
      <vt:lpstr>福岡県</vt:lpstr>
      <vt:lpstr>福島県</vt:lpstr>
      <vt:lpstr>兵庫県</vt:lpstr>
      <vt:lpstr>保温工</vt:lpstr>
      <vt:lpstr>法面工</vt:lpstr>
      <vt:lpstr>防水工</vt:lpstr>
      <vt:lpstr>北海道</vt:lpstr>
      <vt:lpstr>溶接工</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浜本　公子</dc:creator>
  <cp:lastModifiedBy>ㅤ</cp:lastModifiedBy>
  <cp:lastPrinted>2023-06-22T04:56:07Z</cp:lastPrinted>
  <dcterms:created xsi:type="dcterms:W3CDTF">2008-08-11T01:34:30Z</dcterms:created>
  <dcterms:modified xsi:type="dcterms:W3CDTF">2023-10-26T02:19:54Z</dcterms:modified>
</cp:coreProperties>
</file>